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hidePivotFieldList="1" defaultThemeVersion="124226"/>
  <bookViews>
    <workbookView xWindow="-3828" yWindow="-72" windowWidth="22992" windowHeight="14328" tabRatio="906" firstSheet="17" activeTab="22"/>
  </bookViews>
  <sheets>
    <sheet name="Input" sheetId="27" r:id="rId1"/>
    <sheet name="Output" sheetId="26" r:id="rId2"/>
    <sheet name="Document Sources and Data" sheetId="5" r:id="rId3"/>
    <sheet name="GIS Sources and Data" sheetId="4" r:id="rId4"/>
    <sheet name="Physical Supply by HUC 8 Detail" sheetId="1" r:id="rId5"/>
    <sheet name="Physical Supply by HUC 8" sheetId="2" r:id="rId6"/>
    <sheet name="Water Use Current Details" sheetId="3" r:id="rId7"/>
    <sheet name="Water Use Current M&amp;I" sheetId="6" r:id="rId8"/>
    <sheet name="Water Use Current Ag" sheetId="7" r:id="rId9"/>
    <sheet name="Water Use Current Thermo" sheetId="8" r:id="rId10"/>
    <sheet name="Current Groundwater Details" sheetId="14" r:id="rId11"/>
    <sheet name="Current Groundwater M&amp;I" sheetId="15" r:id="rId12"/>
    <sheet name="Current Groundwater SSI" sheetId="16" r:id="rId13"/>
    <sheet name="Current Groundwater Ag" sheetId="17" r:id="rId14"/>
    <sheet name="Current Groundwater Thermo" sheetId="18" r:id="rId15"/>
    <sheet name="Water Use Future Details" sheetId="10" r:id="rId16"/>
    <sheet name="Water Use Future M&amp;I" sheetId="12" r:id="rId17"/>
    <sheet name="Water Use Future Ag" sheetId="13" r:id="rId18"/>
    <sheet name="Recharge Details" sheetId="20" r:id="rId19"/>
    <sheet name="Recharge" sheetId="19" r:id="rId20"/>
    <sheet name="Storage Details" sheetId="23" r:id="rId21"/>
    <sheet name="Storage" sheetId="24" r:id="rId22"/>
    <sheet name="Species_Details" sheetId="28" r:id="rId23"/>
    <sheet name="Species" sheetId="25" r:id="rId24"/>
    <sheet name="Legally Avail Water Details" sheetId="22" r:id="rId25"/>
    <sheet name="Legally Available Water" sheetId="21" r:id="rId26"/>
  </sheets>
  <definedNames>
    <definedName name="_xlnm._FilterDatabase" localSheetId="9" hidden="1">'Water Use Current Thermo'!$A$3:$AJ$77</definedName>
  </definedNames>
  <calcPr calcId="145621"/>
</workbook>
</file>

<file path=xl/calcChain.xml><?xml version="1.0" encoding="utf-8"?>
<calcChain xmlns="http://schemas.openxmlformats.org/spreadsheetml/2006/main">
  <c r="W72" i="26" l="1"/>
  <c r="W77" i="26"/>
  <c r="W78" i="26"/>
  <c r="W83" i="26"/>
  <c r="W85" i="26"/>
  <c r="W93" i="26"/>
  <c r="V76" i="26"/>
  <c r="V50" i="26"/>
  <c r="V51" i="26"/>
  <c r="V28" i="26"/>
  <c r="V29" i="26"/>
  <c r="V30" i="26"/>
  <c r="V31" i="26"/>
  <c r="V32" i="26"/>
  <c r="AA6" i="13" l="1"/>
  <c r="AA7" i="13"/>
  <c r="AA8" i="13"/>
  <c r="AA9" i="13"/>
  <c r="AA10" i="13"/>
  <c r="AA11" i="13"/>
  <c r="AA12" i="13"/>
  <c r="AA13" i="13"/>
  <c r="AA5" i="13"/>
  <c r="Z6" i="13"/>
  <c r="Z7" i="13"/>
  <c r="Z8" i="13"/>
  <c r="Z9" i="13"/>
  <c r="Z10" i="13"/>
  <c r="Z11" i="13"/>
  <c r="Z12" i="13"/>
  <c r="Z13" i="13"/>
  <c r="Z5" i="13"/>
  <c r="I6" i="13"/>
  <c r="I7" i="13"/>
  <c r="I8" i="13"/>
  <c r="I9" i="13"/>
  <c r="I10" i="13"/>
  <c r="I11" i="13"/>
  <c r="I12" i="13"/>
  <c r="I13" i="13"/>
  <c r="I5" i="13"/>
  <c r="H6" i="13"/>
  <c r="H7" i="13"/>
  <c r="H8" i="13"/>
  <c r="H9" i="13"/>
  <c r="H10" i="13"/>
  <c r="H11" i="13"/>
  <c r="H12" i="13"/>
  <c r="H13" i="13"/>
  <c r="H5" i="13"/>
  <c r="AU181" i="12"/>
  <c r="AU182" i="12"/>
  <c r="AU183" i="12"/>
  <c r="AU184" i="12"/>
  <c r="AU185" i="12"/>
  <c r="AU186" i="12"/>
  <c r="AU187" i="12"/>
  <c r="AU188" i="12"/>
  <c r="AU189" i="12"/>
  <c r="AU190" i="12"/>
  <c r="AU191" i="12"/>
  <c r="AU192" i="12"/>
  <c r="AU193" i="12"/>
  <c r="AU194" i="12"/>
  <c r="AU195" i="12"/>
  <c r="AU196" i="12"/>
  <c r="AU197" i="12"/>
  <c r="AU198" i="12"/>
  <c r="AU199" i="12"/>
  <c r="AU200" i="12"/>
  <c r="AU201" i="12"/>
  <c r="AU202" i="12"/>
  <c r="AU203" i="12"/>
  <c r="AU204" i="12"/>
  <c r="AU205" i="12"/>
  <c r="AU206" i="12"/>
  <c r="AU207" i="12"/>
  <c r="AU208" i="12"/>
  <c r="AU209" i="12"/>
  <c r="AU210" i="12"/>
  <c r="AU211" i="12"/>
  <c r="AU212" i="12"/>
  <c r="AU213" i="12"/>
  <c r="AU214" i="12"/>
  <c r="AU215" i="12"/>
  <c r="AU216" i="12"/>
  <c r="AU217" i="12"/>
  <c r="AU218" i="12"/>
  <c r="AU219" i="12"/>
  <c r="AU220" i="12"/>
  <c r="AU221" i="12"/>
  <c r="AU222" i="12"/>
  <c r="AU223" i="12"/>
  <c r="AU224" i="12"/>
  <c r="AU225" i="12"/>
  <c r="AU226" i="12"/>
  <c r="AU227" i="12"/>
  <c r="AU228" i="12"/>
  <c r="AU229" i="12"/>
  <c r="AU230" i="12"/>
  <c r="AU231" i="12"/>
  <c r="AU232" i="12"/>
  <c r="AU233" i="12"/>
  <c r="AU234" i="12"/>
  <c r="AU235" i="12"/>
  <c r="AU236" i="12"/>
  <c r="AU237" i="12"/>
  <c r="AU238" i="12"/>
  <c r="AU239" i="12"/>
  <c r="AU240" i="12"/>
  <c r="AU241" i="12"/>
  <c r="AU242" i="12"/>
  <c r="AU243" i="12"/>
  <c r="AU244" i="12"/>
  <c r="AU245" i="12"/>
  <c r="AU246" i="12"/>
  <c r="AU247" i="12"/>
  <c r="AU248" i="12"/>
  <c r="AU249" i="12"/>
  <c r="AU250" i="12"/>
  <c r="AU251" i="12"/>
  <c r="AU252" i="12"/>
  <c r="AU253" i="12"/>
  <c r="AU254" i="12"/>
  <c r="AU255" i="12"/>
  <c r="AU256" i="12"/>
  <c r="AU257" i="12"/>
  <c r="AU258" i="12"/>
  <c r="AU259" i="12"/>
  <c r="AU260" i="12"/>
  <c r="AU261" i="12"/>
  <c r="AU262" i="12"/>
  <c r="AU263" i="12"/>
  <c r="AU264" i="12"/>
  <c r="AU265" i="12"/>
  <c r="AU266" i="12"/>
  <c r="AU267" i="12"/>
  <c r="AU268" i="12"/>
  <c r="AU269" i="12"/>
  <c r="AU270" i="12"/>
  <c r="AU271" i="12"/>
  <c r="AU19"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111" i="12"/>
  <c r="AU112" i="12"/>
  <c r="AU113" i="12"/>
  <c r="AU114" i="12"/>
  <c r="AU115" i="12"/>
  <c r="AU116" i="12"/>
  <c r="AU117" i="12"/>
  <c r="AU118" i="12"/>
  <c r="AU119" i="12"/>
  <c r="AU120" i="12"/>
  <c r="AU121" i="12"/>
  <c r="AU122" i="12"/>
  <c r="AU123" i="12"/>
  <c r="AU124" i="12"/>
  <c r="AU125" i="12"/>
  <c r="AU126" i="12"/>
  <c r="AU127" i="12"/>
  <c r="AU128" i="12"/>
  <c r="AU129" i="12"/>
  <c r="AU130" i="12"/>
  <c r="AU131" i="12"/>
  <c r="AU132" i="12"/>
  <c r="AU133" i="12"/>
  <c r="AU134" i="12"/>
  <c r="AU135" i="12"/>
  <c r="AU136" i="12"/>
  <c r="AU137" i="12"/>
  <c r="AU138" i="12"/>
  <c r="AU139" i="12"/>
  <c r="AU140" i="12"/>
  <c r="AU141" i="12"/>
  <c r="AU142" i="12"/>
  <c r="AU143" i="12"/>
  <c r="AU144" i="12"/>
  <c r="AU145" i="12"/>
  <c r="AU146" i="12"/>
  <c r="AU147" i="12"/>
  <c r="AU148" i="12"/>
  <c r="AU149" i="12"/>
  <c r="AU150" i="12"/>
  <c r="AU151" i="12"/>
  <c r="AU152" i="12"/>
  <c r="AU153" i="12"/>
  <c r="AU154" i="12"/>
  <c r="AU155" i="12"/>
  <c r="AU156" i="12"/>
  <c r="AU157" i="12"/>
  <c r="AU158" i="12"/>
  <c r="AU159" i="12"/>
  <c r="AU160" i="12"/>
  <c r="AU161" i="12"/>
  <c r="AU162" i="12"/>
  <c r="AU163" i="12"/>
  <c r="AU164" i="12"/>
  <c r="AU165" i="12"/>
  <c r="AU166" i="12"/>
  <c r="AU167" i="12"/>
  <c r="AU168" i="12"/>
  <c r="AU169" i="12"/>
  <c r="AU170" i="12"/>
  <c r="AU171" i="12"/>
  <c r="AU172" i="12"/>
  <c r="AU173" i="12"/>
  <c r="AU174" i="12"/>
  <c r="AU175" i="12"/>
  <c r="AU176" i="12"/>
  <c r="AU177" i="12"/>
  <c r="AU178" i="12"/>
  <c r="AU179" i="12"/>
  <c r="AU180" i="12"/>
  <c r="AU6" i="12"/>
  <c r="AU7" i="12"/>
  <c r="AU8" i="12"/>
  <c r="AU9" i="12"/>
  <c r="AU10" i="12"/>
  <c r="AU11" i="12"/>
  <c r="AU12" i="12"/>
  <c r="AU13" i="12"/>
  <c r="AU14" i="12"/>
  <c r="AU15" i="12"/>
  <c r="AU16" i="12"/>
  <c r="AU17" i="12"/>
  <c r="AU18" i="12"/>
  <c r="AU5" i="12"/>
  <c r="AN6" i="12"/>
  <c r="AN7" i="12"/>
  <c r="AN8" i="12"/>
  <c r="AN9" i="12"/>
  <c r="AN10" i="12"/>
  <c r="AN11" i="12"/>
  <c r="AN12" i="12"/>
  <c r="AN13" i="12"/>
  <c r="AN14" i="12"/>
  <c r="AN15" i="12"/>
  <c r="AN16" i="12"/>
  <c r="AN17" i="12"/>
  <c r="AN18" i="12"/>
  <c r="AN19" i="12"/>
  <c r="AN20" i="12"/>
  <c r="AN21" i="12"/>
  <c r="AN22" i="12"/>
  <c r="AN23" i="12"/>
  <c r="AN24" i="12"/>
  <c r="AN25" i="12"/>
  <c r="AN26" i="12"/>
  <c r="AN27" i="12"/>
  <c r="AN28" i="12"/>
  <c r="AN29" i="12"/>
  <c r="AN30" i="12"/>
  <c r="AN31" i="12"/>
  <c r="AN32" i="12"/>
  <c r="AN33" i="12"/>
  <c r="AN34" i="12"/>
  <c r="AN35" i="12"/>
  <c r="AN36" i="12"/>
  <c r="AN37" i="12"/>
  <c r="AN38" i="12"/>
  <c r="AN39" i="12"/>
  <c r="AN40" i="12"/>
  <c r="AN41" i="12"/>
  <c r="AN42" i="12"/>
  <c r="AN43" i="12"/>
  <c r="AN44" i="12"/>
  <c r="AN45" i="12"/>
  <c r="AN46" i="12"/>
  <c r="AN47" i="12"/>
  <c r="AN48" i="12"/>
  <c r="AN49" i="12"/>
  <c r="AN50" i="12"/>
  <c r="AN51" i="12"/>
  <c r="AN52" i="12"/>
  <c r="AN53" i="12"/>
  <c r="AN54" i="12"/>
  <c r="AN55" i="12"/>
  <c r="AN56" i="12"/>
  <c r="AN57" i="12"/>
  <c r="AN58" i="12"/>
  <c r="AN59" i="12"/>
  <c r="AN60" i="12"/>
  <c r="AN61" i="12"/>
  <c r="AN62" i="12"/>
  <c r="AN63" i="12"/>
  <c r="AN64" i="12"/>
  <c r="AN65" i="12"/>
  <c r="AN66" i="12"/>
  <c r="AN67" i="12"/>
  <c r="AN68" i="12"/>
  <c r="AN69" i="12"/>
  <c r="AN70" i="12"/>
  <c r="AN71" i="12"/>
  <c r="AN72" i="12"/>
  <c r="AN73" i="12"/>
  <c r="AN74" i="12"/>
  <c r="AN75" i="12"/>
  <c r="AN76" i="12"/>
  <c r="AN77" i="12"/>
  <c r="AN78" i="12"/>
  <c r="AN79" i="12"/>
  <c r="AN80" i="12"/>
  <c r="AN81" i="12"/>
  <c r="AN82" i="12"/>
  <c r="AN83" i="12"/>
  <c r="AN84" i="12"/>
  <c r="AN85" i="12"/>
  <c r="AN86" i="12"/>
  <c r="AN87" i="12"/>
  <c r="AN88" i="12"/>
  <c r="AN89" i="12"/>
  <c r="AN90" i="12"/>
  <c r="AN91" i="12"/>
  <c r="AN92" i="12"/>
  <c r="AN93" i="12"/>
  <c r="AN94" i="12"/>
  <c r="AN95" i="12"/>
  <c r="AN96" i="12"/>
  <c r="AN97" i="12"/>
  <c r="AN98" i="12"/>
  <c r="AN99" i="12"/>
  <c r="AN100" i="12"/>
  <c r="AN101" i="12"/>
  <c r="AN102" i="12"/>
  <c r="AN103" i="12"/>
  <c r="AN104" i="12"/>
  <c r="AN105" i="12"/>
  <c r="AN106" i="12"/>
  <c r="AN107" i="12"/>
  <c r="AN108" i="12"/>
  <c r="AN109" i="12"/>
  <c r="AN110" i="12"/>
  <c r="AN111" i="12"/>
  <c r="AN112" i="12"/>
  <c r="AN113" i="12"/>
  <c r="AN114" i="12"/>
  <c r="AN115" i="12"/>
  <c r="AN116" i="12"/>
  <c r="AN117" i="12"/>
  <c r="AN118" i="12"/>
  <c r="AN119" i="12"/>
  <c r="AN120" i="12"/>
  <c r="AN121" i="12"/>
  <c r="AN122" i="12"/>
  <c r="AN123" i="12"/>
  <c r="AN124" i="12"/>
  <c r="AN125" i="12"/>
  <c r="AN126" i="12"/>
  <c r="AN127" i="12"/>
  <c r="AN128" i="12"/>
  <c r="AN129" i="12"/>
  <c r="AN130" i="12"/>
  <c r="AN131" i="12"/>
  <c r="AN132" i="12"/>
  <c r="AN133" i="12"/>
  <c r="AN134" i="12"/>
  <c r="AN135" i="12"/>
  <c r="AN136" i="12"/>
  <c r="AN137" i="12"/>
  <c r="AN138" i="12"/>
  <c r="AN139" i="12"/>
  <c r="AN140" i="12"/>
  <c r="AN141" i="12"/>
  <c r="AN142" i="12"/>
  <c r="AN143" i="12"/>
  <c r="AN144" i="12"/>
  <c r="AN145" i="12"/>
  <c r="AN146" i="12"/>
  <c r="AN147" i="12"/>
  <c r="AN148" i="12"/>
  <c r="AN149" i="12"/>
  <c r="AN150" i="12"/>
  <c r="AN151" i="12"/>
  <c r="AN152" i="12"/>
  <c r="AN153" i="12"/>
  <c r="AN154" i="12"/>
  <c r="AN155" i="12"/>
  <c r="AN156" i="12"/>
  <c r="AN157" i="12"/>
  <c r="AN158" i="12"/>
  <c r="AN159" i="12"/>
  <c r="AN160" i="12"/>
  <c r="AN161" i="12"/>
  <c r="AN162" i="12"/>
  <c r="AN163" i="12"/>
  <c r="AN164" i="12"/>
  <c r="AN165" i="12"/>
  <c r="AN166" i="12"/>
  <c r="AN167" i="12"/>
  <c r="AN168" i="12"/>
  <c r="AN169" i="12"/>
  <c r="AN170" i="12"/>
  <c r="AN171" i="12"/>
  <c r="AN172" i="12"/>
  <c r="AN173" i="12"/>
  <c r="AN174" i="12"/>
  <c r="AN175" i="12"/>
  <c r="AN176" i="12"/>
  <c r="AN177" i="12"/>
  <c r="AN178" i="12"/>
  <c r="AN179" i="12"/>
  <c r="AN180" i="12"/>
  <c r="AN181" i="12"/>
  <c r="AN182" i="12"/>
  <c r="AN183" i="12"/>
  <c r="AN184" i="12"/>
  <c r="AN185" i="12"/>
  <c r="AN186" i="12"/>
  <c r="AN187" i="12"/>
  <c r="AN188" i="12"/>
  <c r="AN189" i="12"/>
  <c r="AN190" i="12"/>
  <c r="AN191" i="12"/>
  <c r="AN192" i="12"/>
  <c r="AN193" i="12"/>
  <c r="AN194" i="12"/>
  <c r="AN195" i="12"/>
  <c r="AN196" i="12"/>
  <c r="AN197" i="12"/>
  <c r="AN198" i="12"/>
  <c r="AN199" i="12"/>
  <c r="AN200" i="12"/>
  <c r="AN201" i="12"/>
  <c r="AN202" i="12"/>
  <c r="AN203" i="12"/>
  <c r="AN204" i="12"/>
  <c r="AN205" i="12"/>
  <c r="AN206" i="12"/>
  <c r="AN207" i="12"/>
  <c r="AN208" i="12"/>
  <c r="AN209" i="12"/>
  <c r="AN210" i="12"/>
  <c r="AN211" i="12"/>
  <c r="AN212" i="12"/>
  <c r="AN213" i="12"/>
  <c r="AN214" i="12"/>
  <c r="AN215" i="12"/>
  <c r="AN216" i="12"/>
  <c r="AN217" i="12"/>
  <c r="AN218" i="12"/>
  <c r="AN219" i="12"/>
  <c r="AN220" i="12"/>
  <c r="AN221" i="12"/>
  <c r="AN222" i="12"/>
  <c r="AN223" i="12"/>
  <c r="AN224" i="12"/>
  <c r="AN225" i="12"/>
  <c r="AN226" i="12"/>
  <c r="AN227" i="12"/>
  <c r="AN228" i="12"/>
  <c r="AN229" i="12"/>
  <c r="AN230" i="12"/>
  <c r="AN231" i="12"/>
  <c r="AN232" i="12"/>
  <c r="AN233" i="12"/>
  <c r="AN234" i="12"/>
  <c r="AN235" i="12"/>
  <c r="AN236" i="12"/>
  <c r="AN237" i="12"/>
  <c r="AN238" i="12"/>
  <c r="AN239" i="12"/>
  <c r="AN240" i="12"/>
  <c r="AN241" i="12"/>
  <c r="AN242" i="12"/>
  <c r="AN243" i="12"/>
  <c r="AN244" i="12"/>
  <c r="AN245" i="12"/>
  <c r="AN246" i="12"/>
  <c r="AN247" i="12"/>
  <c r="AN248" i="12"/>
  <c r="AN249" i="12"/>
  <c r="AN250" i="12"/>
  <c r="AN251" i="12"/>
  <c r="AN252" i="12"/>
  <c r="AN253" i="12"/>
  <c r="AN254" i="12"/>
  <c r="AN255" i="12"/>
  <c r="AN256" i="12"/>
  <c r="AN257" i="12"/>
  <c r="AN258" i="12"/>
  <c r="AN259" i="12"/>
  <c r="AN260" i="12"/>
  <c r="AN261" i="12"/>
  <c r="AN262" i="12"/>
  <c r="AN263" i="12"/>
  <c r="AN264" i="12"/>
  <c r="AN265" i="12"/>
  <c r="AN266" i="12"/>
  <c r="AN267" i="12"/>
  <c r="AN268" i="12"/>
  <c r="AN269" i="12"/>
  <c r="AN270" i="12"/>
  <c r="AN5" i="12"/>
  <c r="AO5" i="12" s="1"/>
  <c r="AI242" i="12"/>
  <c r="AI243" i="12"/>
  <c r="AI244" i="12"/>
  <c r="AI245" i="12"/>
  <c r="AI246" i="12"/>
  <c r="AI247" i="12"/>
  <c r="AI248" i="12"/>
  <c r="AI249" i="12"/>
  <c r="AI250" i="12"/>
  <c r="AI251" i="12"/>
  <c r="AI252" i="12"/>
  <c r="AI253" i="12"/>
  <c r="AI254" i="12"/>
  <c r="AI255" i="12"/>
  <c r="AI256" i="12"/>
  <c r="AI257" i="12"/>
  <c r="AI258" i="12"/>
  <c r="AI259" i="12"/>
  <c r="AI260" i="12"/>
  <c r="AI261" i="12"/>
  <c r="AI262" i="12"/>
  <c r="AI263" i="12"/>
  <c r="AI264" i="12"/>
  <c r="AI265" i="12"/>
  <c r="AI266" i="12"/>
  <c r="AI267" i="12"/>
  <c r="AI268" i="12"/>
  <c r="AI269" i="12"/>
  <c r="AI270" i="12"/>
  <c r="AI169" i="12"/>
  <c r="AI170" i="12"/>
  <c r="AI171" i="12"/>
  <c r="AI172" i="12"/>
  <c r="AI173" i="12"/>
  <c r="AI174" i="12"/>
  <c r="AI175" i="12"/>
  <c r="AI176" i="12"/>
  <c r="AI177" i="12"/>
  <c r="AI178" i="12"/>
  <c r="AI179" i="12"/>
  <c r="AI180" i="12"/>
  <c r="AI181" i="12"/>
  <c r="AI182" i="12"/>
  <c r="AI183" i="12"/>
  <c r="AI184" i="12"/>
  <c r="AI185" i="12"/>
  <c r="AI186" i="12"/>
  <c r="AI187" i="12"/>
  <c r="AI188" i="12"/>
  <c r="AI189" i="12"/>
  <c r="AI190" i="12"/>
  <c r="AI191" i="12"/>
  <c r="AI192" i="12"/>
  <c r="AI193" i="12"/>
  <c r="AI194" i="12"/>
  <c r="AI195" i="12"/>
  <c r="AI196" i="12"/>
  <c r="AI197" i="12"/>
  <c r="AI198" i="12"/>
  <c r="AI199" i="12"/>
  <c r="AI200" i="12"/>
  <c r="AI201" i="12"/>
  <c r="AI202" i="12"/>
  <c r="AI203" i="12"/>
  <c r="AI204" i="12"/>
  <c r="AI205" i="12"/>
  <c r="AI206" i="12"/>
  <c r="AI207" i="12"/>
  <c r="AI208" i="12"/>
  <c r="AI209" i="12"/>
  <c r="AI210" i="12"/>
  <c r="AI211" i="12"/>
  <c r="AI212" i="12"/>
  <c r="AI213" i="12"/>
  <c r="AI214" i="12"/>
  <c r="AI215" i="12"/>
  <c r="AI216" i="12"/>
  <c r="AI217" i="12"/>
  <c r="AI218" i="12"/>
  <c r="AI219" i="12"/>
  <c r="AI220" i="12"/>
  <c r="AI221" i="12"/>
  <c r="AI222" i="12"/>
  <c r="AI223" i="12"/>
  <c r="AI224" i="12"/>
  <c r="AI225" i="12"/>
  <c r="AI226" i="12"/>
  <c r="AI227" i="12"/>
  <c r="AI228" i="12"/>
  <c r="AI229" i="12"/>
  <c r="AI230" i="12"/>
  <c r="AI231" i="12"/>
  <c r="AI232" i="12"/>
  <c r="AI233" i="12"/>
  <c r="AI234" i="12"/>
  <c r="AI235" i="12"/>
  <c r="AI236" i="12"/>
  <c r="AI237" i="12"/>
  <c r="AI238" i="12"/>
  <c r="AI239" i="12"/>
  <c r="AI240" i="12"/>
  <c r="AI241" i="12"/>
  <c r="AI148" i="12"/>
  <c r="AI149" i="12"/>
  <c r="AI150" i="12"/>
  <c r="AI151" i="12"/>
  <c r="AI152" i="12"/>
  <c r="AI153" i="12"/>
  <c r="AI154" i="12"/>
  <c r="AI155" i="12"/>
  <c r="AI156" i="12"/>
  <c r="AI157" i="12"/>
  <c r="AI158" i="12"/>
  <c r="AI159" i="12"/>
  <c r="AI160" i="12"/>
  <c r="AI161" i="12"/>
  <c r="AI162" i="12"/>
  <c r="AI163" i="12"/>
  <c r="AI164" i="12"/>
  <c r="AI165" i="12"/>
  <c r="AI166" i="12"/>
  <c r="AI167" i="12"/>
  <c r="AI168" i="12"/>
  <c r="AI87" i="12"/>
  <c r="AI88" i="12"/>
  <c r="AI89" i="12"/>
  <c r="AI90" i="12"/>
  <c r="AI91" i="12"/>
  <c r="AI92" i="12"/>
  <c r="AI93" i="12"/>
  <c r="AI94" i="12"/>
  <c r="AI95" i="12"/>
  <c r="AI96" i="12"/>
  <c r="AI97" i="12"/>
  <c r="AI98" i="12"/>
  <c r="AI99" i="12"/>
  <c r="AI100" i="12"/>
  <c r="AI101" i="12"/>
  <c r="AI102" i="12"/>
  <c r="AI103" i="12"/>
  <c r="AI104" i="12"/>
  <c r="AI105" i="12"/>
  <c r="AI106" i="12"/>
  <c r="AI107" i="12"/>
  <c r="AI108" i="12"/>
  <c r="AI109" i="12"/>
  <c r="AI110" i="12"/>
  <c r="AI111" i="12"/>
  <c r="AI112" i="12"/>
  <c r="AI113" i="12"/>
  <c r="AI114" i="12"/>
  <c r="AI115" i="12"/>
  <c r="AI116" i="12"/>
  <c r="AI117" i="12"/>
  <c r="AI118" i="12"/>
  <c r="AI119" i="12"/>
  <c r="AI120" i="12"/>
  <c r="AI121" i="12"/>
  <c r="AI122" i="12"/>
  <c r="AI123" i="12"/>
  <c r="AI124" i="12"/>
  <c r="AI125" i="12"/>
  <c r="AI126" i="12"/>
  <c r="AI127" i="12"/>
  <c r="AI128" i="12"/>
  <c r="AI129" i="12"/>
  <c r="AI130" i="12"/>
  <c r="AI131" i="12"/>
  <c r="AI132" i="12"/>
  <c r="AI133" i="12"/>
  <c r="AI134" i="12"/>
  <c r="AI135" i="12"/>
  <c r="AI136" i="12"/>
  <c r="AI137" i="12"/>
  <c r="AI138" i="12"/>
  <c r="AI139" i="12"/>
  <c r="AI140" i="12"/>
  <c r="AI141" i="12"/>
  <c r="AI142" i="12"/>
  <c r="AI143" i="12"/>
  <c r="AI144" i="12"/>
  <c r="AI145" i="12"/>
  <c r="AI146" i="12"/>
  <c r="AI147" i="12"/>
  <c r="AI41" i="12"/>
  <c r="AI42" i="12"/>
  <c r="AI43" i="12"/>
  <c r="AI44" i="12"/>
  <c r="AI45" i="12"/>
  <c r="AI46" i="12"/>
  <c r="AI47" i="12"/>
  <c r="AI48" i="12"/>
  <c r="AI49" i="12"/>
  <c r="AI50" i="12"/>
  <c r="AI51" i="12"/>
  <c r="AI52" i="12"/>
  <c r="AI53" i="12"/>
  <c r="AI54" i="12"/>
  <c r="AI55" i="12"/>
  <c r="AI56" i="12"/>
  <c r="AI57" i="12"/>
  <c r="AI58" i="12"/>
  <c r="AI59" i="12"/>
  <c r="AI60" i="12"/>
  <c r="AI61" i="12"/>
  <c r="AI62" i="12"/>
  <c r="AI63" i="12"/>
  <c r="AI64" i="12"/>
  <c r="AI65" i="12"/>
  <c r="AI66" i="12"/>
  <c r="AI67" i="12"/>
  <c r="AI68" i="12"/>
  <c r="AI69" i="12"/>
  <c r="AI70" i="12"/>
  <c r="AI71" i="12"/>
  <c r="AI72" i="12"/>
  <c r="AI73" i="12"/>
  <c r="AI74" i="12"/>
  <c r="AI75" i="12"/>
  <c r="AI76" i="12"/>
  <c r="AI77" i="12"/>
  <c r="AI78" i="12"/>
  <c r="AI79" i="12"/>
  <c r="AI80" i="12"/>
  <c r="AI81" i="12"/>
  <c r="AI82" i="12"/>
  <c r="AI83" i="12"/>
  <c r="AI84" i="12"/>
  <c r="AI85" i="12"/>
  <c r="AI86" i="12"/>
  <c r="AI6" i="12"/>
  <c r="AI7" i="12"/>
  <c r="AI8" i="12"/>
  <c r="AI9" i="12"/>
  <c r="AI10" i="12"/>
  <c r="AI11" i="12"/>
  <c r="AI12" i="12"/>
  <c r="AI13" i="12"/>
  <c r="AI14" i="12"/>
  <c r="AI15" i="12"/>
  <c r="AI16" i="12"/>
  <c r="AI17" i="12"/>
  <c r="AI18" i="12"/>
  <c r="AI19" i="12"/>
  <c r="AI20" i="12"/>
  <c r="AI21" i="12"/>
  <c r="AI22" i="12"/>
  <c r="AI23" i="12"/>
  <c r="AI24" i="12"/>
  <c r="AI25" i="12"/>
  <c r="AI26" i="12"/>
  <c r="AI27" i="12"/>
  <c r="AI28" i="12"/>
  <c r="AI29" i="12"/>
  <c r="AI30" i="12"/>
  <c r="AI31" i="12"/>
  <c r="AI32" i="12"/>
  <c r="AI33" i="12"/>
  <c r="AI34" i="12"/>
  <c r="AI35" i="12"/>
  <c r="AI36" i="12"/>
  <c r="AI37" i="12"/>
  <c r="AI38" i="12"/>
  <c r="AI39" i="12"/>
  <c r="AI40" i="12"/>
  <c r="AI5" i="12"/>
  <c r="N268" i="12"/>
  <c r="N271" i="12" s="1"/>
  <c r="N257" i="12"/>
  <c r="N266" i="12" s="1"/>
  <c r="N253" i="12"/>
  <c r="N256" i="12" s="1"/>
  <c r="N249" i="12"/>
  <c r="N252" i="12" s="1"/>
  <c r="N248" i="12"/>
  <c r="N243" i="12"/>
  <c r="N246" i="12" s="1"/>
  <c r="N239" i="12"/>
  <c r="N241" i="12" s="1"/>
  <c r="N238" i="12"/>
  <c r="N233" i="12"/>
  <c r="N235" i="12" s="1"/>
  <c r="N230" i="12"/>
  <c r="N232" i="12" s="1"/>
  <c r="N226" i="12"/>
  <c r="N229" i="12" s="1"/>
  <c r="N221" i="12"/>
  <c r="N224" i="12" s="1"/>
  <c r="N215" i="12"/>
  <c r="N219" i="12" s="1"/>
  <c r="N210" i="12"/>
  <c r="N214" i="12" s="1"/>
  <c r="N209" i="12"/>
  <c r="N206" i="12"/>
  <c r="N208" i="12" s="1"/>
  <c r="N202" i="12"/>
  <c r="N203" i="12" s="1"/>
  <c r="N200" i="12"/>
  <c r="N201" i="12" s="1"/>
  <c r="N196" i="12"/>
  <c r="N197" i="12" s="1"/>
  <c r="N191" i="12"/>
  <c r="N192" i="12" s="1"/>
  <c r="N185" i="12"/>
  <c r="N187" i="12" s="1"/>
  <c r="N180" i="12"/>
  <c r="N182" i="12" s="1"/>
  <c r="N172" i="12"/>
  <c r="N177" i="12" s="1"/>
  <c r="N169" i="12"/>
  <c r="N171" i="12" s="1"/>
  <c r="N165" i="12"/>
  <c r="N167" i="12" s="1"/>
  <c r="N158" i="12"/>
  <c r="N162" i="12" s="1"/>
  <c r="N151" i="12"/>
  <c r="N157" i="12" s="1"/>
  <c r="N143" i="12"/>
  <c r="N148" i="12" s="1"/>
  <c r="N138" i="12"/>
  <c r="N139" i="12" s="1"/>
  <c r="N137" i="12"/>
  <c r="N134" i="12"/>
  <c r="N136" i="12" s="1"/>
  <c r="N128" i="12"/>
  <c r="N132" i="12" s="1"/>
  <c r="N122" i="12"/>
  <c r="N127" i="12" s="1"/>
  <c r="N118" i="12"/>
  <c r="N121" i="12" s="1"/>
  <c r="N116" i="12"/>
  <c r="N117" i="12" s="1"/>
  <c r="N112" i="12"/>
  <c r="N115" i="12" s="1"/>
  <c r="N109" i="12"/>
  <c r="N111" i="12" s="1"/>
  <c r="N104" i="12"/>
  <c r="N106" i="12" s="1"/>
  <c r="N102" i="12"/>
  <c r="N103" i="12" s="1"/>
  <c r="N100" i="12"/>
  <c r="N101" i="12" s="1"/>
  <c r="N95" i="12"/>
  <c r="N99" i="12" s="1"/>
  <c r="N93" i="12"/>
  <c r="N94" i="12" s="1"/>
  <c r="N85" i="12"/>
  <c r="N89" i="12" s="1"/>
  <c r="N74" i="12"/>
  <c r="N84" i="12" s="1"/>
  <c r="N70" i="12"/>
  <c r="N71" i="12" s="1"/>
  <c r="N68" i="12"/>
  <c r="N69" i="12" s="1"/>
  <c r="N65" i="12"/>
  <c r="N67" i="12" s="1"/>
  <c r="N62" i="12"/>
  <c r="N64" i="12" s="1"/>
  <c r="N58" i="12"/>
  <c r="N59" i="12" s="1"/>
  <c r="N56" i="12"/>
  <c r="N57" i="12" s="1"/>
  <c r="N53" i="12"/>
  <c r="N55" i="12" s="1"/>
  <c r="N50" i="12"/>
  <c r="N52" i="12" s="1"/>
  <c r="N48" i="12"/>
  <c r="N49" i="12" s="1"/>
  <c r="N46" i="12"/>
  <c r="N47" i="12" s="1"/>
  <c r="N39" i="12"/>
  <c r="N45" i="12" s="1"/>
  <c r="N37" i="12"/>
  <c r="N38" i="12" s="1"/>
  <c r="N35" i="12"/>
  <c r="N36" i="12" s="1"/>
  <c r="N33" i="12"/>
  <c r="N34" i="12" s="1"/>
  <c r="N29" i="12"/>
  <c r="N32" i="12" s="1"/>
  <c r="N22" i="12"/>
  <c r="N28" i="12" s="1"/>
  <c r="N19" i="12"/>
  <c r="N21" i="12" s="1"/>
  <c r="N13" i="12"/>
  <c r="N18" i="12" s="1"/>
  <c r="N11" i="12"/>
  <c r="N12" i="12" s="1"/>
  <c r="N5" i="12"/>
  <c r="N8" i="12" s="1"/>
  <c r="AK64" i="12" l="1"/>
  <c r="BC64" i="12" s="1"/>
  <c r="N9" i="12"/>
  <c r="N15" i="12"/>
  <c r="N20" i="12"/>
  <c r="N25" i="12"/>
  <c r="N30" i="12"/>
  <c r="N42" i="12"/>
  <c r="N54" i="12"/>
  <c r="N60" i="12"/>
  <c r="N66" i="12"/>
  <c r="N72" i="12"/>
  <c r="N77" i="12"/>
  <c r="N81" i="12"/>
  <c r="N86" i="12"/>
  <c r="N90" i="12"/>
  <c r="N96" i="12"/>
  <c r="N107" i="12"/>
  <c r="N113" i="12"/>
  <c r="N119" i="12"/>
  <c r="N124" i="12"/>
  <c r="N129" i="12"/>
  <c r="N133" i="12"/>
  <c r="N140" i="12"/>
  <c r="N145" i="12"/>
  <c r="N149" i="12"/>
  <c r="N154" i="12"/>
  <c r="N159" i="12"/>
  <c r="N163" i="12"/>
  <c r="N168" i="12"/>
  <c r="N174" i="12"/>
  <c r="N178" i="12"/>
  <c r="N183" i="12"/>
  <c r="N188" i="12"/>
  <c r="N193" i="12"/>
  <c r="N198" i="12"/>
  <c r="N204" i="12"/>
  <c r="N211" i="12"/>
  <c r="N216" i="12"/>
  <c r="N220" i="12"/>
  <c r="N225" i="12"/>
  <c r="N231" i="12"/>
  <c r="N236" i="12"/>
  <c r="N242" i="12"/>
  <c r="N247" i="12"/>
  <c r="N254" i="12"/>
  <c r="N259" i="12"/>
  <c r="N263" i="12"/>
  <c r="N267" i="12"/>
  <c r="N6" i="12"/>
  <c r="N10" i="12"/>
  <c r="N16" i="12"/>
  <c r="N26" i="12"/>
  <c r="N31" i="12"/>
  <c r="N43" i="12"/>
  <c r="N61" i="12"/>
  <c r="N73" i="12"/>
  <c r="N78" i="12"/>
  <c r="N82" i="12"/>
  <c r="N87" i="12"/>
  <c r="N91" i="12"/>
  <c r="N97" i="12"/>
  <c r="N108" i="12"/>
  <c r="N114" i="12"/>
  <c r="N120" i="12"/>
  <c r="N125" i="12"/>
  <c r="N130" i="12"/>
  <c r="N135" i="12"/>
  <c r="N141" i="12"/>
  <c r="N146" i="12"/>
  <c r="N150" i="12"/>
  <c r="N155" i="12"/>
  <c r="N160" i="12"/>
  <c r="N164" i="12"/>
  <c r="N170" i="12"/>
  <c r="N175" i="12"/>
  <c r="N179" i="12"/>
  <c r="N184" i="12"/>
  <c r="N189" i="12"/>
  <c r="N194" i="12"/>
  <c r="N199" i="12"/>
  <c r="N205" i="12"/>
  <c r="N212" i="12"/>
  <c r="N217" i="12"/>
  <c r="N222" i="12"/>
  <c r="N227" i="12"/>
  <c r="N237" i="12"/>
  <c r="N244" i="12"/>
  <c r="N250" i="12"/>
  <c r="N255" i="12"/>
  <c r="N260" i="12"/>
  <c r="N264" i="12"/>
  <c r="N269" i="12"/>
  <c r="N7" i="12"/>
  <c r="N17" i="12"/>
  <c r="N23" i="12"/>
  <c r="N27" i="12"/>
  <c r="N40" i="12"/>
  <c r="N44" i="12"/>
  <c r="N51" i="12"/>
  <c r="N63" i="12"/>
  <c r="N75" i="12"/>
  <c r="N79" i="12"/>
  <c r="N83" i="12"/>
  <c r="N88" i="12"/>
  <c r="N92" i="12"/>
  <c r="N98" i="12"/>
  <c r="N105" i="12"/>
  <c r="N110" i="12"/>
  <c r="N126" i="12"/>
  <c r="N131" i="12"/>
  <c r="N142" i="12"/>
  <c r="N147" i="12"/>
  <c r="N152" i="12"/>
  <c r="N156" i="12"/>
  <c r="N161" i="12"/>
  <c r="N166" i="12"/>
  <c r="N176" i="12"/>
  <c r="N181" i="12"/>
  <c r="N186" i="12"/>
  <c r="N190" i="12"/>
  <c r="N195" i="12"/>
  <c r="N207" i="12"/>
  <c r="N213" i="12"/>
  <c r="N218" i="12"/>
  <c r="N223" i="12"/>
  <c r="N228" i="12"/>
  <c r="N234" i="12"/>
  <c r="N240" i="12"/>
  <c r="N245" i="12"/>
  <c r="N251" i="12"/>
  <c r="N261" i="12"/>
  <c r="N265" i="12"/>
  <c r="N270" i="12"/>
  <c r="N14" i="12"/>
  <c r="N24" i="12"/>
  <c r="N41" i="12"/>
  <c r="N76" i="12"/>
  <c r="N80" i="12"/>
  <c r="N123" i="12"/>
  <c r="N144" i="12"/>
  <c r="N153" i="12"/>
  <c r="N173" i="12"/>
  <c r="N258" i="12"/>
  <c r="N262" i="12"/>
  <c r="E122" i="12"/>
  <c r="E124" i="12" s="1"/>
  <c r="G268" i="12"/>
  <c r="F268" i="12"/>
  <c r="E268" i="12"/>
  <c r="G257" i="12"/>
  <c r="G265" i="12" s="1"/>
  <c r="F257" i="12"/>
  <c r="F264" i="12" s="1"/>
  <c r="E257" i="12"/>
  <c r="E259" i="12" s="1"/>
  <c r="G253" i="12"/>
  <c r="F253" i="12"/>
  <c r="E253" i="12"/>
  <c r="G251" i="12"/>
  <c r="G252" i="12" s="1"/>
  <c r="F251" i="12"/>
  <c r="F252" i="12" s="1"/>
  <c r="E251" i="12"/>
  <c r="E252" i="12" s="1"/>
  <c r="G249" i="12"/>
  <c r="G250" i="12" s="1"/>
  <c r="G248" i="12"/>
  <c r="F249" i="12"/>
  <c r="F250" i="12" s="1"/>
  <c r="F248" i="12"/>
  <c r="E249" i="12"/>
  <c r="E250" i="12" s="1"/>
  <c r="E248" i="12"/>
  <c r="G243" i="12"/>
  <c r="F243" i="12"/>
  <c r="E243" i="12"/>
  <c r="E246" i="12" s="1"/>
  <c r="G239" i="12"/>
  <c r="G238" i="12"/>
  <c r="F239" i="12"/>
  <c r="F238" i="12"/>
  <c r="E239" i="12"/>
  <c r="E238" i="12"/>
  <c r="G233" i="12"/>
  <c r="G235" i="12" s="1"/>
  <c r="F233" i="12"/>
  <c r="E233" i="12"/>
  <c r="G230" i="12"/>
  <c r="F230" i="12"/>
  <c r="E230" i="12"/>
  <c r="G226" i="12"/>
  <c r="F226" i="12"/>
  <c r="E226" i="12"/>
  <c r="G221" i="12"/>
  <c r="F221" i="12"/>
  <c r="E221" i="12"/>
  <c r="G215" i="12"/>
  <c r="F215" i="12"/>
  <c r="E215" i="12"/>
  <c r="G210" i="12"/>
  <c r="G209" i="12"/>
  <c r="F210" i="12"/>
  <c r="F209" i="12"/>
  <c r="E210" i="12"/>
  <c r="E211" i="12" s="1"/>
  <c r="E209" i="12"/>
  <c r="G206" i="12"/>
  <c r="G207" i="12" s="1"/>
  <c r="G208" i="12" s="1"/>
  <c r="F206" i="12"/>
  <c r="F207" i="12" s="1"/>
  <c r="F208" i="12" s="1"/>
  <c r="E206" i="12"/>
  <c r="E207" i="12" s="1"/>
  <c r="E208" i="12" s="1"/>
  <c r="G202" i="12"/>
  <c r="F202" i="12"/>
  <c r="E202" i="12"/>
  <c r="G200" i="12"/>
  <c r="G201" i="12" s="1"/>
  <c r="F200" i="12"/>
  <c r="F201" i="12" s="1"/>
  <c r="E200" i="12"/>
  <c r="E201" i="12" s="1"/>
  <c r="G196" i="12"/>
  <c r="F196" i="12"/>
  <c r="E196" i="12"/>
  <c r="G191" i="12"/>
  <c r="F191" i="12"/>
  <c r="E191" i="12"/>
  <c r="G188" i="12"/>
  <c r="F188" i="12"/>
  <c r="E188" i="12"/>
  <c r="G185" i="12"/>
  <c r="F185" i="12"/>
  <c r="E185" i="12"/>
  <c r="E186" i="12" s="1"/>
  <c r="G180" i="12"/>
  <c r="F180" i="12"/>
  <c r="E180" i="12"/>
  <c r="G172" i="12"/>
  <c r="F172" i="12"/>
  <c r="E172" i="12"/>
  <c r="E175" i="12" s="1"/>
  <c r="G169" i="12"/>
  <c r="F169" i="12"/>
  <c r="E169" i="12"/>
  <c r="G166" i="12"/>
  <c r="G165" i="12"/>
  <c r="F166" i="12"/>
  <c r="F165" i="12"/>
  <c r="E166" i="12"/>
  <c r="E165" i="12"/>
  <c r="G158" i="12"/>
  <c r="F158" i="12"/>
  <c r="E158" i="12"/>
  <c r="G154" i="12"/>
  <c r="G157" i="12" s="1"/>
  <c r="F154" i="12"/>
  <c r="E154" i="12"/>
  <c r="G151" i="12"/>
  <c r="F151" i="12"/>
  <c r="E151" i="12"/>
  <c r="G143" i="12"/>
  <c r="F143" i="12"/>
  <c r="F150" i="12" s="1"/>
  <c r="E143" i="12"/>
  <c r="G138" i="12"/>
  <c r="G137" i="12"/>
  <c r="F138" i="12"/>
  <c r="F137" i="12"/>
  <c r="E138" i="12"/>
  <c r="E137" i="12"/>
  <c r="G134" i="12"/>
  <c r="G135" i="12" s="1"/>
  <c r="F134" i="12"/>
  <c r="E134" i="12"/>
  <c r="G128" i="12"/>
  <c r="F128" i="12"/>
  <c r="E128" i="12"/>
  <c r="G122" i="12"/>
  <c r="F122" i="12"/>
  <c r="G118" i="12"/>
  <c r="F118" i="12"/>
  <c r="E118" i="12"/>
  <c r="E121" i="12" s="1"/>
  <c r="G116" i="12"/>
  <c r="G117" i="12" s="1"/>
  <c r="F116" i="12"/>
  <c r="F117" i="12" s="1"/>
  <c r="E116" i="12"/>
  <c r="E117" i="12" s="1"/>
  <c r="G112" i="12"/>
  <c r="G115" i="12" s="1"/>
  <c r="F112" i="12"/>
  <c r="E112" i="12"/>
  <c r="G109" i="12"/>
  <c r="F109" i="12"/>
  <c r="F110" i="12" s="1"/>
  <c r="E109" i="12"/>
  <c r="E111" i="12" s="1"/>
  <c r="G104" i="12"/>
  <c r="F104" i="12"/>
  <c r="F106" i="12" s="1"/>
  <c r="E104" i="12"/>
  <c r="E105" i="12" s="1"/>
  <c r="G102" i="12"/>
  <c r="G103" i="12" s="1"/>
  <c r="F102" i="12"/>
  <c r="F103" i="12" s="1"/>
  <c r="E102" i="12"/>
  <c r="E103" i="12" s="1"/>
  <c r="G100" i="12"/>
  <c r="G101" i="12" s="1"/>
  <c r="F100" i="12"/>
  <c r="F101" i="12" s="1"/>
  <c r="E100" i="12"/>
  <c r="E101" i="12" s="1"/>
  <c r="G95" i="12"/>
  <c r="G96" i="12" s="1"/>
  <c r="F95" i="12"/>
  <c r="E95" i="12"/>
  <c r="G93" i="12"/>
  <c r="G94" i="12" s="1"/>
  <c r="F93" i="12"/>
  <c r="F94" i="12" s="1"/>
  <c r="E93" i="12"/>
  <c r="E94" i="12" s="1"/>
  <c r="G90" i="12"/>
  <c r="F90" i="12"/>
  <c r="E90" i="12"/>
  <c r="E91" i="12" s="1"/>
  <c r="G85" i="12"/>
  <c r="F85" i="12"/>
  <c r="E85" i="12"/>
  <c r="G74" i="12"/>
  <c r="G80" i="12" s="1"/>
  <c r="F74" i="12"/>
  <c r="F75" i="12" s="1"/>
  <c r="E74" i="12"/>
  <c r="G70" i="12"/>
  <c r="F70" i="12"/>
  <c r="E70" i="12"/>
  <c r="G68" i="12"/>
  <c r="G69" i="12" s="1"/>
  <c r="F68" i="12"/>
  <c r="F69" i="12" s="1"/>
  <c r="E68" i="12"/>
  <c r="E69" i="12" s="1"/>
  <c r="G65" i="12"/>
  <c r="F65" i="12"/>
  <c r="E65" i="12"/>
  <c r="E66" i="12" s="1"/>
  <c r="G62" i="12"/>
  <c r="G63" i="12" s="1"/>
  <c r="F62" i="12"/>
  <c r="F64" i="12" s="1"/>
  <c r="E62" i="12"/>
  <c r="G58" i="12"/>
  <c r="F58" i="12"/>
  <c r="E58" i="12"/>
  <c r="E61" i="12" s="1"/>
  <c r="G56" i="12"/>
  <c r="G57" i="12" s="1"/>
  <c r="F56" i="12"/>
  <c r="F57" i="12" s="1"/>
  <c r="E56" i="12"/>
  <c r="E57" i="12" s="1"/>
  <c r="G53" i="12"/>
  <c r="F53" i="12"/>
  <c r="E53" i="12"/>
  <c r="E54" i="12" s="1"/>
  <c r="G50" i="12"/>
  <c r="G51" i="12" s="1"/>
  <c r="F50" i="12"/>
  <c r="F52" i="12" s="1"/>
  <c r="E50" i="12"/>
  <c r="G48" i="12"/>
  <c r="G49" i="12" s="1"/>
  <c r="F48" i="12"/>
  <c r="F49" i="12" s="1"/>
  <c r="E48" i="12"/>
  <c r="E49" i="12" s="1"/>
  <c r="G46" i="12"/>
  <c r="G47" i="12" s="1"/>
  <c r="F46" i="12"/>
  <c r="F47" i="12" s="1"/>
  <c r="E46" i="12"/>
  <c r="E47" i="12" s="1"/>
  <c r="G42" i="12"/>
  <c r="F42" i="12"/>
  <c r="E42" i="12"/>
  <c r="G39" i="12"/>
  <c r="G41" i="12" s="1"/>
  <c r="F39" i="12"/>
  <c r="E39" i="12"/>
  <c r="G37" i="12"/>
  <c r="G38" i="12" s="1"/>
  <c r="F37" i="12"/>
  <c r="F38" i="12" s="1"/>
  <c r="E37" i="12"/>
  <c r="E38" i="12" s="1"/>
  <c r="G35" i="12"/>
  <c r="G36" i="12" s="1"/>
  <c r="F35" i="12"/>
  <c r="F36" i="12" s="1"/>
  <c r="E35" i="12"/>
  <c r="E36" i="12" s="1"/>
  <c r="G33" i="12"/>
  <c r="G34" i="12" s="1"/>
  <c r="F33" i="12"/>
  <c r="F34" i="12" s="1"/>
  <c r="E33" i="12"/>
  <c r="E34" i="12" s="1"/>
  <c r="G29" i="12"/>
  <c r="G32" i="12" s="1"/>
  <c r="F29" i="12"/>
  <c r="E29" i="12"/>
  <c r="G22" i="12"/>
  <c r="G27" i="12" s="1"/>
  <c r="F22" i="12"/>
  <c r="F26" i="12" s="1"/>
  <c r="E22" i="12"/>
  <c r="G19" i="12"/>
  <c r="F19" i="12"/>
  <c r="F20" i="12" s="1"/>
  <c r="E19" i="12"/>
  <c r="E21" i="12" s="1"/>
  <c r="G13" i="12"/>
  <c r="F13" i="12"/>
  <c r="E13" i="12"/>
  <c r="E15" i="12" s="1"/>
  <c r="G11" i="12"/>
  <c r="G12" i="12" s="1"/>
  <c r="F11" i="12"/>
  <c r="F12" i="12" s="1"/>
  <c r="E11" i="12"/>
  <c r="E12" i="12" s="1"/>
  <c r="G5" i="12"/>
  <c r="G7" i="12" s="1"/>
  <c r="F5" i="12"/>
  <c r="F6" i="12" s="1"/>
  <c r="E5" i="12"/>
  <c r="C271" i="12"/>
  <c r="C270" i="12"/>
  <c r="C269" i="12"/>
  <c r="C268" i="12"/>
  <c r="C267" i="12"/>
  <c r="C266" i="12"/>
  <c r="C265" i="12"/>
  <c r="C264" i="12"/>
  <c r="C263" i="12"/>
  <c r="C262" i="12"/>
  <c r="C261" i="12"/>
  <c r="C260" i="12"/>
  <c r="C259" i="12"/>
  <c r="C258" i="12"/>
  <c r="C257" i="12"/>
  <c r="C256" i="12"/>
  <c r="C255" i="12"/>
  <c r="C254" i="12"/>
  <c r="C253" i="12"/>
  <c r="C252" i="12"/>
  <c r="C251" i="12"/>
  <c r="C250" i="12"/>
  <c r="C249" i="12"/>
  <c r="C248" i="12"/>
  <c r="C247" i="12"/>
  <c r="C246" i="12"/>
  <c r="C245" i="12"/>
  <c r="C244" i="12"/>
  <c r="C243" i="12"/>
  <c r="C242" i="12"/>
  <c r="C241" i="12"/>
  <c r="C240" i="12"/>
  <c r="C239" i="12"/>
  <c r="C238" i="12"/>
  <c r="C237" i="12"/>
  <c r="C236" i="12"/>
  <c r="C235" i="12"/>
  <c r="C234" i="12"/>
  <c r="C233" i="12"/>
  <c r="C232" i="12"/>
  <c r="C231" i="12"/>
  <c r="C230" i="12"/>
  <c r="C229" i="12"/>
  <c r="C228" i="12"/>
  <c r="C227" i="12"/>
  <c r="C226" i="12"/>
  <c r="C225" i="12"/>
  <c r="C224" i="12"/>
  <c r="C223" i="12"/>
  <c r="C222" i="12"/>
  <c r="C221" i="12"/>
  <c r="C220" i="12"/>
  <c r="C219" i="12"/>
  <c r="C218" i="12"/>
  <c r="C217" i="12"/>
  <c r="C216" i="12"/>
  <c r="C215" i="12"/>
  <c r="C214" i="12"/>
  <c r="C213" i="12"/>
  <c r="C212" i="12"/>
  <c r="C211" i="12"/>
  <c r="C210" i="12"/>
  <c r="C209" i="12"/>
  <c r="C208" i="12"/>
  <c r="C207" i="12"/>
  <c r="C206" i="12"/>
  <c r="C205" i="12"/>
  <c r="C204" i="12"/>
  <c r="C203" i="12"/>
  <c r="C202" i="12"/>
  <c r="C201" i="12"/>
  <c r="C200" i="12"/>
  <c r="C199" i="12"/>
  <c r="C198" i="12"/>
  <c r="C197" i="12"/>
  <c r="C196" i="12"/>
  <c r="C195" i="12"/>
  <c r="C194" i="12"/>
  <c r="C193" i="12"/>
  <c r="C192" i="12"/>
  <c r="C191" i="12"/>
  <c r="C188" i="12"/>
  <c r="C190" i="12"/>
  <c r="C189" i="12"/>
  <c r="C187" i="12"/>
  <c r="C186" i="12"/>
  <c r="C185" i="12"/>
  <c r="C184" i="12"/>
  <c r="C183" i="12"/>
  <c r="C182" i="12"/>
  <c r="C181" i="12"/>
  <c r="C180" i="12"/>
  <c r="C179" i="12"/>
  <c r="C178" i="12"/>
  <c r="C177" i="12"/>
  <c r="C176" i="12"/>
  <c r="C175" i="12"/>
  <c r="C174" i="12"/>
  <c r="C173" i="12"/>
  <c r="C172" i="12"/>
  <c r="C171" i="12"/>
  <c r="C170" i="12"/>
  <c r="C169" i="12"/>
  <c r="C168" i="12"/>
  <c r="C167" i="12"/>
  <c r="C166" i="12"/>
  <c r="C165" i="12"/>
  <c r="C164" i="12"/>
  <c r="C163" i="12"/>
  <c r="C162" i="12"/>
  <c r="C161" i="12"/>
  <c r="C160" i="12"/>
  <c r="C159" i="12"/>
  <c r="C158" i="12"/>
  <c r="C157" i="12"/>
  <c r="C156" i="12"/>
  <c r="C155" i="12"/>
  <c r="C154" i="12"/>
  <c r="C153" i="12"/>
  <c r="C152" i="12"/>
  <c r="C151" i="12"/>
  <c r="C150" i="12"/>
  <c r="C149" i="12"/>
  <c r="C148" i="12"/>
  <c r="C147" i="12"/>
  <c r="C146" i="12"/>
  <c r="C145" i="12"/>
  <c r="C144" i="12"/>
  <c r="C143" i="12"/>
  <c r="C142" i="12"/>
  <c r="C141" i="12"/>
  <c r="C140" i="12"/>
  <c r="C139" i="12"/>
  <c r="C138" i="12"/>
  <c r="C137" i="12"/>
  <c r="C136" i="12"/>
  <c r="C135" i="12"/>
  <c r="C134" i="12"/>
  <c r="C133" i="12"/>
  <c r="C132" i="12"/>
  <c r="C131" i="12"/>
  <c r="C130" i="12"/>
  <c r="C129" i="12"/>
  <c r="C128" i="12"/>
  <c r="C127" i="12"/>
  <c r="C126" i="12"/>
  <c r="C125" i="12"/>
  <c r="C124" i="12"/>
  <c r="C123" i="12"/>
  <c r="C122" i="12"/>
  <c r="C121" i="12"/>
  <c r="C120" i="12"/>
  <c r="C119" i="12"/>
  <c r="C118" i="12"/>
  <c r="C117" i="12"/>
  <c r="C116" i="12"/>
  <c r="C115" i="12"/>
  <c r="C114" i="12"/>
  <c r="C113" i="12"/>
  <c r="C112"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8" i="12"/>
  <c r="C27" i="12"/>
  <c r="C26" i="12"/>
  <c r="C25" i="12"/>
  <c r="C24" i="12"/>
  <c r="C23" i="12"/>
  <c r="C29" i="12"/>
  <c r="C22" i="12"/>
  <c r="C21" i="12"/>
  <c r="C20" i="12"/>
  <c r="C19" i="12"/>
  <c r="C18" i="12"/>
  <c r="C17" i="12"/>
  <c r="C16" i="12"/>
  <c r="C15" i="12"/>
  <c r="C14" i="12"/>
  <c r="C13" i="12"/>
  <c r="C12" i="12"/>
  <c r="C11" i="12"/>
  <c r="C10" i="12"/>
  <c r="C9" i="12"/>
  <c r="C8" i="12"/>
  <c r="C7" i="12"/>
  <c r="C6" i="12"/>
  <c r="C5" i="12"/>
  <c r="AD199" i="6"/>
  <c r="AD200" i="6"/>
  <c r="AD201" i="6"/>
  <c r="AD202" i="6"/>
  <c r="AD203" i="6"/>
  <c r="AD204" i="6"/>
  <c r="AD205" i="6"/>
  <c r="AD206" i="6"/>
  <c r="AD207" i="6"/>
  <c r="AD208" i="6"/>
  <c r="AD209" i="6"/>
  <c r="AD210" i="6"/>
  <c r="AD211" i="6"/>
  <c r="AD212" i="6"/>
  <c r="AD213" i="6"/>
  <c r="AD214" i="6"/>
  <c r="AD215" i="6"/>
  <c r="AD216" i="6"/>
  <c r="AD217" i="6"/>
  <c r="AD218" i="6"/>
  <c r="AD219" i="6"/>
  <c r="AD220" i="6"/>
  <c r="AD221" i="6"/>
  <c r="AD222" i="6"/>
  <c r="AD223" i="6"/>
  <c r="AD224" i="6"/>
  <c r="AD225" i="6"/>
  <c r="AD226" i="6"/>
  <c r="AD227" i="6"/>
  <c r="AD228" i="6"/>
  <c r="AD229" i="6"/>
  <c r="AD230" i="6"/>
  <c r="AD231" i="6"/>
  <c r="AD232" i="6"/>
  <c r="AD233" i="6"/>
  <c r="AD234" i="6"/>
  <c r="AD235" i="6"/>
  <c r="AD236" i="6"/>
  <c r="AD237" i="6"/>
  <c r="AD238" i="6"/>
  <c r="AD239" i="6"/>
  <c r="AD240" i="6"/>
  <c r="AD241" i="6"/>
  <c r="AD242" i="6"/>
  <c r="AD243" i="6"/>
  <c r="AD244" i="6"/>
  <c r="AD245" i="6"/>
  <c r="AD246" i="6"/>
  <c r="AD247" i="6"/>
  <c r="AD248" i="6"/>
  <c r="AD249" i="6"/>
  <c r="AD250" i="6"/>
  <c r="AD251" i="6"/>
  <c r="AD252" i="6"/>
  <c r="AD253" i="6"/>
  <c r="AD254" i="6"/>
  <c r="AD255" i="6"/>
  <c r="AD256" i="6"/>
  <c r="AD257" i="6"/>
  <c r="AD258" i="6"/>
  <c r="AD259" i="6"/>
  <c r="AD260" i="6"/>
  <c r="AD261" i="6"/>
  <c r="AD262" i="6"/>
  <c r="AD263" i="6"/>
  <c r="AD264" i="6"/>
  <c r="AD265" i="6"/>
  <c r="AD266" i="6"/>
  <c r="AD267" i="6"/>
  <c r="AD268" i="6"/>
  <c r="AD269" i="6"/>
  <c r="AD270" i="6"/>
  <c r="AD6" i="6"/>
  <c r="AD7" i="6"/>
  <c r="AD8" i="6"/>
  <c r="AD9" i="6"/>
  <c r="AD10" i="6"/>
  <c r="AD11" i="6"/>
  <c r="AD12" i="6"/>
  <c r="AD13" i="6"/>
  <c r="AD14" i="6"/>
  <c r="AD15" i="6"/>
  <c r="AD16" i="6"/>
  <c r="AD17" i="6"/>
  <c r="AD18" i="6"/>
  <c r="AD19" i="6"/>
  <c r="AD20" i="6"/>
  <c r="AD21" i="6"/>
  <c r="AD22" i="6"/>
  <c r="AD23" i="6"/>
  <c r="AD24" i="6"/>
  <c r="AD25" i="6"/>
  <c r="AD26" i="6"/>
  <c r="AD27" i="6"/>
  <c r="AD28" i="6"/>
  <c r="AD29" i="6"/>
  <c r="AD30" i="6"/>
  <c r="AD31" i="6"/>
  <c r="AD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32" i="6"/>
  <c r="AD133" i="6"/>
  <c r="AD134" i="6"/>
  <c r="AD135" i="6"/>
  <c r="AD136" i="6"/>
  <c r="AD137" i="6"/>
  <c r="AD138" i="6"/>
  <c r="AD139" i="6"/>
  <c r="AD140" i="6"/>
  <c r="AD141" i="6"/>
  <c r="AD142" i="6"/>
  <c r="AD143" i="6"/>
  <c r="AD144" i="6"/>
  <c r="AD145" i="6"/>
  <c r="AD146" i="6"/>
  <c r="AD147" i="6"/>
  <c r="AD148" i="6"/>
  <c r="AD149" i="6"/>
  <c r="AD150" i="6"/>
  <c r="AD151" i="6"/>
  <c r="AD152" i="6"/>
  <c r="AD153" i="6"/>
  <c r="AD154" i="6"/>
  <c r="AD155" i="6"/>
  <c r="AD156" i="6"/>
  <c r="AD157" i="6"/>
  <c r="AD158" i="6"/>
  <c r="AD159" i="6"/>
  <c r="AD160" i="6"/>
  <c r="AD161" i="6"/>
  <c r="AD162" i="6"/>
  <c r="AD163" i="6"/>
  <c r="AD164" i="6"/>
  <c r="AD165" i="6"/>
  <c r="AD166" i="6"/>
  <c r="AD167" i="6"/>
  <c r="AD168" i="6"/>
  <c r="AD169" i="6"/>
  <c r="AD170" i="6"/>
  <c r="AD171" i="6"/>
  <c r="AD172" i="6"/>
  <c r="AD173" i="6"/>
  <c r="AD174" i="6"/>
  <c r="AD175" i="6"/>
  <c r="AD176" i="6"/>
  <c r="AD177" i="6"/>
  <c r="AD178" i="6"/>
  <c r="AD179" i="6"/>
  <c r="AD180" i="6"/>
  <c r="AD181" i="6"/>
  <c r="AD182" i="6"/>
  <c r="AD183" i="6"/>
  <c r="AD184" i="6"/>
  <c r="AD185" i="6"/>
  <c r="AD186" i="6"/>
  <c r="AD187" i="6"/>
  <c r="AD188" i="6"/>
  <c r="AD189" i="6"/>
  <c r="AD190" i="6"/>
  <c r="AD191" i="6"/>
  <c r="AD192" i="6"/>
  <c r="AD193" i="6"/>
  <c r="AD194" i="6"/>
  <c r="AD195" i="6"/>
  <c r="AD196" i="6"/>
  <c r="AD197" i="6"/>
  <c r="AD198" i="6"/>
  <c r="AD5" i="6"/>
  <c r="X6" i="6"/>
  <c r="X7" i="6"/>
  <c r="X8" i="6"/>
  <c r="X9" i="6"/>
  <c r="X10" i="6"/>
  <c r="X11" i="6"/>
  <c r="X12" i="6"/>
  <c r="X13" i="6"/>
  <c r="X14" i="6"/>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211" i="6"/>
  <c r="X212" i="6"/>
  <c r="X213" i="6"/>
  <c r="X214" i="6"/>
  <c r="X215" i="6"/>
  <c r="X216" i="6"/>
  <c r="X217" i="6"/>
  <c r="X218" i="6"/>
  <c r="X219" i="6"/>
  <c r="X220" i="6"/>
  <c r="X221" i="6"/>
  <c r="X222" i="6"/>
  <c r="X223" i="6"/>
  <c r="X224" i="6"/>
  <c r="X225" i="6"/>
  <c r="X226" i="6"/>
  <c r="X227" i="6"/>
  <c r="X228" i="6"/>
  <c r="X229" i="6"/>
  <c r="X230" i="6"/>
  <c r="X231" i="6"/>
  <c r="X232" i="6"/>
  <c r="X233" i="6"/>
  <c r="X234" i="6"/>
  <c r="X235" i="6"/>
  <c r="X236" i="6"/>
  <c r="X237" i="6"/>
  <c r="X238" i="6"/>
  <c r="X239" i="6"/>
  <c r="X240" i="6"/>
  <c r="X241" i="6"/>
  <c r="X242" i="6"/>
  <c r="X243" i="6"/>
  <c r="X244" i="6"/>
  <c r="X245" i="6"/>
  <c r="X246" i="6"/>
  <c r="X247" i="6"/>
  <c r="X248" i="6"/>
  <c r="X249" i="6"/>
  <c r="X250" i="6"/>
  <c r="X251" i="6"/>
  <c r="X252" i="6"/>
  <c r="X253" i="6"/>
  <c r="X254" i="6"/>
  <c r="X255" i="6"/>
  <c r="X256" i="6"/>
  <c r="X257" i="6"/>
  <c r="X258" i="6"/>
  <c r="X259" i="6"/>
  <c r="X260" i="6"/>
  <c r="X261" i="6"/>
  <c r="X262" i="6"/>
  <c r="X263" i="6"/>
  <c r="X264" i="6"/>
  <c r="X265" i="6"/>
  <c r="X266" i="6"/>
  <c r="X267" i="6"/>
  <c r="X268" i="6"/>
  <c r="X269" i="6"/>
  <c r="X270" i="6"/>
  <c r="X5" i="6"/>
  <c r="R254" i="6"/>
  <c r="R255" i="6"/>
  <c r="R256" i="6"/>
  <c r="R257" i="6"/>
  <c r="R258" i="6"/>
  <c r="R259" i="6"/>
  <c r="R260" i="6"/>
  <c r="R261" i="6"/>
  <c r="R262" i="6"/>
  <c r="R263" i="6"/>
  <c r="R264" i="6"/>
  <c r="R265" i="6"/>
  <c r="R266" i="6"/>
  <c r="R267" i="6"/>
  <c r="R268" i="6"/>
  <c r="R269" i="6"/>
  <c r="R270" i="6"/>
  <c r="R271" i="6"/>
  <c r="R272" i="6"/>
  <c r="R273" i="6"/>
  <c r="R274" i="6"/>
  <c r="R275" i="6"/>
  <c r="R253" i="6"/>
  <c r="R252" i="6"/>
  <c r="R251" i="6"/>
  <c r="R250" i="6"/>
  <c r="R249"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105" i="6"/>
  <c r="R104" i="6"/>
  <c r="R103" i="6"/>
  <c r="R98" i="6"/>
  <c r="R99" i="6"/>
  <c r="R100" i="6"/>
  <c r="R101" i="6"/>
  <c r="R102"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49" i="6"/>
  <c r="R48" i="6"/>
  <c r="R47" i="6"/>
  <c r="R38" i="6"/>
  <c r="R39" i="6"/>
  <c r="R40" i="6"/>
  <c r="R41" i="6"/>
  <c r="R42" i="6"/>
  <c r="R43" i="6"/>
  <c r="R44" i="6"/>
  <c r="R45" i="6"/>
  <c r="R46" i="6"/>
  <c r="R6" i="6"/>
  <c r="R7" i="6"/>
  <c r="R8" i="6"/>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5" i="6"/>
  <c r="N269" i="15"/>
  <c r="N268" i="15"/>
  <c r="N267" i="15"/>
  <c r="N266" i="15"/>
  <c r="N265" i="15"/>
  <c r="N264" i="15"/>
  <c r="N263" i="15"/>
  <c r="N262" i="15"/>
  <c r="N261" i="15"/>
  <c r="N260" i="15"/>
  <c r="N259" i="15"/>
  <c r="N258" i="15"/>
  <c r="N257" i="15"/>
  <c r="N256" i="15"/>
  <c r="N255" i="15"/>
  <c r="N254" i="15"/>
  <c r="N253" i="15"/>
  <c r="N252" i="15"/>
  <c r="N251" i="15"/>
  <c r="N250" i="15"/>
  <c r="N249" i="15"/>
  <c r="N248" i="15"/>
  <c r="N247" i="15"/>
  <c r="N246" i="15"/>
  <c r="N245" i="15"/>
  <c r="N244" i="15"/>
  <c r="N243" i="15"/>
  <c r="N242" i="15"/>
  <c r="N241" i="15"/>
  <c r="N240" i="15"/>
  <c r="N239" i="15"/>
  <c r="N238" i="15"/>
  <c r="N237" i="15"/>
  <c r="N236" i="15"/>
  <c r="N235" i="15"/>
  <c r="N234" i="15"/>
  <c r="N233" i="15"/>
  <c r="N232" i="15"/>
  <c r="N231" i="15"/>
  <c r="N230" i="15"/>
  <c r="N229" i="15"/>
  <c r="N228" i="15"/>
  <c r="N227" i="15"/>
  <c r="N226" i="15"/>
  <c r="N225" i="15"/>
  <c r="N224" i="15"/>
  <c r="N223" i="15"/>
  <c r="N222" i="15"/>
  <c r="N221" i="15"/>
  <c r="N220" i="15"/>
  <c r="N219" i="15"/>
  <c r="N218" i="15"/>
  <c r="N217" i="15"/>
  <c r="N216" i="15"/>
  <c r="N215" i="15"/>
  <c r="N214" i="15"/>
  <c r="N213" i="15"/>
  <c r="N212" i="15"/>
  <c r="N211" i="15"/>
  <c r="N210" i="15"/>
  <c r="N209" i="15"/>
  <c r="N208" i="15"/>
  <c r="N207" i="15"/>
  <c r="N206" i="15"/>
  <c r="N205" i="15"/>
  <c r="N204" i="15"/>
  <c r="N203" i="15"/>
  <c r="N202" i="15"/>
  <c r="N201" i="15"/>
  <c r="N200" i="15"/>
  <c r="N199" i="15"/>
  <c r="N198" i="15"/>
  <c r="N197" i="15"/>
  <c r="N196" i="15"/>
  <c r="N195" i="15"/>
  <c r="N194" i="15"/>
  <c r="N193" i="15"/>
  <c r="N192" i="15"/>
  <c r="N191" i="15"/>
  <c r="N190" i="15"/>
  <c r="N189" i="15"/>
  <c r="N188" i="15"/>
  <c r="N187" i="15"/>
  <c r="N186" i="15"/>
  <c r="N185" i="15"/>
  <c r="N184" i="15"/>
  <c r="N183" i="15"/>
  <c r="N182" i="15"/>
  <c r="N181" i="15"/>
  <c r="N180" i="15"/>
  <c r="N179" i="15"/>
  <c r="N178" i="15"/>
  <c r="N177" i="15"/>
  <c r="N176" i="15"/>
  <c r="N175" i="15"/>
  <c r="N174" i="15"/>
  <c r="N173" i="15"/>
  <c r="N172" i="15"/>
  <c r="N171" i="15"/>
  <c r="N170" i="15"/>
  <c r="N169" i="15"/>
  <c r="N168" i="15"/>
  <c r="N167" i="15"/>
  <c r="N166" i="15"/>
  <c r="N165" i="15"/>
  <c r="N164" i="15"/>
  <c r="N163" i="15"/>
  <c r="N162" i="15"/>
  <c r="N161" i="15"/>
  <c r="N160" i="15"/>
  <c r="N159" i="15"/>
  <c r="N158" i="15"/>
  <c r="N157" i="15"/>
  <c r="N156" i="15"/>
  <c r="N155" i="15"/>
  <c r="N154" i="15"/>
  <c r="N153" i="15"/>
  <c r="N152" i="15"/>
  <c r="N151" i="15"/>
  <c r="N150" i="15"/>
  <c r="N149" i="15"/>
  <c r="N148" i="15"/>
  <c r="N147" i="15"/>
  <c r="N146" i="15"/>
  <c r="N145" i="15"/>
  <c r="N144" i="15"/>
  <c r="N143" i="15"/>
  <c r="N142" i="15"/>
  <c r="N141" i="15"/>
  <c r="N140" i="15"/>
  <c r="N139" i="15"/>
  <c r="N138" i="15"/>
  <c r="N137" i="15"/>
  <c r="N136" i="15"/>
  <c r="N135" i="15"/>
  <c r="N134" i="15"/>
  <c r="N133" i="15"/>
  <c r="N132" i="15"/>
  <c r="N131" i="15"/>
  <c r="N130" i="15"/>
  <c r="N129" i="15"/>
  <c r="N128" i="15"/>
  <c r="N127" i="15"/>
  <c r="N126" i="15"/>
  <c r="N125" i="15"/>
  <c r="N124" i="15"/>
  <c r="N123" i="15"/>
  <c r="N122" i="15"/>
  <c r="N121" i="15"/>
  <c r="N120" i="15"/>
  <c r="N119" i="15"/>
  <c r="N118" i="15"/>
  <c r="N117" i="15"/>
  <c r="N116" i="15"/>
  <c r="N115" i="15"/>
  <c r="N114" i="15"/>
  <c r="N113" i="15"/>
  <c r="N112" i="15"/>
  <c r="N111" i="15"/>
  <c r="N110" i="15"/>
  <c r="N109" i="15"/>
  <c r="N108" i="15"/>
  <c r="N107" i="15"/>
  <c r="N106" i="15"/>
  <c r="N105" i="15"/>
  <c r="N104" i="15"/>
  <c r="N103" i="15"/>
  <c r="N102" i="15"/>
  <c r="N101" i="15"/>
  <c r="N100" i="15"/>
  <c r="N99" i="15"/>
  <c r="N98" i="15"/>
  <c r="N97" i="15"/>
  <c r="N96" i="15"/>
  <c r="N95" i="15"/>
  <c r="N94" i="15"/>
  <c r="N93" i="15"/>
  <c r="N92" i="15"/>
  <c r="N91" i="15"/>
  <c r="N90" i="15"/>
  <c r="N89" i="15"/>
  <c r="N88" i="15"/>
  <c r="N87" i="15"/>
  <c r="N86" i="15"/>
  <c r="N85" i="15"/>
  <c r="N84" i="15"/>
  <c r="N83" i="15"/>
  <c r="N82" i="15"/>
  <c r="N81" i="15"/>
  <c r="N80" i="15"/>
  <c r="N79" i="15"/>
  <c r="N78" i="15"/>
  <c r="N77" i="15"/>
  <c r="N76" i="15"/>
  <c r="N75" i="15"/>
  <c r="N74" i="15"/>
  <c r="N73" i="15"/>
  <c r="N72" i="15"/>
  <c r="N71" i="15"/>
  <c r="N70" i="15"/>
  <c r="N69" i="15"/>
  <c r="N68" i="15"/>
  <c r="N67" i="15"/>
  <c r="N66" i="15"/>
  <c r="N65" i="15"/>
  <c r="N64" i="15"/>
  <c r="N63" i="15"/>
  <c r="N62" i="15"/>
  <c r="N61" i="15"/>
  <c r="N60" i="15"/>
  <c r="N59" i="15"/>
  <c r="N58" i="15"/>
  <c r="N57" i="15"/>
  <c r="N56" i="15"/>
  <c r="N55" i="15"/>
  <c r="N54" i="15"/>
  <c r="N53" i="15"/>
  <c r="N52" i="15"/>
  <c r="N51" i="15"/>
  <c r="N50" i="15"/>
  <c r="N49" i="15"/>
  <c r="N48" i="15"/>
  <c r="N47" i="15"/>
  <c r="N46" i="15"/>
  <c r="N45" i="15"/>
  <c r="N44" i="15"/>
  <c r="N43" i="15"/>
  <c r="N42" i="15"/>
  <c r="N41" i="15"/>
  <c r="N40" i="15"/>
  <c r="N39" i="15"/>
  <c r="N38" i="15"/>
  <c r="N37" i="15"/>
  <c r="N36" i="15"/>
  <c r="N35" i="15"/>
  <c r="N34" i="15"/>
  <c r="N33" i="15"/>
  <c r="N32" i="15"/>
  <c r="N31" i="15"/>
  <c r="N30" i="15"/>
  <c r="N29" i="15"/>
  <c r="N28" i="15"/>
  <c r="N27" i="15"/>
  <c r="N26" i="15"/>
  <c r="N25" i="15"/>
  <c r="N24" i="15"/>
  <c r="N23" i="15"/>
  <c r="N22" i="15"/>
  <c r="N21" i="15"/>
  <c r="N20" i="15"/>
  <c r="N19" i="15"/>
  <c r="N18" i="15"/>
  <c r="N17" i="15"/>
  <c r="N16" i="15"/>
  <c r="N15" i="15"/>
  <c r="N14" i="15"/>
  <c r="N13" i="15"/>
  <c r="N12" i="15"/>
  <c r="N11" i="15"/>
  <c r="N10" i="15"/>
  <c r="N9" i="15"/>
  <c r="N8" i="15"/>
  <c r="N7" i="15"/>
  <c r="N6" i="15"/>
  <c r="N5" i="15"/>
  <c r="N4" i="15"/>
  <c r="N3" i="15"/>
  <c r="G269" i="15"/>
  <c r="G268" i="15"/>
  <c r="G267" i="15"/>
  <c r="G266" i="15"/>
  <c r="G265" i="15"/>
  <c r="G264" i="15"/>
  <c r="G263" i="15"/>
  <c r="G262" i="15"/>
  <c r="G261" i="15"/>
  <c r="G260" i="15"/>
  <c r="G259" i="15"/>
  <c r="G258" i="15"/>
  <c r="G257" i="15"/>
  <c r="G256" i="15"/>
  <c r="G255" i="15"/>
  <c r="G254" i="15"/>
  <c r="G253" i="15"/>
  <c r="G252" i="15"/>
  <c r="G251" i="15"/>
  <c r="G250" i="15"/>
  <c r="G248" i="15"/>
  <c r="G249" i="15"/>
  <c r="G247" i="15"/>
  <c r="G246" i="15"/>
  <c r="G245" i="15"/>
  <c r="G244" i="15"/>
  <c r="G243" i="15"/>
  <c r="G242" i="15"/>
  <c r="G241" i="15"/>
  <c r="G240" i="15"/>
  <c r="G239" i="15"/>
  <c r="G238" i="15"/>
  <c r="G237" i="15"/>
  <c r="G236" i="15"/>
  <c r="G235" i="15"/>
  <c r="G234" i="15"/>
  <c r="G233" i="15"/>
  <c r="G232" i="15"/>
  <c r="G231" i="15"/>
  <c r="G230" i="15"/>
  <c r="G229" i="15"/>
  <c r="G228" i="15"/>
  <c r="G227" i="15"/>
  <c r="G226" i="15"/>
  <c r="G225" i="15"/>
  <c r="G224" i="15"/>
  <c r="G223" i="15"/>
  <c r="G222" i="15"/>
  <c r="G221" i="15"/>
  <c r="G220" i="15"/>
  <c r="G219" i="15"/>
  <c r="G218" i="15"/>
  <c r="G217" i="15"/>
  <c r="G216" i="15"/>
  <c r="G215" i="15"/>
  <c r="G214" i="15"/>
  <c r="G213" i="15"/>
  <c r="G212" i="15"/>
  <c r="G211" i="15"/>
  <c r="G210" i="15"/>
  <c r="G209" i="15"/>
  <c r="G208" i="15"/>
  <c r="G207" i="15"/>
  <c r="G206" i="15"/>
  <c r="G205" i="15"/>
  <c r="G204" i="15"/>
  <c r="G203" i="15"/>
  <c r="G202" i="15"/>
  <c r="G201" i="15"/>
  <c r="G200" i="15"/>
  <c r="G199" i="15"/>
  <c r="G198" i="15"/>
  <c r="G197" i="15"/>
  <c r="G196" i="15"/>
  <c r="G195" i="15"/>
  <c r="G194" i="15"/>
  <c r="G193" i="15"/>
  <c r="G192" i="15"/>
  <c r="G191" i="15"/>
  <c r="G190" i="15"/>
  <c r="G189" i="15"/>
  <c r="G188" i="15"/>
  <c r="G187" i="15"/>
  <c r="G186" i="15"/>
  <c r="G185" i="15"/>
  <c r="G184" i="15"/>
  <c r="G183" i="15"/>
  <c r="G182" i="15"/>
  <c r="G181" i="15"/>
  <c r="G180" i="15"/>
  <c r="G179" i="15"/>
  <c r="G178" i="15"/>
  <c r="G177" i="15"/>
  <c r="G176" i="15"/>
  <c r="G175" i="15"/>
  <c r="G174" i="15"/>
  <c r="G173" i="15"/>
  <c r="G172" i="15"/>
  <c r="G171" i="15"/>
  <c r="G170" i="15"/>
  <c r="G169" i="15"/>
  <c r="G168" i="15"/>
  <c r="G167" i="15"/>
  <c r="G166" i="15"/>
  <c r="G165" i="15"/>
  <c r="G164" i="15"/>
  <c r="G163" i="15"/>
  <c r="G162" i="15"/>
  <c r="G161" i="15"/>
  <c r="G160" i="15"/>
  <c r="G159" i="15"/>
  <c r="G158" i="15"/>
  <c r="G157" i="15"/>
  <c r="G156" i="15"/>
  <c r="G155" i="15"/>
  <c r="G154" i="15"/>
  <c r="G153" i="15"/>
  <c r="G152" i="15"/>
  <c r="G151" i="15"/>
  <c r="G150" i="15"/>
  <c r="G149" i="15"/>
  <c r="G148" i="15"/>
  <c r="G147" i="15"/>
  <c r="G146" i="15"/>
  <c r="G145" i="15"/>
  <c r="G144" i="15"/>
  <c r="G143" i="15"/>
  <c r="G142" i="15"/>
  <c r="G141" i="15"/>
  <c r="G140" i="15"/>
  <c r="G139" i="15"/>
  <c r="G138" i="15"/>
  <c r="G137" i="15"/>
  <c r="G136" i="15"/>
  <c r="G135" i="15"/>
  <c r="G134" i="15"/>
  <c r="G133"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G20" i="15"/>
  <c r="G19" i="15"/>
  <c r="G18" i="15"/>
  <c r="G17" i="15"/>
  <c r="G16" i="15"/>
  <c r="G15" i="15"/>
  <c r="G14" i="15"/>
  <c r="G13" i="15"/>
  <c r="G12" i="15"/>
  <c r="G11" i="15"/>
  <c r="G10" i="15"/>
  <c r="G9" i="15"/>
  <c r="G8" i="15"/>
  <c r="G7" i="15"/>
  <c r="G6" i="15"/>
  <c r="G5" i="15"/>
  <c r="G4" i="15"/>
  <c r="G3" i="15"/>
  <c r="Z79" i="7"/>
  <c r="AA79" i="7"/>
  <c r="AB79" i="7"/>
  <c r="Z80" i="7"/>
  <c r="AA80" i="7"/>
  <c r="AB80" i="7"/>
  <c r="AB78" i="7"/>
  <c r="AA78" i="7"/>
  <c r="Z78" i="7"/>
  <c r="AB81" i="7"/>
  <c r="AA81" i="7"/>
  <c r="Z81" i="7"/>
  <c r="AB77" i="7"/>
  <c r="AA77" i="7"/>
  <c r="Z77" i="7"/>
  <c r="Z51" i="7"/>
  <c r="AA51" i="7"/>
  <c r="AB51" i="7"/>
  <c r="Z52" i="7"/>
  <c r="AA52" i="7"/>
  <c r="AB52" i="7"/>
  <c r="Z53" i="7"/>
  <c r="AA53" i="7"/>
  <c r="AB53" i="7"/>
  <c r="Z54" i="7"/>
  <c r="AA54" i="7"/>
  <c r="AB54" i="7"/>
  <c r="Z55" i="7"/>
  <c r="AA55" i="7"/>
  <c r="AB55" i="7"/>
  <c r="Z56" i="7"/>
  <c r="AA56" i="7"/>
  <c r="AB56" i="7"/>
  <c r="Z57" i="7"/>
  <c r="AA57" i="7"/>
  <c r="AB57" i="7"/>
  <c r="Z58" i="7"/>
  <c r="AA58" i="7"/>
  <c r="AB58" i="7"/>
  <c r="Z59" i="7"/>
  <c r="AA59" i="7"/>
  <c r="AB59" i="7"/>
  <c r="Z60" i="7"/>
  <c r="AA60" i="7"/>
  <c r="AB60" i="7"/>
  <c r="Z61" i="7"/>
  <c r="AA61" i="7"/>
  <c r="AB61" i="7"/>
  <c r="Z62" i="7"/>
  <c r="AA62" i="7"/>
  <c r="AB62" i="7"/>
  <c r="Z63" i="7"/>
  <c r="AA63" i="7"/>
  <c r="AB63" i="7"/>
  <c r="Z64" i="7"/>
  <c r="AA64" i="7"/>
  <c r="AB64" i="7"/>
  <c r="Z65" i="7"/>
  <c r="AA65" i="7"/>
  <c r="AB65" i="7"/>
  <c r="Z66" i="7"/>
  <c r="AA66" i="7"/>
  <c r="AB66" i="7"/>
  <c r="Z67" i="7"/>
  <c r="AA67" i="7"/>
  <c r="AB67" i="7"/>
  <c r="Z68" i="7"/>
  <c r="AA68" i="7"/>
  <c r="AB68" i="7"/>
  <c r="Z69" i="7"/>
  <c r="AA69" i="7"/>
  <c r="AB69" i="7"/>
  <c r="Z70" i="7"/>
  <c r="AA70" i="7"/>
  <c r="AB70" i="7"/>
  <c r="Z71" i="7"/>
  <c r="AA71" i="7"/>
  <c r="AB71" i="7"/>
  <c r="Z72" i="7"/>
  <c r="AA72" i="7"/>
  <c r="AB72" i="7"/>
  <c r="Z73" i="7"/>
  <c r="AA73" i="7"/>
  <c r="AB73" i="7"/>
  <c r="Z74" i="7"/>
  <c r="AA74" i="7"/>
  <c r="AB74" i="7"/>
  <c r="Z75" i="7"/>
  <c r="AA75" i="7"/>
  <c r="AB75" i="7"/>
  <c r="Z76" i="7"/>
  <c r="AA76" i="7"/>
  <c r="AB76" i="7"/>
  <c r="AB50" i="7"/>
  <c r="AA50" i="7"/>
  <c r="Z50" i="7"/>
  <c r="Z6" i="7"/>
  <c r="AA6" i="7"/>
  <c r="AB6" i="7"/>
  <c r="Z7" i="7"/>
  <c r="AA7" i="7"/>
  <c r="AB7" i="7"/>
  <c r="Z8" i="7"/>
  <c r="AA8" i="7"/>
  <c r="AB8" i="7"/>
  <c r="Z9" i="7"/>
  <c r="AA9" i="7"/>
  <c r="AB9" i="7"/>
  <c r="Z10" i="7"/>
  <c r="AA10" i="7"/>
  <c r="AB10" i="7"/>
  <c r="Z11" i="7"/>
  <c r="AA11" i="7"/>
  <c r="AB11" i="7"/>
  <c r="Z12" i="7"/>
  <c r="AA12" i="7"/>
  <c r="AB12" i="7"/>
  <c r="Z13" i="7"/>
  <c r="AA13" i="7"/>
  <c r="AB13" i="7"/>
  <c r="Z14" i="7"/>
  <c r="AA14" i="7"/>
  <c r="AB14" i="7"/>
  <c r="Z15" i="7"/>
  <c r="AA15" i="7"/>
  <c r="AB15" i="7"/>
  <c r="Z16" i="7"/>
  <c r="AA16" i="7"/>
  <c r="AB16" i="7"/>
  <c r="Z17" i="7"/>
  <c r="AA17" i="7"/>
  <c r="AB17" i="7"/>
  <c r="Z18" i="7"/>
  <c r="AA18" i="7"/>
  <c r="AB18" i="7"/>
  <c r="Z19" i="7"/>
  <c r="AA19" i="7"/>
  <c r="AB19" i="7"/>
  <c r="Z20" i="7"/>
  <c r="AA20" i="7"/>
  <c r="AB20" i="7"/>
  <c r="Z21" i="7"/>
  <c r="AA21" i="7"/>
  <c r="AB21" i="7"/>
  <c r="Z22" i="7"/>
  <c r="AA22" i="7"/>
  <c r="AB22" i="7"/>
  <c r="Z23" i="7"/>
  <c r="AA23" i="7"/>
  <c r="AB23" i="7"/>
  <c r="Z24" i="7"/>
  <c r="AA24" i="7"/>
  <c r="AB24" i="7"/>
  <c r="Z25" i="7"/>
  <c r="AA25" i="7"/>
  <c r="AB25" i="7"/>
  <c r="Z26" i="7"/>
  <c r="AA26" i="7"/>
  <c r="AB26" i="7"/>
  <c r="Z27" i="7"/>
  <c r="AA27" i="7"/>
  <c r="AB27" i="7"/>
  <c r="Z28" i="7"/>
  <c r="AA28" i="7"/>
  <c r="AB28" i="7"/>
  <c r="Z29" i="7"/>
  <c r="AA29" i="7"/>
  <c r="AB29" i="7"/>
  <c r="Z30" i="7"/>
  <c r="AA30" i="7"/>
  <c r="AB30" i="7"/>
  <c r="Z31" i="7"/>
  <c r="AA31" i="7"/>
  <c r="AB31" i="7"/>
  <c r="Z32" i="7"/>
  <c r="AA32" i="7"/>
  <c r="AB32" i="7"/>
  <c r="Z33" i="7"/>
  <c r="AA33" i="7"/>
  <c r="AB33" i="7"/>
  <c r="Z34" i="7"/>
  <c r="AA34" i="7"/>
  <c r="AB34" i="7"/>
  <c r="Z35" i="7"/>
  <c r="AA35" i="7"/>
  <c r="AB35" i="7"/>
  <c r="Z36" i="7"/>
  <c r="AA36" i="7"/>
  <c r="AB36" i="7"/>
  <c r="Z37" i="7"/>
  <c r="AA37" i="7"/>
  <c r="AB37" i="7"/>
  <c r="Z38" i="7"/>
  <c r="AA38" i="7"/>
  <c r="AB38" i="7"/>
  <c r="Z39" i="7"/>
  <c r="AA39" i="7"/>
  <c r="AB39" i="7"/>
  <c r="Z40" i="7"/>
  <c r="AA40" i="7"/>
  <c r="AB40" i="7"/>
  <c r="Z41" i="7"/>
  <c r="AA41" i="7"/>
  <c r="AB41" i="7"/>
  <c r="Z42" i="7"/>
  <c r="AA42" i="7"/>
  <c r="AB42" i="7"/>
  <c r="Z43" i="7"/>
  <c r="AA43" i="7"/>
  <c r="AB43" i="7"/>
  <c r="Z44" i="7"/>
  <c r="AA44" i="7"/>
  <c r="AB44" i="7"/>
  <c r="Z45" i="7"/>
  <c r="AA45" i="7"/>
  <c r="AB45" i="7"/>
  <c r="Z46" i="7"/>
  <c r="AA46" i="7"/>
  <c r="AB46" i="7"/>
  <c r="Z47" i="7"/>
  <c r="AA47" i="7"/>
  <c r="AB47" i="7"/>
  <c r="Z48" i="7"/>
  <c r="AA48" i="7"/>
  <c r="AB48" i="7"/>
  <c r="Z49" i="7"/>
  <c r="AA49" i="7"/>
  <c r="AB49" i="7"/>
  <c r="Z5" i="7"/>
  <c r="AB5" i="7"/>
  <c r="AA5" i="7"/>
  <c r="R35" i="7"/>
  <c r="R34" i="7"/>
  <c r="R33" i="7"/>
  <c r="R32" i="7"/>
  <c r="R31" i="7"/>
  <c r="R30" i="7"/>
  <c r="R29" i="7"/>
  <c r="R28" i="7"/>
  <c r="R27" i="7"/>
  <c r="R26" i="7"/>
  <c r="R25" i="7"/>
  <c r="R24" i="7"/>
  <c r="R23" i="7"/>
  <c r="R22" i="7"/>
  <c r="R21" i="7"/>
  <c r="R20" i="7"/>
  <c r="R19" i="7"/>
  <c r="R18" i="7"/>
  <c r="R17" i="7"/>
  <c r="R16" i="7"/>
  <c r="R15" i="7"/>
  <c r="R14" i="7"/>
  <c r="R13" i="7"/>
  <c r="R12" i="7"/>
  <c r="R11" i="7"/>
  <c r="R10" i="7"/>
  <c r="R9" i="7"/>
  <c r="R8" i="7"/>
  <c r="R7" i="7"/>
  <c r="R6" i="7"/>
  <c r="R5" i="7"/>
  <c r="C80" i="7"/>
  <c r="C81" i="7"/>
  <c r="C79" i="7"/>
  <c r="C61" i="7"/>
  <c r="C62" i="7"/>
  <c r="C63" i="7"/>
  <c r="C64" i="7"/>
  <c r="C65" i="7"/>
  <c r="C66" i="7"/>
  <c r="C67" i="7"/>
  <c r="C68" i="7"/>
  <c r="C69" i="7"/>
  <c r="C70" i="7"/>
  <c r="C71" i="7"/>
  <c r="C72" i="7"/>
  <c r="C73" i="7"/>
  <c r="C74" i="7"/>
  <c r="C75" i="7"/>
  <c r="C76" i="7"/>
  <c r="C77" i="7"/>
  <c r="C78" i="7"/>
  <c r="C50" i="7"/>
  <c r="C51" i="7"/>
  <c r="C52" i="7"/>
  <c r="C53" i="7"/>
  <c r="C54" i="7"/>
  <c r="C55" i="7"/>
  <c r="C56" i="7"/>
  <c r="C57" i="7"/>
  <c r="C58" i="7"/>
  <c r="C59" i="7"/>
  <c r="C60"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 i="7"/>
  <c r="C189" i="6"/>
  <c r="F111" i="12" l="1"/>
  <c r="G76" i="12"/>
  <c r="G52" i="12"/>
  <c r="F21" i="12"/>
  <c r="F260" i="12"/>
  <c r="G9" i="12"/>
  <c r="G10" i="12"/>
  <c r="G6" i="12"/>
  <c r="G8" i="12"/>
  <c r="E17" i="12"/>
  <c r="E18" i="12"/>
  <c r="E14" i="12"/>
  <c r="E16" i="12"/>
  <c r="G25" i="12"/>
  <c r="G26" i="12"/>
  <c r="G28" i="12"/>
  <c r="G24" i="12"/>
  <c r="E45" i="12"/>
  <c r="E44" i="12"/>
  <c r="G61" i="12"/>
  <c r="G60" i="12"/>
  <c r="G73" i="12"/>
  <c r="G72" i="12"/>
  <c r="E89" i="12"/>
  <c r="E86" i="12"/>
  <c r="E88" i="12"/>
  <c r="F91" i="12"/>
  <c r="F92" i="12"/>
  <c r="G105" i="12"/>
  <c r="G106" i="12"/>
  <c r="G108" i="12"/>
  <c r="E114" i="12"/>
  <c r="E113" i="12"/>
  <c r="E115" i="12"/>
  <c r="H116" i="12"/>
  <c r="F120" i="12"/>
  <c r="F121" i="12"/>
  <c r="F119" i="12"/>
  <c r="E131" i="12"/>
  <c r="E132" i="12"/>
  <c r="E130" i="12"/>
  <c r="E133" i="12"/>
  <c r="E129" i="12"/>
  <c r="F136" i="12"/>
  <c r="F135" i="12"/>
  <c r="E147" i="12"/>
  <c r="E148" i="12"/>
  <c r="E144" i="12"/>
  <c r="E150" i="12"/>
  <c r="E146" i="12"/>
  <c r="E149" i="12"/>
  <c r="F153" i="12"/>
  <c r="F152" i="12"/>
  <c r="G155" i="12"/>
  <c r="G156" i="12"/>
  <c r="G171" i="12"/>
  <c r="G170" i="12"/>
  <c r="E181" i="12"/>
  <c r="E184" i="12"/>
  <c r="E182" i="12"/>
  <c r="E183" i="12"/>
  <c r="F190" i="12"/>
  <c r="F186" i="12"/>
  <c r="F189" i="12"/>
  <c r="F187" i="12"/>
  <c r="E197" i="12"/>
  <c r="E198" i="12"/>
  <c r="E199" i="12"/>
  <c r="G203" i="12"/>
  <c r="G205" i="12"/>
  <c r="G204" i="12"/>
  <c r="G220" i="12"/>
  <c r="G217" i="12"/>
  <c r="G219" i="12"/>
  <c r="G216" i="12"/>
  <c r="E229" i="12"/>
  <c r="E227" i="12"/>
  <c r="F231" i="12"/>
  <c r="F232" i="12"/>
  <c r="G237" i="12"/>
  <c r="G236" i="12"/>
  <c r="G234" i="12"/>
  <c r="F240" i="12"/>
  <c r="F242" i="12"/>
  <c r="F241" i="12"/>
  <c r="F245" i="12"/>
  <c r="F246" i="12"/>
  <c r="F247" i="12"/>
  <c r="E20" i="12"/>
  <c r="E43" i="12"/>
  <c r="F51" i="12"/>
  <c r="G59" i="12"/>
  <c r="E67" i="12"/>
  <c r="E87" i="12"/>
  <c r="E110" i="12"/>
  <c r="F244" i="12"/>
  <c r="F18" i="12"/>
  <c r="F14" i="12"/>
  <c r="F15" i="12"/>
  <c r="F17" i="12"/>
  <c r="G20" i="12"/>
  <c r="G21" i="12"/>
  <c r="E32" i="12"/>
  <c r="E31" i="12"/>
  <c r="E40" i="12"/>
  <c r="E41" i="12"/>
  <c r="F43" i="12"/>
  <c r="F45" i="12"/>
  <c r="E52" i="12"/>
  <c r="E51" i="12"/>
  <c r="F54" i="12"/>
  <c r="F55" i="12"/>
  <c r="E64" i="12"/>
  <c r="E63" i="12"/>
  <c r="F66" i="12"/>
  <c r="F67" i="12"/>
  <c r="E84" i="12"/>
  <c r="E80" i="12"/>
  <c r="E76" i="12"/>
  <c r="E81" i="12"/>
  <c r="E77" i="12"/>
  <c r="E83" i="12"/>
  <c r="E79" i="12"/>
  <c r="E75" i="12"/>
  <c r="F86" i="12"/>
  <c r="F87" i="12"/>
  <c r="F89" i="12"/>
  <c r="G92" i="12"/>
  <c r="G91" i="12"/>
  <c r="E96" i="12"/>
  <c r="E97" i="12"/>
  <c r="E99" i="12"/>
  <c r="F115" i="12"/>
  <c r="F114" i="12"/>
  <c r="F113" i="12"/>
  <c r="G121" i="12"/>
  <c r="G120" i="12"/>
  <c r="F132" i="12"/>
  <c r="F133" i="12"/>
  <c r="F129" i="12"/>
  <c r="F131" i="12"/>
  <c r="F139" i="12"/>
  <c r="F140" i="12"/>
  <c r="F142" i="12"/>
  <c r="F141" i="12"/>
  <c r="F148" i="12"/>
  <c r="F144" i="12"/>
  <c r="F149" i="12"/>
  <c r="F145" i="12"/>
  <c r="F147" i="12"/>
  <c r="F146" i="12"/>
  <c r="G153" i="12"/>
  <c r="G152" i="12"/>
  <c r="E162" i="12"/>
  <c r="E163" i="12"/>
  <c r="E159" i="12"/>
  <c r="E161" i="12"/>
  <c r="E160" i="12"/>
  <c r="E168" i="12"/>
  <c r="E167" i="12"/>
  <c r="G167" i="12"/>
  <c r="G168" i="12"/>
  <c r="E177" i="12"/>
  <c r="E176" i="12"/>
  <c r="E173" i="12"/>
  <c r="E174" i="12"/>
  <c r="E178" i="12"/>
  <c r="E179" i="12"/>
  <c r="F182" i="12"/>
  <c r="F181" i="12"/>
  <c r="F183" i="12"/>
  <c r="F184" i="12"/>
  <c r="G186" i="12"/>
  <c r="G187" i="12"/>
  <c r="G190" i="12"/>
  <c r="G189" i="12"/>
  <c r="E194" i="12"/>
  <c r="E193" i="12"/>
  <c r="E195" i="12"/>
  <c r="E192" i="12"/>
  <c r="F198" i="12"/>
  <c r="F199" i="12"/>
  <c r="F197" i="12"/>
  <c r="E212" i="12"/>
  <c r="E213" i="12"/>
  <c r="E214" i="12"/>
  <c r="G214" i="12"/>
  <c r="G211" i="12"/>
  <c r="G213" i="12"/>
  <c r="G212" i="12"/>
  <c r="E224" i="12"/>
  <c r="E222" i="12"/>
  <c r="E225" i="12"/>
  <c r="E223" i="12"/>
  <c r="F227" i="12"/>
  <c r="F228" i="12"/>
  <c r="F229" i="12"/>
  <c r="G231" i="12"/>
  <c r="G232" i="12"/>
  <c r="G246" i="12"/>
  <c r="G247" i="12"/>
  <c r="G244" i="12"/>
  <c r="G245" i="12"/>
  <c r="G256" i="12"/>
  <c r="G255" i="12"/>
  <c r="G254" i="12"/>
  <c r="E270" i="12"/>
  <c r="E269" i="12"/>
  <c r="E271" i="12"/>
  <c r="F44" i="12"/>
  <c r="E82" i="12"/>
  <c r="F88" i="12"/>
  <c r="G119" i="12"/>
  <c r="F130" i="12"/>
  <c r="E7" i="12"/>
  <c r="E8" i="12"/>
  <c r="E10" i="12"/>
  <c r="E6" i="12"/>
  <c r="G15" i="12"/>
  <c r="G16" i="12"/>
  <c r="G18" i="12"/>
  <c r="G14" i="12"/>
  <c r="E27" i="12"/>
  <c r="E23" i="12"/>
  <c r="E28" i="12"/>
  <c r="E24" i="12"/>
  <c r="E26" i="12"/>
  <c r="F30" i="12"/>
  <c r="F32" i="12"/>
  <c r="F41" i="12"/>
  <c r="F40" i="12"/>
  <c r="G43" i="12"/>
  <c r="G44" i="12"/>
  <c r="G55" i="12"/>
  <c r="G54" i="12"/>
  <c r="E59" i="12"/>
  <c r="E60" i="12"/>
  <c r="G67" i="12"/>
  <c r="G66" i="12"/>
  <c r="E71" i="12"/>
  <c r="E72" i="12"/>
  <c r="F81" i="12"/>
  <c r="F77" i="12"/>
  <c r="F82" i="12"/>
  <c r="F78" i="12"/>
  <c r="F84" i="12"/>
  <c r="F80" i="12"/>
  <c r="F76" i="12"/>
  <c r="G87" i="12"/>
  <c r="G88" i="12"/>
  <c r="G86" i="12"/>
  <c r="F97" i="12"/>
  <c r="F98" i="12"/>
  <c r="F96" i="12"/>
  <c r="E107" i="12"/>
  <c r="E108" i="12"/>
  <c r="E106" i="12"/>
  <c r="F127" i="12"/>
  <c r="F123" i="12"/>
  <c r="F124" i="12"/>
  <c r="F126" i="12"/>
  <c r="F125" i="12"/>
  <c r="G133" i="12"/>
  <c r="G129" i="12"/>
  <c r="G130" i="12"/>
  <c r="G132" i="12"/>
  <c r="G131" i="12"/>
  <c r="G149" i="12"/>
  <c r="G145" i="12"/>
  <c r="G150" i="12"/>
  <c r="G146" i="12"/>
  <c r="G148" i="12"/>
  <c r="G144" i="12"/>
  <c r="G147" i="12"/>
  <c r="E157" i="12"/>
  <c r="E156" i="12"/>
  <c r="E155" i="12"/>
  <c r="F163" i="12"/>
  <c r="F159" i="12"/>
  <c r="F164" i="12"/>
  <c r="F160" i="12"/>
  <c r="F162" i="12"/>
  <c r="F161" i="12"/>
  <c r="E170" i="12"/>
  <c r="E171" i="12"/>
  <c r="F174" i="12"/>
  <c r="F178" i="12"/>
  <c r="F177" i="12"/>
  <c r="F175" i="12"/>
  <c r="F179" i="12"/>
  <c r="F176" i="12"/>
  <c r="G183" i="12"/>
  <c r="G182" i="12"/>
  <c r="G184" i="12"/>
  <c r="G181" i="12"/>
  <c r="F195" i="12"/>
  <c r="F194" i="12"/>
  <c r="F192" i="12"/>
  <c r="G199" i="12"/>
  <c r="G198" i="12"/>
  <c r="G197" i="12"/>
  <c r="E204" i="12"/>
  <c r="E205" i="12"/>
  <c r="E218" i="12"/>
  <c r="E219" i="12"/>
  <c r="E216" i="12"/>
  <c r="E217" i="12"/>
  <c r="E220" i="12"/>
  <c r="F225" i="12"/>
  <c r="F224" i="12"/>
  <c r="F222" i="12"/>
  <c r="F223" i="12"/>
  <c r="G228" i="12"/>
  <c r="G229" i="12"/>
  <c r="G227" i="12"/>
  <c r="E235" i="12"/>
  <c r="E236" i="12"/>
  <c r="E234" i="12"/>
  <c r="E237" i="12"/>
  <c r="E242" i="12"/>
  <c r="E240" i="12"/>
  <c r="E241" i="12"/>
  <c r="G241" i="12"/>
  <c r="G242" i="12"/>
  <c r="G240" i="12"/>
  <c r="E9" i="12"/>
  <c r="F16" i="12"/>
  <c r="G23" i="12"/>
  <c r="E30" i="12"/>
  <c r="G45" i="12"/>
  <c r="E55" i="12"/>
  <c r="F63" i="12"/>
  <c r="G71" i="12"/>
  <c r="E78" i="12"/>
  <c r="F83" i="12"/>
  <c r="G89" i="12"/>
  <c r="E98" i="12"/>
  <c r="G113" i="12"/>
  <c r="G136" i="12"/>
  <c r="E164" i="12"/>
  <c r="F193" i="12"/>
  <c r="G218" i="12"/>
  <c r="F8" i="12"/>
  <c r="F9" i="12"/>
  <c r="F7" i="12"/>
  <c r="F28" i="12"/>
  <c r="F24" i="12"/>
  <c r="F25" i="12"/>
  <c r="F27" i="12"/>
  <c r="F23" i="12"/>
  <c r="G30" i="12"/>
  <c r="G31" i="12"/>
  <c r="F60" i="12"/>
  <c r="F61" i="12"/>
  <c r="F59" i="12"/>
  <c r="F72" i="12"/>
  <c r="F73" i="12"/>
  <c r="F71" i="12"/>
  <c r="G82" i="12"/>
  <c r="G78" i="12"/>
  <c r="G83" i="12"/>
  <c r="G79" i="12"/>
  <c r="G75" i="12"/>
  <c r="G81" i="12"/>
  <c r="G77" i="12"/>
  <c r="G98" i="12"/>
  <c r="G99" i="12"/>
  <c r="G97" i="12"/>
  <c r="F108" i="12"/>
  <c r="F105" i="12"/>
  <c r="F107" i="12"/>
  <c r="G110" i="12"/>
  <c r="G111" i="12"/>
  <c r="E119" i="12"/>
  <c r="E120" i="12"/>
  <c r="G124" i="12"/>
  <c r="G125" i="12"/>
  <c r="G127" i="12"/>
  <c r="G123" i="12"/>
  <c r="G126" i="12"/>
  <c r="E136" i="12"/>
  <c r="E135" i="12"/>
  <c r="E142" i="12"/>
  <c r="E139" i="12"/>
  <c r="E141" i="12"/>
  <c r="E140" i="12"/>
  <c r="G140" i="12"/>
  <c r="G141" i="12"/>
  <c r="G139" i="12"/>
  <c r="G142" i="12"/>
  <c r="E152" i="12"/>
  <c r="E153" i="12"/>
  <c r="F155" i="12"/>
  <c r="F157" i="12"/>
  <c r="F156" i="12"/>
  <c r="G164" i="12"/>
  <c r="G160" i="12"/>
  <c r="G161" i="12"/>
  <c r="G163" i="12"/>
  <c r="G159" i="12"/>
  <c r="G162" i="12"/>
  <c r="F168" i="12"/>
  <c r="F167" i="12"/>
  <c r="F170" i="12"/>
  <c r="F171" i="12"/>
  <c r="G175" i="12"/>
  <c r="G179" i="12"/>
  <c r="G174" i="12"/>
  <c r="G178" i="12"/>
  <c r="G176" i="12"/>
  <c r="G173" i="12"/>
  <c r="G177" i="12"/>
  <c r="E189" i="12"/>
  <c r="E190" i="12"/>
  <c r="E187" i="12"/>
  <c r="G192" i="12"/>
  <c r="G195" i="12"/>
  <c r="G193" i="12"/>
  <c r="G194" i="12"/>
  <c r="F205" i="12"/>
  <c r="F204" i="12"/>
  <c r="F203" i="12"/>
  <c r="F213" i="12"/>
  <c r="F214" i="12"/>
  <c r="F211" i="12"/>
  <c r="F212" i="12"/>
  <c r="F219" i="12"/>
  <c r="F220" i="12"/>
  <c r="F218" i="12"/>
  <c r="F216" i="12"/>
  <c r="F217" i="12"/>
  <c r="G223" i="12"/>
  <c r="G225" i="12"/>
  <c r="G222" i="12"/>
  <c r="G224" i="12"/>
  <c r="E232" i="12"/>
  <c r="E231" i="12"/>
  <c r="F236" i="12"/>
  <c r="F234" i="12"/>
  <c r="F237" i="12"/>
  <c r="F235" i="12"/>
  <c r="E245" i="12"/>
  <c r="E247" i="12"/>
  <c r="E244" i="12"/>
  <c r="E255" i="12"/>
  <c r="E254" i="12"/>
  <c r="E256" i="12"/>
  <c r="F10" i="12"/>
  <c r="G17" i="12"/>
  <c r="E25" i="12"/>
  <c r="F31" i="12"/>
  <c r="G40" i="12"/>
  <c r="G64" i="12"/>
  <c r="E73" i="12"/>
  <c r="F79" i="12"/>
  <c r="G84" i="12"/>
  <c r="E92" i="12"/>
  <c r="F99" i="12"/>
  <c r="G107" i="12"/>
  <c r="G114" i="12"/>
  <c r="E145" i="12"/>
  <c r="F173" i="12"/>
  <c r="E203" i="12"/>
  <c r="E228" i="12"/>
  <c r="F256" i="12"/>
  <c r="F254" i="12"/>
  <c r="F255" i="12"/>
  <c r="G267" i="12"/>
  <c r="G263" i="12"/>
  <c r="G259" i="12"/>
  <c r="G264" i="12"/>
  <c r="G260" i="12"/>
  <c r="G266" i="12"/>
  <c r="G262" i="12"/>
  <c r="G258" i="12"/>
  <c r="E126" i="12"/>
  <c r="E127" i="12"/>
  <c r="E123" i="12"/>
  <c r="E125" i="12"/>
  <c r="F258" i="12"/>
  <c r="E265" i="12"/>
  <c r="E261" i="12"/>
  <c r="E266" i="12"/>
  <c r="E262" i="12"/>
  <c r="E258" i="12"/>
  <c r="E264" i="12"/>
  <c r="E260" i="12"/>
  <c r="F270" i="12"/>
  <c r="F271" i="12"/>
  <c r="G261" i="12"/>
  <c r="E267" i="12"/>
  <c r="F266" i="12"/>
  <c r="F262" i="12"/>
  <c r="F267" i="12"/>
  <c r="F263" i="12"/>
  <c r="F259" i="12"/>
  <c r="F265" i="12"/>
  <c r="F261" i="12"/>
  <c r="G271" i="12"/>
  <c r="G270" i="12"/>
  <c r="G269" i="12"/>
  <c r="E263" i="12"/>
  <c r="F269" i="12"/>
  <c r="AU93" i="2"/>
  <c r="AU3" i="2"/>
  <c r="AU4" i="2"/>
  <c r="AU5" i="2"/>
  <c r="AU6" i="2"/>
  <c r="AU7" i="2"/>
  <c r="AU8" i="2"/>
  <c r="AU9" i="2"/>
  <c r="AU10" i="2"/>
  <c r="AU11" i="2"/>
  <c r="AU12" i="2"/>
  <c r="AU13" i="2"/>
  <c r="AU14" i="2"/>
  <c r="AU15" i="2"/>
  <c r="AU16" i="2"/>
  <c r="AU17" i="2"/>
  <c r="AU18" i="2"/>
  <c r="AU19" i="2"/>
  <c r="AU20" i="2"/>
  <c r="AU21" i="2"/>
  <c r="AU22" i="2"/>
  <c r="AU23" i="2"/>
  <c r="AU24" i="2"/>
  <c r="AU25" i="2"/>
  <c r="AU26" i="2"/>
  <c r="AU27" i="2"/>
  <c r="AU28" i="2"/>
  <c r="AU29" i="2"/>
  <c r="AU30" i="2"/>
  <c r="AU31" i="2"/>
  <c r="AU32" i="2"/>
  <c r="AU33" i="2"/>
  <c r="AU34" i="2"/>
  <c r="AU35" i="2"/>
  <c r="AU36" i="2"/>
  <c r="AU37" i="2"/>
  <c r="AU38" i="2"/>
  <c r="AU39" i="2"/>
  <c r="AU40" i="2"/>
  <c r="AU41" i="2"/>
  <c r="AU42" i="2"/>
  <c r="AU43" i="2"/>
  <c r="AU44" i="2"/>
  <c r="AU45" i="2"/>
  <c r="AU46" i="2"/>
  <c r="AU47" i="2"/>
  <c r="AU48" i="2"/>
  <c r="AU49" i="2"/>
  <c r="AU50" i="2"/>
  <c r="AU51" i="2"/>
  <c r="AU52" i="2"/>
  <c r="AU53" i="2"/>
  <c r="AU54" i="2"/>
  <c r="AU55" i="2"/>
  <c r="AU56" i="2"/>
  <c r="AU57" i="2"/>
  <c r="AU58" i="2"/>
  <c r="AU59" i="2"/>
  <c r="AU60" i="2"/>
  <c r="AU61" i="2"/>
  <c r="AU62" i="2"/>
  <c r="AU63" i="2"/>
  <c r="AU64" i="2"/>
  <c r="AU65" i="2"/>
  <c r="AU66" i="2"/>
  <c r="AU67" i="2"/>
  <c r="AU68" i="2"/>
  <c r="AU69" i="2"/>
  <c r="AU70" i="2"/>
  <c r="AU71" i="2"/>
  <c r="AU72" i="2"/>
  <c r="AU73" i="2"/>
  <c r="AU74" i="2"/>
  <c r="AU75" i="2"/>
  <c r="AU76" i="2"/>
  <c r="AU77" i="2"/>
  <c r="AU78" i="2"/>
  <c r="AU79" i="2"/>
  <c r="AU80" i="2"/>
  <c r="AU81" i="2"/>
  <c r="AU82" i="2"/>
  <c r="AU83" i="2"/>
  <c r="AU84" i="2"/>
  <c r="AU85" i="2"/>
  <c r="AU86" i="2"/>
  <c r="AU87" i="2"/>
  <c r="AU88" i="2"/>
  <c r="AU89" i="2"/>
  <c r="AU90" i="2"/>
  <c r="AU91" i="2"/>
  <c r="AU92" i="2"/>
  <c r="AU2" i="2"/>
  <c r="AG3" i="2"/>
  <c r="AG4" i="2"/>
  <c r="AG5" i="2"/>
  <c r="AG6" i="2"/>
  <c r="AG7" i="2"/>
  <c r="AG8" i="2"/>
  <c r="AG9" i="2"/>
  <c r="AG10" i="2"/>
  <c r="AG11" i="2"/>
  <c r="AG12" i="2"/>
  <c r="AG13" i="2"/>
  <c r="AG14" i="2"/>
  <c r="AG15" i="2"/>
  <c r="AG16" i="2"/>
  <c r="AG17" i="2"/>
  <c r="AG18" i="2"/>
  <c r="AG19" i="2"/>
  <c r="AG20" i="2"/>
  <c r="AG21" i="2"/>
  <c r="AG22" i="2"/>
  <c r="AG23" i="2"/>
  <c r="AG24" i="2"/>
  <c r="AG25" i="2"/>
  <c r="AG26" i="2"/>
  <c r="AG27" i="2"/>
  <c r="AG28" i="2"/>
  <c r="AG29" i="2"/>
  <c r="AG30" i="2"/>
  <c r="AG31" i="2"/>
  <c r="AG32" i="2"/>
  <c r="AG33" i="2"/>
  <c r="AG34"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3" i="2"/>
  <c r="AG84" i="2"/>
  <c r="AG85" i="2"/>
  <c r="AG86" i="2"/>
  <c r="AG87" i="2"/>
  <c r="AG88" i="2"/>
  <c r="AG89" i="2"/>
  <c r="AG90" i="2"/>
  <c r="AG91" i="2"/>
  <c r="AG92" i="2"/>
  <c r="AG93" i="2"/>
  <c r="AG2" i="2"/>
  <c r="AE3" i="2"/>
  <c r="AE4" i="2"/>
  <c r="AE5" i="2"/>
  <c r="AE6" i="2"/>
  <c r="AE7" i="2"/>
  <c r="AE8" i="2"/>
  <c r="AE9" i="2"/>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2" i="2"/>
  <c r="AC3" i="2"/>
  <c r="AC4" i="2"/>
  <c r="AC5" i="2"/>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2" i="2"/>
  <c r="AA3" i="2"/>
  <c r="AA4" i="2"/>
  <c r="AA5" i="2"/>
  <c r="AA6" i="2"/>
  <c r="AA7" i="2"/>
  <c r="AA8" i="2"/>
  <c r="AA9" i="2"/>
  <c r="AA10" i="2"/>
  <c r="AA11" i="2"/>
  <c r="AA12" i="2"/>
  <c r="AA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AA42" i="2"/>
  <c r="AA43" i="2"/>
  <c r="AA44" i="2"/>
  <c r="AA45" i="2"/>
  <c r="AA46" i="2"/>
  <c r="AA47" i="2"/>
  <c r="AA48" i="2"/>
  <c r="AA49" i="2"/>
  <c r="AA50" i="2"/>
  <c r="AA51" i="2"/>
  <c r="AA52" i="2"/>
  <c r="AA53" i="2"/>
  <c r="AA54" i="2"/>
  <c r="AA55" i="2"/>
  <c r="AA56" i="2"/>
  <c r="AA57" i="2"/>
  <c r="AA58" i="2"/>
  <c r="AA59" i="2"/>
  <c r="AA60" i="2"/>
  <c r="AA61" i="2"/>
  <c r="AA62" i="2"/>
  <c r="AA63" i="2"/>
  <c r="AA64" i="2"/>
  <c r="AA65" i="2"/>
  <c r="AA66" i="2"/>
  <c r="AA67" i="2"/>
  <c r="AA68" i="2"/>
  <c r="AA69" i="2"/>
  <c r="AA70" i="2"/>
  <c r="AA71" i="2"/>
  <c r="AA72" i="2"/>
  <c r="AA73" i="2"/>
  <c r="AA74" i="2"/>
  <c r="AA75" i="2"/>
  <c r="AA76" i="2"/>
  <c r="AA77" i="2"/>
  <c r="AA78" i="2"/>
  <c r="AA79" i="2"/>
  <c r="AA80" i="2"/>
  <c r="AA81" i="2"/>
  <c r="AA82" i="2"/>
  <c r="AA83" i="2"/>
  <c r="AA84" i="2"/>
  <c r="AA85" i="2"/>
  <c r="AA86" i="2"/>
  <c r="AA87" i="2"/>
  <c r="AA88" i="2"/>
  <c r="AA89" i="2"/>
  <c r="AA90" i="2"/>
  <c r="AA91" i="2"/>
  <c r="AA92" i="2"/>
  <c r="AA93" i="2"/>
  <c r="AA2" i="2"/>
  <c r="F93" i="2"/>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2" i="2"/>
  <c r="E11" i="6"/>
  <c r="E13" i="6"/>
  <c r="E19" i="6"/>
  <c r="E22" i="6"/>
  <c r="E29" i="6"/>
  <c r="E33" i="6"/>
  <c r="E35" i="6"/>
  <c r="E37" i="6"/>
  <c r="E39" i="6"/>
  <c r="E42" i="6"/>
  <c r="E46" i="6"/>
  <c r="E48" i="6"/>
  <c r="E50" i="6"/>
  <c r="E53" i="6"/>
  <c r="E56" i="6"/>
  <c r="E58" i="6"/>
  <c r="E62" i="6"/>
  <c r="E65" i="6"/>
  <c r="E68" i="6"/>
  <c r="E70" i="6"/>
  <c r="E74" i="6"/>
  <c r="E85" i="6"/>
  <c r="E90" i="6"/>
  <c r="E93" i="6"/>
  <c r="E95" i="6"/>
  <c r="E100" i="6"/>
  <c r="E102" i="6"/>
  <c r="E104" i="6"/>
  <c r="E109" i="6"/>
  <c r="E112" i="6"/>
  <c r="E116" i="6"/>
  <c r="E118" i="6"/>
  <c r="E122" i="6"/>
  <c r="E128" i="6"/>
  <c r="E134" i="6"/>
  <c r="E137" i="6"/>
  <c r="E138" i="6"/>
  <c r="E143" i="6"/>
  <c r="E151" i="6"/>
  <c r="E154" i="6"/>
  <c r="E158" i="6"/>
  <c r="E165" i="6"/>
  <c r="E166" i="6"/>
  <c r="E169" i="6"/>
  <c r="E172" i="6"/>
  <c r="E180" i="6"/>
  <c r="E185" i="6"/>
  <c r="E188" i="6"/>
  <c r="E189" i="6"/>
  <c r="E191" i="6"/>
  <c r="E196" i="6"/>
  <c r="E200" i="6"/>
  <c r="E202" i="6"/>
  <c r="E206" i="6"/>
  <c r="E209" i="6"/>
  <c r="E210" i="6"/>
  <c r="E215" i="6"/>
  <c r="E221" i="6"/>
  <c r="E226" i="6"/>
  <c r="E230" i="6"/>
  <c r="E233" i="6"/>
  <c r="E238" i="6"/>
  <c r="E239" i="6"/>
  <c r="E243" i="6"/>
  <c r="E248" i="6"/>
  <c r="E249" i="6"/>
  <c r="E251" i="6"/>
  <c r="E253" i="6"/>
  <c r="E257" i="6"/>
  <c r="E268" i="6"/>
  <c r="E5" i="6"/>
  <c r="C252" i="6"/>
  <c r="E252" i="6" s="1"/>
  <c r="C168" i="6"/>
  <c r="E168" i="6" s="1"/>
  <c r="C167" i="6"/>
  <c r="E167" i="6" s="1"/>
  <c r="C157" i="6"/>
  <c r="E157" i="6" s="1"/>
  <c r="C156" i="6"/>
  <c r="E156" i="6" s="1"/>
  <c r="C155" i="6"/>
  <c r="E155" i="6" s="1"/>
  <c r="C117" i="6"/>
  <c r="E117" i="6" s="1"/>
  <c r="C92" i="6"/>
  <c r="E92" i="6" s="1"/>
  <c r="C91" i="6"/>
  <c r="E91" i="6" s="1"/>
  <c r="C45" i="6"/>
  <c r="E45" i="6" s="1"/>
  <c r="C44" i="6"/>
  <c r="E44" i="6" s="1"/>
  <c r="C43" i="6"/>
  <c r="E43" i="6" s="1"/>
  <c r="W3" i="26" l="1"/>
  <c r="W4" i="26"/>
  <c r="W5" i="26"/>
  <c r="W6" i="26"/>
  <c r="W7" i="26"/>
  <c r="W8" i="26"/>
  <c r="W9" i="26"/>
  <c r="W10" i="26"/>
  <c r="W11" i="26"/>
  <c r="W12" i="26"/>
  <c r="W13" i="26"/>
  <c r="W14" i="26"/>
  <c r="W15" i="26"/>
  <c r="W16" i="26"/>
  <c r="W17" i="26"/>
  <c r="W18" i="26"/>
  <c r="W19" i="26"/>
  <c r="W20" i="26"/>
  <c r="W21" i="26"/>
  <c r="W22" i="26"/>
  <c r="W23" i="26"/>
  <c r="W24" i="26"/>
  <c r="W25" i="26"/>
  <c r="W26" i="26"/>
  <c r="W27" i="26"/>
  <c r="W28" i="26"/>
  <c r="W29" i="26"/>
  <c r="W30" i="26"/>
  <c r="W31" i="26"/>
  <c r="W32" i="26"/>
  <c r="W33" i="26"/>
  <c r="W34" i="26"/>
  <c r="W35" i="26"/>
  <c r="W36" i="26"/>
  <c r="W37" i="26"/>
  <c r="W38" i="26"/>
  <c r="W39" i="26"/>
  <c r="W40" i="26"/>
  <c r="W41" i="26"/>
  <c r="W42" i="26"/>
  <c r="W43" i="26"/>
  <c r="W44" i="26"/>
  <c r="W45" i="26"/>
  <c r="W46" i="26"/>
  <c r="W47" i="26"/>
  <c r="W48" i="26"/>
  <c r="W49" i="26"/>
  <c r="W50" i="26"/>
  <c r="W51" i="26"/>
  <c r="W52" i="26"/>
  <c r="W53" i="26"/>
  <c r="W54" i="26"/>
  <c r="W55" i="26"/>
  <c r="W56" i="26"/>
  <c r="W57" i="26"/>
  <c r="W58" i="26"/>
  <c r="W59" i="26"/>
  <c r="W60" i="26"/>
  <c r="W61" i="26"/>
  <c r="W62" i="26"/>
  <c r="W63" i="26"/>
  <c r="W64" i="26"/>
  <c r="W65" i="26"/>
  <c r="W66" i="26"/>
  <c r="W67" i="26"/>
  <c r="W68" i="26"/>
  <c r="W69" i="26"/>
  <c r="W70" i="26"/>
  <c r="W71" i="26"/>
  <c r="W73" i="26"/>
  <c r="W74" i="26"/>
  <c r="W75" i="26"/>
  <c r="W76" i="26"/>
  <c r="W79" i="26"/>
  <c r="W80" i="26"/>
  <c r="W81" i="26"/>
  <c r="W82" i="26"/>
  <c r="W84" i="26"/>
  <c r="W86" i="26"/>
  <c r="W87" i="26"/>
  <c r="W88" i="26"/>
  <c r="W89" i="26"/>
  <c r="W90" i="26"/>
  <c r="W91" i="26"/>
  <c r="W92" i="26"/>
  <c r="W2" i="26"/>
  <c r="V3" i="26"/>
  <c r="V4" i="26"/>
  <c r="V5" i="26"/>
  <c r="V6" i="26"/>
  <c r="V7" i="26"/>
  <c r="V8" i="26"/>
  <c r="V9" i="26"/>
  <c r="V10" i="26"/>
  <c r="V11" i="26"/>
  <c r="V12" i="26"/>
  <c r="V13" i="26"/>
  <c r="V14" i="26"/>
  <c r="V15" i="26"/>
  <c r="V16" i="26"/>
  <c r="V17" i="26"/>
  <c r="V18" i="26"/>
  <c r="V19" i="26"/>
  <c r="V20" i="26"/>
  <c r="V21" i="26"/>
  <c r="V22" i="26"/>
  <c r="V23" i="26"/>
  <c r="V24" i="26"/>
  <c r="V25" i="26"/>
  <c r="V26" i="26"/>
  <c r="V27" i="26"/>
  <c r="V33" i="26"/>
  <c r="V34" i="26"/>
  <c r="V35" i="26"/>
  <c r="V36" i="26"/>
  <c r="V37" i="26"/>
  <c r="V38" i="26"/>
  <c r="V39" i="26"/>
  <c r="V40" i="26"/>
  <c r="V41" i="26"/>
  <c r="V42" i="26"/>
  <c r="V43" i="26"/>
  <c r="V44" i="26"/>
  <c r="V45" i="26"/>
  <c r="V46" i="26"/>
  <c r="V47" i="26"/>
  <c r="V48" i="26"/>
  <c r="V49" i="26"/>
  <c r="V52" i="26"/>
  <c r="V53" i="26"/>
  <c r="V54" i="26"/>
  <c r="V55" i="26"/>
  <c r="V56" i="26"/>
  <c r="V57" i="26"/>
  <c r="V58" i="26"/>
  <c r="V59" i="26"/>
  <c r="V60" i="26"/>
  <c r="V61" i="26"/>
  <c r="V62" i="26"/>
  <c r="V63" i="26"/>
  <c r="V64" i="26"/>
  <c r="V65" i="26"/>
  <c r="V66" i="26"/>
  <c r="V67" i="26"/>
  <c r="V68" i="26"/>
  <c r="V69" i="26"/>
  <c r="V70" i="26"/>
  <c r="V71" i="26"/>
  <c r="V72" i="26"/>
  <c r="V73" i="26"/>
  <c r="V74" i="26"/>
  <c r="V75" i="26"/>
  <c r="V77" i="26"/>
  <c r="V78" i="26"/>
  <c r="V79" i="26"/>
  <c r="V80" i="26"/>
  <c r="V81" i="26"/>
  <c r="V82" i="26"/>
  <c r="V83" i="26"/>
  <c r="V84" i="26"/>
  <c r="V85" i="26"/>
  <c r="V86" i="26"/>
  <c r="V87" i="26"/>
  <c r="V88" i="26"/>
  <c r="V89" i="26"/>
  <c r="V90" i="26"/>
  <c r="V91" i="26"/>
  <c r="V92" i="26"/>
  <c r="V93" i="26"/>
  <c r="V2" i="26"/>
  <c r="S3" i="26"/>
  <c r="T3" i="26"/>
  <c r="U3" i="26"/>
  <c r="S4" i="26"/>
  <c r="T4" i="26"/>
  <c r="U4" i="26"/>
  <c r="S5" i="26"/>
  <c r="T5" i="26"/>
  <c r="U5" i="26"/>
  <c r="S6" i="26"/>
  <c r="T6" i="26"/>
  <c r="U6" i="26"/>
  <c r="S7" i="26"/>
  <c r="T7" i="26"/>
  <c r="U7" i="26"/>
  <c r="S8" i="26"/>
  <c r="T8" i="26"/>
  <c r="U8" i="26"/>
  <c r="S9" i="26"/>
  <c r="T9" i="26"/>
  <c r="U9" i="26"/>
  <c r="S10" i="26"/>
  <c r="T10" i="26"/>
  <c r="U10" i="26"/>
  <c r="S11" i="26"/>
  <c r="T11" i="26"/>
  <c r="U11" i="26"/>
  <c r="S12" i="26"/>
  <c r="T12" i="26"/>
  <c r="U12" i="26"/>
  <c r="S13" i="26"/>
  <c r="T13" i="26"/>
  <c r="U13" i="26"/>
  <c r="S14" i="26"/>
  <c r="T14" i="26"/>
  <c r="U14" i="26"/>
  <c r="S15" i="26"/>
  <c r="T15" i="26"/>
  <c r="U15" i="26"/>
  <c r="S16" i="26"/>
  <c r="T16" i="26"/>
  <c r="U16" i="26"/>
  <c r="S17" i="26"/>
  <c r="T17" i="26"/>
  <c r="U17" i="26"/>
  <c r="S18" i="26"/>
  <c r="T18" i="26"/>
  <c r="U18" i="26"/>
  <c r="S19" i="26"/>
  <c r="T19" i="26"/>
  <c r="U19" i="26"/>
  <c r="S20" i="26"/>
  <c r="T20" i="26"/>
  <c r="U20" i="26"/>
  <c r="S21" i="26"/>
  <c r="T21" i="26"/>
  <c r="U21" i="26"/>
  <c r="S22" i="26"/>
  <c r="T22" i="26"/>
  <c r="U22" i="26"/>
  <c r="S23" i="26"/>
  <c r="T23" i="26"/>
  <c r="U23" i="26"/>
  <c r="S24" i="26"/>
  <c r="T24" i="26"/>
  <c r="U24" i="26"/>
  <c r="S25" i="26"/>
  <c r="T25" i="26"/>
  <c r="U25" i="26"/>
  <c r="S26" i="26"/>
  <c r="T26" i="26"/>
  <c r="U26" i="26"/>
  <c r="S27" i="26"/>
  <c r="T27" i="26"/>
  <c r="U27" i="26"/>
  <c r="S28" i="26"/>
  <c r="T28" i="26"/>
  <c r="U28" i="26"/>
  <c r="S29" i="26"/>
  <c r="T29" i="26"/>
  <c r="U29" i="26"/>
  <c r="S30" i="26"/>
  <c r="T30" i="26"/>
  <c r="U30" i="26"/>
  <c r="S31" i="26"/>
  <c r="T31" i="26"/>
  <c r="U31" i="26"/>
  <c r="S32" i="26"/>
  <c r="T32" i="26"/>
  <c r="U32" i="26"/>
  <c r="S33" i="26"/>
  <c r="T33" i="26"/>
  <c r="U33" i="26"/>
  <c r="S34" i="26"/>
  <c r="T34" i="26"/>
  <c r="U34" i="26"/>
  <c r="S35" i="26"/>
  <c r="T35" i="26"/>
  <c r="U35" i="26"/>
  <c r="S36" i="26"/>
  <c r="T36" i="26"/>
  <c r="U36" i="26"/>
  <c r="S37" i="26"/>
  <c r="T37" i="26"/>
  <c r="U37" i="26"/>
  <c r="S38" i="26"/>
  <c r="T38" i="26"/>
  <c r="U38" i="26"/>
  <c r="S39" i="26"/>
  <c r="T39" i="26"/>
  <c r="U39" i="26"/>
  <c r="S40" i="26"/>
  <c r="T40" i="26"/>
  <c r="U40" i="26"/>
  <c r="S41" i="26"/>
  <c r="T41" i="26"/>
  <c r="U41" i="26"/>
  <c r="S42" i="26"/>
  <c r="T42" i="26"/>
  <c r="U42" i="26"/>
  <c r="S43" i="26"/>
  <c r="T43" i="26"/>
  <c r="U43" i="26"/>
  <c r="S44" i="26"/>
  <c r="T44" i="26"/>
  <c r="U44" i="26"/>
  <c r="S45" i="26"/>
  <c r="T45" i="26"/>
  <c r="U45" i="26"/>
  <c r="S46" i="26"/>
  <c r="T46" i="26"/>
  <c r="U46" i="26"/>
  <c r="S47" i="26"/>
  <c r="T47" i="26"/>
  <c r="U47" i="26"/>
  <c r="S48" i="26"/>
  <c r="T48" i="26"/>
  <c r="U48" i="26"/>
  <c r="S49" i="26"/>
  <c r="T49" i="26"/>
  <c r="U49" i="26"/>
  <c r="S50" i="26"/>
  <c r="T50" i="26"/>
  <c r="U50" i="26"/>
  <c r="S51" i="26"/>
  <c r="T51" i="26"/>
  <c r="U51" i="26"/>
  <c r="S52" i="26"/>
  <c r="T52" i="26"/>
  <c r="U52" i="26"/>
  <c r="S53" i="26"/>
  <c r="T53" i="26"/>
  <c r="U53" i="26"/>
  <c r="S54" i="26"/>
  <c r="T54" i="26"/>
  <c r="U54" i="26"/>
  <c r="S55" i="26"/>
  <c r="T55" i="26"/>
  <c r="U55" i="26"/>
  <c r="S56" i="26"/>
  <c r="T56" i="26"/>
  <c r="U56" i="26"/>
  <c r="S57" i="26"/>
  <c r="T57" i="26"/>
  <c r="U57" i="26"/>
  <c r="S58" i="26"/>
  <c r="T58" i="26"/>
  <c r="U58" i="26"/>
  <c r="S59" i="26"/>
  <c r="T59" i="26"/>
  <c r="U59" i="26"/>
  <c r="S60" i="26"/>
  <c r="T60" i="26"/>
  <c r="U60" i="26"/>
  <c r="S61" i="26"/>
  <c r="T61" i="26"/>
  <c r="U61" i="26"/>
  <c r="S62" i="26"/>
  <c r="T62" i="26"/>
  <c r="U62" i="26"/>
  <c r="S63" i="26"/>
  <c r="T63" i="26"/>
  <c r="U63" i="26"/>
  <c r="S64" i="26"/>
  <c r="T64" i="26"/>
  <c r="U64" i="26"/>
  <c r="S65" i="26"/>
  <c r="T65" i="26"/>
  <c r="U65" i="26"/>
  <c r="S66" i="26"/>
  <c r="T66" i="26"/>
  <c r="U66" i="26"/>
  <c r="S67" i="26"/>
  <c r="T67" i="26"/>
  <c r="U67" i="26"/>
  <c r="S68" i="26"/>
  <c r="T68" i="26"/>
  <c r="U68" i="26"/>
  <c r="S69" i="26"/>
  <c r="T69" i="26"/>
  <c r="U69" i="26"/>
  <c r="S70" i="26"/>
  <c r="T70" i="26"/>
  <c r="U70" i="26"/>
  <c r="S71" i="26"/>
  <c r="T71" i="26"/>
  <c r="U71" i="26"/>
  <c r="S72" i="26"/>
  <c r="T72" i="26"/>
  <c r="U72" i="26"/>
  <c r="S73" i="26"/>
  <c r="T73" i="26"/>
  <c r="U73" i="26"/>
  <c r="S74" i="26"/>
  <c r="T74" i="26"/>
  <c r="U74" i="26"/>
  <c r="S75" i="26"/>
  <c r="T75" i="26"/>
  <c r="U75" i="26"/>
  <c r="S76" i="26"/>
  <c r="T76" i="26"/>
  <c r="U76" i="26"/>
  <c r="S77" i="26"/>
  <c r="T77" i="26"/>
  <c r="U77" i="26"/>
  <c r="S78" i="26"/>
  <c r="T78" i="26"/>
  <c r="U78" i="26"/>
  <c r="S79" i="26"/>
  <c r="T79" i="26"/>
  <c r="U79" i="26"/>
  <c r="S80" i="26"/>
  <c r="T80" i="26"/>
  <c r="U80" i="26"/>
  <c r="S81" i="26"/>
  <c r="T81" i="26"/>
  <c r="U81" i="26"/>
  <c r="S82" i="26"/>
  <c r="T82" i="26"/>
  <c r="U82" i="26"/>
  <c r="S83" i="26"/>
  <c r="T83" i="26"/>
  <c r="U83" i="26"/>
  <c r="S84" i="26"/>
  <c r="T84" i="26"/>
  <c r="U84" i="26"/>
  <c r="S85" i="26"/>
  <c r="T85" i="26"/>
  <c r="U85" i="26"/>
  <c r="S86" i="26"/>
  <c r="T86" i="26"/>
  <c r="U86" i="26"/>
  <c r="S87" i="26"/>
  <c r="T87" i="26"/>
  <c r="U87" i="26"/>
  <c r="S88" i="26"/>
  <c r="T88" i="26"/>
  <c r="U88" i="26"/>
  <c r="S89" i="26"/>
  <c r="T89" i="26"/>
  <c r="U89" i="26"/>
  <c r="S90" i="26"/>
  <c r="T90" i="26"/>
  <c r="U90" i="26"/>
  <c r="S91" i="26"/>
  <c r="T91" i="26"/>
  <c r="U91" i="26"/>
  <c r="S92" i="26"/>
  <c r="T92" i="26"/>
  <c r="U92" i="26"/>
  <c r="S93" i="26"/>
  <c r="T93" i="26"/>
  <c r="U93" i="26"/>
  <c r="U2" i="26"/>
  <c r="T2" i="26"/>
  <c r="S2" i="26"/>
  <c r="R3" i="26"/>
  <c r="R4" i="26"/>
  <c r="R5" i="26"/>
  <c r="R6" i="26"/>
  <c r="R7" i="26"/>
  <c r="R8" i="26"/>
  <c r="R9" i="26"/>
  <c r="R10" i="26"/>
  <c r="R11" i="26"/>
  <c r="R12" i="26"/>
  <c r="R13" i="26"/>
  <c r="R14" i="26"/>
  <c r="R15" i="26"/>
  <c r="R16" i="26"/>
  <c r="R17"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2" i="26"/>
  <c r="M3" i="26"/>
  <c r="M4" i="26"/>
  <c r="M5" i="26"/>
  <c r="M6" i="26"/>
  <c r="M7" i="26"/>
  <c r="M8" i="26"/>
  <c r="M9" i="26"/>
  <c r="M10" i="26"/>
  <c r="M11" i="26"/>
  <c r="M12" i="26"/>
  <c r="M13" i="26"/>
  <c r="M14" i="26"/>
  <c r="M15" i="26"/>
  <c r="M16" i="26"/>
  <c r="M17" i="26"/>
  <c r="M18" i="26"/>
  <c r="M19" i="26"/>
  <c r="M20" i="26"/>
  <c r="M21" i="26"/>
  <c r="M22" i="26"/>
  <c r="M23" i="26"/>
  <c r="M24" i="26"/>
  <c r="M25" i="26"/>
  <c r="M26" i="26"/>
  <c r="M27" i="26"/>
  <c r="M28" i="26"/>
  <c r="M29" i="26"/>
  <c r="M30" i="26"/>
  <c r="M31" i="26"/>
  <c r="M32" i="26"/>
  <c r="M33" i="26"/>
  <c r="M34" i="26"/>
  <c r="M36" i="26"/>
  <c r="M37" i="26"/>
  <c r="M38" i="26"/>
  <c r="M39" i="26"/>
  <c r="M40" i="26"/>
  <c r="M41" i="26"/>
  <c r="M42" i="26"/>
  <c r="M43" i="26"/>
  <c r="M44" i="26"/>
  <c r="M45" i="26"/>
  <c r="M46" i="26"/>
  <c r="M47" i="26"/>
  <c r="M48" i="26"/>
  <c r="M49" i="26"/>
  <c r="M50" i="26"/>
  <c r="M51" i="26"/>
  <c r="M52" i="26"/>
  <c r="M53" i="26"/>
  <c r="M54" i="26"/>
  <c r="M55" i="26"/>
  <c r="M56" i="26"/>
  <c r="M57" i="26"/>
  <c r="M58" i="26"/>
  <c r="M59" i="26"/>
  <c r="M60" i="26"/>
  <c r="M61" i="26"/>
  <c r="M62" i="26"/>
  <c r="M63" i="26"/>
  <c r="M64" i="26"/>
  <c r="M65" i="26"/>
  <c r="M66" i="26"/>
  <c r="M67" i="26"/>
  <c r="M68" i="26"/>
  <c r="M69" i="26"/>
  <c r="M70" i="26"/>
  <c r="M71" i="26"/>
  <c r="M72" i="26"/>
  <c r="M73" i="26"/>
  <c r="M74" i="26"/>
  <c r="M75" i="26"/>
  <c r="M76" i="26"/>
  <c r="M77" i="26"/>
  <c r="M78" i="26"/>
  <c r="M79" i="26"/>
  <c r="M80" i="26"/>
  <c r="M81" i="26"/>
  <c r="M82" i="26"/>
  <c r="M83" i="26"/>
  <c r="M84" i="26"/>
  <c r="M85" i="26"/>
  <c r="M86" i="26"/>
  <c r="M87" i="26"/>
  <c r="M88" i="26"/>
  <c r="M89" i="26"/>
  <c r="M90" i="26"/>
  <c r="M91" i="26"/>
  <c r="M92" i="26"/>
  <c r="M93" i="26"/>
  <c r="M2" i="26"/>
  <c r="I3" i="26"/>
  <c r="I4"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2" i="26"/>
  <c r="H11" i="12" l="1"/>
  <c r="J14" i="12"/>
  <c r="H16" i="12"/>
  <c r="J17" i="12"/>
  <c r="J18" i="12"/>
  <c r="I19" i="12"/>
  <c r="I20" i="12"/>
  <c r="L20" i="12" s="1"/>
  <c r="J21" i="12"/>
  <c r="I22" i="12"/>
  <c r="H23" i="12"/>
  <c r="K23" i="12" s="1"/>
  <c r="I24" i="12"/>
  <c r="L24" i="12" s="1"/>
  <c r="H27" i="12"/>
  <c r="K27" i="12" s="1"/>
  <c r="I28" i="12"/>
  <c r="L28" i="12" s="1"/>
  <c r="H31" i="12"/>
  <c r="K31" i="12" s="1"/>
  <c r="I32" i="12"/>
  <c r="L32" i="12" s="1"/>
  <c r="J35" i="12"/>
  <c r="I36" i="12"/>
  <c r="L36" i="12" s="1"/>
  <c r="I40" i="12"/>
  <c r="L40" i="12" s="1"/>
  <c r="H43" i="12"/>
  <c r="K43" i="12" s="1"/>
  <c r="I44" i="12"/>
  <c r="L44" i="12" s="1"/>
  <c r="J46" i="12"/>
  <c r="H47" i="12"/>
  <c r="K47" i="12" s="1"/>
  <c r="J48" i="12"/>
  <c r="J51" i="12"/>
  <c r="J55" i="12"/>
  <c r="J58" i="12"/>
  <c r="J59" i="12"/>
  <c r="H62" i="12"/>
  <c r="J63" i="12"/>
  <c r="J67" i="12"/>
  <c r="J68" i="12"/>
  <c r="J71" i="12"/>
  <c r="H74" i="12"/>
  <c r="J75" i="12"/>
  <c r="J79" i="12"/>
  <c r="J83" i="12"/>
  <c r="J87" i="12"/>
  <c r="J90" i="12"/>
  <c r="J91" i="12"/>
  <c r="H95" i="12"/>
  <c r="I96" i="12"/>
  <c r="J100" i="12"/>
  <c r="J102" i="12"/>
  <c r="J104" i="12"/>
  <c r="I108" i="12"/>
  <c r="I112" i="12"/>
  <c r="H118" i="12"/>
  <c r="I120" i="12"/>
  <c r="H122" i="12"/>
  <c r="I124" i="12"/>
  <c r="H128" i="12"/>
  <c r="I132" i="12"/>
  <c r="I134" i="12"/>
  <c r="I136" i="12"/>
  <c r="H138" i="12"/>
  <c r="I140" i="12"/>
  <c r="J143" i="12"/>
  <c r="I144" i="12"/>
  <c r="I148" i="12"/>
  <c r="I151" i="12"/>
  <c r="I152" i="12"/>
  <c r="H154" i="12"/>
  <c r="I156" i="12"/>
  <c r="H158" i="12"/>
  <c r="I160" i="12"/>
  <c r="I164" i="12"/>
  <c r="J166" i="12"/>
  <c r="I168" i="12"/>
  <c r="I176" i="12"/>
  <c r="I180" i="12"/>
  <c r="I183" i="12"/>
  <c r="I184" i="12"/>
  <c r="L184" i="12" s="1"/>
  <c r="I187" i="12"/>
  <c r="J191" i="12"/>
  <c r="I192" i="12"/>
  <c r="L192" i="12" s="1"/>
  <c r="I195" i="12"/>
  <c r="I196" i="12"/>
  <c r="I199" i="12"/>
  <c r="H200" i="12"/>
  <c r="J202" i="12"/>
  <c r="I203" i="12"/>
  <c r="I204" i="12"/>
  <c r="L204" i="12" s="1"/>
  <c r="H206" i="12"/>
  <c r="I207" i="12"/>
  <c r="I208" i="12"/>
  <c r="L208" i="12" s="1"/>
  <c r="H210" i="12"/>
  <c r="H213" i="12"/>
  <c r="J215" i="12"/>
  <c r="H217" i="12"/>
  <c r="H225" i="12"/>
  <c r="H226" i="12"/>
  <c r="H229" i="12"/>
  <c r="H230" i="12"/>
  <c r="H237" i="12"/>
  <c r="J238" i="12"/>
  <c r="H239" i="12"/>
  <c r="H241" i="12"/>
  <c r="I243" i="12"/>
  <c r="H245" i="12"/>
  <c r="H251" i="12"/>
  <c r="H261" i="12"/>
  <c r="H265" i="12"/>
  <c r="H268" i="12"/>
  <c r="H269"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D254" i="12"/>
  <c r="D255" i="12"/>
  <c r="D256" i="12"/>
  <c r="D257" i="12"/>
  <c r="D258" i="12"/>
  <c r="D259" i="12"/>
  <c r="D260" i="12"/>
  <c r="D261" i="12"/>
  <c r="D262" i="12"/>
  <c r="D263" i="12"/>
  <c r="D264" i="12"/>
  <c r="D265" i="12"/>
  <c r="D266" i="12"/>
  <c r="D267" i="12"/>
  <c r="D268" i="12"/>
  <c r="D269" i="12"/>
  <c r="D270" i="12"/>
  <c r="D271" i="12"/>
  <c r="D5" i="12"/>
  <c r="AX271" i="12"/>
  <c r="AY271" i="12" s="1"/>
  <c r="AX270" i="12"/>
  <c r="AY270" i="12" s="1"/>
  <c r="AX269" i="12"/>
  <c r="AY269" i="12" s="1"/>
  <c r="AX268" i="12"/>
  <c r="AY268" i="12" s="1"/>
  <c r="AX267" i="12"/>
  <c r="AY267" i="12" s="1"/>
  <c r="AX266" i="12"/>
  <c r="AY266" i="12" s="1"/>
  <c r="BA22" i="12" s="1"/>
  <c r="BE22" i="12" s="1"/>
  <c r="AX265" i="12"/>
  <c r="AY265" i="12" s="1"/>
  <c r="AX264" i="12"/>
  <c r="AY264" i="12" s="1"/>
  <c r="AX263" i="12"/>
  <c r="AY263" i="12" s="1"/>
  <c r="AX262" i="12"/>
  <c r="AY262" i="12" s="1"/>
  <c r="BA16" i="12" s="1"/>
  <c r="BE16" i="12" s="1"/>
  <c r="AX261" i="12"/>
  <c r="AY261" i="12" s="1"/>
  <c r="AX260" i="12"/>
  <c r="AY260" i="12" s="1"/>
  <c r="AX259" i="12"/>
  <c r="AY259" i="12" s="1"/>
  <c r="AX258" i="12"/>
  <c r="AY258" i="12" s="1"/>
  <c r="AX257" i="12"/>
  <c r="AY257" i="12" s="1"/>
  <c r="AX256" i="12"/>
  <c r="AY256" i="12" s="1"/>
  <c r="AX255" i="12"/>
  <c r="AY255" i="12" s="1"/>
  <c r="AX254" i="12"/>
  <c r="AY254" i="12" s="1"/>
  <c r="AX253" i="12"/>
  <c r="AY253" i="12" s="1"/>
  <c r="AX252" i="12"/>
  <c r="AY252" i="12" s="1"/>
  <c r="AX251" i="12"/>
  <c r="AY251" i="12" s="1"/>
  <c r="AX250" i="12"/>
  <c r="AY250" i="12" s="1"/>
  <c r="AX249" i="12"/>
  <c r="AY249" i="12" s="1"/>
  <c r="AX248" i="12"/>
  <c r="AY248" i="12" s="1"/>
  <c r="AX247" i="12"/>
  <c r="AY247" i="12" s="1"/>
  <c r="AX246" i="12"/>
  <c r="AY246" i="12" s="1"/>
  <c r="AX245" i="12"/>
  <c r="AY245" i="12" s="1"/>
  <c r="BA25" i="12" s="1"/>
  <c r="BE25" i="12" s="1"/>
  <c r="AX244" i="12"/>
  <c r="AY244" i="12" s="1"/>
  <c r="AX243" i="12"/>
  <c r="AY243" i="12" s="1"/>
  <c r="AX242" i="12"/>
  <c r="AY242" i="12" s="1"/>
  <c r="AX241" i="12"/>
  <c r="AY241" i="12" s="1"/>
  <c r="BA79" i="12" s="1"/>
  <c r="BE79" i="12" s="1"/>
  <c r="AX240" i="12"/>
  <c r="AY240" i="12" s="1"/>
  <c r="AX239" i="12"/>
  <c r="AY239" i="12" s="1"/>
  <c r="AX238" i="12"/>
  <c r="AY238" i="12" s="1"/>
  <c r="AX237" i="12"/>
  <c r="AY237" i="12" s="1"/>
  <c r="AX236" i="12"/>
  <c r="AY236" i="12" s="1"/>
  <c r="AX235" i="12"/>
  <c r="AY235" i="12" s="1"/>
  <c r="AX234" i="12"/>
  <c r="AY234" i="12" s="1"/>
  <c r="AX233" i="12"/>
  <c r="AY233" i="12" s="1"/>
  <c r="AX232" i="12"/>
  <c r="AY232" i="12" s="1"/>
  <c r="AX231" i="12"/>
  <c r="AY231" i="12" s="1"/>
  <c r="AX230" i="12"/>
  <c r="AY230" i="12" s="1"/>
  <c r="AX229" i="12"/>
  <c r="AY229" i="12" s="1"/>
  <c r="AX228" i="12"/>
  <c r="AY228" i="12" s="1"/>
  <c r="AX227" i="12"/>
  <c r="AY227" i="12" s="1"/>
  <c r="AX226" i="12"/>
  <c r="AY226" i="12" s="1"/>
  <c r="AX225" i="12"/>
  <c r="AY225" i="12" s="1"/>
  <c r="AX224" i="12"/>
  <c r="AY224" i="12" s="1"/>
  <c r="AX223" i="12"/>
  <c r="AY223" i="12" s="1"/>
  <c r="AX222" i="12"/>
  <c r="AY222" i="12" s="1"/>
  <c r="AX221" i="12"/>
  <c r="AY221" i="12" s="1"/>
  <c r="AX220" i="12"/>
  <c r="AY220" i="12" s="1"/>
  <c r="AX219" i="12"/>
  <c r="AY219" i="12" s="1"/>
  <c r="AX218" i="12"/>
  <c r="AY218" i="12" s="1"/>
  <c r="AX217" i="12"/>
  <c r="AY217" i="12" s="1"/>
  <c r="AX216" i="12"/>
  <c r="AY216" i="12" s="1"/>
  <c r="AX215" i="12"/>
  <c r="AY215" i="12" s="1"/>
  <c r="AX214" i="12"/>
  <c r="AY214" i="12" s="1"/>
  <c r="AX213" i="12"/>
  <c r="AY213" i="12" s="1"/>
  <c r="AX212" i="12"/>
  <c r="AY212" i="12" s="1"/>
  <c r="AX211" i="12"/>
  <c r="AY211" i="12" s="1"/>
  <c r="AX210" i="12"/>
  <c r="AY210" i="12" s="1"/>
  <c r="AX209" i="12"/>
  <c r="AY209" i="12" s="1"/>
  <c r="AX208" i="12"/>
  <c r="AY208" i="12" s="1"/>
  <c r="AX207" i="12"/>
  <c r="AY207" i="12" s="1"/>
  <c r="AX206" i="12"/>
  <c r="AY206" i="12" s="1"/>
  <c r="AX205" i="12"/>
  <c r="AY205" i="12" s="1"/>
  <c r="AX204" i="12"/>
  <c r="AY204" i="12" s="1"/>
  <c r="AX203" i="12"/>
  <c r="AY203" i="12" s="1"/>
  <c r="AX202" i="12"/>
  <c r="AY202" i="12" s="1"/>
  <c r="AX201" i="12"/>
  <c r="AY201" i="12" s="1"/>
  <c r="AX200" i="12"/>
  <c r="AY200" i="12" s="1"/>
  <c r="AX199" i="12"/>
  <c r="AY199" i="12" s="1"/>
  <c r="AX198" i="12"/>
  <c r="AY198" i="12" s="1"/>
  <c r="AX197" i="12"/>
  <c r="AY197" i="12" s="1"/>
  <c r="AX196" i="12"/>
  <c r="AY196" i="12" s="1"/>
  <c r="AX195" i="12"/>
  <c r="AY195" i="12" s="1"/>
  <c r="AX194" i="12"/>
  <c r="AY194" i="12" s="1"/>
  <c r="AX193" i="12"/>
  <c r="AY193" i="12" s="1"/>
  <c r="AX192" i="12"/>
  <c r="AY192" i="12" s="1"/>
  <c r="AX191" i="12"/>
  <c r="AY191" i="12" s="1"/>
  <c r="AX190" i="12"/>
  <c r="AY190" i="12" s="1"/>
  <c r="AX189" i="12"/>
  <c r="AY189" i="12" s="1"/>
  <c r="AX188" i="12"/>
  <c r="AY188" i="12" s="1"/>
  <c r="AX187" i="12"/>
  <c r="AY187" i="12" s="1"/>
  <c r="AX186" i="12"/>
  <c r="AY186" i="12" s="1"/>
  <c r="AX185" i="12"/>
  <c r="AY185" i="12" s="1"/>
  <c r="AX184" i="12"/>
  <c r="AY184" i="12" s="1"/>
  <c r="AX183" i="12"/>
  <c r="AY183" i="12" s="1"/>
  <c r="BA95" i="12" s="1"/>
  <c r="BE95" i="12" s="1"/>
  <c r="AX182" i="12"/>
  <c r="AY182" i="12" s="1"/>
  <c r="BA94" i="12" s="1"/>
  <c r="BE94" i="12" s="1"/>
  <c r="AX181" i="12"/>
  <c r="AY181" i="12" s="1"/>
  <c r="BA93" i="12" s="1"/>
  <c r="BE93" i="12" s="1"/>
  <c r="AX180" i="12"/>
  <c r="AY180" i="12" s="1"/>
  <c r="AX179" i="12"/>
  <c r="AY179" i="12" s="1"/>
  <c r="BA88" i="12" s="1"/>
  <c r="BE88" i="12" s="1"/>
  <c r="AX178" i="12"/>
  <c r="AY178" i="12" s="1"/>
  <c r="AX177" i="12"/>
  <c r="AY177" i="12" s="1"/>
  <c r="AX176" i="12"/>
  <c r="AY176" i="12" s="1"/>
  <c r="AX175" i="12"/>
  <c r="AY175" i="12" s="1"/>
  <c r="AX174" i="12"/>
  <c r="AY174" i="12" s="1"/>
  <c r="AX173" i="12"/>
  <c r="AY173" i="12" s="1"/>
  <c r="BA81" i="12" s="1"/>
  <c r="BE81" i="12" s="1"/>
  <c r="AX172" i="12"/>
  <c r="AY172" i="12" s="1"/>
  <c r="BA80" i="12" s="1"/>
  <c r="BE80" i="12" s="1"/>
  <c r="AX171" i="12"/>
  <c r="AY171" i="12" s="1"/>
  <c r="AX170" i="12"/>
  <c r="AY170" i="12" s="1"/>
  <c r="AX169" i="12"/>
  <c r="AY169" i="12" s="1"/>
  <c r="AX168" i="12"/>
  <c r="AY168" i="12" s="1"/>
  <c r="AX167" i="12"/>
  <c r="AY167" i="12" s="1"/>
  <c r="BA75" i="12" s="1"/>
  <c r="BE75" i="12" s="1"/>
  <c r="AX166" i="12"/>
  <c r="AY166" i="12" s="1"/>
  <c r="AX165" i="12"/>
  <c r="AY165" i="12" s="1"/>
  <c r="AX164" i="12"/>
  <c r="AY164" i="12" s="1"/>
  <c r="AX163" i="12"/>
  <c r="AY163" i="12" s="1"/>
  <c r="AX162" i="12"/>
  <c r="AY162" i="12" s="1"/>
  <c r="AX161" i="12"/>
  <c r="AY161" i="12" s="1"/>
  <c r="AX160" i="12"/>
  <c r="AY160" i="12" s="1"/>
  <c r="AX159" i="12"/>
  <c r="AY159" i="12" s="1"/>
  <c r="AX158" i="12"/>
  <c r="AY158" i="12" s="1"/>
  <c r="AX157" i="12"/>
  <c r="AY157" i="12" s="1"/>
  <c r="AX156" i="12"/>
  <c r="AY156" i="12" s="1"/>
  <c r="AX155" i="12"/>
  <c r="AY155" i="12" s="1"/>
  <c r="AX154" i="12"/>
  <c r="AY154" i="12" s="1"/>
  <c r="AX153" i="12"/>
  <c r="AY153" i="12" s="1"/>
  <c r="AX152" i="12"/>
  <c r="AY152" i="12" s="1"/>
  <c r="AX151" i="12"/>
  <c r="AY151" i="12" s="1"/>
  <c r="AX150" i="12"/>
  <c r="AY150" i="12" s="1"/>
  <c r="BA56" i="12" s="1"/>
  <c r="BE56" i="12" s="1"/>
  <c r="AX149" i="12"/>
  <c r="AY149" i="12" s="1"/>
  <c r="AX148" i="12"/>
  <c r="AY148" i="12" s="1"/>
  <c r="AX147" i="12"/>
  <c r="AY147" i="12" s="1"/>
  <c r="AX146" i="12"/>
  <c r="AY146" i="12" s="1"/>
  <c r="AX145" i="12"/>
  <c r="AY145" i="12" s="1"/>
  <c r="AX144" i="12"/>
  <c r="AY144" i="12" s="1"/>
  <c r="AX143" i="12"/>
  <c r="AY143" i="12" s="1"/>
  <c r="AX142" i="12"/>
  <c r="AY142" i="12" s="1"/>
  <c r="AX141" i="12"/>
  <c r="AY141" i="12" s="1"/>
  <c r="AX140" i="12"/>
  <c r="AY140" i="12" s="1"/>
  <c r="AX139" i="12"/>
  <c r="AY139" i="12" s="1"/>
  <c r="AX138" i="12"/>
  <c r="AY138" i="12" s="1"/>
  <c r="BA7" i="12" s="1"/>
  <c r="BE7" i="12" s="1"/>
  <c r="AX137" i="12"/>
  <c r="AY137" i="12" s="1"/>
  <c r="AX136" i="12"/>
  <c r="AY136" i="12" s="1"/>
  <c r="BA92" i="12" s="1"/>
  <c r="BE92" i="12" s="1"/>
  <c r="AX135" i="12"/>
  <c r="AY135" i="12" s="1"/>
  <c r="AX134" i="12"/>
  <c r="AY134" i="12" s="1"/>
  <c r="AX133" i="12"/>
  <c r="AY133" i="12" s="1"/>
  <c r="AX132" i="12"/>
  <c r="AY132" i="12" s="1"/>
  <c r="AX131" i="12"/>
  <c r="AY131" i="12" s="1"/>
  <c r="BA32" i="12" s="1"/>
  <c r="BE32" i="12" s="1"/>
  <c r="AX130" i="12"/>
  <c r="AY130" i="12" s="1"/>
  <c r="BA31" i="12" s="1"/>
  <c r="BE31" i="12" s="1"/>
  <c r="AX129" i="12"/>
  <c r="AY129" i="12" s="1"/>
  <c r="AX128" i="12"/>
  <c r="AY128" i="12" s="1"/>
  <c r="AX127" i="12"/>
  <c r="AY127" i="12" s="1"/>
  <c r="AX126" i="12"/>
  <c r="AY126" i="12" s="1"/>
  <c r="AX125" i="12"/>
  <c r="AY125" i="12" s="1"/>
  <c r="AX124" i="12"/>
  <c r="AY124" i="12" s="1"/>
  <c r="AX123" i="12"/>
  <c r="AY123" i="12" s="1"/>
  <c r="AX122" i="12"/>
  <c r="AY122" i="12" s="1"/>
  <c r="AX121" i="12"/>
  <c r="AY121" i="12" s="1"/>
  <c r="AX120" i="12"/>
  <c r="AY120" i="12" s="1"/>
  <c r="AX119" i="12"/>
  <c r="AY119" i="12" s="1"/>
  <c r="AX118" i="12"/>
  <c r="AY118" i="12" s="1"/>
  <c r="AX117" i="12"/>
  <c r="AY117" i="12" s="1"/>
  <c r="BA6" i="12" s="1"/>
  <c r="BE6" i="12" s="1"/>
  <c r="AX116" i="12"/>
  <c r="AY116" i="12" s="1"/>
  <c r="BA5" i="12" s="1"/>
  <c r="BE5" i="12" s="1"/>
  <c r="AX115" i="12"/>
  <c r="AY115" i="12" s="1"/>
  <c r="AX114" i="12"/>
  <c r="AY114" i="12" s="1"/>
  <c r="AX113" i="12"/>
  <c r="AY113" i="12" s="1"/>
  <c r="AX112" i="12"/>
  <c r="AY112" i="12" s="1"/>
  <c r="AX111" i="12"/>
  <c r="AY111" i="12" s="1"/>
  <c r="AX110" i="12"/>
  <c r="AY110" i="12" s="1"/>
  <c r="AX109" i="12"/>
  <c r="AY109" i="12" s="1"/>
  <c r="AX108" i="12"/>
  <c r="AY108" i="12" s="1"/>
  <c r="AX107" i="12"/>
  <c r="AY107" i="12" s="1"/>
  <c r="AX106" i="12"/>
  <c r="AY106" i="12" s="1"/>
  <c r="AX105" i="12"/>
  <c r="AY105" i="12" s="1"/>
  <c r="BA69" i="12" s="1"/>
  <c r="BE69" i="12" s="1"/>
  <c r="AX104" i="12"/>
  <c r="AY104" i="12" s="1"/>
  <c r="AX103" i="12"/>
  <c r="AY103" i="12" s="1"/>
  <c r="AX102" i="12"/>
  <c r="AY102" i="12" s="1"/>
  <c r="AX101" i="12"/>
  <c r="AY101" i="12" s="1"/>
  <c r="AX100" i="12"/>
  <c r="AY100" i="12" s="1"/>
  <c r="AX99" i="12"/>
  <c r="AY99" i="12" s="1"/>
  <c r="AX98" i="12"/>
  <c r="AY98" i="12" s="1"/>
  <c r="AX97" i="12"/>
  <c r="AY97" i="12" s="1"/>
  <c r="AX96" i="12"/>
  <c r="AY96" i="12" s="1"/>
  <c r="AX95" i="12"/>
  <c r="AY95" i="12" s="1"/>
  <c r="AX94" i="12"/>
  <c r="AY94" i="12" s="1"/>
  <c r="AX93" i="12"/>
  <c r="AY93" i="12" s="1"/>
  <c r="AX92" i="12"/>
  <c r="AY92" i="12" s="1"/>
  <c r="AX91" i="12"/>
  <c r="AY91" i="12" s="1"/>
  <c r="AX90" i="12"/>
  <c r="AY90" i="12" s="1"/>
  <c r="AX89" i="12"/>
  <c r="AY89" i="12" s="1"/>
  <c r="AX88" i="12"/>
  <c r="AY88" i="12" s="1"/>
  <c r="AX87" i="12"/>
  <c r="AY87" i="12" s="1"/>
  <c r="AX86" i="12"/>
  <c r="AY86" i="12" s="1"/>
  <c r="AX85" i="12"/>
  <c r="AY85" i="12" s="1"/>
  <c r="AX84" i="12"/>
  <c r="AY84" i="12" s="1"/>
  <c r="AX83" i="12"/>
  <c r="AY83" i="12" s="1"/>
  <c r="AX82" i="12"/>
  <c r="AY82" i="12" s="1"/>
  <c r="AX81" i="12"/>
  <c r="AY81" i="12" s="1"/>
  <c r="AX80" i="12"/>
  <c r="AY80" i="12" s="1"/>
  <c r="AX79" i="12"/>
  <c r="AY79" i="12" s="1"/>
  <c r="AX78" i="12"/>
  <c r="AY78" i="12" s="1"/>
  <c r="AX77" i="12"/>
  <c r="AY77" i="12" s="1"/>
  <c r="AX76" i="12"/>
  <c r="AY76" i="12" s="1"/>
  <c r="AX75" i="12"/>
  <c r="AY75" i="12" s="1"/>
  <c r="AX74" i="12"/>
  <c r="AY74" i="12" s="1"/>
  <c r="AX73" i="12"/>
  <c r="AY73" i="12" s="1"/>
  <c r="AX72" i="12"/>
  <c r="AY72" i="12" s="1"/>
  <c r="BA66" i="12" s="1"/>
  <c r="BE66" i="12" s="1"/>
  <c r="AX71" i="12"/>
  <c r="AY71" i="12" s="1"/>
  <c r="AX70" i="12"/>
  <c r="AY70" i="12" s="1"/>
  <c r="AX69" i="12"/>
  <c r="AY69" i="12" s="1"/>
  <c r="AX68" i="12"/>
  <c r="AY68" i="12" s="1"/>
  <c r="AX67" i="12"/>
  <c r="AY67" i="12" s="1"/>
  <c r="AX66" i="12"/>
  <c r="AY66" i="12" s="1"/>
  <c r="AX65" i="12"/>
  <c r="AY65" i="12" s="1"/>
  <c r="AX64" i="12"/>
  <c r="AY64" i="12" s="1"/>
  <c r="AX63" i="12"/>
  <c r="AY63" i="12" s="1"/>
  <c r="AX62" i="12"/>
  <c r="AY62" i="12" s="1"/>
  <c r="AX61" i="12"/>
  <c r="AY61" i="12" s="1"/>
  <c r="AX60" i="12"/>
  <c r="AY60" i="12" s="1"/>
  <c r="AX59" i="12"/>
  <c r="AY59" i="12" s="1"/>
  <c r="AX58" i="12"/>
  <c r="AY58" i="12" s="1"/>
  <c r="AX57" i="12"/>
  <c r="AY57" i="12" s="1"/>
  <c r="AX56" i="12"/>
  <c r="AY56" i="12" s="1"/>
  <c r="AX55" i="12"/>
  <c r="AY55" i="12" s="1"/>
  <c r="AX54" i="12"/>
  <c r="AY54" i="12" s="1"/>
  <c r="AX53" i="12"/>
  <c r="AY53" i="12" s="1"/>
  <c r="AX52" i="12"/>
  <c r="AY52" i="12" s="1"/>
  <c r="BA62" i="12" s="1"/>
  <c r="BE62" i="12" s="1"/>
  <c r="AX51" i="12"/>
  <c r="AY51" i="12" s="1"/>
  <c r="AX50" i="12"/>
  <c r="AY50" i="12" s="1"/>
  <c r="AX49" i="12"/>
  <c r="AY49" i="12" s="1"/>
  <c r="BA61" i="12" s="1"/>
  <c r="BE61" i="12" s="1"/>
  <c r="AX48" i="12"/>
  <c r="AY48" i="12" s="1"/>
  <c r="AX47" i="12"/>
  <c r="AY47" i="12" s="1"/>
  <c r="AX46" i="12"/>
  <c r="AY46" i="12" s="1"/>
  <c r="AX45" i="12"/>
  <c r="AY45" i="12" s="1"/>
  <c r="AX44" i="12"/>
  <c r="AY44" i="12" s="1"/>
  <c r="AX43" i="12"/>
  <c r="AY43" i="12" s="1"/>
  <c r="AX42" i="12"/>
  <c r="AY42" i="12" s="1"/>
  <c r="AX41" i="12"/>
  <c r="AY41" i="12" s="1"/>
  <c r="BA35" i="12" s="1"/>
  <c r="BE35" i="12" s="1"/>
  <c r="AX40" i="12"/>
  <c r="AY40" i="12" s="1"/>
  <c r="AX39" i="12"/>
  <c r="AY39" i="12" s="1"/>
  <c r="BA33" i="12" s="1"/>
  <c r="BE33" i="12" s="1"/>
  <c r="AX38" i="12"/>
  <c r="AY38" i="12" s="1"/>
  <c r="AX37" i="12"/>
  <c r="AY37" i="12" s="1"/>
  <c r="AX36" i="12"/>
  <c r="AY36" i="12" s="1"/>
  <c r="AX35" i="12"/>
  <c r="AY35" i="12" s="1"/>
  <c r="AX34" i="12"/>
  <c r="AY34" i="12" s="1"/>
  <c r="AX33" i="12"/>
  <c r="AY33" i="12" s="1"/>
  <c r="AX32" i="12"/>
  <c r="AY32" i="12" s="1"/>
  <c r="AX31" i="12"/>
  <c r="AY31" i="12" s="1"/>
  <c r="AX30" i="12"/>
  <c r="AY30" i="12" s="1"/>
  <c r="AX29" i="12"/>
  <c r="AY29" i="12" s="1"/>
  <c r="AX28" i="12"/>
  <c r="AY28" i="12" s="1"/>
  <c r="AX27" i="12"/>
  <c r="AY27" i="12" s="1"/>
  <c r="AX26" i="12"/>
  <c r="AY26" i="12" s="1"/>
  <c r="BA53" i="12" s="1"/>
  <c r="BE53" i="12" s="1"/>
  <c r="AX25" i="12"/>
  <c r="AY25" i="12" s="1"/>
  <c r="BA52" i="12" s="1"/>
  <c r="BE52" i="12" s="1"/>
  <c r="AX24" i="12"/>
  <c r="AY24" i="12" s="1"/>
  <c r="AX23" i="12"/>
  <c r="AY23" i="12" s="1"/>
  <c r="AX22" i="12"/>
  <c r="AY22" i="12" s="1"/>
  <c r="AX21" i="12"/>
  <c r="AY21" i="12" s="1"/>
  <c r="AX20" i="12"/>
  <c r="AY20" i="12" s="1"/>
  <c r="AX19" i="12"/>
  <c r="AY19" i="12" s="1"/>
  <c r="BA63" i="12" s="1"/>
  <c r="BE63" i="12" s="1"/>
  <c r="AX18" i="12"/>
  <c r="AY18" i="12" s="1"/>
  <c r="AX17" i="12"/>
  <c r="AY17" i="12" s="1"/>
  <c r="AX16" i="12"/>
  <c r="AY16" i="12" s="1"/>
  <c r="AX15" i="12"/>
  <c r="AY15" i="12" s="1"/>
  <c r="AX14" i="12"/>
  <c r="AY14" i="12" s="1"/>
  <c r="AX13" i="12"/>
  <c r="AY13" i="12" s="1"/>
  <c r="AX12" i="12"/>
  <c r="AY12" i="12" s="1"/>
  <c r="AX11" i="12"/>
  <c r="AY11" i="12" s="1"/>
  <c r="AX10" i="12"/>
  <c r="AY10" i="12" s="1"/>
  <c r="AX9" i="12"/>
  <c r="AY9" i="12" s="1"/>
  <c r="AX8" i="12"/>
  <c r="AY8" i="12" s="1"/>
  <c r="AX7" i="12"/>
  <c r="AY7" i="12" s="1"/>
  <c r="AX6" i="12"/>
  <c r="AY6" i="12" s="1"/>
  <c r="AX5" i="12"/>
  <c r="AY5" i="12" s="1"/>
  <c r="I169" i="12" l="1"/>
  <c r="L169" i="12" s="1"/>
  <c r="I137" i="12"/>
  <c r="L137" i="12" s="1"/>
  <c r="J109" i="12"/>
  <c r="M109" i="12" s="1"/>
  <c r="I93" i="12"/>
  <c r="L93" i="12" s="1"/>
  <c r="H93" i="12"/>
  <c r="K93" i="12" s="1"/>
  <c r="J85" i="12"/>
  <c r="M85" i="12" s="1"/>
  <c r="J65" i="12"/>
  <c r="M65" i="12" s="1"/>
  <c r="I53" i="12"/>
  <c r="L53" i="12" s="1"/>
  <c r="J53" i="12"/>
  <c r="M53" i="12" s="1"/>
  <c r="I37" i="12"/>
  <c r="L37" i="12" s="1"/>
  <c r="H37" i="12"/>
  <c r="K37" i="12" s="1"/>
  <c r="H33" i="12"/>
  <c r="K33" i="12" s="1"/>
  <c r="J33" i="12"/>
  <c r="M33" i="12" s="1"/>
  <c r="I29" i="12"/>
  <c r="L29" i="12" s="1"/>
  <c r="H29" i="12"/>
  <c r="K29" i="12" s="1"/>
  <c r="J253" i="12"/>
  <c r="M253" i="12" s="1"/>
  <c r="I251" i="12"/>
  <c r="L251" i="12" s="1"/>
  <c r="H249" i="12"/>
  <c r="K249" i="12" s="1"/>
  <c r="J243" i="12"/>
  <c r="M243" i="12" s="1"/>
  <c r="I239" i="12"/>
  <c r="H238" i="12"/>
  <c r="K238" i="12" s="1"/>
  <c r="J230" i="12"/>
  <c r="M230" i="12" s="1"/>
  <c r="I226" i="12"/>
  <c r="L226" i="12" s="1"/>
  <c r="H221" i="12"/>
  <c r="K221" i="12" s="1"/>
  <c r="J210" i="12"/>
  <c r="M210" i="12" s="1"/>
  <c r="I209" i="12"/>
  <c r="L209" i="12" s="1"/>
  <c r="J206" i="12"/>
  <c r="M206" i="12" s="1"/>
  <c r="J204" i="12"/>
  <c r="M204" i="12" s="1"/>
  <c r="H202" i="12"/>
  <c r="K202" i="12" s="1"/>
  <c r="J192" i="12"/>
  <c r="M192" i="12" s="1"/>
  <c r="H189" i="12"/>
  <c r="K189" i="12" s="1"/>
  <c r="J184" i="12"/>
  <c r="M184" i="12" s="1"/>
  <c r="J169" i="12"/>
  <c r="M169" i="12" s="1"/>
  <c r="J165" i="12"/>
  <c r="M165" i="12" s="1"/>
  <c r="I138" i="12"/>
  <c r="L138" i="12" s="1"/>
  <c r="J134" i="12"/>
  <c r="M134" i="12" s="1"/>
  <c r="I85" i="12"/>
  <c r="L85" i="12" s="1"/>
  <c r="J37" i="12"/>
  <c r="M37" i="12" s="1"/>
  <c r="K268" i="12"/>
  <c r="K200" i="12"/>
  <c r="L196" i="12"/>
  <c r="L180" i="12"/>
  <c r="J172" i="12"/>
  <c r="M172" i="12" s="1"/>
  <c r="K128" i="12"/>
  <c r="K116" i="12"/>
  <c r="L112" i="12"/>
  <c r="I104" i="12"/>
  <c r="L104" i="12" s="1"/>
  <c r="M104" i="12"/>
  <c r="M100" i="12"/>
  <c r="H68" i="12"/>
  <c r="K68" i="12" s="1"/>
  <c r="M68" i="12"/>
  <c r="H56" i="12"/>
  <c r="K56" i="12" s="1"/>
  <c r="J56" i="12"/>
  <c r="M56" i="12" s="1"/>
  <c r="I48" i="12"/>
  <c r="L48" i="12" s="1"/>
  <c r="M48" i="12"/>
  <c r="H48" i="12"/>
  <c r="K48" i="12" s="1"/>
  <c r="J257" i="12"/>
  <c r="M257" i="12" s="1"/>
  <c r="I253" i="12"/>
  <c r="L253" i="12" s="1"/>
  <c r="J248" i="12"/>
  <c r="M248" i="12" s="1"/>
  <c r="J233" i="12"/>
  <c r="M233" i="12" s="1"/>
  <c r="I230" i="12"/>
  <c r="L230" i="12" s="1"/>
  <c r="I210" i="12"/>
  <c r="L210" i="12" s="1"/>
  <c r="H209" i="12"/>
  <c r="K209" i="12" s="1"/>
  <c r="I206" i="12"/>
  <c r="L206" i="12" s="1"/>
  <c r="H201" i="12"/>
  <c r="K201" i="12" s="1"/>
  <c r="H196" i="12"/>
  <c r="K196" i="12" s="1"/>
  <c r="J188" i="12"/>
  <c r="M188" i="12" s="1"/>
  <c r="J185" i="12"/>
  <c r="M185" i="12" s="1"/>
  <c r="H180" i="12"/>
  <c r="K180" i="12" s="1"/>
  <c r="H169" i="12"/>
  <c r="K169" i="12" s="1"/>
  <c r="I165" i="12"/>
  <c r="L165" i="12" s="1"/>
  <c r="J154" i="12"/>
  <c r="M154" i="12" s="1"/>
  <c r="I122" i="12"/>
  <c r="L122" i="12" s="1"/>
  <c r="J116" i="12"/>
  <c r="M116" i="12" s="1"/>
  <c r="H112" i="12"/>
  <c r="K112" i="12" s="1"/>
  <c r="H104" i="12"/>
  <c r="K104" i="12" s="1"/>
  <c r="I100" i="12"/>
  <c r="L100" i="12" s="1"/>
  <c r="J93" i="12"/>
  <c r="M93" i="12" s="1"/>
  <c r="H85" i="12"/>
  <c r="K85" i="12" s="1"/>
  <c r="I68" i="12"/>
  <c r="L68" i="12" s="1"/>
  <c r="K251" i="12"/>
  <c r="L243" i="12"/>
  <c r="K239" i="12"/>
  <c r="L239" i="12"/>
  <c r="M215" i="12"/>
  <c r="M191" i="12"/>
  <c r="H151" i="12"/>
  <c r="K151" i="12" s="1"/>
  <c r="L151" i="12"/>
  <c r="M143" i="12"/>
  <c r="J95" i="12"/>
  <c r="M95" i="12" s="1"/>
  <c r="K95" i="12"/>
  <c r="J39" i="12"/>
  <c r="M39" i="12" s="1"/>
  <c r="H39" i="12"/>
  <c r="K39" i="12" s="1"/>
  <c r="I39" i="12"/>
  <c r="L39" i="12" s="1"/>
  <c r="I35" i="12"/>
  <c r="L35" i="12" s="1"/>
  <c r="M35" i="12"/>
  <c r="H35" i="12"/>
  <c r="K35" i="12" s="1"/>
  <c r="J268" i="12"/>
  <c r="M268" i="12" s="1"/>
  <c r="I257" i="12"/>
  <c r="L257" i="12" s="1"/>
  <c r="H253" i="12"/>
  <c r="K253" i="12" s="1"/>
  <c r="J249" i="12"/>
  <c r="M249" i="12" s="1"/>
  <c r="I248" i="12"/>
  <c r="L248" i="12" s="1"/>
  <c r="H243" i="12"/>
  <c r="K243" i="12" s="1"/>
  <c r="I233" i="12"/>
  <c r="L233" i="12" s="1"/>
  <c r="J221" i="12"/>
  <c r="M221" i="12" s="1"/>
  <c r="I215" i="12"/>
  <c r="L215" i="12" s="1"/>
  <c r="J208" i="12"/>
  <c r="M208" i="12" s="1"/>
  <c r="J200" i="12"/>
  <c r="M200" i="12" s="1"/>
  <c r="H197" i="12"/>
  <c r="K197" i="12" s="1"/>
  <c r="I191" i="12"/>
  <c r="L191" i="12" s="1"/>
  <c r="I188" i="12"/>
  <c r="L188" i="12" s="1"/>
  <c r="I185" i="12"/>
  <c r="L185" i="12" s="1"/>
  <c r="H181" i="12"/>
  <c r="K181" i="12" s="1"/>
  <c r="I172" i="12"/>
  <c r="L172" i="12" s="1"/>
  <c r="H165" i="12"/>
  <c r="K165" i="12" s="1"/>
  <c r="I143" i="12"/>
  <c r="L143" i="12" s="1"/>
  <c r="J137" i="12"/>
  <c r="M137" i="12" s="1"/>
  <c r="J128" i="12"/>
  <c r="M128" i="12" s="1"/>
  <c r="I116" i="12"/>
  <c r="L116" i="12" s="1"/>
  <c r="I109" i="12"/>
  <c r="L109" i="12" s="1"/>
  <c r="H100" i="12"/>
  <c r="K100" i="12" s="1"/>
  <c r="I65" i="12"/>
  <c r="L65" i="12" s="1"/>
  <c r="I56" i="12"/>
  <c r="L56" i="12" s="1"/>
  <c r="I33" i="12"/>
  <c r="L33" i="12" s="1"/>
  <c r="M238" i="12"/>
  <c r="K230" i="12"/>
  <c r="K226" i="12"/>
  <c r="K210" i="12"/>
  <c r="K206" i="12"/>
  <c r="M202" i="12"/>
  <c r="H166" i="12"/>
  <c r="K166" i="12" s="1"/>
  <c r="M166" i="12"/>
  <c r="J158" i="12"/>
  <c r="M158" i="12" s="1"/>
  <c r="K158" i="12"/>
  <c r="K154" i="12"/>
  <c r="I154" i="12"/>
  <c r="L154" i="12" s="1"/>
  <c r="J138" i="12"/>
  <c r="M138" i="12" s="1"/>
  <c r="K138" i="12"/>
  <c r="H134" i="12"/>
  <c r="K134" i="12" s="1"/>
  <c r="L134" i="12"/>
  <c r="J122" i="12"/>
  <c r="M122" i="12" s="1"/>
  <c r="K122" i="12"/>
  <c r="K118" i="12"/>
  <c r="I118" i="12"/>
  <c r="L118" i="12" s="1"/>
  <c r="H102" i="12"/>
  <c r="K102" i="12" s="1"/>
  <c r="M102" i="12"/>
  <c r="H90" i="12"/>
  <c r="K90" i="12" s="1"/>
  <c r="M90" i="12"/>
  <c r="J74" i="12"/>
  <c r="M74" i="12" s="1"/>
  <c r="K74" i="12"/>
  <c r="I74" i="12"/>
  <c r="L74" i="12" s="1"/>
  <c r="I70" i="12"/>
  <c r="L70" i="12" s="1"/>
  <c r="H70" i="12"/>
  <c r="K70" i="12" s="1"/>
  <c r="J62" i="12"/>
  <c r="M62" i="12" s="1"/>
  <c r="K62" i="12"/>
  <c r="I62" i="12"/>
  <c r="L62" i="12" s="1"/>
  <c r="I58" i="12"/>
  <c r="L58" i="12" s="1"/>
  <c r="M58" i="12"/>
  <c r="H58" i="12"/>
  <c r="K58" i="12" s="1"/>
  <c r="J50" i="12"/>
  <c r="M50" i="12" s="1"/>
  <c r="H50" i="12"/>
  <c r="K50" i="12" s="1"/>
  <c r="I50" i="12"/>
  <c r="L50" i="12" s="1"/>
  <c r="I46" i="12"/>
  <c r="L46" i="12" s="1"/>
  <c r="M46" i="12"/>
  <c r="H46" i="12"/>
  <c r="K46" i="12" s="1"/>
  <c r="J42" i="12"/>
  <c r="M42" i="12" s="1"/>
  <c r="H42" i="12"/>
  <c r="K42" i="12" s="1"/>
  <c r="I42" i="12"/>
  <c r="L42" i="12" s="1"/>
  <c r="H22" i="12"/>
  <c r="K22" i="12" s="1"/>
  <c r="L22" i="12"/>
  <c r="J22" i="12"/>
  <c r="M22" i="12" s="1"/>
  <c r="I268" i="12"/>
  <c r="L268" i="12" s="1"/>
  <c r="H257" i="12"/>
  <c r="K257" i="12" s="1"/>
  <c r="J251" i="12"/>
  <c r="M251" i="12" s="1"/>
  <c r="I249" i="12"/>
  <c r="L249" i="12" s="1"/>
  <c r="H248" i="12"/>
  <c r="K248" i="12" s="1"/>
  <c r="J239" i="12"/>
  <c r="M239" i="12" s="1"/>
  <c r="I238" i="12"/>
  <c r="L238" i="12" s="1"/>
  <c r="H233" i="12"/>
  <c r="K233" i="12" s="1"/>
  <c r="J226" i="12"/>
  <c r="M226" i="12" s="1"/>
  <c r="I221" i="12"/>
  <c r="L221" i="12" s="1"/>
  <c r="H215" i="12"/>
  <c r="K215" i="12" s="1"/>
  <c r="J209" i="12"/>
  <c r="M209" i="12" s="1"/>
  <c r="H205" i="12"/>
  <c r="K205" i="12" s="1"/>
  <c r="I202" i="12"/>
  <c r="L202" i="12" s="1"/>
  <c r="I200" i="12"/>
  <c r="L200" i="12" s="1"/>
  <c r="J196" i="12"/>
  <c r="M196" i="12" s="1"/>
  <c r="H193" i="12"/>
  <c r="K193" i="12" s="1"/>
  <c r="H191" i="12"/>
  <c r="K191" i="12" s="1"/>
  <c r="H188" i="12"/>
  <c r="K188" i="12" s="1"/>
  <c r="H185" i="12"/>
  <c r="K185" i="12" s="1"/>
  <c r="J180" i="12"/>
  <c r="M180" i="12" s="1"/>
  <c r="H172" i="12"/>
  <c r="K172" i="12" s="1"/>
  <c r="I166" i="12"/>
  <c r="L166" i="12" s="1"/>
  <c r="I158" i="12"/>
  <c r="L158" i="12" s="1"/>
  <c r="J151" i="12"/>
  <c r="M151" i="12" s="1"/>
  <c r="H143" i="12"/>
  <c r="K143" i="12" s="1"/>
  <c r="H137" i="12"/>
  <c r="K137" i="12" s="1"/>
  <c r="I128" i="12"/>
  <c r="L128" i="12" s="1"/>
  <c r="J118" i="12"/>
  <c r="M118" i="12" s="1"/>
  <c r="J112" i="12"/>
  <c r="M112" i="12" s="1"/>
  <c r="H109" i="12"/>
  <c r="K109" i="12" s="1"/>
  <c r="I102" i="12"/>
  <c r="L102" i="12" s="1"/>
  <c r="I95" i="12"/>
  <c r="L95" i="12" s="1"/>
  <c r="I90" i="12"/>
  <c r="L90" i="12" s="1"/>
  <c r="J70" i="12"/>
  <c r="M70" i="12" s="1"/>
  <c r="H65" i="12"/>
  <c r="K65" i="12" s="1"/>
  <c r="H53" i="12"/>
  <c r="K53" i="12" s="1"/>
  <c r="J29" i="12"/>
  <c r="M29" i="12" s="1"/>
  <c r="H19" i="12"/>
  <c r="K19" i="12" s="1"/>
  <c r="L19" i="12"/>
  <c r="J19" i="12"/>
  <c r="M19" i="12" s="1"/>
  <c r="J13" i="12"/>
  <c r="M13" i="12" s="1"/>
  <c r="I13" i="12"/>
  <c r="L13" i="12" s="1"/>
  <c r="H13" i="12"/>
  <c r="K13" i="12" s="1"/>
  <c r="I271" i="12"/>
  <c r="L271" i="12" s="1"/>
  <c r="H270" i="12"/>
  <c r="K270" i="12" s="1"/>
  <c r="I267" i="12"/>
  <c r="L267" i="12" s="1"/>
  <c r="H266" i="12"/>
  <c r="K266" i="12" s="1"/>
  <c r="J264" i="12"/>
  <c r="M264" i="12" s="1"/>
  <c r="I263" i="12"/>
  <c r="L263" i="12" s="1"/>
  <c r="H262" i="12"/>
  <c r="K262" i="12" s="1"/>
  <c r="J260" i="12"/>
  <c r="M260" i="12" s="1"/>
  <c r="I259" i="12"/>
  <c r="L259" i="12" s="1"/>
  <c r="H258" i="12"/>
  <c r="K258" i="12" s="1"/>
  <c r="J256" i="12"/>
  <c r="M256" i="12" s="1"/>
  <c r="I255" i="12"/>
  <c r="L255" i="12" s="1"/>
  <c r="H254" i="12"/>
  <c r="K254" i="12" s="1"/>
  <c r="J252" i="12"/>
  <c r="M252" i="12" s="1"/>
  <c r="H250" i="12"/>
  <c r="K250" i="12" s="1"/>
  <c r="I247" i="12"/>
  <c r="L247" i="12" s="1"/>
  <c r="H246" i="12"/>
  <c r="K246" i="12" s="1"/>
  <c r="J244" i="12"/>
  <c r="M244" i="12" s="1"/>
  <c r="H242" i="12"/>
  <c r="K242" i="12" s="1"/>
  <c r="J240" i="12"/>
  <c r="M240" i="12" s="1"/>
  <c r="J236" i="12"/>
  <c r="M236" i="12" s="1"/>
  <c r="I235" i="12"/>
  <c r="L235" i="12" s="1"/>
  <c r="H234" i="12"/>
  <c r="K234" i="12" s="1"/>
  <c r="J232" i="12"/>
  <c r="M232" i="12" s="1"/>
  <c r="I231" i="12"/>
  <c r="L231" i="12" s="1"/>
  <c r="J228" i="12"/>
  <c r="M228" i="12" s="1"/>
  <c r="I227" i="12"/>
  <c r="L227" i="12" s="1"/>
  <c r="J224" i="12"/>
  <c r="M224" i="12" s="1"/>
  <c r="I223" i="12"/>
  <c r="L223" i="12" s="1"/>
  <c r="H222" i="12"/>
  <c r="K222" i="12" s="1"/>
  <c r="J220" i="12"/>
  <c r="M220" i="12" s="1"/>
  <c r="I219" i="12"/>
  <c r="L219" i="12" s="1"/>
  <c r="H218" i="12"/>
  <c r="K218" i="12" s="1"/>
  <c r="J216" i="12"/>
  <c r="M216" i="12" s="1"/>
  <c r="H214" i="12"/>
  <c r="K214" i="12" s="1"/>
  <c r="J212" i="12"/>
  <c r="M212" i="12" s="1"/>
  <c r="I211" i="12"/>
  <c r="L211" i="12" s="1"/>
  <c r="H271" i="12"/>
  <c r="K271" i="12" s="1"/>
  <c r="J269" i="12"/>
  <c r="M269" i="12" s="1"/>
  <c r="H267" i="12"/>
  <c r="K267" i="12" s="1"/>
  <c r="J265" i="12"/>
  <c r="M265" i="12" s="1"/>
  <c r="I264" i="12"/>
  <c r="L264" i="12" s="1"/>
  <c r="H263" i="12"/>
  <c r="K263" i="12" s="1"/>
  <c r="J261" i="12"/>
  <c r="M261" i="12" s="1"/>
  <c r="I260" i="12"/>
  <c r="L260" i="12" s="1"/>
  <c r="H259" i="12"/>
  <c r="K259" i="12" s="1"/>
  <c r="I256" i="12"/>
  <c r="L256" i="12" s="1"/>
  <c r="H255" i="12"/>
  <c r="K255" i="12" s="1"/>
  <c r="I252" i="12"/>
  <c r="L252" i="12" s="1"/>
  <c r="H247" i="12"/>
  <c r="K247" i="12" s="1"/>
  <c r="J245" i="12"/>
  <c r="M245" i="12" s="1"/>
  <c r="I244" i="12"/>
  <c r="L244" i="12" s="1"/>
  <c r="J241" i="12"/>
  <c r="M241" i="12" s="1"/>
  <c r="I240" i="12"/>
  <c r="L240" i="12" s="1"/>
  <c r="J237" i="12"/>
  <c r="M237" i="12" s="1"/>
  <c r="I236" i="12"/>
  <c r="L236" i="12" s="1"/>
  <c r="H235" i="12"/>
  <c r="K235" i="12" s="1"/>
  <c r="I232" i="12"/>
  <c r="L232" i="12" s="1"/>
  <c r="H231" i="12"/>
  <c r="K231" i="12" s="1"/>
  <c r="J229" i="12"/>
  <c r="M229" i="12" s="1"/>
  <c r="I228" i="12"/>
  <c r="L228" i="12" s="1"/>
  <c r="H227" i="12"/>
  <c r="K227" i="12" s="1"/>
  <c r="J225" i="12"/>
  <c r="M225" i="12" s="1"/>
  <c r="I224" i="12"/>
  <c r="L224" i="12" s="1"/>
  <c r="H223" i="12"/>
  <c r="K223" i="12" s="1"/>
  <c r="I220" i="12"/>
  <c r="L220" i="12" s="1"/>
  <c r="H219" i="12"/>
  <c r="K219" i="12" s="1"/>
  <c r="J217" i="12"/>
  <c r="M217" i="12" s="1"/>
  <c r="I216" i="12"/>
  <c r="L216" i="12" s="1"/>
  <c r="J213" i="12"/>
  <c r="M213" i="12" s="1"/>
  <c r="I212" i="12"/>
  <c r="L212" i="12" s="1"/>
  <c r="H211" i="12"/>
  <c r="K211" i="12" s="1"/>
  <c r="J270" i="12"/>
  <c r="M270" i="12" s="1"/>
  <c r="I269" i="12"/>
  <c r="L269" i="12" s="1"/>
  <c r="J266" i="12"/>
  <c r="M266" i="12" s="1"/>
  <c r="I265" i="12"/>
  <c r="L265" i="12" s="1"/>
  <c r="H264" i="12"/>
  <c r="K264" i="12" s="1"/>
  <c r="J262" i="12"/>
  <c r="M262" i="12" s="1"/>
  <c r="I261" i="12"/>
  <c r="L261" i="12" s="1"/>
  <c r="H260" i="12"/>
  <c r="K260" i="12" s="1"/>
  <c r="J258" i="12"/>
  <c r="M258" i="12" s="1"/>
  <c r="H256" i="12"/>
  <c r="K256" i="12" s="1"/>
  <c r="J254" i="12"/>
  <c r="M254" i="12" s="1"/>
  <c r="H252" i="12"/>
  <c r="K252" i="12" s="1"/>
  <c r="J250" i="12"/>
  <c r="M250" i="12" s="1"/>
  <c r="J246" i="12"/>
  <c r="M246" i="12" s="1"/>
  <c r="I245" i="12"/>
  <c r="L245" i="12" s="1"/>
  <c r="H244" i="12"/>
  <c r="K244" i="12" s="1"/>
  <c r="J242" i="12"/>
  <c r="M242" i="12" s="1"/>
  <c r="I241" i="12"/>
  <c r="L241" i="12" s="1"/>
  <c r="H240" i="12"/>
  <c r="K240" i="12" s="1"/>
  <c r="I237" i="12"/>
  <c r="L237" i="12" s="1"/>
  <c r="H236" i="12"/>
  <c r="K236" i="12" s="1"/>
  <c r="J234" i="12"/>
  <c r="M234" i="12" s="1"/>
  <c r="H232" i="12"/>
  <c r="K232" i="12" s="1"/>
  <c r="I229" i="12"/>
  <c r="L229" i="12" s="1"/>
  <c r="H228" i="12"/>
  <c r="K228" i="12" s="1"/>
  <c r="I225" i="12"/>
  <c r="L225" i="12" s="1"/>
  <c r="H224" i="12"/>
  <c r="K224" i="12" s="1"/>
  <c r="J222" i="12"/>
  <c r="M222" i="12" s="1"/>
  <c r="H220" i="12"/>
  <c r="K220" i="12" s="1"/>
  <c r="J218" i="12"/>
  <c r="M218" i="12" s="1"/>
  <c r="I217" i="12"/>
  <c r="L217" i="12" s="1"/>
  <c r="H216" i="12"/>
  <c r="K216" i="12" s="1"/>
  <c r="J214" i="12"/>
  <c r="M214" i="12" s="1"/>
  <c r="I213" i="12"/>
  <c r="L213" i="12" s="1"/>
  <c r="H212" i="12"/>
  <c r="K212" i="12" s="1"/>
  <c r="K269" i="12"/>
  <c r="K265" i="12"/>
  <c r="K261" i="12"/>
  <c r="K245" i="12"/>
  <c r="K241" i="12"/>
  <c r="K237" i="12"/>
  <c r="K229" i="12"/>
  <c r="K225" i="12"/>
  <c r="K217" i="12"/>
  <c r="K213" i="12"/>
  <c r="J271" i="12"/>
  <c r="M271" i="12" s="1"/>
  <c r="I270" i="12"/>
  <c r="L270" i="12" s="1"/>
  <c r="J267" i="12"/>
  <c r="M267" i="12" s="1"/>
  <c r="I266" i="12"/>
  <c r="L266" i="12" s="1"/>
  <c r="J263" i="12"/>
  <c r="M263" i="12" s="1"/>
  <c r="I262" i="12"/>
  <c r="L262" i="12" s="1"/>
  <c r="J259" i="12"/>
  <c r="M259" i="12" s="1"/>
  <c r="I258" i="12"/>
  <c r="L258" i="12" s="1"/>
  <c r="J255" i="12"/>
  <c r="M255" i="12" s="1"/>
  <c r="I254" i="12"/>
  <c r="L254" i="12" s="1"/>
  <c r="I250" i="12"/>
  <c r="L250" i="12" s="1"/>
  <c r="J247" i="12"/>
  <c r="M247" i="12" s="1"/>
  <c r="I246" i="12"/>
  <c r="L246" i="12" s="1"/>
  <c r="I242" i="12"/>
  <c r="L242" i="12" s="1"/>
  <c r="J235" i="12"/>
  <c r="M235" i="12" s="1"/>
  <c r="I234" i="12"/>
  <c r="L234" i="12" s="1"/>
  <c r="J231" i="12"/>
  <c r="M231" i="12" s="1"/>
  <c r="J227" i="12"/>
  <c r="M227" i="12" s="1"/>
  <c r="J223" i="12"/>
  <c r="M223" i="12" s="1"/>
  <c r="I222" i="12"/>
  <c r="L222" i="12" s="1"/>
  <c r="J219" i="12"/>
  <c r="M219" i="12" s="1"/>
  <c r="I218" i="12"/>
  <c r="L218" i="12" s="1"/>
  <c r="I214" i="12"/>
  <c r="L214" i="12" s="1"/>
  <c r="J211" i="12"/>
  <c r="M211" i="12" s="1"/>
  <c r="H194" i="12"/>
  <c r="K194" i="12" s="1"/>
  <c r="H190" i="12"/>
  <c r="K190" i="12" s="1"/>
  <c r="H186" i="12"/>
  <c r="K186" i="12" s="1"/>
  <c r="H182" i="12"/>
  <c r="K182" i="12" s="1"/>
  <c r="H208" i="12"/>
  <c r="K208" i="12" s="1"/>
  <c r="I205" i="12"/>
  <c r="L205" i="12" s="1"/>
  <c r="H204" i="12"/>
  <c r="K204" i="12" s="1"/>
  <c r="I201" i="12"/>
  <c r="L201" i="12" s="1"/>
  <c r="J198" i="12"/>
  <c r="M198" i="12" s="1"/>
  <c r="I197" i="12"/>
  <c r="L197" i="12" s="1"/>
  <c r="J194" i="12"/>
  <c r="M194" i="12" s="1"/>
  <c r="I193" i="12"/>
  <c r="L193" i="12" s="1"/>
  <c r="H192" i="12"/>
  <c r="K192" i="12" s="1"/>
  <c r="J190" i="12"/>
  <c r="M190" i="12" s="1"/>
  <c r="I189" i="12"/>
  <c r="L189" i="12" s="1"/>
  <c r="J186" i="12"/>
  <c r="M186" i="12" s="1"/>
  <c r="H184" i="12"/>
  <c r="K184" i="12" s="1"/>
  <c r="J182" i="12"/>
  <c r="M182" i="12" s="1"/>
  <c r="I181" i="12"/>
  <c r="L181" i="12" s="1"/>
  <c r="L207" i="12"/>
  <c r="L203" i="12"/>
  <c r="L199" i="12"/>
  <c r="L195" i="12"/>
  <c r="L187" i="12"/>
  <c r="L183" i="12"/>
  <c r="H198" i="12"/>
  <c r="K198" i="12" s="1"/>
  <c r="J207" i="12"/>
  <c r="M207" i="12" s="1"/>
  <c r="J203" i="12"/>
  <c r="M203" i="12" s="1"/>
  <c r="J199" i="12"/>
  <c r="M199" i="12" s="1"/>
  <c r="I198" i="12"/>
  <c r="L198" i="12" s="1"/>
  <c r="J195" i="12"/>
  <c r="M195" i="12" s="1"/>
  <c r="I194" i="12"/>
  <c r="L194" i="12" s="1"/>
  <c r="I190" i="12"/>
  <c r="L190" i="12" s="1"/>
  <c r="J187" i="12"/>
  <c r="M187" i="12" s="1"/>
  <c r="I186" i="12"/>
  <c r="L186" i="12" s="1"/>
  <c r="J183" i="12"/>
  <c r="M183" i="12" s="1"/>
  <c r="I182" i="12"/>
  <c r="L182" i="12" s="1"/>
  <c r="H207" i="12"/>
  <c r="K207" i="12" s="1"/>
  <c r="J205" i="12"/>
  <c r="M205" i="12" s="1"/>
  <c r="H203" i="12"/>
  <c r="K203" i="12" s="1"/>
  <c r="J201" i="12"/>
  <c r="M201" i="12" s="1"/>
  <c r="H199" i="12"/>
  <c r="K199" i="12" s="1"/>
  <c r="J197" i="12"/>
  <c r="M197" i="12" s="1"/>
  <c r="H195" i="12"/>
  <c r="K195" i="12" s="1"/>
  <c r="J193" i="12"/>
  <c r="M193" i="12" s="1"/>
  <c r="J189" i="12"/>
  <c r="M189" i="12" s="1"/>
  <c r="H187" i="12"/>
  <c r="K187" i="12" s="1"/>
  <c r="H183" i="12"/>
  <c r="K183" i="12" s="1"/>
  <c r="J181" i="12"/>
  <c r="M181" i="12" s="1"/>
  <c r="J178" i="12"/>
  <c r="M178" i="12" s="1"/>
  <c r="I177" i="12"/>
  <c r="L177" i="12" s="1"/>
  <c r="H176" i="12"/>
  <c r="K176" i="12" s="1"/>
  <c r="J174" i="12"/>
  <c r="M174" i="12" s="1"/>
  <c r="I173" i="12"/>
  <c r="L173" i="12" s="1"/>
  <c r="J170" i="12"/>
  <c r="M170" i="12" s="1"/>
  <c r="H168" i="12"/>
  <c r="K168" i="12" s="1"/>
  <c r="H164" i="12"/>
  <c r="K164" i="12" s="1"/>
  <c r="J162" i="12"/>
  <c r="M162" i="12" s="1"/>
  <c r="I161" i="12"/>
  <c r="L161" i="12" s="1"/>
  <c r="H160" i="12"/>
  <c r="K160" i="12" s="1"/>
  <c r="I157" i="12"/>
  <c r="L157" i="12" s="1"/>
  <c r="H156" i="12"/>
  <c r="K156" i="12" s="1"/>
  <c r="I153" i="12"/>
  <c r="L153" i="12" s="1"/>
  <c r="H152" i="12"/>
  <c r="K152" i="12" s="1"/>
  <c r="J150" i="12"/>
  <c r="M150" i="12" s="1"/>
  <c r="I149" i="12"/>
  <c r="L149" i="12" s="1"/>
  <c r="H148" i="12"/>
  <c r="K148" i="12" s="1"/>
  <c r="J146" i="12"/>
  <c r="M146" i="12" s="1"/>
  <c r="I145" i="12"/>
  <c r="L145" i="12" s="1"/>
  <c r="H144" i="12"/>
  <c r="K144" i="12" s="1"/>
  <c r="J142" i="12"/>
  <c r="M142" i="12" s="1"/>
  <c r="I141" i="12"/>
  <c r="L141" i="12" s="1"/>
  <c r="H140" i="12"/>
  <c r="K140" i="12" s="1"/>
  <c r="H136" i="12"/>
  <c r="K136" i="12" s="1"/>
  <c r="I133" i="12"/>
  <c r="L133" i="12" s="1"/>
  <c r="H132" i="12"/>
  <c r="K132" i="12" s="1"/>
  <c r="J130" i="12"/>
  <c r="M130" i="12" s="1"/>
  <c r="I129" i="12"/>
  <c r="L129" i="12" s="1"/>
  <c r="J179" i="12"/>
  <c r="M179" i="12" s="1"/>
  <c r="I178" i="12"/>
  <c r="L178" i="12" s="1"/>
  <c r="H177" i="12"/>
  <c r="K177" i="12" s="1"/>
  <c r="J175" i="12"/>
  <c r="M175" i="12" s="1"/>
  <c r="I174" i="12"/>
  <c r="L174" i="12" s="1"/>
  <c r="H173" i="12"/>
  <c r="K173" i="12" s="1"/>
  <c r="J171" i="12"/>
  <c r="M171" i="12" s="1"/>
  <c r="I170" i="12"/>
  <c r="L170" i="12" s="1"/>
  <c r="J167" i="12"/>
  <c r="M167" i="12" s="1"/>
  <c r="J163" i="12"/>
  <c r="M163" i="12" s="1"/>
  <c r="I162" i="12"/>
  <c r="L162" i="12" s="1"/>
  <c r="H161" i="12"/>
  <c r="K161" i="12" s="1"/>
  <c r="J159" i="12"/>
  <c r="M159" i="12" s="1"/>
  <c r="H157" i="12"/>
  <c r="K157" i="12" s="1"/>
  <c r="J155" i="12"/>
  <c r="M155" i="12" s="1"/>
  <c r="H153" i="12"/>
  <c r="K153" i="12" s="1"/>
  <c r="I150" i="12"/>
  <c r="L150" i="12" s="1"/>
  <c r="H149" i="12"/>
  <c r="K149" i="12" s="1"/>
  <c r="J147" i="12"/>
  <c r="M147" i="12" s="1"/>
  <c r="I146" i="12"/>
  <c r="L146" i="12" s="1"/>
  <c r="H145" i="12"/>
  <c r="K145" i="12" s="1"/>
  <c r="I142" i="12"/>
  <c r="L142" i="12" s="1"/>
  <c r="H141" i="12"/>
  <c r="K141" i="12" s="1"/>
  <c r="J139" i="12"/>
  <c r="M139" i="12" s="1"/>
  <c r="J135" i="12"/>
  <c r="M135" i="12" s="1"/>
  <c r="H133" i="12"/>
  <c r="K133" i="12" s="1"/>
  <c r="J131" i="12"/>
  <c r="M131" i="12" s="1"/>
  <c r="I130" i="12"/>
  <c r="L130" i="12" s="1"/>
  <c r="H129" i="12"/>
  <c r="K129" i="12" s="1"/>
  <c r="L176" i="12"/>
  <c r="L168" i="12"/>
  <c r="L164" i="12"/>
  <c r="L160" i="12"/>
  <c r="L156" i="12"/>
  <c r="L152" i="12"/>
  <c r="L148" i="12"/>
  <c r="L144" i="12"/>
  <c r="L140" i="12"/>
  <c r="L136" i="12"/>
  <c r="L132" i="12"/>
  <c r="I179" i="12"/>
  <c r="L179" i="12" s="1"/>
  <c r="H178" i="12"/>
  <c r="K178" i="12" s="1"/>
  <c r="J176" i="12"/>
  <c r="M176" i="12" s="1"/>
  <c r="I175" i="12"/>
  <c r="L175" i="12" s="1"/>
  <c r="H174" i="12"/>
  <c r="K174" i="12" s="1"/>
  <c r="I171" i="12"/>
  <c r="L171" i="12" s="1"/>
  <c r="H170" i="12"/>
  <c r="K170" i="12" s="1"/>
  <c r="J168" i="12"/>
  <c r="M168" i="12" s="1"/>
  <c r="I167" i="12"/>
  <c r="L167" i="12" s="1"/>
  <c r="J164" i="12"/>
  <c r="M164" i="12" s="1"/>
  <c r="I163" i="12"/>
  <c r="L163" i="12" s="1"/>
  <c r="H162" i="12"/>
  <c r="K162" i="12" s="1"/>
  <c r="J160" i="12"/>
  <c r="M160" i="12" s="1"/>
  <c r="I159" i="12"/>
  <c r="L159" i="12" s="1"/>
  <c r="J156" i="12"/>
  <c r="M156" i="12" s="1"/>
  <c r="I155" i="12"/>
  <c r="L155" i="12" s="1"/>
  <c r="J152" i="12"/>
  <c r="M152" i="12" s="1"/>
  <c r="H150" i="12"/>
  <c r="K150" i="12" s="1"/>
  <c r="J148" i="12"/>
  <c r="M148" i="12" s="1"/>
  <c r="I147" i="12"/>
  <c r="L147" i="12" s="1"/>
  <c r="H146" i="12"/>
  <c r="K146" i="12" s="1"/>
  <c r="J144" i="12"/>
  <c r="M144" i="12" s="1"/>
  <c r="H142" i="12"/>
  <c r="K142" i="12" s="1"/>
  <c r="J140" i="12"/>
  <c r="M140" i="12" s="1"/>
  <c r="I139" i="12"/>
  <c r="L139" i="12" s="1"/>
  <c r="J136" i="12"/>
  <c r="M136" i="12" s="1"/>
  <c r="I135" i="12"/>
  <c r="L135" i="12" s="1"/>
  <c r="J132" i="12"/>
  <c r="M132" i="12" s="1"/>
  <c r="I131" i="12"/>
  <c r="L131" i="12" s="1"/>
  <c r="H130" i="12"/>
  <c r="K130" i="12" s="1"/>
  <c r="H179" i="12"/>
  <c r="K179" i="12" s="1"/>
  <c r="J177" i="12"/>
  <c r="M177" i="12" s="1"/>
  <c r="H175" i="12"/>
  <c r="K175" i="12" s="1"/>
  <c r="J173" i="12"/>
  <c r="M173" i="12" s="1"/>
  <c r="H171" i="12"/>
  <c r="K171" i="12" s="1"/>
  <c r="H167" i="12"/>
  <c r="K167" i="12" s="1"/>
  <c r="H163" i="12"/>
  <c r="K163" i="12" s="1"/>
  <c r="J161" i="12"/>
  <c r="M161" i="12" s="1"/>
  <c r="H159" i="12"/>
  <c r="K159" i="12" s="1"/>
  <c r="J157" i="12"/>
  <c r="M157" i="12" s="1"/>
  <c r="H155" i="12"/>
  <c r="K155" i="12" s="1"/>
  <c r="J153" i="12"/>
  <c r="M153" i="12" s="1"/>
  <c r="J149" i="12"/>
  <c r="M149" i="12" s="1"/>
  <c r="H147" i="12"/>
  <c r="K147" i="12" s="1"/>
  <c r="J145" i="12"/>
  <c r="M145" i="12" s="1"/>
  <c r="J141" i="12"/>
  <c r="M141" i="12" s="1"/>
  <c r="H139" i="12"/>
  <c r="K139" i="12" s="1"/>
  <c r="H135" i="12"/>
  <c r="K135" i="12" s="1"/>
  <c r="J133" i="12"/>
  <c r="M133" i="12" s="1"/>
  <c r="H131" i="12"/>
  <c r="K131" i="12" s="1"/>
  <c r="J129" i="12"/>
  <c r="M129" i="12" s="1"/>
  <c r="J126" i="12"/>
  <c r="M126" i="12" s="1"/>
  <c r="I125" i="12"/>
  <c r="L125" i="12" s="1"/>
  <c r="H124" i="12"/>
  <c r="K124" i="12" s="1"/>
  <c r="I121" i="12"/>
  <c r="L121" i="12" s="1"/>
  <c r="H120" i="12"/>
  <c r="K120" i="12" s="1"/>
  <c r="I117" i="12"/>
  <c r="L117" i="12" s="1"/>
  <c r="J114" i="12"/>
  <c r="M114" i="12" s="1"/>
  <c r="I113" i="12"/>
  <c r="L113" i="12" s="1"/>
  <c r="J110" i="12"/>
  <c r="M110" i="12" s="1"/>
  <c r="H108" i="12"/>
  <c r="K108" i="12" s="1"/>
  <c r="J106" i="12"/>
  <c r="M106" i="12" s="1"/>
  <c r="I105" i="12"/>
  <c r="L105" i="12" s="1"/>
  <c r="I101" i="12"/>
  <c r="L101" i="12" s="1"/>
  <c r="J98" i="12"/>
  <c r="M98" i="12" s="1"/>
  <c r="I97" i="12"/>
  <c r="L97" i="12" s="1"/>
  <c r="H96" i="12"/>
  <c r="K96" i="12" s="1"/>
  <c r="J127" i="12"/>
  <c r="M127" i="12" s="1"/>
  <c r="I126" i="12"/>
  <c r="L126" i="12" s="1"/>
  <c r="H125" i="12"/>
  <c r="K125" i="12" s="1"/>
  <c r="J123" i="12"/>
  <c r="M123" i="12" s="1"/>
  <c r="H121" i="12"/>
  <c r="K121" i="12" s="1"/>
  <c r="J119" i="12"/>
  <c r="M119" i="12" s="1"/>
  <c r="H117" i="12"/>
  <c r="K117" i="12" s="1"/>
  <c r="J115" i="12"/>
  <c r="M115" i="12" s="1"/>
  <c r="I114" i="12"/>
  <c r="L114" i="12" s="1"/>
  <c r="H113" i="12"/>
  <c r="K113" i="12" s="1"/>
  <c r="J111" i="12"/>
  <c r="M111" i="12" s="1"/>
  <c r="I110" i="12"/>
  <c r="L110" i="12" s="1"/>
  <c r="J107" i="12"/>
  <c r="M107" i="12" s="1"/>
  <c r="I106" i="12"/>
  <c r="L106" i="12" s="1"/>
  <c r="H105" i="12"/>
  <c r="K105" i="12" s="1"/>
  <c r="J103" i="12"/>
  <c r="M103" i="12" s="1"/>
  <c r="H101" i="12"/>
  <c r="K101" i="12" s="1"/>
  <c r="J99" i="12"/>
  <c r="M99" i="12" s="1"/>
  <c r="I98" i="12"/>
  <c r="L98" i="12" s="1"/>
  <c r="H97" i="12"/>
  <c r="K97" i="12" s="1"/>
  <c r="L124" i="12"/>
  <c r="L120" i="12"/>
  <c r="L108" i="12"/>
  <c r="L96" i="12"/>
  <c r="I127" i="12"/>
  <c r="L127" i="12" s="1"/>
  <c r="H126" i="12"/>
  <c r="K126" i="12" s="1"/>
  <c r="J124" i="12"/>
  <c r="M124" i="12" s="1"/>
  <c r="I123" i="12"/>
  <c r="L123" i="12" s="1"/>
  <c r="J120" i="12"/>
  <c r="M120" i="12" s="1"/>
  <c r="I119" i="12"/>
  <c r="L119" i="12" s="1"/>
  <c r="I115" i="12"/>
  <c r="L115" i="12" s="1"/>
  <c r="H114" i="12"/>
  <c r="K114" i="12" s="1"/>
  <c r="I111" i="12"/>
  <c r="L111" i="12" s="1"/>
  <c r="H110" i="12"/>
  <c r="K110" i="12" s="1"/>
  <c r="J108" i="12"/>
  <c r="M108" i="12" s="1"/>
  <c r="I107" i="12"/>
  <c r="L107" i="12" s="1"/>
  <c r="H106" i="12"/>
  <c r="K106" i="12" s="1"/>
  <c r="I103" i="12"/>
  <c r="L103" i="12" s="1"/>
  <c r="I99" i="12"/>
  <c r="L99" i="12" s="1"/>
  <c r="H98" i="12"/>
  <c r="K98" i="12" s="1"/>
  <c r="J96" i="12"/>
  <c r="M96" i="12" s="1"/>
  <c r="H127" i="12"/>
  <c r="K127" i="12" s="1"/>
  <c r="J125" i="12"/>
  <c r="M125" i="12" s="1"/>
  <c r="H123" i="12"/>
  <c r="K123" i="12" s="1"/>
  <c r="J121" i="12"/>
  <c r="M121" i="12" s="1"/>
  <c r="H119" i="12"/>
  <c r="K119" i="12" s="1"/>
  <c r="J117" i="12"/>
  <c r="M117" i="12" s="1"/>
  <c r="H115" i="12"/>
  <c r="K115" i="12" s="1"/>
  <c r="J113" i="12"/>
  <c r="M113" i="12" s="1"/>
  <c r="H111" i="12"/>
  <c r="K111" i="12" s="1"/>
  <c r="H107" i="12"/>
  <c r="K107" i="12" s="1"/>
  <c r="J105" i="12"/>
  <c r="M105" i="12" s="1"/>
  <c r="H103" i="12"/>
  <c r="K103" i="12" s="1"/>
  <c r="J101" i="12"/>
  <c r="M101" i="12" s="1"/>
  <c r="H99" i="12"/>
  <c r="K99" i="12" s="1"/>
  <c r="J97" i="12"/>
  <c r="M97" i="12" s="1"/>
  <c r="H94" i="12"/>
  <c r="J92" i="12"/>
  <c r="I91" i="12"/>
  <c r="J88" i="12"/>
  <c r="I87" i="12"/>
  <c r="H86" i="12"/>
  <c r="K86" i="12" s="1"/>
  <c r="J84" i="12"/>
  <c r="M84" i="12" s="1"/>
  <c r="I83" i="12"/>
  <c r="H82" i="12"/>
  <c r="K82" i="12" s="1"/>
  <c r="J80" i="12"/>
  <c r="M80" i="12" s="1"/>
  <c r="I79" i="12"/>
  <c r="L79" i="12" s="1"/>
  <c r="H78" i="12"/>
  <c r="J76" i="12"/>
  <c r="M76" i="12" s="1"/>
  <c r="I75" i="12"/>
  <c r="L75" i="12" s="1"/>
  <c r="J72" i="12"/>
  <c r="M72" i="12" s="1"/>
  <c r="I71" i="12"/>
  <c r="L71" i="12" s="1"/>
  <c r="I67" i="12"/>
  <c r="L67" i="12" s="1"/>
  <c r="H66" i="12"/>
  <c r="K66" i="12" s="1"/>
  <c r="J64" i="12"/>
  <c r="M64" i="12" s="1"/>
  <c r="I63" i="12"/>
  <c r="L63" i="12" s="1"/>
  <c r="J60" i="12"/>
  <c r="M60" i="12" s="1"/>
  <c r="I59" i="12"/>
  <c r="L59" i="12" s="1"/>
  <c r="I55" i="12"/>
  <c r="L55" i="12" s="1"/>
  <c r="H54" i="12"/>
  <c r="J52" i="12"/>
  <c r="M52" i="12" s="1"/>
  <c r="I51" i="12"/>
  <c r="L51" i="12" s="1"/>
  <c r="M91" i="12"/>
  <c r="M87" i="12"/>
  <c r="M83" i="12"/>
  <c r="M79" i="12"/>
  <c r="M75" i="12"/>
  <c r="M71" i="12"/>
  <c r="M67" i="12"/>
  <c r="M63" i="12"/>
  <c r="M59" i="12"/>
  <c r="M55" i="12"/>
  <c r="M51" i="12"/>
  <c r="I92" i="12"/>
  <c r="L92" i="12" s="1"/>
  <c r="H91" i="12"/>
  <c r="K91" i="12" s="1"/>
  <c r="J89" i="12"/>
  <c r="M89" i="12" s="1"/>
  <c r="I88" i="12"/>
  <c r="L88" i="12" s="1"/>
  <c r="H87" i="12"/>
  <c r="K87" i="12" s="1"/>
  <c r="I84" i="12"/>
  <c r="L84" i="12" s="1"/>
  <c r="H83" i="12"/>
  <c r="K83" i="12" s="1"/>
  <c r="J81" i="12"/>
  <c r="M81" i="12" s="1"/>
  <c r="I80" i="12"/>
  <c r="L80" i="12" s="1"/>
  <c r="H79" i="12"/>
  <c r="K79" i="12" s="1"/>
  <c r="J77" i="12"/>
  <c r="M77" i="12" s="1"/>
  <c r="I76" i="12"/>
  <c r="L76" i="12" s="1"/>
  <c r="H75" i="12"/>
  <c r="K75" i="12" s="1"/>
  <c r="J73" i="12"/>
  <c r="M73" i="12" s="1"/>
  <c r="I72" i="12"/>
  <c r="L72" i="12" s="1"/>
  <c r="H71" i="12"/>
  <c r="K71" i="12" s="1"/>
  <c r="J69" i="12"/>
  <c r="M69" i="12" s="1"/>
  <c r="H67" i="12"/>
  <c r="K67" i="12" s="1"/>
  <c r="I64" i="12"/>
  <c r="L64" i="12" s="1"/>
  <c r="H63" i="12"/>
  <c r="K63" i="12" s="1"/>
  <c r="J61" i="12"/>
  <c r="M61" i="12" s="1"/>
  <c r="I60" i="12"/>
  <c r="L60" i="12" s="1"/>
  <c r="H59" i="12"/>
  <c r="K59" i="12" s="1"/>
  <c r="J57" i="12"/>
  <c r="M57" i="12" s="1"/>
  <c r="H55" i="12"/>
  <c r="K55" i="12" s="1"/>
  <c r="I52" i="12"/>
  <c r="L52" i="12" s="1"/>
  <c r="H51" i="12"/>
  <c r="K51" i="12" s="1"/>
  <c r="K94" i="12"/>
  <c r="M92" i="12"/>
  <c r="L91" i="12"/>
  <c r="M88" i="12"/>
  <c r="L87" i="12"/>
  <c r="L83" i="12"/>
  <c r="K78" i="12"/>
  <c r="K54" i="12"/>
  <c r="J94" i="12"/>
  <c r="M94" i="12" s="1"/>
  <c r="H92" i="12"/>
  <c r="K92" i="12" s="1"/>
  <c r="I89" i="12"/>
  <c r="L89" i="12" s="1"/>
  <c r="H88" i="12"/>
  <c r="K88" i="12" s="1"/>
  <c r="J86" i="12"/>
  <c r="M86" i="12" s="1"/>
  <c r="H84" i="12"/>
  <c r="K84" i="12" s="1"/>
  <c r="J82" i="12"/>
  <c r="M82" i="12" s="1"/>
  <c r="I81" i="12"/>
  <c r="L81" i="12" s="1"/>
  <c r="H80" i="12"/>
  <c r="K80" i="12" s="1"/>
  <c r="J78" i="12"/>
  <c r="M78" i="12" s="1"/>
  <c r="I77" i="12"/>
  <c r="L77" i="12" s="1"/>
  <c r="H76" i="12"/>
  <c r="K76" i="12" s="1"/>
  <c r="I73" i="12"/>
  <c r="L73" i="12" s="1"/>
  <c r="H72" i="12"/>
  <c r="K72" i="12" s="1"/>
  <c r="I69" i="12"/>
  <c r="L69" i="12" s="1"/>
  <c r="J66" i="12"/>
  <c r="M66" i="12" s="1"/>
  <c r="H64" i="12"/>
  <c r="K64" i="12" s="1"/>
  <c r="I61" i="12"/>
  <c r="L61" i="12" s="1"/>
  <c r="H60" i="12"/>
  <c r="K60" i="12" s="1"/>
  <c r="I57" i="12"/>
  <c r="L57" i="12" s="1"/>
  <c r="J54" i="12"/>
  <c r="M54" i="12" s="1"/>
  <c r="H52" i="12"/>
  <c r="K52" i="12" s="1"/>
  <c r="I94" i="12"/>
  <c r="L94" i="12" s="1"/>
  <c r="H89" i="12"/>
  <c r="K89" i="12" s="1"/>
  <c r="I86" i="12"/>
  <c r="L86" i="12" s="1"/>
  <c r="I82" i="12"/>
  <c r="L82" i="12" s="1"/>
  <c r="H81" i="12"/>
  <c r="K81" i="12" s="1"/>
  <c r="I78" i="12"/>
  <c r="L78" i="12" s="1"/>
  <c r="H77" i="12"/>
  <c r="K77" i="12" s="1"/>
  <c r="H73" i="12"/>
  <c r="K73" i="12" s="1"/>
  <c r="H69" i="12"/>
  <c r="K69" i="12" s="1"/>
  <c r="I66" i="12"/>
  <c r="L66" i="12" s="1"/>
  <c r="H61" i="12"/>
  <c r="K61" i="12" s="1"/>
  <c r="H57" i="12"/>
  <c r="K57" i="12" s="1"/>
  <c r="I54" i="12"/>
  <c r="L54" i="12" s="1"/>
  <c r="J45" i="12"/>
  <c r="M45" i="12" s="1"/>
  <c r="J25" i="12"/>
  <c r="M25" i="12" s="1"/>
  <c r="M21" i="12"/>
  <c r="M17" i="12"/>
  <c r="I49" i="12"/>
  <c r="I45" i="12"/>
  <c r="H44" i="12"/>
  <c r="I41" i="12"/>
  <c r="H40" i="12"/>
  <c r="J38" i="12"/>
  <c r="M38" i="12" s="1"/>
  <c r="H36" i="12"/>
  <c r="K36" i="12" s="1"/>
  <c r="J34" i="12"/>
  <c r="M34" i="12" s="1"/>
  <c r="H32" i="12"/>
  <c r="K32" i="12" s="1"/>
  <c r="J30" i="12"/>
  <c r="M30" i="12" s="1"/>
  <c r="H28" i="12"/>
  <c r="K28" i="12" s="1"/>
  <c r="J26" i="12"/>
  <c r="M26" i="12" s="1"/>
  <c r="I25" i="12"/>
  <c r="L25" i="12" s="1"/>
  <c r="H24" i="12"/>
  <c r="I21" i="12"/>
  <c r="L21" i="12" s="1"/>
  <c r="H20" i="12"/>
  <c r="K20" i="12" s="1"/>
  <c r="I18" i="12"/>
  <c r="L18" i="12" s="1"/>
  <c r="H17" i="12"/>
  <c r="K17" i="12" s="1"/>
  <c r="J15" i="12"/>
  <c r="M15" i="12" s="1"/>
  <c r="I14" i="12"/>
  <c r="L14" i="12" s="1"/>
  <c r="L49" i="12"/>
  <c r="L45" i="12"/>
  <c r="K44" i="12"/>
  <c r="L41" i="12"/>
  <c r="K40" i="12"/>
  <c r="K24" i="12"/>
  <c r="M18" i="12"/>
  <c r="K16" i="12"/>
  <c r="M14" i="12"/>
  <c r="J49" i="12"/>
  <c r="M49" i="12" s="1"/>
  <c r="J41" i="12"/>
  <c r="M41" i="12" s="1"/>
  <c r="I17" i="12"/>
  <c r="L17" i="12" s="1"/>
  <c r="H49" i="12"/>
  <c r="K49" i="12" s="1"/>
  <c r="J47" i="12"/>
  <c r="M47" i="12" s="1"/>
  <c r="H45" i="12"/>
  <c r="K45" i="12" s="1"/>
  <c r="J43" i="12"/>
  <c r="M43" i="12" s="1"/>
  <c r="H41" i="12"/>
  <c r="K41" i="12" s="1"/>
  <c r="I38" i="12"/>
  <c r="L38" i="12" s="1"/>
  <c r="I34" i="12"/>
  <c r="L34" i="12" s="1"/>
  <c r="J31" i="12"/>
  <c r="M31" i="12" s="1"/>
  <c r="I30" i="12"/>
  <c r="L30" i="12" s="1"/>
  <c r="J27" i="12"/>
  <c r="M27" i="12" s="1"/>
  <c r="I26" i="12"/>
  <c r="L26" i="12" s="1"/>
  <c r="H25" i="12"/>
  <c r="K25" i="12" s="1"/>
  <c r="J23" i="12"/>
  <c r="M23" i="12" s="1"/>
  <c r="H21" i="12"/>
  <c r="K21" i="12" s="1"/>
  <c r="H18" i="12"/>
  <c r="K18" i="12" s="1"/>
  <c r="J16" i="12"/>
  <c r="M16" i="12" s="1"/>
  <c r="I15" i="12"/>
  <c r="L15" i="12" s="1"/>
  <c r="H14" i="12"/>
  <c r="K14" i="12" s="1"/>
  <c r="I47" i="12"/>
  <c r="L47" i="12" s="1"/>
  <c r="J44" i="12"/>
  <c r="M44" i="12" s="1"/>
  <c r="I43" i="12"/>
  <c r="L43" i="12" s="1"/>
  <c r="J40" i="12"/>
  <c r="M40" i="12" s="1"/>
  <c r="H38" i="12"/>
  <c r="K38" i="12" s="1"/>
  <c r="J36" i="12"/>
  <c r="M36" i="12" s="1"/>
  <c r="H34" i="12"/>
  <c r="K34" i="12" s="1"/>
  <c r="J32" i="12"/>
  <c r="M32" i="12" s="1"/>
  <c r="I31" i="12"/>
  <c r="L31" i="12" s="1"/>
  <c r="H30" i="12"/>
  <c r="K30" i="12" s="1"/>
  <c r="J28" i="12"/>
  <c r="M28" i="12" s="1"/>
  <c r="I27" i="12"/>
  <c r="L27" i="12" s="1"/>
  <c r="H26" i="12"/>
  <c r="K26" i="12" s="1"/>
  <c r="J24" i="12"/>
  <c r="M24" i="12" s="1"/>
  <c r="I23" i="12"/>
  <c r="L23" i="12" s="1"/>
  <c r="J20" i="12"/>
  <c r="M20" i="12" s="1"/>
  <c r="I16" i="12"/>
  <c r="L16" i="12" s="1"/>
  <c r="H15" i="12"/>
  <c r="K15" i="12" s="1"/>
  <c r="I12" i="12"/>
  <c r="L12" i="12" s="1"/>
  <c r="J12" i="12"/>
  <c r="M12" i="12" s="1"/>
  <c r="H12" i="12"/>
  <c r="K12" i="12" s="1"/>
  <c r="J11" i="12"/>
  <c r="M11" i="12" s="1"/>
  <c r="I11" i="12"/>
  <c r="L11" i="12" s="1"/>
  <c r="K11" i="12"/>
  <c r="J6" i="12"/>
  <c r="M6" i="12" s="1"/>
  <c r="H6" i="12"/>
  <c r="K6" i="12" s="1"/>
  <c r="I6" i="12"/>
  <c r="L6" i="12" s="1"/>
  <c r="J10" i="12"/>
  <c r="M10" i="12" s="1"/>
  <c r="H10" i="12"/>
  <c r="K10" i="12" s="1"/>
  <c r="I10" i="12"/>
  <c r="L10" i="12" s="1"/>
  <c r="H7" i="12"/>
  <c r="K7" i="12" s="1"/>
  <c r="I7" i="12"/>
  <c r="L7" i="12" s="1"/>
  <c r="J7" i="12"/>
  <c r="M7" i="12" s="1"/>
  <c r="H8" i="12"/>
  <c r="K8" i="12" s="1"/>
  <c r="I8" i="12"/>
  <c r="L8" i="12" s="1"/>
  <c r="J8" i="12"/>
  <c r="M8" i="12" s="1"/>
  <c r="I9" i="12"/>
  <c r="L9" i="12" s="1"/>
  <c r="J9" i="12"/>
  <c r="M9" i="12" s="1"/>
  <c r="H9" i="12"/>
  <c r="K9" i="12" s="1"/>
  <c r="J5" i="12"/>
  <c r="M5" i="12" s="1"/>
  <c r="H5" i="12"/>
  <c r="K5" i="12" s="1"/>
  <c r="I5" i="12"/>
  <c r="L5" i="12" s="1"/>
  <c r="BA96" i="12"/>
  <c r="BE96" i="12" s="1"/>
  <c r="BA72" i="12"/>
  <c r="BE72" i="12" s="1"/>
  <c r="BA55" i="12"/>
  <c r="BE55" i="12" s="1"/>
  <c r="BA41" i="12"/>
  <c r="BE41" i="12" s="1"/>
  <c r="BA54" i="12"/>
  <c r="BE54" i="12" s="1"/>
  <c r="BA91" i="12"/>
  <c r="BE91" i="12" s="1"/>
  <c r="BA90" i="12"/>
  <c r="BE90" i="12" s="1"/>
  <c r="BA89" i="12"/>
  <c r="BE89" i="12" s="1"/>
  <c r="BA87" i="12"/>
  <c r="BE87" i="12" s="1"/>
  <c r="BA86" i="12"/>
  <c r="BE86" i="12" s="1"/>
  <c r="BA85" i="12"/>
  <c r="BE85" i="12" s="1"/>
  <c r="BA84" i="12"/>
  <c r="BE84" i="12" s="1"/>
  <c r="BA82" i="12"/>
  <c r="BE82" i="12" s="1"/>
  <c r="BA83" i="12"/>
  <c r="BE83" i="12" s="1"/>
  <c r="BA39" i="12"/>
  <c r="BE39" i="12" s="1"/>
  <c r="BA78" i="12"/>
  <c r="BE78" i="12" s="1"/>
  <c r="BA77" i="12"/>
  <c r="BE77" i="12" s="1"/>
  <c r="BA76" i="12"/>
  <c r="BE76" i="12" s="1"/>
  <c r="BA71" i="12"/>
  <c r="BE71" i="12" s="1"/>
  <c r="BA73" i="12"/>
  <c r="BE73" i="12" s="1"/>
  <c r="BA74" i="12"/>
  <c r="BE74" i="12" s="1"/>
  <c r="BA67" i="12"/>
  <c r="BE67" i="12" s="1"/>
  <c r="BA68" i="12"/>
  <c r="BE68" i="12" s="1"/>
  <c r="BA70" i="12"/>
  <c r="BE70" i="12" s="1"/>
  <c r="BA65" i="12"/>
  <c r="BE65" i="12" s="1"/>
  <c r="BA64" i="12"/>
  <c r="BE64" i="12" s="1"/>
  <c r="BA60" i="12"/>
  <c r="BE60" i="12" s="1"/>
  <c r="BA59" i="12"/>
  <c r="BE59" i="12" s="1"/>
  <c r="BA57" i="12"/>
  <c r="BE57" i="12" s="1"/>
  <c r="BA58" i="12"/>
  <c r="BE58" i="12" s="1"/>
  <c r="BA51" i="12"/>
  <c r="BE51" i="12" s="1"/>
  <c r="BA49" i="12"/>
  <c r="BE49" i="12" s="1"/>
  <c r="BA47" i="12"/>
  <c r="BE47" i="12" s="1"/>
  <c r="BA48" i="12"/>
  <c r="BE48" i="12" s="1"/>
  <c r="BA46" i="12"/>
  <c r="BE46" i="12" s="1"/>
  <c r="BA50" i="12"/>
  <c r="BE50" i="12" s="1"/>
  <c r="BA42" i="12"/>
  <c r="BE42" i="12" s="1"/>
  <c r="BA43" i="12"/>
  <c r="BE43" i="12" s="1"/>
  <c r="BA45" i="12"/>
  <c r="BE45" i="12" s="1"/>
  <c r="BA44" i="12"/>
  <c r="BE44" i="12" s="1"/>
  <c r="BA38" i="12"/>
  <c r="BE38" i="12" s="1"/>
  <c r="BA37" i="12"/>
  <c r="BE37" i="12" s="1"/>
  <c r="BA40" i="12"/>
  <c r="BE40" i="12" s="1"/>
  <c r="BA36" i="12"/>
  <c r="BE36" i="12" s="1"/>
  <c r="BA34" i="12"/>
  <c r="BE34" i="12" s="1"/>
  <c r="BA30" i="12"/>
  <c r="BE30" i="12" s="1"/>
  <c r="BA29" i="12"/>
  <c r="BE29" i="12" s="1"/>
  <c r="BA27" i="12"/>
  <c r="BE27" i="12" s="1"/>
  <c r="BA28" i="12"/>
  <c r="BE28" i="12" s="1"/>
  <c r="BA26" i="12"/>
  <c r="BE26" i="12" s="1"/>
  <c r="BA24" i="12"/>
  <c r="BE24" i="12" s="1"/>
  <c r="BA23" i="12"/>
  <c r="BE23" i="12" s="1"/>
  <c r="BA21" i="12"/>
  <c r="BE21" i="12" s="1"/>
  <c r="BA19" i="12"/>
  <c r="BE19" i="12" s="1"/>
  <c r="BA20" i="12"/>
  <c r="BE20" i="12" s="1"/>
  <c r="BA18" i="12"/>
  <c r="BE18" i="12" s="1"/>
  <c r="BA15" i="12"/>
  <c r="BE15" i="12" s="1"/>
  <c r="BA13" i="12"/>
  <c r="BE13" i="12" s="1"/>
  <c r="BA14" i="12"/>
  <c r="BE14" i="12" s="1"/>
  <c r="BA17" i="12"/>
  <c r="BE17" i="12" s="1"/>
  <c r="BA8" i="12"/>
  <c r="BE8" i="12" s="1"/>
  <c r="BA9" i="12"/>
  <c r="BE9" i="12" s="1"/>
  <c r="BA10" i="12"/>
  <c r="BE10" i="12" s="1"/>
  <c r="BA12" i="12"/>
  <c r="BE12" i="12" s="1"/>
  <c r="BA11" i="12"/>
  <c r="BE11" i="12" s="1"/>
  <c r="AO6" i="12"/>
  <c r="AO7" i="12"/>
  <c r="AO8" i="12"/>
  <c r="AO9" i="12"/>
  <c r="AO10" i="12"/>
  <c r="AO11" i="12"/>
  <c r="AO12" i="12"/>
  <c r="AO13" i="12"/>
  <c r="AO14" i="12"/>
  <c r="AO15" i="12"/>
  <c r="AO16" i="12"/>
  <c r="AO17" i="12"/>
  <c r="AO18" i="12"/>
  <c r="AO19" i="12"/>
  <c r="AR63" i="12" s="1"/>
  <c r="BD63" i="12" s="1"/>
  <c r="AO20" i="12"/>
  <c r="AO21" i="12"/>
  <c r="AO22" i="12"/>
  <c r="AO23" i="12"/>
  <c r="AO24" i="12"/>
  <c r="AO25" i="12"/>
  <c r="AR52" i="12" s="1"/>
  <c r="BD52" i="12" s="1"/>
  <c r="AO26" i="12"/>
  <c r="AR53" i="12" s="1"/>
  <c r="BD53" i="12" s="1"/>
  <c r="AO27" i="12"/>
  <c r="AO28" i="12"/>
  <c r="AO29" i="12"/>
  <c r="AO30" i="12"/>
  <c r="AO31" i="12"/>
  <c r="AO32" i="12"/>
  <c r="AO33" i="12"/>
  <c r="AO34" i="12"/>
  <c r="AO35" i="12"/>
  <c r="AO36" i="12"/>
  <c r="AO37" i="12"/>
  <c r="AO38" i="12"/>
  <c r="AO39" i="12"/>
  <c r="AR33" i="12" s="1"/>
  <c r="BD33" i="12" s="1"/>
  <c r="AO40" i="12"/>
  <c r="AO41" i="12"/>
  <c r="AR35" i="12" s="1"/>
  <c r="BD35" i="12" s="1"/>
  <c r="AO42" i="12"/>
  <c r="AO43" i="12"/>
  <c r="AO44" i="12"/>
  <c r="AO45" i="12"/>
  <c r="AO46" i="12"/>
  <c r="AO47" i="12"/>
  <c r="AO48" i="12"/>
  <c r="AO49" i="12"/>
  <c r="AR61" i="12" s="1"/>
  <c r="BD61" i="12" s="1"/>
  <c r="AO50" i="12"/>
  <c r="AO51" i="12"/>
  <c r="AO52" i="12"/>
  <c r="AR62" i="12" s="1"/>
  <c r="BD62" i="12" s="1"/>
  <c r="AO53" i="12"/>
  <c r="AO54" i="12"/>
  <c r="AO55" i="12"/>
  <c r="AO56" i="12"/>
  <c r="AO57" i="12"/>
  <c r="AO58" i="12"/>
  <c r="AO59" i="12"/>
  <c r="AO60" i="12"/>
  <c r="AO61" i="12"/>
  <c r="AO62" i="12"/>
  <c r="AO63" i="12"/>
  <c r="AO64" i="12"/>
  <c r="AO65" i="12"/>
  <c r="AO66" i="12"/>
  <c r="AO67" i="12"/>
  <c r="AO68" i="12"/>
  <c r="AO69" i="12"/>
  <c r="AO70" i="12"/>
  <c r="AO71" i="12"/>
  <c r="AO72" i="12"/>
  <c r="AR66" i="12" s="1"/>
  <c r="BD66" i="12" s="1"/>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R69" i="12" s="1"/>
  <c r="BD69" i="12" s="1"/>
  <c r="AO106" i="12"/>
  <c r="AO107" i="12"/>
  <c r="AR71" i="12" s="1"/>
  <c r="BD71" i="12" s="1"/>
  <c r="AO108" i="12"/>
  <c r="AO109" i="12"/>
  <c r="AO110" i="12"/>
  <c r="AO111" i="12"/>
  <c r="AO112" i="12"/>
  <c r="AO113" i="12"/>
  <c r="AO114" i="12"/>
  <c r="AO115" i="12"/>
  <c r="AO116" i="12"/>
  <c r="AR5" i="12" s="1"/>
  <c r="BD5" i="12" s="1"/>
  <c r="AO117" i="12"/>
  <c r="AR6" i="12" s="1"/>
  <c r="BD6" i="12" s="1"/>
  <c r="AO118" i="12"/>
  <c r="AO119" i="12"/>
  <c r="AO120" i="12"/>
  <c r="AO121" i="12"/>
  <c r="AO122" i="12"/>
  <c r="AO123" i="12"/>
  <c r="AO124" i="12"/>
  <c r="AO125" i="12"/>
  <c r="AO126" i="12"/>
  <c r="AO127" i="12"/>
  <c r="AO128" i="12"/>
  <c r="AO129" i="12"/>
  <c r="AO130" i="12"/>
  <c r="AR31" i="12" s="1"/>
  <c r="BD31" i="12" s="1"/>
  <c r="AO131" i="12"/>
  <c r="AR32" i="12" s="1"/>
  <c r="BD32" i="12" s="1"/>
  <c r="AO132" i="12"/>
  <c r="AO133" i="12"/>
  <c r="AO134" i="12"/>
  <c r="AO135" i="12"/>
  <c r="AO136" i="12"/>
  <c r="AR92" i="12" s="1"/>
  <c r="BD92" i="12" s="1"/>
  <c r="AO137" i="12"/>
  <c r="AO138" i="12"/>
  <c r="AR7" i="12" s="1"/>
  <c r="BD7" i="12" s="1"/>
  <c r="AO139" i="12"/>
  <c r="AO140" i="12"/>
  <c r="AO141" i="12"/>
  <c r="AO142" i="12"/>
  <c r="AO143" i="12"/>
  <c r="AO144" i="12"/>
  <c r="AO145" i="12"/>
  <c r="AO146" i="12"/>
  <c r="AO147" i="12"/>
  <c r="AO148" i="12"/>
  <c r="AO149" i="12"/>
  <c r="AO150" i="12"/>
  <c r="AR56" i="12" s="1"/>
  <c r="BD56" i="12" s="1"/>
  <c r="AO151" i="12"/>
  <c r="AO152" i="12"/>
  <c r="AO153" i="12"/>
  <c r="AO154" i="12"/>
  <c r="AO155" i="12"/>
  <c r="AO156" i="12"/>
  <c r="AO157" i="12"/>
  <c r="AO158" i="12"/>
  <c r="AO159" i="12"/>
  <c r="AO160" i="12"/>
  <c r="AO161" i="12"/>
  <c r="AO162" i="12"/>
  <c r="AO163" i="12"/>
  <c r="AO164" i="12"/>
  <c r="AO165" i="12"/>
  <c r="AO166" i="12"/>
  <c r="AO167" i="12"/>
  <c r="AR75" i="12" s="1"/>
  <c r="BD75" i="12" s="1"/>
  <c r="AO168" i="12"/>
  <c r="AO169" i="12"/>
  <c r="AO170" i="12"/>
  <c r="AO171" i="12"/>
  <c r="AO172" i="12"/>
  <c r="AR80" i="12" s="1"/>
  <c r="BD80" i="12" s="1"/>
  <c r="AO173" i="12"/>
  <c r="AR81" i="12" s="1"/>
  <c r="BD81" i="12" s="1"/>
  <c r="AO174" i="12"/>
  <c r="AO175" i="12"/>
  <c r="AO176" i="12"/>
  <c r="AO177" i="12"/>
  <c r="AO178" i="12"/>
  <c r="AO179" i="12"/>
  <c r="AR88" i="12" s="1"/>
  <c r="BD88" i="12" s="1"/>
  <c r="AO180" i="12"/>
  <c r="AO181" i="12"/>
  <c r="AR93" i="12" s="1"/>
  <c r="BD93" i="12" s="1"/>
  <c r="AO182" i="12"/>
  <c r="AR94" i="12" s="1"/>
  <c r="BD94" i="12" s="1"/>
  <c r="AO183" i="12"/>
  <c r="AR95" i="12" s="1"/>
  <c r="BD95" i="12" s="1"/>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O208" i="12"/>
  <c r="AO209" i="12"/>
  <c r="AO210" i="12"/>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R79" i="12" s="1"/>
  <c r="BD79" i="12" s="1"/>
  <c r="AO241" i="12"/>
  <c r="AO242" i="12"/>
  <c r="AO243" i="12"/>
  <c r="AO244" i="12"/>
  <c r="AR25" i="12" s="1"/>
  <c r="BD25" i="12" s="1"/>
  <c r="AO245" i="12"/>
  <c r="AO246" i="12"/>
  <c r="AO247" i="12"/>
  <c r="AO248" i="12"/>
  <c r="AO249" i="12"/>
  <c r="AO250" i="12"/>
  <c r="AO251" i="12"/>
  <c r="AO252" i="12"/>
  <c r="AO253" i="12"/>
  <c r="AO254" i="12"/>
  <c r="AO255" i="12"/>
  <c r="AO256" i="12"/>
  <c r="AO257" i="12"/>
  <c r="AO258" i="12"/>
  <c r="AO259" i="12"/>
  <c r="AO260" i="12"/>
  <c r="AO261" i="12"/>
  <c r="AR16" i="12" s="1"/>
  <c r="BD16" i="12" s="1"/>
  <c r="AO262" i="12"/>
  <c r="AO263" i="12"/>
  <c r="AO264" i="12"/>
  <c r="AO265" i="12"/>
  <c r="AR22" i="12" s="1"/>
  <c r="BD22" i="12" s="1"/>
  <c r="AO266" i="12"/>
  <c r="AO267" i="12"/>
  <c r="AO268" i="12"/>
  <c r="AO269" i="12"/>
  <c r="AO270" i="12"/>
  <c r="AK96" i="12"/>
  <c r="BC96" i="12" s="1"/>
  <c r="AK95" i="12"/>
  <c r="BC95" i="12" s="1"/>
  <c r="AK94" i="12"/>
  <c r="BC94" i="12" s="1"/>
  <c r="AK93" i="12"/>
  <c r="BC93" i="12" s="1"/>
  <c r="AK92" i="12"/>
  <c r="BC92" i="12" s="1"/>
  <c r="AK91" i="12"/>
  <c r="BC91" i="12" s="1"/>
  <c r="AK90" i="12"/>
  <c r="BC90" i="12" s="1"/>
  <c r="AK89" i="12"/>
  <c r="BC89" i="12" s="1"/>
  <c r="AK88" i="12"/>
  <c r="BC88" i="12" s="1"/>
  <c r="AK87" i="12"/>
  <c r="BC87" i="12" s="1"/>
  <c r="AK86" i="12"/>
  <c r="BC86" i="12" s="1"/>
  <c r="AK85" i="12"/>
  <c r="BC85" i="12" s="1"/>
  <c r="AK84" i="12"/>
  <c r="BC84" i="12" s="1"/>
  <c r="AK83" i="12"/>
  <c r="BC83" i="12" s="1"/>
  <c r="AK82" i="12"/>
  <c r="BC82" i="12" s="1"/>
  <c r="AK81" i="12"/>
  <c r="BC81" i="12" s="1"/>
  <c r="AK80" i="12"/>
  <c r="BC80" i="12" s="1"/>
  <c r="AK79" i="12"/>
  <c r="BC79" i="12" s="1"/>
  <c r="AK78" i="12"/>
  <c r="BC78" i="12" s="1"/>
  <c r="AK77" i="12"/>
  <c r="BC77" i="12" s="1"/>
  <c r="AK76" i="12"/>
  <c r="BC76" i="12" s="1"/>
  <c r="AK75" i="12"/>
  <c r="BC75" i="12" s="1"/>
  <c r="AK74" i="12"/>
  <c r="BC74" i="12" s="1"/>
  <c r="AK73" i="12"/>
  <c r="BC73" i="12" s="1"/>
  <c r="AK72" i="12"/>
  <c r="BC72" i="12" s="1"/>
  <c r="AK71" i="12"/>
  <c r="BC71" i="12" s="1"/>
  <c r="AK70" i="12"/>
  <c r="BC70" i="12" s="1"/>
  <c r="AK69" i="12"/>
  <c r="BC69" i="12" s="1"/>
  <c r="AK68" i="12"/>
  <c r="BC68" i="12" s="1"/>
  <c r="AK67" i="12"/>
  <c r="BC67" i="12" s="1"/>
  <c r="AK66" i="12"/>
  <c r="BC66" i="12" s="1"/>
  <c r="AK65" i="12"/>
  <c r="BC65" i="12" s="1"/>
  <c r="AK63" i="12"/>
  <c r="BC63" i="12" s="1"/>
  <c r="AK62" i="12"/>
  <c r="BC62" i="12" s="1"/>
  <c r="AK61" i="12"/>
  <c r="BC61" i="12" s="1"/>
  <c r="AK60" i="12"/>
  <c r="BC60" i="12" s="1"/>
  <c r="AK59" i="12"/>
  <c r="BC59" i="12" s="1"/>
  <c r="AK58" i="12"/>
  <c r="BC58" i="12" s="1"/>
  <c r="AK57" i="12"/>
  <c r="BC57" i="12" s="1"/>
  <c r="AK56" i="12"/>
  <c r="BC56" i="12" s="1"/>
  <c r="AK55" i="12"/>
  <c r="BC55" i="12" s="1"/>
  <c r="AK54" i="12"/>
  <c r="BC54" i="12" s="1"/>
  <c r="AK53" i="12"/>
  <c r="BC53" i="12" s="1"/>
  <c r="AK52" i="12"/>
  <c r="BC52" i="12" s="1"/>
  <c r="AK51" i="12"/>
  <c r="BC51" i="12" s="1"/>
  <c r="AK50" i="12"/>
  <c r="BC50" i="12" s="1"/>
  <c r="AK49" i="12"/>
  <c r="BC49" i="12" s="1"/>
  <c r="AK48" i="12"/>
  <c r="BC48" i="12" s="1"/>
  <c r="AK47" i="12"/>
  <c r="BC47" i="12" s="1"/>
  <c r="AK46" i="12"/>
  <c r="BC46" i="12" s="1"/>
  <c r="AK45" i="12"/>
  <c r="BC45" i="12" s="1"/>
  <c r="AK44" i="12"/>
  <c r="BC44" i="12" s="1"/>
  <c r="AK43" i="12"/>
  <c r="BC43" i="12" s="1"/>
  <c r="AK42" i="12"/>
  <c r="BC42" i="12" s="1"/>
  <c r="AK41" i="12"/>
  <c r="BC41" i="12" s="1"/>
  <c r="AK40" i="12"/>
  <c r="BC40" i="12" s="1"/>
  <c r="AK39" i="12"/>
  <c r="BC39" i="12" s="1"/>
  <c r="AK38" i="12"/>
  <c r="BC38" i="12" s="1"/>
  <c r="AK37" i="12"/>
  <c r="BC37" i="12" s="1"/>
  <c r="AK36" i="12"/>
  <c r="BC36" i="12" s="1"/>
  <c r="AK35" i="12"/>
  <c r="BC35" i="12" s="1"/>
  <c r="AK34" i="12"/>
  <c r="BC34" i="12" s="1"/>
  <c r="AK33" i="12"/>
  <c r="BC33" i="12" s="1"/>
  <c r="AK32" i="12"/>
  <c r="BC32" i="12" s="1"/>
  <c r="AK31" i="12"/>
  <c r="BC31" i="12" s="1"/>
  <c r="AK30" i="12"/>
  <c r="BC30" i="12" s="1"/>
  <c r="AK29" i="12"/>
  <c r="BC29" i="12" s="1"/>
  <c r="AK28" i="12"/>
  <c r="BC28" i="12" s="1"/>
  <c r="AK27" i="12"/>
  <c r="BC27" i="12" s="1"/>
  <c r="AK26" i="12"/>
  <c r="BC26" i="12" s="1"/>
  <c r="AK25" i="12"/>
  <c r="BC25" i="12" s="1"/>
  <c r="AK24" i="12"/>
  <c r="BC24" i="12" s="1"/>
  <c r="AK23" i="12"/>
  <c r="BC23" i="12" s="1"/>
  <c r="AK22" i="12"/>
  <c r="BC22" i="12" s="1"/>
  <c r="AK21" i="12"/>
  <c r="BC21" i="12" s="1"/>
  <c r="AK20" i="12"/>
  <c r="BC20" i="12" s="1"/>
  <c r="AK19" i="12"/>
  <c r="BC19" i="12" s="1"/>
  <c r="AK18" i="12"/>
  <c r="BC18" i="12" s="1"/>
  <c r="AK17" i="12"/>
  <c r="BC17" i="12" s="1"/>
  <c r="AK16" i="12"/>
  <c r="BC16" i="12" s="1"/>
  <c r="AK15" i="12"/>
  <c r="BC15" i="12" s="1"/>
  <c r="AK14" i="12"/>
  <c r="BC14" i="12" s="1"/>
  <c r="AK13" i="12"/>
  <c r="BC13" i="12" s="1"/>
  <c r="AK12" i="12"/>
  <c r="BC12" i="12" s="1"/>
  <c r="AK11" i="12"/>
  <c r="BC11" i="12" s="1"/>
  <c r="AK10" i="12"/>
  <c r="BC10" i="12" s="1"/>
  <c r="AK9" i="12"/>
  <c r="BC9" i="12" s="1"/>
  <c r="AK8" i="12"/>
  <c r="BC8" i="12" s="1"/>
  <c r="AK7" i="12"/>
  <c r="BC7" i="12" s="1"/>
  <c r="AK6" i="12"/>
  <c r="BC6" i="12" s="1"/>
  <c r="AK5" i="12"/>
  <c r="BC5" i="12" s="1"/>
  <c r="B32"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6" i="17"/>
  <c r="B25" i="17"/>
  <c r="B27" i="17"/>
  <c r="B29" i="17"/>
  <c r="B30" i="17"/>
  <c r="B31" i="17"/>
  <c r="G94" i="16"/>
  <c r="H94" i="16"/>
  <c r="K91" i="26" s="1"/>
  <c r="F94" i="16"/>
  <c r="G79" i="16"/>
  <c r="F79" i="16"/>
  <c r="H79" i="16" s="1"/>
  <c r="K76" i="26" s="1"/>
  <c r="C19" i="16"/>
  <c r="C83" i="16"/>
  <c r="C82" i="16"/>
  <c r="C37" i="16"/>
  <c r="C14" i="16"/>
  <c r="C11" i="16"/>
  <c r="B87" i="16"/>
  <c r="B85" i="16"/>
  <c r="B83" i="16"/>
  <c r="B82" i="16"/>
  <c r="B68" i="16"/>
  <c r="E4" i="15"/>
  <c r="H4" i="15" s="1"/>
  <c r="L4" i="15" s="1"/>
  <c r="F4" i="15"/>
  <c r="I4" i="15" s="1"/>
  <c r="M4" i="15" s="1"/>
  <c r="E5" i="15"/>
  <c r="H5" i="15" s="1"/>
  <c r="L5" i="15" s="1"/>
  <c r="F5" i="15"/>
  <c r="I5" i="15" s="1"/>
  <c r="M5" i="15" s="1"/>
  <c r="E6" i="15"/>
  <c r="H6" i="15" s="1"/>
  <c r="L6" i="15" s="1"/>
  <c r="F6" i="15"/>
  <c r="I6" i="15" s="1"/>
  <c r="M6" i="15" s="1"/>
  <c r="E7" i="15"/>
  <c r="H7" i="15" s="1"/>
  <c r="L7" i="15" s="1"/>
  <c r="F7" i="15"/>
  <c r="I7" i="15" s="1"/>
  <c r="M7" i="15" s="1"/>
  <c r="E8" i="15"/>
  <c r="H8" i="15" s="1"/>
  <c r="L8" i="15" s="1"/>
  <c r="F8" i="15"/>
  <c r="I8" i="15" s="1"/>
  <c r="M8" i="15" s="1"/>
  <c r="E9" i="15"/>
  <c r="H9" i="15" s="1"/>
  <c r="L9" i="15" s="1"/>
  <c r="F9" i="15"/>
  <c r="I9" i="15" s="1"/>
  <c r="M9" i="15" s="1"/>
  <c r="E10" i="15"/>
  <c r="H10" i="15" s="1"/>
  <c r="L10" i="15" s="1"/>
  <c r="F10" i="15"/>
  <c r="I10" i="15" s="1"/>
  <c r="M10" i="15" s="1"/>
  <c r="E11" i="15"/>
  <c r="H11" i="15" s="1"/>
  <c r="L11" i="15" s="1"/>
  <c r="F11" i="15"/>
  <c r="I11" i="15" s="1"/>
  <c r="M11" i="15" s="1"/>
  <c r="E12" i="15"/>
  <c r="H12" i="15" s="1"/>
  <c r="L12" i="15" s="1"/>
  <c r="F12" i="15"/>
  <c r="I12" i="15" s="1"/>
  <c r="M12" i="15" s="1"/>
  <c r="E13" i="15"/>
  <c r="H13" i="15" s="1"/>
  <c r="L13" i="15" s="1"/>
  <c r="F13" i="15"/>
  <c r="I13" i="15" s="1"/>
  <c r="M13" i="15" s="1"/>
  <c r="E14" i="15"/>
  <c r="H14" i="15" s="1"/>
  <c r="L14" i="15" s="1"/>
  <c r="F14" i="15"/>
  <c r="I14" i="15" s="1"/>
  <c r="M14" i="15" s="1"/>
  <c r="E15" i="15"/>
  <c r="H15" i="15" s="1"/>
  <c r="L15" i="15" s="1"/>
  <c r="F15" i="15"/>
  <c r="I15" i="15" s="1"/>
  <c r="M15" i="15" s="1"/>
  <c r="E16" i="15"/>
  <c r="H16" i="15" s="1"/>
  <c r="L16" i="15" s="1"/>
  <c r="F16" i="15"/>
  <c r="I16" i="15" s="1"/>
  <c r="M16" i="15" s="1"/>
  <c r="E17" i="15"/>
  <c r="H17" i="15" s="1"/>
  <c r="L17" i="15" s="1"/>
  <c r="F17" i="15"/>
  <c r="I17" i="15" s="1"/>
  <c r="M17" i="15" s="1"/>
  <c r="E18" i="15"/>
  <c r="H18" i="15" s="1"/>
  <c r="L18" i="15" s="1"/>
  <c r="F18" i="15"/>
  <c r="I18" i="15" s="1"/>
  <c r="M18" i="15" s="1"/>
  <c r="E19" i="15"/>
  <c r="H19" i="15" s="1"/>
  <c r="L19" i="15" s="1"/>
  <c r="F19" i="15"/>
  <c r="I19" i="15" s="1"/>
  <c r="M19" i="15" s="1"/>
  <c r="E20" i="15"/>
  <c r="H20" i="15" s="1"/>
  <c r="L20" i="15" s="1"/>
  <c r="F20" i="15"/>
  <c r="I20" i="15" s="1"/>
  <c r="M20" i="15" s="1"/>
  <c r="E21" i="15"/>
  <c r="H21" i="15" s="1"/>
  <c r="L21" i="15" s="1"/>
  <c r="F21" i="15"/>
  <c r="I21" i="15" s="1"/>
  <c r="M21" i="15" s="1"/>
  <c r="E22" i="15"/>
  <c r="H22" i="15" s="1"/>
  <c r="L22" i="15" s="1"/>
  <c r="F22" i="15"/>
  <c r="I22" i="15" s="1"/>
  <c r="M22" i="15" s="1"/>
  <c r="E23" i="15"/>
  <c r="H23" i="15" s="1"/>
  <c r="L23" i="15" s="1"/>
  <c r="F23" i="15"/>
  <c r="I23" i="15" s="1"/>
  <c r="M23" i="15" s="1"/>
  <c r="E24" i="15"/>
  <c r="H24" i="15" s="1"/>
  <c r="L24" i="15" s="1"/>
  <c r="F24" i="15"/>
  <c r="I24" i="15" s="1"/>
  <c r="M24" i="15" s="1"/>
  <c r="E25" i="15"/>
  <c r="H25" i="15" s="1"/>
  <c r="L25" i="15" s="1"/>
  <c r="F25" i="15"/>
  <c r="I25" i="15" s="1"/>
  <c r="M25" i="15" s="1"/>
  <c r="E26" i="15"/>
  <c r="H26" i="15" s="1"/>
  <c r="L26" i="15" s="1"/>
  <c r="F26" i="15"/>
  <c r="I26" i="15" s="1"/>
  <c r="M26" i="15" s="1"/>
  <c r="E27" i="15"/>
  <c r="H27" i="15" s="1"/>
  <c r="L27" i="15" s="1"/>
  <c r="F27" i="15"/>
  <c r="I27" i="15" s="1"/>
  <c r="M27" i="15" s="1"/>
  <c r="E28" i="15"/>
  <c r="H28" i="15" s="1"/>
  <c r="L28" i="15" s="1"/>
  <c r="F28" i="15"/>
  <c r="I28" i="15" s="1"/>
  <c r="M28" i="15" s="1"/>
  <c r="E29" i="15"/>
  <c r="H29" i="15" s="1"/>
  <c r="L29" i="15" s="1"/>
  <c r="F29" i="15"/>
  <c r="I29" i="15" s="1"/>
  <c r="M29" i="15" s="1"/>
  <c r="E30" i="15"/>
  <c r="H30" i="15" s="1"/>
  <c r="L30" i="15" s="1"/>
  <c r="F30" i="15"/>
  <c r="I30" i="15" s="1"/>
  <c r="M30" i="15" s="1"/>
  <c r="E31" i="15"/>
  <c r="H31" i="15" s="1"/>
  <c r="L31" i="15" s="1"/>
  <c r="F31" i="15"/>
  <c r="I31" i="15" s="1"/>
  <c r="M31" i="15" s="1"/>
  <c r="E32" i="15"/>
  <c r="H32" i="15" s="1"/>
  <c r="L32" i="15" s="1"/>
  <c r="F32" i="15"/>
  <c r="I32" i="15" s="1"/>
  <c r="M32" i="15" s="1"/>
  <c r="E33" i="15"/>
  <c r="H33" i="15" s="1"/>
  <c r="L33" i="15" s="1"/>
  <c r="F33" i="15"/>
  <c r="I33" i="15" s="1"/>
  <c r="M33" i="15" s="1"/>
  <c r="E34" i="15"/>
  <c r="H34" i="15" s="1"/>
  <c r="L34" i="15" s="1"/>
  <c r="F34" i="15"/>
  <c r="I34" i="15" s="1"/>
  <c r="M34" i="15" s="1"/>
  <c r="E35" i="15"/>
  <c r="H35" i="15" s="1"/>
  <c r="L35" i="15" s="1"/>
  <c r="F35" i="15"/>
  <c r="I35" i="15" s="1"/>
  <c r="M35" i="15" s="1"/>
  <c r="E36" i="15"/>
  <c r="H36" i="15" s="1"/>
  <c r="L36" i="15" s="1"/>
  <c r="F36" i="15"/>
  <c r="I36" i="15" s="1"/>
  <c r="M36" i="15" s="1"/>
  <c r="E37" i="15"/>
  <c r="H37" i="15" s="1"/>
  <c r="L37" i="15" s="1"/>
  <c r="F37" i="15"/>
  <c r="I37" i="15" s="1"/>
  <c r="M37" i="15" s="1"/>
  <c r="E38" i="15"/>
  <c r="H38" i="15" s="1"/>
  <c r="L38" i="15" s="1"/>
  <c r="F38" i="15"/>
  <c r="I38" i="15" s="1"/>
  <c r="M38" i="15" s="1"/>
  <c r="E39" i="15"/>
  <c r="H39" i="15" s="1"/>
  <c r="L39" i="15" s="1"/>
  <c r="F39" i="15"/>
  <c r="I39" i="15" s="1"/>
  <c r="M39" i="15" s="1"/>
  <c r="E40" i="15"/>
  <c r="H40" i="15" s="1"/>
  <c r="L40" i="15" s="1"/>
  <c r="F40" i="15"/>
  <c r="I40" i="15" s="1"/>
  <c r="M40" i="15" s="1"/>
  <c r="E41" i="15"/>
  <c r="H41" i="15" s="1"/>
  <c r="L41" i="15" s="1"/>
  <c r="F41" i="15"/>
  <c r="I41" i="15" s="1"/>
  <c r="M41" i="15" s="1"/>
  <c r="E42" i="15"/>
  <c r="H42" i="15" s="1"/>
  <c r="L42" i="15" s="1"/>
  <c r="F42" i="15"/>
  <c r="I42" i="15" s="1"/>
  <c r="M42" i="15" s="1"/>
  <c r="E43" i="15"/>
  <c r="H43" i="15" s="1"/>
  <c r="L43" i="15" s="1"/>
  <c r="F43" i="15"/>
  <c r="I43" i="15" s="1"/>
  <c r="M43" i="15" s="1"/>
  <c r="E44" i="15"/>
  <c r="H44" i="15" s="1"/>
  <c r="L44" i="15" s="1"/>
  <c r="F44" i="15"/>
  <c r="I44" i="15" s="1"/>
  <c r="M44" i="15" s="1"/>
  <c r="E45" i="15"/>
  <c r="H45" i="15" s="1"/>
  <c r="L45" i="15" s="1"/>
  <c r="F45" i="15"/>
  <c r="I45" i="15" s="1"/>
  <c r="M45" i="15" s="1"/>
  <c r="E46" i="15"/>
  <c r="H46" i="15" s="1"/>
  <c r="L46" i="15" s="1"/>
  <c r="F46" i="15"/>
  <c r="I46" i="15" s="1"/>
  <c r="M46" i="15" s="1"/>
  <c r="E47" i="15"/>
  <c r="H47" i="15" s="1"/>
  <c r="L47" i="15" s="1"/>
  <c r="F47" i="15"/>
  <c r="I47" i="15" s="1"/>
  <c r="M47" i="15" s="1"/>
  <c r="E48" i="15"/>
  <c r="H48" i="15" s="1"/>
  <c r="L48" i="15" s="1"/>
  <c r="F48" i="15"/>
  <c r="I48" i="15" s="1"/>
  <c r="M48" i="15" s="1"/>
  <c r="E49" i="15"/>
  <c r="H49" i="15" s="1"/>
  <c r="L49" i="15" s="1"/>
  <c r="F49" i="15"/>
  <c r="I49" i="15" s="1"/>
  <c r="M49" i="15" s="1"/>
  <c r="E50" i="15"/>
  <c r="H50" i="15" s="1"/>
  <c r="L50" i="15" s="1"/>
  <c r="F50" i="15"/>
  <c r="I50" i="15" s="1"/>
  <c r="M50" i="15" s="1"/>
  <c r="E51" i="15"/>
  <c r="H51" i="15" s="1"/>
  <c r="L51" i="15" s="1"/>
  <c r="F51" i="15"/>
  <c r="I51" i="15" s="1"/>
  <c r="M51" i="15" s="1"/>
  <c r="E52" i="15"/>
  <c r="H52" i="15" s="1"/>
  <c r="L52" i="15" s="1"/>
  <c r="F52" i="15"/>
  <c r="I52" i="15" s="1"/>
  <c r="M52" i="15" s="1"/>
  <c r="E53" i="15"/>
  <c r="H53" i="15" s="1"/>
  <c r="L53" i="15" s="1"/>
  <c r="F53" i="15"/>
  <c r="I53" i="15" s="1"/>
  <c r="M53" i="15" s="1"/>
  <c r="E54" i="15"/>
  <c r="H54" i="15" s="1"/>
  <c r="L54" i="15" s="1"/>
  <c r="F54" i="15"/>
  <c r="I54" i="15" s="1"/>
  <c r="M54" i="15" s="1"/>
  <c r="E55" i="15"/>
  <c r="H55" i="15" s="1"/>
  <c r="L55" i="15" s="1"/>
  <c r="F55" i="15"/>
  <c r="I55" i="15" s="1"/>
  <c r="M55" i="15" s="1"/>
  <c r="E56" i="15"/>
  <c r="H56" i="15" s="1"/>
  <c r="L56" i="15" s="1"/>
  <c r="F56" i="15"/>
  <c r="I56" i="15" s="1"/>
  <c r="M56" i="15" s="1"/>
  <c r="E57" i="15"/>
  <c r="H57" i="15" s="1"/>
  <c r="L57" i="15" s="1"/>
  <c r="F57" i="15"/>
  <c r="I57" i="15" s="1"/>
  <c r="M57" i="15" s="1"/>
  <c r="E58" i="15"/>
  <c r="H58" i="15" s="1"/>
  <c r="L58" i="15" s="1"/>
  <c r="F58" i="15"/>
  <c r="I58" i="15" s="1"/>
  <c r="M58" i="15" s="1"/>
  <c r="E59" i="15"/>
  <c r="H59" i="15" s="1"/>
  <c r="L59" i="15" s="1"/>
  <c r="F59" i="15"/>
  <c r="I59" i="15" s="1"/>
  <c r="M59" i="15" s="1"/>
  <c r="E60" i="15"/>
  <c r="H60" i="15" s="1"/>
  <c r="L60" i="15" s="1"/>
  <c r="F60" i="15"/>
  <c r="I60" i="15" s="1"/>
  <c r="M60" i="15" s="1"/>
  <c r="E61" i="15"/>
  <c r="H61" i="15" s="1"/>
  <c r="L61" i="15" s="1"/>
  <c r="F61" i="15"/>
  <c r="I61" i="15" s="1"/>
  <c r="M61" i="15" s="1"/>
  <c r="E62" i="15"/>
  <c r="H62" i="15" s="1"/>
  <c r="L62" i="15" s="1"/>
  <c r="F62" i="15"/>
  <c r="I62" i="15" s="1"/>
  <c r="M62" i="15" s="1"/>
  <c r="E63" i="15"/>
  <c r="H63" i="15" s="1"/>
  <c r="L63" i="15" s="1"/>
  <c r="F63" i="15"/>
  <c r="I63" i="15" s="1"/>
  <c r="M63" i="15" s="1"/>
  <c r="E64" i="15"/>
  <c r="H64" i="15" s="1"/>
  <c r="L64" i="15" s="1"/>
  <c r="F64" i="15"/>
  <c r="I64" i="15" s="1"/>
  <c r="M64" i="15" s="1"/>
  <c r="E65" i="15"/>
  <c r="H65" i="15" s="1"/>
  <c r="L65" i="15" s="1"/>
  <c r="F65" i="15"/>
  <c r="I65" i="15" s="1"/>
  <c r="M65" i="15" s="1"/>
  <c r="E66" i="15"/>
  <c r="H66" i="15" s="1"/>
  <c r="L66" i="15" s="1"/>
  <c r="F66" i="15"/>
  <c r="I66" i="15" s="1"/>
  <c r="M66" i="15" s="1"/>
  <c r="E67" i="15"/>
  <c r="H67" i="15" s="1"/>
  <c r="L67" i="15" s="1"/>
  <c r="F67" i="15"/>
  <c r="I67" i="15" s="1"/>
  <c r="M67" i="15" s="1"/>
  <c r="E68" i="15"/>
  <c r="H68" i="15" s="1"/>
  <c r="L68" i="15" s="1"/>
  <c r="F68" i="15"/>
  <c r="I68" i="15" s="1"/>
  <c r="M68" i="15" s="1"/>
  <c r="E69" i="15"/>
  <c r="H69" i="15" s="1"/>
  <c r="L69" i="15" s="1"/>
  <c r="F69" i="15"/>
  <c r="I69" i="15" s="1"/>
  <c r="M69" i="15" s="1"/>
  <c r="E70" i="15"/>
  <c r="H70" i="15" s="1"/>
  <c r="L70" i="15" s="1"/>
  <c r="F70" i="15"/>
  <c r="I70" i="15" s="1"/>
  <c r="M70" i="15" s="1"/>
  <c r="E71" i="15"/>
  <c r="H71" i="15" s="1"/>
  <c r="L71" i="15" s="1"/>
  <c r="F71" i="15"/>
  <c r="I71" i="15" s="1"/>
  <c r="M71" i="15" s="1"/>
  <c r="E72" i="15"/>
  <c r="H72" i="15" s="1"/>
  <c r="L72" i="15" s="1"/>
  <c r="F72" i="15"/>
  <c r="I72" i="15" s="1"/>
  <c r="M72" i="15" s="1"/>
  <c r="E73" i="15"/>
  <c r="H73" i="15" s="1"/>
  <c r="L73" i="15" s="1"/>
  <c r="F73" i="15"/>
  <c r="I73" i="15" s="1"/>
  <c r="M73" i="15" s="1"/>
  <c r="E74" i="15"/>
  <c r="H74" i="15" s="1"/>
  <c r="L74" i="15" s="1"/>
  <c r="F74" i="15"/>
  <c r="I74" i="15" s="1"/>
  <c r="M74" i="15" s="1"/>
  <c r="E75" i="15"/>
  <c r="H75" i="15" s="1"/>
  <c r="L75" i="15" s="1"/>
  <c r="F75" i="15"/>
  <c r="I75" i="15" s="1"/>
  <c r="M75" i="15" s="1"/>
  <c r="E76" i="15"/>
  <c r="H76" i="15" s="1"/>
  <c r="L76" i="15" s="1"/>
  <c r="F76" i="15"/>
  <c r="I76" i="15" s="1"/>
  <c r="M76" i="15" s="1"/>
  <c r="E77" i="15"/>
  <c r="H77" i="15" s="1"/>
  <c r="L77" i="15" s="1"/>
  <c r="F77" i="15"/>
  <c r="I77" i="15" s="1"/>
  <c r="M77" i="15" s="1"/>
  <c r="E78" i="15"/>
  <c r="H78" i="15" s="1"/>
  <c r="L78" i="15" s="1"/>
  <c r="F78" i="15"/>
  <c r="I78" i="15" s="1"/>
  <c r="M78" i="15" s="1"/>
  <c r="E79" i="15"/>
  <c r="H79" i="15" s="1"/>
  <c r="L79" i="15" s="1"/>
  <c r="F79" i="15"/>
  <c r="I79" i="15" s="1"/>
  <c r="M79" i="15" s="1"/>
  <c r="E80" i="15"/>
  <c r="H80" i="15" s="1"/>
  <c r="L80" i="15" s="1"/>
  <c r="F80" i="15"/>
  <c r="I80" i="15" s="1"/>
  <c r="M80" i="15" s="1"/>
  <c r="E81" i="15"/>
  <c r="H81" i="15" s="1"/>
  <c r="L81" i="15" s="1"/>
  <c r="F81" i="15"/>
  <c r="I81" i="15" s="1"/>
  <c r="M81" i="15" s="1"/>
  <c r="E82" i="15"/>
  <c r="H82" i="15" s="1"/>
  <c r="L82" i="15" s="1"/>
  <c r="F82" i="15"/>
  <c r="I82" i="15" s="1"/>
  <c r="M82" i="15" s="1"/>
  <c r="E83" i="15"/>
  <c r="H83" i="15" s="1"/>
  <c r="L83" i="15" s="1"/>
  <c r="F83" i="15"/>
  <c r="I83" i="15" s="1"/>
  <c r="M83" i="15" s="1"/>
  <c r="E84" i="15"/>
  <c r="H84" i="15" s="1"/>
  <c r="L84" i="15" s="1"/>
  <c r="F84" i="15"/>
  <c r="I84" i="15" s="1"/>
  <c r="M84" i="15" s="1"/>
  <c r="E85" i="15"/>
  <c r="H85" i="15" s="1"/>
  <c r="L85" i="15" s="1"/>
  <c r="F85" i="15"/>
  <c r="I85" i="15" s="1"/>
  <c r="M85" i="15" s="1"/>
  <c r="E86" i="15"/>
  <c r="H86" i="15" s="1"/>
  <c r="L86" i="15" s="1"/>
  <c r="F86" i="15"/>
  <c r="I86" i="15" s="1"/>
  <c r="M86" i="15" s="1"/>
  <c r="E87" i="15"/>
  <c r="H87" i="15" s="1"/>
  <c r="L87" i="15" s="1"/>
  <c r="F87" i="15"/>
  <c r="I87" i="15" s="1"/>
  <c r="M87" i="15" s="1"/>
  <c r="E88" i="15"/>
  <c r="H88" i="15" s="1"/>
  <c r="L88" i="15" s="1"/>
  <c r="F88" i="15"/>
  <c r="I88" i="15" s="1"/>
  <c r="M88" i="15" s="1"/>
  <c r="E89" i="15"/>
  <c r="H89" i="15" s="1"/>
  <c r="L89" i="15" s="1"/>
  <c r="F89" i="15"/>
  <c r="I89" i="15" s="1"/>
  <c r="M89" i="15" s="1"/>
  <c r="E90" i="15"/>
  <c r="H90" i="15" s="1"/>
  <c r="L90" i="15" s="1"/>
  <c r="O90" i="15" s="1"/>
  <c r="F90" i="15"/>
  <c r="I90" i="15" s="1"/>
  <c r="M90" i="15" s="1"/>
  <c r="P90" i="15" s="1"/>
  <c r="E91" i="15"/>
  <c r="H91" i="15" s="1"/>
  <c r="L91" i="15" s="1"/>
  <c r="F91" i="15"/>
  <c r="I91" i="15" s="1"/>
  <c r="M91" i="15" s="1"/>
  <c r="E92" i="15"/>
  <c r="H92" i="15" s="1"/>
  <c r="L92" i="15" s="1"/>
  <c r="F92" i="15"/>
  <c r="I92" i="15" s="1"/>
  <c r="M92" i="15" s="1"/>
  <c r="E93" i="15"/>
  <c r="H93" i="15" s="1"/>
  <c r="L93" i="15" s="1"/>
  <c r="F93" i="15"/>
  <c r="I93" i="15" s="1"/>
  <c r="M93" i="15" s="1"/>
  <c r="E94" i="15"/>
  <c r="H94" i="15" s="1"/>
  <c r="L94" i="15" s="1"/>
  <c r="F94" i="15"/>
  <c r="I94" i="15" s="1"/>
  <c r="M94" i="15" s="1"/>
  <c r="E95" i="15"/>
  <c r="H95" i="15" s="1"/>
  <c r="L95" i="15" s="1"/>
  <c r="F95" i="15"/>
  <c r="I95" i="15" s="1"/>
  <c r="M95" i="15" s="1"/>
  <c r="E96" i="15"/>
  <c r="H96" i="15" s="1"/>
  <c r="L96" i="15" s="1"/>
  <c r="F96" i="15"/>
  <c r="I96" i="15" s="1"/>
  <c r="M96" i="15" s="1"/>
  <c r="E97" i="15"/>
  <c r="H97" i="15" s="1"/>
  <c r="L97" i="15" s="1"/>
  <c r="F97" i="15"/>
  <c r="I97" i="15" s="1"/>
  <c r="M97" i="15" s="1"/>
  <c r="E98" i="15"/>
  <c r="H98" i="15" s="1"/>
  <c r="L98" i="15" s="1"/>
  <c r="F98" i="15"/>
  <c r="I98" i="15" s="1"/>
  <c r="M98" i="15" s="1"/>
  <c r="E99" i="15"/>
  <c r="H99" i="15" s="1"/>
  <c r="L99" i="15" s="1"/>
  <c r="F99" i="15"/>
  <c r="I99" i="15" s="1"/>
  <c r="M99" i="15" s="1"/>
  <c r="E100" i="15"/>
  <c r="H100" i="15" s="1"/>
  <c r="L100" i="15" s="1"/>
  <c r="F100" i="15"/>
  <c r="I100" i="15" s="1"/>
  <c r="M100" i="15" s="1"/>
  <c r="E101" i="15"/>
  <c r="H101" i="15" s="1"/>
  <c r="L101" i="15" s="1"/>
  <c r="F101" i="15"/>
  <c r="I101" i="15" s="1"/>
  <c r="M101" i="15" s="1"/>
  <c r="E102" i="15"/>
  <c r="H102" i="15" s="1"/>
  <c r="L102" i="15" s="1"/>
  <c r="F102" i="15"/>
  <c r="I102" i="15" s="1"/>
  <c r="M102" i="15" s="1"/>
  <c r="E103" i="15"/>
  <c r="H103" i="15" s="1"/>
  <c r="L103" i="15" s="1"/>
  <c r="F103" i="15"/>
  <c r="I103" i="15" s="1"/>
  <c r="M103" i="15" s="1"/>
  <c r="E104" i="15"/>
  <c r="H104" i="15" s="1"/>
  <c r="L104" i="15" s="1"/>
  <c r="F104" i="15"/>
  <c r="I104" i="15" s="1"/>
  <c r="M104" i="15" s="1"/>
  <c r="E105" i="15"/>
  <c r="H105" i="15" s="1"/>
  <c r="L105" i="15" s="1"/>
  <c r="F105" i="15"/>
  <c r="I105" i="15" s="1"/>
  <c r="M105" i="15" s="1"/>
  <c r="E106" i="15"/>
  <c r="H106" i="15" s="1"/>
  <c r="L106" i="15" s="1"/>
  <c r="F106" i="15"/>
  <c r="I106" i="15" s="1"/>
  <c r="M106" i="15" s="1"/>
  <c r="E107" i="15"/>
  <c r="H107" i="15" s="1"/>
  <c r="L107" i="15" s="1"/>
  <c r="F107" i="15"/>
  <c r="I107" i="15" s="1"/>
  <c r="M107" i="15" s="1"/>
  <c r="E108" i="15"/>
  <c r="H108" i="15" s="1"/>
  <c r="L108" i="15" s="1"/>
  <c r="F108" i="15"/>
  <c r="I108" i="15" s="1"/>
  <c r="M108" i="15" s="1"/>
  <c r="E109" i="15"/>
  <c r="H109" i="15" s="1"/>
  <c r="L109" i="15" s="1"/>
  <c r="F109" i="15"/>
  <c r="I109" i="15" s="1"/>
  <c r="M109" i="15" s="1"/>
  <c r="E110" i="15"/>
  <c r="H110" i="15" s="1"/>
  <c r="L110" i="15" s="1"/>
  <c r="F110" i="15"/>
  <c r="I110" i="15" s="1"/>
  <c r="M110" i="15" s="1"/>
  <c r="E111" i="15"/>
  <c r="H111" i="15" s="1"/>
  <c r="L111" i="15" s="1"/>
  <c r="F111" i="15"/>
  <c r="I111" i="15" s="1"/>
  <c r="M111" i="15" s="1"/>
  <c r="E112" i="15"/>
  <c r="H112" i="15" s="1"/>
  <c r="L112" i="15" s="1"/>
  <c r="F112" i="15"/>
  <c r="I112" i="15" s="1"/>
  <c r="M112" i="15" s="1"/>
  <c r="E113" i="15"/>
  <c r="H113" i="15" s="1"/>
  <c r="L113" i="15" s="1"/>
  <c r="F113" i="15"/>
  <c r="I113" i="15" s="1"/>
  <c r="M113" i="15" s="1"/>
  <c r="E114" i="15"/>
  <c r="H114" i="15" s="1"/>
  <c r="L114" i="15" s="1"/>
  <c r="F114" i="15"/>
  <c r="I114" i="15" s="1"/>
  <c r="M114" i="15" s="1"/>
  <c r="E115" i="15"/>
  <c r="H115" i="15" s="1"/>
  <c r="L115" i="15" s="1"/>
  <c r="F115" i="15"/>
  <c r="I115" i="15" s="1"/>
  <c r="M115" i="15" s="1"/>
  <c r="E116" i="15"/>
  <c r="H116" i="15" s="1"/>
  <c r="L116" i="15" s="1"/>
  <c r="F116" i="15"/>
  <c r="I116" i="15" s="1"/>
  <c r="M116" i="15" s="1"/>
  <c r="E117" i="15"/>
  <c r="H117" i="15" s="1"/>
  <c r="L117" i="15" s="1"/>
  <c r="F117" i="15"/>
  <c r="I117" i="15" s="1"/>
  <c r="M117" i="15" s="1"/>
  <c r="E118" i="15"/>
  <c r="H118" i="15" s="1"/>
  <c r="L118" i="15" s="1"/>
  <c r="F118" i="15"/>
  <c r="I118" i="15" s="1"/>
  <c r="M118" i="15" s="1"/>
  <c r="E119" i="15"/>
  <c r="H119" i="15" s="1"/>
  <c r="L119" i="15" s="1"/>
  <c r="F119" i="15"/>
  <c r="I119" i="15" s="1"/>
  <c r="M119" i="15" s="1"/>
  <c r="E120" i="15"/>
  <c r="H120" i="15" s="1"/>
  <c r="L120" i="15" s="1"/>
  <c r="F120" i="15"/>
  <c r="I120" i="15" s="1"/>
  <c r="M120" i="15" s="1"/>
  <c r="E121" i="15"/>
  <c r="H121" i="15" s="1"/>
  <c r="L121" i="15" s="1"/>
  <c r="F121" i="15"/>
  <c r="I121" i="15" s="1"/>
  <c r="M121" i="15" s="1"/>
  <c r="E122" i="15"/>
  <c r="H122" i="15" s="1"/>
  <c r="L122" i="15" s="1"/>
  <c r="F122" i="15"/>
  <c r="I122" i="15" s="1"/>
  <c r="M122" i="15" s="1"/>
  <c r="E123" i="15"/>
  <c r="H123" i="15" s="1"/>
  <c r="L123" i="15" s="1"/>
  <c r="F123" i="15"/>
  <c r="I123" i="15" s="1"/>
  <c r="M123" i="15" s="1"/>
  <c r="E124" i="15"/>
  <c r="H124" i="15" s="1"/>
  <c r="L124" i="15" s="1"/>
  <c r="F124" i="15"/>
  <c r="I124" i="15" s="1"/>
  <c r="M124" i="15" s="1"/>
  <c r="E125" i="15"/>
  <c r="H125" i="15" s="1"/>
  <c r="L125" i="15" s="1"/>
  <c r="F125" i="15"/>
  <c r="I125" i="15" s="1"/>
  <c r="M125" i="15" s="1"/>
  <c r="E126" i="15"/>
  <c r="H126" i="15" s="1"/>
  <c r="L126" i="15" s="1"/>
  <c r="F126" i="15"/>
  <c r="I126" i="15" s="1"/>
  <c r="M126" i="15" s="1"/>
  <c r="E127" i="15"/>
  <c r="H127" i="15" s="1"/>
  <c r="L127" i="15" s="1"/>
  <c r="F127" i="15"/>
  <c r="I127" i="15" s="1"/>
  <c r="M127" i="15" s="1"/>
  <c r="E128" i="15"/>
  <c r="H128" i="15" s="1"/>
  <c r="L128" i="15" s="1"/>
  <c r="F128" i="15"/>
  <c r="I128" i="15" s="1"/>
  <c r="M128" i="15" s="1"/>
  <c r="E129" i="15"/>
  <c r="H129" i="15" s="1"/>
  <c r="L129" i="15" s="1"/>
  <c r="F129" i="15"/>
  <c r="I129" i="15" s="1"/>
  <c r="M129" i="15" s="1"/>
  <c r="E130" i="15"/>
  <c r="H130" i="15" s="1"/>
  <c r="L130" i="15" s="1"/>
  <c r="F130" i="15"/>
  <c r="I130" i="15" s="1"/>
  <c r="M130" i="15" s="1"/>
  <c r="E131" i="15"/>
  <c r="H131" i="15" s="1"/>
  <c r="L131" i="15" s="1"/>
  <c r="F131" i="15"/>
  <c r="I131" i="15" s="1"/>
  <c r="M131" i="15" s="1"/>
  <c r="E132" i="15"/>
  <c r="H132" i="15" s="1"/>
  <c r="L132" i="15" s="1"/>
  <c r="F132" i="15"/>
  <c r="I132" i="15" s="1"/>
  <c r="M132" i="15" s="1"/>
  <c r="E133" i="15"/>
  <c r="H133" i="15" s="1"/>
  <c r="L133" i="15" s="1"/>
  <c r="F133" i="15"/>
  <c r="I133" i="15" s="1"/>
  <c r="M133" i="15" s="1"/>
  <c r="E134" i="15"/>
  <c r="H134" i="15" s="1"/>
  <c r="L134" i="15" s="1"/>
  <c r="F134" i="15"/>
  <c r="I134" i="15" s="1"/>
  <c r="M134" i="15" s="1"/>
  <c r="E135" i="15"/>
  <c r="H135" i="15" s="1"/>
  <c r="L135" i="15" s="1"/>
  <c r="F135" i="15"/>
  <c r="I135" i="15" s="1"/>
  <c r="M135" i="15" s="1"/>
  <c r="E136" i="15"/>
  <c r="H136" i="15" s="1"/>
  <c r="L136" i="15" s="1"/>
  <c r="F136" i="15"/>
  <c r="I136" i="15" s="1"/>
  <c r="M136" i="15" s="1"/>
  <c r="E137" i="15"/>
  <c r="H137" i="15" s="1"/>
  <c r="L137" i="15" s="1"/>
  <c r="F137" i="15"/>
  <c r="I137" i="15" s="1"/>
  <c r="M137" i="15" s="1"/>
  <c r="E138" i="15"/>
  <c r="H138" i="15" s="1"/>
  <c r="L138" i="15" s="1"/>
  <c r="F138" i="15"/>
  <c r="I138" i="15" s="1"/>
  <c r="M138" i="15" s="1"/>
  <c r="E139" i="15"/>
  <c r="H139" i="15" s="1"/>
  <c r="L139" i="15" s="1"/>
  <c r="F139" i="15"/>
  <c r="I139" i="15" s="1"/>
  <c r="M139" i="15" s="1"/>
  <c r="E140" i="15"/>
  <c r="H140" i="15" s="1"/>
  <c r="L140" i="15" s="1"/>
  <c r="F140" i="15"/>
  <c r="I140" i="15" s="1"/>
  <c r="M140" i="15" s="1"/>
  <c r="E141" i="15"/>
  <c r="H141" i="15" s="1"/>
  <c r="L141" i="15" s="1"/>
  <c r="F141" i="15"/>
  <c r="I141" i="15" s="1"/>
  <c r="M141" i="15" s="1"/>
  <c r="E142" i="15"/>
  <c r="H142" i="15" s="1"/>
  <c r="L142" i="15" s="1"/>
  <c r="F142" i="15"/>
  <c r="I142" i="15" s="1"/>
  <c r="M142" i="15" s="1"/>
  <c r="E143" i="15"/>
  <c r="H143" i="15" s="1"/>
  <c r="L143" i="15" s="1"/>
  <c r="F143" i="15"/>
  <c r="I143" i="15" s="1"/>
  <c r="M143" i="15" s="1"/>
  <c r="E144" i="15"/>
  <c r="H144" i="15" s="1"/>
  <c r="L144" i="15" s="1"/>
  <c r="F144" i="15"/>
  <c r="I144" i="15" s="1"/>
  <c r="M144" i="15" s="1"/>
  <c r="E145" i="15"/>
  <c r="H145" i="15" s="1"/>
  <c r="L145" i="15" s="1"/>
  <c r="F145" i="15"/>
  <c r="I145" i="15" s="1"/>
  <c r="M145" i="15" s="1"/>
  <c r="E146" i="15"/>
  <c r="H146" i="15" s="1"/>
  <c r="L146" i="15" s="1"/>
  <c r="F146" i="15"/>
  <c r="I146" i="15" s="1"/>
  <c r="M146" i="15" s="1"/>
  <c r="E147" i="15"/>
  <c r="H147" i="15" s="1"/>
  <c r="L147" i="15" s="1"/>
  <c r="F147" i="15"/>
  <c r="I147" i="15" s="1"/>
  <c r="M147" i="15" s="1"/>
  <c r="E148" i="15"/>
  <c r="H148" i="15" s="1"/>
  <c r="L148" i="15" s="1"/>
  <c r="F148" i="15"/>
  <c r="I148" i="15" s="1"/>
  <c r="M148" i="15" s="1"/>
  <c r="E149" i="15"/>
  <c r="H149" i="15" s="1"/>
  <c r="L149" i="15" s="1"/>
  <c r="F149" i="15"/>
  <c r="I149" i="15" s="1"/>
  <c r="M149" i="15" s="1"/>
  <c r="E150" i="15"/>
  <c r="H150" i="15" s="1"/>
  <c r="L150" i="15" s="1"/>
  <c r="F150" i="15"/>
  <c r="I150" i="15" s="1"/>
  <c r="M150" i="15" s="1"/>
  <c r="E151" i="15"/>
  <c r="H151" i="15" s="1"/>
  <c r="L151" i="15" s="1"/>
  <c r="F151" i="15"/>
  <c r="I151" i="15" s="1"/>
  <c r="M151" i="15" s="1"/>
  <c r="E152" i="15"/>
  <c r="H152" i="15" s="1"/>
  <c r="L152" i="15" s="1"/>
  <c r="F152" i="15"/>
  <c r="I152" i="15" s="1"/>
  <c r="M152" i="15" s="1"/>
  <c r="E153" i="15"/>
  <c r="H153" i="15" s="1"/>
  <c r="L153" i="15" s="1"/>
  <c r="F153" i="15"/>
  <c r="I153" i="15" s="1"/>
  <c r="M153" i="15" s="1"/>
  <c r="E154" i="15"/>
  <c r="H154" i="15" s="1"/>
  <c r="L154" i="15" s="1"/>
  <c r="F154" i="15"/>
  <c r="I154" i="15" s="1"/>
  <c r="M154" i="15" s="1"/>
  <c r="E155" i="15"/>
  <c r="H155" i="15" s="1"/>
  <c r="L155" i="15" s="1"/>
  <c r="F155" i="15"/>
  <c r="I155" i="15" s="1"/>
  <c r="M155" i="15" s="1"/>
  <c r="E156" i="15"/>
  <c r="H156" i="15" s="1"/>
  <c r="L156" i="15" s="1"/>
  <c r="F156" i="15"/>
  <c r="I156" i="15" s="1"/>
  <c r="M156" i="15" s="1"/>
  <c r="E157" i="15"/>
  <c r="H157" i="15" s="1"/>
  <c r="L157" i="15" s="1"/>
  <c r="F157" i="15"/>
  <c r="I157" i="15" s="1"/>
  <c r="M157" i="15" s="1"/>
  <c r="E158" i="15"/>
  <c r="H158" i="15" s="1"/>
  <c r="L158" i="15" s="1"/>
  <c r="F158" i="15"/>
  <c r="I158" i="15" s="1"/>
  <c r="M158" i="15" s="1"/>
  <c r="E159" i="15"/>
  <c r="H159" i="15" s="1"/>
  <c r="L159" i="15" s="1"/>
  <c r="F159" i="15"/>
  <c r="I159" i="15" s="1"/>
  <c r="M159" i="15" s="1"/>
  <c r="E160" i="15"/>
  <c r="H160" i="15" s="1"/>
  <c r="L160" i="15" s="1"/>
  <c r="F160" i="15"/>
  <c r="I160" i="15" s="1"/>
  <c r="M160" i="15" s="1"/>
  <c r="E161" i="15"/>
  <c r="H161" i="15" s="1"/>
  <c r="L161" i="15" s="1"/>
  <c r="F161" i="15"/>
  <c r="I161" i="15" s="1"/>
  <c r="M161" i="15" s="1"/>
  <c r="E162" i="15"/>
  <c r="H162" i="15" s="1"/>
  <c r="L162" i="15" s="1"/>
  <c r="F162" i="15"/>
  <c r="I162" i="15" s="1"/>
  <c r="M162" i="15" s="1"/>
  <c r="E163" i="15"/>
  <c r="H163" i="15" s="1"/>
  <c r="L163" i="15" s="1"/>
  <c r="F163" i="15"/>
  <c r="I163" i="15" s="1"/>
  <c r="M163" i="15" s="1"/>
  <c r="E164" i="15"/>
  <c r="H164" i="15" s="1"/>
  <c r="L164" i="15" s="1"/>
  <c r="F164" i="15"/>
  <c r="I164" i="15" s="1"/>
  <c r="M164" i="15" s="1"/>
  <c r="E165" i="15"/>
  <c r="H165" i="15" s="1"/>
  <c r="L165" i="15" s="1"/>
  <c r="F165" i="15"/>
  <c r="I165" i="15" s="1"/>
  <c r="M165" i="15" s="1"/>
  <c r="E166" i="15"/>
  <c r="H166" i="15" s="1"/>
  <c r="L166" i="15" s="1"/>
  <c r="F166" i="15"/>
  <c r="I166" i="15" s="1"/>
  <c r="M166" i="15" s="1"/>
  <c r="E167" i="15"/>
  <c r="H167" i="15" s="1"/>
  <c r="L167" i="15" s="1"/>
  <c r="F167" i="15"/>
  <c r="I167" i="15" s="1"/>
  <c r="M167" i="15" s="1"/>
  <c r="E168" i="15"/>
  <c r="H168" i="15" s="1"/>
  <c r="L168" i="15" s="1"/>
  <c r="F168" i="15"/>
  <c r="I168" i="15" s="1"/>
  <c r="M168" i="15" s="1"/>
  <c r="E169" i="15"/>
  <c r="H169" i="15" s="1"/>
  <c r="L169" i="15" s="1"/>
  <c r="F169" i="15"/>
  <c r="I169" i="15" s="1"/>
  <c r="M169" i="15" s="1"/>
  <c r="E170" i="15"/>
  <c r="H170" i="15" s="1"/>
  <c r="L170" i="15" s="1"/>
  <c r="F170" i="15"/>
  <c r="I170" i="15" s="1"/>
  <c r="M170" i="15" s="1"/>
  <c r="E171" i="15"/>
  <c r="H171" i="15" s="1"/>
  <c r="L171" i="15" s="1"/>
  <c r="F171" i="15"/>
  <c r="I171" i="15" s="1"/>
  <c r="M171" i="15" s="1"/>
  <c r="E172" i="15"/>
  <c r="H172" i="15" s="1"/>
  <c r="L172" i="15" s="1"/>
  <c r="F172" i="15"/>
  <c r="I172" i="15" s="1"/>
  <c r="M172" i="15" s="1"/>
  <c r="E173" i="15"/>
  <c r="H173" i="15" s="1"/>
  <c r="L173" i="15" s="1"/>
  <c r="F173" i="15"/>
  <c r="I173" i="15" s="1"/>
  <c r="M173" i="15" s="1"/>
  <c r="E174" i="15"/>
  <c r="H174" i="15" s="1"/>
  <c r="L174" i="15" s="1"/>
  <c r="F174" i="15"/>
  <c r="I174" i="15" s="1"/>
  <c r="M174" i="15" s="1"/>
  <c r="E175" i="15"/>
  <c r="H175" i="15" s="1"/>
  <c r="L175" i="15" s="1"/>
  <c r="F175" i="15"/>
  <c r="I175" i="15" s="1"/>
  <c r="M175" i="15" s="1"/>
  <c r="E176" i="15"/>
  <c r="H176" i="15" s="1"/>
  <c r="L176" i="15" s="1"/>
  <c r="F176" i="15"/>
  <c r="I176" i="15" s="1"/>
  <c r="M176" i="15" s="1"/>
  <c r="E177" i="15"/>
  <c r="H177" i="15" s="1"/>
  <c r="L177" i="15" s="1"/>
  <c r="F177" i="15"/>
  <c r="I177" i="15" s="1"/>
  <c r="M177" i="15" s="1"/>
  <c r="E178" i="15"/>
  <c r="H178" i="15" s="1"/>
  <c r="L178" i="15" s="1"/>
  <c r="F178" i="15"/>
  <c r="I178" i="15" s="1"/>
  <c r="M178" i="15" s="1"/>
  <c r="E179" i="15"/>
  <c r="H179" i="15" s="1"/>
  <c r="L179" i="15" s="1"/>
  <c r="F179" i="15"/>
  <c r="I179" i="15" s="1"/>
  <c r="M179" i="15" s="1"/>
  <c r="E180" i="15"/>
  <c r="H180" i="15" s="1"/>
  <c r="L180" i="15" s="1"/>
  <c r="F180" i="15"/>
  <c r="I180" i="15" s="1"/>
  <c r="M180" i="15" s="1"/>
  <c r="E181" i="15"/>
  <c r="H181" i="15" s="1"/>
  <c r="L181" i="15" s="1"/>
  <c r="F181" i="15"/>
  <c r="I181" i="15" s="1"/>
  <c r="M181" i="15" s="1"/>
  <c r="E182" i="15"/>
  <c r="H182" i="15" s="1"/>
  <c r="L182" i="15" s="1"/>
  <c r="F182" i="15"/>
  <c r="I182" i="15" s="1"/>
  <c r="M182" i="15" s="1"/>
  <c r="E183" i="15"/>
  <c r="H183" i="15" s="1"/>
  <c r="L183" i="15" s="1"/>
  <c r="F183" i="15"/>
  <c r="I183" i="15" s="1"/>
  <c r="M183" i="15" s="1"/>
  <c r="E184" i="15"/>
  <c r="H184" i="15" s="1"/>
  <c r="L184" i="15" s="1"/>
  <c r="F184" i="15"/>
  <c r="I184" i="15" s="1"/>
  <c r="M184" i="15" s="1"/>
  <c r="E185" i="15"/>
  <c r="H185" i="15" s="1"/>
  <c r="L185" i="15" s="1"/>
  <c r="F185" i="15"/>
  <c r="I185" i="15" s="1"/>
  <c r="M185" i="15" s="1"/>
  <c r="E186" i="15"/>
  <c r="H186" i="15" s="1"/>
  <c r="L186" i="15" s="1"/>
  <c r="F186" i="15"/>
  <c r="I186" i="15" s="1"/>
  <c r="M186" i="15" s="1"/>
  <c r="E187" i="15"/>
  <c r="H187" i="15" s="1"/>
  <c r="L187" i="15" s="1"/>
  <c r="F187" i="15"/>
  <c r="I187" i="15" s="1"/>
  <c r="M187" i="15" s="1"/>
  <c r="E188" i="15"/>
  <c r="H188" i="15" s="1"/>
  <c r="L188" i="15" s="1"/>
  <c r="F188" i="15"/>
  <c r="I188" i="15" s="1"/>
  <c r="M188" i="15" s="1"/>
  <c r="E189" i="15"/>
  <c r="H189" i="15" s="1"/>
  <c r="L189" i="15" s="1"/>
  <c r="F189" i="15"/>
  <c r="I189" i="15" s="1"/>
  <c r="M189" i="15" s="1"/>
  <c r="E190" i="15"/>
  <c r="H190" i="15" s="1"/>
  <c r="L190" i="15" s="1"/>
  <c r="F190" i="15"/>
  <c r="I190" i="15" s="1"/>
  <c r="M190" i="15" s="1"/>
  <c r="E191" i="15"/>
  <c r="H191" i="15" s="1"/>
  <c r="L191" i="15" s="1"/>
  <c r="F191" i="15"/>
  <c r="I191" i="15" s="1"/>
  <c r="M191" i="15" s="1"/>
  <c r="E192" i="15"/>
  <c r="H192" i="15" s="1"/>
  <c r="L192" i="15" s="1"/>
  <c r="F192" i="15"/>
  <c r="I192" i="15" s="1"/>
  <c r="M192" i="15" s="1"/>
  <c r="E193" i="15"/>
  <c r="H193" i="15" s="1"/>
  <c r="L193" i="15" s="1"/>
  <c r="F193" i="15"/>
  <c r="I193" i="15" s="1"/>
  <c r="M193" i="15" s="1"/>
  <c r="E194" i="15"/>
  <c r="H194" i="15" s="1"/>
  <c r="L194" i="15" s="1"/>
  <c r="F194" i="15"/>
  <c r="I194" i="15" s="1"/>
  <c r="M194" i="15" s="1"/>
  <c r="E195" i="15"/>
  <c r="H195" i="15" s="1"/>
  <c r="L195" i="15" s="1"/>
  <c r="F195" i="15"/>
  <c r="I195" i="15" s="1"/>
  <c r="M195" i="15" s="1"/>
  <c r="E196" i="15"/>
  <c r="H196" i="15" s="1"/>
  <c r="L196" i="15" s="1"/>
  <c r="F196" i="15"/>
  <c r="I196" i="15" s="1"/>
  <c r="M196" i="15" s="1"/>
  <c r="E197" i="15"/>
  <c r="H197" i="15" s="1"/>
  <c r="L197" i="15" s="1"/>
  <c r="F197" i="15"/>
  <c r="I197" i="15" s="1"/>
  <c r="M197" i="15" s="1"/>
  <c r="E198" i="15"/>
  <c r="H198" i="15" s="1"/>
  <c r="L198" i="15" s="1"/>
  <c r="F198" i="15"/>
  <c r="I198" i="15" s="1"/>
  <c r="M198" i="15" s="1"/>
  <c r="E199" i="15"/>
  <c r="H199" i="15" s="1"/>
  <c r="L199" i="15" s="1"/>
  <c r="F199" i="15"/>
  <c r="I199" i="15" s="1"/>
  <c r="M199" i="15" s="1"/>
  <c r="E200" i="15"/>
  <c r="H200" i="15" s="1"/>
  <c r="L200" i="15" s="1"/>
  <c r="F200" i="15"/>
  <c r="I200" i="15" s="1"/>
  <c r="M200" i="15" s="1"/>
  <c r="E201" i="15"/>
  <c r="H201" i="15" s="1"/>
  <c r="L201" i="15" s="1"/>
  <c r="F201" i="15"/>
  <c r="I201" i="15" s="1"/>
  <c r="M201" i="15" s="1"/>
  <c r="E202" i="15"/>
  <c r="H202" i="15" s="1"/>
  <c r="L202" i="15" s="1"/>
  <c r="F202" i="15"/>
  <c r="I202" i="15" s="1"/>
  <c r="M202" i="15" s="1"/>
  <c r="E203" i="15"/>
  <c r="H203" i="15" s="1"/>
  <c r="L203" i="15" s="1"/>
  <c r="F203" i="15"/>
  <c r="I203" i="15" s="1"/>
  <c r="M203" i="15" s="1"/>
  <c r="E204" i="15"/>
  <c r="H204" i="15" s="1"/>
  <c r="L204" i="15" s="1"/>
  <c r="F204" i="15"/>
  <c r="I204" i="15" s="1"/>
  <c r="M204" i="15" s="1"/>
  <c r="E205" i="15"/>
  <c r="H205" i="15" s="1"/>
  <c r="L205" i="15" s="1"/>
  <c r="O205" i="15" s="1"/>
  <c r="F205" i="15"/>
  <c r="I205" i="15" s="1"/>
  <c r="M205" i="15" s="1"/>
  <c r="P205" i="15" s="1"/>
  <c r="E206" i="15"/>
  <c r="H206" i="15" s="1"/>
  <c r="L206" i="15" s="1"/>
  <c r="O206" i="15" s="1"/>
  <c r="F206" i="15"/>
  <c r="I206" i="15" s="1"/>
  <c r="M206" i="15" s="1"/>
  <c r="P206" i="15" s="1"/>
  <c r="E207" i="15"/>
  <c r="H207" i="15" s="1"/>
  <c r="L207" i="15" s="1"/>
  <c r="O207" i="15" s="1"/>
  <c r="F207" i="15"/>
  <c r="I207" i="15" s="1"/>
  <c r="M207" i="15" s="1"/>
  <c r="P207" i="15" s="1"/>
  <c r="E208" i="15"/>
  <c r="H208" i="15" s="1"/>
  <c r="L208" i="15" s="1"/>
  <c r="O208" i="15" s="1"/>
  <c r="F208" i="15"/>
  <c r="I208" i="15" s="1"/>
  <c r="M208" i="15" s="1"/>
  <c r="P208" i="15" s="1"/>
  <c r="E209" i="15"/>
  <c r="H209" i="15" s="1"/>
  <c r="L209" i="15" s="1"/>
  <c r="O209" i="15" s="1"/>
  <c r="F209" i="15"/>
  <c r="I209" i="15" s="1"/>
  <c r="M209" i="15" s="1"/>
  <c r="P209" i="15" s="1"/>
  <c r="E210" i="15"/>
  <c r="H210" i="15" s="1"/>
  <c r="L210" i="15" s="1"/>
  <c r="O210" i="15" s="1"/>
  <c r="F210" i="15"/>
  <c r="I210" i="15" s="1"/>
  <c r="M210" i="15" s="1"/>
  <c r="P210" i="15" s="1"/>
  <c r="E211" i="15"/>
  <c r="H211" i="15" s="1"/>
  <c r="L211" i="15" s="1"/>
  <c r="O211" i="15" s="1"/>
  <c r="F211" i="15"/>
  <c r="I211" i="15" s="1"/>
  <c r="M211" i="15" s="1"/>
  <c r="P211" i="15" s="1"/>
  <c r="E212" i="15"/>
  <c r="H212" i="15" s="1"/>
  <c r="L212" i="15" s="1"/>
  <c r="O212" i="15" s="1"/>
  <c r="F212" i="15"/>
  <c r="I212" i="15" s="1"/>
  <c r="M212" i="15" s="1"/>
  <c r="P212" i="15" s="1"/>
  <c r="E213" i="15"/>
  <c r="H213" i="15" s="1"/>
  <c r="L213" i="15" s="1"/>
  <c r="O213" i="15" s="1"/>
  <c r="F213" i="15"/>
  <c r="I213" i="15" s="1"/>
  <c r="M213" i="15" s="1"/>
  <c r="P213" i="15" s="1"/>
  <c r="E214" i="15"/>
  <c r="H214" i="15" s="1"/>
  <c r="L214" i="15" s="1"/>
  <c r="O214" i="15" s="1"/>
  <c r="F214" i="15"/>
  <c r="I214" i="15" s="1"/>
  <c r="M214" i="15" s="1"/>
  <c r="P214" i="15" s="1"/>
  <c r="E215" i="15"/>
  <c r="H215" i="15" s="1"/>
  <c r="L215" i="15" s="1"/>
  <c r="F215" i="15"/>
  <c r="I215" i="15" s="1"/>
  <c r="M215" i="15" s="1"/>
  <c r="E216" i="15"/>
  <c r="H216" i="15" s="1"/>
  <c r="L216" i="15" s="1"/>
  <c r="F216" i="15"/>
  <c r="I216" i="15" s="1"/>
  <c r="M216" i="15" s="1"/>
  <c r="E217" i="15"/>
  <c r="H217" i="15" s="1"/>
  <c r="L217" i="15" s="1"/>
  <c r="O217" i="15" s="1"/>
  <c r="F217" i="15"/>
  <c r="I217" i="15" s="1"/>
  <c r="M217" i="15" s="1"/>
  <c r="P217" i="15" s="1"/>
  <c r="E218" i="15"/>
  <c r="H218" i="15" s="1"/>
  <c r="L218" i="15" s="1"/>
  <c r="O218" i="15" s="1"/>
  <c r="F218" i="15"/>
  <c r="I218" i="15" s="1"/>
  <c r="M218" i="15" s="1"/>
  <c r="P218" i="15" s="1"/>
  <c r="E219" i="15"/>
  <c r="H219" i="15" s="1"/>
  <c r="L219" i="15" s="1"/>
  <c r="O219" i="15" s="1"/>
  <c r="F219" i="15"/>
  <c r="I219" i="15" s="1"/>
  <c r="M219" i="15" s="1"/>
  <c r="P219" i="15" s="1"/>
  <c r="E220" i="15"/>
  <c r="H220" i="15" s="1"/>
  <c r="L220" i="15" s="1"/>
  <c r="F220" i="15"/>
  <c r="I220" i="15" s="1"/>
  <c r="M220" i="15" s="1"/>
  <c r="E221" i="15"/>
  <c r="H221" i="15" s="1"/>
  <c r="L221" i="15" s="1"/>
  <c r="O221" i="15" s="1"/>
  <c r="F221" i="15"/>
  <c r="I221" i="15" s="1"/>
  <c r="M221" i="15" s="1"/>
  <c r="P221" i="15" s="1"/>
  <c r="E222" i="15"/>
  <c r="H222" i="15" s="1"/>
  <c r="L222" i="15" s="1"/>
  <c r="F222" i="15"/>
  <c r="I222" i="15" s="1"/>
  <c r="M222" i="15" s="1"/>
  <c r="P222" i="15" s="1"/>
  <c r="E223" i="15"/>
  <c r="H223" i="15" s="1"/>
  <c r="L223" i="15" s="1"/>
  <c r="O223" i="15" s="1"/>
  <c r="F223" i="15"/>
  <c r="I223" i="15" s="1"/>
  <c r="M223" i="15" s="1"/>
  <c r="P223" i="15" s="1"/>
  <c r="E224" i="15"/>
  <c r="H224" i="15" s="1"/>
  <c r="L224" i="15" s="1"/>
  <c r="O224" i="15" s="1"/>
  <c r="F224" i="15"/>
  <c r="I224" i="15" s="1"/>
  <c r="M224" i="15" s="1"/>
  <c r="P224" i="15" s="1"/>
  <c r="E225" i="15"/>
  <c r="H225" i="15" s="1"/>
  <c r="L225" i="15" s="1"/>
  <c r="O225" i="15" s="1"/>
  <c r="F225" i="15"/>
  <c r="I225" i="15" s="1"/>
  <c r="M225" i="15" s="1"/>
  <c r="E226" i="15"/>
  <c r="H226" i="15" s="1"/>
  <c r="L226" i="15" s="1"/>
  <c r="O226" i="15" s="1"/>
  <c r="F226" i="15"/>
  <c r="I226" i="15" s="1"/>
  <c r="M226" i="15" s="1"/>
  <c r="P226" i="15" s="1"/>
  <c r="E227" i="15"/>
  <c r="H227" i="15" s="1"/>
  <c r="L227" i="15" s="1"/>
  <c r="O227" i="15" s="1"/>
  <c r="F227" i="15"/>
  <c r="I227" i="15" s="1"/>
  <c r="M227" i="15" s="1"/>
  <c r="P227" i="15" s="1"/>
  <c r="E228" i="15"/>
  <c r="H228" i="15" s="1"/>
  <c r="L228" i="15" s="1"/>
  <c r="O228" i="15" s="1"/>
  <c r="F228" i="15"/>
  <c r="I228" i="15" s="1"/>
  <c r="M228" i="15" s="1"/>
  <c r="P228" i="15" s="1"/>
  <c r="E229" i="15"/>
  <c r="H229" i="15" s="1"/>
  <c r="L229" i="15" s="1"/>
  <c r="O229" i="15" s="1"/>
  <c r="F229" i="15"/>
  <c r="I229" i="15" s="1"/>
  <c r="M229" i="15" s="1"/>
  <c r="P229" i="15" s="1"/>
  <c r="E230" i="15"/>
  <c r="H230" i="15" s="1"/>
  <c r="L230" i="15" s="1"/>
  <c r="O230" i="15" s="1"/>
  <c r="F230" i="15"/>
  <c r="I230" i="15" s="1"/>
  <c r="M230" i="15" s="1"/>
  <c r="P230" i="15" s="1"/>
  <c r="E231" i="15"/>
  <c r="H231" i="15" s="1"/>
  <c r="L231" i="15" s="1"/>
  <c r="O231" i="15" s="1"/>
  <c r="F231" i="15"/>
  <c r="I231" i="15" s="1"/>
  <c r="M231" i="15" s="1"/>
  <c r="P231" i="15" s="1"/>
  <c r="E232" i="15"/>
  <c r="H232" i="15" s="1"/>
  <c r="L232" i="15" s="1"/>
  <c r="F232" i="15"/>
  <c r="I232" i="15" s="1"/>
  <c r="M232" i="15" s="1"/>
  <c r="E233" i="15"/>
  <c r="H233" i="15" s="1"/>
  <c r="L233" i="15" s="1"/>
  <c r="O233" i="15" s="1"/>
  <c r="F233" i="15"/>
  <c r="I233" i="15" s="1"/>
  <c r="M233" i="15" s="1"/>
  <c r="P233" i="15" s="1"/>
  <c r="E234" i="15"/>
  <c r="H234" i="15" s="1"/>
  <c r="L234" i="15" s="1"/>
  <c r="F234" i="15"/>
  <c r="I234" i="15" s="1"/>
  <c r="M234" i="15" s="1"/>
  <c r="P234" i="15" s="1"/>
  <c r="E235" i="15"/>
  <c r="H235" i="15" s="1"/>
  <c r="L235" i="15" s="1"/>
  <c r="O235" i="15" s="1"/>
  <c r="F235" i="15"/>
  <c r="I235" i="15" s="1"/>
  <c r="M235" i="15" s="1"/>
  <c r="P235" i="15" s="1"/>
  <c r="E236" i="15"/>
  <c r="H236" i="15" s="1"/>
  <c r="L236" i="15" s="1"/>
  <c r="O236" i="15" s="1"/>
  <c r="F236" i="15"/>
  <c r="I236" i="15" s="1"/>
  <c r="M236" i="15" s="1"/>
  <c r="P236" i="15" s="1"/>
  <c r="E237" i="15"/>
  <c r="H237" i="15" s="1"/>
  <c r="L237" i="15" s="1"/>
  <c r="O237" i="15" s="1"/>
  <c r="F237" i="15"/>
  <c r="I237" i="15" s="1"/>
  <c r="M237" i="15" s="1"/>
  <c r="P237" i="15" s="1"/>
  <c r="E238" i="15"/>
  <c r="H238" i="15" s="1"/>
  <c r="L238" i="15" s="1"/>
  <c r="O238" i="15" s="1"/>
  <c r="F238" i="15"/>
  <c r="I238" i="15" s="1"/>
  <c r="M238" i="15" s="1"/>
  <c r="P238" i="15" s="1"/>
  <c r="E239" i="15"/>
  <c r="H239" i="15" s="1"/>
  <c r="L239" i="15" s="1"/>
  <c r="F239" i="15"/>
  <c r="I239" i="15" s="1"/>
  <c r="M239" i="15" s="1"/>
  <c r="P239" i="15" s="1"/>
  <c r="E240" i="15"/>
  <c r="H240" i="15" s="1"/>
  <c r="L240" i="15" s="1"/>
  <c r="O240" i="15" s="1"/>
  <c r="F240" i="15"/>
  <c r="I240" i="15" s="1"/>
  <c r="M240" i="15" s="1"/>
  <c r="P240" i="15" s="1"/>
  <c r="E241" i="15"/>
  <c r="H241" i="15" s="1"/>
  <c r="L241" i="15" s="1"/>
  <c r="O241" i="15" s="1"/>
  <c r="F241" i="15"/>
  <c r="I241" i="15" s="1"/>
  <c r="M241" i="15" s="1"/>
  <c r="P241" i="15" s="1"/>
  <c r="E242" i="15"/>
  <c r="H242" i="15" s="1"/>
  <c r="L242" i="15" s="1"/>
  <c r="F242" i="15"/>
  <c r="I242" i="15" s="1"/>
  <c r="M242" i="15" s="1"/>
  <c r="E243" i="15"/>
  <c r="H243" i="15" s="1"/>
  <c r="L243" i="15" s="1"/>
  <c r="F243" i="15"/>
  <c r="I243" i="15" s="1"/>
  <c r="M243" i="15" s="1"/>
  <c r="E244" i="15"/>
  <c r="H244" i="15" s="1"/>
  <c r="L244" i="15" s="1"/>
  <c r="F244" i="15"/>
  <c r="I244" i="15" s="1"/>
  <c r="M244" i="15" s="1"/>
  <c r="P244" i="15" s="1"/>
  <c r="E245" i="15"/>
  <c r="H245" i="15" s="1"/>
  <c r="L245" i="15" s="1"/>
  <c r="O245" i="15" s="1"/>
  <c r="F245" i="15"/>
  <c r="I245" i="15" s="1"/>
  <c r="M245" i="15" s="1"/>
  <c r="P245" i="15" s="1"/>
  <c r="E246" i="15"/>
  <c r="H246" i="15" s="1"/>
  <c r="L246" i="15" s="1"/>
  <c r="O246" i="15" s="1"/>
  <c r="F246" i="15"/>
  <c r="I246" i="15" s="1"/>
  <c r="M246" i="15" s="1"/>
  <c r="P246" i="15" s="1"/>
  <c r="E247" i="15"/>
  <c r="H247" i="15" s="1"/>
  <c r="L247" i="15" s="1"/>
  <c r="O247" i="15" s="1"/>
  <c r="F247" i="15"/>
  <c r="I247" i="15" s="1"/>
  <c r="M247" i="15" s="1"/>
  <c r="P247" i="15" s="1"/>
  <c r="E248" i="15"/>
  <c r="H248" i="15" s="1"/>
  <c r="L248" i="15" s="1"/>
  <c r="F248" i="15"/>
  <c r="I248" i="15" s="1"/>
  <c r="M248" i="15" s="1"/>
  <c r="E249" i="15"/>
  <c r="H249" i="15" s="1"/>
  <c r="L249" i="15" s="1"/>
  <c r="F249" i="15"/>
  <c r="I249" i="15" s="1"/>
  <c r="M249" i="15" s="1"/>
  <c r="E250" i="15"/>
  <c r="H250" i="15" s="1"/>
  <c r="L250" i="15" s="1"/>
  <c r="O250" i="15" s="1"/>
  <c r="F250" i="15"/>
  <c r="I250" i="15" s="1"/>
  <c r="M250" i="15" s="1"/>
  <c r="P250" i="15" s="1"/>
  <c r="E251" i="15"/>
  <c r="H251" i="15" s="1"/>
  <c r="L251" i="15" s="1"/>
  <c r="O251" i="15" s="1"/>
  <c r="F251" i="15"/>
  <c r="I251" i="15" s="1"/>
  <c r="M251" i="15" s="1"/>
  <c r="P251" i="15" s="1"/>
  <c r="E252" i="15"/>
  <c r="H252" i="15" s="1"/>
  <c r="L252" i="15" s="1"/>
  <c r="F252" i="15"/>
  <c r="I252" i="15" s="1"/>
  <c r="M252" i="15" s="1"/>
  <c r="E253" i="15"/>
  <c r="H253" i="15" s="1"/>
  <c r="L253" i="15" s="1"/>
  <c r="F253" i="15"/>
  <c r="I253" i="15" s="1"/>
  <c r="M253" i="15" s="1"/>
  <c r="P253" i="15" s="1"/>
  <c r="E254" i="15"/>
  <c r="H254" i="15" s="1"/>
  <c r="L254" i="15" s="1"/>
  <c r="O254" i="15" s="1"/>
  <c r="F254" i="15"/>
  <c r="I254" i="15" s="1"/>
  <c r="M254" i="15" s="1"/>
  <c r="P254" i="15" s="1"/>
  <c r="E255" i="15"/>
  <c r="H255" i="15" s="1"/>
  <c r="L255" i="15" s="1"/>
  <c r="O255" i="15" s="1"/>
  <c r="F255" i="15"/>
  <c r="I255" i="15" s="1"/>
  <c r="M255" i="15" s="1"/>
  <c r="P255" i="15" s="1"/>
  <c r="E256" i="15"/>
  <c r="H256" i="15" s="1"/>
  <c r="L256" i="15" s="1"/>
  <c r="O256" i="15" s="1"/>
  <c r="F256" i="15"/>
  <c r="I256" i="15" s="1"/>
  <c r="M256" i="15" s="1"/>
  <c r="P256" i="15" s="1"/>
  <c r="E257" i="15"/>
  <c r="H257" i="15" s="1"/>
  <c r="L257" i="15" s="1"/>
  <c r="O257" i="15" s="1"/>
  <c r="F257" i="15"/>
  <c r="I257" i="15" s="1"/>
  <c r="M257" i="15" s="1"/>
  <c r="P257" i="15" s="1"/>
  <c r="E258" i="15"/>
  <c r="H258" i="15" s="1"/>
  <c r="L258" i="15" s="1"/>
  <c r="F258" i="15"/>
  <c r="I258" i="15" s="1"/>
  <c r="M258" i="15" s="1"/>
  <c r="E259" i="15"/>
  <c r="H259" i="15" s="1"/>
  <c r="L259" i="15" s="1"/>
  <c r="O259" i="15" s="1"/>
  <c r="F259" i="15"/>
  <c r="I259" i="15" s="1"/>
  <c r="M259" i="15" s="1"/>
  <c r="P259" i="15" s="1"/>
  <c r="E260" i="15"/>
  <c r="H260" i="15" s="1"/>
  <c r="L260" i="15" s="1"/>
  <c r="O260" i="15" s="1"/>
  <c r="F260" i="15"/>
  <c r="I260" i="15" s="1"/>
  <c r="M260" i="15" s="1"/>
  <c r="P260" i="15" s="1"/>
  <c r="E261" i="15"/>
  <c r="H261" i="15" s="1"/>
  <c r="L261" i="15" s="1"/>
  <c r="O261" i="15" s="1"/>
  <c r="F261" i="15"/>
  <c r="I261" i="15" s="1"/>
  <c r="M261" i="15" s="1"/>
  <c r="P261" i="15" s="1"/>
  <c r="E262" i="15"/>
  <c r="H262" i="15" s="1"/>
  <c r="L262" i="15" s="1"/>
  <c r="F262" i="15"/>
  <c r="I262" i="15" s="1"/>
  <c r="M262" i="15" s="1"/>
  <c r="P262" i="15" s="1"/>
  <c r="E263" i="15"/>
  <c r="H263" i="15" s="1"/>
  <c r="L263" i="15" s="1"/>
  <c r="O263" i="15" s="1"/>
  <c r="F263" i="15"/>
  <c r="I263" i="15" s="1"/>
  <c r="M263" i="15" s="1"/>
  <c r="P263" i="15" s="1"/>
  <c r="E264" i="15"/>
  <c r="H264" i="15" s="1"/>
  <c r="L264" i="15" s="1"/>
  <c r="O264" i="15" s="1"/>
  <c r="F264" i="15"/>
  <c r="I264" i="15" s="1"/>
  <c r="M264" i="15" s="1"/>
  <c r="P264" i="15" s="1"/>
  <c r="E265" i="15"/>
  <c r="H265" i="15" s="1"/>
  <c r="L265" i="15" s="1"/>
  <c r="O265" i="15" s="1"/>
  <c r="F265" i="15"/>
  <c r="I265" i="15" s="1"/>
  <c r="M265" i="15" s="1"/>
  <c r="P265" i="15" s="1"/>
  <c r="E266" i="15"/>
  <c r="H266" i="15" s="1"/>
  <c r="L266" i="15" s="1"/>
  <c r="O266" i="15" s="1"/>
  <c r="F266" i="15"/>
  <c r="I266" i="15" s="1"/>
  <c r="M266" i="15" s="1"/>
  <c r="E267" i="15"/>
  <c r="H267" i="15" s="1"/>
  <c r="L267" i="15" s="1"/>
  <c r="F267" i="15"/>
  <c r="I267" i="15" s="1"/>
  <c r="M267" i="15" s="1"/>
  <c r="E268" i="15"/>
  <c r="H268" i="15" s="1"/>
  <c r="L268" i="15" s="1"/>
  <c r="F268" i="15"/>
  <c r="I268" i="15" s="1"/>
  <c r="M268" i="15" s="1"/>
  <c r="P268" i="15" s="1"/>
  <c r="E269" i="15"/>
  <c r="H269" i="15" s="1"/>
  <c r="L269" i="15" s="1"/>
  <c r="O269" i="15" s="1"/>
  <c r="F269" i="15"/>
  <c r="I269" i="15" s="1"/>
  <c r="M269" i="15" s="1"/>
  <c r="P269" i="15" s="1"/>
  <c r="F3" i="15"/>
  <c r="I3" i="15" s="1"/>
  <c r="E3" i="15"/>
  <c r="H3" i="15" s="1"/>
  <c r="AR55" i="12" l="1"/>
  <c r="BD55" i="12" s="1"/>
  <c r="BF55" i="12" s="1"/>
  <c r="AR64" i="12"/>
  <c r="BD64" i="12" s="1"/>
  <c r="BF64" i="12" s="1"/>
  <c r="BF56" i="12"/>
  <c r="BF7" i="12"/>
  <c r="BF31" i="12"/>
  <c r="BF33" i="12"/>
  <c r="BF63" i="12"/>
  <c r="BF95" i="12"/>
  <c r="BF88" i="12"/>
  <c r="BF75" i="12"/>
  <c r="BF32" i="12"/>
  <c r="BF71" i="12"/>
  <c r="BF66" i="12"/>
  <c r="BF62" i="12"/>
  <c r="BF94" i="12"/>
  <c r="BF22" i="12"/>
  <c r="BF16" i="12"/>
  <c r="BF93" i="12"/>
  <c r="BF81" i="12"/>
  <c r="BF6" i="12"/>
  <c r="BF69" i="12"/>
  <c r="BF53" i="12"/>
  <c r="BF25" i="12"/>
  <c r="BF79" i="12"/>
  <c r="BF80" i="12"/>
  <c r="BF92" i="12"/>
  <c r="BF5" i="12"/>
  <c r="BF61" i="12"/>
  <c r="BF35" i="12"/>
  <c r="BF52" i="12"/>
  <c r="AR96" i="12"/>
  <c r="BD96" i="12" s="1"/>
  <c r="BF96" i="12" s="1"/>
  <c r="AR91" i="12"/>
  <c r="BD91" i="12" s="1"/>
  <c r="BF91" i="12" s="1"/>
  <c r="AR87" i="12"/>
  <c r="BD87" i="12" s="1"/>
  <c r="BF87" i="12" s="1"/>
  <c r="AR90" i="12"/>
  <c r="BD90" i="12" s="1"/>
  <c r="BF90" i="12" s="1"/>
  <c r="AR89" i="12"/>
  <c r="BD89" i="12" s="1"/>
  <c r="BF89" i="12" s="1"/>
  <c r="AR8" i="12"/>
  <c r="BD8" i="12" s="1"/>
  <c r="BF8" i="12" s="1"/>
  <c r="AR10" i="12"/>
  <c r="BD10" i="12" s="1"/>
  <c r="BF10" i="12" s="1"/>
  <c r="AR39" i="12"/>
  <c r="BD39" i="12" s="1"/>
  <c r="BF39" i="12" s="1"/>
  <c r="AR23" i="12"/>
  <c r="BD23" i="12" s="1"/>
  <c r="BF23" i="12" s="1"/>
  <c r="AR51" i="12"/>
  <c r="BD51" i="12" s="1"/>
  <c r="BF51" i="12" s="1"/>
  <c r="AR41" i="12"/>
  <c r="BD41" i="12" s="1"/>
  <c r="BF41" i="12" s="1"/>
  <c r="AR72" i="12"/>
  <c r="BD72" i="12" s="1"/>
  <c r="BF72" i="12" s="1"/>
  <c r="AR84" i="12"/>
  <c r="BD84" i="12" s="1"/>
  <c r="BF84" i="12" s="1"/>
  <c r="AR86" i="12"/>
  <c r="BD86" i="12" s="1"/>
  <c r="BF86" i="12" s="1"/>
  <c r="AR85" i="12"/>
  <c r="BD85" i="12" s="1"/>
  <c r="BF85" i="12" s="1"/>
  <c r="AR83" i="12"/>
  <c r="BD83" i="12" s="1"/>
  <c r="BF83" i="12" s="1"/>
  <c r="AR82" i="12"/>
  <c r="BD82" i="12" s="1"/>
  <c r="BF82" i="12" s="1"/>
  <c r="AR77" i="12"/>
  <c r="BD77" i="12" s="1"/>
  <c r="BF77" i="12" s="1"/>
  <c r="AR76" i="12"/>
  <c r="BD76" i="12" s="1"/>
  <c r="BF76" i="12" s="1"/>
  <c r="AR78" i="12"/>
  <c r="BD78" i="12" s="1"/>
  <c r="BF78" i="12" s="1"/>
  <c r="AR74" i="12"/>
  <c r="BD74" i="12" s="1"/>
  <c r="BF74" i="12" s="1"/>
  <c r="AR73" i="12"/>
  <c r="BD73" i="12" s="1"/>
  <c r="BF73" i="12" s="1"/>
  <c r="AR70" i="12"/>
  <c r="BD70" i="12" s="1"/>
  <c r="BF70" i="12" s="1"/>
  <c r="AR67" i="12"/>
  <c r="BD67" i="12" s="1"/>
  <c r="BF67" i="12" s="1"/>
  <c r="AR68" i="12"/>
  <c r="BD68" i="12" s="1"/>
  <c r="BF68" i="12" s="1"/>
  <c r="AR65" i="12"/>
  <c r="BD65" i="12" s="1"/>
  <c r="BF65" i="12" s="1"/>
  <c r="AR60" i="12"/>
  <c r="BD60" i="12" s="1"/>
  <c r="BF60" i="12" s="1"/>
  <c r="AR57" i="12"/>
  <c r="BD57" i="12" s="1"/>
  <c r="BF57" i="12" s="1"/>
  <c r="AR58" i="12"/>
  <c r="BD58" i="12" s="1"/>
  <c r="BF58" i="12" s="1"/>
  <c r="AR59" i="12"/>
  <c r="BD59" i="12" s="1"/>
  <c r="BF59" i="12" s="1"/>
  <c r="AR54" i="12"/>
  <c r="BD54" i="12" s="1"/>
  <c r="BF54" i="12" s="1"/>
  <c r="AR49" i="12"/>
  <c r="BD49" i="12" s="1"/>
  <c r="BF49" i="12" s="1"/>
  <c r="AR48" i="12"/>
  <c r="BD48" i="12" s="1"/>
  <c r="BF48" i="12" s="1"/>
  <c r="AR47" i="12"/>
  <c r="BD47" i="12" s="1"/>
  <c r="BF47" i="12" s="1"/>
  <c r="AR46" i="12"/>
  <c r="BD46" i="12" s="1"/>
  <c r="BF46" i="12" s="1"/>
  <c r="AR50" i="12"/>
  <c r="BD50" i="12" s="1"/>
  <c r="BF50" i="12" s="1"/>
  <c r="AR42" i="12"/>
  <c r="BD42" i="12" s="1"/>
  <c r="BF42" i="12" s="1"/>
  <c r="AR43" i="12"/>
  <c r="BD43" i="12" s="1"/>
  <c r="BF43" i="12" s="1"/>
  <c r="AR45" i="12"/>
  <c r="BD45" i="12" s="1"/>
  <c r="BF45" i="12" s="1"/>
  <c r="AR44" i="12"/>
  <c r="BD44" i="12" s="1"/>
  <c r="BF44" i="12" s="1"/>
  <c r="AR38" i="12"/>
  <c r="BD38" i="12" s="1"/>
  <c r="BF38" i="12" s="1"/>
  <c r="AR40" i="12"/>
  <c r="BD40" i="12" s="1"/>
  <c r="BF40" i="12" s="1"/>
  <c r="AR34" i="12"/>
  <c r="BD34" i="12" s="1"/>
  <c r="BF34" i="12" s="1"/>
  <c r="AR37" i="12"/>
  <c r="BD37" i="12" s="1"/>
  <c r="BF37" i="12" s="1"/>
  <c r="AR36" i="12"/>
  <c r="BD36" i="12" s="1"/>
  <c r="BF36" i="12" s="1"/>
  <c r="AR21" i="12"/>
  <c r="BD21" i="12" s="1"/>
  <c r="BF21" i="12" s="1"/>
  <c r="AR27" i="12"/>
  <c r="BD27" i="12" s="1"/>
  <c r="BF27" i="12" s="1"/>
  <c r="AR15" i="12"/>
  <c r="BD15" i="12" s="1"/>
  <c r="BF15" i="12" s="1"/>
  <c r="AR29" i="12"/>
  <c r="BD29" i="12" s="1"/>
  <c r="BF29" i="12" s="1"/>
  <c r="AR30" i="12"/>
  <c r="BD30" i="12" s="1"/>
  <c r="BF30" i="12" s="1"/>
  <c r="AR28" i="12"/>
  <c r="BD28" i="12" s="1"/>
  <c r="BF28" i="12" s="1"/>
  <c r="AR26" i="12"/>
  <c r="BD26" i="12" s="1"/>
  <c r="BF26" i="12" s="1"/>
  <c r="AR24" i="12"/>
  <c r="BD24" i="12" s="1"/>
  <c r="BF24" i="12" s="1"/>
  <c r="AR20" i="12"/>
  <c r="BD20" i="12" s="1"/>
  <c r="BF20" i="12" s="1"/>
  <c r="AR18" i="12"/>
  <c r="BD18" i="12" s="1"/>
  <c r="BF18" i="12" s="1"/>
  <c r="AR19" i="12"/>
  <c r="BD19" i="12" s="1"/>
  <c r="BF19" i="12" s="1"/>
  <c r="AR14" i="12"/>
  <c r="BD14" i="12" s="1"/>
  <c r="BF14" i="12" s="1"/>
  <c r="AR13" i="12"/>
  <c r="BD13" i="12" s="1"/>
  <c r="BF13" i="12" s="1"/>
  <c r="AR17" i="12"/>
  <c r="BD17" i="12" s="1"/>
  <c r="BF17" i="12" s="1"/>
  <c r="AR9" i="12"/>
  <c r="BD9" i="12" s="1"/>
  <c r="BF9" i="12" s="1"/>
  <c r="AR12" i="12"/>
  <c r="BD12" i="12" s="1"/>
  <c r="BF12" i="12" s="1"/>
  <c r="AR11" i="12"/>
  <c r="BD11" i="12" s="1"/>
  <c r="BF11" i="12" s="1"/>
  <c r="O220" i="12"/>
  <c r="R220" i="12" s="1"/>
  <c r="O248" i="12"/>
  <c r="R248" i="12" s="1"/>
  <c r="U248" i="12" s="1"/>
  <c r="Q231" i="12"/>
  <c r="T231" i="12" s="1"/>
  <c r="Q33" i="12"/>
  <c r="T33" i="12" s="1"/>
  <c r="Q65" i="12"/>
  <c r="T65" i="12" s="1"/>
  <c r="O209" i="12"/>
  <c r="R209" i="12" s="1"/>
  <c r="U209" i="12" s="1"/>
  <c r="Q221" i="12"/>
  <c r="T221" i="12" s="1"/>
  <c r="P238" i="12"/>
  <c r="S238" i="12" s="1"/>
  <c r="V238" i="12" s="1"/>
  <c r="P168" i="12"/>
  <c r="S168" i="12" s="1"/>
  <c r="P165" i="12"/>
  <c r="S165" i="12" s="1"/>
  <c r="V165" i="12" s="1"/>
  <c r="O138" i="12"/>
  <c r="R138" i="12" s="1"/>
  <c r="U138" i="12" s="1"/>
  <c r="O118" i="12"/>
  <c r="R118" i="12" s="1"/>
  <c r="U118" i="12" s="1"/>
  <c r="P90" i="12"/>
  <c r="S90" i="12" s="1"/>
  <c r="P85" i="12"/>
  <c r="S85" i="12" s="1"/>
  <c r="V85" i="12" s="1"/>
  <c r="O225" i="12"/>
  <c r="R225" i="12" s="1"/>
  <c r="P224" i="12"/>
  <c r="S224" i="12" s="1"/>
  <c r="Q225" i="12"/>
  <c r="T225" i="12" s="1"/>
  <c r="P177" i="12"/>
  <c r="S177" i="12" s="1"/>
  <c r="Q174" i="12"/>
  <c r="T174" i="12" s="1"/>
  <c r="Q178" i="12"/>
  <c r="T178" i="12" s="1"/>
  <c r="P173" i="12"/>
  <c r="S173" i="12" s="1"/>
  <c r="Q172" i="12"/>
  <c r="T172" i="12" s="1"/>
  <c r="W172" i="12" s="1"/>
  <c r="P241" i="12"/>
  <c r="S241" i="12" s="1"/>
  <c r="P239" i="12"/>
  <c r="S239" i="12" s="1"/>
  <c r="V239" i="12" s="1"/>
  <c r="Q242" i="12"/>
  <c r="T242" i="12" s="1"/>
  <c r="Q198" i="12"/>
  <c r="T198" i="12" s="1"/>
  <c r="O183" i="12"/>
  <c r="R183" i="12" s="1"/>
  <c r="P180" i="12"/>
  <c r="S180" i="12" s="1"/>
  <c r="V180" i="12" s="1"/>
  <c r="Q200" i="12"/>
  <c r="T200" i="12" s="1"/>
  <c r="Q185" i="12"/>
  <c r="T185" i="12" s="1"/>
  <c r="P230" i="12"/>
  <c r="S230" i="12" s="1"/>
  <c r="V230" i="12" s="1"/>
  <c r="P102" i="12"/>
  <c r="S102" i="12" s="1"/>
  <c r="V102" i="12" s="1"/>
  <c r="Q229" i="12"/>
  <c r="T229" i="12" s="1"/>
  <c r="P226" i="12"/>
  <c r="S226" i="12" s="1"/>
  <c r="V226" i="12" s="1"/>
  <c r="Q169" i="12"/>
  <c r="T169" i="12" s="1"/>
  <c r="P109" i="12"/>
  <c r="S109" i="12" s="1"/>
  <c r="V109" i="12" s="1"/>
  <c r="O50" i="12"/>
  <c r="R50" i="12" s="1"/>
  <c r="U50" i="12" s="1"/>
  <c r="Q56" i="12"/>
  <c r="T56" i="12" s="1"/>
  <c r="Q46" i="12"/>
  <c r="T46" i="12" s="1"/>
  <c r="Q211" i="12"/>
  <c r="T211" i="12" s="1"/>
  <c r="P210" i="12"/>
  <c r="S210" i="12" s="1"/>
  <c r="V210" i="12" s="1"/>
  <c r="O37" i="12"/>
  <c r="R37" i="12" s="1"/>
  <c r="U37" i="12" s="1"/>
  <c r="P124" i="12"/>
  <c r="S124" i="12" s="1"/>
  <c r="Q122" i="12"/>
  <c r="T122" i="12" s="1"/>
  <c r="Q113" i="12"/>
  <c r="T113" i="12" s="1"/>
  <c r="P113" i="12"/>
  <c r="S113" i="12" s="1"/>
  <c r="Q197" i="12"/>
  <c r="T197" i="12" s="1"/>
  <c r="O196" i="12"/>
  <c r="R196" i="12" s="1"/>
  <c r="U196" i="12" s="1"/>
  <c r="P149" i="12"/>
  <c r="S149" i="12" s="1"/>
  <c r="P145" i="12"/>
  <c r="S145" i="12" s="1"/>
  <c r="O149" i="12"/>
  <c r="R149" i="12" s="1"/>
  <c r="O145" i="12"/>
  <c r="R145" i="12" s="1"/>
  <c r="O148" i="12"/>
  <c r="R148" i="12" s="1"/>
  <c r="O144" i="12"/>
  <c r="R144" i="12" s="1"/>
  <c r="O236" i="12"/>
  <c r="R236" i="12" s="1"/>
  <c r="O233" i="12"/>
  <c r="R233" i="12" s="1"/>
  <c r="U233" i="12" s="1"/>
  <c r="P215" i="12"/>
  <c r="S215" i="12" s="1"/>
  <c r="V215" i="12" s="1"/>
  <c r="O137" i="12"/>
  <c r="R137" i="12" s="1"/>
  <c r="U137" i="12" s="1"/>
  <c r="O267" i="12"/>
  <c r="R267" i="12" s="1"/>
  <c r="Q268" i="12"/>
  <c r="T268" i="12" s="1"/>
  <c r="P208" i="12"/>
  <c r="S208" i="12" s="1"/>
  <c r="P206" i="12"/>
  <c r="S206" i="12" s="1"/>
  <c r="V206" i="12" s="1"/>
  <c r="P129" i="12"/>
  <c r="S129" i="12" s="1"/>
  <c r="Q128" i="12"/>
  <c r="T128" i="12" s="1"/>
  <c r="Q133" i="12"/>
  <c r="T133" i="12" s="1"/>
  <c r="P133" i="12"/>
  <c r="S133" i="12" s="1"/>
  <c r="P154" i="12"/>
  <c r="S154" i="12" s="1"/>
  <c r="P153" i="12"/>
  <c r="S153" i="12" s="1"/>
  <c r="P157" i="12"/>
  <c r="S157" i="12" s="1"/>
  <c r="Q253" i="12"/>
  <c r="T253" i="12" s="1"/>
  <c r="Q247" i="12"/>
  <c r="T247" i="12" s="1"/>
  <c r="O243" i="12"/>
  <c r="R243" i="12" s="1"/>
  <c r="U243" i="12" s="1"/>
  <c r="Q163" i="12"/>
  <c r="T163" i="12" s="1"/>
  <c r="O159" i="12"/>
  <c r="R159" i="12" s="1"/>
  <c r="P5" i="12"/>
  <c r="S5" i="12" s="1"/>
  <c r="V5" i="12" s="1"/>
  <c r="O257" i="12"/>
  <c r="R257" i="12" s="1"/>
  <c r="U257" i="12" s="1"/>
  <c r="P252" i="12"/>
  <c r="S252" i="12" s="1"/>
  <c r="O249" i="12"/>
  <c r="R249" i="12" s="1"/>
  <c r="U249" i="12" s="1"/>
  <c r="P204" i="12"/>
  <c r="S204" i="12" s="1"/>
  <c r="P202" i="12"/>
  <c r="S202" i="12" s="1"/>
  <c r="V202" i="12" s="1"/>
  <c r="Q193" i="12"/>
  <c r="T193" i="12" s="1"/>
  <c r="O192" i="12"/>
  <c r="R192" i="12" s="1"/>
  <c r="P193" i="12"/>
  <c r="S193" i="12" s="1"/>
  <c r="P191" i="12"/>
  <c r="S191" i="12" s="1"/>
  <c r="V191" i="12" s="1"/>
  <c r="O119" i="12"/>
  <c r="R119" i="12" s="1"/>
  <c r="Q100" i="12"/>
  <c r="T100" i="12" s="1"/>
  <c r="P140" i="12"/>
  <c r="S140" i="12" s="1"/>
  <c r="P116" i="12"/>
  <c r="S116" i="12" s="1"/>
  <c r="V116" i="12" s="1"/>
  <c r="O5" i="12"/>
  <c r="R5" i="12" s="1"/>
  <c r="U5" i="12" s="1"/>
  <c r="O253" i="12"/>
  <c r="R253" i="12" s="1"/>
  <c r="U253" i="12" s="1"/>
  <c r="Q233" i="12"/>
  <c r="T233" i="12" s="1"/>
  <c r="O221" i="12"/>
  <c r="R221" i="12" s="1"/>
  <c r="U221" i="12" s="1"/>
  <c r="P169" i="12"/>
  <c r="S169" i="12" s="1"/>
  <c r="V169" i="12" s="1"/>
  <c r="Q109" i="12"/>
  <c r="T109" i="12" s="1"/>
  <c r="Q257" i="12"/>
  <c r="T257" i="12" s="1"/>
  <c r="Q249" i="12"/>
  <c r="T249" i="12" s="1"/>
  <c r="P233" i="12"/>
  <c r="S233" i="12" s="1"/>
  <c r="V233" i="12" s="1"/>
  <c r="Q165" i="12"/>
  <c r="T165" i="12" s="1"/>
  <c r="O109" i="12"/>
  <c r="R109" i="12" s="1"/>
  <c r="U109" i="12" s="1"/>
  <c r="P257" i="12"/>
  <c r="S257" i="12" s="1"/>
  <c r="V257" i="12" s="1"/>
  <c r="O165" i="12"/>
  <c r="R165" i="12" s="1"/>
  <c r="U165" i="12" s="1"/>
  <c r="P253" i="12"/>
  <c r="S253" i="12" s="1"/>
  <c r="V253" i="12" s="1"/>
  <c r="Q209" i="12"/>
  <c r="T209" i="12" s="1"/>
  <c r="O185" i="12"/>
  <c r="R185" i="12" s="1"/>
  <c r="U185" i="12" s="1"/>
  <c r="O85" i="12"/>
  <c r="R85" i="12" s="1"/>
  <c r="U85" i="12" s="1"/>
  <c r="Q230" i="12"/>
  <c r="T230" i="12" s="1"/>
  <c r="Q226" i="12"/>
  <c r="T226" i="12" s="1"/>
  <c r="O230" i="12"/>
  <c r="R230" i="12" s="1"/>
  <c r="U230" i="12" s="1"/>
  <c r="O226" i="12"/>
  <c r="R226" i="12" s="1"/>
  <c r="U226" i="12" s="1"/>
  <c r="Q202" i="12"/>
  <c r="T202" i="12" s="1"/>
  <c r="Q238" i="12"/>
  <c r="T238" i="12" s="1"/>
  <c r="P122" i="12"/>
  <c r="S122" i="12" s="1"/>
  <c r="V122" i="12" s="1"/>
  <c r="Q5" i="12"/>
  <c r="T5" i="12" s="1"/>
  <c r="P249" i="12"/>
  <c r="S249" i="12" s="1"/>
  <c r="V249" i="12" s="1"/>
  <c r="P221" i="12"/>
  <c r="S221" i="12" s="1"/>
  <c r="V221" i="12" s="1"/>
  <c r="O210" i="12"/>
  <c r="R210" i="12" s="1"/>
  <c r="U210" i="12" s="1"/>
  <c r="P137" i="12"/>
  <c r="S137" i="12" s="1"/>
  <c r="V137" i="12" s="1"/>
  <c r="O122" i="12"/>
  <c r="R122" i="12" s="1"/>
  <c r="U122" i="12" s="1"/>
  <c r="O11" i="12"/>
  <c r="R11" i="12" s="1"/>
  <c r="U11" i="12" s="1"/>
  <c r="Q11" i="12"/>
  <c r="T11" i="12" s="1"/>
  <c r="O19" i="12"/>
  <c r="R19" i="12" s="1"/>
  <c r="U19" i="12" s="1"/>
  <c r="P19" i="12"/>
  <c r="S19" i="12" s="1"/>
  <c r="V19" i="12" s="1"/>
  <c r="Q19" i="12"/>
  <c r="T19" i="12" s="1"/>
  <c r="W19" i="12" s="1"/>
  <c r="Q35" i="12"/>
  <c r="T35" i="12" s="1"/>
  <c r="O35" i="12"/>
  <c r="R35" i="12" s="1"/>
  <c r="U35" i="12" s="1"/>
  <c r="P35" i="12"/>
  <c r="S35" i="12" s="1"/>
  <c r="V35" i="12" s="1"/>
  <c r="O39" i="12"/>
  <c r="R39" i="12" s="1"/>
  <c r="U39" i="12" s="1"/>
  <c r="P39" i="12"/>
  <c r="S39" i="12" s="1"/>
  <c r="V39" i="12" s="1"/>
  <c r="Q39" i="12"/>
  <c r="T39" i="12" s="1"/>
  <c r="W39" i="12" s="1"/>
  <c r="O95" i="12"/>
  <c r="R95" i="12" s="1"/>
  <c r="U95" i="12" s="1"/>
  <c r="Q95" i="12"/>
  <c r="T95" i="12" s="1"/>
  <c r="P95" i="12"/>
  <c r="S95" i="12" s="1"/>
  <c r="V95" i="12" s="1"/>
  <c r="O143" i="12"/>
  <c r="R143" i="12" s="1"/>
  <c r="U143" i="12" s="1"/>
  <c r="P143" i="12"/>
  <c r="S143" i="12" s="1"/>
  <c r="V143" i="12" s="1"/>
  <c r="Q143" i="12"/>
  <c r="T143" i="12" s="1"/>
  <c r="P151" i="12"/>
  <c r="S151" i="12" s="1"/>
  <c r="V151" i="12" s="1"/>
  <c r="Q151" i="12"/>
  <c r="T151" i="12" s="1"/>
  <c r="Q248" i="12"/>
  <c r="T248" i="12" s="1"/>
  <c r="O239" i="12"/>
  <c r="R239" i="12" s="1"/>
  <c r="U239" i="12" s="1"/>
  <c r="Q215" i="12"/>
  <c r="T215" i="12" s="1"/>
  <c r="P200" i="12"/>
  <c r="S200" i="12" s="1"/>
  <c r="V200" i="12" s="1"/>
  <c r="O172" i="12"/>
  <c r="R172" i="12" s="1"/>
  <c r="U172" i="12" s="1"/>
  <c r="P11" i="12"/>
  <c r="S11" i="12" s="1"/>
  <c r="V11" i="12" s="1"/>
  <c r="O48" i="12"/>
  <c r="R48" i="12" s="1"/>
  <c r="U48" i="12" s="1"/>
  <c r="P48" i="12"/>
  <c r="S48" i="12" s="1"/>
  <c r="V48" i="12" s="1"/>
  <c r="Q48" i="12"/>
  <c r="T48" i="12" s="1"/>
  <c r="P68" i="12"/>
  <c r="S68" i="12" s="1"/>
  <c r="V68" i="12" s="1"/>
  <c r="Q68" i="12"/>
  <c r="T68" i="12" s="1"/>
  <c r="P100" i="12"/>
  <c r="S100" i="12" s="1"/>
  <c r="V100" i="12" s="1"/>
  <c r="O100" i="12"/>
  <c r="R100" i="12" s="1"/>
  <c r="U100" i="12" s="1"/>
  <c r="O215" i="12"/>
  <c r="R215" i="12" s="1"/>
  <c r="U215" i="12" s="1"/>
  <c r="O200" i="12"/>
  <c r="R200" i="12" s="1"/>
  <c r="U200" i="12" s="1"/>
  <c r="Q196" i="12"/>
  <c r="T196" i="12" s="1"/>
  <c r="Q191" i="12"/>
  <c r="T191" i="12" s="1"/>
  <c r="Q116" i="12"/>
  <c r="T116" i="12" s="1"/>
  <c r="W116" i="12" s="1"/>
  <c r="O116" i="12"/>
  <c r="R116" i="12" s="1"/>
  <c r="U116" i="12" s="1"/>
  <c r="O268" i="12"/>
  <c r="R268" i="12" s="1"/>
  <c r="U268" i="12" s="1"/>
  <c r="P243" i="12"/>
  <c r="S243" i="12" s="1"/>
  <c r="V243" i="12" s="1"/>
  <c r="P196" i="12"/>
  <c r="S196" i="12" s="1"/>
  <c r="V196" i="12" s="1"/>
  <c r="O191" i="12"/>
  <c r="R191" i="12" s="1"/>
  <c r="U191" i="12" s="1"/>
  <c r="P128" i="12"/>
  <c r="S128" i="12" s="1"/>
  <c r="V128" i="12" s="1"/>
  <c r="O56" i="12"/>
  <c r="R56" i="12" s="1"/>
  <c r="U56" i="12" s="1"/>
  <c r="P56" i="12"/>
  <c r="S56" i="12" s="1"/>
  <c r="V56" i="12" s="1"/>
  <c r="P104" i="12"/>
  <c r="S104" i="12" s="1"/>
  <c r="V104" i="12" s="1"/>
  <c r="Q104" i="12"/>
  <c r="T104" i="12" s="1"/>
  <c r="Q112" i="12"/>
  <c r="T112" i="12" s="1"/>
  <c r="O112" i="12"/>
  <c r="R112" i="12" s="1"/>
  <c r="U112" i="12" s="1"/>
  <c r="P112" i="12"/>
  <c r="S112" i="12" s="1"/>
  <c r="V112" i="12" s="1"/>
  <c r="O180" i="12"/>
  <c r="R180" i="12" s="1"/>
  <c r="U180" i="12" s="1"/>
  <c r="Q180" i="12"/>
  <c r="T180" i="12" s="1"/>
  <c r="P268" i="12"/>
  <c r="S268" i="12" s="1"/>
  <c r="V268" i="12" s="1"/>
  <c r="P248" i="12"/>
  <c r="S248" i="12" s="1"/>
  <c r="V248" i="12" s="1"/>
  <c r="Q243" i="12"/>
  <c r="T243" i="12" s="1"/>
  <c r="O22" i="12"/>
  <c r="R22" i="12" s="1"/>
  <c r="U22" i="12" s="1"/>
  <c r="P22" i="12"/>
  <c r="S22" i="12" s="1"/>
  <c r="V22" i="12" s="1"/>
  <c r="Q22" i="12"/>
  <c r="T22" i="12" s="1"/>
  <c r="O46" i="12"/>
  <c r="R46" i="12" s="1"/>
  <c r="U46" i="12" s="1"/>
  <c r="P46" i="12"/>
  <c r="S46" i="12" s="1"/>
  <c r="V46" i="12" s="1"/>
  <c r="Q50" i="12"/>
  <c r="T50" i="12" s="1"/>
  <c r="P50" i="12"/>
  <c r="S50" i="12" s="1"/>
  <c r="V50" i="12" s="1"/>
  <c r="Q58" i="12"/>
  <c r="T58" i="12" s="1"/>
  <c r="O58" i="12"/>
  <c r="R58" i="12" s="1"/>
  <c r="U58" i="12" s="1"/>
  <c r="P58" i="12"/>
  <c r="S58" i="12" s="1"/>
  <c r="V58" i="12" s="1"/>
  <c r="O62" i="12"/>
  <c r="R62" i="12" s="1"/>
  <c r="U62" i="12" s="1"/>
  <c r="P62" i="12"/>
  <c r="S62" i="12" s="1"/>
  <c r="V62" i="12" s="1"/>
  <c r="Q62" i="12"/>
  <c r="T62" i="12" s="1"/>
  <c r="O70" i="12"/>
  <c r="R70" i="12" s="1"/>
  <c r="U70" i="12" s="1"/>
  <c r="P70" i="12"/>
  <c r="S70" i="12" s="1"/>
  <c r="V70" i="12" s="1"/>
  <c r="Q70" i="12"/>
  <c r="T70" i="12" s="1"/>
  <c r="Q74" i="12"/>
  <c r="T74" i="12" s="1"/>
  <c r="O74" i="12"/>
  <c r="R74" i="12" s="1"/>
  <c r="U74" i="12" s="1"/>
  <c r="P74" i="12"/>
  <c r="S74" i="12" s="1"/>
  <c r="V74" i="12" s="1"/>
  <c r="O102" i="12"/>
  <c r="R102" i="12" s="1"/>
  <c r="U102" i="12" s="1"/>
  <c r="Q102" i="12"/>
  <c r="T102" i="12" s="1"/>
  <c r="Q118" i="12"/>
  <c r="T118" i="12" s="1"/>
  <c r="P118" i="12"/>
  <c r="S118" i="12" s="1"/>
  <c r="V118" i="12" s="1"/>
  <c r="Q134" i="12"/>
  <c r="T134" i="12" s="1"/>
  <c r="O134" i="12"/>
  <c r="R134" i="12" s="1"/>
  <c r="U134" i="12" s="1"/>
  <c r="P134" i="12"/>
  <c r="S134" i="12" s="1"/>
  <c r="V134" i="12" s="1"/>
  <c r="Q138" i="12"/>
  <c r="T138" i="12" s="1"/>
  <c r="W138" i="12" s="1"/>
  <c r="P138" i="12"/>
  <c r="S138" i="12" s="1"/>
  <c r="V138" i="12" s="1"/>
  <c r="Q158" i="12"/>
  <c r="T158" i="12" s="1"/>
  <c r="O158" i="12"/>
  <c r="R158" i="12" s="1"/>
  <c r="U158" i="12" s="1"/>
  <c r="P158" i="12"/>
  <c r="S158" i="12" s="1"/>
  <c r="V158" i="12" s="1"/>
  <c r="O206" i="12"/>
  <c r="R206" i="12" s="1"/>
  <c r="U206" i="12" s="1"/>
  <c r="Q206" i="12"/>
  <c r="T206" i="12" s="1"/>
  <c r="Q239" i="12"/>
  <c r="T239" i="12" s="1"/>
  <c r="O238" i="12"/>
  <c r="R238" i="12" s="1"/>
  <c r="U238" i="12" s="1"/>
  <c r="Q210" i="12"/>
  <c r="T210" i="12" s="1"/>
  <c r="O202" i="12"/>
  <c r="R202" i="12" s="1"/>
  <c r="U202" i="12" s="1"/>
  <c r="P172" i="12"/>
  <c r="S172" i="12" s="1"/>
  <c r="V172" i="12" s="1"/>
  <c r="O151" i="12"/>
  <c r="R151" i="12" s="1"/>
  <c r="U151" i="12" s="1"/>
  <c r="O128" i="12"/>
  <c r="R128" i="12" s="1"/>
  <c r="U128" i="12" s="1"/>
  <c r="O104" i="12"/>
  <c r="R104" i="12" s="1"/>
  <c r="U104" i="12" s="1"/>
  <c r="O68" i="12"/>
  <c r="R68" i="12" s="1"/>
  <c r="U68" i="12" s="1"/>
  <c r="O13" i="12"/>
  <c r="R13" i="12" s="1"/>
  <c r="U13" i="12" s="1"/>
  <c r="P13" i="12"/>
  <c r="S13" i="12" s="1"/>
  <c r="V13" i="12" s="1"/>
  <c r="Q13" i="12"/>
  <c r="T13" i="12" s="1"/>
  <c r="P29" i="12"/>
  <c r="S29" i="12" s="1"/>
  <c r="V29" i="12" s="1"/>
  <c r="Q29" i="12"/>
  <c r="T29" i="12" s="1"/>
  <c r="O29" i="12"/>
  <c r="R29" i="12" s="1"/>
  <c r="U29" i="12" s="1"/>
  <c r="O33" i="12"/>
  <c r="R33" i="12" s="1"/>
  <c r="U33" i="12" s="1"/>
  <c r="P33" i="12"/>
  <c r="S33" i="12" s="1"/>
  <c r="V33" i="12" s="1"/>
  <c r="P37" i="12"/>
  <c r="S37" i="12" s="1"/>
  <c r="V37" i="12" s="1"/>
  <c r="Q37" i="12"/>
  <c r="T37" i="12" s="1"/>
  <c r="P53" i="12"/>
  <c r="S53" i="12" s="1"/>
  <c r="V53" i="12" s="1"/>
  <c r="Q53" i="12"/>
  <c r="T53" i="12" s="1"/>
  <c r="O53" i="12"/>
  <c r="R53" i="12" s="1"/>
  <c r="U53" i="12" s="1"/>
  <c r="O65" i="12"/>
  <c r="R65" i="12" s="1"/>
  <c r="U65" i="12" s="1"/>
  <c r="P65" i="12"/>
  <c r="S65" i="12" s="1"/>
  <c r="V65" i="12" s="1"/>
  <c r="P93" i="12"/>
  <c r="S93" i="12" s="1"/>
  <c r="V93" i="12" s="1"/>
  <c r="O93" i="12"/>
  <c r="R93" i="12" s="1"/>
  <c r="U93" i="12" s="1"/>
  <c r="P209" i="12"/>
  <c r="S209" i="12" s="1"/>
  <c r="V209" i="12" s="1"/>
  <c r="P185" i="12"/>
  <c r="S185" i="12" s="1"/>
  <c r="V185" i="12" s="1"/>
  <c r="O169" i="12"/>
  <c r="R169" i="12" s="1"/>
  <c r="U169" i="12" s="1"/>
  <c r="Q137" i="12"/>
  <c r="T137" i="12" s="1"/>
  <c r="Q93" i="12"/>
  <c r="T93" i="12" s="1"/>
  <c r="Q85" i="12"/>
  <c r="T85" i="12" s="1"/>
  <c r="Q6" i="12"/>
  <c r="T6" i="12" s="1"/>
  <c r="O6" i="12"/>
  <c r="R6" i="12" s="1"/>
  <c r="P6" i="12"/>
  <c r="S6" i="12" s="1"/>
  <c r="Q10" i="12"/>
  <c r="T10" i="12" s="1"/>
  <c r="O10" i="12"/>
  <c r="R10" i="12" s="1"/>
  <c r="P10" i="12"/>
  <c r="S10" i="12" s="1"/>
  <c r="O16" i="12"/>
  <c r="R16" i="12" s="1"/>
  <c r="P16" i="12"/>
  <c r="S16" i="12" s="1"/>
  <c r="Q16" i="12"/>
  <c r="T16" i="12" s="1"/>
  <c r="P21" i="12"/>
  <c r="S21" i="12" s="1"/>
  <c r="Q21" i="12"/>
  <c r="T21" i="12" s="1"/>
  <c r="O21" i="12"/>
  <c r="R21" i="12" s="1"/>
  <c r="Q26" i="12"/>
  <c r="T26" i="12" s="1"/>
  <c r="O26" i="12"/>
  <c r="R26" i="12" s="1"/>
  <c r="P26" i="12"/>
  <c r="S26" i="12" s="1"/>
  <c r="O31" i="12"/>
  <c r="R31" i="12" s="1"/>
  <c r="P31" i="12"/>
  <c r="S31" i="12" s="1"/>
  <c r="Q31" i="12"/>
  <c r="T31" i="12" s="1"/>
  <c r="Q38" i="12"/>
  <c r="T38" i="12" s="1"/>
  <c r="O38" i="12"/>
  <c r="R38" i="12" s="1"/>
  <c r="P38" i="12"/>
  <c r="S38" i="12" s="1"/>
  <c r="O43" i="12"/>
  <c r="R43" i="12" s="1"/>
  <c r="P43" i="12"/>
  <c r="S43" i="12" s="1"/>
  <c r="Q43" i="12"/>
  <c r="T43" i="12" s="1"/>
  <c r="P49" i="12"/>
  <c r="S49" i="12" s="1"/>
  <c r="Q49" i="12"/>
  <c r="T49" i="12" s="1"/>
  <c r="O49" i="12"/>
  <c r="R49" i="12" s="1"/>
  <c r="O55" i="12"/>
  <c r="R55" i="12" s="1"/>
  <c r="P55" i="12"/>
  <c r="S55" i="12" s="1"/>
  <c r="Q55" i="12"/>
  <c r="T55" i="12" s="1"/>
  <c r="P61" i="12"/>
  <c r="S61" i="12" s="1"/>
  <c r="Q61" i="12"/>
  <c r="T61" i="12" s="1"/>
  <c r="O61" i="12"/>
  <c r="R61" i="12" s="1"/>
  <c r="O67" i="12"/>
  <c r="R67" i="12" s="1"/>
  <c r="P67" i="12"/>
  <c r="S67" i="12" s="1"/>
  <c r="Q67" i="12"/>
  <c r="T67" i="12" s="1"/>
  <c r="P73" i="12"/>
  <c r="S73" i="12" s="1"/>
  <c r="Q73" i="12"/>
  <c r="T73" i="12" s="1"/>
  <c r="O73" i="12"/>
  <c r="R73" i="12" s="1"/>
  <c r="Q78" i="12"/>
  <c r="T78" i="12" s="1"/>
  <c r="P78" i="12"/>
  <c r="S78" i="12" s="1"/>
  <c r="Q82" i="12"/>
  <c r="T82" i="12" s="1"/>
  <c r="P82" i="12"/>
  <c r="S82" i="12" s="1"/>
  <c r="O87" i="12"/>
  <c r="R87" i="12" s="1"/>
  <c r="O91" i="12"/>
  <c r="R91" i="12" s="1"/>
  <c r="P97" i="12"/>
  <c r="S97" i="12" s="1"/>
  <c r="O232" i="12"/>
  <c r="R232" i="12" s="1"/>
  <c r="P237" i="12"/>
  <c r="S237" i="12" s="1"/>
  <c r="O244" i="12"/>
  <c r="R244" i="12" s="1"/>
  <c r="Q250" i="12"/>
  <c r="T250" i="12" s="1"/>
  <c r="O260" i="12"/>
  <c r="R260" i="12" s="1"/>
  <c r="O264" i="12"/>
  <c r="R264" i="12" s="1"/>
  <c r="P269" i="12"/>
  <c r="S269" i="12" s="1"/>
  <c r="Q269" i="12"/>
  <c r="T269" i="12" s="1"/>
  <c r="P264" i="12"/>
  <c r="S264" i="12" s="1"/>
  <c r="P260" i="12"/>
  <c r="S260" i="12" s="1"/>
  <c r="O255" i="12"/>
  <c r="R255" i="12" s="1"/>
  <c r="O251" i="12"/>
  <c r="R251" i="12" s="1"/>
  <c r="Q245" i="12"/>
  <c r="T245" i="12" s="1"/>
  <c r="P244" i="12"/>
  <c r="S244" i="12" s="1"/>
  <c r="Q237" i="12"/>
  <c r="T237" i="12" s="1"/>
  <c r="P232" i="12"/>
  <c r="S232" i="12" s="1"/>
  <c r="P228" i="12"/>
  <c r="S228" i="12" s="1"/>
  <c r="O227" i="12"/>
  <c r="R227" i="12" s="1"/>
  <c r="Q217" i="12"/>
  <c r="T217" i="12" s="1"/>
  <c r="Q213" i="12"/>
  <c r="T213" i="12" s="1"/>
  <c r="P212" i="12"/>
  <c r="S212" i="12" s="1"/>
  <c r="Q205" i="12"/>
  <c r="T205" i="12" s="1"/>
  <c r="O199" i="12"/>
  <c r="R199" i="12" s="1"/>
  <c r="O195" i="12"/>
  <c r="R195" i="12" s="1"/>
  <c r="Q189" i="12"/>
  <c r="T189" i="12" s="1"/>
  <c r="P184" i="12"/>
  <c r="S184" i="12" s="1"/>
  <c r="Q181" i="12"/>
  <c r="T181" i="12" s="1"/>
  <c r="O179" i="12"/>
  <c r="R179" i="12" s="1"/>
  <c r="P176" i="12"/>
  <c r="S176" i="12" s="1"/>
  <c r="O175" i="12"/>
  <c r="R175" i="12" s="1"/>
  <c r="Q173" i="12"/>
  <c r="T173" i="12" s="1"/>
  <c r="P164" i="12"/>
  <c r="S164" i="12" s="1"/>
  <c r="Q161" i="12"/>
  <c r="T161" i="12" s="1"/>
  <c r="P160" i="12"/>
  <c r="S160" i="12" s="1"/>
  <c r="P156" i="12"/>
  <c r="S156" i="12" s="1"/>
  <c r="O155" i="12"/>
  <c r="R155" i="12" s="1"/>
  <c r="P152" i="12"/>
  <c r="S152" i="12" s="1"/>
  <c r="Q141" i="12"/>
  <c r="T141" i="12" s="1"/>
  <c r="O139" i="12"/>
  <c r="R139" i="12" s="1"/>
  <c r="P136" i="12"/>
  <c r="S136" i="12" s="1"/>
  <c r="O135" i="12"/>
  <c r="R135" i="12" s="1"/>
  <c r="P132" i="12"/>
  <c r="S132" i="12" s="1"/>
  <c r="O127" i="12"/>
  <c r="R127" i="12" s="1"/>
  <c r="Q125" i="12"/>
  <c r="T125" i="12" s="1"/>
  <c r="Q121" i="12"/>
  <c r="T121" i="12" s="1"/>
  <c r="P120" i="12"/>
  <c r="S120" i="12" s="1"/>
  <c r="Q117" i="12"/>
  <c r="T117" i="12" s="1"/>
  <c r="P108" i="12"/>
  <c r="S108" i="12" s="1"/>
  <c r="Q105" i="12"/>
  <c r="T105" i="12" s="1"/>
  <c r="Q99" i="12"/>
  <c r="T99" i="12" s="1"/>
  <c r="Q87" i="12"/>
  <c r="T87" i="12" s="1"/>
  <c r="O78" i="12"/>
  <c r="R78" i="12" s="1"/>
  <c r="P17" i="12"/>
  <c r="S17" i="12" s="1"/>
  <c r="Q17" i="12"/>
  <c r="T17" i="12" s="1"/>
  <c r="O17" i="12"/>
  <c r="R17" i="12" s="1"/>
  <c r="O32" i="12"/>
  <c r="R32" i="12" s="1"/>
  <c r="P32" i="12"/>
  <c r="S32" i="12" s="1"/>
  <c r="Q32" i="12"/>
  <c r="T32" i="12" s="1"/>
  <c r="P57" i="12"/>
  <c r="S57" i="12" s="1"/>
  <c r="Q57" i="12"/>
  <c r="T57" i="12" s="1"/>
  <c r="O57" i="12"/>
  <c r="R57" i="12" s="1"/>
  <c r="O79" i="12"/>
  <c r="R79" i="12" s="1"/>
  <c r="Q79" i="12"/>
  <c r="T79" i="12" s="1"/>
  <c r="O98" i="12"/>
  <c r="R98" i="12" s="1"/>
  <c r="Q98" i="12"/>
  <c r="T98" i="12" s="1"/>
  <c r="O115" i="12"/>
  <c r="R115" i="12" s="1"/>
  <c r="O131" i="12"/>
  <c r="R131" i="12" s="1"/>
  <c r="O147" i="12"/>
  <c r="R147" i="12" s="1"/>
  <c r="Q201" i="12"/>
  <c r="T201" i="12" s="1"/>
  <c r="P240" i="12"/>
  <c r="S240" i="12" s="1"/>
  <c r="Q261" i="12"/>
  <c r="T261" i="12" s="1"/>
  <c r="O240" i="12"/>
  <c r="R240" i="12" s="1"/>
  <c r="Q222" i="12"/>
  <c r="T222" i="12" s="1"/>
  <c r="Q218" i="12"/>
  <c r="T218" i="12" s="1"/>
  <c r="P217" i="12"/>
  <c r="S217" i="12" s="1"/>
  <c r="P213" i="12"/>
  <c r="S213" i="12" s="1"/>
  <c r="O212" i="12"/>
  <c r="R212" i="12" s="1"/>
  <c r="P205" i="12"/>
  <c r="S205" i="12" s="1"/>
  <c r="P201" i="12"/>
  <c r="S201" i="12" s="1"/>
  <c r="Q194" i="12"/>
  <c r="T194" i="12" s="1"/>
  <c r="P189" i="12"/>
  <c r="S189" i="12" s="1"/>
  <c r="Q186" i="12"/>
  <c r="T186" i="12" s="1"/>
  <c r="O184" i="12"/>
  <c r="R184" i="12" s="1"/>
  <c r="P181" i="12"/>
  <c r="S181" i="12" s="1"/>
  <c r="Q170" i="12"/>
  <c r="T170" i="12" s="1"/>
  <c r="Q166" i="12"/>
  <c r="T166" i="12" s="1"/>
  <c r="O164" i="12"/>
  <c r="R164" i="12" s="1"/>
  <c r="P161" i="12"/>
  <c r="S161" i="12" s="1"/>
  <c r="O160" i="12"/>
  <c r="R160" i="12" s="1"/>
  <c r="Q150" i="12"/>
  <c r="T150" i="12" s="1"/>
  <c r="Q146" i="12"/>
  <c r="T146" i="12" s="1"/>
  <c r="Q142" i="12"/>
  <c r="T142" i="12" s="1"/>
  <c r="P141" i="12"/>
  <c r="S141" i="12" s="1"/>
  <c r="Q130" i="12"/>
  <c r="T130" i="12" s="1"/>
  <c r="Q126" i="12"/>
  <c r="T126" i="12" s="1"/>
  <c r="P125" i="12"/>
  <c r="S125" i="12" s="1"/>
  <c r="O120" i="12"/>
  <c r="R120" i="12" s="1"/>
  <c r="Q114" i="12"/>
  <c r="T114" i="12" s="1"/>
  <c r="Q110" i="12"/>
  <c r="T110" i="12" s="1"/>
  <c r="O108" i="12"/>
  <c r="R108" i="12" s="1"/>
  <c r="Q106" i="12"/>
  <c r="T106" i="12" s="1"/>
  <c r="Q103" i="12"/>
  <c r="T103" i="12" s="1"/>
  <c r="Q97" i="12"/>
  <c r="T97" i="12" s="1"/>
  <c r="P87" i="12"/>
  <c r="S87" i="12" s="1"/>
  <c r="O82" i="12"/>
  <c r="R82" i="12" s="1"/>
  <c r="O7" i="12"/>
  <c r="R7" i="12" s="1"/>
  <c r="P7" i="12"/>
  <c r="S7" i="12" s="1"/>
  <c r="Q7" i="12"/>
  <c r="T7" i="12" s="1"/>
  <c r="O27" i="12"/>
  <c r="R27" i="12" s="1"/>
  <c r="P27" i="12"/>
  <c r="S27" i="12" s="1"/>
  <c r="Q27" i="12"/>
  <c r="T27" i="12" s="1"/>
  <c r="O44" i="12"/>
  <c r="R44" i="12" s="1"/>
  <c r="P44" i="12"/>
  <c r="S44" i="12" s="1"/>
  <c r="Q44" i="12"/>
  <c r="T44" i="12" s="1"/>
  <c r="O63" i="12"/>
  <c r="R63" i="12" s="1"/>
  <c r="P63" i="12"/>
  <c r="S63" i="12" s="1"/>
  <c r="Q63" i="12"/>
  <c r="T63" i="12" s="1"/>
  <c r="O75" i="12"/>
  <c r="R75" i="12" s="1"/>
  <c r="Q75" i="12"/>
  <c r="T75" i="12" s="1"/>
  <c r="O88" i="12"/>
  <c r="R88" i="12" s="1"/>
  <c r="P88" i="12"/>
  <c r="S88" i="12" s="1"/>
  <c r="O105" i="12"/>
  <c r="R105" i="12" s="1"/>
  <c r="P105" i="12"/>
  <c r="S105" i="12" s="1"/>
  <c r="P121" i="12"/>
  <c r="S121" i="12" s="1"/>
  <c r="O136" i="12"/>
  <c r="R136" i="12" s="1"/>
  <c r="O156" i="12"/>
  <c r="R156" i="12" s="1"/>
  <c r="O171" i="12"/>
  <c r="R171" i="12" s="1"/>
  <c r="Q190" i="12"/>
  <c r="T190" i="12" s="1"/>
  <c r="O207" i="12"/>
  <c r="R207" i="12" s="1"/>
  <c r="O223" i="12"/>
  <c r="R223" i="12" s="1"/>
  <c r="Q234" i="12"/>
  <c r="T234" i="12" s="1"/>
  <c r="P245" i="12"/>
  <c r="S245" i="12" s="1"/>
  <c r="P256" i="12"/>
  <c r="S256" i="12" s="1"/>
  <c r="Q265" i="12"/>
  <c r="T265" i="12" s="1"/>
  <c r="O256" i="12"/>
  <c r="R256" i="12" s="1"/>
  <c r="Q18" i="12"/>
  <c r="T18" i="12" s="1"/>
  <c r="O18" i="12"/>
  <c r="R18" i="12" s="1"/>
  <c r="P18" i="12"/>
  <c r="S18" i="12" s="1"/>
  <c r="P41" i="12"/>
  <c r="S41" i="12" s="1"/>
  <c r="Q41" i="12"/>
  <c r="T41" i="12" s="1"/>
  <c r="O41" i="12"/>
  <c r="R41" i="12" s="1"/>
  <c r="O64" i="12"/>
  <c r="R64" i="12" s="1"/>
  <c r="P64" i="12"/>
  <c r="S64" i="12" s="1"/>
  <c r="Q64" i="12"/>
  <c r="T64" i="12" s="1"/>
  <c r="O80" i="12"/>
  <c r="R80" i="12" s="1"/>
  <c r="P80" i="12"/>
  <c r="S80" i="12" s="1"/>
  <c r="P89" i="12"/>
  <c r="S89" i="12" s="1"/>
  <c r="Q89" i="12"/>
  <c r="T89" i="12" s="1"/>
  <c r="P99" i="12"/>
  <c r="S99" i="12" s="1"/>
  <c r="O111" i="12"/>
  <c r="R111" i="12" s="1"/>
  <c r="O123" i="12"/>
  <c r="R123" i="12" s="1"/>
  <c r="O132" i="12"/>
  <c r="R132" i="12" s="1"/>
  <c r="P144" i="12"/>
  <c r="S144" i="12" s="1"/>
  <c r="P148" i="12"/>
  <c r="S148" i="12" s="1"/>
  <c r="Q153" i="12"/>
  <c r="T153" i="12" s="1"/>
  <c r="Q157" i="12"/>
  <c r="T157" i="12" s="1"/>
  <c r="Q162" i="12"/>
  <c r="T162" i="12" s="1"/>
  <c r="O167" i="12"/>
  <c r="R167" i="12" s="1"/>
  <c r="Q177" i="12"/>
  <c r="T177" i="12" s="1"/>
  <c r="Q182" i="12"/>
  <c r="T182" i="12" s="1"/>
  <c r="O187" i="12"/>
  <c r="R187" i="12" s="1"/>
  <c r="P192" i="12"/>
  <c r="S192" i="12" s="1"/>
  <c r="P197" i="12"/>
  <c r="S197" i="12" s="1"/>
  <c r="O203" i="12"/>
  <c r="R203" i="12" s="1"/>
  <c r="O208" i="12"/>
  <c r="R208" i="12" s="1"/>
  <c r="Q214" i="12"/>
  <c r="T214" i="12" s="1"/>
  <c r="O219" i="12"/>
  <c r="R219" i="12" s="1"/>
  <c r="O224" i="12"/>
  <c r="R224" i="12" s="1"/>
  <c r="P229" i="12"/>
  <c r="S229" i="12" s="1"/>
  <c r="O235" i="12"/>
  <c r="R235" i="12" s="1"/>
  <c r="Q241" i="12"/>
  <c r="T241" i="12" s="1"/>
  <c r="Q246" i="12"/>
  <c r="T246" i="12" s="1"/>
  <c r="O252" i="12"/>
  <c r="R252" i="12" s="1"/>
  <c r="Q258" i="12"/>
  <c r="T258" i="12" s="1"/>
  <c r="Q262" i="12"/>
  <c r="T262" i="12" s="1"/>
  <c r="Q266" i="12"/>
  <c r="T266" i="12" s="1"/>
  <c r="O271" i="12"/>
  <c r="R271" i="12" s="1"/>
  <c r="Q271" i="12"/>
  <c r="T271" i="12" s="1"/>
  <c r="P270" i="12"/>
  <c r="S270" i="12" s="1"/>
  <c r="O269" i="12"/>
  <c r="R269" i="12" s="1"/>
  <c r="P266" i="12"/>
  <c r="S266" i="12" s="1"/>
  <c r="O265" i="12"/>
  <c r="R265" i="12" s="1"/>
  <c r="P262" i="12"/>
  <c r="S262" i="12" s="1"/>
  <c r="O261" i="12"/>
  <c r="R261" i="12" s="1"/>
  <c r="P258" i="12"/>
  <c r="S258" i="12" s="1"/>
  <c r="Q255" i="12"/>
  <c r="T255" i="12" s="1"/>
  <c r="P250" i="12"/>
  <c r="S250" i="12" s="1"/>
  <c r="P246" i="12"/>
  <c r="S246" i="12" s="1"/>
  <c r="O245" i="12"/>
  <c r="R245" i="12" s="1"/>
  <c r="O241" i="12"/>
  <c r="R241" i="12" s="1"/>
  <c r="O237" i="12"/>
  <c r="R237" i="12" s="1"/>
  <c r="Q235" i="12"/>
  <c r="T235" i="12" s="1"/>
  <c r="P234" i="12"/>
  <c r="S234" i="12" s="1"/>
  <c r="O229" i="12"/>
  <c r="R229" i="12" s="1"/>
  <c r="Q227" i="12"/>
  <c r="T227" i="12" s="1"/>
  <c r="Q223" i="12"/>
  <c r="T223" i="12" s="1"/>
  <c r="P222" i="12"/>
  <c r="S222" i="12" s="1"/>
  <c r="Q219" i="12"/>
  <c r="T219" i="12" s="1"/>
  <c r="P218" i="12"/>
  <c r="S218" i="12" s="1"/>
  <c r="O217" i="12"/>
  <c r="R217" i="12" s="1"/>
  <c r="P214" i="12"/>
  <c r="S214" i="12" s="1"/>
  <c r="Q207" i="12"/>
  <c r="T207" i="12" s="1"/>
  <c r="O205" i="12"/>
  <c r="R205" i="12" s="1"/>
  <c r="Q203" i="12"/>
  <c r="T203" i="12" s="1"/>
  <c r="O201" i="12"/>
  <c r="R201" i="12" s="1"/>
  <c r="Q199" i="12"/>
  <c r="T199" i="12" s="1"/>
  <c r="O197" i="12"/>
  <c r="R197" i="12" s="1"/>
  <c r="P194" i="12"/>
  <c r="S194" i="12" s="1"/>
  <c r="P190" i="12"/>
  <c r="S190" i="12" s="1"/>
  <c r="O189" i="12"/>
  <c r="R189" i="12" s="1"/>
  <c r="Q187" i="12"/>
  <c r="T187" i="12" s="1"/>
  <c r="P186" i="12"/>
  <c r="S186" i="12" s="1"/>
  <c r="P182" i="12"/>
  <c r="S182" i="12" s="1"/>
  <c r="Q179" i="12"/>
  <c r="T179" i="12" s="1"/>
  <c r="O177" i="12"/>
  <c r="R177" i="12" s="1"/>
  <c r="Q175" i="12"/>
  <c r="T175" i="12" s="1"/>
  <c r="Q171" i="12"/>
  <c r="T171" i="12" s="1"/>
  <c r="P170" i="12"/>
  <c r="S170" i="12" s="1"/>
  <c r="Q167" i="12"/>
  <c r="T167" i="12" s="1"/>
  <c r="P166" i="12"/>
  <c r="S166" i="12" s="1"/>
  <c r="P162" i="12"/>
  <c r="S162" i="12" s="1"/>
  <c r="O157" i="12"/>
  <c r="R157" i="12" s="1"/>
  <c r="Q155" i="12"/>
  <c r="T155" i="12" s="1"/>
  <c r="O153" i="12"/>
  <c r="R153" i="12" s="1"/>
  <c r="P150" i="12"/>
  <c r="S150" i="12" s="1"/>
  <c r="Q147" i="12"/>
  <c r="T147" i="12" s="1"/>
  <c r="P146" i="12"/>
  <c r="S146" i="12" s="1"/>
  <c r="O141" i="12"/>
  <c r="R141" i="12" s="1"/>
  <c r="Q135" i="12"/>
  <c r="T135" i="12" s="1"/>
  <c r="Q131" i="12"/>
  <c r="T131" i="12" s="1"/>
  <c r="P130" i="12"/>
  <c r="S130" i="12" s="1"/>
  <c r="O125" i="12"/>
  <c r="R125" i="12" s="1"/>
  <c r="Q123" i="12"/>
  <c r="T123" i="12" s="1"/>
  <c r="O121" i="12"/>
  <c r="R121" i="12" s="1"/>
  <c r="Q115" i="12"/>
  <c r="T115" i="12" s="1"/>
  <c r="P114" i="12"/>
  <c r="S114" i="12" s="1"/>
  <c r="Q111" i="12"/>
  <c r="T111" i="12" s="1"/>
  <c r="P103" i="12"/>
  <c r="S103" i="12" s="1"/>
  <c r="O99" i="12"/>
  <c r="R99" i="12" s="1"/>
  <c r="O97" i="12"/>
  <c r="R97" i="12" s="1"/>
  <c r="Q91" i="12"/>
  <c r="T91" i="12" s="1"/>
  <c r="O89" i="12"/>
  <c r="R89" i="12" s="1"/>
  <c r="Q80" i="12"/>
  <c r="T80" i="12" s="1"/>
  <c r="P75" i="12"/>
  <c r="S75" i="12" s="1"/>
  <c r="O12" i="12"/>
  <c r="R12" i="12" s="1"/>
  <c r="P12" i="12"/>
  <c r="S12" i="12" s="1"/>
  <c r="Q12" i="12"/>
  <c r="T12" i="12" s="1"/>
  <c r="O23" i="12"/>
  <c r="R23" i="12" s="1"/>
  <c r="P23" i="12"/>
  <c r="S23" i="12" s="1"/>
  <c r="Q23" i="12"/>
  <c r="T23" i="12" s="1"/>
  <c r="O40" i="12"/>
  <c r="R40" i="12" s="1"/>
  <c r="P40" i="12"/>
  <c r="S40" i="12" s="1"/>
  <c r="Q40" i="12"/>
  <c r="T40" i="12" s="1"/>
  <c r="O51" i="12"/>
  <c r="R51" i="12" s="1"/>
  <c r="P51" i="12"/>
  <c r="S51" i="12" s="1"/>
  <c r="Q51" i="12"/>
  <c r="T51" i="12" s="1"/>
  <c r="P69" i="12"/>
  <c r="S69" i="12" s="1"/>
  <c r="Q69" i="12"/>
  <c r="T69" i="12" s="1"/>
  <c r="O69" i="12"/>
  <c r="R69" i="12" s="1"/>
  <c r="P83" i="12"/>
  <c r="S83" i="12" s="1"/>
  <c r="O83" i="12"/>
  <c r="R83" i="12" s="1"/>
  <c r="Q83" i="12"/>
  <c r="T83" i="12" s="1"/>
  <c r="Q92" i="12"/>
  <c r="T92" i="12" s="1"/>
  <c r="O92" i="12"/>
  <c r="R92" i="12" s="1"/>
  <c r="P92" i="12"/>
  <c r="S92" i="12" s="1"/>
  <c r="P110" i="12"/>
  <c r="S110" i="12" s="1"/>
  <c r="P126" i="12"/>
  <c r="S126" i="12" s="1"/>
  <c r="P142" i="12"/>
  <c r="S142" i="12" s="1"/>
  <c r="O152" i="12"/>
  <c r="R152" i="12" s="1"/>
  <c r="O161" i="12"/>
  <c r="R161" i="12" s="1"/>
  <c r="O176" i="12"/>
  <c r="R176" i="12" s="1"/>
  <c r="O181" i="12"/>
  <c r="R181" i="12" s="1"/>
  <c r="Q195" i="12"/>
  <c r="T195" i="12" s="1"/>
  <c r="O213" i="12"/>
  <c r="R213" i="12" s="1"/>
  <c r="O228" i="12"/>
  <c r="R228" i="12" s="1"/>
  <c r="Q251" i="12"/>
  <c r="T251" i="12" s="1"/>
  <c r="Q270" i="12"/>
  <c r="T270" i="12" s="1"/>
  <c r="P265" i="12"/>
  <c r="S265" i="12" s="1"/>
  <c r="P261" i="12"/>
  <c r="S261" i="12" s="1"/>
  <c r="O8" i="12"/>
  <c r="R8" i="12" s="1"/>
  <c r="P8" i="12"/>
  <c r="S8" i="12" s="1"/>
  <c r="Q8" i="12"/>
  <c r="T8" i="12" s="1"/>
  <c r="Q14" i="12"/>
  <c r="T14" i="12" s="1"/>
  <c r="O14" i="12"/>
  <c r="R14" i="12" s="1"/>
  <c r="P14" i="12"/>
  <c r="S14" i="12" s="1"/>
  <c r="O24" i="12"/>
  <c r="R24" i="12" s="1"/>
  <c r="P24" i="12"/>
  <c r="S24" i="12" s="1"/>
  <c r="Q24" i="12"/>
  <c r="T24" i="12" s="1"/>
  <c r="O28" i="12"/>
  <c r="R28" i="12" s="1"/>
  <c r="P28" i="12"/>
  <c r="S28" i="12" s="1"/>
  <c r="Q28" i="12"/>
  <c r="T28" i="12" s="1"/>
  <c r="Q34" i="12"/>
  <c r="T34" i="12" s="1"/>
  <c r="O34" i="12"/>
  <c r="R34" i="12" s="1"/>
  <c r="P34" i="12"/>
  <c r="S34" i="12" s="1"/>
  <c r="P45" i="12"/>
  <c r="S45" i="12" s="1"/>
  <c r="Q45" i="12"/>
  <c r="T45" i="12" s="1"/>
  <c r="O45" i="12"/>
  <c r="R45" i="12" s="1"/>
  <c r="O52" i="12"/>
  <c r="R52" i="12" s="1"/>
  <c r="P52" i="12"/>
  <c r="S52" i="12" s="1"/>
  <c r="Q52" i="12"/>
  <c r="T52" i="12" s="1"/>
  <c r="O59" i="12"/>
  <c r="R59" i="12" s="1"/>
  <c r="P59" i="12"/>
  <c r="S59" i="12" s="1"/>
  <c r="Q59" i="12"/>
  <c r="T59" i="12" s="1"/>
  <c r="O71" i="12"/>
  <c r="R71" i="12" s="1"/>
  <c r="P71" i="12"/>
  <c r="S71" i="12" s="1"/>
  <c r="Q71" i="12"/>
  <c r="T71" i="12" s="1"/>
  <c r="Q76" i="12"/>
  <c r="T76" i="12" s="1"/>
  <c r="O76" i="12"/>
  <c r="R76" i="12" s="1"/>
  <c r="P76" i="12"/>
  <c r="S76" i="12" s="1"/>
  <c r="O84" i="12"/>
  <c r="R84" i="12" s="1"/>
  <c r="P84" i="12"/>
  <c r="S84" i="12" s="1"/>
  <c r="O94" i="12"/>
  <c r="R94" i="12" s="1"/>
  <c r="P94" i="12"/>
  <c r="S94" i="12" s="1"/>
  <c r="Q94" i="12"/>
  <c r="T94" i="12" s="1"/>
  <c r="P106" i="12"/>
  <c r="S106" i="12" s="1"/>
  <c r="O117" i="12"/>
  <c r="R117" i="12" s="1"/>
  <c r="P117" i="12"/>
  <c r="S117" i="12" s="1"/>
  <c r="Q127" i="12"/>
  <c r="T127" i="12" s="1"/>
  <c r="Q139" i="12"/>
  <c r="T139" i="12" s="1"/>
  <c r="O173" i="12"/>
  <c r="R173" i="12" s="1"/>
  <c r="P9" i="12"/>
  <c r="S9" i="12" s="1"/>
  <c r="Q9" i="12"/>
  <c r="T9" i="12" s="1"/>
  <c r="O9" i="12"/>
  <c r="R9" i="12" s="1"/>
  <c r="O15" i="12"/>
  <c r="R15" i="12" s="1"/>
  <c r="P15" i="12"/>
  <c r="S15" i="12" s="1"/>
  <c r="Q15" i="12"/>
  <c r="T15" i="12" s="1"/>
  <c r="O20" i="12"/>
  <c r="R20" i="12" s="1"/>
  <c r="P20" i="12"/>
  <c r="S20" i="12" s="1"/>
  <c r="Q20" i="12"/>
  <c r="T20" i="12" s="1"/>
  <c r="P25" i="12"/>
  <c r="S25" i="12" s="1"/>
  <c r="Q25" i="12"/>
  <c r="T25" i="12" s="1"/>
  <c r="O25" i="12"/>
  <c r="R25" i="12" s="1"/>
  <c r="Q30" i="12"/>
  <c r="T30" i="12" s="1"/>
  <c r="O30" i="12"/>
  <c r="R30" i="12" s="1"/>
  <c r="P30" i="12"/>
  <c r="S30" i="12" s="1"/>
  <c r="O36" i="12"/>
  <c r="R36" i="12" s="1"/>
  <c r="P36" i="12"/>
  <c r="S36" i="12" s="1"/>
  <c r="Q36" i="12"/>
  <c r="T36" i="12" s="1"/>
  <c r="Q42" i="12"/>
  <c r="T42" i="12" s="1"/>
  <c r="O42" i="12"/>
  <c r="R42" i="12" s="1"/>
  <c r="P42" i="12"/>
  <c r="S42" i="12" s="1"/>
  <c r="O47" i="12"/>
  <c r="R47" i="12" s="1"/>
  <c r="P47" i="12"/>
  <c r="S47" i="12" s="1"/>
  <c r="Q47" i="12"/>
  <c r="T47" i="12" s="1"/>
  <c r="Q54" i="12"/>
  <c r="T54" i="12" s="1"/>
  <c r="O54" i="12"/>
  <c r="R54" i="12" s="1"/>
  <c r="P54" i="12"/>
  <c r="S54" i="12" s="1"/>
  <c r="O60" i="12"/>
  <c r="R60" i="12" s="1"/>
  <c r="P60" i="12"/>
  <c r="S60" i="12" s="1"/>
  <c r="Q60" i="12"/>
  <c r="T60" i="12" s="1"/>
  <c r="Q66" i="12"/>
  <c r="T66" i="12" s="1"/>
  <c r="O66" i="12"/>
  <c r="R66" i="12" s="1"/>
  <c r="P66" i="12"/>
  <c r="S66" i="12" s="1"/>
  <c r="Q72" i="12"/>
  <c r="T72" i="12" s="1"/>
  <c r="O72" i="12"/>
  <c r="R72" i="12" s="1"/>
  <c r="P72" i="12"/>
  <c r="S72" i="12" s="1"/>
  <c r="P77" i="12"/>
  <c r="S77" i="12" s="1"/>
  <c r="Q77" i="12"/>
  <c r="T77" i="12" s="1"/>
  <c r="O77" i="12"/>
  <c r="R77" i="12" s="1"/>
  <c r="P81" i="12"/>
  <c r="S81" i="12" s="1"/>
  <c r="Q81" i="12"/>
  <c r="T81" i="12" s="1"/>
  <c r="O81" i="12"/>
  <c r="R81" i="12" s="1"/>
  <c r="P86" i="12"/>
  <c r="S86" i="12" s="1"/>
  <c r="Q86" i="12"/>
  <c r="T86" i="12" s="1"/>
  <c r="O90" i="12"/>
  <c r="R90" i="12" s="1"/>
  <c r="Q90" i="12"/>
  <c r="T90" i="12" s="1"/>
  <c r="P96" i="12"/>
  <c r="S96" i="12" s="1"/>
  <c r="O96" i="12"/>
  <c r="R96" i="12" s="1"/>
  <c r="O101" i="12"/>
  <c r="R101" i="12" s="1"/>
  <c r="P101" i="12"/>
  <c r="S101" i="12" s="1"/>
  <c r="Q107" i="12"/>
  <c r="T107" i="12" s="1"/>
  <c r="O107" i="12"/>
  <c r="R107" i="12" s="1"/>
  <c r="O113" i="12"/>
  <c r="R113" i="12" s="1"/>
  <c r="Q119" i="12"/>
  <c r="T119" i="12" s="1"/>
  <c r="O124" i="12"/>
  <c r="R124" i="12" s="1"/>
  <c r="O129" i="12"/>
  <c r="R129" i="12" s="1"/>
  <c r="Q129" i="12"/>
  <c r="T129" i="12" s="1"/>
  <c r="O133" i="12"/>
  <c r="R133" i="12" s="1"/>
  <c r="O140" i="12"/>
  <c r="R140" i="12" s="1"/>
  <c r="Q145" i="12"/>
  <c r="T145" i="12" s="1"/>
  <c r="Q149" i="12"/>
  <c r="T149" i="12" s="1"/>
  <c r="Q154" i="12"/>
  <c r="T154" i="12" s="1"/>
  <c r="Q159" i="12"/>
  <c r="T159" i="12" s="1"/>
  <c r="O163" i="12"/>
  <c r="R163" i="12" s="1"/>
  <c r="O168" i="12"/>
  <c r="R168" i="12" s="1"/>
  <c r="P174" i="12"/>
  <c r="S174" i="12" s="1"/>
  <c r="P178" i="12"/>
  <c r="S178" i="12" s="1"/>
  <c r="Q183" i="12"/>
  <c r="T183" i="12" s="1"/>
  <c r="P188" i="12"/>
  <c r="S188" i="12" s="1"/>
  <c r="O188" i="12"/>
  <c r="R188" i="12" s="1"/>
  <c r="O193" i="12"/>
  <c r="R193" i="12" s="1"/>
  <c r="P198" i="12"/>
  <c r="S198" i="12" s="1"/>
  <c r="O204" i="12"/>
  <c r="R204" i="12" s="1"/>
  <c r="O211" i="12"/>
  <c r="R211" i="12" s="1"/>
  <c r="P216" i="12"/>
  <c r="S216" i="12" s="1"/>
  <c r="O216" i="12"/>
  <c r="R216" i="12" s="1"/>
  <c r="P220" i="12"/>
  <c r="S220" i="12" s="1"/>
  <c r="P225" i="12"/>
  <c r="S225" i="12" s="1"/>
  <c r="O231" i="12"/>
  <c r="R231" i="12" s="1"/>
  <c r="P236" i="12"/>
  <c r="S236" i="12" s="1"/>
  <c r="P242" i="12"/>
  <c r="S242" i="12" s="1"/>
  <c r="O247" i="12"/>
  <c r="R247" i="12" s="1"/>
  <c r="P254" i="12"/>
  <c r="S254" i="12" s="1"/>
  <c r="Q254" i="12"/>
  <c r="T254" i="12" s="1"/>
  <c r="O259" i="12"/>
  <c r="R259" i="12" s="1"/>
  <c r="Q259" i="12"/>
  <c r="T259" i="12" s="1"/>
  <c r="O263" i="12"/>
  <c r="R263" i="12" s="1"/>
  <c r="Q263" i="12"/>
  <c r="T263" i="12" s="1"/>
  <c r="Q267" i="12"/>
  <c r="T267" i="12" s="1"/>
  <c r="P271" i="12"/>
  <c r="S271" i="12" s="1"/>
  <c r="O270" i="12"/>
  <c r="R270" i="12" s="1"/>
  <c r="P267" i="12"/>
  <c r="S267" i="12" s="1"/>
  <c r="O266" i="12"/>
  <c r="R266" i="12" s="1"/>
  <c r="Q264" i="12"/>
  <c r="T264" i="12" s="1"/>
  <c r="P263" i="12"/>
  <c r="S263" i="12" s="1"/>
  <c r="O262" i="12"/>
  <c r="R262" i="12" s="1"/>
  <c r="Q260" i="12"/>
  <c r="T260" i="12" s="1"/>
  <c r="P259" i="12"/>
  <c r="S259" i="12" s="1"/>
  <c r="O258" i="12"/>
  <c r="R258" i="12" s="1"/>
  <c r="Q256" i="12"/>
  <c r="T256" i="12" s="1"/>
  <c r="P255" i="12"/>
  <c r="S255" i="12" s="1"/>
  <c r="O254" i="12"/>
  <c r="R254" i="12" s="1"/>
  <c r="Q252" i="12"/>
  <c r="T252" i="12" s="1"/>
  <c r="P251" i="12"/>
  <c r="S251" i="12" s="1"/>
  <c r="O250" i="12"/>
  <c r="R250" i="12" s="1"/>
  <c r="P247" i="12"/>
  <c r="S247" i="12" s="1"/>
  <c r="O246" i="12"/>
  <c r="R246" i="12" s="1"/>
  <c r="Q244" i="12"/>
  <c r="T244" i="12" s="1"/>
  <c r="O242" i="12"/>
  <c r="R242" i="12" s="1"/>
  <c r="Q240" i="12"/>
  <c r="T240" i="12" s="1"/>
  <c r="Q236" i="12"/>
  <c r="T236" i="12" s="1"/>
  <c r="P235" i="12"/>
  <c r="S235" i="12" s="1"/>
  <c r="O234" i="12"/>
  <c r="R234" i="12" s="1"/>
  <c r="Q232" i="12"/>
  <c r="T232" i="12" s="1"/>
  <c r="P231" i="12"/>
  <c r="S231" i="12" s="1"/>
  <c r="Q228" i="12"/>
  <c r="T228" i="12" s="1"/>
  <c r="P227" i="12"/>
  <c r="S227" i="12" s="1"/>
  <c r="Q224" i="12"/>
  <c r="T224" i="12" s="1"/>
  <c r="P223" i="12"/>
  <c r="S223" i="12" s="1"/>
  <c r="O222" i="12"/>
  <c r="R222" i="12" s="1"/>
  <c r="Q220" i="12"/>
  <c r="T220" i="12" s="1"/>
  <c r="P219" i="12"/>
  <c r="S219" i="12" s="1"/>
  <c r="O218" i="12"/>
  <c r="R218" i="12" s="1"/>
  <c r="Q216" i="12"/>
  <c r="T216" i="12" s="1"/>
  <c r="O214" i="12"/>
  <c r="R214" i="12" s="1"/>
  <c r="Q212" i="12"/>
  <c r="T212" i="12" s="1"/>
  <c r="P211" i="12"/>
  <c r="S211" i="12" s="1"/>
  <c r="Q208" i="12"/>
  <c r="T208" i="12" s="1"/>
  <c r="P207" i="12"/>
  <c r="S207" i="12" s="1"/>
  <c r="Q204" i="12"/>
  <c r="T204" i="12" s="1"/>
  <c r="P203" i="12"/>
  <c r="S203" i="12" s="1"/>
  <c r="P199" i="12"/>
  <c r="S199" i="12" s="1"/>
  <c r="O198" i="12"/>
  <c r="R198" i="12" s="1"/>
  <c r="P195" i="12"/>
  <c r="S195" i="12" s="1"/>
  <c r="O194" i="12"/>
  <c r="R194" i="12" s="1"/>
  <c r="Q192" i="12"/>
  <c r="T192" i="12" s="1"/>
  <c r="O190" i="12"/>
  <c r="R190" i="12" s="1"/>
  <c r="Q188" i="12"/>
  <c r="T188" i="12" s="1"/>
  <c r="P187" i="12"/>
  <c r="S187" i="12" s="1"/>
  <c r="O186" i="12"/>
  <c r="R186" i="12" s="1"/>
  <c r="Q184" i="12"/>
  <c r="T184" i="12" s="1"/>
  <c r="P183" i="12"/>
  <c r="S183" i="12" s="1"/>
  <c r="O182" i="12"/>
  <c r="R182" i="12" s="1"/>
  <c r="P179" i="12"/>
  <c r="S179" i="12" s="1"/>
  <c r="O178" i="12"/>
  <c r="R178" i="12" s="1"/>
  <c r="Q176" i="12"/>
  <c r="T176" i="12" s="1"/>
  <c r="P175" i="12"/>
  <c r="S175" i="12" s="1"/>
  <c r="O174" i="12"/>
  <c r="R174" i="12" s="1"/>
  <c r="P171" i="12"/>
  <c r="S171" i="12" s="1"/>
  <c r="O170" i="12"/>
  <c r="R170" i="12" s="1"/>
  <c r="Q168" i="12"/>
  <c r="T168" i="12" s="1"/>
  <c r="P167" i="12"/>
  <c r="S167" i="12" s="1"/>
  <c r="O166" i="12"/>
  <c r="R166" i="12" s="1"/>
  <c r="Q164" i="12"/>
  <c r="T164" i="12" s="1"/>
  <c r="P163" i="12"/>
  <c r="S163" i="12" s="1"/>
  <c r="O162" i="12"/>
  <c r="R162" i="12" s="1"/>
  <c r="Q160" i="12"/>
  <c r="T160" i="12" s="1"/>
  <c r="P159" i="12"/>
  <c r="S159" i="12" s="1"/>
  <c r="Q156" i="12"/>
  <c r="T156" i="12" s="1"/>
  <c r="P155" i="12"/>
  <c r="S155" i="12" s="1"/>
  <c r="O154" i="12"/>
  <c r="R154" i="12" s="1"/>
  <c r="Q152" i="12"/>
  <c r="T152" i="12" s="1"/>
  <c r="O150" i="12"/>
  <c r="R150" i="12" s="1"/>
  <c r="Q148" i="12"/>
  <c r="T148" i="12" s="1"/>
  <c r="P147" i="12"/>
  <c r="S147" i="12" s="1"/>
  <c r="O146" i="12"/>
  <c r="R146" i="12" s="1"/>
  <c r="Q144" i="12"/>
  <c r="T144" i="12" s="1"/>
  <c r="O142" i="12"/>
  <c r="R142" i="12" s="1"/>
  <c r="Q140" i="12"/>
  <c r="T140" i="12" s="1"/>
  <c r="P139" i="12"/>
  <c r="S139" i="12" s="1"/>
  <c r="Q136" i="12"/>
  <c r="T136" i="12" s="1"/>
  <c r="P135" i="12"/>
  <c r="S135" i="12" s="1"/>
  <c r="Q132" i="12"/>
  <c r="T132" i="12" s="1"/>
  <c r="P131" i="12"/>
  <c r="S131" i="12" s="1"/>
  <c r="O130" i="12"/>
  <c r="R130" i="12" s="1"/>
  <c r="P127" i="12"/>
  <c r="S127" i="12" s="1"/>
  <c r="O126" i="12"/>
  <c r="R126" i="12" s="1"/>
  <c r="Q124" i="12"/>
  <c r="T124" i="12" s="1"/>
  <c r="P123" i="12"/>
  <c r="S123" i="12" s="1"/>
  <c r="Q120" i="12"/>
  <c r="T120" i="12" s="1"/>
  <c r="P119" i="12"/>
  <c r="S119" i="12" s="1"/>
  <c r="P115" i="12"/>
  <c r="S115" i="12" s="1"/>
  <c r="O114" i="12"/>
  <c r="R114" i="12" s="1"/>
  <c r="P111" i="12"/>
  <c r="S111" i="12" s="1"/>
  <c r="O110" i="12"/>
  <c r="R110" i="12" s="1"/>
  <c r="Q108" i="12"/>
  <c r="T108" i="12" s="1"/>
  <c r="P107" i="12"/>
  <c r="S107" i="12" s="1"/>
  <c r="O106" i="12"/>
  <c r="R106" i="12" s="1"/>
  <c r="O103" i="12"/>
  <c r="R103" i="12" s="1"/>
  <c r="Q101" i="12"/>
  <c r="T101" i="12" s="1"/>
  <c r="P98" i="12"/>
  <c r="S98" i="12" s="1"/>
  <c r="Q96" i="12"/>
  <c r="T96" i="12" s="1"/>
  <c r="P91" i="12"/>
  <c r="S91" i="12" s="1"/>
  <c r="Q88" i="12"/>
  <c r="T88" i="12" s="1"/>
  <c r="O86" i="12"/>
  <c r="R86" i="12" s="1"/>
  <c r="Q84" i="12"/>
  <c r="T84" i="12" s="1"/>
  <c r="P79" i="12"/>
  <c r="S79" i="12" s="1"/>
  <c r="Q256" i="15"/>
  <c r="R256" i="15" s="1"/>
  <c r="Q257" i="15"/>
  <c r="R257" i="15" s="1"/>
  <c r="Q255" i="15"/>
  <c r="R255" i="15" s="1"/>
  <c r="Q205" i="15"/>
  <c r="R205" i="15" s="1"/>
  <c r="Q90" i="15"/>
  <c r="R90" i="15" s="1"/>
  <c r="O222" i="15"/>
  <c r="Q222" i="15" s="1"/>
  <c r="R222" i="15" s="1"/>
  <c r="O220" i="15"/>
  <c r="Q207" i="15"/>
  <c r="R207" i="15" s="1"/>
  <c r="O234" i="15"/>
  <c r="Q234" i="15" s="1"/>
  <c r="R234" i="15" s="1"/>
  <c r="O232" i="15"/>
  <c r="Q224" i="15"/>
  <c r="R224" i="15" s="1"/>
  <c r="P225" i="15"/>
  <c r="Q225" i="15" s="1"/>
  <c r="R225" i="15" s="1"/>
  <c r="Q211" i="15"/>
  <c r="R211" i="15" s="1"/>
  <c r="Q210" i="15"/>
  <c r="R210" i="15" s="1"/>
  <c r="O216" i="15"/>
  <c r="P249" i="15"/>
  <c r="Q269" i="15"/>
  <c r="R269" i="15" s="1"/>
  <c r="O244" i="15"/>
  <c r="Q244" i="15" s="1"/>
  <c r="R244" i="15" s="1"/>
  <c r="O253" i="15"/>
  <c r="Q253" i="15" s="1"/>
  <c r="R253" i="15" s="1"/>
  <c r="P248" i="15"/>
  <c r="Q221" i="15"/>
  <c r="R221" i="15" s="1"/>
  <c r="Q208" i="15"/>
  <c r="R208" i="15" s="1"/>
  <c r="Q206" i="15"/>
  <c r="R206" i="15" s="1"/>
  <c r="Q254" i="15"/>
  <c r="R254" i="15" s="1"/>
  <c r="Q247" i="15"/>
  <c r="R247" i="15" s="1"/>
  <c r="Q209" i="15"/>
  <c r="R209" i="15" s="1"/>
  <c r="Q240" i="15"/>
  <c r="R240" i="15" s="1"/>
  <c r="Q212" i="15"/>
  <c r="R212" i="15" s="1"/>
  <c r="Q260" i="15"/>
  <c r="R260" i="15" s="1"/>
  <c r="T14" i="15" s="1"/>
  <c r="J13" i="26" s="1"/>
  <c r="O215" i="15"/>
  <c r="O239" i="15"/>
  <c r="Q239" i="15" s="1"/>
  <c r="R239" i="15" s="1"/>
  <c r="T77" i="15" s="1"/>
  <c r="J76" i="26" s="1"/>
  <c r="O243" i="15"/>
  <c r="O267" i="15"/>
  <c r="Q250" i="15"/>
  <c r="R250" i="15" s="1"/>
  <c r="Q245" i="15"/>
  <c r="R245" i="15" s="1"/>
  <c r="Q231" i="15"/>
  <c r="R231" i="15" s="1"/>
  <c r="Q229" i="15"/>
  <c r="R229" i="15" s="1"/>
  <c r="Q219" i="15"/>
  <c r="R219" i="15" s="1"/>
  <c r="Q217" i="15"/>
  <c r="R217" i="15" s="1"/>
  <c r="Q213" i="15"/>
  <c r="R213" i="15" s="1"/>
  <c r="Q265" i="15"/>
  <c r="R265" i="15" s="1"/>
  <c r="Q263" i="15"/>
  <c r="R263" i="15" s="1"/>
  <c r="Q251" i="15"/>
  <c r="R251" i="15" s="1"/>
  <c r="Q246" i="15"/>
  <c r="R246" i="15" s="1"/>
  <c r="O252" i="15"/>
  <c r="O268" i="15"/>
  <c r="Q268" i="15" s="1"/>
  <c r="R268" i="15" s="1"/>
  <c r="Q228" i="15"/>
  <c r="R228" i="15" s="1"/>
  <c r="Q226" i="15"/>
  <c r="R226" i="15" s="1"/>
  <c r="Q218" i="15"/>
  <c r="R218" i="15" s="1"/>
  <c r="Q264" i="15"/>
  <c r="R264" i="15" s="1"/>
  <c r="T20" i="15" s="1"/>
  <c r="J19" i="26" s="1"/>
  <c r="O242" i="15"/>
  <c r="O258" i="15"/>
  <c r="O262" i="15"/>
  <c r="Q262" i="15" s="1"/>
  <c r="R262" i="15" s="1"/>
  <c r="P266" i="15"/>
  <c r="Q266" i="15" s="1"/>
  <c r="R266" i="15" s="1"/>
  <c r="Q223" i="15"/>
  <c r="R223" i="15" s="1"/>
  <c r="Q261" i="15"/>
  <c r="R261" i="15" s="1"/>
  <c r="Q259" i="15"/>
  <c r="R259" i="15" s="1"/>
  <c r="Q241" i="15"/>
  <c r="R241" i="15" s="1"/>
  <c r="P267" i="15"/>
  <c r="P258" i="15"/>
  <c r="P252" i="15"/>
  <c r="O249" i="15"/>
  <c r="O248" i="15"/>
  <c r="P243" i="15"/>
  <c r="P242" i="15"/>
  <c r="Q238" i="15"/>
  <c r="R238" i="15" s="1"/>
  <c r="Q237" i="15"/>
  <c r="R237" i="15" s="1"/>
  <c r="Q236" i="15"/>
  <c r="R236" i="15" s="1"/>
  <c r="Q235" i="15"/>
  <c r="R235" i="15" s="1"/>
  <c r="Q233" i="15"/>
  <c r="R233" i="15" s="1"/>
  <c r="P232" i="15"/>
  <c r="Q230" i="15"/>
  <c r="R230" i="15" s="1"/>
  <c r="Q227" i="15"/>
  <c r="R227" i="15" s="1"/>
  <c r="P220" i="15"/>
  <c r="P215" i="15"/>
  <c r="P216" i="15"/>
  <c r="Q214" i="15"/>
  <c r="R214" i="15" s="1"/>
  <c r="I109" i="7"/>
  <c r="K79" i="7" s="1"/>
  <c r="B82" i="17" s="1"/>
  <c r="I103" i="7"/>
  <c r="K25" i="7" s="1"/>
  <c r="B28" i="17" s="1"/>
  <c r="I102" i="7"/>
  <c r="K23" i="7" s="1"/>
  <c r="B26" i="17" s="1"/>
  <c r="I101" i="7"/>
  <c r="K21" i="7" s="1"/>
  <c r="B24" i="17" s="1"/>
  <c r="I95" i="7"/>
  <c r="I93" i="7"/>
  <c r="I90" i="7"/>
  <c r="K88" i="7" s="1"/>
  <c r="B91" i="17" s="1"/>
  <c r="I89" i="7"/>
  <c r="K81" i="7" s="1"/>
  <c r="B84" i="17" s="1"/>
  <c r="I87" i="7"/>
  <c r="I79" i="7"/>
  <c r="K6" i="7" s="1"/>
  <c r="B9" i="17" s="1"/>
  <c r="I77" i="7"/>
  <c r="I74" i="7"/>
  <c r="I72" i="7"/>
  <c r="K87" i="7" s="1"/>
  <c r="B90" i="17" s="1"/>
  <c r="I71" i="7"/>
  <c r="K86" i="7" s="1"/>
  <c r="B89" i="17" s="1"/>
  <c r="I67" i="7"/>
  <c r="I66" i="7"/>
  <c r="K72" i="7" s="1"/>
  <c r="B75" i="17" s="1"/>
  <c r="I61" i="7"/>
  <c r="K65" i="7" s="1"/>
  <c r="B68" i="17" s="1"/>
  <c r="I59" i="7"/>
  <c r="I55" i="7"/>
  <c r="K96" i="7" s="1"/>
  <c r="B99" i="17" s="1"/>
  <c r="I53" i="7"/>
  <c r="K94" i="7" s="1"/>
  <c r="B97" i="17" s="1"/>
  <c r="I52" i="7"/>
  <c r="I47" i="7"/>
  <c r="I44" i="7"/>
  <c r="I42" i="7"/>
  <c r="K62" i="7" s="1"/>
  <c r="B65" i="17" s="1"/>
  <c r="I39" i="7"/>
  <c r="K61" i="7" s="1"/>
  <c r="B64" i="17" s="1"/>
  <c r="I36" i="7"/>
  <c r="I35" i="7"/>
  <c r="I34" i="7"/>
  <c r="I31" i="7"/>
  <c r="I29" i="7"/>
  <c r="K11" i="7" s="1"/>
  <c r="B14" i="17" s="1"/>
  <c r="I28" i="7"/>
  <c r="I26" i="7"/>
  <c r="I24" i="7"/>
  <c r="I23" i="7"/>
  <c r="I21" i="7"/>
  <c r="I20" i="7"/>
  <c r="I114" i="7"/>
  <c r="I113" i="7"/>
  <c r="I112" i="7"/>
  <c r="I111" i="7"/>
  <c r="K75" i="7" s="1"/>
  <c r="B78" i="17" s="1"/>
  <c r="I110" i="7"/>
  <c r="I108" i="7"/>
  <c r="I107" i="7"/>
  <c r="I106" i="7"/>
  <c r="I105" i="7"/>
  <c r="I104" i="7"/>
  <c r="K30" i="7" s="1"/>
  <c r="B33" i="17" s="1"/>
  <c r="I100" i="7"/>
  <c r="I99" i="7"/>
  <c r="K78" i="7" s="1"/>
  <c r="B81" i="17" s="1"/>
  <c r="I98" i="7"/>
  <c r="I97" i="7"/>
  <c r="I96" i="7"/>
  <c r="K77" i="7" s="1"/>
  <c r="B80" i="17" s="1"/>
  <c r="I94" i="7"/>
  <c r="K69" i="7" s="1"/>
  <c r="B72" i="17" s="1"/>
  <c r="I92" i="7"/>
  <c r="I91" i="7"/>
  <c r="I88" i="7"/>
  <c r="K80" i="7" s="1"/>
  <c r="B83" i="17" s="1"/>
  <c r="I86" i="7"/>
  <c r="I85" i="7"/>
  <c r="K84" i="7" s="1"/>
  <c r="B87" i="17" s="1"/>
  <c r="I84" i="7"/>
  <c r="I83" i="7"/>
  <c r="I82" i="7"/>
  <c r="I81" i="7"/>
  <c r="I80" i="7"/>
  <c r="K7" i="7" s="1"/>
  <c r="B10" i="17" s="1"/>
  <c r="I78" i="7"/>
  <c r="K5" i="7" s="1"/>
  <c r="B8" i="17" s="1"/>
  <c r="I76" i="7"/>
  <c r="I75" i="7"/>
  <c r="I73" i="7"/>
  <c r="K82" i="7" s="1"/>
  <c r="B85" i="17" s="1"/>
  <c r="I70" i="7"/>
  <c r="K85" i="7" s="1"/>
  <c r="B88" i="17" s="1"/>
  <c r="I69" i="7"/>
  <c r="I68" i="7"/>
  <c r="I65" i="7"/>
  <c r="I64" i="7"/>
  <c r="I63" i="7"/>
  <c r="K67" i="7" s="1"/>
  <c r="B70" i="17" s="1"/>
  <c r="I62" i="7"/>
  <c r="K66" i="7" s="1"/>
  <c r="B69" i="17" s="1"/>
  <c r="I60" i="7"/>
  <c r="I58" i="7"/>
  <c r="I57" i="7"/>
  <c r="K93" i="7" s="1"/>
  <c r="B96" i="17" s="1"/>
  <c r="I56" i="7"/>
  <c r="K92" i="7" s="1"/>
  <c r="B95" i="17" s="1"/>
  <c r="I54" i="7"/>
  <c r="K95" i="7" s="1"/>
  <c r="B98" i="17" s="1"/>
  <c r="I51" i="7"/>
  <c r="I50" i="7"/>
  <c r="I49" i="7"/>
  <c r="I48" i="7"/>
  <c r="K71" i="7" s="1"/>
  <c r="B74" i="17" s="1"/>
  <c r="I46" i="7"/>
  <c r="I45" i="7"/>
  <c r="I43" i="7"/>
  <c r="I41" i="7"/>
  <c r="I40" i="7"/>
  <c r="K8" i="7" s="1"/>
  <c r="B11" i="17" s="1"/>
  <c r="I38" i="7"/>
  <c r="I37" i="7"/>
  <c r="I33" i="7"/>
  <c r="K57" i="7" s="1"/>
  <c r="B60" i="17" s="1"/>
  <c r="F60" i="17" s="1"/>
  <c r="I32" i="7"/>
  <c r="I30" i="7"/>
  <c r="I27" i="7"/>
  <c r="I25" i="7"/>
  <c r="I22" i="7"/>
  <c r="I19" i="7"/>
  <c r="I18" i="7"/>
  <c r="I17" i="7"/>
  <c r="I16" i="7"/>
  <c r="I15" i="7"/>
  <c r="I14" i="7"/>
  <c r="I13" i="7"/>
  <c r="I12" i="7"/>
  <c r="K20" i="7" s="1"/>
  <c r="B23" i="17" s="1"/>
  <c r="I11" i="7"/>
  <c r="I10" i="7"/>
  <c r="K18" i="7" s="1"/>
  <c r="B21" i="17" s="1"/>
  <c r="I9" i="7"/>
  <c r="K17" i="7" s="1"/>
  <c r="B20" i="17" s="1"/>
  <c r="I8" i="7"/>
  <c r="K16" i="7" s="1"/>
  <c r="B19" i="17" s="1"/>
  <c r="I7" i="7"/>
  <c r="I5" i="7"/>
  <c r="I6" i="7"/>
  <c r="AE238" i="6"/>
  <c r="Y238" i="6"/>
  <c r="T94" i="6"/>
  <c r="AI94" i="6" s="1"/>
  <c r="T79" i="6"/>
  <c r="AI79" i="6" s="1"/>
  <c r="T71" i="6"/>
  <c r="I182" i="6"/>
  <c r="AE182" i="6" s="1"/>
  <c r="AG94" i="6" s="1"/>
  <c r="AK94" i="6" s="1"/>
  <c r="F182" i="6"/>
  <c r="C182" i="6"/>
  <c r="E182" i="6" s="1"/>
  <c r="I241" i="6"/>
  <c r="Y240" i="6" s="1"/>
  <c r="AA79" i="6" s="1"/>
  <c r="AJ79" i="6" s="1"/>
  <c r="F241" i="6"/>
  <c r="C241" i="6"/>
  <c r="E241" i="6" s="1"/>
  <c r="AE11" i="6"/>
  <c r="AE13" i="6"/>
  <c r="AE19" i="6"/>
  <c r="AG63" i="6" s="1"/>
  <c r="AK63" i="6" s="1"/>
  <c r="AE22" i="6"/>
  <c r="AE29" i="6"/>
  <c r="AE33" i="6"/>
  <c r="AE35" i="6"/>
  <c r="AE37" i="6"/>
  <c r="AE39" i="6"/>
  <c r="AG33" i="6" s="1"/>
  <c r="AK33" i="6" s="1"/>
  <c r="AE46" i="6"/>
  <c r="AE48" i="6"/>
  <c r="AE50" i="6"/>
  <c r="AE53" i="6"/>
  <c r="AE56" i="6"/>
  <c r="AE58" i="6"/>
  <c r="AE62" i="6"/>
  <c r="AE65" i="6"/>
  <c r="AE68" i="6"/>
  <c r="AE70" i="6"/>
  <c r="AE74" i="6"/>
  <c r="AE85" i="6"/>
  <c r="AE93" i="6"/>
  <c r="AE95" i="6"/>
  <c r="AE100" i="6"/>
  <c r="AE102" i="6"/>
  <c r="AE104" i="6"/>
  <c r="AE109" i="6"/>
  <c r="AE112" i="6"/>
  <c r="AE116" i="6"/>
  <c r="AG5" i="6" s="1"/>
  <c r="AK5" i="6" s="1"/>
  <c r="AE118" i="6"/>
  <c r="AE122" i="6"/>
  <c r="AE128" i="6"/>
  <c r="AE134" i="6"/>
  <c r="AE137" i="6"/>
  <c r="AE138" i="6"/>
  <c r="AG7" i="6" s="1"/>
  <c r="AK7" i="6" s="1"/>
  <c r="AE143" i="6"/>
  <c r="AE151" i="6"/>
  <c r="AE158" i="6"/>
  <c r="AE165" i="6"/>
  <c r="AE169" i="6"/>
  <c r="AE172" i="6"/>
  <c r="AG80" i="6" s="1"/>
  <c r="AK80" i="6" s="1"/>
  <c r="AE180" i="6"/>
  <c r="AE185" i="6"/>
  <c r="AE191" i="6"/>
  <c r="AE196" i="6"/>
  <c r="AE200" i="6"/>
  <c r="AE202" i="6"/>
  <c r="AE206" i="6"/>
  <c r="AE209" i="6"/>
  <c r="AE210" i="6"/>
  <c r="AE215" i="6"/>
  <c r="AE221" i="6"/>
  <c r="AE226" i="6"/>
  <c r="AE230" i="6"/>
  <c r="AE233" i="6"/>
  <c r="AE237" i="6"/>
  <c r="AE242" i="6"/>
  <c r="AE247" i="6"/>
  <c r="AE248" i="6"/>
  <c r="AE252" i="6"/>
  <c r="AE256" i="6"/>
  <c r="AE267" i="6"/>
  <c r="AE5" i="6"/>
  <c r="Y11" i="6"/>
  <c r="Y13" i="6"/>
  <c r="Y19" i="6"/>
  <c r="AA63" i="6" s="1"/>
  <c r="AJ63" i="6" s="1"/>
  <c r="Y22" i="6"/>
  <c r="Y29" i="6"/>
  <c r="Y33" i="6"/>
  <c r="Y35" i="6"/>
  <c r="Y37" i="6"/>
  <c r="Y39" i="6"/>
  <c r="AA33" i="6" s="1"/>
  <c r="AJ33" i="6" s="1"/>
  <c r="Y46" i="6"/>
  <c r="Y48" i="6"/>
  <c r="Y50" i="6"/>
  <c r="Y53" i="6"/>
  <c r="Y56" i="6"/>
  <c r="Y58" i="6"/>
  <c r="Y62" i="6"/>
  <c r="Y65" i="6"/>
  <c r="Y68" i="6"/>
  <c r="Y70" i="6"/>
  <c r="Y74" i="6"/>
  <c r="Y85" i="6"/>
  <c r="Y93" i="6"/>
  <c r="Y95" i="6"/>
  <c r="Y100" i="6"/>
  <c r="Y102" i="6"/>
  <c r="Y104" i="6"/>
  <c r="Y109" i="6"/>
  <c r="Y112" i="6"/>
  <c r="Y116" i="6"/>
  <c r="AA5" i="6" s="1"/>
  <c r="AJ5" i="6" s="1"/>
  <c r="Y118" i="6"/>
  <c r="Y122" i="6"/>
  <c r="Y128" i="6"/>
  <c r="Y134" i="6"/>
  <c r="Y137" i="6"/>
  <c r="Y138" i="6"/>
  <c r="AA7" i="6" s="1"/>
  <c r="AJ7" i="6" s="1"/>
  <c r="Y143" i="6"/>
  <c r="Y151" i="6"/>
  <c r="Y158" i="6"/>
  <c r="Y165" i="6"/>
  <c r="Y169" i="6"/>
  <c r="Y172" i="6"/>
  <c r="AA80" i="6" s="1"/>
  <c r="AJ80" i="6" s="1"/>
  <c r="Y180" i="6"/>
  <c r="Y185" i="6"/>
  <c r="Y191" i="6"/>
  <c r="Y196" i="6"/>
  <c r="Y200" i="6"/>
  <c r="Y202" i="6"/>
  <c r="Y206" i="6"/>
  <c r="Y209" i="6"/>
  <c r="Y210" i="6"/>
  <c r="Y215" i="6"/>
  <c r="Y221" i="6"/>
  <c r="Y226" i="6"/>
  <c r="Y230" i="6"/>
  <c r="Y233" i="6"/>
  <c r="Y237" i="6"/>
  <c r="Y242" i="6"/>
  <c r="Y247" i="6"/>
  <c r="Y248" i="6"/>
  <c r="Y252" i="6"/>
  <c r="Y256" i="6"/>
  <c r="Y267" i="6"/>
  <c r="Y5" i="6"/>
  <c r="T96" i="6"/>
  <c r="AI96" i="6" s="1"/>
  <c r="T95" i="6"/>
  <c r="AI95" i="6" s="1"/>
  <c r="T93" i="6"/>
  <c r="AI93" i="6" s="1"/>
  <c r="T92" i="6"/>
  <c r="AI92" i="6" s="1"/>
  <c r="T91" i="6"/>
  <c r="AI91" i="6" s="1"/>
  <c r="T90" i="6"/>
  <c r="AI90" i="6" s="1"/>
  <c r="T89" i="6"/>
  <c r="AI89" i="6" s="1"/>
  <c r="T88" i="6"/>
  <c r="AI88" i="6" s="1"/>
  <c r="T87" i="6"/>
  <c r="AI87" i="6" s="1"/>
  <c r="T86" i="6"/>
  <c r="AI86" i="6" s="1"/>
  <c r="T85" i="6"/>
  <c r="AI85" i="6" s="1"/>
  <c r="T84" i="6"/>
  <c r="AI84" i="6" s="1"/>
  <c r="T83" i="6"/>
  <c r="AI83" i="6" s="1"/>
  <c r="T82" i="6"/>
  <c r="AI82" i="6" s="1"/>
  <c r="T81" i="6"/>
  <c r="AI81" i="6" s="1"/>
  <c r="T80" i="6"/>
  <c r="AI80" i="6" s="1"/>
  <c r="T78" i="6"/>
  <c r="AI78" i="6" s="1"/>
  <c r="T77" i="6"/>
  <c r="AI77" i="6" s="1"/>
  <c r="T76" i="6"/>
  <c r="AI76" i="6" s="1"/>
  <c r="T75" i="6"/>
  <c r="AI75" i="6" s="1"/>
  <c r="T74" i="6"/>
  <c r="AI74" i="6" s="1"/>
  <c r="T73" i="6"/>
  <c r="AI73" i="6" s="1"/>
  <c r="T72" i="6"/>
  <c r="AI72" i="6" s="1"/>
  <c r="AI71" i="6"/>
  <c r="T70" i="6"/>
  <c r="AI70" i="6" s="1"/>
  <c r="T69" i="6"/>
  <c r="AI69" i="6" s="1"/>
  <c r="T68" i="6"/>
  <c r="AI68" i="6" s="1"/>
  <c r="T67" i="6"/>
  <c r="AI67" i="6" s="1"/>
  <c r="T66" i="6"/>
  <c r="AI66" i="6" s="1"/>
  <c r="T65" i="6"/>
  <c r="AI65" i="6" s="1"/>
  <c r="T64" i="6"/>
  <c r="AI64" i="6" s="1"/>
  <c r="T63" i="6"/>
  <c r="AI63" i="6" s="1"/>
  <c r="T62" i="6"/>
  <c r="AI62" i="6" s="1"/>
  <c r="T61" i="6"/>
  <c r="AI61" i="6" s="1"/>
  <c r="T60" i="6"/>
  <c r="AI60" i="6" s="1"/>
  <c r="T59" i="6"/>
  <c r="AI59" i="6" s="1"/>
  <c r="T58" i="6"/>
  <c r="AI58" i="6" s="1"/>
  <c r="T57" i="6"/>
  <c r="AI57" i="6" s="1"/>
  <c r="T56" i="6"/>
  <c r="AI56" i="6" s="1"/>
  <c r="T55" i="6"/>
  <c r="AI55" i="6" s="1"/>
  <c r="T54" i="6"/>
  <c r="AI54" i="6" s="1"/>
  <c r="T53" i="6"/>
  <c r="AI53" i="6" s="1"/>
  <c r="T52" i="6"/>
  <c r="AI52" i="6" s="1"/>
  <c r="T51" i="6"/>
  <c r="AI51" i="6" s="1"/>
  <c r="T50" i="6"/>
  <c r="AI50" i="6" s="1"/>
  <c r="T49" i="6"/>
  <c r="AI49" i="6" s="1"/>
  <c r="T48" i="6"/>
  <c r="AI48" i="6" s="1"/>
  <c r="T47" i="6"/>
  <c r="AI47" i="6" s="1"/>
  <c r="T46" i="6"/>
  <c r="AI46" i="6" s="1"/>
  <c r="T45" i="6"/>
  <c r="AI45" i="6" s="1"/>
  <c r="T44" i="6"/>
  <c r="AI44" i="6" s="1"/>
  <c r="T43" i="6"/>
  <c r="AI43" i="6" s="1"/>
  <c r="T42" i="6"/>
  <c r="AI42" i="6" s="1"/>
  <c r="T41" i="6"/>
  <c r="AI41" i="6" s="1"/>
  <c r="T40" i="6"/>
  <c r="AI40" i="6" s="1"/>
  <c r="T39" i="6"/>
  <c r="AI39" i="6" s="1"/>
  <c r="T38" i="6"/>
  <c r="AI38" i="6" s="1"/>
  <c r="T37" i="6"/>
  <c r="AI37" i="6" s="1"/>
  <c r="T36" i="6"/>
  <c r="AI36" i="6" s="1"/>
  <c r="T35" i="6"/>
  <c r="AI35" i="6" s="1"/>
  <c r="T34" i="6"/>
  <c r="AI34" i="6" s="1"/>
  <c r="T33" i="6"/>
  <c r="AI33" i="6" s="1"/>
  <c r="T32" i="6"/>
  <c r="AI32" i="6" s="1"/>
  <c r="T31" i="6"/>
  <c r="AI31" i="6" s="1"/>
  <c r="T30" i="6"/>
  <c r="AI30" i="6" s="1"/>
  <c r="T29" i="6"/>
  <c r="AI29" i="6" s="1"/>
  <c r="T28" i="6"/>
  <c r="AI28" i="6" s="1"/>
  <c r="T27" i="6"/>
  <c r="AI27" i="6" s="1"/>
  <c r="T26" i="6"/>
  <c r="AI26" i="6" s="1"/>
  <c r="T25" i="6"/>
  <c r="AI25" i="6" s="1"/>
  <c r="T24" i="6"/>
  <c r="AI24" i="6" s="1"/>
  <c r="T23" i="6"/>
  <c r="AI23" i="6" s="1"/>
  <c r="T22" i="6"/>
  <c r="AI22" i="6" s="1"/>
  <c r="T21" i="6"/>
  <c r="AI21" i="6" s="1"/>
  <c r="T20" i="6"/>
  <c r="AI20" i="6" s="1"/>
  <c r="T19" i="6"/>
  <c r="AI19" i="6" s="1"/>
  <c r="T18" i="6"/>
  <c r="AI18" i="6" s="1"/>
  <c r="T17" i="6"/>
  <c r="AI17" i="6" s="1"/>
  <c r="T16" i="6"/>
  <c r="AI16" i="6" s="1"/>
  <c r="T15" i="6"/>
  <c r="AI15" i="6" s="1"/>
  <c r="T14" i="6"/>
  <c r="AI14" i="6" s="1"/>
  <c r="T13" i="6"/>
  <c r="AI13" i="6" s="1"/>
  <c r="T12" i="6"/>
  <c r="AI12" i="6" s="1"/>
  <c r="T11" i="6"/>
  <c r="AI11" i="6" s="1"/>
  <c r="T10" i="6"/>
  <c r="AI10" i="6" s="1"/>
  <c r="T9" i="6"/>
  <c r="AI9" i="6" s="1"/>
  <c r="T8" i="6"/>
  <c r="AI8" i="6" s="1"/>
  <c r="T7" i="6"/>
  <c r="AI7" i="6" s="1"/>
  <c r="T6" i="6"/>
  <c r="AI6" i="6" s="1"/>
  <c r="T5" i="6"/>
  <c r="AI5" i="6" s="1"/>
  <c r="I271" i="6"/>
  <c r="Y270" i="6" s="1"/>
  <c r="I270" i="6"/>
  <c r="Y269" i="6" s="1"/>
  <c r="I269" i="6"/>
  <c r="Y268" i="6" s="1"/>
  <c r="I267" i="6"/>
  <c r="Y266" i="6" s="1"/>
  <c r="I266" i="6"/>
  <c r="Y265" i="6" s="1"/>
  <c r="AA22" i="6" s="1"/>
  <c r="AJ22" i="6" s="1"/>
  <c r="I265" i="6"/>
  <c r="Y264" i="6" s="1"/>
  <c r="I264" i="6"/>
  <c r="Y263" i="6" s="1"/>
  <c r="I263" i="6"/>
  <c r="Y262" i="6" s="1"/>
  <c r="I262" i="6"/>
  <c r="Y261" i="6" s="1"/>
  <c r="AA16" i="6" s="1"/>
  <c r="AJ16" i="6" s="1"/>
  <c r="I261" i="6"/>
  <c r="Y260" i="6" s="1"/>
  <c r="I260" i="6"/>
  <c r="Y259" i="6" s="1"/>
  <c r="I259" i="6"/>
  <c r="Y258" i="6" s="1"/>
  <c r="I258" i="6"/>
  <c r="Y257" i="6" s="1"/>
  <c r="I256" i="6"/>
  <c r="Y255" i="6" s="1"/>
  <c r="I255" i="6"/>
  <c r="Y254" i="6" s="1"/>
  <c r="I254" i="6"/>
  <c r="Y253" i="6" s="1"/>
  <c r="I252" i="6"/>
  <c r="Y251" i="6" s="1"/>
  <c r="I251" i="6"/>
  <c r="Y250" i="6" s="1"/>
  <c r="I250" i="6"/>
  <c r="Y249" i="6" s="1"/>
  <c r="I247" i="6"/>
  <c r="Y246" i="6" s="1"/>
  <c r="I246" i="6"/>
  <c r="Y245" i="6" s="1"/>
  <c r="I245" i="6"/>
  <c r="Y244" i="6" s="1"/>
  <c r="AA25" i="6" s="1"/>
  <c r="AJ25" i="6" s="1"/>
  <c r="I244" i="6"/>
  <c r="Y243" i="6" s="1"/>
  <c r="I242" i="6"/>
  <c r="Y241" i="6" s="1"/>
  <c r="I240" i="6"/>
  <c r="Y239" i="6" s="1"/>
  <c r="I237" i="6"/>
  <c r="I236" i="6"/>
  <c r="Y236" i="6" s="1"/>
  <c r="I235" i="6"/>
  <c r="Y235" i="6" s="1"/>
  <c r="I234" i="6"/>
  <c r="Y234" i="6" s="1"/>
  <c r="I232" i="6"/>
  <c r="Y232" i="6" s="1"/>
  <c r="I231" i="6"/>
  <c r="Y231" i="6" s="1"/>
  <c r="I229" i="6"/>
  <c r="Y229" i="6" s="1"/>
  <c r="I228" i="6"/>
  <c r="Y228" i="6" s="1"/>
  <c r="I227" i="6"/>
  <c r="Y227" i="6" s="1"/>
  <c r="I225" i="6"/>
  <c r="Y225" i="6" s="1"/>
  <c r="I224" i="6"/>
  <c r="Y224" i="6" s="1"/>
  <c r="I223" i="6"/>
  <c r="Y223" i="6" s="1"/>
  <c r="I222" i="6"/>
  <c r="Y222" i="6" s="1"/>
  <c r="I220" i="6"/>
  <c r="Y220" i="6" s="1"/>
  <c r="I219" i="6"/>
  <c r="Y219" i="6" s="1"/>
  <c r="I218" i="6"/>
  <c r="Y218" i="6" s="1"/>
  <c r="I217" i="6"/>
  <c r="Y217" i="6" s="1"/>
  <c r="I216" i="6"/>
  <c r="Y216" i="6" s="1"/>
  <c r="I214" i="6"/>
  <c r="Y214" i="6" s="1"/>
  <c r="I213" i="6"/>
  <c r="Y213" i="6" s="1"/>
  <c r="I212" i="6"/>
  <c r="Y212" i="6" s="1"/>
  <c r="I211" i="6"/>
  <c r="Y211" i="6" s="1"/>
  <c r="I208" i="6"/>
  <c r="Y208" i="6" s="1"/>
  <c r="I207" i="6"/>
  <c r="Y207" i="6" s="1"/>
  <c r="I205" i="6"/>
  <c r="Y205" i="6" s="1"/>
  <c r="I204" i="6"/>
  <c r="Y204" i="6" s="1"/>
  <c r="I203" i="6"/>
  <c r="Y203" i="6" s="1"/>
  <c r="I201" i="6"/>
  <c r="Y201" i="6" s="1"/>
  <c r="I199" i="6"/>
  <c r="Y199" i="6" s="1"/>
  <c r="I198" i="6"/>
  <c r="Y198" i="6" s="1"/>
  <c r="I197" i="6"/>
  <c r="Y197" i="6" s="1"/>
  <c r="I195" i="6"/>
  <c r="Y195" i="6" s="1"/>
  <c r="I194" i="6"/>
  <c r="Y194" i="6" s="1"/>
  <c r="I193" i="6"/>
  <c r="Y193" i="6" s="1"/>
  <c r="I192" i="6"/>
  <c r="Y192" i="6" s="1"/>
  <c r="I190" i="6"/>
  <c r="Y190" i="6" s="1"/>
  <c r="I189" i="6"/>
  <c r="Y189" i="6" s="1"/>
  <c r="I188" i="6"/>
  <c r="Y188" i="6" s="1"/>
  <c r="I187" i="6"/>
  <c r="Y187" i="6" s="1"/>
  <c r="I186" i="6"/>
  <c r="Y186" i="6" s="1"/>
  <c r="I184" i="6"/>
  <c r="Y184" i="6" s="1"/>
  <c r="I183" i="6"/>
  <c r="Y183" i="6" s="1"/>
  <c r="AA95" i="6" s="1"/>
  <c r="AJ95" i="6" s="1"/>
  <c r="I181" i="6"/>
  <c r="Y181" i="6" s="1"/>
  <c r="AA93" i="6" s="1"/>
  <c r="AJ93" i="6" s="1"/>
  <c r="I179" i="6"/>
  <c r="Y179" i="6" s="1"/>
  <c r="AA88" i="6" s="1"/>
  <c r="AJ88" i="6" s="1"/>
  <c r="I178" i="6"/>
  <c r="Y178" i="6" s="1"/>
  <c r="I177" i="6"/>
  <c r="Y177" i="6" s="1"/>
  <c r="I176" i="6"/>
  <c r="Y176" i="6" s="1"/>
  <c r="I175" i="6"/>
  <c r="Y175" i="6" s="1"/>
  <c r="I174" i="6"/>
  <c r="Y174" i="6" s="1"/>
  <c r="I173" i="6"/>
  <c r="Y173" i="6" s="1"/>
  <c r="AA81" i="6" s="1"/>
  <c r="AJ81" i="6" s="1"/>
  <c r="I171" i="6"/>
  <c r="Y171" i="6" s="1"/>
  <c r="I170" i="6"/>
  <c r="Y170" i="6" s="1"/>
  <c r="I168" i="6"/>
  <c r="Y168" i="6" s="1"/>
  <c r="I167" i="6"/>
  <c r="Y167" i="6" s="1"/>
  <c r="AA75" i="6" s="1"/>
  <c r="AJ75" i="6" s="1"/>
  <c r="I166" i="6"/>
  <c r="Y166" i="6" s="1"/>
  <c r="I164" i="6"/>
  <c r="Y164" i="6" s="1"/>
  <c r="I163" i="6"/>
  <c r="Y163" i="6" s="1"/>
  <c r="I162" i="6"/>
  <c r="Y162" i="6" s="1"/>
  <c r="I161" i="6"/>
  <c r="Y161" i="6" s="1"/>
  <c r="AA24" i="6" s="1"/>
  <c r="AJ24" i="6" s="1"/>
  <c r="I160" i="6"/>
  <c r="Y160" i="6" s="1"/>
  <c r="I159" i="6"/>
  <c r="Y159" i="6" s="1"/>
  <c r="AA21" i="6" s="1"/>
  <c r="AJ21" i="6" s="1"/>
  <c r="I157" i="6"/>
  <c r="Y157" i="6" s="1"/>
  <c r="I156" i="6"/>
  <c r="Y156" i="6" s="1"/>
  <c r="I155" i="6"/>
  <c r="Y155" i="6" s="1"/>
  <c r="I154" i="6"/>
  <c r="Y154" i="6" s="1"/>
  <c r="I153" i="6"/>
  <c r="Y153" i="6" s="1"/>
  <c r="I152" i="6"/>
  <c r="Y152" i="6" s="1"/>
  <c r="I150" i="6"/>
  <c r="Y150" i="6" s="1"/>
  <c r="AA56" i="6" s="1"/>
  <c r="AJ56" i="6" s="1"/>
  <c r="I149" i="6"/>
  <c r="Y149" i="6" s="1"/>
  <c r="I148" i="6"/>
  <c r="Y148" i="6" s="1"/>
  <c r="I147" i="6"/>
  <c r="Y147" i="6" s="1"/>
  <c r="I146" i="6"/>
  <c r="Y146" i="6" s="1"/>
  <c r="I145" i="6"/>
  <c r="Y145" i="6" s="1"/>
  <c r="I144" i="6"/>
  <c r="Y144" i="6" s="1"/>
  <c r="I142" i="6"/>
  <c r="Y142" i="6" s="1"/>
  <c r="I141" i="6"/>
  <c r="Y141" i="6" s="1"/>
  <c r="I140" i="6"/>
  <c r="Y140" i="6" s="1"/>
  <c r="I139" i="6"/>
  <c r="Y139" i="6" s="1"/>
  <c r="I136" i="6"/>
  <c r="Y136" i="6" s="1"/>
  <c r="AA92" i="6" s="1"/>
  <c r="AJ92" i="6" s="1"/>
  <c r="I135" i="6"/>
  <c r="Y135" i="6" s="1"/>
  <c r="I133" i="6"/>
  <c r="Y133" i="6" s="1"/>
  <c r="I132" i="6"/>
  <c r="Y132" i="6" s="1"/>
  <c r="I131" i="6"/>
  <c r="Y131" i="6" s="1"/>
  <c r="AA32" i="6" s="1"/>
  <c r="AJ32" i="6" s="1"/>
  <c r="I130" i="6"/>
  <c r="Y130" i="6" s="1"/>
  <c r="AA31" i="6" s="1"/>
  <c r="AJ31" i="6" s="1"/>
  <c r="I129" i="6"/>
  <c r="Y129" i="6" s="1"/>
  <c r="I127" i="6"/>
  <c r="Y127" i="6" s="1"/>
  <c r="I126" i="6"/>
  <c r="Y126" i="6" s="1"/>
  <c r="I125" i="6"/>
  <c r="Y125" i="6" s="1"/>
  <c r="I124" i="6"/>
  <c r="Y124" i="6" s="1"/>
  <c r="I123" i="6"/>
  <c r="Y123" i="6" s="1"/>
  <c r="I121" i="6"/>
  <c r="Y121" i="6" s="1"/>
  <c r="I120" i="6"/>
  <c r="Y120" i="6" s="1"/>
  <c r="I119" i="6"/>
  <c r="Y119" i="6" s="1"/>
  <c r="I117" i="6"/>
  <c r="Y117" i="6" s="1"/>
  <c r="AA6" i="6" s="1"/>
  <c r="AJ6" i="6" s="1"/>
  <c r="I115" i="6"/>
  <c r="Y115" i="6" s="1"/>
  <c r="I114" i="6"/>
  <c r="Y114" i="6" s="1"/>
  <c r="I113" i="6"/>
  <c r="Y113" i="6" s="1"/>
  <c r="I111" i="6"/>
  <c r="Y111" i="6" s="1"/>
  <c r="I110" i="6"/>
  <c r="Y110" i="6" s="1"/>
  <c r="I108" i="6"/>
  <c r="Y108" i="6" s="1"/>
  <c r="I107" i="6"/>
  <c r="Y107" i="6" s="1"/>
  <c r="I106" i="6"/>
  <c r="Y106" i="6" s="1"/>
  <c r="I105" i="6"/>
  <c r="Y105" i="6" s="1"/>
  <c r="AA69" i="6" s="1"/>
  <c r="AJ69" i="6" s="1"/>
  <c r="I103" i="6"/>
  <c r="Y103" i="6" s="1"/>
  <c r="AA65" i="6" s="1"/>
  <c r="AJ65" i="6" s="1"/>
  <c r="I101" i="6"/>
  <c r="Y101" i="6" s="1"/>
  <c r="I99" i="6"/>
  <c r="Y99" i="6" s="1"/>
  <c r="I98" i="6"/>
  <c r="Y98" i="6" s="1"/>
  <c r="I97" i="6"/>
  <c r="Y97" i="6" s="1"/>
  <c r="I96" i="6"/>
  <c r="Y96" i="6" s="1"/>
  <c r="I94" i="6"/>
  <c r="Y94" i="6" s="1"/>
  <c r="I92" i="6"/>
  <c r="Y92" i="6" s="1"/>
  <c r="I91" i="6"/>
  <c r="Y91" i="6" s="1"/>
  <c r="I90" i="6"/>
  <c r="Y90" i="6" s="1"/>
  <c r="I89" i="6"/>
  <c r="Y89" i="6" s="1"/>
  <c r="I88" i="6"/>
  <c r="Y88" i="6" s="1"/>
  <c r="I87" i="6"/>
  <c r="Y87" i="6" s="1"/>
  <c r="I86" i="6"/>
  <c r="Y86" i="6" s="1"/>
  <c r="I84" i="6"/>
  <c r="Y84" i="6" s="1"/>
  <c r="I83" i="6"/>
  <c r="Y83" i="6" s="1"/>
  <c r="I82" i="6"/>
  <c r="Y82" i="6" s="1"/>
  <c r="I81" i="6"/>
  <c r="Y81" i="6" s="1"/>
  <c r="I80" i="6"/>
  <c r="Y80" i="6" s="1"/>
  <c r="I79" i="6"/>
  <c r="Y79" i="6" s="1"/>
  <c r="I78" i="6"/>
  <c r="Y78" i="6" s="1"/>
  <c r="I77" i="6"/>
  <c r="Y77" i="6" s="1"/>
  <c r="I76" i="6"/>
  <c r="Y76" i="6" s="1"/>
  <c r="I75" i="6"/>
  <c r="Y75" i="6" s="1"/>
  <c r="I73" i="6"/>
  <c r="Y73" i="6" s="1"/>
  <c r="I72" i="6"/>
  <c r="Y72" i="6" s="1"/>
  <c r="AA66" i="6" s="1"/>
  <c r="AJ66" i="6" s="1"/>
  <c r="I71" i="6"/>
  <c r="Y71" i="6" s="1"/>
  <c r="I69" i="6"/>
  <c r="Y69" i="6" s="1"/>
  <c r="I67" i="6"/>
  <c r="Y67" i="6" s="1"/>
  <c r="I66" i="6"/>
  <c r="Y66" i="6" s="1"/>
  <c r="I64" i="6"/>
  <c r="Y64" i="6" s="1"/>
  <c r="I63" i="6"/>
  <c r="Y63" i="6" s="1"/>
  <c r="I61" i="6"/>
  <c r="Y61" i="6" s="1"/>
  <c r="I60" i="6"/>
  <c r="Y60" i="6" s="1"/>
  <c r="I59" i="6"/>
  <c r="Y59" i="6" s="1"/>
  <c r="I57" i="6"/>
  <c r="Y57" i="6" s="1"/>
  <c r="I55" i="6"/>
  <c r="Y55" i="6" s="1"/>
  <c r="I54" i="6"/>
  <c r="Y54" i="6" s="1"/>
  <c r="I52" i="6"/>
  <c r="Y52" i="6" s="1"/>
  <c r="AA62" i="6" s="1"/>
  <c r="AJ62" i="6" s="1"/>
  <c r="I51" i="6"/>
  <c r="Y51" i="6" s="1"/>
  <c r="I49" i="6"/>
  <c r="Y49" i="6" s="1"/>
  <c r="AA61" i="6" s="1"/>
  <c r="AJ61" i="6" s="1"/>
  <c r="I47" i="6"/>
  <c r="Y47" i="6" s="1"/>
  <c r="I42" i="6"/>
  <c r="I41" i="6"/>
  <c r="Y41" i="6" s="1"/>
  <c r="AA35" i="6" s="1"/>
  <c r="AJ35" i="6" s="1"/>
  <c r="I40" i="6"/>
  <c r="Y40" i="6" s="1"/>
  <c r="I38" i="6"/>
  <c r="Y38" i="6" s="1"/>
  <c r="I36" i="6"/>
  <c r="Y36" i="6" s="1"/>
  <c r="I34" i="6"/>
  <c r="Y34" i="6" s="1"/>
  <c r="I32" i="6"/>
  <c r="Y32" i="6" s="1"/>
  <c r="I31" i="6"/>
  <c r="Y31" i="6" s="1"/>
  <c r="I30" i="6"/>
  <c r="Y30" i="6" s="1"/>
  <c r="I28" i="6"/>
  <c r="Y28" i="6" s="1"/>
  <c r="I27" i="6"/>
  <c r="Y27" i="6" s="1"/>
  <c r="I26" i="6"/>
  <c r="Y26" i="6" s="1"/>
  <c r="AA53" i="6" s="1"/>
  <c r="AJ53" i="6" s="1"/>
  <c r="I25" i="6"/>
  <c r="Y25" i="6" s="1"/>
  <c r="AA52" i="6" s="1"/>
  <c r="AJ52" i="6" s="1"/>
  <c r="I24" i="6"/>
  <c r="Y24" i="6" s="1"/>
  <c r="I23" i="6"/>
  <c r="Y23" i="6" s="1"/>
  <c r="I21" i="6"/>
  <c r="Y21" i="6" s="1"/>
  <c r="I20" i="6"/>
  <c r="Y20" i="6" s="1"/>
  <c r="I18" i="6"/>
  <c r="Y18" i="6" s="1"/>
  <c r="I17" i="6"/>
  <c r="Y17" i="6" s="1"/>
  <c r="I16" i="6"/>
  <c r="Y16" i="6" s="1"/>
  <c r="I15" i="6"/>
  <c r="Y15" i="6" s="1"/>
  <c r="I14" i="6"/>
  <c r="Y14" i="6" s="1"/>
  <c r="I12" i="6"/>
  <c r="Y12" i="6" s="1"/>
  <c r="I10" i="6"/>
  <c r="Y10" i="6" s="1"/>
  <c r="I9" i="6"/>
  <c r="Y9" i="6" s="1"/>
  <c r="I8" i="6"/>
  <c r="Y8" i="6" s="1"/>
  <c r="I7" i="6"/>
  <c r="Y7" i="6" s="1"/>
  <c r="I6" i="6"/>
  <c r="Y6" i="6" s="1"/>
  <c r="G11" i="6"/>
  <c r="H11" i="6" s="1"/>
  <c r="J11" i="6" s="1"/>
  <c r="K11" i="6" s="1"/>
  <c r="G13" i="6"/>
  <c r="H13" i="6" s="1"/>
  <c r="J13" i="6" s="1"/>
  <c r="K13" i="6" s="1"/>
  <c r="G19" i="6"/>
  <c r="H19" i="6" s="1"/>
  <c r="J19" i="6" s="1"/>
  <c r="K19" i="6" s="1"/>
  <c r="M63" i="6" s="1"/>
  <c r="AO63" i="6" s="1"/>
  <c r="G22" i="6"/>
  <c r="H22" i="6" s="1"/>
  <c r="J22" i="6" s="1"/>
  <c r="K22" i="6" s="1"/>
  <c r="G29" i="6"/>
  <c r="H29" i="6" s="1"/>
  <c r="J29" i="6" s="1"/>
  <c r="K29" i="6" s="1"/>
  <c r="G33" i="6"/>
  <c r="H33" i="6" s="1"/>
  <c r="J33" i="6" s="1"/>
  <c r="K33" i="6" s="1"/>
  <c r="G35" i="6"/>
  <c r="H35" i="6" s="1"/>
  <c r="J35" i="6" s="1"/>
  <c r="K35" i="6" s="1"/>
  <c r="G37" i="6"/>
  <c r="H37" i="6" s="1"/>
  <c r="J37" i="6" s="1"/>
  <c r="K37" i="6" s="1"/>
  <c r="G39" i="6"/>
  <c r="H39" i="6" s="1"/>
  <c r="J39" i="6" s="1"/>
  <c r="K39" i="6" s="1"/>
  <c r="M33" i="6" s="1"/>
  <c r="AO33" i="6" s="1"/>
  <c r="G46" i="6"/>
  <c r="H46" i="6" s="1"/>
  <c r="J46" i="6" s="1"/>
  <c r="K46" i="6" s="1"/>
  <c r="G48" i="6"/>
  <c r="H48" i="6" s="1"/>
  <c r="J48" i="6" s="1"/>
  <c r="K48" i="6" s="1"/>
  <c r="G50" i="6"/>
  <c r="H50" i="6" s="1"/>
  <c r="J50" i="6" s="1"/>
  <c r="K50" i="6" s="1"/>
  <c r="G53" i="6"/>
  <c r="H53" i="6" s="1"/>
  <c r="J53" i="6" s="1"/>
  <c r="K53" i="6" s="1"/>
  <c r="G56" i="6"/>
  <c r="H56" i="6" s="1"/>
  <c r="J56" i="6" s="1"/>
  <c r="K56" i="6" s="1"/>
  <c r="G58" i="6"/>
  <c r="H58" i="6" s="1"/>
  <c r="J58" i="6" s="1"/>
  <c r="K58" i="6" s="1"/>
  <c r="G62" i="6"/>
  <c r="H62" i="6" s="1"/>
  <c r="J62" i="6" s="1"/>
  <c r="K62" i="6" s="1"/>
  <c r="G65" i="6"/>
  <c r="H65" i="6" s="1"/>
  <c r="H67" i="6" s="1"/>
  <c r="G68" i="6"/>
  <c r="H68" i="6" s="1"/>
  <c r="J68" i="6" s="1"/>
  <c r="K68" i="6" s="1"/>
  <c r="G70" i="6"/>
  <c r="H70" i="6" s="1"/>
  <c r="J70" i="6" s="1"/>
  <c r="K70" i="6" s="1"/>
  <c r="G74" i="6"/>
  <c r="H74" i="6" s="1"/>
  <c r="J74" i="6" s="1"/>
  <c r="K74" i="6" s="1"/>
  <c r="G85" i="6"/>
  <c r="H85" i="6" s="1"/>
  <c r="J85" i="6" s="1"/>
  <c r="K85" i="6" s="1"/>
  <c r="G93" i="6"/>
  <c r="H93" i="6" s="1"/>
  <c r="J93" i="6" s="1"/>
  <c r="K93" i="6" s="1"/>
  <c r="G95" i="6"/>
  <c r="H95" i="6" s="1"/>
  <c r="J95" i="6" s="1"/>
  <c r="K95" i="6" s="1"/>
  <c r="G100" i="6"/>
  <c r="H100" i="6" s="1"/>
  <c r="J100" i="6" s="1"/>
  <c r="K100" i="6" s="1"/>
  <c r="G102" i="6"/>
  <c r="H102" i="6" s="1"/>
  <c r="J102" i="6" s="1"/>
  <c r="K102" i="6" s="1"/>
  <c r="G104" i="6"/>
  <c r="H104" i="6" s="1"/>
  <c r="J104" i="6" s="1"/>
  <c r="K104" i="6" s="1"/>
  <c r="G109" i="6"/>
  <c r="H109" i="6" s="1"/>
  <c r="J109" i="6" s="1"/>
  <c r="K109" i="6" s="1"/>
  <c r="G112" i="6"/>
  <c r="H112" i="6" s="1"/>
  <c r="J112" i="6" s="1"/>
  <c r="K112" i="6" s="1"/>
  <c r="G116" i="6"/>
  <c r="H116" i="6" s="1"/>
  <c r="J116" i="6" s="1"/>
  <c r="K116" i="6" s="1"/>
  <c r="M5" i="6" s="1"/>
  <c r="AO5" i="6" s="1"/>
  <c r="G118" i="6"/>
  <c r="H118" i="6" s="1"/>
  <c r="J118" i="6" s="1"/>
  <c r="K118" i="6" s="1"/>
  <c r="G122" i="6"/>
  <c r="H122" i="6" s="1"/>
  <c r="J122" i="6" s="1"/>
  <c r="K122" i="6" s="1"/>
  <c r="G128" i="6"/>
  <c r="H128" i="6" s="1"/>
  <c r="J128" i="6" s="1"/>
  <c r="K128" i="6" s="1"/>
  <c r="G134" i="6"/>
  <c r="H134" i="6" s="1"/>
  <c r="J134" i="6" s="1"/>
  <c r="K134" i="6" s="1"/>
  <c r="G137" i="6"/>
  <c r="H137" i="6" s="1"/>
  <c r="J137" i="6" s="1"/>
  <c r="K137" i="6" s="1"/>
  <c r="G138" i="6"/>
  <c r="H138" i="6" s="1"/>
  <c r="H140" i="6" s="1"/>
  <c r="G143" i="6"/>
  <c r="H143" i="6" s="1"/>
  <c r="J143" i="6" s="1"/>
  <c r="K143" i="6" s="1"/>
  <c r="G151" i="6"/>
  <c r="H151" i="6" s="1"/>
  <c r="J151" i="6" s="1"/>
  <c r="K151" i="6" s="1"/>
  <c r="G158" i="6"/>
  <c r="H158" i="6" s="1"/>
  <c r="J158" i="6" s="1"/>
  <c r="K158" i="6" s="1"/>
  <c r="G165" i="6"/>
  <c r="H165" i="6" s="1"/>
  <c r="J165" i="6" s="1"/>
  <c r="K165" i="6" s="1"/>
  <c r="G169" i="6"/>
  <c r="H169" i="6" s="1"/>
  <c r="J169" i="6" s="1"/>
  <c r="K169" i="6" s="1"/>
  <c r="G172" i="6"/>
  <c r="H172" i="6" s="1"/>
  <c r="J172" i="6" s="1"/>
  <c r="K172" i="6" s="1"/>
  <c r="M80" i="6" s="1"/>
  <c r="AO80" i="6" s="1"/>
  <c r="G180" i="6"/>
  <c r="H180" i="6" s="1"/>
  <c r="J180" i="6" s="1"/>
  <c r="K180" i="6" s="1"/>
  <c r="G185" i="6"/>
  <c r="H185" i="6" s="1"/>
  <c r="J185" i="6" s="1"/>
  <c r="K185" i="6" s="1"/>
  <c r="G191" i="6"/>
  <c r="H191" i="6" s="1"/>
  <c r="J191" i="6" s="1"/>
  <c r="K191" i="6" s="1"/>
  <c r="G196" i="6"/>
  <c r="H196" i="6" s="1"/>
  <c r="J196" i="6" s="1"/>
  <c r="K196" i="6" s="1"/>
  <c r="G200" i="6"/>
  <c r="H200" i="6" s="1"/>
  <c r="J200" i="6" s="1"/>
  <c r="K200" i="6" s="1"/>
  <c r="G202" i="6"/>
  <c r="H202" i="6" s="1"/>
  <c r="J202" i="6" s="1"/>
  <c r="K202" i="6" s="1"/>
  <c r="G206" i="6"/>
  <c r="H206" i="6" s="1"/>
  <c r="J206" i="6" s="1"/>
  <c r="K206" i="6" s="1"/>
  <c r="G209" i="6"/>
  <c r="H209" i="6" s="1"/>
  <c r="J209" i="6" s="1"/>
  <c r="K209" i="6" s="1"/>
  <c r="G210" i="6"/>
  <c r="H210" i="6" s="1"/>
  <c r="J210" i="6" s="1"/>
  <c r="K210" i="6" s="1"/>
  <c r="G215" i="6"/>
  <c r="H215" i="6" s="1"/>
  <c r="J215" i="6" s="1"/>
  <c r="K215" i="6" s="1"/>
  <c r="G221" i="6"/>
  <c r="H221" i="6" s="1"/>
  <c r="J221" i="6" s="1"/>
  <c r="K221" i="6" s="1"/>
  <c r="G226" i="6"/>
  <c r="H226" i="6" s="1"/>
  <c r="J226" i="6" s="1"/>
  <c r="K226" i="6" s="1"/>
  <c r="G230" i="6"/>
  <c r="H230" i="6" s="1"/>
  <c r="J230" i="6" s="1"/>
  <c r="K230" i="6" s="1"/>
  <c r="G233" i="6"/>
  <c r="H233" i="6" s="1"/>
  <c r="J233" i="6" s="1"/>
  <c r="K233" i="6" s="1"/>
  <c r="G238" i="6"/>
  <c r="H238" i="6" s="1"/>
  <c r="J238" i="6" s="1"/>
  <c r="K238" i="6" s="1"/>
  <c r="G239" i="6"/>
  <c r="H239" i="6" s="1"/>
  <c r="J239" i="6" s="1"/>
  <c r="K239" i="6" s="1"/>
  <c r="G243" i="6"/>
  <c r="H243" i="6" s="1"/>
  <c r="J243" i="6" s="1"/>
  <c r="K243" i="6" s="1"/>
  <c r="G248" i="6"/>
  <c r="H248" i="6" s="1"/>
  <c r="J248" i="6" s="1"/>
  <c r="K248" i="6" s="1"/>
  <c r="G249" i="6"/>
  <c r="H249" i="6" s="1"/>
  <c r="J249" i="6" s="1"/>
  <c r="K249" i="6" s="1"/>
  <c r="G253" i="6"/>
  <c r="H253" i="6" s="1"/>
  <c r="J253" i="6" s="1"/>
  <c r="K253" i="6" s="1"/>
  <c r="G257" i="6"/>
  <c r="H257" i="6" s="1"/>
  <c r="J257" i="6" s="1"/>
  <c r="K257" i="6" s="1"/>
  <c r="G268" i="6"/>
  <c r="H268" i="6" s="1"/>
  <c r="J268" i="6" s="1"/>
  <c r="K268" i="6" s="1"/>
  <c r="G5" i="6"/>
  <c r="H5" i="6" s="1"/>
  <c r="J5" i="6" s="1"/>
  <c r="K5" i="6" s="1"/>
  <c r="F271" i="6"/>
  <c r="F270" i="6"/>
  <c r="F269" i="6"/>
  <c r="F267" i="6"/>
  <c r="F266" i="6"/>
  <c r="F265" i="6"/>
  <c r="F264" i="6"/>
  <c r="F263" i="6"/>
  <c r="F262" i="6"/>
  <c r="F261" i="6"/>
  <c r="F260" i="6"/>
  <c r="F259" i="6"/>
  <c r="F258" i="6"/>
  <c r="F256" i="6"/>
  <c r="F255" i="6"/>
  <c r="F254" i="6"/>
  <c r="F252" i="6"/>
  <c r="F251" i="6"/>
  <c r="F250" i="6"/>
  <c r="F247" i="6"/>
  <c r="F246" i="6"/>
  <c r="F245" i="6"/>
  <c r="F244" i="6"/>
  <c r="F242" i="6"/>
  <c r="F240" i="6"/>
  <c r="F237" i="6"/>
  <c r="F236" i="6"/>
  <c r="F235" i="6"/>
  <c r="F234" i="6"/>
  <c r="F232" i="6"/>
  <c r="F231" i="6"/>
  <c r="F229" i="6"/>
  <c r="F228" i="6"/>
  <c r="F227" i="6"/>
  <c r="F225" i="6"/>
  <c r="F224" i="6"/>
  <c r="F223" i="6"/>
  <c r="F222" i="6"/>
  <c r="F220" i="6"/>
  <c r="F219" i="6"/>
  <c r="F218" i="6"/>
  <c r="F217" i="6"/>
  <c r="F216" i="6"/>
  <c r="F214" i="6"/>
  <c r="F213" i="6"/>
  <c r="F212" i="6"/>
  <c r="F211" i="6"/>
  <c r="F208" i="6"/>
  <c r="F207" i="6"/>
  <c r="F205" i="6"/>
  <c r="F204" i="6"/>
  <c r="F203" i="6"/>
  <c r="F201" i="6"/>
  <c r="F199" i="6"/>
  <c r="F198" i="6"/>
  <c r="F197" i="6"/>
  <c r="F195" i="6"/>
  <c r="F194" i="6"/>
  <c r="F193" i="6"/>
  <c r="F192" i="6"/>
  <c r="F190" i="6"/>
  <c r="F189" i="6"/>
  <c r="F188" i="6"/>
  <c r="F187" i="6"/>
  <c r="F186" i="6"/>
  <c r="F184" i="6"/>
  <c r="F183" i="6"/>
  <c r="F181" i="6"/>
  <c r="F179" i="6"/>
  <c r="F178" i="6"/>
  <c r="F177" i="6"/>
  <c r="F176" i="6"/>
  <c r="F175" i="6"/>
  <c r="F174" i="6"/>
  <c r="F173" i="6"/>
  <c r="F171" i="6"/>
  <c r="F170" i="6"/>
  <c r="F168" i="6"/>
  <c r="F167" i="6"/>
  <c r="F166" i="6"/>
  <c r="F164" i="6"/>
  <c r="F163" i="6"/>
  <c r="F162" i="6"/>
  <c r="F161" i="6"/>
  <c r="F160" i="6"/>
  <c r="F159" i="6"/>
  <c r="F157" i="6"/>
  <c r="F156" i="6"/>
  <c r="F155" i="6"/>
  <c r="F154" i="6"/>
  <c r="F153" i="6"/>
  <c r="F152" i="6"/>
  <c r="F150" i="6"/>
  <c r="F149" i="6"/>
  <c r="F148" i="6"/>
  <c r="F147" i="6"/>
  <c r="F146" i="6"/>
  <c r="F145" i="6"/>
  <c r="F144" i="6"/>
  <c r="F142" i="6"/>
  <c r="F141" i="6"/>
  <c r="F140" i="6"/>
  <c r="F139" i="6"/>
  <c r="F136" i="6"/>
  <c r="F135" i="6"/>
  <c r="F133" i="6"/>
  <c r="F132" i="6"/>
  <c r="F131" i="6"/>
  <c r="F130" i="6"/>
  <c r="F129" i="6"/>
  <c r="F127" i="6"/>
  <c r="F126" i="6"/>
  <c r="F125" i="6"/>
  <c r="F124" i="6"/>
  <c r="F123" i="6"/>
  <c r="F121" i="6"/>
  <c r="F120" i="6"/>
  <c r="F119" i="6"/>
  <c r="F117" i="6"/>
  <c r="F115" i="6"/>
  <c r="F114" i="6"/>
  <c r="F113" i="6"/>
  <c r="F111" i="6"/>
  <c r="F110" i="6"/>
  <c r="F108" i="6"/>
  <c r="F107" i="6"/>
  <c r="F106" i="6"/>
  <c r="F105" i="6"/>
  <c r="F103" i="6"/>
  <c r="F101" i="6"/>
  <c r="F99" i="6"/>
  <c r="F98" i="6"/>
  <c r="F97" i="6"/>
  <c r="F96" i="6"/>
  <c r="F94" i="6"/>
  <c r="F92" i="6"/>
  <c r="F91" i="6"/>
  <c r="F90" i="6"/>
  <c r="F89" i="6"/>
  <c r="F88" i="6"/>
  <c r="F87" i="6"/>
  <c r="F86" i="6"/>
  <c r="F84" i="6"/>
  <c r="F83" i="6"/>
  <c r="F82" i="6"/>
  <c r="F81" i="6"/>
  <c r="F80" i="6"/>
  <c r="F79" i="6"/>
  <c r="F78" i="6"/>
  <c r="F77" i="6"/>
  <c r="F76" i="6"/>
  <c r="F75" i="6"/>
  <c r="F73" i="6"/>
  <c r="F72" i="6"/>
  <c r="F71" i="6"/>
  <c r="F69" i="6"/>
  <c r="F67" i="6"/>
  <c r="F66" i="6"/>
  <c r="F64" i="6"/>
  <c r="F63" i="6"/>
  <c r="F61" i="6"/>
  <c r="F60" i="6"/>
  <c r="F59" i="6"/>
  <c r="F57" i="6"/>
  <c r="F55" i="6"/>
  <c r="F54" i="6"/>
  <c r="F52" i="6"/>
  <c r="F51" i="6"/>
  <c r="F49" i="6"/>
  <c r="F47" i="6"/>
  <c r="F45" i="6"/>
  <c r="F44" i="6"/>
  <c r="F43" i="6"/>
  <c r="F42" i="6"/>
  <c r="F41" i="6"/>
  <c r="F40" i="6"/>
  <c r="F38" i="6"/>
  <c r="F36" i="6"/>
  <c r="F34" i="6"/>
  <c r="F32" i="6"/>
  <c r="F31" i="6"/>
  <c r="F30" i="6"/>
  <c r="F28" i="6"/>
  <c r="F27" i="6"/>
  <c r="F26" i="6"/>
  <c r="F25" i="6"/>
  <c r="F24" i="6"/>
  <c r="F23" i="6"/>
  <c r="F21" i="6"/>
  <c r="F20" i="6"/>
  <c r="F18" i="6"/>
  <c r="F17" i="6"/>
  <c r="F16" i="6"/>
  <c r="F15" i="6"/>
  <c r="F14" i="6"/>
  <c r="F12" i="6"/>
  <c r="F10" i="6"/>
  <c r="F9" i="6"/>
  <c r="F8" i="6"/>
  <c r="F7" i="6"/>
  <c r="F6" i="6"/>
  <c r="C271" i="6"/>
  <c r="E271" i="6" s="1"/>
  <c r="C270" i="6"/>
  <c r="E270" i="6" s="1"/>
  <c r="C269" i="6"/>
  <c r="E269" i="6" s="1"/>
  <c r="C267" i="6"/>
  <c r="E267" i="6" s="1"/>
  <c r="C266" i="6"/>
  <c r="E266" i="6" s="1"/>
  <c r="C265" i="6"/>
  <c r="E265" i="6" s="1"/>
  <c r="C264" i="6"/>
  <c r="E264" i="6" s="1"/>
  <c r="C263" i="6"/>
  <c r="E263" i="6" s="1"/>
  <c r="C262" i="6"/>
  <c r="E262" i="6" s="1"/>
  <c r="C261" i="6"/>
  <c r="E261" i="6" s="1"/>
  <c r="C260" i="6"/>
  <c r="E260" i="6" s="1"/>
  <c r="C259" i="6"/>
  <c r="E259" i="6" s="1"/>
  <c r="C258" i="6"/>
  <c r="E258" i="6" s="1"/>
  <c r="C256" i="6"/>
  <c r="E256" i="6" s="1"/>
  <c r="C255" i="6"/>
  <c r="E255" i="6" s="1"/>
  <c r="C254" i="6"/>
  <c r="E254" i="6" s="1"/>
  <c r="C250" i="6"/>
  <c r="E250" i="6" s="1"/>
  <c r="C247" i="6"/>
  <c r="E247" i="6" s="1"/>
  <c r="C246" i="6"/>
  <c r="E246" i="6" s="1"/>
  <c r="C245" i="6"/>
  <c r="E245" i="6" s="1"/>
  <c r="C244" i="6"/>
  <c r="E244" i="6" s="1"/>
  <c r="C242" i="6"/>
  <c r="E242" i="6" s="1"/>
  <c r="C240" i="6"/>
  <c r="E240" i="6" s="1"/>
  <c r="C237" i="6"/>
  <c r="E237" i="6" s="1"/>
  <c r="C236" i="6"/>
  <c r="E236" i="6" s="1"/>
  <c r="C235" i="6"/>
  <c r="E235" i="6" s="1"/>
  <c r="C234" i="6"/>
  <c r="E234" i="6" s="1"/>
  <c r="C232" i="6"/>
  <c r="E232" i="6" s="1"/>
  <c r="C231" i="6"/>
  <c r="E231" i="6" s="1"/>
  <c r="C229" i="6"/>
  <c r="E229" i="6" s="1"/>
  <c r="C228" i="6"/>
  <c r="E228" i="6" s="1"/>
  <c r="C227" i="6"/>
  <c r="E227" i="6" s="1"/>
  <c r="C225" i="6"/>
  <c r="E225" i="6" s="1"/>
  <c r="C224" i="6"/>
  <c r="E224" i="6" s="1"/>
  <c r="C223" i="6"/>
  <c r="E223" i="6" s="1"/>
  <c r="C222" i="6"/>
  <c r="E222" i="6" s="1"/>
  <c r="C220" i="6"/>
  <c r="E220" i="6" s="1"/>
  <c r="C219" i="6"/>
  <c r="E219" i="6" s="1"/>
  <c r="C218" i="6"/>
  <c r="E218" i="6" s="1"/>
  <c r="C217" i="6"/>
  <c r="E217" i="6" s="1"/>
  <c r="C216" i="6"/>
  <c r="E216" i="6" s="1"/>
  <c r="C214" i="6"/>
  <c r="E214" i="6" s="1"/>
  <c r="C213" i="6"/>
  <c r="E213" i="6" s="1"/>
  <c r="C212" i="6"/>
  <c r="E212" i="6" s="1"/>
  <c r="C211" i="6"/>
  <c r="E211" i="6" s="1"/>
  <c r="C208" i="6"/>
  <c r="E208" i="6" s="1"/>
  <c r="C207" i="6"/>
  <c r="E207" i="6" s="1"/>
  <c r="C205" i="6"/>
  <c r="E205" i="6" s="1"/>
  <c r="C204" i="6"/>
  <c r="E204" i="6" s="1"/>
  <c r="C203" i="6"/>
  <c r="E203" i="6" s="1"/>
  <c r="C201" i="6"/>
  <c r="E201" i="6" s="1"/>
  <c r="C199" i="6"/>
  <c r="E199" i="6" s="1"/>
  <c r="C198" i="6"/>
  <c r="E198" i="6" s="1"/>
  <c r="C197" i="6"/>
  <c r="E197" i="6" s="1"/>
  <c r="C195" i="6"/>
  <c r="E195" i="6" s="1"/>
  <c r="C194" i="6"/>
  <c r="E194" i="6" s="1"/>
  <c r="C193" i="6"/>
  <c r="E193" i="6" s="1"/>
  <c r="C192" i="6"/>
  <c r="E192" i="6" s="1"/>
  <c r="C187" i="6"/>
  <c r="E187" i="6" s="1"/>
  <c r="C186" i="6"/>
  <c r="C184" i="6"/>
  <c r="E184" i="6" s="1"/>
  <c r="C183" i="6"/>
  <c r="E183" i="6" s="1"/>
  <c r="C181" i="6"/>
  <c r="E181" i="6" s="1"/>
  <c r="C179" i="6"/>
  <c r="E179" i="6" s="1"/>
  <c r="C178" i="6"/>
  <c r="E178" i="6" s="1"/>
  <c r="C177" i="6"/>
  <c r="E177" i="6" s="1"/>
  <c r="C176" i="6"/>
  <c r="E176" i="6" s="1"/>
  <c r="C175" i="6"/>
  <c r="E175" i="6" s="1"/>
  <c r="C174" i="6"/>
  <c r="E174" i="6" s="1"/>
  <c r="C173" i="6"/>
  <c r="E173" i="6" s="1"/>
  <c r="C171" i="6"/>
  <c r="E171" i="6" s="1"/>
  <c r="C170" i="6"/>
  <c r="E170" i="6" s="1"/>
  <c r="C164" i="6"/>
  <c r="E164" i="6" s="1"/>
  <c r="C163" i="6"/>
  <c r="E163" i="6" s="1"/>
  <c r="C162" i="6"/>
  <c r="E162" i="6" s="1"/>
  <c r="C161" i="6"/>
  <c r="E161" i="6" s="1"/>
  <c r="C160" i="6"/>
  <c r="E160" i="6" s="1"/>
  <c r="C159" i="6"/>
  <c r="E159" i="6" s="1"/>
  <c r="C153" i="6"/>
  <c r="E153" i="6" s="1"/>
  <c r="C152" i="6"/>
  <c r="E152" i="6" s="1"/>
  <c r="C150" i="6"/>
  <c r="E150" i="6" s="1"/>
  <c r="C149" i="6"/>
  <c r="E149" i="6" s="1"/>
  <c r="C148" i="6"/>
  <c r="E148" i="6" s="1"/>
  <c r="C147" i="6"/>
  <c r="E147" i="6" s="1"/>
  <c r="C146" i="6"/>
  <c r="E146" i="6" s="1"/>
  <c r="C145" i="6"/>
  <c r="E145" i="6" s="1"/>
  <c r="C144" i="6"/>
  <c r="E144" i="6" s="1"/>
  <c r="C142" i="6"/>
  <c r="E142" i="6" s="1"/>
  <c r="C141" i="6"/>
  <c r="E141" i="6" s="1"/>
  <c r="C140" i="6"/>
  <c r="E140" i="6" s="1"/>
  <c r="C139" i="6"/>
  <c r="E139" i="6" s="1"/>
  <c r="C136" i="6"/>
  <c r="E136" i="6" s="1"/>
  <c r="C135" i="6"/>
  <c r="E135" i="6" s="1"/>
  <c r="C133" i="6"/>
  <c r="E133" i="6" s="1"/>
  <c r="C132" i="6"/>
  <c r="E132" i="6" s="1"/>
  <c r="C131" i="6"/>
  <c r="E131" i="6" s="1"/>
  <c r="C130" i="6"/>
  <c r="E130" i="6" s="1"/>
  <c r="C129" i="6"/>
  <c r="E129" i="6" s="1"/>
  <c r="C127" i="6"/>
  <c r="E127" i="6" s="1"/>
  <c r="C126" i="6"/>
  <c r="E126" i="6" s="1"/>
  <c r="C125" i="6"/>
  <c r="E125" i="6" s="1"/>
  <c r="C124" i="6"/>
  <c r="E124" i="6" s="1"/>
  <c r="C123" i="6"/>
  <c r="E123" i="6" s="1"/>
  <c r="C121" i="6"/>
  <c r="E121" i="6" s="1"/>
  <c r="C120" i="6"/>
  <c r="E120" i="6" s="1"/>
  <c r="C119" i="6"/>
  <c r="E119" i="6" s="1"/>
  <c r="C115" i="6"/>
  <c r="E115" i="6" s="1"/>
  <c r="C114" i="6"/>
  <c r="E114" i="6" s="1"/>
  <c r="C113" i="6"/>
  <c r="E113" i="6" s="1"/>
  <c r="C111" i="6"/>
  <c r="E111" i="6" s="1"/>
  <c r="C110" i="6"/>
  <c r="E110" i="6" s="1"/>
  <c r="C108" i="6"/>
  <c r="E108" i="6" s="1"/>
  <c r="C107" i="6"/>
  <c r="E107" i="6" s="1"/>
  <c r="C106" i="6"/>
  <c r="E106" i="6" s="1"/>
  <c r="C105" i="6"/>
  <c r="E105" i="6" s="1"/>
  <c r="C103" i="6"/>
  <c r="E103" i="6" s="1"/>
  <c r="C101" i="6"/>
  <c r="E101" i="6" s="1"/>
  <c r="C99" i="6"/>
  <c r="E99" i="6" s="1"/>
  <c r="C98" i="6"/>
  <c r="E98" i="6" s="1"/>
  <c r="C97" i="6"/>
  <c r="E97" i="6" s="1"/>
  <c r="C96" i="6"/>
  <c r="E96" i="6" s="1"/>
  <c r="C94" i="6"/>
  <c r="E94" i="6" s="1"/>
  <c r="C89" i="6"/>
  <c r="E89" i="6" s="1"/>
  <c r="C88" i="6"/>
  <c r="E88" i="6" s="1"/>
  <c r="C87" i="6"/>
  <c r="E87" i="6" s="1"/>
  <c r="C86" i="6"/>
  <c r="E86" i="6" s="1"/>
  <c r="C84" i="6"/>
  <c r="E84" i="6" s="1"/>
  <c r="C83" i="6"/>
  <c r="E83" i="6" s="1"/>
  <c r="C82" i="6"/>
  <c r="E82" i="6" s="1"/>
  <c r="C81" i="6"/>
  <c r="E81" i="6" s="1"/>
  <c r="C80" i="6"/>
  <c r="E80" i="6" s="1"/>
  <c r="C79" i="6"/>
  <c r="E79" i="6" s="1"/>
  <c r="C78" i="6"/>
  <c r="E78" i="6" s="1"/>
  <c r="C77" i="6"/>
  <c r="E77" i="6" s="1"/>
  <c r="C76" i="6"/>
  <c r="E76" i="6" s="1"/>
  <c r="C75" i="6"/>
  <c r="E75" i="6" s="1"/>
  <c r="C73" i="6"/>
  <c r="E73" i="6" s="1"/>
  <c r="C72" i="6"/>
  <c r="E72" i="6" s="1"/>
  <c r="C71" i="6"/>
  <c r="E71" i="6" s="1"/>
  <c r="C69" i="6"/>
  <c r="E69" i="6" s="1"/>
  <c r="C67" i="6"/>
  <c r="E67" i="6" s="1"/>
  <c r="C66" i="6"/>
  <c r="E66" i="6" s="1"/>
  <c r="C64" i="6"/>
  <c r="E64" i="6" s="1"/>
  <c r="C63" i="6"/>
  <c r="E63" i="6" s="1"/>
  <c r="C61" i="6"/>
  <c r="E61" i="6" s="1"/>
  <c r="C60" i="6"/>
  <c r="E60" i="6" s="1"/>
  <c r="C59" i="6"/>
  <c r="E59" i="6" s="1"/>
  <c r="C57" i="6"/>
  <c r="E57" i="6" s="1"/>
  <c r="C55" i="6"/>
  <c r="E55" i="6" s="1"/>
  <c r="C54" i="6"/>
  <c r="E54" i="6" s="1"/>
  <c r="C52" i="6"/>
  <c r="E52" i="6" s="1"/>
  <c r="C51" i="6"/>
  <c r="E51" i="6" s="1"/>
  <c r="C49" i="6"/>
  <c r="E49" i="6" s="1"/>
  <c r="C47" i="6"/>
  <c r="E47" i="6" s="1"/>
  <c r="C41" i="6"/>
  <c r="E41" i="6" s="1"/>
  <c r="C40" i="6"/>
  <c r="E40" i="6" s="1"/>
  <c r="C38" i="6"/>
  <c r="E38" i="6" s="1"/>
  <c r="C36" i="6"/>
  <c r="E36" i="6" s="1"/>
  <c r="C34" i="6"/>
  <c r="E34" i="6" s="1"/>
  <c r="C32" i="6"/>
  <c r="E32" i="6" s="1"/>
  <c r="C31" i="6"/>
  <c r="E31" i="6" s="1"/>
  <c r="C30" i="6"/>
  <c r="E30" i="6" s="1"/>
  <c r="C28" i="6"/>
  <c r="E28" i="6" s="1"/>
  <c r="C27" i="6"/>
  <c r="E27" i="6" s="1"/>
  <c r="C26" i="6"/>
  <c r="E26" i="6" s="1"/>
  <c r="C25" i="6"/>
  <c r="E25" i="6" s="1"/>
  <c r="C24" i="6"/>
  <c r="E24" i="6" s="1"/>
  <c r="C23" i="6"/>
  <c r="E23" i="6" s="1"/>
  <c r="C21" i="6"/>
  <c r="E21" i="6" s="1"/>
  <c r="C20" i="6"/>
  <c r="E20" i="6" s="1"/>
  <c r="C18" i="6"/>
  <c r="E18" i="6" s="1"/>
  <c r="C17" i="6"/>
  <c r="E17" i="6" s="1"/>
  <c r="C16" i="6"/>
  <c r="E16" i="6" s="1"/>
  <c r="C15" i="6"/>
  <c r="E15" i="6" s="1"/>
  <c r="C14" i="6"/>
  <c r="E14" i="6" s="1"/>
  <c r="C12" i="6"/>
  <c r="E12" i="6" s="1"/>
  <c r="C10" i="6"/>
  <c r="E10" i="6" s="1"/>
  <c r="C9" i="6"/>
  <c r="E9" i="6" s="1"/>
  <c r="C8" i="6"/>
  <c r="E8" i="6" s="1"/>
  <c r="C7" i="6"/>
  <c r="E7" i="6" s="1"/>
  <c r="C6" i="6"/>
  <c r="E6" i="6" s="1"/>
  <c r="AA71" i="6" l="1"/>
  <c r="AJ71" i="6" s="1"/>
  <c r="AA51" i="6"/>
  <c r="AJ51" i="6" s="1"/>
  <c r="W84" i="12"/>
  <c r="Z84" i="12" s="1"/>
  <c r="W96" i="12"/>
  <c r="Z96" i="12" s="1"/>
  <c r="U106" i="12"/>
  <c r="X106" i="12" s="1"/>
  <c r="V111" i="12"/>
  <c r="Y111" i="12" s="1"/>
  <c r="W120" i="12"/>
  <c r="Z120" i="12" s="1"/>
  <c r="V127" i="12"/>
  <c r="Y127" i="12" s="1"/>
  <c r="V135" i="12"/>
  <c r="Y135" i="12" s="1"/>
  <c r="W148" i="12"/>
  <c r="Z148" i="12" s="1"/>
  <c r="V155" i="12"/>
  <c r="Y155" i="12" s="1"/>
  <c r="U162" i="12"/>
  <c r="X162" i="12" s="1"/>
  <c r="V167" i="12"/>
  <c r="Y167" i="12" s="1"/>
  <c r="AC75" i="12" s="1"/>
  <c r="BJ75" i="12" s="1"/>
  <c r="O72" i="26" s="1"/>
  <c r="U174" i="12"/>
  <c r="X174" i="12" s="1"/>
  <c r="V179" i="12"/>
  <c r="Y179" i="12" s="1"/>
  <c r="AC88" i="12" s="1"/>
  <c r="BJ88" i="12" s="1"/>
  <c r="O85" i="26" s="1"/>
  <c r="U186" i="12"/>
  <c r="X186" i="12" s="1"/>
  <c r="V199" i="12"/>
  <c r="Y199" i="12" s="1"/>
  <c r="W216" i="12"/>
  <c r="Z216" i="12" s="1"/>
  <c r="U222" i="12"/>
  <c r="X222" i="12" s="1"/>
  <c r="W228" i="12"/>
  <c r="Z228" i="12" s="1"/>
  <c r="W244" i="12"/>
  <c r="Z244" i="12" s="1"/>
  <c r="V251" i="12"/>
  <c r="Y251" i="12" s="1"/>
  <c r="W256" i="12"/>
  <c r="Z256" i="12" s="1"/>
  <c r="U262" i="12"/>
  <c r="X262" i="12" s="1"/>
  <c r="AB16" i="12" s="1"/>
  <c r="BI16" i="12" s="1"/>
  <c r="N13" i="26" s="1"/>
  <c r="V236" i="12"/>
  <c r="Y236" i="12" s="1"/>
  <c r="U216" i="12"/>
  <c r="X216" i="12" s="1"/>
  <c r="V198" i="12"/>
  <c r="Y198" i="12" s="1"/>
  <c r="W183" i="12"/>
  <c r="Z183" i="12" s="1"/>
  <c r="AD95" i="12" s="1"/>
  <c r="BK95" i="12" s="1"/>
  <c r="P92" i="26" s="1"/>
  <c r="U163" i="12"/>
  <c r="X163" i="12" s="1"/>
  <c r="W145" i="12"/>
  <c r="Z145" i="12" s="1"/>
  <c r="U129" i="12"/>
  <c r="X129" i="12" s="1"/>
  <c r="U107" i="12"/>
  <c r="X107" i="12" s="1"/>
  <c r="U96" i="12"/>
  <c r="X96" i="12" s="1"/>
  <c r="W86" i="12"/>
  <c r="Z86" i="12" s="1"/>
  <c r="V81" i="12"/>
  <c r="Y81" i="12" s="1"/>
  <c r="V72" i="12"/>
  <c r="Y72" i="12" s="1"/>
  <c r="AC66" i="12" s="1"/>
  <c r="BJ66" i="12" s="1"/>
  <c r="O63" i="26" s="1"/>
  <c r="U66" i="12"/>
  <c r="X66" i="12" s="1"/>
  <c r="U60" i="12"/>
  <c r="X60" i="12" s="1"/>
  <c r="W47" i="12"/>
  <c r="Z47" i="12" s="1"/>
  <c r="U42" i="12"/>
  <c r="X42" i="12" s="1"/>
  <c r="U36" i="12"/>
  <c r="X36" i="12" s="1"/>
  <c r="U25" i="12"/>
  <c r="X25" i="12" s="1"/>
  <c r="AB52" i="12" s="1"/>
  <c r="BI52" i="12" s="1"/>
  <c r="N49" i="26" s="1"/>
  <c r="V20" i="12"/>
  <c r="Y20" i="12" s="1"/>
  <c r="U15" i="12"/>
  <c r="X15" i="12" s="1"/>
  <c r="U173" i="12"/>
  <c r="X173" i="12" s="1"/>
  <c r="AB81" i="12" s="1"/>
  <c r="BI81" i="12" s="1"/>
  <c r="N78" i="26" s="1"/>
  <c r="U117" i="12"/>
  <c r="X117" i="12" s="1"/>
  <c r="AB6" i="12" s="1"/>
  <c r="BI6" i="12" s="1"/>
  <c r="N3" i="26" s="1"/>
  <c r="U94" i="12"/>
  <c r="X94" i="12" s="1"/>
  <c r="U76" i="12"/>
  <c r="X76" i="12" s="1"/>
  <c r="U71" i="12"/>
  <c r="X71" i="12" s="1"/>
  <c r="W52" i="12"/>
  <c r="Z52" i="12" s="1"/>
  <c r="AD62" i="12" s="1"/>
  <c r="BK62" i="12" s="1"/>
  <c r="P59" i="26" s="1"/>
  <c r="W34" i="12"/>
  <c r="Z34" i="12" s="1"/>
  <c r="W24" i="12"/>
  <c r="Z24" i="12" s="1"/>
  <c r="U14" i="12"/>
  <c r="X14" i="12" s="1"/>
  <c r="W251" i="12"/>
  <c r="Z251" i="12" s="1"/>
  <c r="U97" i="12"/>
  <c r="X97" i="12" s="1"/>
  <c r="V114" i="12"/>
  <c r="Y114" i="12" s="1"/>
  <c r="U125" i="12"/>
  <c r="X125" i="12" s="1"/>
  <c r="U141" i="12"/>
  <c r="X141" i="12" s="1"/>
  <c r="U153" i="12"/>
  <c r="X153" i="12" s="1"/>
  <c r="W175" i="12"/>
  <c r="Z175" i="12" s="1"/>
  <c r="V186" i="12"/>
  <c r="Y186" i="12" s="1"/>
  <c r="V194" i="12"/>
  <c r="Y194" i="12" s="1"/>
  <c r="U217" i="12"/>
  <c r="X217" i="12" s="1"/>
  <c r="W223" i="12"/>
  <c r="Z223" i="12" s="1"/>
  <c r="V246" i="12"/>
  <c r="Y246" i="12" s="1"/>
  <c r="U261" i="12"/>
  <c r="X261" i="12" s="1"/>
  <c r="U269" i="12"/>
  <c r="X269" i="12" s="1"/>
  <c r="W266" i="12"/>
  <c r="Z266" i="12" s="1"/>
  <c r="AD22" i="12" s="1"/>
  <c r="BK22" i="12" s="1"/>
  <c r="P19" i="26" s="1"/>
  <c r="W246" i="12"/>
  <c r="Z246" i="12" s="1"/>
  <c r="W182" i="12"/>
  <c r="Z182" i="12" s="1"/>
  <c r="AD94" i="12" s="1"/>
  <c r="BK94" i="12" s="1"/>
  <c r="P91" i="26" s="1"/>
  <c r="V245" i="12"/>
  <c r="Y245" i="12" s="1"/>
  <c r="AC25" i="12" s="1"/>
  <c r="BJ25" i="12" s="1"/>
  <c r="O22" i="26" s="1"/>
  <c r="W190" i="12"/>
  <c r="Z190" i="12" s="1"/>
  <c r="V87" i="12"/>
  <c r="Y87" i="12" s="1"/>
  <c r="U108" i="12"/>
  <c r="X108" i="12" s="1"/>
  <c r="V125" i="12"/>
  <c r="Y125" i="12" s="1"/>
  <c r="W194" i="12"/>
  <c r="Z194" i="12" s="1"/>
  <c r="V213" i="12"/>
  <c r="Y213" i="12" s="1"/>
  <c r="U240" i="12"/>
  <c r="X240" i="12" s="1"/>
  <c r="U78" i="12"/>
  <c r="X78" i="12" s="1"/>
  <c r="V108" i="12"/>
  <c r="Y108" i="12" s="1"/>
  <c r="W125" i="12"/>
  <c r="Z125" i="12" s="1"/>
  <c r="U155" i="12"/>
  <c r="X155" i="12" s="1"/>
  <c r="V164" i="12"/>
  <c r="Y164" i="12" s="1"/>
  <c r="U179" i="12"/>
  <c r="X179" i="12" s="1"/>
  <c r="AB88" i="12" s="1"/>
  <c r="BI88" i="12" s="1"/>
  <c r="N85" i="26" s="1"/>
  <c r="U195" i="12"/>
  <c r="X195" i="12" s="1"/>
  <c r="W213" i="12"/>
  <c r="Z213" i="12" s="1"/>
  <c r="AA76" i="6"/>
  <c r="U142" i="12"/>
  <c r="X142" i="12" s="1"/>
  <c r="W192" i="12"/>
  <c r="Z192" i="12" s="1"/>
  <c r="W208" i="12"/>
  <c r="Z208" i="12" s="1"/>
  <c r="V235" i="12"/>
  <c r="Y235" i="12" s="1"/>
  <c r="V267" i="12"/>
  <c r="Y267" i="12" s="1"/>
  <c r="W263" i="12"/>
  <c r="Z263" i="12" s="1"/>
  <c r="W254" i="12"/>
  <c r="Z254" i="12" s="1"/>
  <c r="U8" i="12"/>
  <c r="X8" i="12" s="1"/>
  <c r="U181" i="12"/>
  <c r="X181" i="12" s="1"/>
  <c r="AB93" i="12" s="1"/>
  <c r="BI93" i="12" s="1"/>
  <c r="N90" i="26" s="1"/>
  <c r="V142" i="12"/>
  <c r="Y142" i="12" s="1"/>
  <c r="U92" i="12"/>
  <c r="X92" i="12" s="1"/>
  <c r="V83" i="12"/>
  <c r="Y83" i="12" s="1"/>
  <c r="W51" i="12"/>
  <c r="Z51" i="12" s="1"/>
  <c r="V40" i="12"/>
  <c r="Y40" i="12" s="1"/>
  <c r="U23" i="12"/>
  <c r="V75" i="12"/>
  <c r="Y75" i="12" s="1"/>
  <c r="V166" i="12"/>
  <c r="Y166" i="12" s="1"/>
  <c r="W203" i="12"/>
  <c r="Z203" i="12" s="1"/>
  <c r="W235" i="12"/>
  <c r="Z235" i="12" s="1"/>
  <c r="U224" i="12"/>
  <c r="X224" i="12" s="1"/>
  <c r="U203" i="12"/>
  <c r="X203" i="12" s="1"/>
  <c r="W157" i="12"/>
  <c r="Z157" i="12" s="1"/>
  <c r="U132" i="12"/>
  <c r="X132" i="12" s="1"/>
  <c r="W89" i="12"/>
  <c r="Z89" i="12" s="1"/>
  <c r="W64" i="12"/>
  <c r="Z64" i="12" s="1"/>
  <c r="W41" i="12"/>
  <c r="Z41" i="12" s="1"/>
  <c r="AD35" i="12" s="1"/>
  <c r="BK35" i="12" s="1"/>
  <c r="P32" i="26" s="1"/>
  <c r="W18" i="12"/>
  <c r="Z18" i="12" s="1"/>
  <c r="V121" i="12"/>
  <c r="Y121" i="12" s="1"/>
  <c r="U88" i="12"/>
  <c r="X88" i="12" s="1"/>
  <c r="V63" i="12"/>
  <c r="Y63" i="12" s="1"/>
  <c r="W7" i="12"/>
  <c r="Z7" i="12" s="1"/>
  <c r="W142" i="12"/>
  <c r="Z142" i="12" s="1"/>
  <c r="V161" i="12"/>
  <c r="Y161" i="12" s="1"/>
  <c r="V181" i="12"/>
  <c r="Y181" i="12" s="1"/>
  <c r="AC93" i="12" s="1"/>
  <c r="BJ93" i="12" s="1"/>
  <c r="O90" i="26" s="1"/>
  <c r="U147" i="12"/>
  <c r="X147" i="12" s="1"/>
  <c r="U98" i="12"/>
  <c r="X98" i="12" s="1"/>
  <c r="W57" i="12"/>
  <c r="Z57" i="12" s="1"/>
  <c r="U32" i="12"/>
  <c r="X32" i="12" s="1"/>
  <c r="V136" i="12"/>
  <c r="Y136" i="12" s="1"/>
  <c r="AC92" i="12" s="1"/>
  <c r="BJ92" i="12" s="1"/>
  <c r="O89" i="26" s="1"/>
  <c r="V232" i="12"/>
  <c r="Y232" i="12" s="1"/>
  <c r="U251" i="12"/>
  <c r="X251" i="12" s="1"/>
  <c r="W269" i="12"/>
  <c r="Z269" i="12" s="1"/>
  <c r="W250" i="12"/>
  <c r="Z250" i="12" s="1"/>
  <c r="V97" i="12"/>
  <c r="Y97" i="12" s="1"/>
  <c r="W82" i="12"/>
  <c r="Z82" i="12" s="1"/>
  <c r="W73" i="12"/>
  <c r="Z73" i="12" s="1"/>
  <c r="U67" i="12"/>
  <c r="X67" i="12" s="1"/>
  <c r="W55" i="12"/>
  <c r="Z55" i="12" s="1"/>
  <c r="W49" i="12"/>
  <c r="Z49" i="12" s="1"/>
  <c r="AD61" i="12" s="1"/>
  <c r="BK61" i="12" s="1"/>
  <c r="P58" i="26" s="1"/>
  <c r="W31" i="12"/>
  <c r="Z31" i="12" s="1"/>
  <c r="U26" i="12"/>
  <c r="X26" i="12" s="1"/>
  <c r="AB53" i="12" s="1"/>
  <c r="BI53" i="12" s="1"/>
  <c r="N50" i="26" s="1"/>
  <c r="V21" i="12"/>
  <c r="Y21" i="12" s="1"/>
  <c r="V10" i="12"/>
  <c r="Y10" i="12" s="1"/>
  <c r="U6" i="12"/>
  <c r="X6" i="12" s="1"/>
  <c r="V153" i="12"/>
  <c r="Y153" i="12" s="1"/>
  <c r="U145" i="12"/>
  <c r="X145" i="12" s="1"/>
  <c r="W211" i="12"/>
  <c r="Z211" i="12" s="1"/>
  <c r="W178" i="12"/>
  <c r="Z178" i="12" s="1"/>
  <c r="V224" i="12"/>
  <c r="Y224" i="12" s="1"/>
  <c r="Y182" i="6"/>
  <c r="AA94" i="6" s="1"/>
  <c r="AJ94" i="6" s="1"/>
  <c r="U86" i="12"/>
  <c r="X86" i="12" s="1"/>
  <c r="V98" i="12"/>
  <c r="Y98" i="12" s="1"/>
  <c r="V107" i="12"/>
  <c r="Y107" i="12" s="1"/>
  <c r="U114" i="12"/>
  <c r="X114" i="12" s="1"/>
  <c r="V123" i="12"/>
  <c r="Y123" i="12" s="1"/>
  <c r="U130" i="12"/>
  <c r="X130" i="12" s="1"/>
  <c r="AB31" i="12" s="1"/>
  <c r="BI31" i="12" s="1"/>
  <c r="N28" i="26" s="1"/>
  <c r="W136" i="12"/>
  <c r="Z136" i="12" s="1"/>
  <c r="AD92" i="12" s="1"/>
  <c r="BK92" i="12" s="1"/>
  <c r="P89" i="26" s="1"/>
  <c r="W144" i="12"/>
  <c r="Z144" i="12" s="1"/>
  <c r="U150" i="12"/>
  <c r="X150" i="12" s="1"/>
  <c r="AB56" i="12" s="1"/>
  <c r="BI56" i="12" s="1"/>
  <c r="N53" i="26" s="1"/>
  <c r="W156" i="12"/>
  <c r="Z156" i="12" s="1"/>
  <c r="V163" i="12"/>
  <c r="Y163" i="12" s="1"/>
  <c r="W168" i="12"/>
  <c r="Z168" i="12" s="1"/>
  <c r="V175" i="12"/>
  <c r="Y175" i="12" s="1"/>
  <c r="U182" i="12"/>
  <c r="X182" i="12" s="1"/>
  <c r="AB94" i="12" s="1"/>
  <c r="BI94" i="12" s="1"/>
  <c r="N91" i="26" s="1"/>
  <c r="V187" i="12"/>
  <c r="Y187" i="12" s="1"/>
  <c r="U194" i="12"/>
  <c r="X194" i="12" s="1"/>
  <c r="V203" i="12"/>
  <c r="Y203" i="12" s="1"/>
  <c r="V211" i="12"/>
  <c r="Y211" i="12" s="1"/>
  <c r="U218" i="12"/>
  <c r="X218" i="12" s="1"/>
  <c r="C190" i="6"/>
  <c r="E190" i="6" s="1"/>
  <c r="E186" i="6"/>
  <c r="Y42" i="6"/>
  <c r="AA44" i="6" s="1"/>
  <c r="AJ44" i="6" s="1"/>
  <c r="I45" i="6"/>
  <c r="Y45" i="6" s="1"/>
  <c r="AA50" i="6" s="1"/>
  <c r="AJ50" i="6" s="1"/>
  <c r="I44" i="6"/>
  <c r="Y44" i="6" s="1"/>
  <c r="I43" i="6"/>
  <c r="Y43" i="6" s="1"/>
  <c r="W88" i="12"/>
  <c r="Z88" i="12" s="1"/>
  <c r="W101" i="12"/>
  <c r="Z101" i="12" s="1"/>
  <c r="W108" i="12"/>
  <c r="V223" i="12"/>
  <c r="Y223" i="12" s="1"/>
  <c r="V231" i="12"/>
  <c r="Y231" i="12" s="1"/>
  <c r="W236" i="12"/>
  <c r="Z236" i="12" s="1"/>
  <c r="U246" i="12"/>
  <c r="X246" i="12" s="1"/>
  <c r="W252" i="12"/>
  <c r="Z252" i="12" s="1"/>
  <c r="U258" i="12"/>
  <c r="X258" i="12" s="1"/>
  <c r="V263" i="12"/>
  <c r="Y263" i="12" s="1"/>
  <c r="U270" i="12"/>
  <c r="X270" i="12" s="1"/>
  <c r="U263" i="12"/>
  <c r="X263" i="12" s="1"/>
  <c r="V254" i="12"/>
  <c r="Y254" i="12" s="1"/>
  <c r="U231" i="12"/>
  <c r="X231" i="12" s="1"/>
  <c r="V216" i="12"/>
  <c r="Y216" i="12" s="1"/>
  <c r="U193" i="12"/>
  <c r="X193" i="12" s="1"/>
  <c r="V178" i="12"/>
  <c r="Y178" i="12" s="1"/>
  <c r="W159" i="12"/>
  <c r="Z159" i="12" s="1"/>
  <c r="U140" i="12"/>
  <c r="X140" i="12" s="1"/>
  <c r="U124" i="12"/>
  <c r="X124" i="12" s="1"/>
  <c r="W107" i="12"/>
  <c r="Z107" i="12" s="1"/>
  <c r="V96" i="12"/>
  <c r="Y96" i="12" s="1"/>
  <c r="V86" i="12"/>
  <c r="Y86" i="12" s="1"/>
  <c r="U77" i="12"/>
  <c r="X77" i="12" s="1"/>
  <c r="U72" i="12"/>
  <c r="X72" i="12" s="1"/>
  <c r="AB66" i="12" s="1"/>
  <c r="BI66" i="12" s="1"/>
  <c r="N63" i="26" s="1"/>
  <c r="W66" i="12"/>
  <c r="Z66" i="12" s="1"/>
  <c r="V54" i="12"/>
  <c r="Y54" i="12" s="1"/>
  <c r="V47" i="12"/>
  <c r="Y47" i="12" s="1"/>
  <c r="W42" i="12"/>
  <c r="Z42" i="12" s="1"/>
  <c r="V30" i="12"/>
  <c r="Y30" i="12" s="1"/>
  <c r="W25" i="12"/>
  <c r="Z25" i="12" s="1"/>
  <c r="AD52" i="12" s="1"/>
  <c r="BK52" i="12" s="1"/>
  <c r="P49" i="26" s="1"/>
  <c r="U20" i="12"/>
  <c r="X20" i="12" s="1"/>
  <c r="U9" i="12"/>
  <c r="X9" i="12" s="1"/>
  <c r="W139" i="12"/>
  <c r="Z139" i="12" s="1"/>
  <c r="V106" i="12"/>
  <c r="Y106" i="12" s="1"/>
  <c r="V84" i="12"/>
  <c r="Y84" i="12" s="1"/>
  <c r="W76" i="12"/>
  <c r="Z76" i="12" s="1"/>
  <c r="W59" i="12"/>
  <c r="Z59" i="12" s="1"/>
  <c r="V52" i="12"/>
  <c r="Y52" i="12" s="1"/>
  <c r="AC62" i="12" s="1"/>
  <c r="BJ62" i="12" s="1"/>
  <c r="O59" i="26" s="1"/>
  <c r="W28" i="12"/>
  <c r="Z28" i="12" s="1"/>
  <c r="V24" i="12"/>
  <c r="W14" i="12"/>
  <c r="Z14" i="12" s="1"/>
  <c r="V261" i="12"/>
  <c r="Y261" i="12" s="1"/>
  <c r="U228" i="12"/>
  <c r="X228" i="12" s="1"/>
  <c r="U176" i="12"/>
  <c r="X176" i="12" s="1"/>
  <c r="V126" i="12"/>
  <c r="Y126" i="12" s="1"/>
  <c r="W92" i="12"/>
  <c r="Z92" i="12" s="1"/>
  <c r="U69" i="12"/>
  <c r="X69" i="12" s="1"/>
  <c r="V51" i="12"/>
  <c r="Y51" i="12" s="1"/>
  <c r="U40" i="12"/>
  <c r="X40" i="12" s="1"/>
  <c r="W12" i="12"/>
  <c r="Z12" i="12" s="1"/>
  <c r="W80" i="12"/>
  <c r="Z80" i="12" s="1"/>
  <c r="U99" i="12"/>
  <c r="X99" i="12" s="1"/>
  <c r="W115" i="12"/>
  <c r="Z115" i="12" s="1"/>
  <c r="V130" i="12"/>
  <c r="Y130" i="12" s="1"/>
  <c r="AC31" i="12" s="1"/>
  <c r="BJ31" i="12" s="1"/>
  <c r="O28" i="26" s="1"/>
  <c r="V146" i="12"/>
  <c r="Y146" i="12" s="1"/>
  <c r="W155" i="12"/>
  <c r="Z155" i="12" s="1"/>
  <c r="W167" i="12"/>
  <c r="Z167" i="12" s="1"/>
  <c r="AD75" i="12" s="1"/>
  <c r="BK75" i="12" s="1"/>
  <c r="P72" i="26" s="1"/>
  <c r="U177" i="12"/>
  <c r="X177" i="12" s="1"/>
  <c r="W187" i="12"/>
  <c r="Z187" i="12" s="1"/>
  <c r="U197" i="12"/>
  <c r="X197" i="12" s="1"/>
  <c r="U205" i="12"/>
  <c r="X205" i="12" s="1"/>
  <c r="V218" i="12"/>
  <c r="Y218" i="12" s="1"/>
  <c r="W227" i="12"/>
  <c r="Z227" i="12" s="1"/>
  <c r="U237" i="12"/>
  <c r="V250" i="12"/>
  <c r="Y250" i="12" s="1"/>
  <c r="V262" i="12"/>
  <c r="Y262" i="12" s="1"/>
  <c r="AC16" i="12" s="1"/>
  <c r="BJ16" i="12" s="1"/>
  <c r="O13" i="26" s="1"/>
  <c r="V270" i="12"/>
  <c r="Y270" i="12" s="1"/>
  <c r="W262" i="12"/>
  <c r="Z262" i="12" s="1"/>
  <c r="AD16" i="12" s="1"/>
  <c r="BK16" i="12" s="1"/>
  <c r="P13" i="26" s="1"/>
  <c r="W241" i="12"/>
  <c r="Z241" i="12" s="1"/>
  <c r="AD79" i="12" s="1"/>
  <c r="BK79" i="12" s="1"/>
  <c r="P76" i="26" s="1"/>
  <c r="U219" i="12"/>
  <c r="X219" i="12" s="1"/>
  <c r="V197" i="12"/>
  <c r="Y197" i="12" s="1"/>
  <c r="W177" i="12"/>
  <c r="Z177" i="12" s="1"/>
  <c r="W153" i="12"/>
  <c r="Z153" i="12" s="1"/>
  <c r="U123" i="12"/>
  <c r="X123" i="12" s="1"/>
  <c r="V89" i="12"/>
  <c r="Y89" i="12" s="1"/>
  <c r="V64" i="12"/>
  <c r="V41" i="12"/>
  <c r="Y41" i="12" s="1"/>
  <c r="AC35" i="12" s="1"/>
  <c r="BJ35" i="12" s="1"/>
  <c r="O32" i="26" s="1"/>
  <c r="U256" i="12"/>
  <c r="X256" i="12" s="1"/>
  <c r="W234" i="12"/>
  <c r="Z234" i="12" s="1"/>
  <c r="U171" i="12"/>
  <c r="X171" i="12" s="1"/>
  <c r="V115" i="12"/>
  <c r="Y115" i="12" s="1"/>
  <c r="W124" i="12"/>
  <c r="Z124" i="12" s="1"/>
  <c r="V131" i="12"/>
  <c r="Y131" i="12" s="1"/>
  <c r="AC32" i="12" s="1"/>
  <c r="BJ32" i="12" s="1"/>
  <c r="O29" i="26" s="1"/>
  <c r="V139" i="12"/>
  <c r="U146" i="12"/>
  <c r="X146" i="12" s="1"/>
  <c r="W152" i="12"/>
  <c r="Z152" i="12" s="1"/>
  <c r="V159" i="12"/>
  <c r="Y159" i="12" s="1"/>
  <c r="W164" i="12"/>
  <c r="Z164" i="12" s="1"/>
  <c r="U170" i="12"/>
  <c r="X170" i="12" s="1"/>
  <c r="W176" i="12"/>
  <c r="Z176" i="12" s="1"/>
  <c r="V183" i="12"/>
  <c r="Y183" i="12" s="1"/>
  <c r="AC95" i="12" s="1"/>
  <c r="BJ95" i="12" s="1"/>
  <c r="O92" i="26" s="1"/>
  <c r="W188" i="12"/>
  <c r="Z188" i="12" s="1"/>
  <c r="V195" i="12"/>
  <c r="Y195" i="12" s="1"/>
  <c r="W204" i="12"/>
  <c r="Z204" i="12" s="1"/>
  <c r="W212" i="12"/>
  <c r="Z212" i="12" s="1"/>
  <c r="V219" i="12"/>
  <c r="Y219" i="12" s="1"/>
  <c r="W224" i="12"/>
  <c r="Z224" i="12" s="1"/>
  <c r="W232" i="12"/>
  <c r="Z232" i="12" s="1"/>
  <c r="W240" i="12"/>
  <c r="Z240" i="12" s="1"/>
  <c r="V247" i="12"/>
  <c r="Y247" i="12" s="1"/>
  <c r="U254" i="12"/>
  <c r="X254" i="12" s="1"/>
  <c r="V259" i="12"/>
  <c r="Y259" i="12" s="1"/>
  <c r="W264" i="12"/>
  <c r="Z264" i="12" s="1"/>
  <c r="V271" i="12"/>
  <c r="Y271" i="12" s="1"/>
  <c r="W259" i="12"/>
  <c r="Z259" i="12" s="1"/>
  <c r="U247" i="12"/>
  <c r="X247" i="12" s="1"/>
  <c r="V225" i="12"/>
  <c r="Y225" i="12" s="1"/>
  <c r="U211" i="12"/>
  <c r="X211" i="12" s="1"/>
  <c r="U188" i="12"/>
  <c r="X188" i="12" s="1"/>
  <c r="V174" i="12"/>
  <c r="Y174" i="12" s="1"/>
  <c r="W154" i="12"/>
  <c r="Z154" i="12" s="1"/>
  <c r="U133" i="12"/>
  <c r="X133" i="12" s="1"/>
  <c r="W119" i="12"/>
  <c r="Z119" i="12" s="1"/>
  <c r="V101" i="12"/>
  <c r="Y101" i="12" s="1"/>
  <c r="W90" i="12"/>
  <c r="Z90" i="12" s="1"/>
  <c r="U81" i="12"/>
  <c r="X81" i="12" s="1"/>
  <c r="W77" i="12"/>
  <c r="Z77" i="12" s="1"/>
  <c r="W72" i="12"/>
  <c r="Z72" i="12" s="1"/>
  <c r="AD66" i="12" s="1"/>
  <c r="BK66" i="12" s="1"/>
  <c r="P63" i="26" s="1"/>
  <c r="W60" i="12"/>
  <c r="Z60" i="12" s="1"/>
  <c r="U54" i="12"/>
  <c r="X54" i="12" s="1"/>
  <c r="U47" i="12"/>
  <c r="X47" i="12" s="1"/>
  <c r="W36" i="12"/>
  <c r="Z36" i="12" s="1"/>
  <c r="U30" i="12"/>
  <c r="X30" i="12" s="1"/>
  <c r="V25" i="12"/>
  <c r="Y25" i="12" s="1"/>
  <c r="AC52" i="12" s="1"/>
  <c r="BJ52" i="12" s="1"/>
  <c r="O49" i="26" s="1"/>
  <c r="W15" i="12"/>
  <c r="Z15" i="12" s="1"/>
  <c r="W9" i="12"/>
  <c r="Z9" i="12" s="1"/>
  <c r="W127" i="12"/>
  <c r="Z127" i="12" s="1"/>
  <c r="W94" i="12"/>
  <c r="Z94" i="12" s="1"/>
  <c r="U84" i="12"/>
  <c r="X84" i="12" s="1"/>
  <c r="W71" i="12"/>
  <c r="Z71" i="12" s="1"/>
  <c r="V59" i="12"/>
  <c r="Y59" i="12" s="1"/>
  <c r="U52" i="12"/>
  <c r="X52" i="12" s="1"/>
  <c r="AB62" i="12" s="1"/>
  <c r="BI62" i="12" s="1"/>
  <c r="N59" i="26" s="1"/>
  <c r="V34" i="12"/>
  <c r="Y34" i="12" s="1"/>
  <c r="V28" i="12"/>
  <c r="Y28" i="12" s="1"/>
  <c r="U24" i="12"/>
  <c r="X24" i="12" s="1"/>
  <c r="W8" i="12"/>
  <c r="Z8" i="12" s="1"/>
  <c r="V265" i="12"/>
  <c r="Y265" i="12" s="1"/>
  <c r="U213" i="12"/>
  <c r="X213" i="12" s="1"/>
  <c r="U161" i="12"/>
  <c r="X161" i="12" s="1"/>
  <c r="V110" i="12"/>
  <c r="Y110" i="12" s="1"/>
  <c r="W83" i="12"/>
  <c r="Z83" i="12" s="1"/>
  <c r="W69" i="12"/>
  <c r="Z69" i="12" s="1"/>
  <c r="U51" i="12"/>
  <c r="X51" i="12" s="1"/>
  <c r="W23" i="12"/>
  <c r="Z23" i="12" s="1"/>
  <c r="V12" i="12"/>
  <c r="Y12" i="12" s="1"/>
  <c r="U89" i="12"/>
  <c r="X89" i="12" s="1"/>
  <c r="V103" i="12"/>
  <c r="Y103" i="12" s="1"/>
  <c r="U121" i="12"/>
  <c r="X121" i="12" s="1"/>
  <c r="W131" i="12"/>
  <c r="Z131" i="12" s="1"/>
  <c r="AD32" i="12" s="1"/>
  <c r="BK32" i="12" s="1"/>
  <c r="P29" i="26" s="1"/>
  <c r="W147" i="12"/>
  <c r="Z147" i="12" s="1"/>
  <c r="U157" i="12"/>
  <c r="X157" i="12" s="1"/>
  <c r="V170" i="12"/>
  <c r="Y170" i="12" s="1"/>
  <c r="W179" i="12"/>
  <c r="Z179" i="12" s="1"/>
  <c r="AD88" i="12" s="1"/>
  <c r="BK88" i="12" s="1"/>
  <c r="P85" i="26" s="1"/>
  <c r="U189" i="12"/>
  <c r="X189" i="12" s="1"/>
  <c r="W199" i="12"/>
  <c r="Z199" i="12" s="1"/>
  <c r="W207" i="12"/>
  <c r="Z207" i="12" s="1"/>
  <c r="W219" i="12"/>
  <c r="Z219" i="12" s="1"/>
  <c r="U229" i="12"/>
  <c r="X229" i="12" s="1"/>
  <c r="U241" i="12"/>
  <c r="X241" i="12" s="1"/>
  <c r="AB79" i="12" s="1"/>
  <c r="BI79" i="12" s="1"/>
  <c r="N76" i="26" s="1"/>
  <c r="W255" i="12"/>
  <c r="Z255" i="12" s="1"/>
  <c r="U265" i="12"/>
  <c r="X265" i="12" s="1"/>
  <c r="W271" i="12"/>
  <c r="Z271" i="12" s="1"/>
  <c r="W258" i="12"/>
  <c r="Z258" i="12" s="1"/>
  <c r="U235" i="12"/>
  <c r="X235" i="12" s="1"/>
  <c r="W214" i="12"/>
  <c r="Z214" i="12" s="1"/>
  <c r="V79" i="12"/>
  <c r="Y79" i="12" s="1"/>
  <c r="V91" i="12"/>
  <c r="Y91" i="12" s="1"/>
  <c r="U103" i="12"/>
  <c r="X103" i="12" s="1"/>
  <c r="U110" i="12"/>
  <c r="X110" i="12" s="1"/>
  <c r="V119" i="12"/>
  <c r="Y119" i="12" s="1"/>
  <c r="U126" i="12"/>
  <c r="X126" i="12" s="1"/>
  <c r="W132" i="12"/>
  <c r="W140" i="12"/>
  <c r="Z140" i="12" s="1"/>
  <c r="V147" i="12"/>
  <c r="Y147" i="12" s="1"/>
  <c r="U154" i="12"/>
  <c r="X154" i="12" s="1"/>
  <c r="W160" i="12"/>
  <c r="Z160" i="12" s="1"/>
  <c r="U166" i="12"/>
  <c r="X166" i="12" s="1"/>
  <c r="V171" i="12"/>
  <c r="Y171" i="12" s="1"/>
  <c r="U178" i="12"/>
  <c r="X178" i="12" s="1"/>
  <c r="W184" i="12"/>
  <c r="Z184" i="12" s="1"/>
  <c r="U190" i="12"/>
  <c r="X190" i="12" s="1"/>
  <c r="U198" i="12"/>
  <c r="X198" i="12" s="1"/>
  <c r="V207" i="12"/>
  <c r="Y207" i="12" s="1"/>
  <c r="U214" i="12"/>
  <c r="X214" i="12" s="1"/>
  <c r="W220" i="12"/>
  <c r="Z220" i="12" s="1"/>
  <c r="V227" i="12"/>
  <c r="Y227" i="12" s="1"/>
  <c r="U234" i="12"/>
  <c r="X234" i="12" s="1"/>
  <c r="U242" i="12"/>
  <c r="X242" i="12" s="1"/>
  <c r="U250" i="12"/>
  <c r="X250" i="12" s="1"/>
  <c r="V255" i="12"/>
  <c r="Y255" i="12" s="1"/>
  <c r="W260" i="12"/>
  <c r="Z260" i="12" s="1"/>
  <c r="U266" i="12"/>
  <c r="X266" i="12" s="1"/>
  <c r="AB22" i="12" s="1"/>
  <c r="BI22" i="12" s="1"/>
  <c r="N19" i="26" s="1"/>
  <c r="W267" i="12"/>
  <c r="Z267" i="12" s="1"/>
  <c r="U259" i="12"/>
  <c r="X259" i="12" s="1"/>
  <c r="V242" i="12"/>
  <c r="Y242" i="12" s="1"/>
  <c r="V220" i="12"/>
  <c r="U204" i="12"/>
  <c r="X204" i="12" s="1"/>
  <c r="V188" i="12"/>
  <c r="Y188" i="12" s="1"/>
  <c r="U168" i="12"/>
  <c r="X168" i="12" s="1"/>
  <c r="W149" i="12"/>
  <c r="Z149" i="12" s="1"/>
  <c r="W129" i="12"/>
  <c r="Z129" i="12" s="1"/>
  <c r="U113" i="12"/>
  <c r="X113" i="12" s="1"/>
  <c r="U101" i="12"/>
  <c r="X101" i="12" s="1"/>
  <c r="U90" i="12"/>
  <c r="X90" i="12" s="1"/>
  <c r="W81" i="12"/>
  <c r="Z81" i="12" s="1"/>
  <c r="V77" i="12"/>
  <c r="Y77" i="12" s="1"/>
  <c r="V66" i="12"/>
  <c r="Y66" i="12" s="1"/>
  <c r="V60" i="12"/>
  <c r="Y60" i="12" s="1"/>
  <c r="W54" i="12"/>
  <c r="Z54" i="12" s="1"/>
  <c r="V42" i="12"/>
  <c r="Y42" i="12" s="1"/>
  <c r="V36" i="12"/>
  <c r="Y36" i="12" s="1"/>
  <c r="W30" i="12"/>
  <c r="Z30" i="12" s="1"/>
  <c r="W20" i="12"/>
  <c r="Z20" i="12" s="1"/>
  <c r="V15" i="12"/>
  <c r="Y15" i="12" s="1"/>
  <c r="V9" i="12"/>
  <c r="Y9" i="12" s="1"/>
  <c r="V117" i="12"/>
  <c r="V94" i="12"/>
  <c r="Y94" i="12" s="1"/>
  <c r="V76" i="12"/>
  <c r="Y76" i="12" s="1"/>
  <c r="V71" i="12"/>
  <c r="Y71" i="12" s="1"/>
  <c r="U59" i="12"/>
  <c r="X59" i="12" s="1"/>
  <c r="U34" i="12"/>
  <c r="X34" i="12" s="1"/>
  <c r="U28" i="12"/>
  <c r="X28" i="12" s="1"/>
  <c r="V14" i="12"/>
  <c r="Y14" i="12" s="1"/>
  <c r="V8" i="12"/>
  <c r="Y8" i="12" s="1"/>
  <c r="W270" i="12"/>
  <c r="Z270" i="12" s="1"/>
  <c r="W195" i="12"/>
  <c r="Z195" i="12" s="1"/>
  <c r="U152" i="12"/>
  <c r="X152" i="12" s="1"/>
  <c r="V92" i="12"/>
  <c r="U83" i="12"/>
  <c r="X83" i="12" s="1"/>
  <c r="V69" i="12"/>
  <c r="Y69" i="12" s="1"/>
  <c r="W40" i="12"/>
  <c r="Z40" i="12" s="1"/>
  <c r="V23" i="12"/>
  <c r="U12" i="12"/>
  <c r="X12" i="12" s="1"/>
  <c r="W91" i="12"/>
  <c r="Z91" i="12" s="1"/>
  <c r="W111" i="12"/>
  <c r="Z111" i="12" s="1"/>
  <c r="W123" i="12"/>
  <c r="Z123" i="12" s="1"/>
  <c r="W135" i="12"/>
  <c r="Z135" i="12" s="1"/>
  <c r="V105" i="12"/>
  <c r="Y105" i="12" s="1"/>
  <c r="AC69" i="12" s="1"/>
  <c r="BJ69" i="12" s="1"/>
  <c r="O66" i="26" s="1"/>
  <c r="W75" i="12"/>
  <c r="Z75" i="12" s="1"/>
  <c r="U63" i="12"/>
  <c r="X63" i="12" s="1"/>
  <c r="W27" i="12"/>
  <c r="Z27" i="12" s="1"/>
  <c r="V7" i="12"/>
  <c r="Y7" i="12" s="1"/>
  <c r="W97" i="12"/>
  <c r="Z97" i="12" s="1"/>
  <c r="W110" i="12"/>
  <c r="Z110" i="12" s="1"/>
  <c r="W126" i="12"/>
  <c r="Z126" i="12" s="1"/>
  <c r="W146" i="12"/>
  <c r="Z146" i="12" s="1"/>
  <c r="U164" i="12"/>
  <c r="X164" i="12" s="1"/>
  <c r="U184" i="12"/>
  <c r="X184" i="12" s="1"/>
  <c r="V201" i="12"/>
  <c r="Y201" i="12" s="1"/>
  <c r="V217" i="12"/>
  <c r="Y217" i="12" s="1"/>
  <c r="W261" i="12"/>
  <c r="Z261" i="12" s="1"/>
  <c r="U131" i="12"/>
  <c r="X131" i="12" s="1"/>
  <c r="AB32" i="12" s="1"/>
  <c r="BI32" i="12" s="1"/>
  <c r="N29" i="26" s="1"/>
  <c r="W79" i="12"/>
  <c r="Z79" i="12" s="1"/>
  <c r="V57" i="12"/>
  <c r="Y57" i="12" s="1"/>
  <c r="U17" i="12"/>
  <c r="X17" i="12" s="1"/>
  <c r="W87" i="12"/>
  <c r="Z87" i="12" s="1"/>
  <c r="W117" i="12"/>
  <c r="Z117" i="12" s="1"/>
  <c r="AD6" i="12" s="1"/>
  <c r="BK6" i="12" s="1"/>
  <c r="P3" i="26" s="1"/>
  <c r="U127" i="12"/>
  <c r="X127" i="12" s="1"/>
  <c r="U139" i="12"/>
  <c r="X139" i="12" s="1"/>
  <c r="V156" i="12"/>
  <c r="Y156" i="12" s="1"/>
  <c r="W173" i="12"/>
  <c r="Z173" i="12" s="1"/>
  <c r="AD81" i="12" s="1"/>
  <c r="BK81" i="12" s="1"/>
  <c r="P78" i="26" s="1"/>
  <c r="W181" i="12"/>
  <c r="Z181" i="12" s="1"/>
  <c r="AD93" i="12" s="1"/>
  <c r="BK93" i="12" s="1"/>
  <c r="P90" i="26" s="1"/>
  <c r="U199" i="12"/>
  <c r="X199" i="12" s="1"/>
  <c r="W217" i="12"/>
  <c r="Z217" i="12" s="1"/>
  <c r="W237" i="12"/>
  <c r="Z237" i="12" s="1"/>
  <c r="U255" i="12"/>
  <c r="X255" i="12" s="1"/>
  <c r="V269" i="12"/>
  <c r="Y269" i="12" s="1"/>
  <c r="U244" i="12"/>
  <c r="X244" i="12" s="1"/>
  <c r="U91" i="12"/>
  <c r="X91" i="12" s="1"/>
  <c r="V78" i="12"/>
  <c r="Y78" i="12" s="1"/>
  <c r="V73" i="12"/>
  <c r="Y73" i="12" s="1"/>
  <c r="U61" i="12"/>
  <c r="X61" i="12" s="1"/>
  <c r="V55" i="12"/>
  <c r="Y55" i="12" s="1"/>
  <c r="V49" i="12"/>
  <c r="Y49" i="12" s="1"/>
  <c r="AC61" i="12" s="1"/>
  <c r="BJ61" i="12" s="1"/>
  <c r="O58" i="26" s="1"/>
  <c r="V38" i="12"/>
  <c r="Y38" i="12" s="1"/>
  <c r="V31" i="12"/>
  <c r="Y31" i="12" s="1"/>
  <c r="W26" i="12"/>
  <c r="Z26" i="12" s="1"/>
  <c r="AD53" i="12" s="1"/>
  <c r="BK53" i="12" s="1"/>
  <c r="P50" i="26" s="1"/>
  <c r="W16" i="12"/>
  <c r="Z16" i="12" s="1"/>
  <c r="U10" i="12"/>
  <c r="X10" i="12" s="1"/>
  <c r="W6" i="12"/>
  <c r="Z6" i="12" s="1"/>
  <c r="V140" i="12"/>
  <c r="Y140" i="12" s="1"/>
  <c r="V193" i="12"/>
  <c r="Y193" i="12" s="1"/>
  <c r="V204" i="12"/>
  <c r="Y204" i="12" s="1"/>
  <c r="W247" i="12"/>
  <c r="Z247" i="12" s="1"/>
  <c r="V154" i="12"/>
  <c r="Y154" i="12" s="1"/>
  <c r="V129" i="12"/>
  <c r="Y129" i="12" s="1"/>
  <c r="U267" i="12"/>
  <c r="X267" i="12" s="1"/>
  <c r="U236" i="12"/>
  <c r="X236" i="12" s="1"/>
  <c r="U149" i="12"/>
  <c r="X149" i="12" s="1"/>
  <c r="W197" i="12"/>
  <c r="Z197" i="12" s="1"/>
  <c r="V124" i="12"/>
  <c r="Y124" i="12" s="1"/>
  <c r="U183" i="12"/>
  <c r="X183" i="12" s="1"/>
  <c r="AB95" i="12" s="1"/>
  <c r="BI95" i="12" s="1"/>
  <c r="N92" i="26" s="1"/>
  <c r="V241" i="12"/>
  <c r="Y241" i="12" s="1"/>
  <c r="AC79" i="12" s="1"/>
  <c r="BJ79" i="12" s="1"/>
  <c r="O76" i="26" s="1"/>
  <c r="W174" i="12"/>
  <c r="Z174" i="12" s="1"/>
  <c r="U225" i="12"/>
  <c r="X225" i="12" s="1"/>
  <c r="W231" i="12"/>
  <c r="Z231" i="12" s="1"/>
  <c r="V192" i="12"/>
  <c r="Y192" i="12" s="1"/>
  <c r="U167" i="12"/>
  <c r="X167" i="12" s="1"/>
  <c r="AB75" i="12" s="1"/>
  <c r="BI75" i="12" s="1"/>
  <c r="N72" i="26" s="1"/>
  <c r="V148" i="12"/>
  <c r="Y148" i="12" s="1"/>
  <c r="U111" i="12"/>
  <c r="X111" i="12" s="1"/>
  <c r="V80" i="12"/>
  <c r="Y80" i="12" s="1"/>
  <c r="U64" i="12"/>
  <c r="X64" i="12" s="1"/>
  <c r="V18" i="12"/>
  <c r="Y18" i="12" s="1"/>
  <c r="W265" i="12"/>
  <c r="Z265" i="12" s="1"/>
  <c r="U223" i="12"/>
  <c r="X223" i="12" s="1"/>
  <c r="U156" i="12"/>
  <c r="X156" i="12" s="1"/>
  <c r="U105" i="12"/>
  <c r="X105" i="12" s="1"/>
  <c r="AB69" i="12" s="1"/>
  <c r="BI69" i="12" s="1"/>
  <c r="N66" i="26" s="1"/>
  <c r="U75" i="12"/>
  <c r="X75" i="12" s="1"/>
  <c r="W44" i="12"/>
  <c r="Z44" i="12" s="1"/>
  <c r="V27" i="12"/>
  <c r="Y27" i="12" s="1"/>
  <c r="U7" i="12"/>
  <c r="X7" i="12" s="1"/>
  <c r="W103" i="12"/>
  <c r="Z103" i="12" s="1"/>
  <c r="W114" i="12"/>
  <c r="Z114" i="12" s="1"/>
  <c r="W130" i="12"/>
  <c r="Z130" i="12" s="1"/>
  <c r="AD31" i="12" s="1"/>
  <c r="BK31" i="12" s="1"/>
  <c r="P28" i="26" s="1"/>
  <c r="W150" i="12"/>
  <c r="Z150" i="12" s="1"/>
  <c r="AD56" i="12" s="1"/>
  <c r="BK56" i="12" s="1"/>
  <c r="P53" i="26" s="1"/>
  <c r="W166" i="12"/>
  <c r="Z166" i="12" s="1"/>
  <c r="W186" i="12"/>
  <c r="Z186" i="12" s="1"/>
  <c r="V205" i="12"/>
  <c r="Y205" i="12" s="1"/>
  <c r="W218" i="12"/>
  <c r="Z218" i="12" s="1"/>
  <c r="V240" i="12"/>
  <c r="Y240" i="12" s="1"/>
  <c r="U115" i="12"/>
  <c r="X115" i="12" s="1"/>
  <c r="U79" i="12"/>
  <c r="X79" i="12" s="1"/>
  <c r="W32" i="12"/>
  <c r="Z32" i="12" s="1"/>
  <c r="W17" i="12"/>
  <c r="Z17" i="12" s="1"/>
  <c r="W99" i="12"/>
  <c r="Z99" i="12" s="1"/>
  <c r="V120" i="12"/>
  <c r="Y120" i="12" s="1"/>
  <c r="V132" i="12"/>
  <c r="Y132" i="12" s="1"/>
  <c r="W141" i="12"/>
  <c r="Z141" i="12" s="1"/>
  <c r="V160" i="12"/>
  <c r="Y160" i="12" s="1"/>
  <c r="U175" i="12"/>
  <c r="X175" i="12" s="1"/>
  <c r="V184" i="12"/>
  <c r="Y184" i="12" s="1"/>
  <c r="W205" i="12"/>
  <c r="Z205" i="12" s="1"/>
  <c r="U227" i="12"/>
  <c r="X227" i="12" s="1"/>
  <c r="V244" i="12"/>
  <c r="Y244" i="12" s="1"/>
  <c r="V260" i="12"/>
  <c r="Y260" i="12" s="1"/>
  <c r="U264" i="12"/>
  <c r="X264" i="12" s="1"/>
  <c r="V237" i="12"/>
  <c r="Y237" i="12" s="1"/>
  <c r="U87" i="12"/>
  <c r="X87" i="12" s="1"/>
  <c r="W78" i="12"/>
  <c r="Z78" i="12" s="1"/>
  <c r="W67" i="12"/>
  <c r="Z67" i="12" s="1"/>
  <c r="W61" i="12"/>
  <c r="Z61" i="12" s="1"/>
  <c r="U55" i="12"/>
  <c r="X55" i="12" s="1"/>
  <c r="W43" i="12"/>
  <c r="Z43" i="12" s="1"/>
  <c r="U38" i="12"/>
  <c r="X38" i="12" s="1"/>
  <c r="U31" i="12"/>
  <c r="X31" i="12" s="1"/>
  <c r="U21" i="12"/>
  <c r="X21" i="12" s="1"/>
  <c r="V16" i="12"/>
  <c r="Y16" i="12" s="1"/>
  <c r="W10" i="12"/>
  <c r="Z10" i="12" s="1"/>
  <c r="U192" i="12"/>
  <c r="X192" i="12" s="1"/>
  <c r="U159" i="12"/>
  <c r="X159" i="12" s="1"/>
  <c r="V133" i="12"/>
  <c r="Y133" i="12" s="1"/>
  <c r="U144" i="12"/>
  <c r="X144" i="12" s="1"/>
  <c r="V145" i="12"/>
  <c r="Y145" i="12" s="1"/>
  <c r="V113" i="12"/>
  <c r="Y113" i="12" s="1"/>
  <c r="W198" i="12"/>
  <c r="Z198" i="12" s="1"/>
  <c r="V177" i="12"/>
  <c r="Y177" i="12" s="1"/>
  <c r="V150" i="12"/>
  <c r="Y150" i="12" s="1"/>
  <c r="AC56" i="12" s="1"/>
  <c r="BJ56" i="12" s="1"/>
  <c r="O53" i="26" s="1"/>
  <c r="V162" i="12"/>
  <c r="Y162" i="12" s="1"/>
  <c r="W171" i="12"/>
  <c r="Z171" i="12" s="1"/>
  <c r="V182" i="12"/>
  <c r="Y182" i="12" s="1"/>
  <c r="AC94" i="12" s="1"/>
  <c r="BJ94" i="12" s="1"/>
  <c r="O91" i="26" s="1"/>
  <c r="V190" i="12"/>
  <c r="Y190" i="12" s="1"/>
  <c r="U201" i="12"/>
  <c r="X201" i="12" s="1"/>
  <c r="V214" i="12"/>
  <c r="Y214" i="12" s="1"/>
  <c r="V222" i="12"/>
  <c r="Y222" i="12" s="1"/>
  <c r="V234" i="12"/>
  <c r="Y234" i="12" s="1"/>
  <c r="U245" i="12"/>
  <c r="X245" i="12" s="1"/>
  <c r="AB25" i="12" s="1"/>
  <c r="BI25" i="12" s="1"/>
  <c r="N22" i="26" s="1"/>
  <c r="V258" i="12"/>
  <c r="Y258" i="12" s="1"/>
  <c r="V266" i="12"/>
  <c r="Y266" i="12" s="1"/>
  <c r="AC22" i="12" s="1"/>
  <c r="BJ22" i="12" s="1"/>
  <c r="O19" i="26" s="1"/>
  <c r="U271" i="12"/>
  <c r="X271" i="12" s="1"/>
  <c r="U252" i="12"/>
  <c r="X252" i="12" s="1"/>
  <c r="V229" i="12"/>
  <c r="Y229" i="12" s="1"/>
  <c r="U208" i="12"/>
  <c r="X208" i="12" s="1"/>
  <c r="U187" i="12"/>
  <c r="X187" i="12" s="1"/>
  <c r="W162" i="12"/>
  <c r="Z162" i="12" s="1"/>
  <c r="V144" i="12"/>
  <c r="Y144" i="12" s="1"/>
  <c r="V99" i="12"/>
  <c r="U80" i="12"/>
  <c r="X80" i="12" s="1"/>
  <c r="U41" i="12"/>
  <c r="X41" i="12" s="1"/>
  <c r="AB35" i="12" s="1"/>
  <c r="BI35" i="12" s="1"/>
  <c r="N32" i="26" s="1"/>
  <c r="U18" i="12"/>
  <c r="X18" i="12" s="1"/>
  <c r="V256" i="12"/>
  <c r="Y256" i="12" s="1"/>
  <c r="U207" i="12"/>
  <c r="X207" i="12" s="1"/>
  <c r="U136" i="12"/>
  <c r="X136" i="12" s="1"/>
  <c r="AB92" i="12" s="1"/>
  <c r="BI92" i="12" s="1"/>
  <c r="N89" i="26" s="1"/>
  <c r="V88" i="12"/>
  <c r="Y88" i="12" s="1"/>
  <c r="W63" i="12"/>
  <c r="Z63" i="12" s="1"/>
  <c r="V44" i="12"/>
  <c r="Y44" i="12" s="1"/>
  <c r="U27" i="12"/>
  <c r="X27" i="12" s="1"/>
  <c r="U82" i="12"/>
  <c r="X82" i="12" s="1"/>
  <c r="W106" i="12"/>
  <c r="Z106" i="12" s="1"/>
  <c r="U120" i="12"/>
  <c r="X120" i="12" s="1"/>
  <c r="V141" i="12"/>
  <c r="Y141" i="12" s="1"/>
  <c r="U160" i="12"/>
  <c r="X160" i="12" s="1"/>
  <c r="W170" i="12"/>
  <c r="Z170" i="12" s="1"/>
  <c r="V189" i="12"/>
  <c r="Y189" i="12" s="1"/>
  <c r="U212" i="12"/>
  <c r="X212" i="12" s="1"/>
  <c r="W222" i="12"/>
  <c r="Z222" i="12" s="1"/>
  <c r="W201" i="12"/>
  <c r="Z201" i="12" s="1"/>
  <c r="W98" i="12"/>
  <c r="Z98" i="12" s="1"/>
  <c r="U57" i="12"/>
  <c r="X57" i="12" s="1"/>
  <c r="V32" i="12"/>
  <c r="Y32" i="12" s="1"/>
  <c r="V17" i="12"/>
  <c r="Y17" i="12" s="1"/>
  <c r="W105" i="12"/>
  <c r="Z105" i="12" s="1"/>
  <c r="AD69" i="12" s="1"/>
  <c r="BK69" i="12" s="1"/>
  <c r="P66" i="26" s="1"/>
  <c r="W121" i="12"/>
  <c r="Z121" i="12" s="1"/>
  <c r="U135" i="12"/>
  <c r="X135" i="12" s="1"/>
  <c r="V152" i="12"/>
  <c r="W161" i="12"/>
  <c r="Z161" i="12" s="1"/>
  <c r="V176" i="12"/>
  <c r="Y176" i="12" s="1"/>
  <c r="W189" i="12"/>
  <c r="Z189" i="12" s="1"/>
  <c r="V212" i="12"/>
  <c r="Y212" i="12" s="1"/>
  <c r="V228" i="12"/>
  <c r="Y228" i="12" s="1"/>
  <c r="W245" i="12"/>
  <c r="Z245" i="12" s="1"/>
  <c r="AD25" i="12" s="1"/>
  <c r="BK25" i="12" s="1"/>
  <c r="P22" i="26" s="1"/>
  <c r="V264" i="12"/>
  <c r="Y264" i="12" s="1"/>
  <c r="U260" i="12"/>
  <c r="X260" i="12" s="1"/>
  <c r="U232" i="12"/>
  <c r="X232" i="12" s="1"/>
  <c r="V82" i="12"/>
  <c r="Y82" i="12" s="1"/>
  <c r="U73" i="12"/>
  <c r="X73" i="12" s="1"/>
  <c r="V67" i="12"/>
  <c r="Y67" i="12" s="1"/>
  <c r="V61" i="12"/>
  <c r="Y61" i="12" s="1"/>
  <c r="U49" i="12"/>
  <c r="X49" i="12" s="1"/>
  <c r="AB61" i="12" s="1"/>
  <c r="BI61" i="12" s="1"/>
  <c r="N58" i="26" s="1"/>
  <c r="V43" i="12"/>
  <c r="Y43" i="12" s="1"/>
  <c r="W38" i="12"/>
  <c r="Z38" i="12" s="1"/>
  <c r="V26" i="12"/>
  <c r="Y26" i="12" s="1"/>
  <c r="AC53" i="12" s="1"/>
  <c r="BJ53" i="12" s="1"/>
  <c r="O50" i="26" s="1"/>
  <c r="W21" i="12"/>
  <c r="Z21" i="12" s="1"/>
  <c r="U16" i="12"/>
  <c r="X16" i="12" s="1"/>
  <c r="V6" i="12"/>
  <c r="Y6" i="12" s="1"/>
  <c r="U119" i="12"/>
  <c r="X119" i="12" s="1"/>
  <c r="W193" i="12"/>
  <c r="Z193" i="12" s="1"/>
  <c r="V252" i="12"/>
  <c r="Y252" i="12" s="1"/>
  <c r="W163" i="12"/>
  <c r="Z163" i="12" s="1"/>
  <c r="V157" i="12"/>
  <c r="Y157" i="12" s="1"/>
  <c r="W133" i="12"/>
  <c r="Z133" i="12" s="1"/>
  <c r="V208" i="12"/>
  <c r="Y208" i="12" s="1"/>
  <c r="U148" i="12"/>
  <c r="X148" i="12" s="1"/>
  <c r="V149" i="12"/>
  <c r="Y149" i="12" s="1"/>
  <c r="W113" i="12"/>
  <c r="Z113" i="12" s="1"/>
  <c r="W229" i="12"/>
  <c r="Z229" i="12" s="1"/>
  <c r="W242" i="12"/>
  <c r="Z242" i="12" s="1"/>
  <c r="V173" i="12"/>
  <c r="Y173" i="12" s="1"/>
  <c r="AC81" i="12" s="1"/>
  <c r="BJ81" i="12" s="1"/>
  <c r="O78" i="26" s="1"/>
  <c r="W225" i="12"/>
  <c r="Z225" i="12" s="1"/>
  <c r="V90" i="12"/>
  <c r="Y90" i="12" s="1"/>
  <c r="V168" i="12"/>
  <c r="Y168" i="12" s="1"/>
  <c r="U220" i="12"/>
  <c r="X220" i="12" s="1"/>
  <c r="K74" i="7"/>
  <c r="B77" i="17" s="1"/>
  <c r="K70" i="7"/>
  <c r="B73" i="17" s="1"/>
  <c r="Q215" i="15"/>
  <c r="R215" i="15" s="1"/>
  <c r="Q220" i="15"/>
  <c r="R220" i="15" s="1"/>
  <c r="W137" i="12"/>
  <c r="Z137" i="12" s="1"/>
  <c r="W29" i="12"/>
  <c r="Z29" i="12" s="1"/>
  <c r="W22" i="12"/>
  <c r="Z22" i="12" s="1"/>
  <c r="W68" i="12"/>
  <c r="Z68" i="12" s="1"/>
  <c r="W215" i="12"/>
  <c r="Z215" i="12" s="1"/>
  <c r="W35" i="12"/>
  <c r="Z35" i="12" s="1"/>
  <c r="W249" i="12"/>
  <c r="Z249" i="12" s="1"/>
  <c r="W128" i="12"/>
  <c r="Z128" i="12" s="1"/>
  <c r="W268" i="12"/>
  <c r="Z268" i="12" s="1"/>
  <c r="W122" i="12"/>
  <c r="Z122" i="12" s="1"/>
  <c r="W33" i="12"/>
  <c r="Z33" i="12" s="1"/>
  <c r="W53" i="12"/>
  <c r="Z53" i="12" s="1"/>
  <c r="W239" i="12"/>
  <c r="Z239" i="12" s="1"/>
  <c r="W118" i="12"/>
  <c r="Z118" i="12" s="1"/>
  <c r="W50" i="12"/>
  <c r="Z50" i="12" s="1"/>
  <c r="W143" i="12"/>
  <c r="Z143" i="12" s="1"/>
  <c r="W95" i="12"/>
  <c r="Z95" i="12" s="1"/>
  <c r="W238" i="12"/>
  <c r="Z238" i="12" s="1"/>
  <c r="W226" i="12"/>
  <c r="Z226" i="12" s="1"/>
  <c r="W209" i="12"/>
  <c r="Z209" i="12" s="1"/>
  <c r="W257" i="12"/>
  <c r="Z257" i="12" s="1"/>
  <c r="W233" i="12"/>
  <c r="Z233" i="12" s="1"/>
  <c r="W46" i="12"/>
  <c r="Z46" i="12" s="1"/>
  <c r="W169" i="12"/>
  <c r="Z169" i="12" s="1"/>
  <c r="W221" i="12"/>
  <c r="Z221" i="12" s="1"/>
  <c r="W85" i="12"/>
  <c r="Z85" i="12" s="1"/>
  <c r="W206" i="12"/>
  <c r="Z206" i="12" s="1"/>
  <c r="W158" i="12"/>
  <c r="Z158" i="12" s="1"/>
  <c r="W102" i="12"/>
  <c r="Z102" i="12" s="1"/>
  <c r="W74" i="12"/>
  <c r="Z74" i="12" s="1"/>
  <c r="W62" i="12"/>
  <c r="Z62" i="12" s="1"/>
  <c r="W180" i="12"/>
  <c r="Z180" i="12" s="1"/>
  <c r="W112" i="12"/>
  <c r="Z112" i="12" s="1"/>
  <c r="W191" i="12"/>
  <c r="Z191" i="12" s="1"/>
  <c r="W48" i="12"/>
  <c r="Z48" i="12" s="1"/>
  <c r="W248" i="12"/>
  <c r="Z248" i="12" s="1"/>
  <c r="W202" i="12"/>
  <c r="Z202" i="12" s="1"/>
  <c r="W230" i="12"/>
  <c r="Z230" i="12" s="1"/>
  <c r="W165" i="12"/>
  <c r="Z165" i="12" s="1"/>
  <c r="W109" i="12"/>
  <c r="Z109" i="12" s="1"/>
  <c r="W100" i="12"/>
  <c r="Z100" i="12" s="1"/>
  <c r="W253" i="12"/>
  <c r="Z253" i="12" s="1"/>
  <c r="W56" i="12"/>
  <c r="Z56" i="12" s="1"/>
  <c r="W185" i="12"/>
  <c r="Z185" i="12" s="1"/>
  <c r="W93" i="12"/>
  <c r="Z93" i="12" s="1"/>
  <c r="W37" i="12"/>
  <c r="Z37" i="12" s="1"/>
  <c r="W210" i="12"/>
  <c r="Z210" i="12" s="1"/>
  <c r="W134" i="12"/>
  <c r="Z134" i="12" s="1"/>
  <c r="W70" i="12"/>
  <c r="Z70" i="12" s="1"/>
  <c r="W58" i="12"/>
  <c r="Z58" i="12" s="1"/>
  <c r="W243" i="12"/>
  <c r="Z243" i="12" s="1"/>
  <c r="W104" i="12"/>
  <c r="Z104" i="12" s="1"/>
  <c r="W196" i="12"/>
  <c r="Z196" i="12" s="1"/>
  <c r="W151" i="12"/>
  <c r="Z151" i="12" s="1"/>
  <c r="W200" i="12"/>
  <c r="Z200" i="12" s="1"/>
  <c r="W65" i="12"/>
  <c r="Z65" i="12" s="1"/>
  <c r="W13" i="12"/>
  <c r="Z13" i="12" s="1"/>
  <c r="W11" i="12"/>
  <c r="Z11" i="12" s="1"/>
  <c r="W5" i="12"/>
  <c r="Z5" i="12" s="1"/>
  <c r="K91" i="7"/>
  <c r="B94" i="17" s="1"/>
  <c r="Z108" i="12"/>
  <c r="AE240" i="6"/>
  <c r="AG79" i="6" s="1"/>
  <c r="AK79" i="6" s="1"/>
  <c r="AL79" i="6" s="1"/>
  <c r="AP79" i="6" s="1"/>
  <c r="AL94" i="6"/>
  <c r="AP94" i="6" s="1"/>
  <c r="T58" i="15"/>
  <c r="J57" i="26" s="1"/>
  <c r="Q249" i="15"/>
  <c r="R249" i="15" s="1"/>
  <c r="Q243" i="15"/>
  <c r="R243" i="15" s="1"/>
  <c r="T23" i="15" s="1"/>
  <c r="J22" i="26" s="1"/>
  <c r="Z132" i="12"/>
  <c r="G241" i="6"/>
  <c r="Q232" i="15"/>
  <c r="R232" i="15" s="1"/>
  <c r="Q248" i="15"/>
  <c r="R248" i="15" s="1"/>
  <c r="Z39" i="12"/>
  <c r="AD33" i="12" s="1"/>
  <c r="BK33" i="12" s="1"/>
  <c r="P30" i="26" s="1"/>
  <c r="X48" i="12"/>
  <c r="X56" i="12"/>
  <c r="X68" i="12"/>
  <c r="X100" i="12"/>
  <c r="X104" i="12"/>
  <c r="X112" i="12"/>
  <c r="X11" i="12"/>
  <c r="X19" i="12"/>
  <c r="AB63" i="12" s="1"/>
  <c r="BI63" i="12" s="1"/>
  <c r="N60" i="26" s="1"/>
  <c r="X23" i="12"/>
  <c r="X35" i="12"/>
  <c r="X39" i="12"/>
  <c r="AB33" i="12" s="1"/>
  <c r="BI33" i="12" s="1"/>
  <c r="N30" i="26" s="1"/>
  <c r="X22" i="12"/>
  <c r="X13" i="12"/>
  <c r="X29" i="12"/>
  <c r="X33" i="12"/>
  <c r="X37" i="12"/>
  <c r="X53" i="12"/>
  <c r="X50" i="12"/>
  <c r="X70" i="12"/>
  <c r="X93" i="12"/>
  <c r="X95" i="12"/>
  <c r="X102" i="12"/>
  <c r="X109" i="12"/>
  <c r="X116" i="12"/>
  <c r="AB5" i="12" s="1"/>
  <c r="BI5" i="12" s="1"/>
  <c r="N2" i="26" s="1"/>
  <c r="X128" i="12"/>
  <c r="X172" i="12"/>
  <c r="AB80" i="12" s="1"/>
  <c r="BI80" i="12" s="1"/>
  <c r="N77" i="26" s="1"/>
  <c r="X180" i="12"/>
  <c r="X196" i="12"/>
  <c r="X200" i="12"/>
  <c r="X248" i="12"/>
  <c r="X268" i="12"/>
  <c r="X46" i="12"/>
  <c r="X65" i="12"/>
  <c r="X74" i="12"/>
  <c r="X143" i="12"/>
  <c r="X151" i="12"/>
  <c r="X191" i="12"/>
  <c r="X58" i="12"/>
  <c r="X62" i="12"/>
  <c r="X85" i="12"/>
  <c r="X118" i="12"/>
  <c r="X122" i="12"/>
  <c r="X134" i="12"/>
  <c r="X138" i="12"/>
  <c r="AB7" i="12" s="1"/>
  <c r="BI7" i="12" s="1"/>
  <c r="N4" i="26" s="1"/>
  <c r="X158" i="12"/>
  <c r="X137" i="12"/>
  <c r="X165" i="12"/>
  <c r="X169" i="12"/>
  <c r="X185" i="12"/>
  <c r="X209" i="12"/>
  <c r="X206" i="12"/>
  <c r="X226" i="12"/>
  <c r="X233" i="12"/>
  <c r="X249" i="12"/>
  <c r="X202" i="12"/>
  <c r="X221" i="12"/>
  <c r="X230" i="12"/>
  <c r="X237" i="12"/>
  <c r="X239" i="12"/>
  <c r="X253" i="12"/>
  <c r="X5" i="12"/>
  <c r="X243" i="12"/>
  <c r="X257" i="12"/>
  <c r="X210" i="12"/>
  <c r="X215" i="12"/>
  <c r="X238" i="12"/>
  <c r="Y13" i="12"/>
  <c r="Y29" i="12"/>
  <c r="Y33" i="12"/>
  <c r="Y37" i="12"/>
  <c r="Y53" i="12"/>
  <c r="Y65" i="12"/>
  <c r="Y85" i="12"/>
  <c r="Y93" i="12"/>
  <c r="Y109" i="12"/>
  <c r="Y24" i="12"/>
  <c r="Y48" i="12"/>
  <c r="Y11" i="12"/>
  <c r="Y19" i="12"/>
  <c r="AC63" i="12" s="1"/>
  <c r="BJ63" i="12" s="1"/>
  <c r="O60" i="26" s="1"/>
  <c r="Y23" i="12"/>
  <c r="Y22" i="12"/>
  <c r="Y46" i="12"/>
  <c r="Y50" i="12"/>
  <c r="Y58" i="12"/>
  <c r="Y39" i="12"/>
  <c r="AC33" i="12" s="1"/>
  <c r="BJ33" i="12" s="1"/>
  <c r="O30" i="26" s="1"/>
  <c r="Y68" i="12"/>
  <c r="Y100" i="12"/>
  <c r="Y117" i="12"/>
  <c r="AC6" i="12" s="1"/>
  <c r="BJ6" i="12" s="1"/>
  <c r="O3" i="26" s="1"/>
  <c r="Y137" i="12"/>
  <c r="Y165" i="12"/>
  <c r="Y169" i="12"/>
  <c r="Y185" i="12"/>
  <c r="Y209" i="12"/>
  <c r="Y221" i="12"/>
  <c r="Y233" i="12"/>
  <c r="Y249" i="12"/>
  <c r="Y253" i="12"/>
  <c r="Y257" i="12"/>
  <c r="Y35" i="12"/>
  <c r="Y70" i="12"/>
  <c r="Y95" i="12"/>
  <c r="Y102" i="12"/>
  <c r="Y104" i="12"/>
  <c r="Y116" i="12"/>
  <c r="AC5" i="12" s="1"/>
  <c r="BJ5" i="12" s="1"/>
  <c r="O2" i="26" s="1"/>
  <c r="Y128" i="12"/>
  <c r="Y152" i="12"/>
  <c r="Y172" i="12"/>
  <c r="AC80" i="12" s="1"/>
  <c r="BJ80" i="12" s="1"/>
  <c r="O77" i="26" s="1"/>
  <c r="Y180" i="12"/>
  <c r="Y196" i="12"/>
  <c r="Y200" i="12"/>
  <c r="Y74" i="12"/>
  <c r="Y92" i="12"/>
  <c r="Y99" i="12"/>
  <c r="Y139" i="12"/>
  <c r="Y143" i="12"/>
  <c r="Y151" i="12"/>
  <c r="Y56" i="12"/>
  <c r="Y62" i="12"/>
  <c r="Y64" i="12"/>
  <c r="Y112" i="12"/>
  <c r="Y118" i="12"/>
  <c r="Y122" i="12"/>
  <c r="Y134" i="12"/>
  <c r="Y138" i="12"/>
  <c r="AC7" i="12" s="1"/>
  <c r="BJ7" i="12" s="1"/>
  <c r="O4" i="26" s="1"/>
  <c r="Y158" i="12"/>
  <c r="Y202" i="12"/>
  <c r="Y206" i="12"/>
  <c r="Y210" i="12"/>
  <c r="Y215" i="12"/>
  <c r="Y238" i="12"/>
  <c r="Y5" i="12"/>
  <c r="Y191" i="12"/>
  <c r="Y226" i="12"/>
  <c r="Y230" i="12"/>
  <c r="Y239" i="12"/>
  <c r="Y248" i="12"/>
  <c r="Y220" i="12"/>
  <c r="Y243" i="12"/>
  <c r="Y268" i="12"/>
  <c r="Z138" i="12"/>
  <c r="AD7" i="12" s="1"/>
  <c r="BK7" i="12" s="1"/>
  <c r="P4" i="26" s="1"/>
  <c r="Z116" i="12"/>
  <c r="AD5" i="12" s="1"/>
  <c r="BK5" i="12" s="1"/>
  <c r="P2" i="26" s="1"/>
  <c r="Z19" i="12"/>
  <c r="AD63" i="12" s="1"/>
  <c r="BK63" i="12" s="1"/>
  <c r="P60" i="26" s="1"/>
  <c r="Z172" i="12"/>
  <c r="AD80" i="12" s="1"/>
  <c r="BK80" i="12" s="1"/>
  <c r="P77" i="26" s="1"/>
  <c r="Q216" i="15"/>
  <c r="R216" i="15" s="1"/>
  <c r="Q242" i="15"/>
  <c r="R242" i="15" s="1"/>
  <c r="Q252" i="15"/>
  <c r="R252" i="15" s="1"/>
  <c r="Q267" i="15"/>
  <c r="R267" i="15" s="1"/>
  <c r="Q258" i="15"/>
  <c r="R258" i="15" s="1"/>
  <c r="K15" i="7"/>
  <c r="B18" i="17" s="1"/>
  <c r="K83" i="7"/>
  <c r="B86" i="17" s="1"/>
  <c r="K73" i="7"/>
  <c r="B76" i="17" s="1"/>
  <c r="K90" i="7"/>
  <c r="B93" i="17" s="1"/>
  <c r="K89" i="7"/>
  <c r="B92" i="17" s="1"/>
  <c r="K68" i="7"/>
  <c r="B71" i="17" s="1"/>
  <c r="K64" i="7"/>
  <c r="B67" i="17" s="1"/>
  <c r="K76" i="7"/>
  <c r="B79" i="17" s="1"/>
  <c r="K19" i="7"/>
  <c r="B22" i="17" s="1"/>
  <c r="K60" i="7"/>
  <c r="B63" i="17" s="1"/>
  <c r="K58" i="7"/>
  <c r="B61" i="17" s="1"/>
  <c r="K59" i="7"/>
  <c r="B62" i="17" s="1"/>
  <c r="K9" i="7"/>
  <c r="B12" i="17" s="1"/>
  <c r="K14" i="7"/>
  <c r="B17" i="17" s="1"/>
  <c r="K12" i="7"/>
  <c r="B15" i="17" s="1"/>
  <c r="K13" i="7"/>
  <c r="B16" i="17" s="1"/>
  <c r="K10" i="7"/>
  <c r="B13" i="17" s="1"/>
  <c r="H241" i="6"/>
  <c r="J241" i="6" s="1"/>
  <c r="K241" i="6" s="1"/>
  <c r="M79" i="6" s="1"/>
  <c r="AO79" i="6" s="1"/>
  <c r="G182" i="6"/>
  <c r="H182" i="6"/>
  <c r="J182" i="6" s="1"/>
  <c r="K182" i="6" s="1"/>
  <c r="M94" i="6" s="1"/>
  <c r="AO94" i="6" s="1"/>
  <c r="AA82" i="6"/>
  <c r="AJ82" i="6" s="1"/>
  <c r="AL7" i="6"/>
  <c r="AP7" i="6" s="1"/>
  <c r="AL63" i="6"/>
  <c r="AP63" i="6" s="1"/>
  <c r="AQ63" i="6" s="1"/>
  <c r="G60" i="26" s="1"/>
  <c r="AA68" i="6"/>
  <c r="AJ68" i="6" s="1"/>
  <c r="AL5" i="6"/>
  <c r="AP5" i="6" s="1"/>
  <c r="AQ5" i="6" s="1"/>
  <c r="G2" i="26" s="1"/>
  <c r="AA74" i="6"/>
  <c r="AJ74" i="6" s="1"/>
  <c r="AL33" i="6"/>
  <c r="AP33" i="6" s="1"/>
  <c r="AQ33" i="6" s="1"/>
  <c r="G30" i="26" s="1"/>
  <c r="AL80" i="6"/>
  <c r="AP80" i="6" s="1"/>
  <c r="AQ80" i="6" s="1"/>
  <c r="G77" i="26" s="1"/>
  <c r="AG8" i="6"/>
  <c r="AK8" i="6" s="1"/>
  <c r="AA73" i="6"/>
  <c r="AJ73" i="6" s="1"/>
  <c r="AA90" i="6"/>
  <c r="AJ90" i="6" s="1"/>
  <c r="AA14" i="6"/>
  <c r="AJ14" i="6" s="1"/>
  <c r="AA23" i="6"/>
  <c r="AJ23" i="6" s="1"/>
  <c r="AE270" i="6"/>
  <c r="AE266" i="6"/>
  <c r="AE262" i="6"/>
  <c r="AE258" i="6"/>
  <c r="AE254" i="6"/>
  <c r="AE250" i="6"/>
  <c r="AE246" i="6"/>
  <c r="AE234" i="6"/>
  <c r="AG57" i="6" s="1"/>
  <c r="AK57" i="6" s="1"/>
  <c r="AE222" i="6"/>
  <c r="AE218" i="6"/>
  <c r="AE214" i="6"/>
  <c r="AE198" i="6"/>
  <c r="AE194" i="6"/>
  <c r="AE190" i="6"/>
  <c r="AE186" i="6"/>
  <c r="AE181" i="6"/>
  <c r="AG93" i="6" s="1"/>
  <c r="AK93" i="6" s="1"/>
  <c r="AL93" i="6" s="1"/>
  <c r="AP93" i="6" s="1"/>
  <c r="AE177" i="6"/>
  <c r="AE173" i="6"/>
  <c r="AG81" i="6" s="1"/>
  <c r="AK81" i="6" s="1"/>
  <c r="AL81" i="6" s="1"/>
  <c r="AP81" i="6" s="1"/>
  <c r="AE161" i="6"/>
  <c r="AE157" i="6"/>
  <c r="AE153" i="6"/>
  <c r="AE149" i="6"/>
  <c r="AE145" i="6"/>
  <c r="AE141" i="6"/>
  <c r="AE133" i="6"/>
  <c r="AE129" i="6"/>
  <c r="AE125" i="6"/>
  <c r="AE121" i="6"/>
  <c r="AE117" i="6"/>
  <c r="AG6" i="6" s="1"/>
  <c r="AK6" i="6" s="1"/>
  <c r="AL6" i="6" s="1"/>
  <c r="AP6" i="6" s="1"/>
  <c r="AE113" i="6"/>
  <c r="AE105" i="6"/>
  <c r="AG69" i="6" s="1"/>
  <c r="AK69" i="6" s="1"/>
  <c r="AL69" i="6" s="1"/>
  <c r="AP69" i="6" s="1"/>
  <c r="AE101" i="6"/>
  <c r="AE97" i="6"/>
  <c r="AG68" i="6" s="1"/>
  <c r="AK68" i="6" s="1"/>
  <c r="AE89" i="6"/>
  <c r="AE81" i="6"/>
  <c r="AE77" i="6"/>
  <c r="AE73" i="6"/>
  <c r="AE69" i="6"/>
  <c r="AE61" i="6"/>
  <c r="AE57" i="6"/>
  <c r="AE49" i="6"/>
  <c r="AG61" i="6" s="1"/>
  <c r="AK61" i="6" s="1"/>
  <c r="AL61" i="6" s="1"/>
  <c r="AP61" i="6" s="1"/>
  <c r="AE45" i="6"/>
  <c r="AE41" i="6"/>
  <c r="AG35" i="6" s="1"/>
  <c r="AK35" i="6" s="1"/>
  <c r="AL35" i="6" s="1"/>
  <c r="AP35" i="6" s="1"/>
  <c r="AE25" i="6"/>
  <c r="AG52" i="6" s="1"/>
  <c r="AK52" i="6" s="1"/>
  <c r="AL52" i="6" s="1"/>
  <c r="AP52" i="6" s="1"/>
  <c r="AE21" i="6"/>
  <c r="AE17" i="6"/>
  <c r="AE9" i="6"/>
  <c r="AA47" i="6"/>
  <c r="AJ47" i="6" s="1"/>
  <c r="AA60" i="6"/>
  <c r="AJ60" i="6" s="1"/>
  <c r="AE269" i="6"/>
  <c r="AE265" i="6"/>
  <c r="AG22" i="6" s="1"/>
  <c r="AK22" i="6" s="1"/>
  <c r="AL22" i="6" s="1"/>
  <c r="AP22" i="6" s="1"/>
  <c r="AE261" i="6"/>
  <c r="AG16" i="6" s="1"/>
  <c r="AK16" i="6" s="1"/>
  <c r="AL16" i="6" s="1"/>
  <c r="AP16" i="6" s="1"/>
  <c r="AE257" i="6"/>
  <c r="AE253" i="6"/>
  <c r="AE249" i="6"/>
  <c r="AE245" i="6"/>
  <c r="AE241" i="6"/>
  <c r="AE229" i="6"/>
  <c r="AE225" i="6"/>
  <c r="AE217" i="6"/>
  <c r="AE213" i="6"/>
  <c r="AE205" i="6"/>
  <c r="AE201" i="6"/>
  <c r="AE197" i="6"/>
  <c r="AE193" i="6"/>
  <c r="AE189" i="6"/>
  <c r="AE176" i="6"/>
  <c r="AE168" i="6"/>
  <c r="AE164" i="6"/>
  <c r="AE160" i="6"/>
  <c r="AE156" i="6"/>
  <c r="AE152" i="6"/>
  <c r="AE148" i="6"/>
  <c r="AE144" i="6"/>
  <c r="AE140" i="6"/>
  <c r="AE136" i="6"/>
  <c r="AG92" i="6" s="1"/>
  <c r="AK92" i="6" s="1"/>
  <c r="AL92" i="6" s="1"/>
  <c r="AP92" i="6" s="1"/>
  <c r="AE132" i="6"/>
  <c r="AE124" i="6"/>
  <c r="AE120" i="6"/>
  <c r="AE108" i="6"/>
  <c r="AE96" i="6"/>
  <c r="AE92" i="6"/>
  <c r="AE88" i="6"/>
  <c r="AE84" i="6"/>
  <c r="AE80" i="6"/>
  <c r="AE76" i="6"/>
  <c r="AE72" i="6"/>
  <c r="AG66" i="6" s="1"/>
  <c r="AK66" i="6" s="1"/>
  <c r="AL66" i="6" s="1"/>
  <c r="AP66" i="6" s="1"/>
  <c r="AE64" i="6"/>
  <c r="AE60" i="6"/>
  <c r="AE52" i="6"/>
  <c r="AG62" i="6" s="1"/>
  <c r="AK62" i="6" s="1"/>
  <c r="AL62" i="6" s="1"/>
  <c r="AP62" i="6" s="1"/>
  <c r="AE44" i="6"/>
  <c r="AE40" i="6"/>
  <c r="AE36" i="6"/>
  <c r="AE32" i="6"/>
  <c r="AE28" i="6"/>
  <c r="AE24" i="6"/>
  <c r="AE20" i="6"/>
  <c r="AE16" i="6"/>
  <c r="AE12" i="6"/>
  <c r="AE8" i="6"/>
  <c r="AE268" i="6"/>
  <c r="AE264" i="6"/>
  <c r="AE260" i="6"/>
  <c r="AE244" i="6"/>
  <c r="AG25" i="6" s="1"/>
  <c r="AK25" i="6" s="1"/>
  <c r="AL25" i="6" s="1"/>
  <c r="AP25" i="6" s="1"/>
  <c r="AE239" i="6"/>
  <c r="AE236" i="6"/>
  <c r="AE232" i="6"/>
  <c r="AE228" i="6"/>
  <c r="AE224" i="6"/>
  <c r="AE220" i="6"/>
  <c r="AE216" i="6"/>
  <c r="AE212" i="6"/>
  <c r="AE208" i="6"/>
  <c r="AE204" i="6"/>
  <c r="AE192" i="6"/>
  <c r="AE188" i="6"/>
  <c r="AE184" i="6"/>
  <c r="AE179" i="6"/>
  <c r="AG88" i="6" s="1"/>
  <c r="AK88" i="6" s="1"/>
  <c r="AL88" i="6" s="1"/>
  <c r="AP88" i="6" s="1"/>
  <c r="AE175" i="6"/>
  <c r="AE171" i="6"/>
  <c r="AE167" i="6"/>
  <c r="AG75" i="6" s="1"/>
  <c r="AK75" i="6" s="1"/>
  <c r="AL75" i="6" s="1"/>
  <c r="AP75" i="6" s="1"/>
  <c r="AE163" i="6"/>
  <c r="AE159" i="6"/>
  <c r="AE155" i="6"/>
  <c r="AE147" i="6"/>
  <c r="AE139" i="6"/>
  <c r="AE135" i="6"/>
  <c r="AG91" i="6" s="1"/>
  <c r="AK91" i="6" s="1"/>
  <c r="AE131" i="6"/>
  <c r="AG32" i="6" s="1"/>
  <c r="AK32" i="6" s="1"/>
  <c r="AL32" i="6" s="1"/>
  <c r="AP32" i="6" s="1"/>
  <c r="AE127" i="6"/>
  <c r="AE123" i="6"/>
  <c r="AE119" i="6"/>
  <c r="AE115" i="6"/>
  <c r="AE111" i="6"/>
  <c r="AE107" i="6"/>
  <c r="AG71" i="6" s="1"/>
  <c r="AE103" i="6"/>
  <c r="AG65" i="6" s="1"/>
  <c r="AK65" i="6" s="1"/>
  <c r="AL65" i="6" s="1"/>
  <c r="AP65" i="6" s="1"/>
  <c r="AE99" i="6"/>
  <c r="AE91" i="6"/>
  <c r="AE87" i="6"/>
  <c r="AE83" i="6"/>
  <c r="AE79" i="6"/>
  <c r="AE75" i="6"/>
  <c r="AE71" i="6"/>
  <c r="AG64" i="6" s="1"/>
  <c r="AK64" i="6" s="1"/>
  <c r="AE67" i="6"/>
  <c r="AE63" i="6"/>
  <c r="AE59" i="6"/>
  <c r="AE55" i="6"/>
  <c r="AE51" i="6"/>
  <c r="AE47" i="6"/>
  <c r="AE43" i="6"/>
  <c r="AE31" i="6"/>
  <c r="AE27" i="6"/>
  <c r="AE23" i="6"/>
  <c r="AE15" i="6"/>
  <c r="AE7" i="6"/>
  <c r="AA28" i="6"/>
  <c r="AJ28" i="6" s="1"/>
  <c r="AA87" i="6"/>
  <c r="AJ87" i="6" s="1"/>
  <c r="AE263" i="6"/>
  <c r="AE259" i="6"/>
  <c r="AE255" i="6"/>
  <c r="AE251" i="6"/>
  <c r="AE243" i="6"/>
  <c r="AE235" i="6"/>
  <c r="AE231" i="6"/>
  <c r="AE227" i="6"/>
  <c r="AE223" i="6"/>
  <c r="AE219" i="6"/>
  <c r="AG41" i="6" s="1"/>
  <c r="AK41" i="6" s="1"/>
  <c r="AE211" i="6"/>
  <c r="AE207" i="6"/>
  <c r="AE203" i="6"/>
  <c r="AE199" i="6"/>
  <c r="AE195" i="6"/>
  <c r="AE187" i="6"/>
  <c r="AE183" i="6"/>
  <c r="AG95" i="6" s="1"/>
  <c r="AK95" i="6" s="1"/>
  <c r="AL95" i="6" s="1"/>
  <c r="AP95" i="6" s="1"/>
  <c r="AE178" i="6"/>
  <c r="AE174" i="6"/>
  <c r="AG82" i="6" s="1"/>
  <c r="AK82" i="6" s="1"/>
  <c r="AE170" i="6"/>
  <c r="AE166" i="6"/>
  <c r="AE162" i="6"/>
  <c r="AE154" i="6"/>
  <c r="AE150" i="6"/>
  <c r="AG56" i="6" s="1"/>
  <c r="AK56" i="6" s="1"/>
  <c r="AL56" i="6" s="1"/>
  <c r="AP56" i="6" s="1"/>
  <c r="AE146" i="6"/>
  <c r="AE142" i="6"/>
  <c r="AE130" i="6"/>
  <c r="AG31" i="6" s="1"/>
  <c r="AK31" i="6" s="1"/>
  <c r="AL31" i="6" s="1"/>
  <c r="AP31" i="6" s="1"/>
  <c r="AE126" i="6"/>
  <c r="AE114" i="6"/>
  <c r="AE110" i="6"/>
  <c r="AE106" i="6"/>
  <c r="AE98" i="6"/>
  <c r="AE94" i="6"/>
  <c r="AE90" i="6"/>
  <c r="AE86" i="6"/>
  <c r="AE82" i="6"/>
  <c r="AE78" i="6"/>
  <c r="AE66" i="6"/>
  <c r="AE54" i="6"/>
  <c r="AE42" i="6"/>
  <c r="AE38" i="6"/>
  <c r="AE34" i="6"/>
  <c r="AE30" i="6"/>
  <c r="AE26" i="6"/>
  <c r="AG53" i="6" s="1"/>
  <c r="AK53" i="6" s="1"/>
  <c r="AL53" i="6" s="1"/>
  <c r="AP53" i="6" s="1"/>
  <c r="AE18" i="6"/>
  <c r="AE14" i="6"/>
  <c r="AE10" i="6"/>
  <c r="AE6" i="6"/>
  <c r="AA72" i="6"/>
  <c r="AJ72" i="6" s="1"/>
  <c r="AA86" i="6"/>
  <c r="AJ86" i="6" s="1"/>
  <c r="AA96" i="6"/>
  <c r="AJ96" i="6" s="1"/>
  <c r="AA91" i="6"/>
  <c r="AJ91" i="6" s="1"/>
  <c r="AA83" i="6"/>
  <c r="AJ83" i="6" s="1"/>
  <c r="AA54" i="6"/>
  <c r="AJ54" i="6" s="1"/>
  <c r="AA84" i="6"/>
  <c r="AJ84" i="6" s="1"/>
  <c r="AA67" i="6"/>
  <c r="AJ67" i="6" s="1"/>
  <c r="AA42" i="6"/>
  <c r="AJ42" i="6" s="1"/>
  <c r="AA78" i="6"/>
  <c r="AJ78" i="6" s="1"/>
  <c r="AA89" i="6"/>
  <c r="AJ89" i="6" s="1"/>
  <c r="AA20" i="6"/>
  <c r="AJ20" i="6" s="1"/>
  <c r="AA39" i="6"/>
  <c r="AJ39" i="6" s="1"/>
  <c r="AA85" i="6"/>
  <c r="AJ85" i="6" s="1"/>
  <c r="AA77" i="6"/>
  <c r="AJ77" i="6" s="1"/>
  <c r="AJ76" i="6"/>
  <c r="AA70" i="6"/>
  <c r="AJ70" i="6" s="1"/>
  <c r="AA64" i="6"/>
  <c r="AJ64" i="6" s="1"/>
  <c r="AL64" i="6" s="1"/>
  <c r="AP64" i="6" s="1"/>
  <c r="AA59" i="6"/>
  <c r="AJ59" i="6" s="1"/>
  <c r="AA58" i="6"/>
  <c r="AJ58" i="6" s="1"/>
  <c r="AA57" i="6"/>
  <c r="AJ57" i="6" s="1"/>
  <c r="AA55" i="6"/>
  <c r="AJ55" i="6" s="1"/>
  <c r="AA49" i="6"/>
  <c r="AJ49" i="6" s="1"/>
  <c r="AA48" i="6"/>
  <c r="AJ48" i="6" s="1"/>
  <c r="AA46" i="6"/>
  <c r="AJ46" i="6" s="1"/>
  <c r="AA43" i="6"/>
  <c r="AJ43" i="6" s="1"/>
  <c r="AA36" i="6"/>
  <c r="AJ36" i="6" s="1"/>
  <c r="AA37" i="6"/>
  <c r="AJ37" i="6" s="1"/>
  <c r="AA27" i="6"/>
  <c r="AJ27" i="6" s="1"/>
  <c r="AA41" i="6"/>
  <c r="AJ41" i="6" s="1"/>
  <c r="AA45" i="6"/>
  <c r="AJ45" i="6" s="1"/>
  <c r="AA38" i="6"/>
  <c r="AJ38" i="6" s="1"/>
  <c r="AA40" i="6"/>
  <c r="AJ40" i="6" s="1"/>
  <c r="AA34" i="6"/>
  <c r="AJ34" i="6" s="1"/>
  <c r="AA13" i="6"/>
  <c r="AJ13" i="6" s="1"/>
  <c r="AA26" i="6"/>
  <c r="AJ26" i="6" s="1"/>
  <c r="AA30" i="6"/>
  <c r="AJ30" i="6" s="1"/>
  <c r="AA29" i="6"/>
  <c r="AJ29" i="6" s="1"/>
  <c r="AA19" i="6"/>
  <c r="AJ19" i="6" s="1"/>
  <c r="AA18" i="6"/>
  <c r="AJ18" i="6" s="1"/>
  <c r="AA15" i="6"/>
  <c r="AJ15" i="6" s="1"/>
  <c r="AA8" i="6"/>
  <c r="AJ8" i="6" s="1"/>
  <c r="AA9" i="6"/>
  <c r="AJ9" i="6" s="1"/>
  <c r="AA10" i="6"/>
  <c r="AJ10" i="6" s="1"/>
  <c r="AA17" i="6"/>
  <c r="AJ17" i="6" s="1"/>
  <c r="AA11" i="6"/>
  <c r="AJ11" i="6" s="1"/>
  <c r="AA12" i="6"/>
  <c r="AJ12" i="6" s="1"/>
  <c r="J140" i="6"/>
  <c r="K140" i="6" s="1"/>
  <c r="J65" i="6"/>
  <c r="K65" i="6" s="1"/>
  <c r="J67" i="6"/>
  <c r="K67" i="6" s="1"/>
  <c r="M8" i="6"/>
  <c r="AO8" i="6" s="1"/>
  <c r="J138" i="6"/>
  <c r="K138" i="6" s="1"/>
  <c r="M7" i="6" s="1"/>
  <c r="AO7" i="6" s="1"/>
  <c r="G195" i="6"/>
  <c r="G101" i="6"/>
  <c r="G199" i="6"/>
  <c r="G265" i="6"/>
  <c r="G49" i="6"/>
  <c r="G9" i="6"/>
  <c r="G20" i="6"/>
  <c r="G25" i="6"/>
  <c r="G30" i="6"/>
  <c r="G36" i="6"/>
  <c r="G42" i="6"/>
  <c r="G47" i="6"/>
  <c r="G54" i="6"/>
  <c r="G60" i="6"/>
  <c r="G66" i="6"/>
  <c r="G72" i="6"/>
  <c r="G77" i="6"/>
  <c r="G81" i="6"/>
  <c r="G86" i="6"/>
  <c r="G90" i="6"/>
  <c r="G96" i="6"/>
  <c r="G107" i="6"/>
  <c r="G113" i="6"/>
  <c r="G119" i="6"/>
  <c r="G124" i="6"/>
  <c r="G189" i="6"/>
  <c r="G194" i="6"/>
  <c r="G205" i="6"/>
  <c r="G212" i="6"/>
  <c r="G222" i="6"/>
  <c r="G227" i="6"/>
  <c r="G232" i="6"/>
  <c r="G237" i="6"/>
  <c r="G21" i="6"/>
  <c r="G26" i="6"/>
  <c r="G31" i="6"/>
  <c r="G43" i="6"/>
  <c r="G55" i="6"/>
  <c r="G61" i="6"/>
  <c r="G67" i="6"/>
  <c r="G73" i="6"/>
  <c r="G78" i="6"/>
  <c r="G82" i="6"/>
  <c r="G87" i="6"/>
  <c r="G91" i="6"/>
  <c r="G97" i="6"/>
  <c r="G103" i="6"/>
  <c r="G108" i="6"/>
  <c r="G114" i="6"/>
  <c r="G120" i="6"/>
  <c r="G125" i="6"/>
  <c r="G135" i="6"/>
  <c r="G186" i="6"/>
  <c r="G190" i="6"/>
  <c r="G207" i="6"/>
  <c r="G213" i="6"/>
  <c r="G223" i="6"/>
  <c r="G228" i="6"/>
  <c r="G234" i="6"/>
  <c r="G240" i="6"/>
  <c r="G7" i="6"/>
  <c r="G23" i="6"/>
  <c r="G32" i="6"/>
  <c r="G44" i="6"/>
  <c r="G69" i="6"/>
  <c r="G83" i="6"/>
  <c r="G98" i="6"/>
  <c r="G110" i="6"/>
  <c r="G121" i="6"/>
  <c r="G126" i="6"/>
  <c r="G136" i="6"/>
  <c r="G187" i="6"/>
  <c r="G192" i="6"/>
  <c r="G197" i="6"/>
  <c r="G203" i="6"/>
  <c r="G208" i="6"/>
  <c r="G214" i="6"/>
  <c r="G224" i="6"/>
  <c r="G229" i="6"/>
  <c r="G235" i="6"/>
  <c r="G242" i="6"/>
  <c r="G12" i="6"/>
  <c r="G27" i="6"/>
  <c r="G40" i="6"/>
  <c r="G51" i="6"/>
  <c r="G63" i="6"/>
  <c r="G75" i="6"/>
  <c r="G79" i="6"/>
  <c r="G88" i="6"/>
  <c r="G92" i="6"/>
  <c r="G105" i="6"/>
  <c r="G115" i="6"/>
  <c r="G8" i="6"/>
  <c r="G24" i="6"/>
  <c r="G28" i="6"/>
  <c r="G34" i="6"/>
  <c r="G41" i="6"/>
  <c r="G45" i="6"/>
  <c r="G52" i="6"/>
  <c r="G59" i="6"/>
  <c r="G64" i="6"/>
  <c r="G71" i="6"/>
  <c r="G76" i="6"/>
  <c r="G80" i="6"/>
  <c r="G84" i="6"/>
  <c r="G89" i="6"/>
  <c r="G94" i="6"/>
  <c r="G99" i="6"/>
  <c r="G106" i="6"/>
  <c r="G111" i="6"/>
  <c r="G117" i="6"/>
  <c r="G123" i="6"/>
  <c r="G127" i="6"/>
  <c r="G188" i="6"/>
  <c r="G193" i="6"/>
  <c r="G198" i="6"/>
  <c r="G204" i="6"/>
  <c r="G211" i="6"/>
  <c r="G225" i="6"/>
  <c r="G231" i="6"/>
  <c r="G236" i="6"/>
  <c r="H94" i="6"/>
  <c r="J94" i="6" s="1"/>
  <c r="K94" i="6" s="1"/>
  <c r="G139" i="6"/>
  <c r="G144" i="6"/>
  <c r="G148" i="6"/>
  <c r="G153" i="6"/>
  <c r="G157" i="6"/>
  <c r="G162" i="6"/>
  <c r="G167" i="6"/>
  <c r="G173" i="6"/>
  <c r="G177" i="6"/>
  <c r="G183" i="6"/>
  <c r="G140" i="6"/>
  <c r="G145" i="6"/>
  <c r="G149" i="6"/>
  <c r="G154" i="6"/>
  <c r="G159" i="6"/>
  <c r="G163" i="6"/>
  <c r="G168" i="6"/>
  <c r="G174" i="6"/>
  <c r="G178" i="6"/>
  <c r="G184" i="6"/>
  <c r="G141" i="6"/>
  <c r="G146" i="6"/>
  <c r="G150" i="6"/>
  <c r="G155" i="6"/>
  <c r="G160" i="6"/>
  <c r="G164" i="6"/>
  <c r="G175" i="6"/>
  <c r="G179" i="6"/>
  <c r="G142" i="6"/>
  <c r="G147" i="6"/>
  <c r="G152" i="6"/>
  <c r="G156" i="6"/>
  <c r="G161" i="6"/>
  <c r="G166" i="6"/>
  <c r="G171" i="6"/>
  <c r="G176" i="6"/>
  <c r="G181" i="6"/>
  <c r="H136" i="6"/>
  <c r="J136" i="6" s="1"/>
  <c r="K136" i="6" s="1"/>
  <c r="M92" i="6" s="1"/>
  <c r="AO92" i="6" s="1"/>
  <c r="H135" i="6"/>
  <c r="J135" i="6" s="1"/>
  <c r="K135" i="6" s="1"/>
  <c r="M91" i="6" s="1"/>
  <c r="AO91" i="6" s="1"/>
  <c r="H90" i="6"/>
  <c r="J90" i="6" s="1"/>
  <c r="K90" i="6" s="1"/>
  <c r="H86" i="6"/>
  <c r="J86" i="6" s="1"/>
  <c r="K86" i="6" s="1"/>
  <c r="H89" i="6"/>
  <c r="J89" i="6" s="1"/>
  <c r="K89" i="6" s="1"/>
  <c r="H92" i="6"/>
  <c r="J92" i="6" s="1"/>
  <c r="K92" i="6" s="1"/>
  <c r="H88" i="6"/>
  <c r="J88" i="6" s="1"/>
  <c r="K88" i="6" s="1"/>
  <c r="H91" i="6"/>
  <c r="J91" i="6" s="1"/>
  <c r="K91" i="6" s="1"/>
  <c r="H87" i="6"/>
  <c r="J87" i="6" s="1"/>
  <c r="K87" i="6" s="1"/>
  <c r="H224" i="6"/>
  <c r="J224" i="6" s="1"/>
  <c r="K224" i="6" s="1"/>
  <c r="H223" i="6"/>
  <c r="J223" i="6" s="1"/>
  <c r="K223" i="6" s="1"/>
  <c r="H222" i="6"/>
  <c r="J222" i="6" s="1"/>
  <c r="K222" i="6" s="1"/>
  <c r="H225" i="6"/>
  <c r="J225" i="6" s="1"/>
  <c r="K225" i="6" s="1"/>
  <c r="H176" i="6"/>
  <c r="J176" i="6" s="1"/>
  <c r="K176" i="6" s="1"/>
  <c r="H179" i="6"/>
  <c r="J179" i="6" s="1"/>
  <c r="K179" i="6" s="1"/>
  <c r="M88" i="6" s="1"/>
  <c r="AO88" i="6" s="1"/>
  <c r="H175" i="6"/>
  <c r="J175" i="6" s="1"/>
  <c r="K175" i="6" s="1"/>
  <c r="H178" i="6"/>
  <c r="J178" i="6" s="1"/>
  <c r="K178" i="6" s="1"/>
  <c r="H174" i="6"/>
  <c r="J174" i="6" s="1"/>
  <c r="K174" i="6" s="1"/>
  <c r="H177" i="6"/>
  <c r="J177" i="6" s="1"/>
  <c r="K177" i="6" s="1"/>
  <c r="H173" i="6"/>
  <c r="J173" i="6" s="1"/>
  <c r="K173" i="6" s="1"/>
  <c r="M81" i="6" s="1"/>
  <c r="AO81" i="6" s="1"/>
  <c r="H240" i="6"/>
  <c r="J240" i="6" s="1"/>
  <c r="K240" i="6" s="1"/>
  <c r="H242" i="6"/>
  <c r="J242" i="6" s="1"/>
  <c r="K242" i="6" s="1"/>
  <c r="H184" i="6"/>
  <c r="J184" i="6" s="1"/>
  <c r="K184" i="6" s="1"/>
  <c r="H181" i="6"/>
  <c r="J181" i="6" s="1"/>
  <c r="K181" i="6" s="1"/>
  <c r="M93" i="6" s="1"/>
  <c r="AO93" i="6" s="1"/>
  <c r="H183" i="6"/>
  <c r="J183" i="6" s="1"/>
  <c r="K183" i="6" s="1"/>
  <c r="M95" i="6" s="1"/>
  <c r="AO95" i="6" s="1"/>
  <c r="H66" i="6"/>
  <c r="J66" i="6" s="1"/>
  <c r="K66" i="6" s="1"/>
  <c r="H201" i="6"/>
  <c r="J201" i="6" s="1"/>
  <c r="K201" i="6" s="1"/>
  <c r="G201" i="6"/>
  <c r="H82" i="6"/>
  <c r="J82" i="6" s="1"/>
  <c r="K82" i="6" s="1"/>
  <c r="H78" i="6"/>
  <c r="J78" i="6" s="1"/>
  <c r="K78" i="6" s="1"/>
  <c r="H81" i="6"/>
  <c r="J81" i="6" s="1"/>
  <c r="K81" i="6" s="1"/>
  <c r="H77" i="6"/>
  <c r="J77" i="6" s="1"/>
  <c r="K77" i="6" s="1"/>
  <c r="H84" i="6"/>
  <c r="J84" i="6" s="1"/>
  <c r="K84" i="6" s="1"/>
  <c r="H80" i="6"/>
  <c r="J80" i="6" s="1"/>
  <c r="K80" i="6" s="1"/>
  <c r="H76" i="6"/>
  <c r="J76" i="6" s="1"/>
  <c r="K76" i="6" s="1"/>
  <c r="H83" i="6"/>
  <c r="J83" i="6" s="1"/>
  <c r="K83" i="6" s="1"/>
  <c r="H79" i="6"/>
  <c r="J79" i="6" s="1"/>
  <c r="K79" i="6" s="1"/>
  <c r="H75" i="6"/>
  <c r="J75" i="6" s="1"/>
  <c r="K75" i="6" s="1"/>
  <c r="H190" i="6"/>
  <c r="J190" i="6" s="1"/>
  <c r="K190" i="6" s="1"/>
  <c r="H186" i="6"/>
  <c r="J186" i="6" s="1"/>
  <c r="K186" i="6" s="1"/>
  <c r="H189" i="6"/>
  <c r="J189" i="6" s="1"/>
  <c r="K189" i="6" s="1"/>
  <c r="H188" i="6"/>
  <c r="J188" i="6" s="1"/>
  <c r="K188" i="6" s="1"/>
  <c r="M76" i="6" s="1"/>
  <c r="AO76" i="6" s="1"/>
  <c r="H187" i="6"/>
  <c r="J187" i="6" s="1"/>
  <c r="K187" i="6" s="1"/>
  <c r="H73" i="6"/>
  <c r="J73" i="6" s="1"/>
  <c r="K73" i="6" s="1"/>
  <c r="H72" i="6"/>
  <c r="J72" i="6" s="1"/>
  <c r="K72" i="6" s="1"/>
  <c r="M66" i="6" s="1"/>
  <c r="AO66" i="6" s="1"/>
  <c r="H71" i="6"/>
  <c r="J71" i="6" s="1"/>
  <c r="K71" i="6" s="1"/>
  <c r="M64" i="6" s="1"/>
  <c r="AO64" i="6" s="1"/>
  <c r="H59" i="6"/>
  <c r="J59" i="6" s="1"/>
  <c r="K59" i="6" s="1"/>
  <c r="H60" i="6"/>
  <c r="J60" i="6" s="1"/>
  <c r="K60" i="6" s="1"/>
  <c r="H61" i="6"/>
  <c r="J61" i="6" s="1"/>
  <c r="K61" i="6" s="1"/>
  <c r="H168" i="6"/>
  <c r="J168" i="6" s="1"/>
  <c r="K168" i="6" s="1"/>
  <c r="H167" i="6"/>
  <c r="J167" i="6" s="1"/>
  <c r="K167" i="6" s="1"/>
  <c r="M75" i="6" s="1"/>
  <c r="AO75" i="6" s="1"/>
  <c r="H166" i="6"/>
  <c r="J166" i="6" s="1"/>
  <c r="K166" i="6" s="1"/>
  <c r="H69" i="6"/>
  <c r="J69" i="6" s="1"/>
  <c r="K69" i="6" s="1"/>
  <c r="H105" i="6"/>
  <c r="J105" i="6" s="1"/>
  <c r="K105" i="6" s="1"/>
  <c r="M69" i="6" s="1"/>
  <c r="AO69" i="6" s="1"/>
  <c r="H108" i="6"/>
  <c r="J108" i="6" s="1"/>
  <c r="K108" i="6" s="1"/>
  <c r="H107" i="6"/>
  <c r="J107" i="6" s="1"/>
  <c r="K107" i="6" s="1"/>
  <c r="H106" i="6"/>
  <c r="J106" i="6" s="1"/>
  <c r="K106" i="6" s="1"/>
  <c r="H231" i="6"/>
  <c r="J231" i="6" s="1"/>
  <c r="K231" i="6" s="1"/>
  <c r="H232" i="6"/>
  <c r="J232" i="6" s="1"/>
  <c r="K232" i="6" s="1"/>
  <c r="H103" i="6"/>
  <c r="J103" i="6" s="1"/>
  <c r="K103" i="6" s="1"/>
  <c r="M65" i="6" s="1"/>
  <c r="AO65" i="6" s="1"/>
  <c r="H98" i="6"/>
  <c r="J98" i="6" s="1"/>
  <c r="K98" i="6" s="1"/>
  <c r="H97" i="6"/>
  <c r="J97" i="6" s="1"/>
  <c r="K97" i="6" s="1"/>
  <c r="M68" i="6" s="1"/>
  <c r="AO68" i="6" s="1"/>
  <c r="H96" i="6"/>
  <c r="J96" i="6" s="1"/>
  <c r="K96" i="6" s="1"/>
  <c r="H99" i="6"/>
  <c r="J99" i="6" s="1"/>
  <c r="K99" i="6" s="1"/>
  <c r="H64" i="6"/>
  <c r="J64" i="6" s="1"/>
  <c r="K64" i="6" s="1"/>
  <c r="H63" i="6"/>
  <c r="J63" i="6" s="1"/>
  <c r="K63" i="6" s="1"/>
  <c r="H20" i="6"/>
  <c r="J20" i="6" s="1"/>
  <c r="K20" i="6" s="1"/>
  <c r="H21" i="6"/>
  <c r="J21" i="6" s="1"/>
  <c r="K21" i="6" s="1"/>
  <c r="H12" i="6"/>
  <c r="J12" i="6" s="1"/>
  <c r="K12" i="6" s="1"/>
  <c r="H52" i="6"/>
  <c r="J52" i="6" s="1"/>
  <c r="K52" i="6" s="1"/>
  <c r="M62" i="6" s="1"/>
  <c r="AO62" i="6" s="1"/>
  <c r="H51" i="6"/>
  <c r="J51" i="6" s="1"/>
  <c r="K51" i="6" s="1"/>
  <c r="H49" i="6"/>
  <c r="J49" i="6" s="1"/>
  <c r="K49" i="6" s="1"/>
  <c r="M61" i="6" s="1"/>
  <c r="AO61" i="6" s="1"/>
  <c r="H229" i="6"/>
  <c r="J229" i="6" s="1"/>
  <c r="K229" i="6" s="1"/>
  <c r="H228" i="6"/>
  <c r="J228" i="6" s="1"/>
  <c r="K228" i="6" s="1"/>
  <c r="H227" i="6"/>
  <c r="J227" i="6" s="1"/>
  <c r="K227" i="6" s="1"/>
  <c r="H170" i="6"/>
  <c r="J170" i="6" s="1"/>
  <c r="K170" i="6" s="1"/>
  <c r="H171" i="6"/>
  <c r="J171" i="6" s="1"/>
  <c r="K171" i="6" s="1"/>
  <c r="G170" i="6"/>
  <c r="H111" i="6"/>
  <c r="J111" i="6" s="1"/>
  <c r="K111" i="6" s="1"/>
  <c r="H110" i="6"/>
  <c r="J110" i="6" s="1"/>
  <c r="K110" i="6" s="1"/>
  <c r="G57" i="6"/>
  <c r="H57" i="6"/>
  <c r="J57" i="6" s="1"/>
  <c r="K57" i="6" s="1"/>
  <c r="H54" i="6"/>
  <c r="J54" i="6" s="1"/>
  <c r="K54" i="6" s="1"/>
  <c r="H55" i="6"/>
  <c r="J55" i="6" s="1"/>
  <c r="K55" i="6" s="1"/>
  <c r="H47" i="6"/>
  <c r="J47" i="6" s="1"/>
  <c r="K47" i="6" s="1"/>
  <c r="H26" i="6"/>
  <c r="J26" i="6" s="1"/>
  <c r="K26" i="6" s="1"/>
  <c r="M53" i="6" s="1"/>
  <c r="AO53" i="6" s="1"/>
  <c r="H25" i="6"/>
  <c r="J25" i="6" s="1"/>
  <c r="K25" i="6" s="1"/>
  <c r="M52" i="6" s="1"/>
  <c r="AO52" i="6" s="1"/>
  <c r="H28" i="6"/>
  <c r="J28" i="6" s="1"/>
  <c r="K28" i="6" s="1"/>
  <c r="H24" i="6"/>
  <c r="J24" i="6" s="1"/>
  <c r="K24" i="6" s="1"/>
  <c r="H27" i="6"/>
  <c r="J27" i="6" s="1"/>
  <c r="K27" i="6" s="1"/>
  <c r="H23" i="6"/>
  <c r="J23" i="6" s="1"/>
  <c r="K23" i="6" s="1"/>
  <c r="H211" i="6"/>
  <c r="J211" i="6" s="1"/>
  <c r="K211" i="6" s="1"/>
  <c r="H214" i="6"/>
  <c r="J214" i="6" s="1"/>
  <c r="K214" i="6" s="1"/>
  <c r="H213" i="6"/>
  <c r="J213" i="6" s="1"/>
  <c r="K213" i="6" s="1"/>
  <c r="H212" i="6"/>
  <c r="J212" i="6" s="1"/>
  <c r="K212" i="6" s="1"/>
  <c r="H126" i="6"/>
  <c r="J126" i="6" s="1"/>
  <c r="K126" i="6" s="1"/>
  <c r="H125" i="6"/>
  <c r="J125" i="6" s="1"/>
  <c r="K125" i="6" s="1"/>
  <c r="H124" i="6"/>
  <c r="J124" i="6" s="1"/>
  <c r="K124" i="6" s="1"/>
  <c r="H127" i="6"/>
  <c r="J127" i="6" s="1"/>
  <c r="K127" i="6" s="1"/>
  <c r="H123" i="6"/>
  <c r="J123" i="6" s="1"/>
  <c r="K123" i="6" s="1"/>
  <c r="H44" i="6"/>
  <c r="J44" i="6" s="1"/>
  <c r="K44" i="6" s="1"/>
  <c r="H40" i="6"/>
  <c r="J40" i="6" s="1"/>
  <c r="K40" i="6" s="1"/>
  <c r="H43" i="6"/>
  <c r="J43" i="6" s="1"/>
  <c r="K43" i="6" s="1"/>
  <c r="H42" i="6"/>
  <c r="J42" i="6" s="1"/>
  <c r="K42" i="6" s="1"/>
  <c r="H45" i="6"/>
  <c r="J45" i="6" s="1"/>
  <c r="K45" i="6" s="1"/>
  <c r="H41" i="6"/>
  <c r="J41" i="6" s="1"/>
  <c r="K41" i="6" s="1"/>
  <c r="M35" i="6" s="1"/>
  <c r="AO35" i="6" s="1"/>
  <c r="H32" i="6"/>
  <c r="J32" i="6" s="1"/>
  <c r="K32" i="6" s="1"/>
  <c r="H31" i="6"/>
  <c r="J31" i="6" s="1"/>
  <c r="K31" i="6" s="1"/>
  <c r="H30" i="6"/>
  <c r="J30" i="6" s="1"/>
  <c r="K30" i="6" s="1"/>
  <c r="H115" i="6"/>
  <c r="J115" i="6" s="1"/>
  <c r="K115" i="6" s="1"/>
  <c r="H114" i="6"/>
  <c r="J114" i="6" s="1"/>
  <c r="K114" i="6" s="1"/>
  <c r="H113" i="6"/>
  <c r="J113" i="6" s="1"/>
  <c r="K113" i="6" s="1"/>
  <c r="H199" i="6"/>
  <c r="J199" i="6" s="1"/>
  <c r="K199" i="6" s="1"/>
  <c r="H197" i="6"/>
  <c r="J197" i="6" s="1"/>
  <c r="K197" i="6" s="1"/>
  <c r="H198" i="6"/>
  <c r="J198" i="6" s="1"/>
  <c r="K198" i="6" s="1"/>
  <c r="H150" i="6"/>
  <c r="J150" i="6" s="1"/>
  <c r="K150" i="6" s="1"/>
  <c r="M56" i="6" s="1"/>
  <c r="AO56" i="6" s="1"/>
  <c r="H146" i="6"/>
  <c r="J146" i="6" s="1"/>
  <c r="K146" i="6" s="1"/>
  <c r="H149" i="6"/>
  <c r="J149" i="6" s="1"/>
  <c r="K149" i="6" s="1"/>
  <c r="H145" i="6"/>
  <c r="J145" i="6" s="1"/>
  <c r="K145" i="6" s="1"/>
  <c r="H148" i="6"/>
  <c r="J148" i="6" s="1"/>
  <c r="K148" i="6" s="1"/>
  <c r="H144" i="6"/>
  <c r="J144" i="6" s="1"/>
  <c r="K144" i="6" s="1"/>
  <c r="H147" i="6"/>
  <c r="J147" i="6" s="1"/>
  <c r="K147" i="6" s="1"/>
  <c r="G219" i="6"/>
  <c r="G216" i="6"/>
  <c r="G220" i="6"/>
  <c r="G217" i="6"/>
  <c r="G218" i="6"/>
  <c r="H38" i="6"/>
  <c r="J38" i="6" s="1"/>
  <c r="K38" i="6" s="1"/>
  <c r="G38" i="6"/>
  <c r="H219" i="6"/>
  <c r="J219" i="6" s="1"/>
  <c r="K219" i="6" s="1"/>
  <c r="M41" i="6" s="1"/>
  <c r="AO41" i="6" s="1"/>
  <c r="H218" i="6"/>
  <c r="J218" i="6" s="1"/>
  <c r="K218" i="6" s="1"/>
  <c r="H217" i="6"/>
  <c r="J217" i="6" s="1"/>
  <c r="K217" i="6" s="1"/>
  <c r="H220" i="6"/>
  <c r="J220" i="6" s="1"/>
  <c r="K220" i="6" s="1"/>
  <c r="H216" i="6"/>
  <c r="J216" i="6" s="1"/>
  <c r="K216" i="6" s="1"/>
  <c r="H235" i="6"/>
  <c r="J235" i="6" s="1"/>
  <c r="K235" i="6" s="1"/>
  <c r="H234" i="6"/>
  <c r="J234" i="6" s="1"/>
  <c r="K234" i="6" s="1"/>
  <c r="M57" i="6" s="1"/>
  <c r="AO57" i="6" s="1"/>
  <c r="H237" i="6"/>
  <c r="J237" i="6" s="1"/>
  <c r="K237" i="6" s="1"/>
  <c r="H236" i="6"/>
  <c r="J236" i="6" s="1"/>
  <c r="K236" i="6" s="1"/>
  <c r="H36" i="6"/>
  <c r="J36" i="6" s="1"/>
  <c r="K36" i="6" s="1"/>
  <c r="H34" i="6"/>
  <c r="J34" i="6" s="1"/>
  <c r="K34" i="6" s="1"/>
  <c r="G129" i="6"/>
  <c r="G133" i="6"/>
  <c r="G130" i="6"/>
  <c r="G131" i="6"/>
  <c r="G270" i="6"/>
  <c r="H207" i="6"/>
  <c r="J207" i="6" s="1"/>
  <c r="K207" i="6" s="1"/>
  <c r="H208" i="6"/>
  <c r="J208" i="6" s="1"/>
  <c r="K208" i="6" s="1"/>
  <c r="G271" i="6"/>
  <c r="G269" i="6"/>
  <c r="H130" i="6"/>
  <c r="J130" i="6" s="1"/>
  <c r="K130" i="6" s="1"/>
  <c r="M31" i="6" s="1"/>
  <c r="AO31" i="6" s="1"/>
  <c r="H133" i="6"/>
  <c r="J133" i="6" s="1"/>
  <c r="K133" i="6" s="1"/>
  <c r="H129" i="6"/>
  <c r="J129" i="6" s="1"/>
  <c r="K129" i="6" s="1"/>
  <c r="H132" i="6"/>
  <c r="J132" i="6" s="1"/>
  <c r="K132" i="6" s="1"/>
  <c r="H131" i="6"/>
  <c r="J131" i="6" s="1"/>
  <c r="K131" i="6" s="1"/>
  <c r="M32" i="6" s="1"/>
  <c r="AO32" i="6" s="1"/>
  <c r="G132" i="6"/>
  <c r="G252" i="6"/>
  <c r="G251" i="6"/>
  <c r="G255" i="6"/>
  <c r="H270" i="6"/>
  <c r="J270" i="6" s="1"/>
  <c r="K270" i="6" s="1"/>
  <c r="H269" i="6"/>
  <c r="J269" i="6" s="1"/>
  <c r="K269" i="6" s="1"/>
  <c r="H271" i="6"/>
  <c r="J271" i="6" s="1"/>
  <c r="K271" i="6" s="1"/>
  <c r="G247" i="6"/>
  <c r="G254" i="6"/>
  <c r="G259" i="6"/>
  <c r="G263" i="6"/>
  <c r="G267" i="6"/>
  <c r="G244" i="6"/>
  <c r="G250" i="6"/>
  <c r="G260" i="6"/>
  <c r="G264" i="6"/>
  <c r="G245" i="6"/>
  <c r="G256" i="6"/>
  <c r="G261" i="6"/>
  <c r="G246" i="6"/>
  <c r="G258" i="6"/>
  <c r="G262" i="6"/>
  <c r="G266" i="6"/>
  <c r="H156" i="6"/>
  <c r="J156" i="6" s="1"/>
  <c r="K156" i="6" s="1"/>
  <c r="H152" i="6"/>
  <c r="J152" i="6" s="1"/>
  <c r="K152" i="6" s="1"/>
  <c r="H155" i="6"/>
  <c r="J155" i="6" s="1"/>
  <c r="K155" i="6" s="1"/>
  <c r="H154" i="6"/>
  <c r="J154" i="6" s="1"/>
  <c r="K154" i="6" s="1"/>
  <c r="H157" i="6"/>
  <c r="J157" i="6" s="1"/>
  <c r="K157" i="6" s="1"/>
  <c r="H153" i="6"/>
  <c r="J153" i="6" s="1"/>
  <c r="K153" i="6" s="1"/>
  <c r="H254" i="6"/>
  <c r="J254" i="6" s="1"/>
  <c r="K254" i="6" s="1"/>
  <c r="H255" i="6"/>
  <c r="J255" i="6" s="1"/>
  <c r="K255" i="6" s="1"/>
  <c r="H256" i="6"/>
  <c r="J256" i="6" s="1"/>
  <c r="K256" i="6" s="1"/>
  <c r="H246" i="6"/>
  <c r="J246" i="6" s="1"/>
  <c r="K246" i="6" s="1"/>
  <c r="H245" i="6"/>
  <c r="J245" i="6" s="1"/>
  <c r="K245" i="6" s="1"/>
  <c r="M25" i="6" s="1"/>
  <c r="AO25" i="6" s="1"/>
  <c r="H244" i="6"/>
  <c r="J244" i="6" s="1"/>
  <c r="K244" i="6" s="1"/>
  <c r="H247" i="6"/>
  <c r="J247" i="6" s="1"/>
  <c r="K247" i="6" s="1"/>
  <c r="H164" i="6"/>
  <c r="J164" i="6" s="1"/>
  <c r="K164" i="6" s="1"/>
  <c r="H160" i="6"/>
  <c r="J160" i="6" s="1"/>
  <c r="K160" i="6" s="1"/>
  <c r="H163" i="6"/>
  <c r="J163" i="6" s="1"/>
  <c r="K163" i="6" s="1"/>
  <c r="H159" i="6"/>
  <c r="J159" i="6" s="1"/>
  <c r="K159" i="6" s="1"/>
  <c r="H162" i="6"/>
  <c r="J162" i="6" s="1"/>
  <c r="K162" i="6" s="1"/>
  <c r="H161" i="6"/>
  <c r="J161" i="6" s="1"/>
  <c r="K161" i="6" s="1"/>
  <c r="G15" i="6"/>
  <c r="G17" i="6"/>
  <c r="G14" i="6"/>
  <c r="G18" i="6"/>
  <c r="H18" i="6"/>
  <c r="J18" i="6" s="1"/>
  <c r="K18" i="6" s="1"/>
  <c r="H14" i="6"/>
  <c r="J14" i="6" s="1"/>
  <c r="K14" i="6" s="1"/>
  <c r="H17" i="6"/>
  <c r="J17" i="6" s="1"/>
  <c r="K17" i="6" s="1"/>
  <c r="H16" i="6"/>
  <c r="J16" i="6" s="1"/>
  <c r="K16" i="6" s="1"/>
  <c r="H15" i="6"/>
  <c r="J15" i="6" s="1"/>
  <c r="K15" i="6" s="1"/>
  <c r="G16" i="6"/>
  <c r="H9" i="6"/>
  <c r="J9" i="6" s="1"/>
  <c r="K9" i="6" s="1"/>
  <c r="H8" i="6"/>
  <c r="J8" i="6" s="1"/>
  <c r="K8" i="6" s="1"/>
  <c r="H7" i="6"/>
  <c r="J7" i="6" s="1"/>
  <c r="K7" i="6" s="1"/>
  <c r="H10" i="6"/>
  <c r="J10" i="6" s="1"/>
  <c r="K10" i="6" s="1"/>
  <c r="H6" i="6"/>
  <c r="J6" i="6" s="1"/>
  <c r="K6" i="6" s="1"/>
  <c r="G10" i="6"/>
  <c r="G6" i="6"/>
  <c r="H101" i="6"/>
  <c r="J101" i="6" s="1"/>
  <c r="K101" i="6" s="1"/>
  <c r="H264" i="6"/>
  <c r="J264" i="6" s="1"/>
  <c r="K264" i="6" s="1"/>
  <c r="H260" i="6"/>
  <c r="J260" i="6" s="1"/>
  <c r="K260" i="6" s="1"/>
  <c r="H267" i="6"/>
  <c r="J267" i="6" s="1"/>
  <c r="K267" i="6" s="1"/>
  <c r="H263" i="6"/>
  <c r="J263" i="6" s="1"/>
  <c r="K263" i="6" s="1"/>
  <c r="H259" i="6"/>
  <c r="J259" i="6" s="1"/>
  <c r="K259" i="6" s="1"/>
  <c r="H266" i="6"/>
  <c r="J266" i="6" s="1"/>
  <c r="K266" i="6" s="1"/>
  <c r="M22" i="6" s="1"/>
  <c r="AO22" i="6" s="1"/>
  <c r="AQ22" i="6" s="1"/>
  <c r="G19" i="26" s="1"/>
  <c r="H262" i="6"/>
  <c r="J262" i="6" s="1"/>
  <c r="K262" i="6" s="1"/>
  <c r="M16" i="6" s="1"/>
  <c r="AO16" i="6" s="1"/>
  <c r="H258" i="6"/>
  <c r="J258" i="6" s="1"/>
  <c r="K258" i="6" s="1"/>
  <c r="H265" i="6"/>
  <c r="J265" i="6" s="1"/>
  <c r="K265" i="6" s="1"/>
  <c r="H261" i="6"/>
  <c r="J261" i="6" s="1"/>
  <c r="K261" i="6" s="1"/>
  <c r="H193" i="6"/>
  <c r="J193" i="6" s="1"/>
  <c r="K193" i="6" s="1"/>
  <c r="H194" i="6"/>
  <c r="J194" i="6" s="1"/>
  <c r="K194" i="6" s="1"/>
  <c r="H192" i="6"/>
  <c r="J192" i="6" s="1"/>
  <c r="K192" i="6" s="1"/>
  <c r="H195" i="6"/>
  <c r="J195" i="6" s="1"/>
  <c r="K195" i="6" s="1"/>
  <c r="H119" i="6"/>
  <c r="J119" i="6" s="1"/>
  <c r="K119" i="6" s="1"/>
  <c r="H121" i="6"/>
  <c r="J121" i="6" s="1"/>
  <c r="K121" i="6" s="1"/>
  <c r="H120" i="6"/>
  <c r="J120" i="6" s="1"/>
  <c r="K120" i="6" s="1"/>
  <c r="H252" i="6"/>
  <c r="J252" i="6" s="1"/>
  <c r="K252" i="6" s="1"/>
  <c r="H251" i="6"/>
  <c r="J251" i="6" s="1"/>
  <c r="K251" i="6" s="1"/>
  <c r="H250" i="6"/>
  <c r="J250" i="6" s="1"/>
  <c r="K250" i="6" s="1"/>
  <c r="H203" i="6"/>
  <c r="J203" i="6" s="1"/>
  <c r="K203" i="6" s="1"/>
  <c r="H205" i="6"/>
  <c r="J205" i="6" s="1"/>
  <c r="K205" i="6" s="1"/>
  <c r="H204" i="6"/>
  <c r="J204" i="6" s="1"/>
  <c r="K204" i="6" s="1"/>
  <c r="H141" i="6"/>
  <c r="J141" i="6" s="1"/>
  <c r="K141" i="6" s="1"/>
  <c r="H142" i="6"/>
  <c r="J142" i="6" s="1"/>
  <c r="K142" i="6" s="1"/>
  <c r="H139" i="6"/>
  <c r="J139" i="6" s="1"/>
  <c r="K139" i="6" s="1"/>
  <c r="H117" i="6"/>
  <c r="J117" i="6" s="1"/>
  <c r="K117" i="6" s="1"/>
  <c r="M6" i="6" s="1"/>
  <c r="AO6" i="6" s="1"/>
  <c r="AV3" i="2"/>
  <c r="F3" i="26" s="1"/>
  <c r="AV4" i="2"/>
  <c r="F4" i="26" s="1"/>
  <c r="AV5" i="2"/>
  <c r="F5" i="26" s="1"/>
  <c r="AV6" i="2"/>
  <c r="F6" i="26" s="1"/>
  <c r="AV7" i="2"/>
  <c r="F7" i="26" s="1"/>
  <c r="AV8" i="2"/>
  <c r="F8" i="26" s="1"/>
  <c r="AV9" i="2"/>
  <c r="F9" i="26" s="1"/>
  <c r="AV10" i="2"/>
  <c r="F10" i="26" s="1"/>
  <c r="AV11" i="2"/>
  <c r="F11" i="26" s="1"/>
  <c r="AV12" i="2"/>
  <c r="F12" i="26" s="1"/>
  <c r="AV13" i="2"/>
  <c r="F13" i="26" s="1"/>
  <c r="AV14" i="2"/>
  <c r="F14" i="26" s="1"/>
  <c r="AV15" i="2"/>
  <c r="F15" i="26" s="1"/>
  <c r="AV16" i="2"/>
  <c r="F16" i="26" s="1"/>
  <c r="AV17" i="2"/>
  <c r="F17" i="26" s="1"/>
  <c r="AV18" i="2"/>
  <c r="F18" i="26" s="1"/>
  <c r="AV19" i="2"/>
  <c r="F19" i="26" s="1"/>
  <c r="AV20" i="2"/>
  <c r="F20" i="26" s="1"/>
  <c r="AV21" i="2"/>
  <c r="F21" i="26" s="1"/>
  <c r="AV22" i="2"/>
  <c r="F22" i="26" s="1"/>
  <c r="AV23" i="2"/>
  <c r="F23" i="26" s="1"/>
  <c r="AV24" i="2"/>
  <c r="F24" i="26" s="1"/>
  <c r="AV25" i="2"/>
  <c r="F25" i="26" s="1"/>
  <c r="AV26" i="2"/>
  <c r="F26" i="26" s="1"/>
  <c r="AV27" i="2"/>
  <c r="F27" i="26" s="1"/>
  <c r="AV28" i="2"/>
  <c r="F28" i="26" s="1"/>
  <c r="AV29" i="2"/>
  <c r="F29" i="26" s="1"/>
  <c r="AV30" i="2"/>
  <c r="F30" i="26" s="1"/>
  <c r="AV31" i="2"/>
  <c r="F31" i="26" s="1"/>
  <c r="AV32" i="2"/>
  <c r="F32" i="26" s="1"/>
  <c r="AV33" i="2"/>
  <c r="F33" i="26" s="1"/>
  <c r="AV34" i="2"/>
  <c r="F34" i="26" s="1"/>
  <c r="AV35" i="2"/>
  <c r="F35" i="26" s="1"/>
  <c r="AV36" i="2"/>
  <c r="F36" i="26" s="1"/>
  <c r="AV37" i="2"/>
  <c r="F37" i="26" s="1"/>
  <c r="AV38" i="2"/>
  <c r="F38" i="26" s="1"/>
  <c r="AV39" i="2"/>
  <c r="F39" i="26" s="1"/>
  <c r="AV40" i="2"/>
  <c r="F40" i="26" s="1"/>
  <c r="AV41" i="2"/>
  <c r="F41" i="26" s="1"/>
  <c r="AV42" i="2"/>
  <c r="F42" i="26" s="1"/>
  <c r="AV43" i="2"/>
  <c r="F43" i="26" s="1"/>
  <c r="AV44" i="2"/>
  <c r="F44" i="26" s="1"/>
  <c r="AV45" i="2"/>
  <c r="F45" i="26" s="1"/>
  <c r="AV46" i="2"/>
  <c r="F46" i="26" s="1"/>
  <c r="AV47" i="2"/>
  <c r="F47" i="26" s="1"/>
  <c r="AV48" i="2"/>
  <c r="F48" i="26" s="1"/>
  <c r="AV49" i="2"/>
  <c r="F49" i="26" s="1"/>
  <c r="AV50" i="2"/>
  <c r="F50" i="26" s="1"/>
  <c r="AV51" i="2"/>
  <c r="F51" i="26" s="1"/>
  <c r="AV52" i="2"/>
  <c r="F52" i="26" s="1"/>
  <c r="AV53" i="2"/>
  <c r="F53" i="26" s="1"/>
  <c r="AV54" i="2"/>
  <c r="F54" i="26" s="1"/>
  <c r="AV55" i="2"/>
  <c r="F55" i="26" s="1"/>
  <c r="AV56" i="2"/>
  <c r="F56" i="26" s="1"/>
  <c r="AV57" i="2"/>
  <c r="F57" i="26" s="1"/>
  <c r="AV58" i="2"/>
  <c r="F58" i="26" s="1"/>
  <c r="AV59" i="2"/>
  <c r="F59" i="26" s="1"/>
  <c r="AV60" i="2"/>
  <c r="F60" i="26" s="1"/>
  <c r="AV61" i="2"/>
  <c r="F61" i="26" s="1"/>
  <c r="AV62" i="2"/>
  <c r="F62" i="26" s="1"/>
  <c r="AV63" i="2"/>
  <c r="F63" i="26" s="1"/>
  <c r="AV64" i="2"/>
  <c r="F64" i="26" s="1"/>
  <c r="AV65" i="2"/>
  <c r="F65" i="26" s="1"/>
  <c r="AV66" i="2"/>
  <c r="F66" i="26" s="1"/>
  <c r="AV67" i="2"/>
  <c r="F67" i="26" s="1"/>
  <c r="AV68" i="2"/>
  <c r="F68" i="26" s="1"/>
  <c r="AV69" i="2"/>
  <c r="F69" i="26" s="1"/>
  <c r="AV70" i="2"/>
  <c r="F70" i="26" s="1"/>
  <c r="AV71" i="2"/>
  <c r="F71" i="26" s="1"/>
  <c r="AV72" i="2"/>
  <c r="F72" i="26" s="1"/>
  <c r="AV73" i="2"/>
  <c r="F73" i="26" s="1"/>
  <c r="AV74" i="2"/>
  <c r="F74" i="26" s="1"/>
  <c r="AV75" i="2"/>
  <c r="F75" i="26" s="1"/>
  <c r="AV76" i="2"/>
  <c r="F76" i="26" s="1"/>
  <c r="AV77" i="2"/>
  <c r="F77" i="26" s="1"/>
  <c r="AV78" i="2"/>
  <c r="F78" i="26" s="1"/>
  <c r="AV79" i="2"/>
  <c r="F79" i="26" s="1"/>
  <c r="AV80" i="2"/>
  <c r="F80" i="26" s="1"/>
  <c r="AV81" i="2"/>
  <c r="F81" i="26" s="1"/>
  <c r="AV82" i="2"/>
  <c r="F82" i="26" s="1"/>
  <c r="AV83" i="2"/>
  <c r="F83" i="26" s="1"/>
  <c r="AV84" i="2"/>
  <c r="F84" i="26" s="1"/>
  <c r="AV85" i="2"/>
  <c r="F85" i="26" s="1"/>
  <c r="AV86" i="2"/>
  <c r="F86" i="26" s="1"/>
  <c r="AV87" i="2"/>
  <c r="F87" i="26" s="1"/>
  <c r="AV88" i="2"/>
  <c r="F88" i="26" s="1"/>
  <c r="AV89" i="2"/>
  <c r="F89" i="26" s="1"/>
  <c r="AV90" i="2"/>
  <c r="F90" i="26" s="1"/>
  <c r="AV91" i="2"/>
  <c r="F91" i="26" s="1"/>
  <c r="AV92" i="2"/>
  <c r="F92" i="26" s="1"/>
  <c r="AV93" i="2"/>
  <c r="F93" i="26" s="1"/>
  <c r="AV2" i="2"/>
  <c r="F2" i="26" s="1"/>
  <c r="AH3" i="2"/>
  <c r="E3" i="26" s="1"/>
  <c r="AH4" i="2"/>
  <c r="E4" i="26" s="1"/>
  <c r="AH5" i="2"/>
  <c r="E5" i="26" s="1"/>
  <c r="AH6" i="2"/>
  <c r="E6" i="26" s="1"/>
  <c r="AH7" i="2"/>
  <c r="E7" i="26" s="1"/>
  <c r="AH8" i="2"/>
  <c r="E8" i="26" s="1"/>
  <c r="AH9" i="2"/>
  <c r="E9" i="26" s="1"/>
  <c r="AH10" i="2"/>
  <c r="E10" i="26" s="1"/>
  <c r="AH11" i="2"/>
  <c r="E11" i="26" s="1"/>
  <c r="AH12" i="2"/>
  <c r="E12" i="26" s="1"/>
  <c r="AH13" i="2"/>
  <c r="E13" i="26" s="1"/>
  <c r="AH14" i="2"/>
  <c r="E14" i="26" s="1"/>
  <c r="AH15" i="2"/>
  <c r="E15" i="26" s="1"/>
  <c r="AH16" i="2"/>
  <c r="E16" i="26" s="1"/>
  <c r="AH17" i="2"/>
  <c r="E17" i="26" s="1"/>
  <c r="AH18" i="2"/>
  <c r="E18" i="26" s="1"/>
  <c r="AH19" i="2"/>
  <c r="E19" i="26" s="1"/>
  <c r="AH20" i="2"/>
  <c r="E20" i="26" s="1"/>
  <c r="AH21" i="2"/>
  <c r="E21" i="26" s="1"/>
  <c r="AH22" i="2"/>
  <c r="E22" i="26" s="1"/>
  <c r="AH23" i="2"/>
  <c r="E23" i="26" s="1"/>
  <c r="AH24" i="2"/>
  <c r="E24" i="26" s="1"/>
  <c r="AH25" i="2"/>
  <c r="E25" i="26" s="1"/>
  <c r="AH26" i="2"/>
  <c r="E26" i="26" s="1"/>
  <c r="AH27" i="2"/>
  <c r="E27" i="26" s="1"/>
  <c r="AH28" i="2"/>
  <c r="E28" i="26" s="1"/>
  <c r="AH29" i="2"/>
  <c r="E29" i="26" s="1"/>
  <c r="AH30" i="2"/>
  <c r="E30" i="26" s="1"/>
  <c r="AH31" i="2"/>
  <c r="E31" i="26" s="1"/>
  <c r="AH32" i="2"/>
  <c r="E32" i="26" s="1"/>
  <c r="AH33" i="2"/>
  <c r="E33" i="26" s="1"/>
  <c r="AH34" i="2"/>
  <c r="E34" i="26" s="1"/>
  <c r="AH35" i="2"/>
  <c r="E35" i="26" s="1"/>
  <c r="AH36" i="2"/>
  <c r="E36" i="26" s="1"/>
  <c r="AH37" i="2"/>
  <c r="E37" i="26" s="1"/>
  <c r="AH38" i="2"/>
  <c r="E38" i="26" s="1"/>
  <c r="AH39" i="2"/>
  <c r="E39" i="26" s="1"/>
  <c r="AH40" i="2"/>
  <c r="E40" i="26" s="1"/>
  <c r="AH41" i="2"/>
  <c r="E41" i="26" s="1"/>
  <c r="AH42" i="2"/>
  <c r="E42" i="26" s="1"/>
  <c r="AH43" i="2"/>
  <c r="E43" i="26" s="1"/>
  <c r="AH44" i="2"/>
  <c r="E44" i="26" s="1"/>
  <c r="AH45" i="2"/>
  <c r="E45" i="26" s="1"/>
  <c r="AH46" i="2"/>
  <c r="E46" i="26" s="1"/>
  <c r="AH47" i="2"/>
  <c r="E47" i="26" s="1"/>
  <c r="AH48" i="2"/>
  <c r="E48" i="26" s="1"/>
  <c r="AH49" i="2"/>
  <c r="E49" i="26" s="1"/>
  <c r="AH50" i="2"/>
  <c r="E50" i="26" s="1"/>
  <c r="AH51" i="2"/>
  <c r="E51" i="26" s="1"/>
  <c r="AH52" i="2"/>
  <c r="E52" i="26" s="1"/>
  <c r="AH53" i="2"/>
  <c r="E53" i="26" s="1"/>
  <c r="AH54" i="2"/>
  <c r="E54" i="26" s="1"/>
  <c r="AH55" i="2"/>
  <c r="E55" i="26" s="1"/>
  <c r="AH56" i="2"/>
  <c r="E56" i="26" s="1"/>
  <c r="AH57" i="2"/>
  <c r="E57" i="26" s="1"/>
  <c r="AH58" i="2"/>
  <c r="E58" i="26" s="1"/>
  <c r="AH59" i="2"/>
  <c r="E59" i="26" s="1"/>
  <c r="AH60" i="2"/>
  <c r="E60" i="26" s="1"/>
  <c r="AH61" i="2"/>
  <c r="E61" i="26" s="1"/>
  <c r="AH62" i="2"/>
  <c r="E62" i="26" s="1"/>
  <c r="AH63" i="2"/>
  <c r="E63" i="26" s="1"/>
  <c r="AH64" i="2"/>
  <c r="E64" i="26" s="1"/>
  <c r="AH65" i="2"/>
  <c r="E65" i="26" s="1"/>
  <c r="AH66" i="2"/>
  <c r="E66" i="26" s="1"/>
  <c r="AH67" i="2"/>
  <c r="E67" i="26" s="1"/>
  <c r="AH68" i="2"/>
  <c r="E68" i="26" s="1"/>
  <c r="AH69" i="2"/>
  <c r="E69" i="26" s="1"/>
  <c r="AH70" i="2"/>
  <c r="E70" i="26" s="1"/>
  <c r="AH71" i="2"/>
  <c r="E71" i="26" s="1"/>
  <c r="AH72" i="2"/>
  <c r="E72" i="26" s="1"/>
  <c r="AH73" i="2"/>
  <c r="E73" i="26" s="1"/>
  <c r="AH74" i="2"/>
  <c r="E74" i="26" s="1"/>
  <c r="AH75" i="2"/>
  <c r="E75" i="26" s="1"/>
  <c r="AH76" i="2"/>
  <c r="E76" i="26" s="1"/>
  <c r="AH77" i="2"/>
  <c r="E77" i="26" s="1"/>
  <c r="AH78" i="2"/>
  <c r="E78" i="26" s="1"/>
  <c r="AH79" i="2"/>
  <c r="E79" i="26" s="1"/>
  <c r="AH80" i="2"/>
  <c r="E80" i="26" s="1"/>
  <c r="AH81" i="2"/>
  <c r="E81" i="26" s="1"/>
  <c r="AH82" i="2"/>
  <c r="E82" i="26" s="1"/>
  <c r="AH83" i="2"/>
  <c r="E83" i="26" s="1"/>
  <c r="AH84" i="2"/>
  <c r="E84" i="26" s="1"/>
  <c r="AH85" i="2"/>
  <c r="E85" i="26" s="1"/>
  <c r="AH86" i="2"/>
  <c r="E86" i="26" s="1"/>
  <c r="AH87" i="2"/>
  <c r="E87" i="26" s="1"/>
  <c r="AH88" i="2"/>
  <c r="E88" i="26" s="1"/>
  <c r="AH89" i="2"/>
  <c r="E89" i="26" s="1"/>
  <c r="AH90" i="2"/>
  <c r="E90" i="26" s="1"/>
  <c r="AH91" i="2"/>
  <c r="E91" i="26" s="1"/>
  <c r="AH92" i="2"/>
  <c r="E92" i="26" s="1"/>
  <c r="AH93" i="2"/>
  <c r="E93" i="26" s="1"/>
  <c r="AH2" i="2"/>
  <c r="E2" i="26" s="1"/>
  <c r="AF35" i="2"/>
  <c r="D35" i="26" s="1"/>
  <c r="AF36" i="2"/>
  <c r="D36" i="26" s="1"/>
  <c r="AF37" i="2"/>
  <c r="D37" i="26" s="1"/>
  <c r="AF38" i="2"/>
  <c r="D38" i="26" s="1"/>
  <c r="AF39" i="2"/>
  <c r="D39" i="26" s="1"/>
  <c r="AF40" i="2"/>
  <c r="D40" i="26" s="1"/>
  <c r="AF41" i="2"/>
  <c r="D41" i="26" s="1"/>
  <c r="AF42" i="2"/>
  <c r="D42" i="26" s="1"/>
  <c r="AF43" i="2"/>
  <c r="D43" i="26" s="1"/>
  <c r="AF44" i="2"/>
  <c r="D44" i="26" s="1"/>
  <c r="AF45" i="2"/>
  <c r="D45" i="26" s="1"/>
  <c r="AF46" i="2"/>
  <c r="D46" i="26" s="1"/>
  <c r="AF47" i="2"/>
  <c r="D47" i="26" s="1"/>
  <c r="AF48" i="2"/>
  <c r="D48" i="26" s="1"/>
  <c r="AF49" i="2"/>
  <c r="D49" i="26" s="1"/>
  <c r="AF50" i="2"/>
  <c r="D50" i="26" s="1"/>
  <c r="AF51" i="2"/>
  <c r="D51" i="26" s="1"/>
  <c r="AF52" i="2"/>
  <c r="D52" i="26" s="1"/>
  <c r="AF53" i="2"/>
  <c r="D53" i="26" s="1"/>
  <c r="AF54" i="2"/>
  <c r="D54" i="26" s="1"/>
  <c r="AF55" i="2"/>
  <c r="D55" i="26" s="1"/>
  <c r="AF56" i="2"/>
  <c r="D56" i="26" s="1"/>
  <c r="AF57" i="2"/>
  <c r="D57" i="26" s="1"/>
  <c r="AF58" i="2"/>
  <c r="D58" i="26" s="1"/>
  <c r="AF59" i="2"/>
  <c r="D59" i="26" s="1"/>
  <c r="AF60" i="2"/>
  <c r="D60" i="26" s="1"/>
  <c r="AF61" i="2"/>
  <c r="D61" i="26" s="1"/>
  <c r="AF62" i="2"/>
  <c r="D62" i="26" s="1"/>
  <c r="AF63" i="2"/>
  <c r="D63" i="26" s="1"/>
  <c r="AF64" i="2"/>
  <c r="D64" i="26" s="1"/>
  <c r="AF65" i="2"/>
  <c r="D65" i="26" s="1"/>
  <c r="AF66" i="2"/>
  <c r="D66" i="26" s="1"/>
  <c r="AF67" i="2"/>
  <c r="D67" i="26" s="1"/>
  <c r="AF68" i="2"/>
  <c r="D68" i="26" s="1"/>
  <c r="AF69" i="2"/>
  <c r="D69" i="26" s="1"/>
  <c r="AF70" i="2"/>
  <c r="D70" i="26" s="1"/>
  <c r="AF71" i="2"/>
  <c r="D71" i="26" s="1"/>
  <c r="AF72" i="2"/>
  <c r="D72" i="26" s="1"/>
  <c r="AF73" i="2"/>
  <c r="D73" i="26" s="1"/>
  <c r="AF74" i="2"/>
  <c r="D74" i="26" s="1"/>
  <c r="AF75" i="2"/>
  <c r="D75" i="26" s="1"/>
  <c r="AF76" i="2"/>
  <c r="D76" i="26" s="1"/>
  <c r="AF77" i="2"/>
  <c r="D77" i="26" s="1"/>
  <c r="AF78" i="2"/>
  <c r="D78" i="26" s="1"/>
  <c r="AF79" i="2"/>
  <c r="D79" i="26" s="1"/>
  <c r="AF80" i="2"/>
  <c r="D80" i="26" s="1"/>
  <c r="AF81" i="2"/>
  <c r="D81" i="26" s="1"/>
  <c r="AF82" i="2"/>
  <c r="D82" i="26" s="1"/>
  <c r="AF83" i="2"/>
  <c r="D83" i="26" s="1"/>
  <c r="AF84" i="2"/>
  <c r="D84" i="26" s="1"/>
  <c r="AF85" i="2"/>
  <c r="D85" i="26" s="1"/>
  <c r="AF86" i="2"/>
  <c r="D86" i="26" s="1"/>
  <c r="AF87" i="2"/>
  <c r="D87" i="26" s="1"/>
  <c r="AF88" i="2"/>
  <c r="D88" i="26" s="1"/>
  <c r="AF89" i="2"/>
  <c r="D89" i="26" s="1"/>
  <c r="AF90" i="2"/>
  <c r="D90" i="26" s="1"/>
  <c r="AF91" i="2"/>
  <c r="D91" i="26" s="1"/>
  <c r="AF92" i="2"/>
  <c r="D92" i="26" s="1"/>
  <c r="AF93" i="2"/>
  <c r="D93" i="26" s="1"/>
  <c r="AF2" i="2"/>
  <c r="D2" i="26" s="1"/>
  <c r="AF3" i="2"/>
  <c r="D3" i="26" s="1"/>
  <c r="AF4" i="2"/>
  <c r="D4" i="26" s="1"/>
  <c r="AF5" i="2"/>
  <c r="D5" i="26" s="1"/>
  <c r="AF6" i="2"/>
  <c r="D6" i="26" s="1"/>
  <c r="AF7" i="2"/>
  <c r="D7" i="26" s="1"/>
  <c r="AF8" i="2"/>
  <c r="D8" i="26" s="1"/>
  <c r="AF9" i="2"/>
  <c r="D9" i="26" s="1"/>
  <c r="AF10" i="2"/>
  <c r="D10" i="26" s="1"/>
  <c r="AF11" i="2"/>
  <c r="D11" i="26" s="1"/>
  <c r="AF12" i="2"/>
  <c r="D12" i="26" s="1"/>
  <c r="AF13" i="2"/>
  <c r="D13" i="26" s="1"/>
  <c r="AF14" i="2"/>
  <c r="D14" i="26" s="1"/>
  <c r="AF15" i="2"/>
  <c r="D15" i="26" s="1"/>
  <c r="AF16" i="2"/>
  <c r="D16" i="26" s="1"/>
  <c r="AF17" i="2"/>
  <c r="D17" i="26" s="1"/>
  <c r="AF18" i="2"/>
  <c r="D18" i="26" s="1"/>
  <c r="AF19" i="2"/>
  <c r="D19" i="26" s="1"/>
  <c r="AF20" i="2"/>
  <c r="D20" i="26" s="1"/>
  <c r="AF21" i="2"/>
  <c r="D21" i="26" s="1"/>
  <c r="AF22" i="2"/>
  <c r="D22" i="26" s="1"/>
  <c r="AF23" i="2"/>
  <c r="D23" i="26" s="1"/>
  <c r="AF24" i="2"/>
  <c r="D24" i="26" s="1"/>
  <c r="AF25" i="2"/>
  <c r="D25" i="26" s="1"/>
  <c r="AF26" i="2"/>
  <c r="D26" i="26" s="1"/>
  <c r="AF27" i="2"/>
  <c r="D27" i="26" s="1"/>
  <c r="AF28" i="2"/>
  <c r="D28" i="26" s="1"/>
  <c r="AF29" i="2"/>
  <c r="D29" i="26" s="1"/>
  <c r="AF30" i="2"/>
  <c r="D30" i="26" s="1"/>
  <c r="AF31" i="2"/>
  <c r="D31" i="26" s="1"/>
  <c r="AF32" i="2"/>
  <c r="D32" i="26" s="1"/>
  <c r="AF33" i="2"/>
  <c r="D33" i="26" s="1"/>
  <c r="AF34" i="2"/>
  <c r="D34" i="26" s="1"/>
  <c r="AD3" i="2"/>
  <c r="C3" i="26" s="1"/>
  <c r="AD4" i="2"/>
  <c r="C4" i="26" s="1"/>
  <c r="AD5" i="2"/>
  <c r="C5" i="26" s="1"/>
  <c r="AD6" i="2"/>
  <c r="C6" i="26" s="1"/>
  <c r="AD7" i="2"/>
  <c r="C7" i="26" s="1"/>
  <c r="AD8" i="2"/>
  <c r="C8" i="26" s="1"/>
  <c r="AD9" i="2"/>
  <c r="C9" i="26" s="1"/>
  <c r="AD10" i="2"/>
  <c r="C10" i="26" s="1"/>
  <c r="AD11" i="2"/>
  <c r="C11" i="26" s="1"/>
  <c r="AD12" i="2"/>
  <c r="C12" i="26" s="1"/>
  <c r="AD13" i="2"/>
  <c r="C13" i="26" s="1"/>
  <c r="AD14" i="2"/>
  <c r="C14" i="26" s="1"/>
  <c r="AD15" i="2"/>
  <c r="C15" i="26" s="1"/>
  <c r="AD16" i="2"/>
  <c r="C16" i="26" s="1"/>
  <c r="AD17" i="2"/>
  <c r="C17" i="26" s="1"/>
  <c r="AD18" i="2"/>
  <c r="C18" i="26" s="1"/>
  <c r="AD19" i="2"/>
  <c r="C19" i="26" s="1"/>
  <c r="AD20" i="2"/>
  <c r="C20" i="26" s="1"/>
  <c r="AD21" i="2"/>
  <c r="C21" i="26" s="1"/>
  <c r="AD22" i="2"/>
  <c r="C22" i="26" s="1"/>
  <c r="AD23" i="2"/>
  <c r="C23" i="26" s="1"/>
  <c r="AD24" i="2"/>
  <c r="C24" i="26" s="1"/>
  <c r="AD25" i="2"/>
  <c r="C25" i="26" s="1"/>
  <c r="AD26" i="2"/>
  <c r="C26" i="26" s="1"/>
  <c r="AD27" i="2"/>
  <c r="C27" i="26" s="1"/>
  <c r="AD28" i="2"/>
  <c r="C28" i="26" s="1"/>
  <c r="AD29" i="2"/>
  <c r="C29" i="26" s="1"/>
  <c r="AD30" i="2"/>
  <c r="C30" i="26" s="1"/>
  <c r="AD31" i="2"/>
  <c r="C31" i="26" s="1"/>
  <c r="AD32" i="2"/>
  <c r="C32" i="26" s="1"/>
  <c r="AD33" i="2"/>
  <c r="C33" i="26" s="1"/>
  <c r="AD34" i="2"/>
  <c r="C34" i="26" s="1"/>
  <c r="AD35" i="2"/>
  <c r="C35" i="26" s="1"/>
  <c r="AD36" i="2"/>
  <c r="C36" i="26" s="1"/>
  <c r="AD37" i="2"/>
  <c r="C37" i="26" s="1"/>
  <c r="AD38" i="2"/>
  <c r="C38" i="26" s="1"/>
  <c r="AD39" i="2"/>
  <c r="C39" i="26" s="1"/>
  <c r="AD40" i="2"/>
  <c r="C40" i="26" s="1"/>
  <c r="AD41" i="2"/>
  <c r="C41" i="26" s="1"/>
  <c r="AD42" i="2"/>
  <c r="C42" i="26" s="1"/>
  <c r="AD43" i="2"/>
  <c r="C43" i="26" s="1"/>
  <c r="AD44" i="2"/>
  <c r="C44" i="26" s="1"/>
  <c r="AD45" i="2"/>
  <c r="C45" i="26" s="1"/>
  <c r="AD46" i="2"/>
  <c r="C46" i="26" s="1"/>
  <c r="AD47" i="2"/>
  <c r="C47" i="26" s="1"/>
  <c r="AD48" i="2"/>
  <c r="C48" i="26" s="1"/>
  <c r="AD49" i="2"/>
  <c r="C49" i="26" s="1"/>
  <c r="AD50" i="2"/>
  <c r="C50" i="26" s="1"/>
  <c r="AD51" i="2"/>
  <c r="C51" i="26" s="1"/>
  <c r="AD52" i="2"/>
  <c r="C52" i="26" s="1"/>
  <c r="AD53" i="2"/>
  <c r="C53" i="26" s="1"/>
  <c r="AD54" i="2"/>
  <c r="C54" i="26" s="1"/>
  <c r="AD55" i="2"/>
  <c r="C55" i="26" s="1"/>
  <c r="AD56" i="2"/>
  <c r="C56" i="26" s="1"/>
  <c r="AD57" i="2"/>
  <c r="C57" i="26" s="1"/>
  <c r="AD58" i="2"/>
  <c r="C58" i="26" s="1"/>
  <c r="AD59" i="2"/>
  <c r="C59" i="26" s="1"/>
  <c r="AD60" i="2"/>
  <c r="C60" i="26" s="1"/>
  <c r="AD61" i="2"/>
  <c r="C61" i="26" s="1"/>
  <c r="AD62" i="2"/>
  <c r="C62" i="26" s="1"/>
  <c r="AD63" i="2"/>
  <c r="C63" i="26" s="1"/>
  <c r="AD64" i="2"/>
  <c r="C64" i="26" s="1"/>
  <c r="AD65" i="2"/>
  <c r="C65" i="26" s="1"/>
  <c r="AD66" i="2"/>
  <c r="C66" i="26" s="1"/>
  <c r="AD67" i="2"/>
  <c r="C67" i="26" s="1"/>
  <c r="AD68" i="2"/>
  <c r="C68" i="26" s="1"/>
  <c r="AD69" i="2"/>
  <c r="C69" i="26" s="1"/>
  <c r="AD70" i="2"/>
  <c r="C70" i="26" s="1"/>
  <c r="AD71" i="2"/>
  <c r="C71" i="26" s="1"/>
  <c r="AD72" i="2"/>
  <c r="C72" i="26" s="1"/>
  <c r="AD73" i="2"/>
  <c r="C73" i="26" s="1"/>
  <c r="AD74" i="2"/>
  <c r="C74" i="26" s="1"/>
  <c r="AD75" i="2"/>
  <c r="C75" i="26" s="1"/>
  <c r="AD76" i="2"/>
  <c r="C76" i="26" s="1"/>
  <c r="AD77" i="2"/>
  <c r="C77" i="26" s="1"/>
  <c r="AD78" i="2"/>
  <c r="C78" i="26" s="1"/>
  <c r="AD79" i="2"/>
  <c r="C79" i="26" s="1"/>
  <c r="AD80" i="2"/>
  <c r="C80" i="26" s="1"/>
  <c r="AD81" i="2"/>
  <c r="C81" i="26" s="1"/>
  <c r="AD82" i="2"/>
  <c r="C82" i="26" s="1"/>
  <c r="AD83" i="2"/>
  <c r="C83" i="26" s="1"/>
  <c r="AD84" i="2"/>
  <c r="C84" i="26" s="1"/>
  <c r="AD85" i="2"/>
  <c r="C85" i="26" s="1"/>
  <c r="AD86" i="2"/>
  <c r="C86" i="26" s="1"/>
  <c r="AD87" i="2"/>
  <c r="C87" i="26" s="1"/>
  <c r="AD88" i="2"/>
  <c r="C88" i="26" s="1"/>
  <c r="AD89" i="2"/>
  <c r="C89" i="26" s="1"/>
  <c r="AD90" i="2"/>
  <c r="C90" i="26" s="1"/>
  <c r="AD91" i="2"/>
  <c r="C91" i="26" s="1"/>
  <c r="AD92" i="2"/>
  <c r="C92" i="26" s="1"/>
  <c r="AD93" i="2"/>
  <c r="C93" i="26" s="1"/>
  <c r="AD2" i="2"/>
  <c r="C2" i="26" s="1"/>
  <c r="AB93" i="2"/>
  <c r="B93" i="26" s="1"/>
  <c r="AB92" i="2"/>
  <c r="B92" i="26" s="1"/>
  <c r="AB91" i="2"/>
  <c r="B91" i="26" s="1"/>
  <c r="AB90" i="2"/>
  <c r="B90" i="26" s="1"/>
  <c r="AB89" i="2"/>
  <c r="B89" i="26" s="1"/>
  <c r="AB88" i="2"/>
  <c r="B88" i="26" s="1"/>
  <c r="AB87" i="2"/>
  <c r="B87" i="26" s="1"/>
  <c r="AB86" i="2"/>
  <c r="B86" i="26" s="1"/>
  <c r="AB85" i="2"/>
  <c r="B85" i="26" s="1"/>
  <c r="AB84" i="2"/>
  <c r="B84" i="26" s="1"/>
  <c r="AB83" i="2"/>
  <c r="B83" i="26" s="1"/>
  <c r="AB82" i="2"/>
  <c r="B82" i="26" s="1"/>
  <c r="AB81" i="2"/>
  <c r="B81" i="26" s="1"/>
  <c r="AB80" i="2"/>
  <c r="B80" i="26" s="1"/>
  <c r="AB79" i="2"/>
  <c r="B79" i="26" s="1"/>
  <c r="AB78" i="2"/>
  <c r="B78" i="26" s="1"/>
  <c r="AB77" i="2"/>
  <c r="B77" i="26" s="1"/>
  <c r="AB76" i="2"/>
  <c r="B76" i="26" s="1"/>
  <c r="AB75" i="2"/>
  <c r="B75" i="26" s="1"/>
  <c r="AB74" i="2"/>
  <c r="B74" i="26" s="1"/>
  <c r="AB73" i="2"/>
  <c r="B73" i="26" s="1"/>
  <c r="AB72" i="2"/>
  <c r="B72" i="26" s="1"/>
  <c r="AB71" i="2"/>
  <c r="B71" i="26" s="1"/>
  <c r="AB70" i="2"/>
  <c r="B70" i="26" s="1"/>
  <c r="AB69" i="2"/>
  <c r="B69" i="26" s="1"/>
  <c r="AB68" i="2"/>
  <c r="B68" i="26" s="1"/>
  <c r="AB67" i="2"/>
  <c r="B67" i="26" s="1"/>
  <c r="AB66" i="2"/>
  <c r="B66" i="26" s="1"/>
  <c r="AB65" i="2"/>
  <c r="B65" i="26" s="1"/>
  <c r="AB64" i="2"/>
  <c r="B64" i="26" s="1"/>
  <c r="AB63" i="2"/>
  <c r="B63" i="26" s="1"/>
  <c r="AB62" i="2"/>
  <c r="B62" i="26" s="1"/>
  <c r="AB61" i="2"/>
  <c r="B61" i="26" s="1"/>
  <c r="AB60" i="2"/>
  <c r="B60" i="26" s="1"/>
  <c r="AB59" i="2"/>
  <c r="B59" i="26" s="1"/>
  <c r="AB58" i="2"/>
  <c r="B58" i="26" s="1"/>
  <c r="AB57" i="2"/>
  <c r="B57" i="26" s="1"/>
  <c r="AB56" i="2"/>
  <c r="B56" i="26" s="1"/>
  <c r="AB55" i="2"/>
  <c r="B55" i="26" s="1"/>
  <c r="AB54" i="2"/>
  <c r="B54" i="26" s="1"/>
  <c r="AB53" i="2"/>
  <c r="B53" i="26" s="1"/>
  <c r="AB52" i="2"/>
  <c r="B52" i="26" s="1"/>
  <c r="AB51" i="2"/>
  <c r="B51" i="26" s="1"/>
  <c r="AB50" i="2"/>
  <c r="B50" i="26" s="1"/>
  <c r="AB49" i="2"/>
  <c r="B49" i="26" s="1"/>
  <c r="AB48" i="2"/>
  <c r="B48" i="26" s="1"/>
  <c r="AB47" i="2"/>
  <c r="B47" i="26" s="1"/>
  <c r="AB46" i="2"/>
  <c r="B46" i="26" s="1"/>
  <c r="AB45" i="2"/>
  <c r="B45" i="26" s="1"/>
  <c r="AB44" i="2"/>
  <c r="B44" i="26" s="1"/>
  <c r="AB43" i="2"/>
  <c r="B43" i="26" s="1"/>
  <c r="AB42" i="2"/>
  <c r="B42" i="26" s="1"/>
  <c r="AB41" i="2"/>
  <c r="B41" i="26" s="1"/>
  <c r="AB40" i="2"/>
  <c r="B40" i="26" s="1"/>
  <c r="AB39" i="2"/>
  <c r="B39" i="26" s="1"/>
  <c r="AB38" i="2"/>
  <c r="B38" i="26" s="1"/>
  <c r="AB37" i="2"/>
  <c r="B37" i="26" s="1"/>
  <c r="AB36" i="2"/>
  <c r="B36" i="26" s="1"/>
  <c r="AB35" i="2"/>
  <c r="B35" i="26" s="1"/>
  <c r="AB34" i="2"/>
  <c r="B34" i="26" s="1"/>
  <c r="AB33" i="2"/>
  <c r="B33" i="26" s="1"/>
  <c r="AB32" i="2"/>
  <c r="B32" i="26" s="1"/>
  <c r="AB31" i="2"/>
  <c r="B31" i="26" s="1"/>
  <c r="AB30" i="2"/>
  <c r="B30" i="26" s="1"/>
  <c r="AB29" i="2"/>
  <c r="B29" i="26" s="1"/>
  <c r="AB28" i="2"/>
  <c r="B28" i="26" s="1"/>
  <c r="AB27" i="2"/>
  <c r="B27" i="26" s="1"/>
  <c r="AB26" i="2"/>
  <c r="B26" i="26" s="1"/>
  <c r="AB25" i="2"/>
  <c r="B25" i="26" s="1"/>
  <c r="AB24" i="2"/>
  <c r="B24" i="26" s="1"/>
  <c r="AB23" i="2"/>
  <c r="B23" i="26" s="1"/>
  <c r="AB22" i="2"/>
  <c r="B22" i="26" s="1"/>
  <c r="AB21" i="2"/>
  <c r="B21" i="26" s="1"/>
  <c r="AB20" i="2"/>
  <c r="B20" i="26" s="1"/>
  <c r="AB19" i="2"/>
  <c r="B19" i="26" s="1"/>
  <c r="AB18" i="2"/>
  <c r="B18" i="26" s="1"/>
  <c r="AB17" i="2"/>
  <c r="B17" i="26" s="1"/>
  <c r="AB16" i="2"/>
  <c r="B16" i="26" s="1"/>
  <c r="AB15" i="2"/>
  <c r="B15" i="26" s="1"/>
  <c r="AB14" i="2"/>
  <c r="B14" i="26" s="1"/>
  <c r="AB13" i="2"/>
  <c r="B13" i="26" s="1"/>
  <c r="AB12" i="2"/>
  <c r="B12" i="26" s="1"/>
  <c r="AB11" i="2"/>
  <c r="B11" i="26" s="1"/>
  <c r="AB10" i="2"/>
  <c r="B10" i="26" s="1"/>
  <c r="AB9" i="2"/>
  <c r="B9" i="26" s="1"/>
  <c r="AB8" i="2"/>
  <c r="B8" i="26" s="1"/>
  <c r="AB7" i="2"/>
  <c r="B7" i="26" s="1"/>
  <c r="AB6" i="2"/>
  <c r="B6" i="26" s="1"/>
  <c r="AB5" i="2"/>
  <c r="B5" i="26" s="1"/>
  <c r="AB4" i="2"/>
  <c r="B4" i="26" s="1"/>
  <c r="AB3" i="2"/>
  <c r="B3" i="26" s="1"/>
  <c r="AB2" i="2"/>
  <c r="B2" i="26" s="1"/>
  <c r="V45" i="12" l="1"/>
  <c r="Y45" i="12" s="1"/>
  <c r="AC50" i="12" s="1"/>
  <c r="BJ50" i="12" s="1"/>
  <c r="O47" i="26" s="1"/>
  <c r="AD68" i="12"/>
  <c r="BK68" i="12" s="1"/>
  <c r="P65" i="26" s="1"/>
  <c r="AB74" i="12"/>
  <c r="BI74" i="12" s="1"/>
  <c r="N71" i="26" s="1"/>
  <c r="AC24" i="12"/>
  <c r="BJ24" i="12" s="1"/>
  <c r="O21" i="26" s="1"/>
  <c r="AQ25" i="6"/>
  <c r="G22" i="26" s="1"/>
  <c r="AQ56" i="6"/>
  <c r="G53" i="26" s="1"/>
  <c r="AQ93" i="6"/>
  <c r="G90" i="26" s="1"/>
  <c r="AQ62" i="6"/>
  <c r="G59" i="26" s="1"/>
  <c r="AQ64" i="6"/>
  <c r="G61" i="26" s="1"/>
  <c r="AQ35" i="6"/>
  <c r="G32" i="26" s="1"/>
  <c r="AQ69" i="6"/>
  <c r="G66" i="26" s="1"/>
  <c r="AQ81" i="6"/>
  <c r="G78" i="26" s="1"/>
  <c r="AC14" i="12"/>
  <c r="BJ14" i="12" s="1"/>
  <c r="O11" i="26" s="1"/>
  <c r="AQ6" i="6"/>
  <c r="G3" i="26" s="1"/>
  <c r="AQ95" i="6"/>
  <c r="G92" i="26" s="1"/>
  <c r="AD28" i="12"/>
  <c r="BK28" i="12" s="1"/>
  <c r="P25" i="26" s="1"/>
  <c r="AQ61" i="6"/>
  <c r="G58" i="26" s="1"/>
  <c r="AC60" i="12"/>
  <c r="BJ60" i="12" s="1"/>
  <c r="O57" i="26" s="1"/>
  <c r="AD39" i="12"/>
  <c r="BK39" i="12" s="1"/>
  <c r="P36" i="26" s="1"/>
  <c r="AD91" i="12"/>
  <c r="BK91" i="12" s="1"/>
  <c r="P88" i="26" s="1"/>
  <c r="AD89" i="12"/>
  <c r="BK89" i="12" s="1"/>
  <c r="P86" i="26" s="1"/>
  <c r="AD24" i="12"/>
  <c r="BK24" i="12" s="1"/>
  <c r="P21" i="26" s="1"/>
  <c r="AQ31" i="6"/>
  <c r="G28" i="26" s="1"/>
  <c r="AD27" i="12"/>
  <c r="BK27" i="12" s="1"/>
  <c r="P24" i="26" s="1"/>
  <c r="AD60" i="12"/>
  <c r="BK60" i="12" s="1"/>
  <c r="P57" i="26" s="1"/>
  <c r="AC34" i="12"/>
  <c r="BJ34" i="12" s="1"/>
  <c r="O31" i="26" s="1"/>
  <c r="AD45" i="12"/>
  <c r="BK45" i="12" s="1"/>
  <c r="P42" i="26" s="1"/>
  <c r="AD72" i="12"/>
  <c r="BK72" i="12" s="1"/>
  <c r="P69" i="26" s="1"/>
  <c r="AD55" i="12"/>
  <c r="BK55" i="12" s="1"/>
  <c r="P52" i="26" s="1"/>
  <c r="AQ94" i="6"/>
  <c r="G91" i="26" s="1"/>
  <c r="AQ53" i="6"/>
  <c r="G50" i="26" s="1"/>
  <c r="AQ32" i="6"/>
  <c r="G29" i="26" s="1"/>
  <c r="AQ16" i="6"/>
  <c r="G13" i="26" s="1"/>
  <c r="AQ52" i="6"/>
  <c r="G49" i="26" s="1"/>
  <c r="AQ88" i="6"/>
  <c r="G85" i="26" s="1"/>
  <c r="AL8" i="6"/>
  <c r="AP8" i="6" s="1"/>
  <c r="AQ8" i="6" s="1"/>
  <c r="G5" i="26" s="1"/>
  <c r="AD65" i="12"/>
  <c r="BK65" i="12" s="1"/>
  <c r="P62" i="26" s="1"/>
  <c r="U45" i="12"/>
  <c r="X45" i="12" s="1"/>
  <c r="AB50" i="12" s="1"/>
  <c r="BI50" i="12" s="1"/>
  <c r="N47" i="26" s="1"/>
  <c r="U43" i="12"/>
  <c r="X43" i="12" s="1"/>
  <c r="AB46" i="12" s="1"/>
  <c r="BI46" i="12" s="1"/>
  <c r="N43" i="26" s="1"/>
  <c r="U44" i="12"/>
  <c r="X44" i="12" s="1"/>
  <c r="AB47" i="12" s="1"/>
  <c r="BI47" i="12" s="1"/>
  <c r="N44" i="26" s="1"/>
  <c r="W45" i="12"/>
  <c r="Z45" i="12" s="1"/>
  <c r="AD50" i="12" s="1"/>
  <c r="BK50" i="12" s="1"/>
  <c r="P47" i="26" s="1"/>
  <c r="AQ79" i="6"/>
  <c r="G76" i="26" s="1"/>
  <c r="AQ75" i="6"/>
  <c r="G72" i="26" s="1"/>
  <c r="AQ92" i="6"/>
  <c r="G89" i="26" s="1"/>
  <c r="AQ7" i="6"/>
  <c r="G4" i="26" s="1"/>
  <c r="AQ65" i="6"/>
  <c r="G62" i="26" s="1"/>
  <c r="AD15" i="12"/>
  <c r="BK15" i="12" s="1"/>
  <c r="P12" i="26" s="1"/>
  <c r="AD51" i="12"/>
  <c r="BK51" i="12" s="1"/>
  <c r="P48" i="26" s="1"/>
  <c r="AD78" i="12"/>
  <c r="BK78" i="12" s="1"/>
  <c r="P75" i="26" s="1"/>
  <c r="AD87" i="12"/>
  <c r="BK87" i="12" s="1"/>
  <c r="P84" i="26" s="1"/>
  <c r="AD84" i="12"/>
  <c r="BK84" i="12" s="1"/>
  <c r="P81" i="26" s="1"/>
  <c r="AD77" i="12"/>
  <c r="BK77" i="12" s="1"/>
  <c r="P74" i="26" s="1"/>
  <c r="AD85" i="12"/>
  <c r="BK85" i="12" s="1"/>
  <c r="P82" i="26" s="1"/>
  <c r="AD14" i="12"/>
  <c r="BK14" i="12" s="1"/>
  <c r="P11" i="26" s="1"/>
  <c r="AD23" i="12"/>
  <c r="BK23" i="12" s="1"/>
  <c r="P20" i="26" s="1"/>
  <c r="AD30" i="12"/>
  <c r="BK30" i="12" s="1"/>
  <c r="P27" i="26" s="1"/>
  <c r="AD8" i="12"/>
  <c r="BK8" i="12" s="1"/>
  <c r="P5" i="26" s="1"/>
  <c r="AD42" i="12"/>
  <c r="BK42" i="12" s="1"/>
  <c r="P39" i="26" s="1"/>
  <c r="AB41" i="12"/>
  <c r="BI41" i="12" s="1"/>
  <c r="N38" i="26" s="1"/>
  <c r="AD11" i="12"/>
  <c r="BK11" i="12" s="1"/>
  <c r="P8" i="26" s="1"/>
  <c r="AD64" i="12"/>
  <c r="BK64" i="12" s="1"/>
  <c r="P61" i="26" s="1"/>
  <c r="AD36" i="12"/>
  <c r="BK36" i="12" s="1"/>
  <c r="P33" i="26" s="1"/>
  <c r="AD41" i="12"/>
  <c r="BK41" i="12" s="1"/>
  <c r="P38" i="26" s="1"/>
  <c r="AD76" i="12"/>
  <c r="BK76" i="12" s="1"/>
  <c r="P73" i="26" s="1"/>
  <c r="AD19" i="12"/>
  <c r="BK19" i="12" s="1"/>
  <c r="P16" i="26" s="1"/>
  <c r="AD57" i="12"/>
  <c r="BK57" i="12" s="1"/>
  <c r="P54" i="26" s="1"/>
  <c r="AB38" i="12"/>
  <c r="BI38" i="12" s="1"/>
  <c r="N35" i="26" s="1"/>
  <c r="AD9" i="12"/>
  <c r="BK9" i="12" s="1"/>
  <c r="P6" i="26" s="1"/>
  <c r="AD40" i="12"/>
  <c r="BK40" i="12" s="1"/>
  <c r="P37" i="26" s="1"/>
  <c r="AD96" i="12"/>
  <c r="BK96" i="12" s="1"/>
  <c r="P93" i="26" s="1"/>
  <c r="AD17" i="12"/>
  <c r="BK17" i="12" s="1"/>
  <c r="P14" i="26" s="1"/>
  <c r="AD71" i="12"/>
  <c r="BK71" i="12" s="1"/>
  <c r="P68" i="26" s="1"/>
  <c r="AD54" i="12"/>
  <c r="BK54" i="12" s="1"/>
  <c r="P51" i="26" s="1"/>
  <c r="AD58" i="12"/>
  <c r="BK58" i="12" s="1"/>
  <c r="P55" i="26" s="1"/>
  <c r="AD43" i="12"/>
  <c r="BK43" i="12" s="1"/>
  <c r="P40" i="26" s="1"/>
  <c r="AD38" i="12"/>
  <c r="BK38" i="12" s="1"/>
  <c r="P35" i="26" s="1"/>
  <c r="AD48" i="12"/>
  <c r="BK48" i="12" s="1"/>
  <c r="P45" i="26" s="1"/>
  <c r="AD90" i="12"/>
  <c r="BK90" i="12" s="1"/>
  <c r="P87" i="26" s="1"/>
  <c r="AD12" i="12"/>
  <c r="BK12" i="12" s="1"/>
  <c r="P9" i="26" s="1"/>
  <c r="AD70" i="12"/>
  <c r="BK70" i="12" s="1"/>
  <c r="P67" i="26" s="1"/>
  <c r="AD59" i="12"/>
  <c r="BK59" i="12" s="1"/>
  <c r="P56" i="26" s="1"/>
  <c r="AD86" i="12"/>
  <c r="BK86" i="12" s="1"/>
  <c r="P83" i="26" s="1"/>
  <c r="AD20" i="12"/>
  <c r="BK20" i="12" s="1"/>
  <c r="P17" i="26" s="1"/>
  <c r="AD34" i="12"/>
  <c r="BK34" i="12" s="1"/>
  <c r="P31" i="26" s="1"/>
  <c r="AD44" i="12"/>
  <c r="BK44" i="12" s="1"/>
  <c r="P41" i="26" s="1"/>
  <c r="AD46" i="12"/>
  <c r="BK46" i="12" s="1"/>
  <c r="P43" i="26" s="1"/>
  <c r="AD67" i="12"/>
  <c r="BK67" i="12" s="1"/>
  <c r="P64" i="26" s="1"/>
  <c r="AD49" i="12"/>
  <c r="BK49" i="12" s="1"/>
  <c r="P46" i="26" s="1"/>
  <c r="AD18" i="12"/>
  <c r="BK18" i="12" s="1"/>
  <c r="P15" i="26" s="1"/>
  <c r="AD74" i="12"/>
  <c r="BK74" i="12" s="1"/>
  <c r="P71" i="26" s="1"/>
  <c r="AD83" i="12"/>
  <c r="BK83" i="12" s="1"/>
  <c r="P80" i="26" s="1"/>
  <c r="AD13" i="12"/>
  <c r="BK13" i="12" s="1"/>
  <c r="P10" i="26" s="1"/>
  <c r="AD21" i="12"/>
  <c r="BK21" i="12" s="1"/>
  <c r="P18" i="26" s="1"/>
  <c r="AD10" i="12"/>
  <c r="BK10" i="12" s="1"/>
  <c r="P7" i="26" s="1"/>
  <c r="AD26" i="12"/>
  <c r="BK26" i="12" s="1"/>
  <c r="P23" i="26" s="1"/>
  <c r="AD47" i="12"/>
  <c r="BK47" i="12" s="1"/>
  <c r="P44" i="26" s="1"/>
  <c r="AD29" i="12"/>
  <c r="BK29" i="12" s="1"/>
  <c r="P26" i="26" s="1"/>
  <c r="AD82" i="12"/>
  <c r="BK82" i="12" s="1"/>
  <c r="P79" i="26" s="1"/>
  <c r="AD37" i="12"/>
  <c r="BK37" i="12" s="1"/>
  <c r="P34" i="26" s="1"/>
  <c r="AD73" i="12"/>
  <c r="BK73" i="12" s="1"/>
  <c r="P70" i="26" s="1"/>
  <c r="AC85" i="12"/>
  <c r="BJ85" i="12" s="1"/>
  <c r="O82" i="26" s="1"/>
  <c r="AB39" i="12"/>
  <c r="BI39" i="12" s="1"/>
  <c r="N36" i="26" s="1"/>
  <c r="AB78" i="12"/>
  <c r="BI78" i="12" s="1"/>
  <c r="N75" i="26" s="1"/>
  <c r="AQ66" i="6"/>
  <c r="G63" i="26" s="1"/>
  <c r="AC87" i="12"/>
  <c r="BJ87" i="12" s="1"/>
  <c r="O84" i="26" s="1"/>
  <c r="AC73" i="12"/>
  <c r="BJ73" i="12" s="1"/>
  <c r="O70" i="26" s="1"/>
  <c r="AC89" i="12"/>
  <c r="BJ89" i="12" s="1"/>
  <c r="O86" i="26" s="1"/>
  <c r="AB91" i="12"/>
  <c r="BI91" i="12" s="1"/>
  <c r="N88" i="26" s="1"/>
  <c r="AB55" i="12"/>
  <c r="BI55" i="12" s="1"/>
  <c r="N52" i="26" s="1"/>
  <c r="AG76" i="6"/>
  <c r="AK76" i="6" s="1"/>
  <c r="AL76" i="6" s="1"/>
  <c r="AP76" i="6" s="1"/>
  <c r="AQ76" i="6" s="1"/>
  <c r="G73" i="26" s="1"/>
  <c r="AC36" i="12"/>
  <c r="BJ36" i="12" s="1"/>
  <c r="O33" i="26" s="1"/>
  <c r="AB65" i="12"/>
  <c r="BI65" i="12" s="1"/>
  <c r="N62" i="26" s="1"/>
  <c r="AB96" i="12"/>
  <c r="BI96" i="12" s="1"/>
  <c r="N93" i="26" s="1"/>
  <c r="AC67" i="12"/>
  <c r="BJ67" i="12" s="1"/>
  <c r="O64" i="26" s="1"/>
  <c r="AB15" i="12"/>
  <c r="BI15" i="12" s="1"/>
  <c r="N12" i="26" s="1"/>
  <c r="AB10" i="12"/>
  <c r="BI10" i="12" s="1"/>
  <c r="N7" i="26" s="1"/>
  <c r="AB21" i="12"/>
  <c r="BI21" i="12" s="1"/>
  <c r="N18" i="26" s="1"/>
  <c r="AC86" i="12"/>
  <c r="BJ86" i="12" s="1"/>
  <c r="O83" i="26" s="1"/>
  <c r="AC39" i="12"/>
  <c r="BJ39" i="12" s="1"/>
  <c r="O36" i="26" s="1"/>
  <c r="AC78" i="12"/>
  <c r="BJ78" i="12" s="1"/>
  <c r="O75" i="26" s="1"/>
  <c r="AC65" i="12"/>
  <c r="BJ65" i="12" s="1"/>
  <c r="O62" i="26" s="1"/>
  <c r="AB48" i="12"/>
  <c r="BI48" i="12" s="1"/>
  <c r="N45" i="26" s="1"/>
  <c r="AB45" i="12"/>
  <c r="BI45" i="12" s="1"/>
  <c r="N42" i="26" s="1"/>
  <c r="AB24" i="12"/>
  <c r="BI24" i="12" s="1"/>
  <c r="N21" i="26" s="1"/>
  <c r="AC84" i="12"/>
  <c r="BJ84" i="12" s="1"/>
  <c r="O81" i="26" s="1"/>
  <c r="AB23" i="12"/>
  <c r="BI23" i="12" s="1"/>
  <c r="N20" i="26" s="1"/>
  <c r="AC74" i="12"/>
  <c r="BJ74" i="12" s="1"/>
  <c r="O71" i="26" s="1"/>
  <c r="AC41" i="12"/>
  <c r="BJ41" i="12" s="1"/>
  <c r="O38" i="26" s="1"/>
  <c r="AC68" i="12"/>
  <c r="BJ68" i="12" s="1"/>
  <c r="O65" i="26" s="1"/>
  <c r="AB20" i="12"/>
  <c r="BI20" i="12" s="1"/>
  <c r="N17" i="26" s="1"/>
  <c r="AB40" i="12"/>
  <c r="BI40" i="12" s="1"/>
  <c r="N37" i="26" s="1"/>
  <c r="AB64" i="12"/>
  <c r="BI64" i="12" s="1"/>
  <c r="N61" i="26" s="1"/>
  <c r="AB8" i="12"/>
  <c r="BI8" i="12" s="1"/>
  <c r="N5" i="26" s="1"/>
  <c r="AB59" i="12"/>
  <c r="BI59" i="12" s="1"/>
  <c r="N56" i="26" s="1"/>
  <c r="AB14" i="12"/>
  <c r="BI14" i="12" s="1"/>
  <c r="N11" i="26" s="1"/>
  <c r="AC23" i="12"/>
  <c r="BJ23" i="12" s="1"/>
  <c r="O20" i="26" s="1"/>
  <c r="AB73" i="12"/>
  <c r="BI73" i="12" s="1"/>
  <c r="N70" i="26" s="1"/>
  <c r="AB72" i="12"/>
  <c r="BI72" i="12" s="1"/>
  <c r="N69" i="26" s="1"/>
  <c r="AB51" i="12"/>
  <c r="BI51" i="12" s="1"/>
  <c r="N48" i="26" s="1"/>
  <c r="AC30" i="12"/>
  <c r="BJ30" i="12" s="1"/>
  <c r="O27" i="26" s="1"/>
  <c r="AC90" i="12"/>
  <c r="BJ90" i="12" s="1"/>
  <c r="O87" i="26" s="1"/>
  <c r="AB76" i="12"/>
  <c r="BI76" i="12" s="1"/>
  <c r="N73" i="26" s="1"/>
  <c r="AB11" i="12"/>
  <c r="BI11" i="12" s="1"/>
  <c r="N8" i="26" s="1"/>
  <c r="AB89" i="12"/>
  <c r="BI89" i="12" s="1"/>
  <c r="N86" i="26" s="1"/>
  <c r="AC42" i="12"/>
  <c r="BJ42" i="12" s="1"/>
  <c r="O39" i="26" s="1"/>
  <c r="AB37" i="12"/>
  <c r="BI37" i="12" s="1"/>
  <c r="N34" i="26" s="1"/>
  <c r="AB49" i="12"/>
  <c r="BI49" i="12" s="1"/>
  <c r="N46" i="26" s="1"/>
  <c r="AB13" i="12"/>
  <c r="BI13" i="12" s="1"/>
  <c r="N10" i="26" s="1"/>
  <c r="AB82" i="12"/>
  <c r="BI82" i="12" s="1"/>
  <c r="N79" i="26" s="1"/>
  <c r="AC82" i="12"/>
  <c r="BJ82" i="12" s="1"/>
  <c r="O79" i="26" s="1"/>
  <c r="AB43" i="12"/>
  <c r="BI43" i="12" s="1"/>
  <c r="N40" i="26" s="1"/>
  <c r="AC9" i="12"/>
  <c r="BJ9" i="12" s="1"/>
  <c r="O6" i="26" s="1"/>
  <c r="AC58" i="12"/>
  <c r="BJ58" i="12" s="1"/>
  <c r="O55" i="26" s="1"/>
  <c r="AC55" i="12"/>
  <c r="BJ55" i="12" s="1"/>
  <c r="O52" i="26" s="1"/>
  <c r="AC64" i="12"/>
  <c r="BJ64" i="12" s="1"/>
  <c r="O61" i="26" s="1"/>
  <c r="AC21" i="12"/>
  <c r="BJ21" i="12" s="1"/>
  <c r="O18" i="26" s="1"/>
  <c r="AC54" i="12"/>
  <c r="BJ54" i="12" s="1"/>
  <c r="O51" i="26" s="1"/>
  <c r="AC47" i="12"/>
  <c r="BJ47" i="12" s="1"/>
  <c r="O44" i="26" s="1"/>
  <c r="AB77" i="12"/>
  <c r="BI77" i="12" s="1"/>
  <c r="N74" i="26" s="1"/>
  <c r="AB60" i="12"/>
  <c r="BI60" i="12" s="1"/>
  <c r="N57" i="26" s="1"/>
  <c r="AC15" i="12"/>
  <c r="BJ15" i="12" s="1"/>
  <c r="O12" i="26" s="1"/>
  <c r="AC49" i="12"/>
  <c r="BJ49" i="12" s="1"/>
  <c r="O46" i="26" s="1"/>
  <c r="AC38" i="12"/>
  <c r="BJ38" i="12" s="1"/>
  <c r="O35" i="26" s="1"/>
  <c r="AC57" i="12"/>
  <c r="BJ57" i="12" s="1"/>
  <c r="O54" i="26" s="1"/>
  <c r="AC8" i="12"/>
  <c r="BJ8" i="12" s="1"/>
  <c r="O5" i="26" s="1"/>
  <c r="AC27" i="12"/>
  <c r="BJ27" i="12" s="1"/>
  <c r="O24" i="26" s="1"/>
  <c r="AC19" i="12"/>
  <c r="BJ19" i="12" s="1"/>
  <c r="O16" i="26" s="1"/>
  <c r="AC91" i="12"/>
  <c r="BJ91" i="12" s="1"/>
  <c r="O88" i="26" s="1"/>
  <c r="AB85" i="12"/>
  <c r="BI85" i="12" s="1"/>
  <c r="N82" i="26" s="1"/>
  <c r="AB86" i="12"/>
  <c r="BI86" i="12" s="1"/>
  <c r="N83" i="26" s="1"/>
  <c r="AB84" i="12"/>
  <c r="BI84" i="12" s="1"/>
  <c r="N81" i="26" s="1"/>
  <c r="AC29" i="12"/>
  <c r="BJ29" i="12" s="1"/>
  <c r="O26" i="26" s="1"/>
  <c r="AC76" i="12"/>
  <c r="BJ76" i="12" s="1"/>
  <c r="O73" i="26" s="1"/>
  <c r="AC46" i="12"/>
  <c r="BJ46" i="12" s="1"/>
  <c r="O43" i="26" s="1"/>
  <c r="AC77" i="12"/>
  <c r="BJ77" i="12" s="1"/>
  <c r="O74" i="26" s="1"/>
  <c r="AC70" i="12"/>
  <c r="BJ70" i="12" s="1"/>
  <c r="O67" i="26" s="1"/>
  <c r="AC28" i="12"/>
  <c r="BJ28" i="12" s="1"/>
  <c r="O25" i="26" s="1"/>
  <c r="AC12" i="12"/>
  <c r="BJ12" i="12" s="1"/>
  <c r="O9" i="26" s="1"/>
  <c r="AC11" i="12"/>
  <c r="BJ11" i="12" s="1"/>
  <c r="O8" i="26" s="1"/>
  <c r="AC43" i="12"/>
  <c r="BJ43" i="12" s="1"/>
  <c r="O40" i="26" s="1"/>
  <c r="AC72" i="12"/>
  <c r="BJ72" i="12" s="1"/>
  <c r="O69" i="26" s="1"/>
  <c r="AC13" i="12"/>
  <c r="BJ13" i="12" s="1"/>
  <c r="O10" i="26" s="1"/>
  <c r="AC44" i="12"/>
  <c r="BJ44" i="12" s="1"/>
  <c r="O41" i="26" s="1"/>
  <c r="AC17" i="12"/>
  <c r="BJ17" i="12" s="1"/>
  <c r="O14" i="26" s="1"/>
  <c r="AC45" i="12"/>
  <c r="BJ45" i="12" s="1"/>
  <c r="O42" i="26" s="1"/>
  <c r="AC18" i="12"/>
  <c r="BJ18" i="12" s="1"/>
  <c r="O15" i="26" s="1"/>
  <c r="AC40" i="12"/>
  <c r="BJ40" i="12" s="1"/>
  <c r="O37" i="26" s="1"/>
  <c r="AB44" i="12"/>
  <c r="BI44" i="12" s="1"/>
  <c r="N41" i="26" s="1"/>
  <c r="AB28" i="12"/>
  <c r="BI28" i="12" s="1"/>
  <c r="N25" i="26" s="1"/>
  <c r="AB87" i="12"/>
  <c r="BI87" i="12" s="1"/>
  <c r="N84" i="26" s="1"/>
  <c r="AB70" i="12"/>
  <c r="BI70" i="12" s="1"/>
  <c r="N67" i="26" s="1"/>
  <c r="AB68" i="12"/>
  <c r="BI68" i="12" s="1"/>
  <c r="N65" i="26" s="1"/>
  <c r="AB9" i="12"/>
  <c r="BI9" i="12" s="1"/>
  <c r="N6" i="26" s="1"/>
  <c r="AB30" i="12"/>
  <c r="BI30" i="12" s="1"/>
  <c r="N27" i="26" s="1"/>
  <c r="AB17" i="12"/>
  <c r="BI17" i="12" s="1"/>
  <c r="N14" i="26" s="1"/>
  <c r="AB42" i="12"/>
  <c r="BI42" i="12" s="1"/>
  <c r="N39" i="26" s="1"/>
  <c r="AB26" i="12"/>
  <c r="BI26" i="12" s="1"/>
  <c r="N23" i="26" s="1"/>
  <c r="AB12" i="12"/>
  <c r="BI12" i="12" s="1"/>
  <c r="N9" i="26" s="1"/>
  <c r="AB19" i="12"/>
  <c r="BI19" i="12" s="1"/>
  <c r="N16" i="26" s="1"/>
  <c r="AB54" i="12"/>
  <c r="BI54" i="12" s="1"/>
  <c r="N51" i="26" s="1"/>
  <c r="AB58" i="12"/>
  <c r="BI58" i="12" s="1"/>
  <c r="N55" i="26" s="1"/>
  <c r="AB34" i="12"/>
  <c r="BI34" i="12" s="1"/>
  <c r="N31" i="26" s="1"/>
  <c r="AB18" i="12"/>
  <c r="BI18" i="12" s="1"/>
  <c r="N15" i="26" s="1"/>
  <c r="AC59" i="12"/>
  <c r="BJ59" i="12" s="1"/>
  <c r="O56" i="26" s="1"/>
  <c r="AC26" i="12"/>
  <c r="BJ26" i="12" s="1"/>
  <c r="O23" i="26" s="1"/>
  <c r="AC37" i="12"/>
  <c r="BJ37" i="12" s="1"/>
  <c r="O34" i="26" s="1"/>
  <c r="AB71" i="12"/>
  <c r="BI71" i="12" s="1"/>
  <c r="N68" i="26" s="1"/>
  <c r="AB83" i="12"/>
  <c r="BI83" i="12" s="1"/>
  <c r="N80" i="26" s="1"/>
  <c r="AB67" i="12"/>
  <c r="BI67" i="12" s="1"/>
  <c r="N64" i="26" s="1"/>
  <c r="AC10" i="12"/>
  <c r="BJ10" i="12" s="1"/>
  <c r="O7" i="26" s="1"/>
  <c r="AC83" i="12"/>
  <c r="BJ83" i="12" s="1"/>
  <c r="O80" i="26" s="1"/>
  <c r="AC96" i="12"/>
  <c r="BJ96" i="12" s="1"/>
  <c r="O93" i="26" s="1"/>
  <c r="AC20" i="12"/>
  <c r="BJ20" i="12" s="1"/>
  <c r="O17" i="26" s="1"/>
  <c r="AC48" i="12"/>
  <c r="BJ48" i="12" s="1"/>
  <c r="O45" i="26" s="1"/>
  <c r="AC51" i="12"/>
  <c r="BJ51" i="12" s="1"/>
  <c r="O48" i="26" s="1"/>
  <c r="AB27" i="12"/>
  <c r="BI27" i="12" s="1"/>
  <c r="N24" i="26" s="1"/>
  <c r="AB29" i="12"/>
  <c r="BI29" i="12" s="1"/>
  <c r="N26" i="26" s="1"/>
  <c r="AB36" i="12"/>
  <c r="BI36" i="12" s="1"/>
  <c r="N33" i="26" s="1"/>
  <c r="AB57" i="12"/>
  <c r="BI57" i="12" s="1"/>
  <c r="N54" i="26" s="1"/>
  <c r="AB90" i="12"/>
  <c r="BI90" i="12" s="1"/>
  <c r="N87" i="26" s="1"/>
  <c r="AC71" i="12"/>
  <c r="BJ71" i="12" s="1"/>
  <c r="O68" i="26" s="1"/>
  <c r="AG36" i="6"/>
  <c r="AK36" i="6" s="1"/>
  <c r="AL36" i="6" s="1"/>
  <c r="AP36" i="6" s="1"/>
  <c r="AG9" i="6"/>
  <c r="AK9" i="6" s="1"/>
  <c r="AL9" i="6" s="1"/>
  <c r="AP9" i="6" s="1"/>
  <c r="AL41" i="6"/>
  <c r="AP41" i="6" s="1"/>
  <c r="AQ41" i="6" s="1"/>
  <c r="G38" i="26" s="1"/>
  <c r="AL68" i="6"/>
  <c r="AP68" i="6" s="1"/>
  <c r="AQ68" i="6" s="1"/>
  <c r="G65" i="26" s="1"/>
  <c r="AL82" i="6"/>
  <c r="AP82" i="6" s="1"/>
  <c r="AK71" i="6"/>
  <c r="AL71" i="6" s="1"/>
  <c r="AP71" i="6" s="1"/>
  <c r="AL91" i="6"/>
  <c r="AP91" i="6" s="1"/>
  <c r="AQ91" i="6" s="1"/>
  <c r="G88" i="26" s="1"/>
  <c r="AG87" i="6"/>
  <c r="AK87" i="6" s="1"/>
  <c r="AL87" i="6" s="1"/>
  <c r="AP87" i="6" s="1"/>
  <c r="AL57" i="6"/>
  <c r="AP57" i="6" s="1"/>
  <c r="AQ57" i="6" s="1"/>
  <c r="G54" i="26" s="1"/>
  <c r="AG83" i="6"/>
  <c r="AK83" i="6" s="1"/>
  <c r="AL83" i="6" s="1"/>
  <c r="AP83" i="6" s="1"/>
  <c r="AG72" i="6"/>
  <c r="AK72" i="6" s="1"/>
  <c r="AL72" i="6" s="1"/>
  <c r="AP72" i="6" s="1"/>
  <c r="AG67" i="6"/>
  <c r="AK67" i="6" s="1"/>
  <c r="AL67" i="6" s="1"/>
  <c r="AP67" i="6" s="1"/>
  <c r="AG89" i="6"/>
  <c r="AK89" i="6" s="1"/>
  <c r="AL89" i="6" s="1"/>
  <c r="AP89" i="6" s="1"/>
  <c r="AG44" i="6"/>
  <c r="AK44" i="6" s="1"/>
  <c r="AL44" i="6" s="1"/>
  <c r="AP44" i="6" s="1"/>
  <c r="AG40" i="6"/>
  <c r="AK40" i="6" s="1"/>
  <c r="AL40" i="6" s="1"/>
  <c r="AP40" i="6" s="1"/>
  <c r="AG26" i="6"/>
  <c r="AK26" i="6" s="1"/>
  <c r="AL26" i="6" s="1"/>
  <c r="AP26" i="6" s="1"/>
  <c r="AG20" i="6"/>
  <c r="AK20" i="6" s="1"/>
  <c r="AL20" i="6" s="1"/>
  <c r="AP20" i="6" s="1"/>
  <c r="AG54" i="6"/>
  <c r="AK54" i="6" s="1"/>
  <c r="AL54" i="6" s="1"/>
  <c r="AP54" i="6" s="1"/>
  <c r="AG96" i="6"/>
  <c r="AK96" i="6" s="1"/>
  <c r="AL96" i="6" s="1"/>
  <c r="AP96" i="6" s="1"/>
  <c r="AG21" i="6"/>
  <c r="AK21" i="6" s="1"/>
  <c r="AL21" i="6" s="1"/>
  <c r="AP21" i="6" s="1"/>
  <c r="AG43" i="6"/>
  <c r="AK43" i="6" s="1"/>
  <c r="AL43" i="6" s="1"/>
  <c r="AP43" i="6" s="1"/>
  <c r="AG90" i="6"/>
  <c r="AK90" i="6" s="1"/>
  <c r="AL90" i="6" s="1"/>
  <c r="AP90" i="6" s="1"/>
  <c r="AG86" i="6"/>
  <c r="AK86" i="6" s="1"/>
  <c r="AL86" i="6" s="1"/>
  <c r="AP86" i="6" s="1"/>
  <c r="AG47" i="6"/>
  <c r="AK47" i="6" s="1"/>
  <c r="AL47" i="6" s="1"/>
  <c r="AP47" i="6" s="1"/>
  <c r="AG84" i="6"/>
  <c r="AK84" i="6" s="1"/>
  <c r="AL84" i="6" s="1"/>
  <c r="AP84" i="6" s="1"/>
  <c r="AG85" i="6"/>
  <c r="AK85" i="6" s="1"/>
  <c r="AL85" i="6" s="1"/>
  <c r="AP85" i="6" s="1"/>
  <c r="AG38" i="6"/>
  <c r="AK38" i="6" s="1"/>
  <c r="AL38" i="6" s="1"/>
  <c r="AP38" i="6" s="1"/>
  <c r="AG78" i="6"/>
  <c r="AK78" i="6" s="1"/>
  <c r="AL78" i="6" s="1"/>
  <c r="AP78" i="6" s="1"/>
  <c r="AG77" i="6"/>
  <c r="AK77" i="6" s="1"/>
  <c r="AL77" i="6" s="1"/>
  <c r="AP77" i="6" s="1"/>
  <c r="AG74" i="6"/>
  <c r="AK74" i="6" s="1"/>
  <c r="AL74" i="6" s="1"/>
  <c r="AP74" i="6" s="1"/>
  <c r="AG73" i="6"/>
  <c r="AK73" i="6" s="1"/>
  <c r="AL73" i="6" s="1"/>
  <c r="AP73" i="6" s="1"/>
  <c r="AG37" i="6"/>
  <c r="AK37" i="6" s="1"/>
  <c r="AL37" i="6" s="1"/>
  <c r="AP37" i="6" s="1"/>
  <c r="AG39" i="6"/>
  <c r="AK39" i="6" s="1"/>
  <c r="AL39" i="6" s="1"/>
  <c r="AP39" i="6" s="1"/>
  <c r="AG70" i="6"/>
  <c r="AK70" i="6" s="1"/>
  <c r="AL70" i="6" s="1"/>
  <c r="AP70" i="6" s="1"/>
  <c r="AG60" i="6"/>
  <c r="AK60" i="6" s="1"/>
  <c r="AL60" i="6" s="1"/>
  <c r="AP60" i="6" s="1"/>
  <c r="AG59" i="6"/>
  <c r="AK59" i="6" s="1"/>
  <c r="AL59" i="6" s="1"/>
  <c r="AP59" i="6" s="1"/>
  <c r="AG58" i="6"/>
  <c r="AK58" i="6" s="1"/>
  <c r="AL58" i="6" s="1"/>
  <c r="AP58" i="6" s="1"/>
  <c r="AG55" i="6"/>
  <c r="AK55" i="6" s="1"/>
  <c r="AL55" i="6" s="1"/>
  <c r="AP55" i="6" s="1"/>
  <c r="AG51" i="6"/>
  <c r="AK51" i="6" s="1"/>
  <c r="AL51" i="6" s="1"/>
  <c r="AP51" i="6" s="1"/>
  <c r="AG50" i="6"/>
  <c r="AK50" i="6" s="1"/>
  <c r="AL50" i="6" s="1"/>
  <c r="AP50" i="6" s="1"/>
  <c r="AG49" i="6"/>
  <c r="AK49" i="6" s="1"/>
  <c r="AL49" i="6" s="1"/>
  <c r="AP49" i="6" s="1"/>
  <c r="AG48" i="6"/>
  <c r="AK48" i="6" s="1"/>
  <c r="AL48" i="6" s="1"/>
  <c r="AP48" i="6" s="1"/>
  <c r="AG46" i="6"/>
  <c r="AK46" i="6" s="1"/>
  <c r="AL46" i="6" s="1"/>
  <c r="AP46" i="6" s="1"/>
  <c r="AG42" i="6"/>
  <c r="AK42" i="6" s="1"/>
  <c r="AL42" i="6" s="1"/>
  <c r="AP42" i="6" s="1"/>
  <c r="AG45" i="6"/>
  <c r="AK45" i="6" s="1"/>
  <c r="AL45" i="6" s="1"/>
  <c r="AP45" i="6" s="1"/>
  <c r="AG13" i="6"/>
  <c r="AK13" i="6" s="1"/>
  <c r="AL13" i="6" s="1"/>
  <c r="AP13" i="6" s="1"/>
  <c r="AG12" i="6"/>
  <c r="AK12" i="6" s="1"/>
  <c r="AL12" i="6" s="1"/>
  <c r="AP12" i="6" s="1"/>
  <c r="AG34" i="6"/>
  <c r="AK34" i="6" s="1"/>
  <c r="AL34" i="6" s="1"/>
  <c r="AP34" i="6" s="1"/>
  <c r="AG27" i="6"/>
  <c r="AK27" i="6" s="1"/>
  <c r="AL27" i="6" s="1"/>
  <c r="AP27" i="6" s="1"/>
  <c r="AG24" i="6"/>
  <c r="AK24" i="6" s="1"/>
  <c r="AL24" i="6" s="1"/>
  <c r="AP24" i="6" s="1"/>
  <c r="AG28" i="6"/>
  <c r="AK28" i="6" s="1"/>
  <c r="AL28" i="6" s="1"/>
  <c r="AP28" i="6" s="1"/>
  <c r="AG29" i="6"/>
  <c r="AK29" i="6" s="1"/>
  <c r="AL29" i="6" s="1"/>
  <c r="AP29" i="6" s="1"/>
  <c r="AG30" i="6"/>
  <c r="AK30" i="6" s="1"/>
  <c r="AL30" i="6" s="1"/>
  <c r="AP30" i="6" s="1"/>
  <c r="AG23" i="6"/>
  <c r="AK23" i="6" s="1"/>
  <c r="AL23" i="6" s="1"/>
  <c r="AP23" i="6" s="1"/>
  <c r="AG19" i="6"/>
  <c r="AK19" i="6" s="1"/>
  <c r="AL19" i="6" s="1"/>
  <c r="AP19" i="6" s="1"/>
  <c r="AG18" i="6"/>
  <c r="AK18" i="6" s="1"/>
  <c r="AL18" i="6" s="1"/>
  <c r="AP18" i="6" s="1"/>
  <c r="AG14" i="6"/>
  <c r="AK14" i="6" s="1"/>
  <c r="AL14" i="6" s="1"/>
  <c r="AP14" i="6" s="1"/>
  <c r="AG15" i="6"/>
  <c r="AK15" i="6" s="1"/>
  <c r="AL15" i="6" s="1"/>
  <c r="AP15" i="6" s="1"/>
  <c r="AG10" i="6"/>
  <c r="AK10" i="6" s="1"/>
  <c r="AL10" i="6" s="1"/>
  <c r="AP10" i="6" s="1"/>
  <c r="AG17" i="6"/>
  <c r="AK17" i="6" s="1"/>
  <c r="AL17" i="6" s="1"/>
  <c r="AP17" i="6" s="1"/>
  <c r="AG11" i="6"/>
  <c r="AK11" i="6" s="1"/>
  <c r="AL11" i="6" s="1"/>
  <c r="AP11" i="6" s="1"/>
  <c r="M15" i="6"/>
  <c r="AO15" i="6" s="1"/>
  <c r="M14" i="6"/>
  <c r="AO14" i="6" s="1"/>
  <c r="M78" i="6"/>
  <c r="AO78" i="6" s="1"/>
  <c r="AQ78" i="6" s="1"/>
  <c r="G75" i="26" s="1"/>
  <c r="M50" i="6"/>
  <c r="AO50" i="6" s="1"/>
  <c r="M51" i="6"/>
  <c r="AO51" i="6" s="1"/>
  <c r="M70" i="6"/>
  <c r="AO70" i="6" s="1"/>
  <c r="M20" i="6"/>
  <c r="AO20" i="6" s="1"/>
  <c r="M84" i="6"/>
  <c r="AO84" i="6" s="1"/>
  <c r="AQ84" i="6" s="1"/>
  <c r="G81" i="26" s="1"/>
  <c r="M96" i="6"/>
  <c r="AO96" i="6" s="1"/>
  <c r="M23" i="6"/>
  <c r="AO23" i="6" s="1"/>
  <c r="M55" i="6"/>
  <c r="AO55" i="6" s="1"/>
  <c r="M90" i="6"/>
  <c r="AO90" i="6" s="1"/>
  <c r="M71" i="6"/>
  <c r="AO71" i="6" s="1"/>
  <c r="AQ71" i="6" s="1"/>
  <c r="G68" i="26" s="1"/>
  <c r="M73" i="6"/>
  <c r="AO73" i="6" s="1"/>
  <c r="AQ73" i="6" s="1"/>
  <c r="G70" i="26" s="1"/>
  <c r="M72" i="6"/>
  <c r="AO72" i="6" s="1"/>
  <c r="M89" i="6"/>
  <c r="AO89" i="6" s="1"/>
  <c r="AQ89" i="6" s="1"/>
  <c r="G86" i="26" s="1"/>
  <c r="M85" i="6"/>
  <c r="AO85" i="6" s="1"/>
  <c r="AQ85" i="6" s="1"/>
  <c r="G82" i="26" s="1"/>
  <c r="M87" i="6"/>
  <c r="AO87" i="6" s="1"/>
  <c r="M86" i="6"/>
  <c r="AO86" i="6" s="1"/>
  <c r="M83" i="6"/>
  <c r="AO83" i="6" s="1"/>
  <c r="M82" i="6"/>
  <c r="AO82" i="6" s="1"/>
  <c r="M77" i="6"/>
  <c r="AO77" i="6" s="1"/>
  <c r="M74" i="6"/>
  <c r="AO74" i="6" s="1"/>
  <c r="M40" i="6"/>
  <c r="AO40" i="6" s="1"/>
  <c r="M67" i="6"/>
  <c r="AO67" i="6" s="1"/>
  <c r="M38" i="6"/>
  <c r="AO38" i="6" s="1"/>
  <c r="M39" i="6"/>
  <c r="AO39" i="6" s="1"/>
  <c r="M60" i="6"/>
  <c r="AO60" i="6" s="1"/>
  <c r="M58" i="6"/>
  <c r="AO58" i="6" s="1"/>
  <c r="M59" i="6"/>
  <c r="AO59" i="6" s="1"/>
  <c r="M54" i="6"/>
  <c r="AO54" i="6" s="1"/>
  <c r="M37" i="6"/>
  <c r="AO37" i="6" s="1"/>
  <c r="M48" i="6"/>
  <c r="AO48" i="6" s="1"/>
  <c r="M49" i="6"/>
  <c r="AO49" i="6" s="1"/>
  <c r="M45" i="6"/>
  <c r="AO45" i="6" s="1"/>
  <c r="M47" i="6"/>
  <c r="AO47" i="6" s="1"/>
  <c r="M44" i="6"/>
  <c r="AO44" i="6" s="1"/>
  <c r="AQ44" i="6" s="1"/>
  <c r="G41" i="26" s="1"/>
  <c r="M46" i="6"/>
  <c r="AO46" i="6" s="1"/>
  <c r="AQ46" i="6" s="1"/>
  <c r="G43" i="26" s="1"/>
  <c r="M43" i="6"/>
  <c r="AO43" i="6" s="1"/>
  <c r="M42" i="6"/>
  <c r="AO42" i="6" s="1"/>
  <c r="M36" i="6"/>
  <c r="AO36" i="6" s="1"/>
  <c r="M34" i="6"/>
  <c r="AO34" i="6" s="1"/>
  <c r="M13" i="6"/>
  <c r="AO13" i="6" s="1"/>
  <c r="M21" i="6"/>
  <c r="AO21" i="6" s="1"/>
  <c r="M24" i="6"/>
  <c r="AO24" i="6" s="1"/>
  <c r="AQ24" i="6" s="1"/>
  <c r="G21" i="26" s="1"/>
  <c r="M27" i="6"/>
  <c r="AO27" i="6" s="1"/>
  <c r="M26" i="6"/>
  <c r="AO26" i="6" s="1"/>
  <c r="AQ26" i="6" s="1"/>
  <c r="G23" i="26" s="1"/>
  <c r="M29" i="6"/>
  <c r="AO29" i="6" s="1"/>
  <c r="M30" i="6"/>
  <c r="AO30" i="6" s="1"/>
  <c r="M28" i="6"/>
  <c r="AO28" i="6" s="1"/>
  <c r="AQ28" i="6" s="1"/>
  <c r="G25" i="26" s="1"/>
  <c r="M18" i="6"/>
  <c r="AO18" i="6" s="1"/>
  <c r="AQ18" i="6" s="1"/>
  <c r="G15" i="26" s="1"/>
  <c r="M19" i="6"/>
  <c r="AO19" i="6" s="1"/>
  <c r="M10" i="6"/>
  <c r="AO10" i="6" s="1"/>
  <c r="M17" i="6"/>
  <c r="AO17" i="6" s="1"/>
  <c r="M12" i="6"/>
  <c r="AO12" i="6" s="1"/>
  <c r="M9" i="6"/>
  <c r="AO9" i="6" s="1"/>
  <c r="M11" i="6"/>
  <c r="AO11" i="6" s="1"/>
  <c r="P22" i="13"/>
  <c r="E22" i="13"/>
  <c r="AH96" i="13"/>
  <c r="AH95" i="13"/>
  <c r="AH94" i="13"/>
  <c r="AH93" i="13"/>
  <c r="AH92" i="13"/>
  <c r="AH91" i="13"/>
  <c r="AH90" i="13"/>
  <c r="AH89" i="13"/>
  <c r="AH88" i="13"/>
  <c r="AH87" i="13"/>
  <c r="AH86" i="13"/>
  <c r="AH85" i="13"/>
  <c r="AH84" i="13"/>
  <c r="AH83" i="13"/>
  <c r="AH82" i="13"/>
  <c r="AH81" i="13"/>
  <c r="AH80" i="13"/>
  <c r="AH79" i="13"/>
  <c r="AH78" i="13"/>
  <c r="AH77" i="13"/>
  <c r="AH76" i="13"/>
  <c r="AH75" i="13"/>
  <c r="AH74" i="13"/>
  <c r="AH73" i="13"/>
  <c r="AH72" i="13"/>
  <c r="AH71" i="13"/>
  <c r="AH70" i="13"/>
  <c r="AH69" i="13"/>
  <c r="AH68" i="13"/>
  <c r="AH67" i="13"/>
  <c r="AH66" i="13"/>
  <c r="AH65" i="13"/>
  <c r="AH64" i="13"/>
  <c r="AH63" i="13"/>
  <c r="AH62" i="13"/>
  <c r="AH61" i="13"/>
  <c r="AH60" i="13"/>
  <c r="AH59" i="13"/>
  <c r="AH58" i="13"/>
  <c r="AH57" i="13"/>
  <c r="AH56" i="13"/>
  <c r="AH55" i="13"/>
  <c r="AH54" i="13"/>
  <c r="AH53" i="13"/>
  <c r="AH52" i="13"/>
  <c r="AH51" i="13"/>
  <c r="AH50" i="13"/>
  <c r="AH49" i="13"/>
  <c r="AH48" i="13"/>
  <c r="AH47" i="13"/>
  <c r="AH46" i="13"/>
  <c r="AH45" i="13"/>
  <c r="AH44" i="13"/>
  <c r="AH43" i="13"/>
  <c r="AH42" i="13"/>
  <c r="AH41" i="13"/>
  <c r="AH40" i="13"/>
  <c r="AH39" i="13"/>
  <c r="AH38" i="13"/>
  <c r="AH37" i="13"/>
  <c r="AH36" i="13"/>
  <c r="AH35" i="13"/>
  <c r="AH34" i="13"/>
  <c r="AH33" i="13"/>
  <c r="AH32" i="13"/>
  <c r="AH31" i="13"/>
  <c r="AH30" i="13"/>
  <c r="AH29" i="13"/>
  <c r="AH28" i="13"/>
  <c r="AH27" i="13"/>
  <c r="AH26" i="13"/>
  <c r="AH25" i="13"/>
  <c r="AH24" i="13"/>
  <c r="AH23" i="13"/>
  <c r="AH22" i="13"/>
  <c r="AH21" i="13"/>
  <c r="AH20" i="13"/>
  <c r="AH19" i="13"/>
  <c r="AH18" i="13"/>
  <c r="AH17" i="13"/>
  <c r="AH16" i="13"/>
  <c r="AH15" i="13"/>
  <c r="AH14" i="13"/>
  <c r="AH13" i="13"/>
  <c r="AH12" i="13"/>
  <c r="AH11" i="13"/>
  <c r="AH10" i="13"/>
  <c r="AH9" i="13"/>
  <c r="AH8" i="13"/>
  <c r="AH7" i="13"/>
  <c r="AH6" i="13"/>
  <c r="AH5" i="13"/>
  <c r="J8" i="13"/>
  <c r="O5" i="13" s="1"/>
  <c r="AB6" i="13"/>
  <c r="AG68" i="13" s="1"/>
  <c r="AI68" i="13" s="1"/>
  <c r="AB7" i="13"/>
  <c r="AG72" i="13" s="1"/>
  <c r="AI72" i="13" s="1"/>
  <c r="AB8" i="13"/>
  <c r="AC8" i="13" s="1"/>
  <c r="AB9" i="13"/>
  <c r="AG35" i="13" s="1"/>
  <c r="AI35" i="13" s="1"/>
  <c r="AB10" i="13"/>
  <c r="AG60" i="13" s="1"/>
  <c r="AI60" i="13" s="1"/>
  <c r="AB11" i="13"/>
  <c r="AG93" i="13" s="1"/>
  <c r="AI93" i="13" s="1"/>
  <c r="AB12" i="13"/>
  <c r="AG23" i="13" s="1"/>
  <c r="AB13" i="13"/>
  <c r="AG88" i="13" s="1"/>
  <c r="AI88" i="13" s="1"/>
  <c r="AB5" i="13"/>
  <c r="AG53" i="13" s="1"/>
  <c r="AI53" i="13" s="1"/>
  <c r="W96" i="13"/>
  <c r="W95" i="13"/>
  <c r="W94" i="13"/>
  <c r="W93" i="13"/>
  <c r="W92" i="13"/>
  <c r="W91" i="13"/>
  <c r="W90" i="13"/>
  <c r="W89" i="13"/>
  <c r="W88" i="13"/>
  <c r="W87" i="13"/>
  <c r="W86" i="13"/>
  <c r="W85" i="13"/>
  <c r="W84" i="13"/>
  <c r="W83" i="13"/>
  <c r="W82" i="13"/>
  <c r="W81" i="13"/>
  <c r="W80" i="13"/>
  <c r="W79" i="13"/>
  <c r="W78" i="13"/>
  <c r="W77" i="13"/>
  <c r="W76" i="13"/>
  <c r="W75" i="13"/>
  <c r="W74" i="13"/>
  <c r="W73" i="13"/>
  <c r="W72" i="13"/>
  <c r="W71" i="13"/>
  <c r="W70" i="13"/>
  <c r="W69" i="13"/>
  <c r="W68" i="13"/>
  <c r="W67" i="13"/>
  <c r="W66" i="13"/>
  <c r="W65" i="13"/>
  <c r="W64" i="13"/>
  <c r="W63" i="13"/>
  <c r="W62" i="13"/>
  <c r="W61" i="13"/>
  <c r="W60" i="13"/>
  <c r="W59" i="13"/>
  <c r="W58" i="13"/>
  <c r="W57" i="13"/>
  <c r="W56" i="13"/>
  <c r="W55" i="13"/>
  <c r="W54" i="13"/>
  <c r="W53" i="13"/>
  <c r="W52" i="13"/>
  <c r="W51" i="13"/>
  <c r="W50" i="13"/>
  <c r="W49" i="13"/>
  <c r="W48" i="13"/>
  <c r="W47" i="13"/>
  <c r="W46" i="13"/>
  <c r="W45" i="13"/>
  <c r="W44" i="13"/>
  <c r="W43" i="13"/>
  <c r="W42" i="13"/>
  <c r="W41" i="13"/>
  <c r="W40" i="13"/>
  <c r="W39" i="13"/>
  <c r="W38" i="13"/>
  <c r="W37" i="13"/>
  <c r="W36" i="13"/>
  <c r="W35" i="13"/>
  <c r="W34" i="13"/>
  <c r="W33" i="13"/>
  <c r="W32" i="13"/>
  <c r="W31" i="13"/>
  <c r="W30" i="13"/>
  <c r="W29" i="13"/>
  <c r="W28" i="13"/>
  <c r="W27" i="13"/>
  <c r="W26" i="13"/>
  <c r="W25" i="13"/>
  <c r="W24" i="13"/>
  <c r="W23" i="13"/>
  <c r="W22" i="13"/>
  <c r="W21" i="13"/>
  <c r="W20" i="13"/>
  <c r="W19" i="13"/>
  <c r="W18" i="13"/>
  <c r="W17" i="13"/>
  <c r="W16" i="13"/>
  <c r="W15" i="13"/>
  <c r="W14" i="13"/>
  <c r="W13" i="13"/>
  <c r="W12" i="13"/>
  <c r="W11" i="13"/>
  <c r="W10" i="13"/>
  <c r="W9" i="13"/>
  <c r="W8" i="13"/>
  <c r="W7" i="13"/>
  <c r="W6" i="13"/>
  <c r="W5" i="13"/>
  <c r="P96" i="13"/>
  <c r="P95" i="13"/>
  <c r="P94" i="13"/>
  <c r="P93" i="13"/>
  <c r="P92" i="13"/>
  <c r="P91" i="13"/>
  <c r="P90" i="13"/>
  <c r="P89" i="13"/>
  <c r="P88" i="13"/>
  <c r="P87" i="13"/>
  <c r="P86" i="13"/>
  <c r="P85" i="13"/>
  <c r="P84" i="13"/>
  <c r="P83" i="13"/>
  <c r="P82" i="13"/>
  <c r="P81" i="13"/>
  <c r="P80" i="13"/>
  <c r="P79" i="13"/>
  <c r="P78" i="13"/>
  <c r="P77" i="13"/>
  <c r="P76" i="13"/>
  <c r="P75" i="13"/>
  <c r="P74" i="13"/>
  <c r="P73" i="13"/>
  <c r="P72" i="13"/>
  <c r="P71" i="13"/>
  <c r="P70" i="13"/>
  <c r="P69" i="13"/>
  <c r="P68" i="13"/>
  <c r="P67" i="13"/>
  <c r="P66" i="13"/>
  <c r="P65" i="13"/>
  <c r="P64" i="13"/>
  <c r="P63" i="13"/>
  <c r="P62" i="13"/>
  <c r="P61" i="13"/>
  <c r="P60" i="13"/>
  <c r="P59" i="13"/>
  <c r="P58" i="13"/>
  <c r="P57" i="13"/>
  <c r="P56" i="13"/>
  <c r="P55" i="13"/>
  <c r="P54" i="13"/>
  <c r="P53" i="13"/>
  <c r="P52" i="13"/>
  <c r="P51" i="13"/>
  <c r="P50" i="13"/>
  <c r="P49" i="13"/>
  <c r="P48" i="13"/>
  <c r="P47" i="13"/>
  <c r="P46" i="13"/>
  <c r="P45" i="13"/>
  <c r="P44" i="13"/>
  <c r="P43" i="13"/>
  <c r="P42" i="13"/>
  <c r="P41" i="13"/>
  <c r="P40" i="13"/>
  <c r="P39" i="13"/>
  <c r="P38" i="13"/>
  <c r="P37" i="13"/>
  <c r="P36" i="13"/>
  <c r="P35" i="13"/>
  <c r="P34" i="13"/>
  <c r="P33" i="13"/>
  <c r="P32" i="13"/>
  <c r="P31" i="13"/>
  <c r="P30" i="13"/>
  <c r="P29" i="13"/>
  <c r="P28" i="13"/>
  <c r="P27" i="13"/>
  <c r="P26" i="13"/>
  <c r="P25" i="13"/>
  <c r="P24" i="13"/>
  <c r="P23" i="13"/>
  <c r="P21" i="13"/>
  <c r="P20" i="13"/>
  <c r="P19" i="13"/>
  <c r="P18" i="13"/>
  <c r="P17" i="13"/>
  <c r="P16" i="13"/>
  <c r="P15" i="13"/>
  <c r="P14" i="13"/>
  <c r="P13" i="13"/>
  <c r="P12" i="13"/>
  <c r="P11" i="13"/>
  <c r="P10" i="13"/>
  <c r="P9" i="13"/>
  <c r="P8" i="13"/>
  <c r="P7" i="13"/>
  <c r="E96" i="13"/>
  <c r="E95" i="13"/>
  <c r="E94" i="13"/>
  <c r="E93" i="13"/>
  <c r="E92" i="13"/>
  <c r="E91" i="13"/>
  <c r="E90" i="13"/>
  <c r="E89" i="13"/>
  <c r="E88" i="13"/>
  <c r="E87" i="13"/>
  <c r="E86" i="13"/>
  <c r="E85" i="13"/>
  <c r="E84" i="13"/>
  <c r="E83" i="13"/>
  <c r="E82" i="13"/>
  <c r="E81" i="13"/>
  <c r="E80" i="13"/>
  <c r="E79" i="13"/>
  <c r="E78" i="13"/>
  <c r="E77" i="13"/>
  <c r="E76" i="13"/>
  <c r="E75"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1" i="13"/>
  <c r="E20" i="13"/>
  <c r="E19" i="13"/>
  <c r="E18" i="13"/>
  <c r="E17" i="13"/>
  <c r="E16" i="13"/>
  <c r="E15" i="13"/>
  <c r="E14" i="13"/>
  <c r="E13" i="13"/>
  <c r="E12" i="13"/>
  <c r="E11" i="13"/>
  <c r="E10" i="13"/>
  <c r="E9" i="13"/>
  <c r="E8" i="13"/>
  <c r="E7" i="13"/>
  <c r="P6" i="13"/>
  <c r="P5" i="13"/>
  <c r="E6" i="13"/>
  <c r="E5" i="13"/>
  <c r="J6" i="13"/>
  <c r="O67" i="13" s="1"/>
  <c r="J7" i="13"/>
  <c r="O71" i="13" s="1"/>
  <c r="J9" i="13"/>
  <c r="O34" i="13" s="1"/>
  <c r="J10" i="13"/>
  <c r="O63" i="13" s="1"/>
  <c r="J11" i="13"/>
  <c r="O95" i="13" s="1"/>
  <c r="J12" i="13"/>
  <c r="O21" i="13" s="1"/>
  <c r="Q21" i="13" s="1"/>
  <c r="J13" i="13"/>
  <c r="O87" i="13" s="1"/>
  <c r="J5" i="13"/>
  <c r="O56" i="13" s="1"/>
  <c r="AD4" i="18"/>
  <c r="AE4" i="18"/>
  <c r="AF4" i="18"/>
  <c r="AK37" i="18" s="1"/>
  <c r="M35" i="26" s="1"/>
  <c r="AG4" i="18"/>
  <c r="AH4" i="18"/>
  <c r="AC4" i="18"/>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4" i="17"/>
  <c r="F55" i="17"/>
  <c r="F56" i="17"/>
  <c r="F57" i="17"/>
  <c r="F58" i="17"/>
  <c r="F61" i="17"/>
  <c r="F62" i="17"/>
  <c r="F63" i="17"/>
  <c r="F64" i="17"/>
  <c r="F65" i="17"/>
  <c r="F66" i="17"/>
  <c r="F67" i="17"/>
  <c r="F68" i="17"/>
  <c r="F69" i="17"/>
  <c r="F70" i="17"/>
  <c r="F71" i="17"/>
  <c r="F72" i="17"/>
  <c r="F73" i="17"/>
  <c r="F74" i="17"/>
  <c r="F75" i="17"/>
  <c r="F76" i="17"/>
  <c r="F77" i="17"/>
  <c r="F78" i="17"/>
  <c r="F79" i="17"/>
  <c r="F80" i="17"/>
  <c r="F81" i="17"/>
  <c r="F82" i="17"/>
  <c r="L82" i="17" s="1"/>
  <c r="L76" i="26" s="1"/>
  <c r="F83" i="17"/>
  <c r="F84" i="17"/>
  <c r="F85" i="17"/>
  <c r="F86" i="17"/>
  <c r="F87" i="17"/>
  <c r="F88" i="17"/>
  <c r="F89" i="17"/>
  <c r="F90" i="17"/>
  <c r="F91" i="17"/>
  <c r="F92" i="17"/>
  <c r="F93" i="17"/>
  <c r="F94" i="17"/>
  <c r="F95" i="17"/>
  <c r="F96" i="17"/>
  <c r="F97" i="17"/>
  <c r="F98" i="17"/>
  <c r="F99" i="17"/>
  <c r="F9" i="17"/>
  <c r="F10" i="17"/>
  <c r="F11" i="17"/>
  <c r="F12" i="17"/>
  <c r="F13" i="17"/>
  <c r="F14" i="17"/>
  <c r="F15" i="17"/>
  <c r="F16" i="17"/>
  <c r="F17" i="17"/>
  <c r="F18" i="17"/>
  <c r="F19" i="17"/>
  <c r="F20" i="17"/>
  <c r="F21" i="17"/>
  <c r="F22" i="17"/>
  <c r="F23" i="17"/>
  <c r="F24" i="17"/>
  <c r="F8" i="17"/>
  <c r="F6" i="16"/>
  <c r="H6" i="16" s="1"/>
  <c r="K3" i="26" s="1"/>
  <c r="G6" i="16"/>
  <c r="F7" i="16"/>
  <c r="G7" i="16"/>
  <c r="H7" i="16" s="1"/>
  <c r="K4" i="26" s="1"/>
  <c r="F8" i="16"/>
  <c r="H8" i="16" s="1"/>
  <c r="K5" i="26" s="1"/>
  <c r="G8" i="16"/>
  <c r="F9" i="16"/>
  <c r="G9" i="16"/>
  <c r="H9" i="16" s="1"/>
  <c r="K6" i="26" s="1"/>
  <c r="F10" i="16"/>
  <c r="H10" i="16" s="1"/>
  <c r="K7" i="26" s="1"/>
  <c r="G10" i="16"/>
  <c r="F11" i="16"/>
  <c r="G11" i="16"/>
  <c r="H11" i="16" s="1"/>
  <c r="K8" i="26" s="1"/>
  <c r="F12" i="16"/>
  <c r="H12" i="16" s="1"/>
  <c r="K9" i="26" s="1"/>
  <c r="G12" i="16"/>
  <c r="F13" i="16"/>
  <c r="G13" i="16"/>
  <c r="H13" i="16" s="1"/>
  <c r="K10" i="26" s="1"/>
  <c r="F14" i="16"/>
  <c r="G14" i="16"/>
  <c r="H14" i="16" s="1"/>
  <c r="K11" i="26" s="1"/>
  <c r="F15" i="16"/>
  <c r="H15" i="16" s="1"/>
  <c r="K12" i="26" s="1"/>
  <c r="G15" i="16"/>
  <c r="F16" i="16"/>
  <c r="H16" i="16" s="1"/>
  <c r="K13" i="26" s="1"/>
  <c r="G16" i="16"/>
  <c r="F17" i="16"/>
  <c r="G17" i="16"/>
  <c r="H17" i="16" s="1"/>
  <c r="K14" i="26" s="1"/>
  <c r="F18" i="16"/>
  <c r="H18" i="16" s="1"/>
  <c r="K15" i="26" s="1"/>
  <c r="G18" i="16"/>
  <c r="F19" i="16"/>
  <c r="G19" i="16"/>
  <c r="H19" i="16" s="1"/>
  <c r="K16" i="26" s="1"/>
  <c r="F20" i="16"/>
  <c r="H20" i="16" s="1"/>
  <c r="K17" i="26" s="1"/>
  <c r="G20" i="16"/>
  <c r="F21" i="16"/>
  <c r="G21" i="16"/>
  <c r="H21" i="16" s="1"/>
  <c r="K18" i="26" s="1"/>
  <c r="F22" i="16"/>
  <c r="H22" i="16" s="1"/>
  <c r="K19" i="26" s="1"/>
  <c r="G22" i="16"/>
  <c r="F23" i="16"/>
  <c r="G23" i="16"/>
  <c r="H23" i="16" s="1"/>
  <c r="K20" i="26" s="1"/>
  <c r="F24" i="16"/>
  <c r="H24" i="16" s="1"/>
  <c r="K21" i="26" s="1"/>
  <c r="G24" i="16"/>
  <c r="F25" i="16"/>
  <c r="G25" i="16"/>
  <c r="H25" i="16" s="1"/>
  <c r="K22" i="26" s="1"/>
  <c r="F26" i="16"/>
  <c r="H26" i="16" s="1"/>
  <c r="K23" i="26" s="1"/>
  <c r="G26" i="16"/>
  <c r="F27" i="16"/>
  <c r="G27" i="16"/>
  <c r="H27" i="16" s="1"/>
  <c r="K24" i="26" s="1"/>
  <c r="F28" i="16"/>
  <c r="H28" i="16" s="1"/>
  <c r="K25" i="26" s="1"/>
  <c r="G28" i="16"/>
  <c r="F29" i="16"/>
  <c r="G29" i="16"/>
  <c r="H29" i="16" s="1"/>
  <c r="K26" i="26" s="1"/>
  <c r="F30" i="16"/>
  <c r="H30" i="16" s="1"/>
  <c r="K27" i="26" s="1"/>
  <c r="G30" i="16"/>
  <c r="F31" i="16"/>
  <c r="G31" i="16"/>
  <c r="H31" i="16" s="1"/>
  <c r="K28" i="26" s="1"/>
  <c r="F32" i="16"/>
  <c r="H32" i="16" s="1"/>
  <c r="K29" i="26" s="1"/>
  <c r="G32" i="16"/>
  <c r="F33" i="16"/>
  <c r="G33" i="16"/>
  <c r="H33" i="16" s="1"/>
  <c r="K30" i="26" s="1"/>
  <c r="F34" i="16"/>
  <c r="H34" i="16" s="1"/>
  <c r="K31" i="26" s="1"/>
  <c r="G34" i="16"/>
  <c r="F35" i="16"/>
  <c r="G35" i="16"/>
  <c r="H35" i="16" s="1"/>
  <c r="K32" i="26" s="1"/>
  <c r="F36" i="16"/>
  <c r="H36" i="16" s="1"/>
  <c r="K33" i="26" s="1"/>
  <c r="G36" i="16"/>
  <c r="F37" i="16"/>
  <c r="G37" i="16"/>
  <c r="H37" i="16" s="1"/>
  <c r="K34" i="26" s="1"/>
  <c r="F38" i="16"/>
  <c r="H38" i="16" s="1"/>
  <c r="K35" i="26" s="1"/>
  <c r="G38" i="16"/>
  <c r="F39" i="16"/>
  <c r="G39" i="16"/>
  <c r="H39" i="16" s="1"/>
  <c r="K36" i="26" s="1"/>
  <c r="F40" i="16"/>
  <c r="H40" i="16" s="1"/>
  <c r="K37" i="26" s="1"/>
  <c r="G40" i="16"/>
  <c r="F41" i="16"/>
  <c r="H41" i="16" s="1"/>
  <c r="K38" i="26" s="1"/>
  <c r="G41" i="16"/>
  <c r="F42" i="16"/>
  <c r="H42" i="16" s="1"/>
  <c r="K39" i="26" s="1"/>
  <c r="G42" i="16"/>
  <c r="F43" i="16"/>
  <c r="G43" i="16"/>
  <c r="H43" i="16" s="1"/>
  <c r="K40" i="26" s="1"/>
  <c r="F44" i="16"/>
  <c r="H44" i="16" s="1"/>
  <c r="K41" i="26" s="1"/>
  <c r="G44" i="16"/>
  <c r="F45" i="16"/>
  <c r="H45" i="16" s="1"/>
  <c r="K42" i="26" s="1"/>
  <c r="G45" i="16"/>
  <c r="F46" i="16"/>
  <c r="H46" i="16" s="1"/>
  <c r="K43" i="26" s="1"/>
  <c r="G46" i="16"/>
  <c r="F47" i="16"/>
  <c r="G47" i="16"/>
  <c r="H47" i="16" s="1"/>
  <c r="K44" i="26" s="1"/>
  <c r="F48" i="16"/>
  <c r="H48" i="16" s="1"/>
  <c r="K45" i="26" s="1"/>
  <c r="G48" i="16"/>
  <c r="F49" i="16"/>
  <c r="H49" i="16" s="1"/>
  <c r="K46" i="26" s="1"/>
  <c r="G49" i="16"/>
  <c r="F50" i="16"/>
  <c r="H50" i="16" s="1"/>
  <c r="K47" i="26" s="1"/>
  <c r="G50" i="16"/>
  <c r="F51" i="16"/>
  <c r="G51" i="16"/>
  <c r="H51" i="16" s="1"/>
  <c r="K48" i="26" s="1"/>
  <c r="F52" i="16"/>
  <c r="H52" i="16" s="1"/>
  <c r="K49" i="26" s="1"/>
  <c r="G52" i="16"/>
  <c r="F53" i="16"/>
  <c r="H53" i="16" s="1"/>
  <c r="K50" i="26" s="1"/>
  <c r="G53" i="16"/>
  <c r="F54" i="16"/>
  <c r="H54" i="16" s="1"/>
  <c r="K51" i="26" s="1"/>
  <c r="G54" i="16"/>
  <c r="F55" i="16"/>
  <c r="G55" i="16"/>
  <c r="H55" i="16" s="1"/>
  <c r="K52" i="26" s="1"/>
  <c r="F56" i="16"/>
  <c r="H56" i="16" s="1"/>
  <c r="K53" i="26" s="1"/>
  <c r="G56" i="16"/>
  <c r="F57" i="16"/>
  <c r="H57" i="16" s="1"/>
  <c r="K54" i="26" s="1"/>
  <c r="G57" i="16"/>
  <c r="F58" i="16"/>
  <c r="H58" i="16" s="1"/>
  <c r="K55" i="26" s="1"/>
  <c r="G58" i="16"/>
  <c r="F59" i="16"/>
  <c r="G59" i="16"/>
  <c r="H59" i="16" s="1"/>
  <c r="K56" i="26" s="1"/>
  <c r="F60" i="16"/>
  <c r="H60" i="16" s="1"/>
  <c r="K57" i="26" s="1"/>
  <c r="G60" i="16"/>
  <c r="F61" i="16"/>
  <c r="H61" i="16" s="1"/>
  <c r="K58" i="26" s="1"/>
  <c r="G61" i="16"/>
  <c r="F62" i="16"/>
  <c r="H62" i="16" s="1"/>
  <c r="K59" i="26" s="1"/>
  <c r="G62" i="16"/>
  <c r="F63" i="16"/>
  <c r="G63" i="16"/>
  <c r="H63" i="16" s="1"/>
  <c r="K60" i="26" s="1"/>
  <c r="F64" i="16"/>
  <c r="H64" i="16" s="1"/>
  <c r="K61" i="26" s="1"/>
  <c r="G64" i="16"/>
  <c r="F65" i="16"/>
  <c r="H65" i="16" s="1"/>
  <c r="K62" i="26" s="1"/>
  <c r="G65" i="16"/>
  <c r="F66" i="16"/>
  <c r="H66" i="16" s="1"/>
  <c r="K63" i="26" s="1"/>
  <c r="G66" i="16"/>
  <c r="F67" i="16"/>
  <c r="G67" i="16"/>
  <c r="H67" i="16" s="1"/>
  <c r="K64" i="26" s="1"/>
  <c r="F68" i="16"/>
  <c r="G68" i="16"/>
  <c r="F69" i="16"/>
  <c r="G69" i="16"/>
  <c r="H69" i="16" s="1"/>
  <c r="K66" i="26" s="1"/>
  <c r="F70" i="16"/>
  <c r="H70" i="16" s="1"/>
  <c r="K67" i="26" s="1"/>
  <c r="G70" i="16"/>
  <c r="F71" i="16"/>
  <c r="G71" i="16"/>
  <c r="H71" i="16" s="1"/>
  <c r="K68" i="26" s="1"/>
  <c r="F72" i="16"/>
  <c r="H72" i="16" s="1"/>
  <c r="K69" i="26" s="1"/>
  <c r="G72" i="16"/>
  <c r="F73" i="16"/>
  <c r="G73" i="16"/>
  <c r="H73" i="16" s="1"/>
  <c r="K70" i="26" s="1"/>
  <c r="F74" i="16"/>
  <c r="H74" i="16" s="1"/>
  <c r="K71" i="26" s="1"/>
  <c r="G74" i="16"/>
  <c r="F75" i="16"/>
  <c r="G75" i="16"/>
  <c r="H75" i="16" s="1"/>
  <c r="K72" i="26" s="1"/>
  <c r="F76" i="16"/>
  <c r="H76" i="16" s="1"/>
  <c r="K73" i="26" s="1"/>
  <c r="G76" i="16"/>
  <c r="F77" i="16"/>
  <c r="G77" i="16"/>
  <c r="H77" i="16" s="1"/>
  <c r="K74" i="26" s="1"/>
  <c r="F78" i="16"/>
  <c r="H78" i="16" s="1"/>
  <c r="K75" i="26" s="1"/>
  <c r="G78" i="16"/>
  <c r="F80" i="16"/>
  <c r="G80" i="16"/>
  <c r="H80" i="16" s="1"/>
  <c r="K77" i="26" s="1"/>
  <c r="F81" i="16"/>
  <c r="H81" i="16" s="1"/>
  <c r="K78" i="26" s="1"/>
  <c r="G81" i="16"/>
  <c r="F82" i="16"/>
  <c r="G82" i="16"/>
  <c r="F83" i="16"/>
  <c r="G83" i="16"/>
  <c r="F84" i="16"/>
  <c r="G84" i="16"/>
  <c r="H84" i="16" s="1"/>
  <c r="K81" i="26" s="1"/>
  <c r="F85" i="16"/>
  <c r="G85" i="16"/>
  <c r="F86" i="16"/>
  <c r="H86" i="16" s="1"/>
  <c r="K83" i="26" s="1"/>
  <c r="G86" i="16"/>
  <c r="F87" i="16"/>
  <c r="G87" i="16"/>
  <c r="F88" i="16"/>
  <c r="G88" i="16"/>
  <c r="H88" i="16" s="1"/>
  <c r="K85" i="26" s="1"/>
  <c r="F89" i="16"/>
  <c r="H89" i="16" s="1"/>
  <c r="K86" i="26" s="1"/>
  <c r="G89" i="16"/>
  <c r="F90" i="16"/>
  <c r="G90" i="16"/>
  <c r="H90" i="16" s="1"/>
  <c r="K87" i="26" s="1"/>
  <c r="F91" i="16"/>
  <c r="H91" i="16" s="1"/>
  <c r="K88" i="26" s="1"/>
  <c r="G91" i="16"/>
  <c r="F92" i="16"/>
  <c r="G92" i="16"/>
  <c r="H92" i="16" s="1"/>
  <c r="K89" i="26" s="1"/>
  <c r="F93" i="16"/>
  <c r="H93" i="16" s="1"/>
  <c r="K90" i="26" s="1"/>
  <c r="G93" i="16"/>
  <c r="F95" i="16"/>
  <c r="G95" i="16"/>
  <c r="H95" i="16" s="1"/>
  <c r="K92" i="26" s="1"/>
  <c r="F96" i="16"/>
  <c r="H96" i="16" s="1"/>
  <c r="K93" i="26" s="1"/>
  <c r="G96" i="16"/>
  <c r="G5" i="16"/>
  <c r="F5" i="16"/>
  <c r="H5" i="16" s="1"/>
  <c r="K2" i="26" s="1"/>
  <c r="O4" i="15"/>
  <c r="P4" i="15"/>
  <c r="O5" i="15"/>
  <c r="P5" i="15"/>
  <c r="O6" i="15"/>
  <c r="P6" i="15"/>
  <c r="O7" i="15"/>
  <c r="P7" i="15"/>
  <c r="O8" i="15"/>
  <c r="P8" i="15"/>
  <c r="O9" i="15"/>
  <c r="P9" i="15"/>
  <c r="O10" i="15"/>
  <c r="P10" i="15"/>
  <c r="O11" i="15"/>
  <c r="P11" i="15"/>
  <c r="O12" i="15"/>
  <c r="P12" i="15"/>
  <c r="O13" i="15"/>
  <c r="P13" i="15"/>
  <c r="O14" i="15"/>
  <c r="P14" i="15"/>
  <c r="O15" i="15"/>
  <c r="P15" i="15"/>
  <c r="O16" i="15"/>
  <c r="P16" i="15"/>
  <c r="O17" i="15"/>
  <c r="P17" i="15"/>
  <c r="O18" i="15"/>
  <c r="P18" i="15"/>
  <c r="O19" i="15"/>
  <c r="P19" i="15"/>
  <c r="O20" i="15"/>
  <c r="P20" i="15"/>
  <c r="O21" i="15"/>
  <c r="P21" i="15"/>
  <c r="O22" i="15"/>
  <c r="P22" i="15"/>
  <c r="O23" i="15"/>
  <c r="P23" i="15"/>
  <c r="O24" i="15"/>
  <c r="P24" i="15"/>
  <c r="O25" i="15"/>
  <c r="P25" i="15"/>
  <c r="O26" i="15"/>
  <c r="P26" i="15"/>
  <c r="O27" i="15"/>
  <c r="P27" i="15"/>
  <c r="O28" i="15"/>
  <c r="P28" i="15"/>
  <c r="O29" i="15"/>
  <c r="P29" i="15"/>
  <c r="O30" i="15"/>
  <c r="P30" i="15"/>
  <c r="O31" i="15"/>
  <c r="P31" i="15"/>
  <c r="O32" i="15"/>
  <c r="P32" i="15"/>
  <c r="O33" i="15"/>
  <c r="P33" i="15"/>
  <c r="O34" i="15"/>
  <c r="P34" i="15"/>
  <c r="O35" i="15"/>
  <c r="P35" i="15"/>
  <c r="O36" i="15"/>
  <c r="P36" i="15"/>
  <c r="O37" i="15"/>
  <c r="P37" i="15"/>
  <c r="O38" i="15"/>
  <c r="P38" i="15"/>
  <c r="O39" i="15"/>
  <c r="P39" i="15"/>
  <c r="O40" i="15"/>
  <c r="P40" i="15"/>
  <c r="O41" i="15"/>
  <c r="P41" i="15"/>
  <c r="O42" i="15"/>
  <c r="P42" i="15"/>
  <c r="O43" i="15"/>
  <c r="P43" i="15"/>
  <c r="O44" i="15"/>
  <c r="P44" i="15"/>
  <c r="O45" i="15"/>
  <c r="P45" i="15"/>
  <c r="O46" i="15"/>
  <c r="P46" i="15"/>
  <c r="O47" i="15"/>
  <c r="P47" i="15"/>
  <c r="O48" i="15"/>
  <c r="P48" i="15"/>
  <c r="O49" i="15"/>
  <c r="P49" i="15"/>
  <c r="O50" i="15"/>
  <c r="P50" i="15"/>
  <c r="O51" i="15"/>
  <c r="P51" i="15"/>
  <c r="O52" i="15"/>
  <c r="P52" i="15"/>
  <c r="O53" i="15"/>
  <c r="P53" i="15"/>
  <c r="O54" i="15"/>
  <c r="P54" i="15"/>
  <c r="O55" i="15"/>
  <c r="P55" i="15"/>
  <c r="O56" i="15"/>
  <c r="P56" i="15"/>
  <c r="O57" i="15"/>
  <c r="P57" i="15"/>
  <c r="O58" i="15"/>
  <c r="P58" i="15"/>
  <c r="O59" i="15"/>
  <c r="P59" i="15"/>
  <c r="O60" i="15"/>
  <c r="P60" i="15"/>
  <c r="O61" i="15"/>
  <c r="P61" i="15"/>
  <c r="O62" i="15"/>
  <c r="P62" i="15"/>
  <c r="O63" i="15"/>
  <c r="P63" i="15"/>
  <c r="O64" i="15"/>
  <c r="P64" i="15"/>
  <c r="O65" i="15"/>
  <c r="P65" i="15"/>
  <c r="O66" i="15"/>
  <c r="P66" i="15"/>
  <c r="O67" i="15"/>
  <c r="P67" i="15"/>
  <c r="O68" i="15"/>
  <c r="P68" i="15"/>
  <c r="O69" i="15"/>
  <c r="P69" i="15"/>
  <c r="O70" i="15"/>
  <c r="P70" i="15"/>
  <c r="O71" i="15"/>
  <c r="P71" i="15"/>
  <c r="O72" i="15"/>
  <c r="P72" i="15"/>
  <c r="O73" i="15"/>
  <c r="P73" i="15"/>
  <c r="O74" i="15"/>
  <c r="P74" i="15"/>
  <c r="O75" i="15"/>
  <c r="P75" i="15"/>
  <c r="O76" i="15"/>
  <c r="P76" i="15"/>
  <c r="O77" i="15"/>
  <c r="P77" i="15"/>
  <c r="O78" i="15"/>
  <c r="P78" i="15"/>
  <c r="O79" i="15"/>
  <c r="P79" i="15"/>
  <c r="O80" i="15"/>
  <c r="P80" i="15"/>
  <c r="O81" i="15"/>
  <c r="P81" i="15"/>
  <c r="O82" i="15"/>
  <c r="P82" i="15"/>
  <c r="O83" i="15"/>
  <c r="P83" i="15"/>
  <c r="O84" i="15"/>
  <c r="P84" i="15"/>
  <c r="O85" i="15"/>
  <c r="P85" i="15"/>
  <c r="O86" i="15"/>
  <c r="P86" i="15"/>
  <c r="O87" i="15"/>
  <c r="P87" i="15"/>
  <c r="O88" i="15"/>
  <c r="P88" i="15"/>
  <c r="O89" i="15"/>
  <c r="P89" i="15"/>
  <c r="O91" i="15"/>
  <c r="P91" i="15"/>
  <c r="O92" i="15"/>
  <c r="P92" i="15"/>
  <c r="O93" i="15"/>
  <c r="P93" i="15"/>
  <c r="O94" i="15"/>
  <c r="P94" i="15"/>
  <c r="O95" i="15"/>
  <c r="P95" i="15"/>
  <c r="O96" i="15"/>
  <c r="P96" i="15"/>
  <c r="O97" i="15"/>
  <c r="P97" i="15"/>
  <c r="O98" i="15"/>
  <c r="P98" i="15"/>
  <c r="O99" i="15"/>
  <c r="P99" i="15"/>
  <c r="O100" i="15"/>
  <c r="P100" i="15"/>
  <c r="O101" i="15"/>
  <c r="P101" i="15"/>
  <c r="O102" i="15"/>
  <c r="P102" i="15"/>
  <c r="O103" i="15"/>
  <c r="P103" i="15"/>
  <c r="O104" i="15"/>
  <c r="P104" i="15"/>
  <c r="O105" i="15"/>
  <c r="P105" i="15"/>
  <c r="O106" i="15"/>
  <c r="P106" i="15"/>
  <c r="O107" i="15"/>
  <c r="P107" i="15"/>
  <c r="O108" i="15"/>
  <c r="P108" i="15"/>
  <c r="O109" i="15"/>
  <c r="P109" i="15"/>
  <c r="O110" i="15"/>
  <c r="P110" i="15"/>
  <c r="O111" i="15"/>
  <c r="P111" i="15"/>
  <c r="O112" i="15"/>
  <c r="P112" i="15"/>
  <c r="O113" i="15"/>
  <c r="P113" i="15"/>
  <c r="O114" i="15"/>
  <c r="P114" i="15"/>
  <c r="O115" i="15"/>
  <c r="P115" i="15"/>
  <c r="O116" i="15"/>
  <c r="P116" i="15"/>
  <c r="O117" i="15"/>
  <c r="P117" i="15"/>
  <c r="O118" i="15"/>
  <c r="P118" i="15"/>
  <c r="O119" i="15"/>
  <c r="P119" i="15"/>
  <c r="O120" i="15"/>
  <c r="P120" i="15"/>
  <c r="O121" i="15"/>
  <c r="P121" i="15"/>
  <c r="O122" i="15"/>
  <c r="P122" i="15"/>
  <c r="O123" i="15"/>
  <c r="P123" i="15"/>
  <c r="O124" i="15"/>
  <c r="P124" i="15"/>
  <c r="O125" i="15"/>
  <c r="P125" i="15"/>
  <c r="O126" i="15"/>
  <c r="P126" i="15"/>
  <c r="O127" i="15"/>
  <c r="P127" i="15"/>
  <c r="O128" i="15"/>
  <c r="P128" i="15"/>
  <c r="O129" i="15"/>
  <c r="P129" i="15"/>
  <c r="O130" i="15"/>
  <c r="P130" i="15"/>
  <c r="O131" i="15"/>
  <c r="P131" i="15"/>
  <c r="O132" i="15"/>
  <c r="P132" i="15"/>
  <c r="O133" i="15"/>
  <c r="P133" i="15"/>
  <c r="O134" i="15"/>
  <c r="P134" i="15"/>
  <c r="O135" i="15"/>
  <c r="P135" i="15"/>
  <c r="O136" i="15"/>
  <c r="P136" i="15"/>
  <c r="O137" i="15"/>
  <c r="P137" i="15"/>
  <c r="O138" i="15"/>
  <c r="P138" i="15"/>
  <c r="O139" i="15"/>
  <c r="P139" i="15"/>
  <c r="O140" i="15"/>
  <c r="P140" i="15"/>
  <c r="O141" i="15"/>
  <c r="P141" i="15"/>
  <c r="O142" i="15"/>
  <c r="P142" i="15"/>
  <c r="O143" i="15"/>
  <c r="P143" i="15"/>
  <c r="O144" i="15"/>
  <c r="P144" i="15"/>
  <c r="O145" i="15"/>
  <c r="P145" i="15"/>
  <c r="O146" i="15"/>
  <c r="P146" i="15"/>
  <c r="O147" i="15"/>
  <c r="P147" i="15"/>
  <c r="O148" i="15"/>
  <c r="P148" i="15"/>
  <c r="O149" i="15"/>
  <c r="P149" i="15"/>
  <c r="O150" i="15"/>
  <c r="P150" i="15"/>
  <c r="O151" i="15"/>
  <c r="P151" i="15"/>
  <c r="O152" i="15"/>
  <c r="P152" i="15"/>
  <c r="O153" i="15"/>
  <c r="P153" i="15"/>
  <c r="O154" i="15"/>
  <c r="P154" i="15"/>
  <c r="O155" i="15"/>
  <c r="P155" i="15"/>
  <c r="O156" i="15"/>
  <c r="P156" i="15"/>
  <c r="O157" i="15"/>
  <c r="P157" i="15"/>
  <c r="O158" i="15"/>
  <c r="P158" i="15"/>
  <c r="O159" i="15"/>
  <c r="P159" i="15"/>
  <c r="O160" i="15"/>
  <c r="P160" i="15"/>
  <c r="O161" i="15"/>
  <c r="P161" i="15"/>
  <c r="O162" i="15"/>
  <c r="P162" i="15"/>
  <c r="O163" i="15"/>
  <c r="P163" i="15"/>
  <c r="O164" i="15"/>
  <c r="P164" i="15"/>
  <c r="O165" i="15"/>
  <c r="P165" i="15"/>
  <c r="O166" i="15"/>
  <c r="P166" i="15"/>
  <c r="O167" i="15"/>
  <c r="P167" i="15"/>
  <c r="O168" i="15"/>
  <c r="P168" i="15"/>
  <c r="O169" i="15"/>
  <c r="P169" i="15"/>
  <c r="O170" i="15"/>
  <c r="P170" i="15"/>
  <c r="O171" i="15"/>
  <c r="P171" i="15"/>
  <c r="O172" i="15"/>
  <c r="P172" i="15"/>
  <c r="O173" i="15"/>
  <c r="P173" i="15"/>
  <c r="O174" i="15"/>
  <c r="P174" i="15"/>
  <c r="O175" i="15"/>
  <c r="P175" i="15"/>
  <c r="O176" i="15"/>
  <c r="P176" i="15"/>
  <c r="O177" i="15"/>
  <c r="P177" i="15"/>
  <c r="O178" i="15"/>
  <c r="P178" i="15"/>
  <c r="O179" i="15"/>
  <c r="P179" i="15"/>
  <c r="O180" i="15"/>
  <c r="P180" i="15"/>
  <c r="O181" i="15"/>
  <c r="P181" i="15"/>
  <c r="O182" i="15"/>
  <c r="P182" i="15"/>
  <c r="O183" i="15"/>
  <c r="P183" i="15"/>
  <c r="O184" i="15"/>
  <c r="P184" i="15"/>
  <c r="O185" i="15"/>
  <c r="P185" i="15"/>
  <c r="O186" i="15"/>
  <c r="P186" i="15"/>
  <c r="O187" i="15"/>
  <c r="P187" i="15"/>
  <c r="O188" i="15"/>
  <c r="P188" i="15"/>
  <c r="O189" i="15"/>
  <c r="P189" i="15"/>
  <c r="O190" i="15"/>
  <c r="P190" i="15"/>
  <c r="O191" i="15"/>
  <c r="P191" i="15"/>
  <c r="O192" i="15"/>
  <c r="P192" i="15"/>
  <c r="O193" i="15"/>
  <c r="P193" i="15"/>
  <c r="O194" i="15"/>
  <c r="P194" i="15"/>
  <c r="O195" i="15"/>
  <c r="P195" i="15"/>
  <c r="O196" i="15"/>
  <c r="P196" i="15"/>
  <c r="O197" i="15"/>
  <c r="P197" i="15"/>
  <c r="O198" i="15"/>
  <c r="P198" i="15"/>
  <c r="O199" i="15"/>
  <c r="P199" i="15"/>
  <c r="O200" i="15"/>
  <c r="P200" i="15"/>
  <c r="O201" i="15"/>
  <c r="P201" i="15"/>
  <c r="O202" i="15"/>
  <c r="P202" i="15"/>
  <c r="O203" i="15"/>
  <c r="P203" i="15"/>
  <c r="O204" i="15"/>
  <c r="P204" i="15"/>
  <c r="M3" i="15"/>
  <c r="P3" i="15" s="1"/>
  <c r="L3" i="15"/>
  <c r="O3" i="15" s="1"/>
  <c r="AI23" i="13" l="1"/>
  <c r="Q5" i="13"/>
  <c r="H87" i="16"/>
  <c r="K84" i="26" s="1"/>
  <c r="H85" i="16"/>
  <c r="K82" i="26" s="1"/>
  <c r="H68" i="16"/>
  <c r="K65" i="26" s="1"/>
  <c r="AQ82" i="6"/>
  <c r="G79" i="26" s="1"/>
  <c r="AQ15" i="6"/>
  <c r="G12" i="26" s="1"/>
  <c r="AG14" i="13"/>
  <c r="AI14" i="13" s="1"/>
  <c r="AG30" i="13"/>
  <c r="AI30" i="13" s="1"/>
  <c r="AG67" i="13"/>
  <c r="AI67" i="13" s="1"/>
  <c r="AG18" i="13"/>
  <c r="AI18" i="13" s="1"/>
  <c r="AG34" i="13"/>
  <c r="AI34" i="13" s="1"/>
  <c r="AG83" i="13"/>
  <c r="AI83" i="13" s="1"/>
  <c r="AG6" i="13"/>
  <c r="AI6" i="13" s="1"/>
  <c r="AG22" i="13"/>
  <c r="AI22" i="13" s="1"/>
  <c r="AG59" i="13"/>
  <c r="AI59" i="13" s="1"/>
  <c r="AG87" i="13"/>
  <c r="AI87" i="13" s="1"/>
  <c r="AG10" i="13"/>
  <c r="AI10" i="13" s="1"/>
  <c r="AG26" i="13"/>
  <c r="AI26" i="13" s="1"/>
  <c r="AG63" i="13"/>
  <c r="AI63" i="13" s="1"/>
  <c r="AC9" i="13"/>
  <c r="AC13" i="13"/>
  <c r="AG8" i="13"/>
  <c r="AI8" i="13" s="1"/>
  <c r="AG12" i="13"/>
  <c r="AI12" i="13" s="1"/>
  <c r="AG16" i="13"/>
  <c r="AI16" i="13" s="1"/>
  <c r="AG20" i="13"/>
  <c r="AI20" i="13" s="1"/>
  <c r="AG24" i="13"/>
  <c r="AI24" i="13" s="1"/>
  <c r="AG28" i="13"/>
  <c r="AI28" i="13" s="1"/>
  <c r="AG32" i="13"/>
  <c r="AI32" i="13" s="1"/>
  <c r="AG57" i="13"/>
  <c r="AI57" i="13" s="1"/>
  <c r="AG61" i="13"/>
  <c r="AI61" i="13" s="1"/>
  <c r="AG65" i="13"/>
  <c r="AI65" i="13" s="1"/>
  <c r="AG69" i="13"/>
  <c r="AI69" i="13" s="1"/>
  <c r="AG73" i="13"/>
  <c r="AI73" i="13" s="1"/>
  <c r="AG77" i="13"/>
  <c r="AI77" i="13" s="1"/>
  <c r="AG90" i="13"/>
  <c r="AI90" i="13" s="1"/>
  <c r="AG94" i="13"/>
  <c r="AI94" i="13" s="1"/>
  <c r="AG81" i="13"/>
  <c r="AI81" i="13" s="1"/>
  <c r="AG85" i="13"/>
  <c r="AI85" i="13" s="1"/>
  <c r="AC6" i="13"/>
  <c r="AC10" i="13"/>
  <c r="AG5" i="13"/>
  <c r="AI5" i="13" s="1"/>
  <c r="AL5" i="13" s="1"/>
  <c r="Q2" i="26" s="1"/>
  <c r="AG9" i="13"/>
  <c r="AI9" i="13" s="1"/>
  <c r="AG13" i="13"/>
  <c r="AI13" i="13" s="1"/>
  <c r="AG17" i="13"/>
  <c r="AI17" i="13" s="1"/>
  <c r="AG21" i="13"/>
  <c r="AI21" i="13" s="1"/>
  <c r="AL21" i="13" s="1"/>
  <c r="Q18" i="26" s="1"/>
  <c r="AG25" i="13"/>
  <c r="AI25" i="13" s="1"/>
  <c r="AG29" i="13"/>
  <c r="AI29" i="13" s="1"/>
  <c r="AG33" i="13"/>
  <c r="AI33" i="13" s="1"/>
  <c r="AG58" i="13"/>
  <c r="AI58" i="13" s="1"/>
  <c r="AG62" i="13"/>
  <c r="AI62" i="13" s="1"/>
  <c r="AG66" i="13"/>
  <c r="AI66" i="13" s="1"/>
  <c r="AG70" i="13"/>
  <c r="AI70" i="13" s="1"/>
  <c r="AG74" i="13"/>
  <c r="AI74" i="13" s="1"/>
  <c r="AG78" i="13"/>
  <c r="AI78" i="13" s="1"/>
  <c r="AG91" i="13"/>
  <c r="AI91" i="13" s="1"/>
  <c r="AG95" i="13"/>
  <c r="AI95" i="13" s="1"/>
  <c r="AG82" i="13"/>
  <c r="AI82" i="13" s="1"/>
  <c r="AG86" i="13"/>
  <c r="AI86" i="13" s="1"/>
  <c r="AC7" i="13"/>
  <c r="AC11" i="13"/>
  <c r="AG71" i="13"/>
  <c r="AI71" i="13" s="1"/>
  <c r="AG75" i="13"/>
  <c r="AI75" i="13" s="1"/>
  <c r="AG79" i="13"/>
  <c r="AI79" i="13" s="1"/>
  <c r="AG92" i="13"/>
  <c r="AI92" i="13" s="1"/>
  <c r="AG96" i="13"/>
  <c r="AI96" i="13" s="1"/>
  <c r="AC12" i="13"/>
  <c r="AG7" i="13"/>
  <c r="AI7" i="13" s="1"/>
  <c r="AG11" i="13"/>
  <c r="AI11" i="13" s="1"/>
  <c r="AG15" i="13"/>
  <c r="AI15" i="13" s="1"/>
  <c r="AG19" i="13"/>
  <c r="AI19" i="13" s="1"/>
  <c r="AG27" i="13"/>
  <c r="AI27" i="13" s="1"/>
  <c r="AG31" i="13"/>
  <c r="AI31" i="13" s="1"/>
  <c r="AG64" i="13"/>
  <c r="AI64" i="13" s="1"/>
  <c r="AG76" i="13"/>
  <c r="AI76" i="13" s="1"/>
  <c r="AG89" i="13"/>
  <c r="AI89" i="13" s="1"/>
  <c r="AG80" i="13"/>
  <c r="AI80" i="13" s="1"/>
  <c r="AG84" i="13"/>
  <c r="AI84" i="13" s="1"/>
  <c r="AG38" i="13"/>
  <c r="AI38" i="13" s="1"/>
  <c r="AG42" i="13"/>
  <c r="AI42" i="13" s="1"/>
  <c r="AG46" i="13"/>
  <c r="AI46" i="13" s="1"/>
  <c r="AG50" i="13"/>
  <c r="AI50" i="13" s="1"/>
  <c r="AG54" i="13"/>
  <c r="AI54" i="13" s="1"/>
  <c r="AG39" i="13"/>
  <c r="AI39" i="13" s="1"/>
  <c r="AG43" i="13"/>
  <c r="AI43" i="13" s="1"/>
  <c r="AG47" i="13"/>
  <c r="AI47" i="13" s="1"/>
  <c r="AG51" i="13"/>
  <c r="AI51" i="13" s="1"/>
  <c r="AG55" i="13"/>
  <c r="AI55" i="13" s="1"/>
  <c r="AC5" i="13"/>
  <c r="AG36" i="13"/>
  <c r="AI36" i="13" s="1"/>
  <c r="AG40" i="13"/>
  <c r="AI40" i="13" s="1"/>
  <c r="AG44" i="13"/>
  <c r="AI44" i="13" s="1"/>
  <c r="AG48" i="13"/>
  <c r="AI48" i="13" s="1"/>
  <c r="AG52" i="13"/>
  <c r="AI52" i="13" s="1"/>
  <c r="AG56" i="13"/>
  <c r="AI56" i="13" s="1"/>
  <c r="AG37" i="13"/>
  <c r="AI37" i="13" s="1"/>
  <c r="AG41" i="13"/>
  <c r="AI41" i="13" s="1"/>
  <c r="AG45" i="13"/>
  <c r="AI45" i="13" s="1"/>
  <c r="AG49" i="13"/>
  <c r="AI49" i="13" s="1"/>
  <c r="K8" i="13"/>
  <c r="K12" i="13"/>
  <c r="O6" i="13"/>
  <c r="Q6" i="13" s="1"/>
  <c r="AL6" i="13" s="1"/>
  <c r="Q3" i="26" s="1"/>
  <c r="O10" i="13"/>
  <c r="Q10" i="13" s="1"/>
  <c r="O14" i="13"/>
  <c r="Q14" i="13" s="1"/>
  <c r="AL14" i="13" s="1"/>
  <c r="Q11" i="26" s="1"/>
  <c r="O18" i="13"/>
  <c r="Q18" i="13" s="1"/>
  <c r="O23" i="13"/>
  <c r="Q23" i="13" s="1"/>
  <c r="AL23" i="13" s="1"/>
  <c r="Q20" i="26" s="1"/>
  <c r="O27" i="13"/>
  <c r="Q27" i="13" s="1"/>
  <c r="O31" i="13"/>
  <c r="Q31" i="13" s="1"/>
  <c r="O35" i="13"/>
  <c r="Q35" i="13" s="1"/>
  <c r="AL35" i="13" s="1"/>
  <c r="Q32" i="26" s="1"/>
  <c r="O60" i="13"/>
  <c r="Q60" i="13" s="1"/>
  <c r="AL60" i="13" s="1"/>
  <c r="Q57" i="26" s="1"/>
  <c r="O64" i="13"/>
  <c r="Q64" i="13" s="1"/>
  <c r="O68" i="13"/>
  <c r="Q68" i="13" s="1"/>
  <c r="AL68" i="13" s="1"/>
  <c r="Q65" i="26" s="1"/>
  <c r="O72" i="13"/>
  <c r="Q72" i="13" s="1"/>
  <c r="AL72" i="13" s="1"/>
  <c r="Q69" i="26" s="1"/>
  <c r="O76" i="13"/>
  <c r="Q76" i="13" s="1"/>
  <c r="O80" i="13"/>
  <c r="Q80" i="13" s="1"/>
  <c r="O84" i="13"/>
  <c r="Q84" i="13" s="1"/>
  <c r="O88" i="13"/>
  <c r="Q88" i="13" s="1"/>
  <c r="AL88" i="13" s="1"/>
  <c r="Q85" i="26" s="1"/>
  <c r="O92" i="13"/>
  <c r="Q92" i="13" s="1"/>
  <c r="O96" i="13"/>
  <c r="Q96" i="13" s="1"/>
  <c r="K9" i="13"/>
  <c r="K13" i="13"/>
  <c r="O7" i="13"/>
  <c r="Q7" i="13" s="1"/>
  <c r="O11" i="13"/>
  <c r="Q11" i="13" s="1"/>
  <c r="O15" i="13"/>
  <c r="Q15" i="13" s="1"/>
  <c r="O19" i="13"/>
  <c r="Q19" i="13" s="1"/>
  <c r="O24" i="13"/>
  <c r="Q24" i="13" s="1"/>
  <c r="O28" i="13"/>
  <c r="Q28" i="13" s="1"/>
  <c r="O32" i="13"/>
  <c r="Q32" i="13" s="1"/>
  <c r="O57" i="13"/>
  <c r="Q57" i="13" s="1"/>
  <c r="O61" i="13"/>
  <c r="Q61" i="13" s="1"/>
  <c r="O65" i="13"/>
  <c r="Q65" i="13" s="1"/>
  <c r="O69" i="13"/>
  <c r="Q69" i="13" s="1"/>
  <c r="O73" i="13"/>
  <c r="Q73" i="13" s="1"/>
  <c r="O77" i="13"/>
  <c r="Q77" i="13" s="1"/>
  <c r="O81" i="13"/>
  <c r="Q81" i="13" s="1"/>
  <c r="O85" i="13"/>
  <c r="Q85" i="13" s="1"/>
  <c r="O89" i="13"/>
  <c r="Q89" i="13" s="1"/>
  <c r="O93" i="13"/>
  <c r="Q93" i="13" s="1"/>
  <c r="AL93" i="13" s="1"/>
  <c r="Q90" i="26" s="1"/>
  <c r="Q34" i="13"/>
  <c r="K6" i="13"/>
  <c r="K10" i="13"/>
  <c r="O8" i="13"/>
  <c r="Q8" i="13" s="1"/>
  <c r="O12" i="13"/>
  <c r="Q12" i="13" s="1"/>
  <c r="O16" i="13"/>
  <c r="Q16" i="13" s="1"/>
  <c r="O20" i="13"/>
  <c r="Q20" i="13" s="1"/>
  <c r="O25" i="13"/>
  <c r="Q25" i="13" s="1"/>
  <c r="O29" i="13"/>
  <c r="Q29" i="13" s="1"/>
  <c r="O33" i="13"/>
  <c r="Q33" i="13" s="1"/>
  <c r="O58" i="13"/>
  <c r="Q58" i="13" s="1"/>
  <c r="O62" i="13"/>
  <c r="Q62" i="13" s="1"/>
  <c r="O66" i="13"/>
  <c r="Q66" i="13" s="1"/>
  <c r="O70" i="13"/>
  <c r="Q70" i="13" s="1"/>
  <c r="O74" i="13"/>
  <c r="Q74" i="13" s="1"/>
  <c r="O78" i="13"/>
  <c r="Q78" i="13" s="1"/>
  <c r="O82" i="13"/>
  <c r="Q82" i="13" s="1"/>
  <c r="O86" i="13"/>
  <c r="Q86" i="13" s="1"/>
  <c r="O90" i="13"/>
  <c r="Q90" i="13" s="1"/>
  <c r="O94" i="13"/>
  <c r="Q94" i="13" s="1"/>
  <c r="O22" i="13"/>
  <c r="Q22" i="13" s="1"/>
  <c r="Q63" i="13"/>
  <c r="AL63" i="13" s="1"/>
  <c r="Q60" i="26" s="1"/>
  <c r="Q67" i="13"/>
  <c r="Q71" i="13"/>
  <c r="Q95" i="13"/>
  <c r="K7" i="13"/>
  <c r="K11" i="13"/>
  <c r="O9" i="13"/>
  <c r="Q9" i="13" s="1"/>
  <c r="O13" i="13"/>
  <c r="Q13" i="13" s="1"/>
  <c r="O17" i="13"/>
  <c r="Q17" i="13" s="1"/>
  <c r="O26" i="13"/>
  <c r="Q26" i="13" s="1"/>
  <c r="O30" i="13"/>
  <c r="Q30" i="13" s="1"/>
  <c r="O59" i="13"/>
  <c r="Q59" i="13" s="1"/>
  <c r="O75" i="13"/>
  <c r="Q75" i="13" s="1"/>
  <c r="AL75" i="13" s="1"/>
  <c r="Q72" i="26" s="1"/>
  <c r="O79" i="13"/>
  <c r="Q79" i="13" s="1"/>
  <c r="O83" i="13"/>
  <c r="Q83" i="13" s="1"/>
  <c r="O91" i="13"/>
  <c r="Q91" i="13" s="1"/>
  <c r="O37" i="13"/>
  <c r="Q37" i="13" s="1"/>
  <c r="AL37" i="13" s="1"/>
  <c r="Q34" i="26" s="1"/>
  <c r="O41" i="13"/>
  <c r="Q41" i="13" s="1"/>
  <c r="O45" i="13"/>
  <c r="Q45" i="13" s="1"/>
  <c r="O49" i="13"/>
  <c r="O53" i="13"/>
  <c r="Q56" i="13"/>
  <c r="O38" i="13"/>
  <c r="Q38" i="13" s="1"/>
  <c r="O42" i="13"/>
  <c r="Q42" i="13" s="1"/>
  <c r="O46" i="13"/>
  <c r="Q46" i="13" s="1"/>
  <c r="O50" i="13"/>
  <c r="Q50" i="13" s="1"/>
  <c r="O54" i="13"/>
  <c r="Q54" i="13" s="1"/>
  <c r="Q49" i="13"/>
  <c r="Q53" i="13"/>
  <c r="AL53" i="13" s="1"/>
  <c r="Q50" i="26" s="1"/>
  <c r="O39" i="13"/>
  <c r="Q39" i="13" s="1"/>
  <c r="O43" i="13"/>
  <c r="Q43" i="13" s="1"/>
  <c r="O47" i="13"/>
  <c r="Q47" i="13" s="1"/>
  <c r="O51" i="13"/>
  <c r="Q51" i="13" s="1"/>
  <c r="O55" i="13"/>
  <c r="Q55" i="13" s="1"/>
  <c r="K5" i="13"/>
  <c r="O36" i="13"/>
  <c r="Q36" i="13" s="1"/>
  <c r="O40" i="13"/>
  <c r="Q40" i="13" s="1"/>
  <c r="AL40" i="13" s="1"/>
  <c r="Q37" i="26" s="1"/>
  <c r="O44" i="13"/>
  <c r="Q44" i="13" s="1"/>
  <c r="O48" i="13"/>
  <c r="Q48" i="13" s="1"/>
  <c r="O52" i="13"/>
  <c r="Q52" i="13" s="1"/>
  <c r="AQ30" i="6"/>
  <c r="G27" i="26" s="1"/>
  <c r="AQ38" i="6"/>
  <c r="G35" i="26" s="1"/>
  <c r="AQ67" i="6"/>
  <c r="G64" i="26" s="1"/>
  <c r="AQ48" i="6"/>
  <c r="G45" i="26" s="1"/>
  <c r="AQ9" i="6"/>
  <c r="G6" i="26" s="1"/>
  <c r="AQ29" i="6"/>
  <c r="G26" i="26" s="1"/>
  <c r="AQ21" i="6"/>
  <c r="G18" i="26" s="1"/>
  <c r="AQ42" i="6"/>
  <c r="G39" i="26" s="1"/>
  <c r="AQ47" i="6"/>
  <c r="G44" i="26" s="1"/>
  <c r="AQ37" i="6"/>
  <c r="G34" i="26" s="1"/>
  <c r="AQ83" i="6"/>
  <c r="G80" i="26" s="1"/>
  <c r="AQ90" i="6"/>
  <c r="G87" i="26" s="1"/>
  <c r="AQ10" i="6"/>
  <c r="G7" i="26" s="1"/>
  <c r="AQ96" i="6"/>
  <c r="G93" i="26" s="1"/>
  <c r="AQ19" i="6"/>
  <c r="G16" i="26" s="1"/>
  <c r="AQ60" i="6"/>
  <c r="G57" i="26" s="1"/>
  <c r="AQ72" i="6"/>
  <c r="G69" i="26" s="1"/>
  <c r="AQ51" i="6"/>
  <c r="G48" i="26" s="1"/>
  <c r="AQ40" i="6"/>
  <c r="G37" i="26" s="1"/>
  <c r="AQ12" i="6"/>
  <c r="G9" i="26" s="1"/>
  <c r="AQ86" i="6"/>
  <c r="G83" i="26" s="1"/>
  <c r="AQ58" i="6"/>
  <c r="G55" i="26" s="1"/>
  <c r="AQ11" i="6"/>
  <c r="G8" i="26" s="1"/>
  <c r="AQ50" i="6"/>
  <c r="G47" i="26" s="1"/>
  <c r="AQ36" i="6"/>
  <c r="G33" i="26" s="1"/>
  <c r="AQ13" i="6"/>
  <c r="G10" i="26" s="1"/>
  <c r="AQ43" i="6"/>
  <c r="G40" i="26" s="1"/>
  <c r="AQ45" i="6"/>
  <c r="G42" i="26" s="1"/>
  <c r="AQ54" i="6"/>
  <c r="G51" i="26" s="1"/>
  <c r="AQ39" i="6"/>
  <c r="G36" i="26" s="1"/>
  <c r="AQ74" i="6"/>
  <c r="G71" i="26" s="1"/>
  <c r="AQ55" i="6"/>
  <c r="G52" i="26" s="1"/>
  <c r="AQ20" i="6"/>
  <c r="G17" i="26" s="1"/>
  <c r="AQ17" i="6"/>
  <c r="G14" i="26" s="1"/>
  <c r="AQ27" i="6"/>
  <c r="G24" i="26" s="1"/>
  <c r="AQ34" i="6"/>
  <c r="G31" i="26" s="1"/>
  <c r="AQ49" i="6"/>
  <c r="G46" i="26" s="1"/>
  <c r="AQ59" i="6"/>
  <c r="G56" i="26" s="1"/>
  <c r="AQ77" i="6"/>
  <c r="G74" i="26" s="1"/>
  <c r="AQ87" i="6"/>
  <c r="G84" i="26" s="1"/>
  <c r="AQ23" i="6"/>
  <c r="G20" i="26" s="1"/>
  <c r="AQ70" i="6"/>
  <c r="G67" i="26" s="1"/>
  <c r="AQ14" i="6"/>
  <c r="G11" i="26" s="1"/>
  <c r="H83" i="16"/>
  <c r="K80" i="26" s="1"/>
  <c r="H82" i="16"/>
  <c r="K79" i="26" s="1"/>
  <c r="Q43" i="15"/>
  <c r="R43" i="15" s="1"/>
  <c r="Q41" i="15"/>
  <c r="R41" i="15" s="1"/>
  <c r="Q35" i="15"/>
  <c r="R35" i="15" s="1"/>
  <c r="Q33" i="15"/>
  <c r="R33" i="15" s="1"/>
  <c r="Q83" i="15"/>
  <c r="R83" i="15" s="1"/>
  <c r="Q65" i="15"/>
  <c r="R65" i="15" s="1"/>
  <c r="Q63" i="15"/>
  <c r="R63" i="15" s="1"/>
  <c r="Q61" i="15"/>
  <c r="R61" i="15" s="1"/>
  <c r="Q59" i="15"/>
  <c r="R59" i="15" s="1"/>
  <c r="Q198" i="15"/>
  <c r="R198" i="15" s="1"/>
  <c r="Q192" i="15"/>
  <c r="R192" i="15" s="1"/>
  <c r="Q184" i="15"/>
  <c r="R184" i="15" s="1"/>
  <c r="Q174" i="15"/>
  <c r="R174" i="15" s="1"/>
  <c r="T82" i="15" s="1"/>
  <c r="J81" i="26" s="1"/>
  <c r="Q172" i="15"/>
  <c r="R172" i="15" s="1"/>
  <c r="T80" i="15" s="1"/>
  <c r="J79" i="26" s="1"/>
  <c r="Q170" i="15"/>
  <c r="R170" i="15" s="1"/>
  <c r="T78" i="15" s="1"/>
  <c r="J77" i="26" s="1"/>
  <c r="Q162" i="15"/>
  <c r="R162" i="15" s="1"/>
  <c r="T28" i="15" s="1"/>
  <c r="J27" i="26" s="1"/>
  <c r="Q150" i="15"/>
  <c r="R150" i="15" s="1"/>
  <c r="Q148" i="15"/>
  <c r="R148" i="15" s="1"/>
  <c r="T54" i="15" s="1"/>
  <c r="J53" i="26" s="1"/>
  <c r="Q140" i="15"/>
  <c r="R140" i="15" s="1"/>
  <c r="T13" i="15" s="1"/>
  <c r="J12" i="26" s="1"/>
  <c r="Q134" i="15"/>
  <c r="R134" i="15" s="1"/>
  <c r="T90" i="15" s="1"/>
  <c r="J89" i="26" s="1"/>
  <c r="Q132" i="15"/>
  <c r="R132" i="15" s="1"/>
  <c r="Q130" i="15"/>
  <c r="R130" i="15" s="1"/>
  <c r="Q128" i="15"/>
  <c r="R128" i="15" s="1"/>
  <c r="T29" i="15" s="1"/>
  <c r="J28" i="26" s="1"/>
  <c r="Q126" i="15"/>
  <c r="R126" i="15" s="1"/>
  <c r="Q116" i="15"/>
  <c r="R116" i="15" s="1"/>
  <c r="Q108" i="15"/>
  <c r="R108" i="15" s="1"/>
  <c r="Q106" i="15"/>
  <c r="R106" i="15" s="1"/>
  <c r="Q86" i="15"/>
  <c r="R86" i="15" s="1"/>
  <c r="Q76" i="15"/>
  <c r="R76" i="15" s="1"/>
  <c r="Q74" i="15"/>
  <c r="R74" i="15" s="1"/>
  <c r="Q68" i="15"/>
  <c r="R68" i="15" s="1"/>
  <c r="Q64" i="15"/>
  <c r="R64" i="15" s="1"/>
  <c r="Q62" i="15"/>
  <c r="R62" i="15" s="1"/>
  <c r="Q54" i="15"/>
  <c r="R54" i="15" s="1"/>
  <c r="Q46" i="15"/>
  <c r="R46" i="15" s="1"/>
  <c r="Q36" i="15"/>
  <c r="R36" i="15" s="1"/>
  <c r="Q32" i="15"/>
  <c r="R32" i="15" s="1"/>
  <c r="Q14" i="15"/>
  <c r="R14" i="15" s="1"/>
  <c r="Q4" i="15"/>
  <c r="R4" i="15" s="1"/>
  <c r="Q81" i="15"/>
  <c r="R81" i="15" s="1"/>
  <c r="Q79" i="15"/>
  <c r="R79" i="15" s="1"/>
  <c r="Q73" i="15"/>
  <c r="R73" i="15" s="1"/>
  <c r="Q27" i="15"/>
  <c r="R27" i="15" s="1"/>
  <c r="Q25" i="15"/>
  <c r="R25" i="15" s="1"/>
  <c r="Q181" i="15"/>
  <c r="R181" i="15" s="1"/>
  <c r="T93" i="15" s="1"/>
  <c r="J92" i="26" s="1"/>
  <c r="Q137" i="15"/>
  <c r="R137" i="15" s="1"/>
  <c r="Q57" i="15"/>
  <c r="R57" i="15" s="1"/>
  <c r="T70" i="15" s="1"/>
  <c r="J69" i="26" s="1"/>
  <c r="Q21" i="15"/>
  <c r="R21" i="15" s="1"/>
  <c r="Q87" i="13"/>
  <c r="Q186" i="15"/>
  <c r="R186" i="15" s="1"/>
  <c r="Q164" i="15"/>
  <c r="R164" i="15" s="1"/>
  <c r="Q166" i="15"/>
  <c r="R166" i="15" s="1"/>
  <c r="Q154" i="15"/>
  <c r="R154" i="15" s="1"/>
  <c r="Q146" i="15"/>
  <c r="R146" i="15" s="1"/>
  <c r="Q142" i="15"/>
  <c r="R142" i="15" s="1"/>
  <c r="Q122" i="15"/>
  <c r="R122" i="15" s="1"/>
  <c r="Q110" i="15"/>
  <c r="R110" i="15" s="1"/>
  <c r="T39" i="15" s="1"/>
  <c r="J38" i="26" s="1"/>
  <c r="Q84" i="15"/>
  <c r="R84" i="15" s="1"/>
  <c r="Q82" i="15"/>
  <c r="R82" i="15" s="1"/>
  <c r="Q78" i="15"/>
  <c r="R78" i="15" s="1"/>
  <c r="T37" i="15" s="1"/>
  <c r="J36" i="26" s="1"/>
  <c r="Q70" i="15"/>
  <c r="R70" i="15" s="1"/>
  <c r="T64" i="15" s="1"/>
  <c r="J63" i="26" s="1"/>
  <c r="Q38" i="15"/>
  <c r="R38" i="15" s="1"/>
  <c r="T32" i="15" s="1"/>
  <c r="J31" i="26" s="1"/>
  <c r="Q30" i="15"/>
  <c r="R30" i="15" s="1"/>
  <c r="Q190" i="15"/>
  <c r="R190" i="15" s="1"/>
  <c r="Q194" i="15"/>
  <c r="R194" i="15" s="1"/>
  <c r="Q193" i="15"/>
  <c r="R193" i="15" s="1"/>
  <c r="Q191" i="15"/>
  <c r="R191" i="15" s="1"/>
  <c r="Q189" i="15"/>
  <c r="R189" i="15" s="1"/>
  <c r="Q185" i="15"/>
  <c r="R185" i="15" s="1"/>
  <c r="Q179" i="15"/>
  <c r="R179" i="15" s="1"/>
  <c r="T91" i="15" s="1"/>
  <c r="J90" i="26" s="1"/>
  <c r="Q173" i="15"/>
  <c r="R173" i="15" s="1"/>
  <c r="T81" i="15" s="1"/>
  <c r="J80" i="26" s="1"/>
  <c r="Q169" i="15"/>
  <c r="R169" i="15" s="1"/>
  <c r="Q167" i="15"/>
  <c r="R167" i="15" s="1"/>
  <c r="Q165" i="15"/>
  <c r="R165" i="15" s="1"/>
  <c r="T73" i="15" s="1"/>
  <c r="J72" i="26" s="1"/>
  <c r="Q163" i="15"/>
  <c r="R163" i="15" s="1"/>
  <c r="Q161" i="15"/>
  <c r="R161" i="15" s="1"/>
  <c r="T27" i="15" s="1"/>
  <c r="J26" i="26" s="1"/>
  <c r="Q159" i="15"/>
  <c r="R159" i="15" s="1"/>
  <c r="T22" i="15" s="1"/>
  <c r="J21" i="26" s="1"/>
  <c r="Q151" i="15"/>
  <c r="R151" i="15" s="1"/>
  <c r="Q149" i="15"/>
  <c r="R149" i="15" s="1"/>
  <c r="Q145" i="15"/>
  <c r="R145" i="15" s="1"/>
  <c r="Q143" i="15"/>
  <c r="R143" i="15" s="1"/>
  <c r="Q139" i="15"/>
  <c r="R139" i="15" s="1"/>
  <c r="T12" i="15" s="1"/>
  <c r="J11" i="26" s="1"/>
  <c r="Q135" i="15"/>
  <c r="R135" i="15" s="1"/>
  <c r="Q127" i="15"/>
  <c r="R127" i="15" s="1"/>
  <c r="Q125" i="15"/>
  <c r="R125" i="15" s="1"/>
  <c r="Q123" i="15"/>
  <c r="R123" i="15" s="1"/>
  <c r="Q119" i="15"/>
  <c r="R119" i="15" s="1"/>
  <c r="Q115" i="15"/>
  <c r="R115" i="15" s="1"/>
  <c r="T4" i="15" s="1"/>
  <c r="J3" i="26" s="1"/>
  <c r="Q113" i="15"/>
  <c r="R113" i="15" s="1"/>
  <c r="Q109" i="15"/>
  <c r="R109" i="15" s="1"/>
  <c r="Q107" i="15"/>
  <c r="R107" i="15" s="1"/>
  <c r="Q103" i="15"/>
  <c r="R103" i="15" s="1"/>
  <c r="T67" i="15" s="1"/>
  <c r="J66" i="26" s="1"/>
  <c r="Q99" i="15"/>
  <c r="R99" i="15" s="1"/>
  <c r="Q97" i="15"/>
  <c r="R97" i="15" s="1"/>
  <c r="T84" i="15" s="1"/>
  <c r="J83" i="26" s="1"/>
  <c r="Q95" i="15"/>
  <c r="R95" i="15" s="1"/>
  <c r="T66" i="15" s="1"/>
  <c r="J65" i="26" s="1"/>
  <c r="Q91" i="15"/>
  <c r="R91" i="15" s="1"/>
  <c r="Q89" i="15"/>
  <c r="R89" i="15" s="1"/>
  <c r="Q87" i="15"/>
  <c r="R87" i="15" s="1"/>
  <c r="Q55" i="15"/>
  <c r="R55" i="15" s="1"/>
  <c r="Q53" i="15"/>
  <c r="R53" i="15" s="1"/>
  <c r="Q51" i="15"/>
  <c r="R51" i="15" s="1"/>
  <c r="Q31" i="15"/>
  <c r="R31" i="15" s="1"/>
  <c r="Q29" i="15"/>
  <c r="R29" i="15" s="1"/>
  <c r="Q23" i="15"/>
  <c r="R23" i="15" s="1"/>
  <c r="T50" i="15" s="1"/>
  <c r="J49" i="26" s="1"/>
  <c r="Q19" i="15"/>
  <c r="R19" i="15" s="1"/>
  <c r="Q17" i="15"/>
  <c r="R17" i="15" s="1"/>
  <c r="T61" i="15" s="1"/>
  <c r="J60" i="26" s="1"/>
  <c r="Q15" i="15"/>
  <c r="R15" i="15" s="1"/>
  <c r="Q11" i="15"/>
  <c r="R11" i="15" s="1"/>
  <c r="Q136" i="15"/>
  <c r="R136" i="15" s="1"/>
  <c r="T5" i="15" s="1"/>
  <c r="J4" i="26" s="1"/>
  <c r="Q80" i="15"/>
  <c r="R80" i="15" s="1"/>
  <c r="Q178" i="15"/>
  <c r="R178" i="15" s="1"/>
  <c r="Q129" i="15"/>
  <c r="R129" i="15" s="1"/>
  <c r="T30" i="15" s="1"/>
  <c r="J29" i="26" s="1"/>
  <c r="Q105" i="15"/>
  <c r="R105" i="15" s="1"/>
  <c r="T69" i="15" s="1"/>
  <c r="J68" i="26" s="1"/>
  <c r="Q104" i="15"/>
  <c r="R104" i="15" s="1"/>
  <c r="Q100" i="15"/>
  <c r="R100" i="15" s="1"/>
  <c r="Q96" i="15"/>
  <c r="R96" i="15" s="1"/>
  <c r="Q92" i="15"/>
  <c r="R92" i="15" s="1"/>
  <c r="Q77" i="15"/>
  <c r="R77" i="15" s="1"/>
  <c r="T36" i="15" s="1"/>
  <c r="J35" i="26" s="1"/>
  <c r="Q13" i="15"/>
  <c r="R13" i="15" s="1"/>
  <c r="Q168" i="15"/>
  <c r="R168" i="15" s="1"/>
  <c r="Q133" i="15"/>
  <c r="R133" i="15" s="1"/>
  <c r="T89" i="15" s="1"/>
  <c r="J88" i="26" s="1"/>
  <c r="Q75" i="15"/>
  <c r="R75" i="15" s="1"/>
  <c r="Q131" i="15"/>
  <c r="R131" i="15" s="1"/>
  <c r="Q72" i="15"/>
  <c r="R72" i="15" s="1"/>
  <c r="Q71" i="15"/>
  <c r="R71" i="15" s="1"/>
  <c r="Q180" i="15"/>
  <c r="R180" i="15" s="1"/>
  <c r="T92" i="15" s="1"/>
  <c r="J91" i="26" s="1"/>
  <c r="Q69" i="15"/>
  <c r="R69" i="15" s="1"/>
  <c r="Q141" i="15"/>
  <c r="R141" i="15" s="1"/>
  <c r="Q67" i="15"/>
  <c r="R67" i="15" s="1"/>
  <c r="Q48" i="15"/>
  <c r="R48" i="15" s="1"/>
  <c r="Q49" i="15"/>
  <c r="R49" i="15" s="1"/>
  <c r="Q66" i="15"/>
  <c r="R66" i="15" s="1"/>
  <c r="Q47" i="15"/>
  <c r="R47" i="15" s="1"/>
  <c r="T59" i="15" s="1"/>
  <c r="J58" i="26" s="1"/>
  <c r="Q177" i="15"/>
  <c r="R177" i="15" s="1"/>
  <c r="T86" i="15" s="1"/>
  <c r="J85" i="26" s="1"/>
  <c r="Q85" i="15"/>
  <c r="R85" i="15" s="1"/>
  <c r="Q138" i="15"/>
  <c r="R138" i="15" s="1"/>
  <c r="Q58" i="15"/>
  <c r="R58" i="15" s="1"/>
  <c r="Q60" i="15"/>
  <c r="R60" i="15" s="1"/>
  <c r="Q56" i="15"/>
  <c r="R56" i="15" s="1"/>
  <c r="Q176" i="15"/>
  <c r="R176" i="15" s="1"/>
  <c r="T85" i="15" s="1"/>
  <c r="J84" i="26" s="1"/>
  <c r="Q40" i="15"/>
  <c r="R40" i="15" s="1"/>
  <c r="Q8" i="15"/>
  <c r="R8" i="15" s="1"/>
  <c r="Q171" i="15"/>
  <c r="R171" i="15" s="1"/>
  <c r="T79" i="15" s="1"/>
  <c r="J78" i="26" s="1"/>
  <c r="Q175" i="15"/>
  <c r="R175" i="15" s="1"/>
  <c r="Q39" i="15"/>
  <c r="R39" i="15" s="1"/>
  <c r="T33" i="15" s="1"/>
  <c r="J32" i="26" s="1"/>
  <c r="Q37" i="15"/>
  <c r="R37" i="15" s="1"/>
  <c r="T31" i="15" s="1"/>
  <c r="J30" i="26" s="1"/>
  <c r="Q7" i="15"/>
  <c r="R7" i="15" s="1"/>
  <c r="Q52" i="15"/>
  <c r="R52" i="15" s="1"/>
  <c r="Q50" i="15"/>
  <c r="R50" i="15" s="1"/>
  <c r="T60" i="15" s="1"/>
  <c r="J59" i="26" s="1"/>
  <c r="Q18" i="15"/>
  <c r="R18" i="15" s="1"/>
  <c r="Q20" i="15"/>
  <c r="R20" i="15" s="1"/>
  <c r="Q98" i="15"/>
  <c r="R98" i="15" s="1"/>
  <c r="Q34" i="15"/>
  <c r="R34" i="15" s="1"/>
  <c r="Q45" i="15"/>
  <c r="R45" i="15" s="1"/>
  <c r="Q44" i="15"/>
  <c r="R44" i="15" s="1"/>
  <c r="Q16" i="15"/>
  <c r="R16" i="15" s="1"/>
  <c r="Q120" i="15"/>
  <c r="R120" i="15" s="1"/>
  <c r="Q42" i="15"/>
  <c r="R42" i="15" s="1"/>
  <c r="Q112" i="15"/>
  <c r="R112" i="15" s="1"/>
  <c r="Q24" i="15"/>
  <c r="R24" i="15" s="1"/>
  <c r="T51" i="15" s="1"/>
  <c r="J50" i="26" s="1"/>
  <c r="Q94" i="15"/>
  <c r="R94" i="15" s="1"/>
  <c r="Q118" i="15"/>
  <c r="R118" i="15" s="1"/>
  <c r="Q160" i="15"/>
  <c r="R160" i="15" s="1"/>
  <c r="Q117" i="15"/>
  <c r="R117" i="15" s="1"/>
  <c r="Q111" i="15"/>
  <c r="R111" i="15" s="1"/>
  <c r="Q22" i="15"/>
  <c r="R22" i="15" s="1"/>
  <c r="T49" i="15" s="1"/>
  <c r="J48" i="26" s="1"/>
  <c r="Q28" i="15"/>
  <c r="R28" i="15" s="1"/>
  <c r="Q155" i="15"/>
  <c r="R155" i="15" s="1"/>
  <c r="Q102" i="15"/>
  <c r="R102" i="15" s="1"/>
  <c r="Q101" i="15"/>
  <c r="R101" i="15" s="1"/>
  <c r="T63" i="15" s="1"/>
  <c r="J62" i="26" s="1"/>
  <c r="Q26" i="15"/>
  <c r="R26" i="15" s="1"/>
  <c r="T53" i="15" s="1"/>
  <c r="J52" i="26" s="1"/>
  <c r="Q158" i="15"/>
  <c r="R158" i="15" s="1"/>
  <c r="T21" i="15" s="1"/>
  <c r="J20" i="26" s="1"/>
  <c r="Q157" i="15"/>
  <c r="R157" i="15" s="1"/>
  <c r="T19" i="15" s="1"/>
  <c r="J18" i="26" s="1"/>
  <c r="Q203" i="15"/>
  <c r="R203" i="15" s="1"/>
  <c r="Q202" i="15"/>
  <c r="R202" i="15" s="1"/>
  <c r="Q204" i="15"/>
  <c r="R204" i="15" s="1"/>
  <c r="Q200" i="15"/>
  <c r="R200" i="15" s="1"/>
  <c r="Q197" i="15"/>
  <c r="R197" i="15" s="1"/>
  <c r="Q195" i="15"/>
  <c r="R195" i="15" s="1"/>
  <c r="Q156" i="15"/>
  <c r="R156" i="15" s="1"/>
  <c r="Q124" i="15"/>
  <c r="R124" i="15" s="1"/>
  <c r="T47" i="15" s="1"/>
  <c r="J46" i="26" s="1"/>
  <c r="Q201" i="15"/>
  <c r="R201" i="15" s="1"/>
  <c r="Q183" i="15"/>
  <c r="R183" i="15" s="1"/>
  <c r="Q114" i="15"/>
  <c r="R114" i="15" s="1"/>
  <c r="T3" i="15" s="1"/>
  <c r="J2" i="26" s="1"/>
  <c r="Q147" i="15"/>
  <c r="R147" i="15" s="1"/>
  <c r="Q121" i="15"/>
  <c r="R121" i="15" s="1"/>
  <c r="Q182" i="15"/>
  <c r="R182" i="15" s="1"/>
  <c r="Q12" i="15"/>
  <c r="R12" i="15" s="1"/>
  <c r="Q6" i="15"/>
  <c r="R6" i="15" s="1"/>
  <c r="Q144" i="15"/>
  <c r="R144" i="15" s="1"/>
  <c r="Q5" i="15"/>
  <c r="R5" i="15" s="1"/>
  <c r="Q199" i="15"/>
  <c r="R199" i="15" s="1"/>
  <c r="Q10" i="15"/>
  <c r="R10" i="15" s="1"/>
  <c r="Q196" i="15"/>
  <c r="R196" i="15" s="1"/>
  <c r="Q9" i="15"/>
  <c r="R9" i="15" s="1"/>
  <c r="Q93" i="15"/>
  <c r="R93" i="15" s="1"/>
  <c r="Q188" i="15"/>
  <c r="R188" i="15" s="1"/>
  <c r="Q153" i="15"/>
  <c r="R153" i="15" s="1"/>
  <c r="Q3" i="15"/>
  <c r="R3" i="15" s="1"/>
  <c r="Q88" i="15"/>
  <c r="R88" i="15" s="1"/>
  <c r="Q152" i="15"/>
  <c r="R152" i="15" s="1"/>
  <c r="Q187" i="15"/>
  <c r="R187" i="15" s="1"/>
  <c r="AL42" i="13" l="1"/>
  <c r="Q39" i="26" s="1"/>
  <c r="AL90" i="13"/>
  <c r="Q87" i="26" s="1"/>
  <c r="AL19" i="13"/>
  <c r="Q16" i="26" s="1"/>
  <c r="AL9" i="13"/>
  <c r="Q6" i="26" s="1"/>
  <c r="AL46" i="13"/>
  <c r="Q43" i="26" s="1"/>
  <c r="AL17" i="13"/>
  <c r="Q14" i="26" s="1"/>
  <c r="AL86" i="13"/>
  <c r="Q83" i="26" s="1"/>
  <c r="AL85" i="13"/>
  <c r="Q82" i="26" s="1"/>
  <c r="AL33" i="13"/>
  <c r="Q30" i="26" s="1"/>
  <c r="AL32" i="13"/>
  <c r="Q29" i="26" s="1"/>
  <c r="AL43" i="13"/>
  <c r="Q40" i="26" s="1"/>
  <c r="AL83" i="13"/>
  <c r="Q80" i="26" s="1"/>
  <c r="AL30" i="13"/>
  <c r="Q27" i="26" s="1"/>
  <c r="AL66" i="13"/>
  <c r="Q63" i="26" s="1"/>
  <c r="AL70" i="13"/>
  <c r="Q67" i="26" s="1"/>
  <c r="AL16" i="13"/>
  <c r="Q13" i="26" s="1"/>
  <c r="AL69" i="13"/>
  <c r="Q66" i="26" s="1"/>
  <c r="AL44" i="13"/>
  <c r="Q41" i="26" s="1"/>
  <c r="AL55" i="13"/>
  <c r="Q52" i="26" s="1"/>
  <c r="AL39" i="13"/>
  <c r="Q36" i="26" s="1"/>
  <c r="AL41" i="13"/>
  <c r="Q38" i="26" s="1"/>
  <c r="AL79" i="13"/>
  <c r="Q76" i="26" s="1"/>
  <c r="AL26" i="13"/>
  <c r="Q23" i="26" s="1"/>
  <c r="AL94" i="13"/>
  <c r="Q91" i="26" s="1"/>
  <c r="AL78" i="13"/>
  <c r="Q75" i="26" s="1"/>
  <c r="AL62" i="13"/>
  <c r="Q59" i="26" s="1"/>
  <c r="AL25" i="13"/>
  <c r="Q22" i="26" s="1"/>
  <c r="AL8" i="13"/>
  <c r="Q5" i="26" s="1"/>
  <c r="AL77" i="13"/>
  <c r="Q74" i="26" s="1"/>
  <c r="AL61" i="13"/>
  <c r="Q58" i="26" s="1"/>
  <c r="AL24" i="13"/>
  <c r="Q21" i="26" s="1"/>
  <c r="AL7" i="13"/>
  <c r="Q4" i="26" s="1"/>
  <c r="AL92" i="13"/>
  <c r="Q89" i="26" s="1"/>
  <c r="AL76" i="13"/>
  <c r="Q73" i="26" s="1"/>
  <c r="AL45" i="13"/>
  <c r="Q42" i="26" s="1"/>
  <c r="AL71" i="13"/>
  <c r="Q68" i="26" s="1"/>
  <c r="AL67" i="13"/>
  <c r="Q64" i="26" s="1"/>
  <c r="AL74" i="13"/>
  <c r="Q71" i="26" s="1"/>
  <c r="AL58" i="13"/>
  <c r="Q55" i="26" s="1"/>
  <c r="AL20" i="13"/>
  <c r="Q17" i="26" s="1"/>
  <c r="AL73" i="13"/>
  <c r="Q70" i="26" s="1"/>
  <c r="AL57" i="13"/>
  <c r="Q54" i="26" s="1"/>
  <c r="AL36" i="13"/>
  <c r="Q33" i="26" s="1"/>
  <c r="AL15" i="13"/>
  <c r="Q12" i="26" s="1"/>
  <c r="AL52" i="13"/>
  <c r="Q49" i="26" s="1"/>
  <c r="AL84" i="13"/>
  <c r="Q81" i="26" s="1"/>
  <c r="AL48" i="13"/>
  <c r="Q45" i="26" s="1"/>
  <c r="AL91" i="13"/>
  <c r="Q88" i="26" s="1"/>
  <c r="AL59" i="13"/>
  <c r="Q56" i="26" s="1"/>
  <c r="AL13" i="13"/>
  <c r="Q10" i="26" s="1"/>
  <c r="AL82" i="13"/>
  <c r="Q79" i="26" s="1"/>
  <c r="AL29" i="13"/>
  <c r="Q26" i="26" s="1"/>
  <c r="AL12" i="13"/>
  <c r="Q9" i="26" s="1"/>
  <c r="AL34" i="13"/>
  <c r="Q31" i="26" s="1"/>
  <c r="AL81" i="13"/>
  <c r="Q78" i="26" s="1"/>
  <c r="AL65" i="13"/>
  <c r="Q62" i="26" s="1"/>
  <c r="AL28" i="13"/>
  <c r="Q25" i="26" s="1"/>
  <c r="AL10" i="13"/>
  <c r="Q7" i="26" s="1"/>
  <c r="AL27" i="13"/>
  <c r="Q24" i="26" s="1"/>
  <c r="AL89" i="13"/>
  <c r="Q86" i="26" s="1"/>
  <c r="AL18" i="13"/>
  <c r="Q15" i="26" s="1"/>
  <c r="AL87" i="13"/>
  <c r="Q84" i="26" s="1"/>
  <c r="AL95" i="13"/>
  <c r="Q92" i="26" s="1"/>
  <c r="AL22" i="13"/>
  <c r="Q19" i="26" s="1"/>
  <c r="AL96" i="13"/>
  <c r="Q93" i="26" s="1"/>
  <c r="AL54" i="13"/>
  <c r="Q51" i="26" s="1"/>
  <c r="AL38" i="13"/>
  <c r="Q35" i="26" s="1"/>
  <c r="AL51" i="13"/>
  <c r="Q48" i="26" s="1"/>
  <c r="AL56" i="13"/>
  <c r="Q53" i="26" s="1"/>
  <c r="AL49" i="13"/>
  <c r="Q46" i="26" s="1"/>
  <c r="AL31" i="13"/>
  <c r="Q28" i="26" s="1"/>
  <c r="AL11" i="13"/>
  <c r="Q8" i="26" s="1"/>
  <c r="AL80" i="13"/>
  <c r="Q77" i="26" s="1"/>
  <c r="AL64" i="13"/>
  <c r="Q61" i="26" s="1"/>
  <c r="AL50" i="13"/>
  <c r="Q47" i="26" s="1"/>
  <c r="AL47" i="13"/>
  <c r="Q44" i="26" s="1"/>
  <c r="T6" i="15"/>
  <c r="J5" i="26" s="1"/>
  <c r="T71" i="15"/>
  <c r="J70" i="26" s="1"/>
  <c r="T88" i="15"/>
  <c r="J87" i="26" s="1"/>
  <c r="T57" i="15"/>
  <c r="J56" i="26" s="1"/>
  <c r="T56" i="15"/>
  <c r="J55" i="26" s="1"/>
  <c r="T65" i="15"/>
  <c r="J64" i="26" s="1"/>
  <c r="T11" i="15"/>
  <c r="J10" i="26" s="1"/>
  <c r="T62" i="15"/>
  <c r="J61" i="26" s="1"/>
  <c r="T94" i="15"/>
  <c r="J93" i="26" s="1"/>
  <c r="T55" i="15"/>
  <c r="J54" i="26" s="1"/>
  <c r="T45" i="15"/>
  <c r="J44" i="26" s="1"/>
  <c r="T87" i="15"/>
  <c r="J86" i="26" s="1"/>
  <c r="T34" i="15"/>
  <c r="J33" i="26" s="1"/>
  <c r="T24" i="15"/>
  <c r="J23" i="26" s="1"/>
  <c r="T83" i="15"/>
  <c r="J82" i="26" s="1"/>
  <c r="T15" i="15"/>
  <c r="J14" i="26" s="1"/>
  <c r="T76" i="15"/>
  <c r="J75" i="26" s="1"/>
  <c r="T75" i="15"/>
  <c r="J74" i="26" s="1"/>
  <c r="T74" i="15"/>
  <c r="J73" i="26" s="1"/>
  <c r="T72" i="15"/>
  <c r="J71" i="26" s="1"/>
  <c r="T68" i="15"/>
  <c r="J67" i="26" s="1"/>
  <c r="T8" i="15"/>
  <c r="J7" i="26" s="1"/>
  <c r="T41" i="15"/>
  <c r="J40" i="26" s="1"/>
  <c r="T42" i="15"/>
  <c r="J41" i="26" s="1"/>
  <c r="T35" i="15"/>
  <c r="J34" i="26" s="1"/>
  <c r="T52" i="15"/>
  <c r="J51" i="26" s="1"/>
  <c r="T48" i="15"/>
  <c r="J47" i="26" s="1"/>
  <c r="T46" i="15"/>
  <c r="J45" i="26" s="1"/>
  <c r="T44" i="15"/>
  <c r="J43" i="26" s="1"/>
  <c r="T43" i="15"/>
  <c r="J42" i="26" s="1"/>
  <c r="T40" i="15"/>
  <c r="J39" i="26" s="1"/>
  <c r="T38" i="15"/>
  <c r="J37" i="26" s="1"/>
  <c r="T26" i="15"/>
  <c r="J25" i="26" s="1"/>
  <c r="T25" i="15"/>
  <c r="J24" i="26" s="1"/>
  <c r="T18" i="15"/>
  <c r="J17" i="26" s="1"/>
  <c r="T17" i="15"/>
  <c r="J16" i="26" s="1"/>
  <c r="T16" i="15"/>
  <c r="J15" i="26" s="1"/>
  <c r="T7" i="15"/>
  <c r="J6" i="26" s="1"/>
  <c r="T10" i="15"/>
  <c r="J9" i="26" s="1"/>
  <c r="T9" i="15"/>
  <c r="J8" i="26" s="1"/>
  <c r="AJ88" i="7"/>
  <c r="AJ89" i="7"/>
  <c r="AC36" i="7"/>
  <c r="AI67" i="7" s="1"/>
  <c r="AJ67" i="7" s="1"/>
  <c r="AL96" i="7" s="1"/>
  <c r="G99" i="17" s="1"/>
  <c r="K99" i="17" s="1"/>
  <c r="L99" i="17" s="1"/>
  <c r="L93" i="26" s="1"/>
  <c r="AC5" i="7"/>
  <c r="AC6" i="7"/>
  <c r="AI14" i="7" s="1"/>
  <c r="AJ14" i="7" s="1"/>
  <c r="AC7" i="7"/>
  <c r="AI15" i="7" s="1"/>
  <c r="AJ15" i="7" s="1"/>
  <c r="AC8" i="7"/>
  <c r="AI16" i="7" s="1"/>
  <c r="AJ16" i="7" s="1"/>
  <c r="AL13" i="7" s="1"/>
  <c r="G16" i="17" s="1"/>
  <c r="K16" i="17" s="1"/>
  <c r="L16" i="17" s="1"/>
  <c r="L10" i="26" s="1"/>
  <c r="AC9" i="7"/>
  <c r="AI17" i="7" s="1"/>
  <c r="AJ17" i="7" s="1"/>
  <c r="AC10" i="7"/>
  <c r="AI18" i="7" s="1"/>
  <c r="AJ18" i="7" s="1"/>
  <c r="AC11" i="7"/>
  <c r="AI19" i="7" s="1"/>
  <c r="AJ19" i="7" s="1"/>
  <c r="AL11" i="7" s="1"/>
  <c r="G14" i="17" s="1"/>
  <c r="K14" i="17" s="1"/>
  <c r="L14" i="17" s="1"/>
  <c r="L8" i="26" s="1"/>
  <c r="AC12" i="7"/>
  <c r="AC13" i="7"/>
  <c r="AI22" i="7" s="1"/>
  <c r="AJ22" i="7" s="1"/>
  <c r="AC14" i="7"/>
  <c r="AI23" i="7" s="1"/>
  <c r="AJ23" i="7" s="1"/>
  <c r="AC15" i="7"/>
  <c r="AI27" i="7" s="1"/>
  <c r="AJ27" i="7" s="1"/>
  <c r="AC16" i="7"/>
  <c r="AC17" i="7"/>
  <c r="AI30" i="7" s="1"/>
  <c r="AJ30" i="7" s="1"/>
  <c r="AC18" i="7"/>
  <c r="AI31" i="7" s="1"/>
  <c r="AJ31" i="7" s="1"/>
  <c r="AC19" i="7"/>
  <c r="AI35" i="7" s="1"/>
  <c r="AJ35" i="7" s="1"/>
  <c r="AC20" i="7"/>
  <c r="AI36" i="7" s="1"/>
  <c r="AJ36" i="7" s="1"/>
  <c r="AC21" i="7"/>
  <c r="AC22" i="7"/>
  <c r="AI42" i="7" s="1"/>
  <c r="AJ42" i="7" s="1"/>
  <c r="AC23" i="7"/>
  <c r="AI44" i="7" s="1"/>
  <c r="AJ44" i="7" s="1"/>
  <c r="AL56" i="7" s="1"/>
  <c r="G59" i="17" s="1"/>
  <c r="K59" i="17" s="1"/>
  <c r="L59" i="17" s="1"/>
  <c r="L53" i="26" s="1"/>
  <c r="AC24" i="7"/>
  <c r="AI47" i="7" s="1"/>
  <c r="AJ47" i="7" s="1"/>
  <c r="AC25" i="7"/>
  <c r="AI49" i="7" s="1"/>
  <c r="AJ49" i="7" s="1"/>
  <c r="AC26" i="7"/>
  <c r="AI51" i="7" s="1"/>
  <c r="AJ51" i="7" s="1"/>
  <c r="AL61" i="7" s="1"/>
  <c r="G64" i="17" s="1"/>
  <c r="K64" i="17" s="1"/>
  <c r="L64" i="17" s="1"/>
  <c r="L58" i="26" s="1"/>
  <c r="AC27" i="7"/>
  <c r="AI53" i="7" s="1"/>
  <c r="AJ53" i="7" s="1"/>
  <c r="AL8" i="7" s="1"/>
  <c r="G11" i="17" s="1"/>
  <c r="K11" i="17" s="1"/>
  <c r="L11" i="17" s="1"/>
  <c r="L5" i="26" s="1"/>
  <c r="AC28" i="7"/>
  <c r="AI54" i="7" s="1"/>
  <c r="AJ54" i="7" s="1"/>
  <c r="AC29" i="7"/>
  <c r="AC30" i="7"/>
  <c r="AI58" i="7" s="1"/>
  <c r="AJ58" i="7" s="1"/>
  <c r="AC31" i="7"/>
  <c r="AC32" i="7"/>
  <c r="AI61" i="7" s="1"/>
  <c r="AJ61" i="7" s="1"/>
  <c r="AL71" i="7" s="1"/>
  <c r="G74" i="17" s="1"/>
  <c r="K74" i="17" s="1"/>
  <c r="L74" i="17" s="1"/>
  <c r="L68" i="26" s="1"/>
  <c r="AC33" i="7"/>
  <c r="AI62" i="7" s="1"/>
  <c r="AJ62" i="7" s="1"/>
  <c r="AC34" i="7"/>
  <c r="AI63" i="7" s="1"/>
  <c r="AJ63" i="7" s="1"/>
  <c r="AL91" i="7" s="1"/>
  <c r="G94" i="17" s="1"/>
  <c r="K94" i="17" s="1"/>
  <c r="L94" i="17" s="1"/>
  <c r="L88" i="26" s="1"/>
  <c r="AC35" i="7"/>
  <c r="AI64" i="7" s="1"/>
  <c r="AJ64" i="7" s="1"/>
  <c r="AC37" i="7"/>
  <c r="AI68" i="7" s="1"/>
  <c r="AJ68" i="7" s="1"/>
  <c r="AL92" i="7" s="1"/>
  <c r="G95" i="17" s="1"/>
  <c r="K95" i="17" s="1"/>
  <c r="L95" i="17" s="1"/>
  <c r="L89" i="26" s="1"/>
  <c r="AC38" i="7"/>
  <c r="AI69" i="7" s="1"/>
  <c r="AJ69" i="7" s="1"/>
  <c r="AL93" i="7" s="1"/>
  <c r="G96" i="17" s="1"/>
  <c r="K96" i="17" s="1"/>
  <c r="L96" i="17" s="1"/>
  <c r="L90" i="26" s="1"/>
  <c r="AC39" i="7"/>
  <c r="AC40" i="7"/>
  <c r="AI72" i="7" s="1"/>
  <c r="AJ72" i="7" s="1"/>
  <c r="AL65" i="7" s="1"/>
  <c r="G68" i="17" s="1"/>
  <c r="K68" i="17" s="1"/>
  <c r="L68" i="17" s="1"/>
  <c r="L62" i="26" s="1"/>
  <c r="AC41" i="7"/>
  <c r="AI73" i="7" s="1"/>
  <c r="AJ73" i="7" s="1"/>
  <c r="AL66" i="7" s="1"/>
  <c r="G69" i="17" s="1"/>
  <c r="K69" i="17" s="1"/>
  <c r="L69" i="17" s="1"/>
  <c r="L63" i="26" s="1"/>
  <c r="AC42" i="7"/>
  <c r="AI74" i="7" s="1"/>
  <c r="AJ74" i="7" s="1"/>
  <c r="AL67" i="7" s="1"/>
  <c r="G70" i="17" s="1"/>
  <c r="K70" i="17" s="1"/>
  <c r="L70" i="17" s="1"/>
  <c r="L64" i="26" s="1"/>
  <c r="AC43" i="7"/>
  <c r="AI75" i="7" s="1"/>
  <c r="AJ75" i="7" s="1"/>
  <c r="AC44" i="7"/>
  <c r="AC45" i="7"/>
  <c r="AC46" i="7"/>
  <c r="AI81" i="7" s="1"/>
  <c r="AJ81" i="7" s="1"/>
  <c r="AC47" i="7"/>
  <c r="AC48" i="7"/>
  <c r="AC49" i="7"/>
  <c r="AI87" i="7" s="1"/>
  <c r="AJ87" i="7" s="1"/>
  <c r="AC50" i="7"/>
  <c r="AC51" i="7"/>
  <c r="AC52" i="7"/>
  <c r="AC53" i="7"/>
  <c r="AI100" i="7" s="1"/>
  <c r="AJ100" i="7" s="1"/>
  <c r="AC54" i="7"/>
  <c r="AI101" i="7" s="1"/>
  <c r="AJ101" i="7" s="1"/>
  <c r="AC55" i="7"/>
  <c r="AI102" i="7" s="1"/>
  <c r="AJ102" i="7" s="1"/>
  <c r="AC56" i="7"/>
  <c r="AI103" i="7" s="1"/>
  <c r="AJ103" i="7" s="1"/>
  <c r="AC57" i="7"/>
  <c r="AI104" i="7" s="1"/>
  <c r="AJ104" i="7" s="1"/>
  <c r="AC58" i="7"/>
  <c r="AC59" i="7"/>
  <c r="AC60" i="7"/>
  <c r="AI111" i="7" s="1"/>
  <c r="AJ111" i="7" s="1"/>
  <c r="AC61" i="7"/>
  <c r="AI112" i="7" s="1"/>
  <c r="AJ112" i="7" s="1"/>
  <c r="AC62" i="7"/>
  <c r="AC63" i="7"/>
  <c r="AI115" i="7" s="1"/>
  <c r="AJ115" i="7" s="1"/>
  <c r="AL77" i="7" s="1"/>
  <c r="G80" i="17" s="1"/>
  <c r="K80" i="17" s="1"/>
  <c r="L80" i="17" s="1"/>
  <c r="L74" i="26" s="1"/>
  <c r="AC64" i="7"/>
  <c r="AI116" i="7" s="1"/>
  <c r="AJ116" i="7" s="1"/>
  <c r="AC65" i="7"/>
  <c r="AI117" i="7" s="1"/>
  <c r="AJ117" i="7" s="1"/>
  <c r="AC66" i="7"/>
  <c r="AI118" i="7" s="1"/>
  <c r="AJ118" i="7" s="1"/>
  <c r="AL78" i="7" s="1"/>
  <c r="G81" i="17" s="1"/>
  <c r="K81" i="17" s="1"/>
  <c r="L81" i="17" s="1"/>
  <c r="L75" i="26" s="1"/>
  <c r="AC67" i="7"/>
  <c r="AC68" i="7"/>
  <c r="AC69" i="7"/>
  <c r="AC70" i="7"/>
  <c r="AC71" i="7"/>
  <c r="AI141" i="7" s="1"/>
  <c r="AJ141" i="7" s="1"/>
  <c r="AC72" i="7"/>
  <c r="AI142" i="7" s="1"/>
  <c r="AJ142" i="7" s="1"/>
  <c r="AC73" i="7"/>
  <c r="AI143" i="7" s="1"/>
  <c r="AJ143" i="7" s="1"/>
  <c r="AC74" i="7"/>
  <c r="AC75" i="7"/>
  <c r="AC76" i="7"/>
  <c r="AI148" i="7" s="1"/>
  <c r="AJ148" i="7" s="1"/>
  <c r="AC77" i="7"/>
  <c r="AI150" i="7" s="1"/>
  <c r="AJ150" i="7" s="1"/>
  <c r="AC78" i="7"/>
  <c r="AI151" i="7" s="1"/>
  <c r="AJ151" i="7" s="1"/>
  <c r="AC79" i="7"/>
  <c r="AI152" i="7" s="1"/>
  <c r="AJ152" i="7" s="1"/>
  <c r="AC80" i="7"/>
  <c r="AI153" i="7" s="1"/>
  <c r="AJ153" i="7" s="1"/>
  <c r="AC81" i="7"/>
  <c r="AI149" i="7" s="1"/>
  <c r="AJ149" i="7" s="1"/>
  <c r="S35" i="7"/>
  <c r="V35" i="7" s="1"/>
  <c r="S34" i="7"/>
  <c r="V34" i="7" s="1"/>
  <c r="S33" i="7"/>
  <c r="V33" i="7" s="1"/>
  <c r="S32" i="7"/>
  <c r="V32" i="7" s="1"/>
  <c r="S31" i="7"/>
  <c r="S30" i="7"/>
  <c r="V30" i="7" s="1"/>
  <c r="S29" i="7"/>
  <c r="V29" i="7" s="1"/>
  <c r="S28" i="7"/>
  <c r="V28" i="7" s="1"/>
  <c r="S27" i="7"/>
  <c r="V27" i="7" s="1"/>
  <c r="S26" i="7"/>
  <c r="V26" i="7" s="1"/>
  <c r="S25" i="7"/>
  <c r="V56" i="7" s="1"/>
  <c r="AO56" i="7" s="1"/>
  <c r="H53" i="26" s="1"/>
  <c r="S24" i="7"/>
  <c r="V55" i="7" s="1"/>
  <c r="S23" i="7"/>
  <c r="V54" i="7" s="1"/>
  <c r="S22" i="7"/>
  <c r="V53" i="7" s="1"/>
  <c r="S21" i="7"/>
  <c r="V52" i="7" s="1"/>
  <c r="S20" i="7"/>
  <c r="V51" i="7" s="1"/>
  <c r="S19" i="7"/>
  <c r="V50" i="7" s="1"/>
  <c r="S18" i="7"/>
  <c r="V49" i="7" s="1"/>
  <c r="S17" i="7"/>
  <c r="V48" i="7" s="1"/>
  <c r="S16" i="7"/>
  <c r="V47" i="7" s="1"/>
  <c r="S15" i="7"/>
  <c r="V46" i="7" s="1"/>
  <c r="S14" i="7"/>
  <c r="V45" i="7" s="1"/>
  <c r="S13" i="7"/>
  <c r="V44" i="7" s="1"/>
  <c r="S12" i="7"/>
  <c r="V43" i="7" s="1"/>
  <c r="S11" i="7"/>
  <c r="V42" i="7" s="1"/>
  <c r="S10" i="7"/>
  <c r="V41" i="7" s="1"/>
  <c r="S9" i="7"/>
  <c r="V40" i="7" s="1"/>
  <c r="S8" i="7"/>
  <c r="V39" i="7" s="1"/>
  <c r="S7" i="7"/>
  <c r="V38" i="7" s="1"/>
  <c r="S6" i="7"/>
  <c r="V37" i="7" s="1"/>
  <c r="S5" i="7"/>
  <c r="V36" i="7" s="1"/>
  <c r="V80" i="7"/>
  <c r="V25" i="7"/>
  <c r="V78" i="7"/>
  <c r="V6" i="7"/>
  <c r="V87" i="7"/>
  <c r="V74" i="7"/>
  <c r="V68" i="7"/>
  <c r="V64" i="7"/>
  <c r="V92" i="7"/>
  <c r="AO92" i="7" s="1"/>
  <c r="H89" i="26" s="1"/>
  <c r="V62" i="7"/>
  <c r="V61" i="7"/>
  <c r="AO61" i="7" s="1"/>
  <c r="H58" i="26" s="1"/>
  <c r="V11" i="7"/>
  <c r="AO11" i="7" s="1"/>
  <c r="H8" i="26" s="1"/>
  <c r="V9" i="7"/>
  <c r="V13" i="7"/>
  <c r="AO13" i="7" s="1"/>
  <c r="H10" i="26" s="1"/>
  <c r="V19" i="7"/>
  <c r="V17" i="7"/>
  <c r="V15" i="7"/>
  <c r="V16" i="7"/>
  <c r="V18" i="7"/>
  <c r="V20" i="7"/>
  <c r="V12" i="7"/>
  <c r="V14" i="7"/>
  <c r="V57" i="7"/>
  <c r="V58" i="7"/>
  <c r="V8" i="7"/>
  <c r="V71" i="7"/>
  <c r="V89" i="7"/>
  <c r="V91" i="7"/>
  <c r="V95" i="7"/>
  <c r="V96" i="7"/>
  <c r="AO96" i="7" s="1"/>
  <c r="H93" i="26" s="1"/>
  <c r="V93" i="7"/>
  <c r="V65" i="7"/>
  <c r="AO65" i="7" s="1"/>
  <c r="H62" i="26" s="1"/>
  <c r="V66" i="7"/>
  <c r="AO66" i="7" s="1"/>
  <c r="H63" i="26" s="1"/>
  <c r="V67" i="7"/>
  <c r="AO67" i="7" s="1"/>
  <c r="H64" i="26" s="1"/>
  <c r="V72" i="7"/>
  <c r="V73" i="7"/>
  <c r="V85" i="7"/>
  <c r="V86" i="7"/>
  <c r="V83" i="7"/>
  <c r="V90" i="7"/>
  <c r="V5" i="7"/>
  <c r="V7" i="7"/>
  <c r="V84" i="7"/>
  <c r="V81" i="7"/>
  <c r="V88" i="7"/>
  <c r="V69" i="7"/>
  <c r="V77" i="7"/>
  <c r="AO77" i="7" s="1"/>
  <c r="H74" i="26" s="1"/>
  <c r="V76" i="7"/>
  <c r="V21" i="7"/>
  <c r="V23" i="7"/>
  <c r="V75" i="7"/>
  <c r="V10" i="7"/>
  <c r="AO93" i="7" l="1"/>
  <c r="H90" i="26" s="1"/>
  <c r="AO78" i="7"/>
  <c r="H75" i="26" s="1"/>
  <c r="AO8" i="7"/>
  <c r="H5" i="26" s="1"/>
  <c r="AO91" i="7"/>
  <c r="H88" i="26" s="1"/>
  <c r="AO71" i="7"/>
  <c r="H68" i="26" s="1"/>
  <c r="AL64" i="7"/>
  <c r="G67" i="17" s="1"/>
  <c r="K67" i="17" s="1"/>
  <c r="L67" i="17" s="1"/>
  <c r="L61" i="26" s="1"/>
  <c r="AL90" i="7"/>
  <c r="G93" i="17" s="1"/>
  <c r="K93" i="17" s="1"/>
  <c r="L93" i="17" s="1"/>
  <c r="L87" i="26" s="1"/>
  <c r="AL89" i="7"/>
  <c r="G92" i="17" s="1"/>
  <c r="K92" i="17" s="1"/>
  <c r="L92" i="17" s="1"/>
  <c r="L86" i="26" s="1"/>
  <c r="AI66" i="7"/>
  <c r="AJ66" i="7" s="1"/>
  <c r="AL95" i="7" s="1"/>
  <c r="G98" i="17" s="1"/>
  <c r="K98" i="17" s="1"/>
  <c r="L98" i="17" s="1"/>
  <c r="L92" i="26" s="1"/>
  <c r="AI43" i="7"/>
  <c r="AJ43" i="7" s="1"/>
  <c r="AI65" i="7"/>
  <c r="AJ65" i="7" s="1"/>
  <c r="AL94" i="7" s="1"/>
  <c r="V70" i="7"/>
  <c r="V60" i="7"/>
  <c r="V82" i="7"/>
  <c r="V59" i="7"/>
  <c r="AI145" i="7"/>
  <c r="AJ145" i="7" s="1"/>
  <c r="AL79" i="7" s="1"/>
  <c r="AI144" i="7"/>
  <c r="AJ144" i="7" s="1"/>
  <c r="AL76" i="7" s="1"/>
  <c r="AI138" i="7"/>
  <c r="AJ138" i="7" s="1"/>
  <c r="AL49" i="7" s="1"/>
  <c r="G52" i="17" s="1"/>
  <c r="K52" i="17" s="1"/>
  <c r="L52" i="17" s="1"/>
  <c r="L46" i="26" s="1"/>
  <c r="AI134" i="7"/>
  <c r="AJ134" i="7" s="1"/>
  <c r="AI137" i="7"/>
  <c r="AJ137" i="7" s="1"/>
  <c r="AL48" i="7" s="1"/>
  <c r="G51" i="17" s="1"/>
  <c r="K51" i="17" s="1"/>
  <c r="L51" i="17" s="1"/>
  <c r="L45" i="26" s="1"/>
  <c r="AI140" i="7"/>
  <c r="AJ140" i="7" s="1"/>
  <c r="AL55" i="7" s="1"/>
  <c r="G58" i="17" s="1"/>
  <c r="K58" i="17" s="1"/>
  <c r="L58" i="17" s="1"/>
  <c r="L52" i="26" s="1"/>
  <c r="AI136" i="7"/>
  <c r="AJ136" i="7" s="1"/>
  <c r="AL47" i="7" s="1"/>
  <c r="G50" i="17" s="1"/>
  <c r="K50" i="17" s="1"/>
  <c r="L50" i="17" s="1"/>
  <c r="L44" i="26" s="1"/>
  <c r="AI139" i="7"/>
  <c r="AJ139" i="7" s="1"/>
  <c r="AL50" i="7" s="1"/>
  <c r="G53" i="17" s="1"/>
  <c r="K53" i="17" s="1"/>
  <c r="L53" i="17" s="1"/>
  <c r="L47" i="26" s="1"/>
  <c r="AI135" i="7"/>
  <c r="AJ135" i="7" s="1"/>
  <c r="AL46" i="7" s="1"/>
  <c r="G49" i="17" s="1"/>
  <c r="K49" i="17" s="1"/>
  <c r="L49" i="17" s="1"/>
  <c r="L43" i="26" s="1"/>
  <c r="AI114" i="7"/>
  <c r="AJ114" i="7" s="1"/>
  <c r="AI113" i="7"/>
  <c r="AJ113" i="7" s="1"/>
  <c r="AL69" i="7" s="1"/>
  <c r="G72" i="17" s="1"/>
  <c r="K72" i="17" s="1"/>
  <c r="L72" i="17" s="1"/>
  <c r="L66" i="26" s="1"/>
  <c r="AI106" i="7"/>
  <c r="AJ106" i="7" s="1"/>
  <c r="AL84" i="7" s="1"/>
  <c r="G87" i="17" s="1"/>
  <c r="K87" i="17" s="1"/>
  <c r="L87" i="17" s="1"/>
  <c r="L81" i="26" s="1"/>
  <c r="AI105" i="7"/>
  <c r="AJ105" i="7" s="1"/>
  <c r="AI90" i="7"/>
  <c r="AJ90" i="7" s="1"/>
  <c r="AL5" i="7" s="1"/>
  <c r="G8" i="17" s="1"/>
  <c r="K8" i="17" s="1"/>
  <c r="L8" i="17" s="1"/>
  <c r="L2" i="26" s="1"/>
  <c r="AI91" i="7"/>
  <c r="AJ91" i="7" s="1"/>
  <c r="AL6" i="7" s="1"/>
  <c r="G9" i="17" s="1"/>
  <c r="K9" i="17" s="1"/>
  <c r="L9" i="17" s="1"/>
  <c r="L3" i="26" s="1"/>
  <c r="AI57" i="7"/>
  <c r="AJ57" i="7" s="1"/>
  <c r="AI56" i="7"/>
  <c r="AJ56" i="7" s="1"/>
  <c r="AI41" i="7"/>
  <c r="AJ41" i="7" s="1"/>
  <c r="AI37" i="7"/>
  <c r="AJ37" i="7" s="1"/>
  <c r="AI40" i="7"/>
  <c r="AJ40" i="7" s="1"/>
  <c r="AI38" i="7"/>
  <c r="AJ38" i="7" s="1"/>
  <c r="AL42" i="7" s="1"/>
  <c r="G45" i="17" s="1"/>
  <c r="K45" i="17" s="1"/>
  <c r="L45" i="17" s="1"/>
  <c r="L39" i="26" s="1"/>
  <c r="AI13" i="7"/>
  <c r="AJ13" i="7" s="1"/>
  <c r="AI9" i="7"/>
  <c r="AJ9" i="7" s="1"/>
  <c r="AL18" i="7" s="1"/>
  <c r="G21" i="17" s="1"/>
  <c r="K21" i="17" s="1"/>
  <c r="L21" i="17" s="1"/>
  <c r="L15" i="26" s="1"/>
  <c r="AI12" i="7"/>
  <c r="AJ12" i="7" s="1"/>
  <c r="AI8" i="7"/>
  <c r="AJ8" i="7" s="1"/>
  <c r="AL17" i="7" s="1"/>
  <c r="G20" i="17" s="1"/>
  <c r="K20" i="17" s="1"/>
  <c r="L20" i="17" s="1"/>
  <c r="L14" i="26" s="1"/>
  <c r="AI10" i="7"/>
  <c r="AJ10" i="7" s="1"/>
  <c r="AL12" i="7"/>
  <c r="G15" i="17" s="1"/>
  <c r="K15" i="17" s="1"/>
  <c r="L15" i="17" s="1"/>
  <c r="L9" i="26" s="1"/>
  <c r="AI80" i="7"/>
  <c r="AJ80" i="7" s="1"/>
  <c r="AL74" i="7" s="1"/>
  <c r="G77" i="17" s="1"/>
  <c r="K77" i="17" s="1"/>
  <c r="L77" i="17" s="1"/>
  <c r="L71" i="26" s="1"/>
  <c r="AI79" i="7"/>
  <c r="AJ79" i="7" s="1"/>
  <c r="AI45" i="7"/>
  <c r="AJ45" i="7" s="1"/>
  <c r="AL57" i="7" s="1"/>
  <c r="G60" i="17" s="1"/>
  <c r="K60" i="17" s="1"/>
  <c r="L60" i="17" s="1"/>
  <c r="L54" i="26" s="1"/>
  <c r="AI48" i="7"/>
  <c r="AJ48" i="7" s="1"/>
  <c r="AI46" i="7"/>
  <c r="AJ46" i="7" s="1"/>
  <c r="AI29" i="7"/>
  <c r="AJ29" i="7" s="1"/>
  <c r="AL37" i="7" s="1"/>
  <c r="G40" i="17" s="1"/>
  <c r="K40" i="17" s="1"/>
  <c r="L40" i="17" s="1"/>
  <c r="L34" i="26" s="1"/>
  <c r="AI28" i="7"/>
  <c r="AJ28" i="7" s="1"/>
  <c r="AL36" i="7" s="1"/>
  <c r="G39" i="17" s="1"/>
  <c r="K39" i="17" s="1"/>
  <c r="L39" i="17" s="1"/>
  <c r="L33" i="26" s="1"/>
  <c r="AI21" i="7"/>
  <c r="AJ21" i="7" s="1"/>
  <c r="AI20" i="7"/>
  <c r="AJ20" i="7" s="1"/>
  <c r="AL9" i="7" s="1"/>
  <c r="G12" i="17" s="1"/>
  <c r="K12" i="17" s="1"/>
  <c r="L12" i="17" s="1"/>
  <c r="L6" i="26" s="1"/>
  <c r="AI5" i="7"/>
  <c r="AJ5" i="7" s="1"/>
  <c r="AI11" i="7"/>
  <c r="AJ11" i="7" s="1"/>
  <c r="AL20" i="7" s="1"/>
  <c r="G23" i="17" s="1"/>
  <c r="K23" i="17" s="1"/>
  <c r="L23" i="17" s="1"/>
  <c r="L17" i="26" s="1"/>
  <c r="AI126" i="7"/>
  <c r="AJ126" i="7" s="1"/>
  <c r="AL26" i="7" s="1"/>
  <c r="G29" i="17" s="1"/>
  <c r="K29" i="17" s="1"/>
  <c r="L29" i="17" s="1"/>
  <c r="L23" i="26" s="1"/>
  <c r="AI129" i="7"/>
  <c r="AJ129" i="7" s="1"/>
  <c r="AL30" i="7" s="1"/>
  <c r="G33" i="17" s="1"/>
  <c r="K33" i="17" s="1"/>
  <c r="L33" i="17" s="1"/>
  <c r="L27" i="26" s="1"/>
  <c r="AI128" i="7"/>
  <c r="AJ128" i="7" s="1"/>
  <c r="AL29" i="7" s="1"/>
  <c r="G32" i="17" s="1"/>
  <c r="K32" i="17" s="1"/>
  <c r="L32" i="17" s="1"/>
  <c r="L26" i="26" s="1"/>
  <c r="AI127" i="7"/>
  <c r="AJ127" i="7" s="1"/>
  <c r="AL27" i="7" s="1"/>
  <c r="G30" i="17" s="1"/>
  <c r="K30" i="17" s="1"/>
  <c r="L30" i="17" s="1"/>
  <c r="L24" i="26" s="1"/>
  <c r="AI98" i="7"/>
  <c r="AJ98" i="7" s="1"/>
  <c r="AL34" i="7" s="1"/>
  <c r="G37" i="17" s="1"/>
  <c r="K37" i="17" s="1"/>
  <c r="L37" i="17" s="1"/>
  <c r="L31" i="26" s="1"/>
  <c r="AI94" i="7"/>
  <c r="AJ94" i="7" s="1"/>
  <c r="AL28" i="7" s="1"/>
  <c r="G31" i="17" s="1"/>
  <c r="K31" i="17" s="1"/>
  <c r="L31" i="17" s="1"/>
  <c r="L25" i="26" s="1"/>
  <c r="AI97" i="7"/>
  <c r="AJ97" i="7" s="1"/>
  <c r="AL33" i="7" s="1"/>
  <c r="G36" i="17" s="1"/>
  <c r="K36" i="17" s="1"/>
  <c r="L36" i="17" s="1"/>
  <c r="L30" i="26" s="1"/>
  <c r="AI96" i="7"/>
  <c r="AJ96" i="7" s="1"/>
  <c r="AL32" i="7" s="1"/>
  <c r="G35" i="17" s="1"/>
  <c r="K35" i="17" s="1"/>
  <c r="L35" i="17" s="1"/>
  <c r="L29" i="26" s="1"/>
  <c r="AI99" i="7"/>
  <c r="AJ99" i="7" s="1"/>
  <c r="AL35" i="7" s="1"/>
  <c r="G38" i="17" s="1"/>
  <c r="K38" i="17" s="1"/>
  <c r="L38" i="17" s="1"/>
  <c r="L32" i="26" s="1"/>
  <c r="AI95" i="7"/>
  <c r="AJ95" i="7" s="1"/>
  <c r="AL31" i="7" s="1"/>
  <c r="AI86" i="7"/>
  <c r="AJ86" i="7" s="1"/>
  <c r="AI85" i="7"/>
  <c r="AJ85" i="7" s="1"/>
  <c r="AL82" i="7" s="1"/>
  <c r="G85" i="17" s="1"/>
  <c r="K85" i="17" s="1"/>
  <c r="L85" i="17" s="1"/>
  <c r="L79" i="26" s="1"/>
  <c r="AI76" i="7"/>
  <c r="AJ76" i="7" s="1"/>
  <c r="AI78" i="7"/>
  <c r="AJ78" i="7" s="1"/>
  <c r="AI77" i="7"/>
  <c r="AJ77" i="7" s="1"/>
  <c r="AL72" i="7" s="1"/>
  <c r="G75" i="17" s="1"/>
  <c r="K75" i="17" s="1"/>
  <c r="L75" i="17" s="1"/>
  <c r="L69" i="26" s="1"/>
  <c r="AI60" i="7"/>
  <c r="AJ60" i="7" s="1"/>
  <c r="AI59" i="7"/>
  <c r="AJ59" i="7" s="1"/>
  <c r="AI6" i="7"/>
  <c r="AJ6" i="7" s="1"/>
  <c r="AL15" i="7" s="1"/>
  <c r="G18" i="17" s="1"/>
  <c r="K18" i="17" s="1"/>
  <c r="L18" i="17" s="1"/>
  <c r="L12" i="26" s="1"/>
  <c r="AI39" i="7"/>
  <c r="AJ39" i="7" s="1"/>
  <c r="AL43" i="7" s="1"/>
  <c r="G46" i="17" s="1"/>
  <c r="K46" i="17" s="1"/>
  <c r="L46" i="17" s="1"/>
  <c r="L40" i="26" s="1"/>
  <c r="AI55" i="7"/>
  <c r="AJ55" i="7" s="1"/>
  <c r="AL62" i="7" s="1"/>
  <c r="G65" i="17" s="1"/>
  <c r="K65" i="17" s="1"/>
  <c r="L65" i="17" s="1"/>
  <c r="L59" i="26" s="1"/>
  <c r="AI130" i="7"/>
  <c r="AJ130" i="7" s="1"/>
  <c r="AL51" i="7" s="1"/>
  <c r="G54" i="17" s="1"/>
  <c r="K54" i="17" s="1"/>
  <c r="L54" i="17" s="1"/>
  <c r="L48" i="26" s="1"/>
  <c r="AI133" i="7"/>
  <c r="AJ133" i="7" s="1"/>
  <c r="AL54" i="7" s="1"/>
  <c r="G57" i="17" s="1"/>
  <c r="K57" i="17" s="1"/>
  <c r="L57" i="17" s="1"/>
  <c r="L51" i="26" s="1"/>
  <c r="AI132" i="7"/>
  <c r="AJ132" i="7" s="1"/>
  <c r="AL53" i="7" s="1"/>
  <c r="G56" i="17" s="1"/>
  <c r="K56" i="17" s="1"/>
  <c r="L56" i="17" s="1"/>
  <c r="L50" i="26" s="1"/>
  <c r="AI131" i="7"/>
  <c r="AJ131" i="7" s="1"/>
  <c r="AL52" i="7" s="1"/>
  <c r="G55" i="17" s="1"/>
  <c r="K55" i="17" s="1"/>
  <c r="L55" i="17" s="1"/>
  <c r="L49" i="26" s="1"/>
  <c r="AI146" i="7"/>
  <c r="AJ146" i="7" s="1"/>
  <c r="AL68" i="7" s="1"/>
  <c r="G71" i="17" s="1"/>
  <c r="K71" i="17" s="1"/>
  <c r="L71" i="17" s="1"/>
  <c r="L65" i="26" s="1"/>
  <c r="AI147" i="7"/>
  <c r="AJ147" i="7" s="1"/>
  <c r="AL75" i="7" s="1"/>
  <c r="G78" i="17" s="1"/>
  <c r="K78" i="17" s="1"/>
  <c r="L78" i="17" s="1"/>
  <c r="L72" i="26" s="1"/>
  <c r="AI122" i="7"/>
  <c r="AJ122" i="7" s="1"/>
  <c r="AI125" i="7"/>
  <c r="AJ125" i="7" s="1"/>
  <c r="AL25" i="7" s="1"/>
  <c r="G28" i="17" s="1"/>
  <c r="K28" i="17" s="1"/>
  <c r="L28" i="17" s="1"/>
  <c r="L22" i="26" s="1"/>
  <c r="AI121" i="7"/>
  <c r="AJ121" i="7" s="1"/>
  <c r="AI124" i="7"/>
  <c r="AJ124" i="7" s="1"/>
  <c r="AL24" i="7" s="1"/>
  <c r="AI120" i="7"/>
  <c r="AJ120" i="7" s="1"/>
  <c r="AI123" i="7"/>
  <c r="AJ123" i="7" s="1"/>
  <c r="AL23" i="7" s="1"/>
  <c r="G26" i="17" s="1"/>
  <c r="K26" i="17" s="1"/>
  <c r="L26" i="17" s="1"/>
  <c r="L20" i="26" s="1"/>
  <c r="AI119" i="7"/>
  <c r="AJ119" i="7" s="1"/>
  <c r="AI110" i="7"/>
  <c r="AJ110" i="7" s="1"/>
  <c r="AL88" i="7" s="1"/>
  <c r="G91" i="17" s="1"/>
  <c r="K91" i="17" s="1"/>
  <c r="L91" i="17" s="1"/>
  <c r="L85" i="26" s="1"/>
  <c r="AI109" i="7"/>
  <c r="AJ109" i="7" s="1"/>
  <c r="AI108" i="7"/>
  <c r="AJ108" i="7" s="1"/>
  <c r="AL81" i="7" s="1"/>
  <c r="G84" i="17" s="1"/>
  <c r="K84" i="17" s="1"/>
  <c r="L84" i="17" s="1"/>
  <c r="L78" i="26" s="1"/>
  <c r="AI107" i="7"/>
  <c r="AJ107" i="7" s="1"/>
  <c r="AL80" i="7" s="1"/>
  <c r="G83" i="17" s="1"/>
  <c r="K83" i="17" s="1"/>
  <c r="L83" i="17" s="1"/>
  <c r="L77" i="26" s="1"/>
  <c r="AI93" i="7"/>
  <c r="AJ93" i="7" s="1"/>
  <c r="AI92" i="7"/>
  <c r="AJ92" i="7" s="1"/>
  <c r="AL7" i="7" s="1"/>
  <c r="G10" i="17" s="1"/>
  <c r="K10" i="17" s="1"/>
  <c r="L10" i="17" s="1"/>
  <c r="L4" i="26" s="1"/>
  <c r="AI84" i="7"/>
  <c r="AJ84" i="7" s="1"/>
  <c r="AL87" i="7" s="1"/>
  <c r="G90" i="17" s="1"/>
  <c r="K90" i="17" s="1"/>
  <c r="L90" i="17" s="1"/>
  <c r="L84" i="26" s="1"/>
  <c r="AI83" i="7"/>
  <c r="AJ83" i="7" s="1"/>
  <c r="AL86" i="7" s="1"/>
  <c r="G89" i="17" s="1"/>
  <c r="K89" i="17" s="1"/>
  <c r="L89" i="17" s="1"/>
  <c r="L83" i="26" s="1"/>
  <c r="AI82" i="7"/>
  <c r="AJ82" i="7" s="1"/>
  <c r="AL85" i="7" s="1"/>
  <c r="G88" i="17" s="1"/>
  <c r="K88" i="17" s="1"/>
  <c r="L88" i="17" s="1"/>
  <c r="L82" i="26" s="1"/>
  <c r="AI71" i="7"/>
  <c r="AJ71" i="7" s="1"/>
  <c r="AI70" i="7"/>
  <c r="AJ70" i="7" s="1"/>
  <c r="AI52" i="7"/>
  <c r="AJ52" i="7" s="1"/>
  <c r="AL63" i="7" s="1"/>
  <c r="AI50" i="7"/>
  <c r="AJ50" i="7" s="1"/>
  <c r="AI33" i="7"/>
  <c r="AJ33" i="7" s="1"/>
  <c r="AI32" i="7"/>
  <c r="AJ32" i="7" s="1"/>
  <c r="AI34" i="7"/>
  <c r="AJ34" i="7" s="1"/>
  <c r="AL41" i="7" s="1"/>
  <c r="G44" i="17" s="1"/>
  <c r="K44" i="17" s="1"/>
  <c r="L44" i="17" s="1"/>
  <c r="L38" i="26" s="1"/>
  <c r="AI25" i="7"/>
  <c r="AJ25" i="7" s="1"/>
  <c r="AI24" i="7"/>
  <c r="AJ24" i="7" s="1"/>
  <c r="AL38" i="7" s="1"/>
  <c r="G41" i="17" s="1"/>
  <c r="K41" i="17" s="1"/>
  <c r="L41" i="17" s="1"/>
  <c r="L35" i="26" s="1"/>
  <c r="AI26" i="7"/>
  <c r="AJ26" i="7" s="1"/>
  <c r="AI7" i="7"/>
  <c r="AJ7" i="7" s="1"/>
  <c r="AL16" i="7" s="1"/>
  <c r="G19" i="17" s="1"/>
  <c r="K19" i="17" s="1"/>
  <c r="L19" i="17" s="1"/>
  <c r="L13" i="26" s="1"/>
  <c r="AL14" i="7"/>
  <c r="G17" i="17" s="1"/>
  <c r="K17" i="17" s="1"/>
  <c r="L17" i="17" s="1"/>
  <c r="L11" i="26" s="1"/>
  <c r="AE26" i="8"/>
  <c r="AF26" i="8"/>
  <c r="AG26" i="8"/>
  <c r="AH26" i="8"/>
  <c r="AI26" i="8"/>
  <c r="AJ26" i="8"/>
  <c r="AE69" i="8"/>
  <c r="AM76" i="8" s="1"/>
  <c r="AF69" i="8"/>
  <c r="AN76" i="8" s="1"/>
  <c r="AG69" i="8"/>
  <c r="AO76" i="8" s="1"/>
  <c r="AH69" i="8"/>
  <c r="AP76" i="8" s="1"/>
  <c r="AI69" i="8"/>
  <c r="AQ76" i="8" s="1"/>
  <c r="AJ69" i="8"/>
  <c r="AR76" i="8" s="1"/>
  <c r="AE70" i="8"/>
  <c r="AF70" i="8"/>
  <c r="AG70" i="8"/>
  <c r="AH70" i="8"/>
  <c r="AI70" i="8"/>
  <c r="AJ70" i="8"/>
  <c r="AE71" i="8"/>
  <c r="AF71" i="8"/>
  <c r="AG71" i="8"/>
  <c r="AH71" i="8"/>
  <c r="AI71" i="8"/>
  <c r="AJ71" i="8"/>
  <c r="AE27" i="8"/>
  <c r="AF27" i="8"/>
  <c r="AG27" i="8"/>
  <c r="AH27" i="8"/>
  <c r="AI27" i="8"/>
  <c r="AJ27" i="8"/>
  <c r="AE45" i="8"/>
  <c r="AM36" i="8" s="1"/>
  <c r="AF45" i="8"/>
  <c r="AN36" i="8" s="1"/>
  <c r="AG45" i="8"/>
  <c r="AO36" i="8" s="1"/>
  <c r="AH45" i="8"/>
  <c r="AP36" i="8" s="1"/>
  <c r="AI45" i="8"/>
  <c r="AQ36" i="8" s="1"/>
  <c r="AJ45" i="8"/>
  <c r="AR36" i="8" s="1"/>
  <c r="AE46" i="8"/>
  <c r="AF46" i="8"/>
  <c r="AG46" i="8"/>
  <c r="AH46" i="8"/>
  <c r="AI46" i="8"/>
  <c r="AJ46" i="8"/>
  <c r="AE4" i="8"/>
  <c r="AM8" i="8" s="1"/>
  <c r="AF4" i="8"/>
  <c r="AN8" i="8" s="1"/>
  <c r="AG4" i="8"/>
  <c r="AO8" i="8" s="1"/>
  <c r="AH4" i="8"/>
  <c r="AP8" i="8" s="1"/>
  <c r="AI4" i="8"/>
  <c r="AQ8" i="8" s="1"/>
  <c r="AJ4" i="8"/>
  <c r="AR8" i="8" s="1"/>
  <c r="AE50" i="8"/>
  <c r="AM37" i="8" s="1"/>
  <c r="AF50" i="8"/>
  <c r="AN37" i="8" s="1"/>
  <c r="AG50" i="8"/>
  <c r="AO37" i="8" s="1"/>
  <c r="AH50" i="8"/>
  <c r="AP37" i="8" s="1"/>
  <c r="AI50" i="8"/>
  <c r="AQ37" i="8" s="1"/>
  <c r="AJ50" i="8"/>
  <c r="AR37" i="8" s="1"/>
  <c r="AE72" i="8"/>
  <c r="AF72" i="8"/>
  <c r="AG72" i="8"/>
  <c r="AH72" i="8"/>
  <c r="AI72" i="8"/>
  <c r="AJ72" i="8"/>
  <c r="AE51" i="8"/>
  <c r="AF51" i="8"/>
  <c r="AG51" i="8"/>
  <c r="AH51" i="8"/>
  <c r="AI51" i="8"/>
  <c r="AJ51" i="8"/>
  <c r="AE5" i="8"/>
  <c r="AF5" i="8"/>
  <c r="AG5" i="8"/>
  <c r="AH5" i="8"/>
  <c r="AI5" i="8"/>
  <c r="AJ5" i="8"/>
  <c r="AE7" i="8"/>
  <c r="AM9" i="8" s="1"/>
  <c r="AF7" i="8"/>
  <c r="AN9" i="8" s="1"/>
  <c r="AG7" i="8"/>
  <c r="AO9" i="8" s="1"/>
  <c r="AH7" i="8"/>
  <c r="AP9" i="8" s="1"/>
  <c r="AI7" i="8"/>
  <c r="AQ9" i="8" s="1"/>
  <c r="AJ7" i="8"/>
  <c r="AR9" i="8" s="1"/>
  <c r="AE8" i="8"/>
  <c r="AF8" i="8"/>
  <c r="AG8" i="8"/>
  <c r="AH8" i="8"/>
  <c r="AI8" i="8"/>
  <c r="AJ8" i="8"/>
  <c r="AE52" i="8"/>
  <c r="AF52" i="8"/>
  <c r="AG52" i="8"/>
  <c r="AH52" i="8"/>
  <c r="AI52" i="8"/>
  <c r="AJ52" i="8"/>
  <c r="AE9" i="8"/>
  <c r="AF9" i="8"/>
  <c r="AG9" i="8"/>
  <c r="AH9" i="8"/>
  <c r="AI9" i="8"/>
  <c r="AJ9" i="8"/>
  <c r="AE73" i="8"/>
  <c r="AM81" i="8" s="1"/>
  <c r="AF73" i="8"/>
  <c r="AN81" i="8" s="1"/>
  <c r="AG73" i="8"/>
  <c r="AO81" i="8" s="1"/>
  <c r="AH73" i="8"/>
  <c r="AP81" i="8" s="1"/>
  <c r="AI73" i="8"/>
  <c r="AQ81" i="8" s="1"/>
  <c r="AJ73" i="8"/>
  <c r="AR81" i="8" s="1"/>
  <c r="AE53" i="8"/>
  <c r="AF53" i="8"/>
  <c r="AG53" i="8"/>
  <c r="AH53" i="8"/>
  <c r="AI53" i="8"/>
  <c r="AJ53" i="8"/>
  <c r="AE47" i="8"/>
  <c r="AF47" i="8"/>
  <c r="AG47" i="8"/>
  <c r="AH47" i="8"/>
  <c r="AI47" i="8"/>
  <c r="AJ47" i="8"/>
  <c r="AE74" i="8"/>
  <c r="AF74" i="8"/>
  <c r="AG74" i="8"/>
  <c r="AH74" i="8"/>
  <c r="AI74" i="8"/>
  <c r="AJ74" i="8"/>
  <c r="AE10" i="8"/>
  <c r="AF10" i="8"/>
  <c r="AG10" i="8"/>
  <c r="AH10" i="8"/>
  <c r="AI10" i="8"/>
  <c r="AJ10" i="8"/>
  <c r="AE48" i="8"/>
  <c r="AF48" i="8"/>
  <c r="AG48" i="8"/>
  <c r="AH48" i="8"/>
  <c r="AI48" i="8"/>
  <c r="AJ48" i="8"/>
  <c r="AE75" i="8"/>
  <c r="AF75" i="8"/>
  <c r="AG75" i="8"/>
  <c r="AH75" i="8"/>
  <c r="AI75" i="8"/>
  <c r="AJ75" i="8"/>
  <c r="AE76" i="8"/>
  <c r="AF76" i="8"/>
  <c r="AG76" i="8"/>
  <c r="AH76" i="8"/>
  <c r="AI76" i="8"/>
  <c r="AJ76" i="8"/>
  <c r="AE77" i="8"/>
  <c r="AF77" i="8"/>
  <c r="AG77" i="8"/>
  <c r="AH77" i="8"/>
  <c r="AI77" i="8"/>
  <c r="AJ77" i="8"/>
  <c r="AE36" i="8"/>
  <c r="AM19" i="8" s="1"/>
  <c r="AF36" i="8"/>
  <c r="AN19" i="8" s="1"/>
  <c r="AG36" i="8"/>
  <c r="AO19" i="8" s="1"/>
  <c r="AH36" i="8"/>
  <c r="AP19" i="8" s="1"/>
  <c r="AI36" i="8"/>
  <c r="AQ19" i="8" s="1"/>
  <c r="AJ36" i="8"/>
  <c r="AR19" i="8" s="1"/>
  <c r="AE67" i="8"/>
  <c r="AM67" i="8" s="1"/>
  <c r="AF67" i="8"/>
  <c r="AN67" i="8" s="1"/>
  <c r="AG67" i="8"/>
  <c r="AO67" i="8" s="1"/>
  <c r="AH67" i="8"/>
  <c r="AP67" i="8" s="1"/>
  <c r="AI67" i="8"/>
  <c r="AQ67" i="8" s="1"/>
  <c r="AJ67" i="8"/>
  <c r="AR67" i="8" s="1"/>
  <c r="AE68" i="8"/>
  <c r="AF68" i="8"/>
  <c r="AG68" i="8"/>
  <c r="AH68" i="8"/>
  <c r="AI68" i="8"/>
  <c r="AJ68" i="8"/>
  <c r="AE28" i="8"/>
  <c r="AM11" i="8" s="1"/>
  <c r="AF28" i="8"/>
  <c r="AN11" i="8" s="1"/>
  <c r="AG28" i="8"/>
  <c r="AO11" i="8" s="1"/>
  <c r="AH28" i="8"/>
  <c r="AP11" i="8" s="1"/>
  <c r="AI28" i="8"/>
  <c r="AQ11" i="8" s="1"/>
  <c r="AJ28" i="8"/>
  <c r="AR11" i="8" s="1"/>
  <c r="AE32" i="8"/>
  <c r="AM13" i="8" s="1"/>
  <c r="AF32" i="8"/>
  <c r="AN13" i="8" s="1"/>
  <c r="AG32" i="8"/>
  <c r="AO13" i="8" s="1"/>
  <c r="AH32" i="8"/>
  <c r="AP13" i="8" s="1"/>
  <c r="AI32" i="8"/>
  <c r="AQ13" i="8" s="1"/>
  <c r="AJ32" i="8"/>
  <c r="AR13" i="8" s="1"/>
  <c r="AE37" i="8"/>
  <c r="AF37" i="8"/>
  <c r="AG37" i="8"/>
  <c r="AH37" i="8"/>
  <c r="AI37" i="8"/>
  <c r="AJ37" i="8"/>
  <c r="AE29" i="8"/>
  <c r="AF29" i="8"/>
  <c r="AG29" i="8"/>
  <c r="AH29" i="8"/>
  <c r="AI29" i="8"/>
  <c r="AJ29" i="8"/>
  <c r="AE63" i="8"/>
  <c r="AM66" i="8" s="1"/>
  <c r="AF63" i="8"/>
  <c r="AN66" i="8" s="1"/>
  <c r="AG63" i="8"/>
  <c r="AO66" i="8" s="1"/>
  <c r="AH63" i="8"/>
  <c r="AP66" i="8" s="1"/>
  <c r="AI63" i="8"/>
  <c r="AQ66" i="8" s="1"/>
  <c r="AJ63" i="8"/>
  <c r="AR66" i="8" s="1"/>
  <c r="AE64" i="8"/>
  <c r="AF64" i="8"/>
  <c r="AG64" i="8"/>
  <c r="AH64" i="8"/>
  <c r="AI64" i="8"/>
  <c r="AJ64" i="8"/>
  <c r="AE65" i="8"/>
  <c r="AF65" i="8"/>
  <c r="AG65" i="8"/>
  <c r="AH65" i="8"/>
  <c r="AI65" i="8"/>
  <c r="AJ65" i="8"/>
  <c r="AE66" i="8"/>
  <c r="AF66" i="8"/>
  <c r="AG66" i="8"/>
  <c r="AH66" i="8"/>
  <c r="AI66" i="8"/>
  <c r="AJ66" i="8"/>
  <c r="AE49" i="8"/>
  <c r="AF49" i="8"/>
  <c r="AG49" i="8"/>
  <c r="AH49" i="8"/>
  <c r="AI49" i="8"/>
  <c r="AJ49" i="8"/>
  <c r="AE6" i="8"/>
  <c r="AF6" i="8"/>
  <c r="AG6" i="8"/>
  <c r="AH6" i="8"/>
  <c r="AI6" i="8"/>
  <c r="AJ6" i="8"/>
  <c r="AE54" i="8"/>
  <c r="AF54" i="8"/>
  <c r="AG54" i="8"/>
  <c r="AH54" i="8"/>
  <c r="AI54" i="8"/>
  <c r="AJ54" i="8"/>
  <c r="AE55" i="8"/>
  <c r="AF55" i="8"/>
  <c r="AG55" i="8"/>
  <c r="AH55" i="8"/>
  <c r="AI55" i="8"/>
  <c r="AJ55" i="8"/>
  <c r="AE56" i="8"/>
  <c r="AF56" i="8"/>
  <c r="AG56" i="8"/>
  <c r="AH56" i="8"/>
  <c r="AI56" i="8"/>
  <c r="AJ56" i="8"/>
  <c r="AE38" i="8"/>
  <c r="AF38" i="8"/>
  <c r="AG38" i="8"/>
  <c r="AH38" i="8"/>
  <c r="AI38" i="8"/>
  <c r="AJ38" i="8"/>
  <c r="AE39" i="8"/>
  <c r="AF39" i="8"/>
  <c r="AG39" i="8"/>
  <c r="AH39" i="8"/>
  <c r="AI39" i="8"/>
  <c r="AJ39" i="8"/>
  <c r="AE40" i="8"/>
  <c r="AF40" i="8"/>
  <c r="AG40" i="8"/>
  <c r="AH40" i="8"/>
  <c r="AI40" i="8"/>
  <c r="AJ40" i="8"/>
  <c r="AE41" i="8"/>
  <c r="AF41" i="8"/>
  <c r="AG41" i="8"/>
  <c r="AH41" i="8"/>
  <c r="AI41" i="8"/>
  <c r="AJ41" i="8"/>
  <c r="AE57" i="8"/>
  <c r="AF57" i="8"/>
  <c r="AG57" i="8"/>
  <c r="AH57" i="8"/>
  <c r="AI57" i="8"/>
  <c r="AJ57" i="8"/>
  <c r="AE58" i="8"/>
  <c r="AF58" i="8"/>
  <c r="AG58" i="8"/>
  <c r="AH58" i="8"/>
  <c r="AI58" i="8"/>
  <c r="AJ58" i="8"/>
  <c r="AE33" i="8"/>
  <c r="AF33" i="8"/>
  <c r="AG33" i="8"/>
  <c r="AH33" i="8"/>
  <c r="AI33" i="8"/>
  <c r="AJ33" i="8"/>
  <c r="AE59" i="8"/>
  <c r="AF59" i="8"/>
  <c r="AG59" i="8"/>
  <c r="AH59" i="8"/>
  <c r="AI59" i="8"/>
  <c r="AJ59" i="8"/>
  <c r="AE30" i="8"/>
  <c r="AF30" i="8"/>
  <c r="AG30" i="8"/>
  <c r="AH30" i="8"/>
  <c r="AI30" i="8"/>
  <c r="AJ30" i="8"/>
  <c r="AE31" i="8"/>
  <c r="AF31" i="8"/>
  <c r="AG31" i="8"/>
  <c r="AH31" i="8"/>
  <c r="AI31" i="8"/>
  <c r="AJ31" i="8"/>
  <c r="AE42" i="8"/>
  <c r="AF42" i="8"/>
  <c r="AG42" i="8"/>
  <c r="AH42" i="8"/>
  <c r="AI42" i="8"/>
  <c r="AJ42" i="8"/>
  <c r="AE34" i="8"/>
  <c r="AF34" i="8"/>
  <c r="AG34" i="8"/>
  <c r="AH34" i="8"/>
  <c r="AI34" i="8"/>
  <c r="AJ34" i="8"/>
  <c r="AE35" i="8"/>
  <c r="AF35" i="8"/>
  <c r="AG35" i="8"/>
  <c r="AH35" i="8"/>
  <c r="AI35" i="8"/>
  <c r="AJ35" i="8"/>
  <c r="AE43" i="8"/>
  <c r="AF43" i="8"/>
  <c r="AG43" i="8"/>
  <c r="AH43" i="8"/>
  <c r="AI43" i="8"/>
  <c r="AJ43" i="8"/>
  <c r="AE60" i="8"/>
  <c r="AM65" i="8" s="1"/>
  <c r="AF60" i="8"/>
  <c r="AN65" i="8" s="1"/>
  <c r="AG60" i="8"/>
  <c r="AO65" i="8" s="1"/>
  <c r="AH60" i="8"/>
  <c r="AP65" i="8" s="1"/>
  <c r="AI60" i="8"/>
  <c r="AQ65" i="8" s="1"/>
  <c r="AJ60" i="8"/>
  <c r="AR65" i="8" s="1"/>
  <c r="AE44" i="8"/>
  <c r="AF44" i="8"/>
  <c r="AG44" i="8"/>
  <c r="AH44" i="8"/>
  <c r="AI44" i="8"/>
  <c r="AJ44" i="8"/>
  <c r="AE11" i="8"/>
  <c r="AF11" i="8"/>
  <c r="AG11" i="8"/>
  <c r="AH11" i="8"/>
  <c r="AI11" i="8"/>
  <c r="AJ11" i="8"/>
  <c r="AE12" i="8"/>
  <c r="AF12" i="8"/>
  <c r="AG12" i="8"/>
  <c r="AH12" i="8"/>
  <c r="AI12" i="8"/>
  <c r="AJ12" i="8"/>
  <c r="AE61" i="8"/>
  <c r="AF61" i="8"/>
  <c r="AG61" i="8"/>
  <c r="AH61" i="8"/>
  <c r="AI61" i="8"/>
  <c r="AJ61" i="8"/>
  <c r="AE62" i="8"/>
  <c r="AF62" i="8"/>
  <c r="AG62" i="8"/>
  <c r="AH62" i="8"/>
  <c r="AI62" i="8"/>
  <c r="AJ62" i="8"/>
  <c r="AE13" i="8"/>
  <c r="AF13" i="8"/>
  <c r="AG13" i="8"/>
  <c r="AH13" i="8"/>
  <c r="AI13" i="8"/>
  <c r="AJ13" i="8"/>
  <c r="AE14" i="8"/>
  <c r="AF14" i="8"/>
  <c r="AG14" i="8"/>
  <c r="AH14" i="8"/>
  <c r="AI14" i="8"/>
  <c r="AJ14" i="8"/>
  <c r="AE15" i="8"/>
  <c r="AF15" i="8"/>
  <c r="AG15" i="8"/>
  <c r="AH15" i="8"/>
  <c r="AI15" i="8"/>
  <c r="AJ15" i="8"/>
  <c r="AE16" i="8"/>
  <c r="AF16" i="8"/>
  <c r="AG16" i="8"/>
  <c r="AH16" i="8"/>
  <c r="AI16" i="8"/>
  <c r="AJ16" i="8"/>
  <c r="AE17" i="8"/>
  <c r="AF17" i="8"/>
  <c r="AG17" i="8"/>
  <c r="AH17" i="8"/>
  <c r="AI17" i="8"/>
  <c r="AJ17" i="8"/>
  <c r="AE18" i="8"/>
  <c r="AF18" i="8"/>
  <c r="AG18" i="8"/>
  <c r="AH18" i="8"/>
  <c r="AI18" i="8"/>
  <c r="AJ18" i="8"/>
  <c r="AE19" i="8"/>
  <c r="AF19" i="8"/>
  <c r="AG19" i="8"/>
  <c r="AH19" i="8"/>
  <c r="AI19" i="8"/>
  <c r="AJ19" i="8"/>
  <c r="AE20" i="8"/>
  <c r="AF20" i="8"/>
  <c r="AG20" i="8"/>
  <c r="AH20" i="8"/>
  <c r="AI20" i="8"/>
  <c r="AJ20" i="8"/>
  <c r="AE21" i="8"/>
  <c r="AF21" i="8"/>
  <c r="AG21" i="8"/>
  <c r="AH21" i="8"/>
  <c r="AI21" i="8"/>
  <c r="AJ21" i="8"/>
  <c r="AE22" i="8"/>
  <c r="AF22" i="8"/>
  <c r="AG22" i="8"/>
  <c r="AH22" i="8"/>
  <c r="AI22" i="8"/>
  <c r="AJ22" i="8"/>
  <c r="AE23" i="8"/>
  <c r="AF23" i="8"/>
  <c r="AG23" i="8"/>
  <c r="AH23" i="8"/>
  <c r="AI23" i="8"/>
  <c r="AJ23" i="8"/>
  <c r="AE24" i="8"/>
  <c r="AF24" i="8"/>
  <c r="AG24" i="8"/>
  <c r="AH24" i="8"/>
  <c r="AI24" i="8"/>
  <c r="AJ24" i="8"/>
  <c r="AF25" i="8"/>
  <c r="AN10" i="8" s="1"/>
  <c r="AG25" i="8"/>
  <c r="AO10" i="8" s="1"/>
  <c r="AH25" i="8"/>
  <c r="AP10" i="8" s="1"/>
  <c r="AI25" i="8"/>
  <c r="AQ10" i="8" s="1"/>
  <c r="AJ25" i="8"/>
  <c r="AR10" i="8" s="1"/>
  <c r="AE25" i="8"/>
  <c r="AM10" i="8" s="1"/>
  <c r="AO90" i="7" l="1"/>
  <c r="H87" i="26" s="1"/>
  <c r="G79" i="17"/>
  <c r="K79" i="17" s="1"/>
  <c r="L79" i="17" s="1"/>
  <c r="L73" i="26" s="1"/>
  <c r="AO76" i="7"/>
  <c r="H73" i="26" s="1"/>
  <c r="AO33" i="7"/>
  <c r="H30" i="26" s="1"/>
  <c r="AO64" i="7"/>
  <c r="H61" i="26" s="1"/>
  <c r="AO28" i="7"/>
  <c r="H25" i="26" s="1"/>
  <c r="AO80" i="7"/>
  <c r="H77" i="26" s="1"/>
  <c r="AO54" i="7"/>
  <c r="H51" i="26" s="1"/>
  <c r="AO7" i="7"/>
  <c r="H4" i="26" s="1"/>
  <c r="AO53" i="7"/>
  <c r="H50" i="26" s="1"/>
  <c r="G82" i="17"/>
  <c r="AO79" i="7"/>
  <c r="H76" i="26" s="1"/>
  <c r="AO29" i="7"/>
  <c r="H26" i="26" s="1"/>
  <c r="AO81" i="7"/>
  <c r="H78" i="26" s="1"/>
  <c r="AO55" i="7"/>
  <c r="H52" i="26" s="1"/>
  <c r="AO88" i="7"/>
  <c r="H85" i="26" s="1"/>
  <c r="AO50" i="7"/>
  <c r="H47" i="26" s="1"/>
  <c r="AO69" i="7"/>
  <c r="H66" i="26" s="1"/>
  <c r="AO49" i="7"/>
  <c r="H46" i="26" s="1"/>
  <c r="G27" i="17"/>
  <c r="K27" i="17" s="1"/>
  <c r="L27" i="17" s="1"/>
  <c r="L21" i="26" s="1"/>
  <c r="AO24" i="7"/>
  <c r="H21" i="26" s="1"/>
  <c r="G34" i="17"/>
  <c r="K34" i="17" s="1"/>
  <c r="L34" i="17" s="1"/>
  <c r="L28" i="26" s="1"/>
  <c r="AO31" i="7"/>
  <c r="H28" i="26" s="1"/>
  <c r="AO34" i="7"/>
  <c r="H31" i="26" s="1"/>
  <c r="AO52" i="7"/>
  <c r="H49" i="26" s="1"/>
  <c r="AO51" i="7"/>
  <c r="H48" i="26" s="1"/>
  <c r="AO35" i="7"/>
  <c r="H32" i="26" s="1"/>
  <c r="AO46" i="7"/>
  <c r="H43" i="26" s="1"/>
  <c r="AO23" i="7"/>
  <c r="H20" i="26" s="1"/>
  <c r="AO84" i="7"/>
  <c r="H81" i="26" s="1"/>
  <c r="AO26" i="7"/>
  <c r="H23" i="26" s="1"/>
  <c r="AO48" i="7"/>
  <c r="H45" i="26" s="1"/>
  <c r="AO32" i="7"/>
  <c r="H29" i="26" s="1"/>
  <c r="AO47" i="7"/>
  <c r="H44" i="26" s="1"/>
  <c r="AO27" i="7"/>
  <c r="H24" i="26" s="1"/>
  <c r="AO25" i="7"/>
  <c r="H22" i="26" s="1"/>
  <c r="AO30" i="7"/>
  <c r="H27" i="26" s="1"/>
  <c r="AO75" i="7"/>
  <c r="H72" i="26" s="1"/>
  <c r="AO6" i="7"/>
  <c r="H3" i="26" s="1"/>
  <c r="AO5" i="7"/>
  <c r="H2" i="26" s="1"/>
  <c r="AO43" i="7"/>
  <c r="H40" i="26" s="1"/>
  <c r="AO42" i="7"/>
  <c r="H39" i="26" s="1"/>
  <c r="AO14" i="7"/>
  <c r="H11" i="26" s="1"/>
  <c r="AO37" i="7"/>
  <c r="H34" i="26" s="1"/>
  <c r="AO36" i="7"/>
  <c r="H33" i="26" s="1"/>
  <c r="AO12" i="7"/>
  <c r="H9" i="26" s="1"/>
  <c r="AO38" i="7"/>
  <c r="H35" i="26" s="1"/>
  <c r="AO68" i="7"/>
  <c r="H65" i="26" s="1"/>
  <c r="G97" i="17"/>
  <c r="K97" i="17" s="1"/>
  <c r="L97" i="17" s="1"/>
  <c r="L91" i="26" s="1"/>
  <c r="AO94" i="7"/>
  <c r="H91" i="26" s="1"/>
  <c r="AO89" i="7"/>
  <c r="H86" i="26" s="1"/>
  <c r="AO85" i="7"/>
  <c r="H82" i="26" s="1"/>
  <c r="AO95" i="7"/>
  <c r="H92" i="26" s="1"/>
  <c r="AO74" i="7"/>
  <c r="H71" i="26" s="1"/>
  <c r="AO86" i="7"/>
  <c r="H83" i="26" s="1"/>
  <c r="AO57" i="7"/>
  <c r="H54" i="26" s="1"/>
  <c r="AO63" i="7"/>
  <c r="H60" i="26" s="1"/>
  <c r="G66" i="17"/>
  <c r="K66" i="17" s="1"/>
  <c r="L66" i="17" s="1"/>
  <c r="L60" i="26" s="1"/>
  <c r="AO82" i="7"/>
  <c r="H79" i="26" s="1"/>
  <c r="AO72" i="7"/>
  <c r="H69" i="26" s="1"/>
  <c r="AO87" i="7"/>
  <c r="H84" i="26" s="1"/>
  <c r="AO62" i="7"/>
  <c r="H59" i="26" s="1"/>
  <c r="AO41" i="7"/>
  <c r="H38" i="26" s="1"/>
  <c r="AO9" i="7"/>
  <c r="H6" i="26" s="1"/>
  <c r="AO18" i="7"/>
  <c r="H15" i="26" s="1"/>
  <c r="AO20" i="7"/>
  <c r="H17" i="26" s="1"/>
  <c r="AO16" i="7"/>
  <c r="H13" i="26" s="1"/>
  <c r="AO15" i="7"/>
  <c r="H12" i="26" s="1"/>
  <c r="AO17" i="7"/>
  <c r="H14" i="26" s="1"/>
  <c r="AL73" i="7"/>
  <c r="AL60" i="7"/>
  <c r="G63" i="17" s="1"/>
  <c r="K63" i="17" s="1"/>
  <c r="L63" i="17" s="1"/>
  <c r="L57" i="26" s="1"/>
  <c r="AL70" i="7"/>
  <c r="G73" i="17" s="1"/>
  <c r="K73" i="17" s="1"/>
  <c r="L73" i="17" s="1"/>
  <c r="L67" i="26" s="1"/>
  <c r="AL83" i="7"/>
  <c r="AL59" i="7"/>
  <c r="G62" i="17" s="1"/>
  <c r="K62" i="17" s="1"/>
  <c r="L62" i="17" s="1"/>
  <c r="L56" i="26" s="1"/>
  <c r="AL58" i="7"/>
  <c r="AL45" i="7"/>
  <c r="AL44" i="7"/>
  <c r="AL40" i="7"/>
  <c r="AL10" i="7"/>
  <c r="AL39" i="7"/>
  <c r="AL21" i="7"/>
  <c r="AL19" i="7"/>
  <c r="AL22" i="7"/>
  <c r="G43" i="17" l="1"/>
  <c r="K43" i="17" s="1"/>
  <c r="L43" i="17" s="1"/>
  <c r="L37" i="26" s="1"/>
  <c r="AO40" i="7"/>
  <c r="H37" i="26" s="1"/>
  <c r="G76" i="17"/>
  <c r="K76" i="17" s="1"/>
  <c r="L76" i="17" s="1"/>
  <c r="L70" i="26" s="1"/>
  <c r="AO73" i="7"/>
  <c r="H70" i="26" s="1"/>
  <c r="G47" i="17"/>
  <c r="K47" i="17" s="1"/>
  <c r="L47" i="17" s="1"/>
  <c r="L41" i="26" s="1"/>
  <c r="AO44" i="7"/>
  <c r="H41" i="26" s="1"/>
  <c r="G86" i="17"/>
  <c r="K86" i="17" s="1"/>
  <c r="L86" i="17" s="1"/>
  <c r="L80" i="26" s="1"/>
  <c r="AO83" i="7"/>
  <c r="H80" i="26" s="1"/>
  <c r="AO59" i="7"/>
  <c r="H56" i="26" s="1"/>
  <c r="AO70" i="7"/>
  <c r="H67" i="26" s="1"/>
  <c r="G42" i="17"/>
  <c r="K42" i="17" s="1"/>
  <c r="L42" i="17" s="1"/>
  <c r="L36" i="26" s="1"/>
  <c r="AO39" i="7"/>
  <c r="H36" i="26" s="1"/>
  <c r="G61" i="17"/>
  <c r="K61" i="17" s="1"/>
  <c r="L61" i="17" s="1"/>
  <c r="L55" i="26" s="1"/>
  <c r="AO58" i="7"/>
  <c r="H55" i="26" s="1"/>
  <c r="G48" i="17"/>
  <c r="K48" i="17" s="1"/>
  <c r="L48" i="17" s="1"/>
  <c r="L42" i="26" s="1"/>
  <c r="AO45" i="7"/>
  <c r="H42" i="26" s="1"/>
  <c r="AO60" i="7"/>
  <c r="H57" i="26" s="1"/>
  <c r="G22" i="17"/>
  <c r="K22" i="17" s="1"/>
  <c r="L22" i="17" s="1"/>
  <c r="L16" i="26" s="1"/>
  <c r="AO19" i="7"/>
  <c r="H16" i="26" s="1"/>
  <c r="G24" i="17"/>
  <c r="K24" i="17" s="1"/>
  <c r="L24" i="17" s="1"/>
  <c r="L18" i="26" s="1"/>
  <c r="AO21" i="7"/>
  <c r="H18" i="26" s="1"/>
  <c r="G25" i="17"/>
  <c r="K25" i="17" s="1"/>
  <c r="L25" i="17" s="1"/>
  <c r="L19" i="26" s="1"/>
  <c r="AO22" i="7"/>
  <c r="H19" i="26" s="1"/>
  <c r="G13" i="17"/>
  <c r="K13" i="17" s="1"/>
  <c r="L13" i="17" s="1"/>
  <c r="L7" i="26" s="1"/>
  <c r="AO10" i="7"/>
  <c r="H7" i="26" s="1"/>
</calcChain>
</file>

<file path=xl/comments1.xml><?xml version="1.0" encoding="utf-8"?>
<comments xmlns="http://schemas.openxmlformats.org/spreadsheetml/2006/main">
  <authors>
    <author>Barbie Moreland</author>
  </authors>
  <commentList>
    <comment ref="AV5" authorId="0">
      <text>
        <r>
          <rPr>
            <b/>
            <sz val="9"/>
            <color indexed="81"/>
            <rFont val="Tahoma"/>
            <family val="2"/>
          </rPr>
          <t>Barbie Moreland:</t>
        </r>
        <r>
          <rPr>
            <sz val="9"/>
            <color indexed="81"/>
            <rFont val="Tahoma"/>
            <family val="2"/>
          </rPr>
          <t xml:space="preserve">
Garfield County: HUC 14010005:  Reports 2000 AFY in Energy Development.  There is currently no uranium or oil shale production in Colorado so those are out.  By referencing the Energy Development Report, 21 AFY is used in coal production.  This leaves 1979 AFY to be attributed to Natural Gas.  
Moffat County: HUC 14050005:  The location of Natural Gas production has already been determined.  The total reported for Energy Development is 800 AFY.  592 AFY has been accounted for in the coal mining industry. This leaves, 208 AFY to be attributed to Natural Gas.
Rio Blanco County: HUC 14050007:  Total reported for Energy Development is 700AFY.  100 AFY has been account for in the coal mining industry.  This leaves 600 AFY to be attributed to natural gas.
When these 3 values are added together 1979+208+600 = 2787.  This is very close to the number reported in the Energy Development Water Needs Assessment Report for Natural Gas water needs at 2965 AFY.  </t>
        </r>
      </text>
    </comment>
    <comment ref="BD11" authorId="0">
      <text>
        <r>
          <rPr>
            <b/>
            <sz val="9"/>
            <color indexed="81"/>
            <rFont val="Tahoma"/>
            <family val="2"/>
          </rPr>
          <t>Barbie Moreland:</t>
        </r>
        <r>
          <rPr>
            <sz val="9"/>
            <color indexed="81"/>
            <rFont val="Tahoma"/>
            <family val="2"/>
          </rPr>
          <t xml:space="preserve">
Determined by Step 1 Table</t>
        </r>
      </text>
    </comment>
    <comment ref="BC17" authorId="0">
      <text>
        <r>
          <rPr>
            <b/>
            <sz val="9"/>
            <color indexed="81"/>
            <rFont val="Tahoma"/>
            <family val="2"/>
          </rPr>
          <t>Barbie Moreland:</t>
        </r>
        <r>
          <rPr>
            <sz val="9"/>
            <color indexed="81"/>
            <rFont val="Tahoma"/>
            <family val="2"/>
          </rPr>
          <t xml:space="preserve">
Barbie Moreland:
According to the Energy Phase 1 Report Prepared for the Colorado, Yampa and White River Basin Roundtables Energy Subcommittee, the only 2 river basins included in this study are the Yampa White and the Colorado. The only portion of Mesa county that occurs in the Colorado basin coincides with this 1 HUC.
The SWSI 2010 lists this amount in Mesa county in Appendix H.  However, I CANNOT find this information anywhere in the reference Energy Development Report.  Since the most logical HUC 8 for energy development to occur is this one, I will just assume Colorado has the correct number.  However, it must be noted that I could not find the cited information.</t>
        </r>
      </text>
    </comment>
    <comment ref="BD25" authorId="0">
      <text>
        <r>
          <rPr>
            <b/>
            <sz val="9"/>
            <color indexed="81"/>
            <rFont val="Tahoma"/>
            <family val="2"/>
          </rPr>
          <t>Barbie Moreland:</t>
        </r>
        <r>
          <rPr>
            <sz val="9"/>
            <color indexed="81"/>
            <rFont val="Tahoma"/>
            <family val="2"/>
          </rPr>
          <t xml:space="preserve">
Determined by Step 1 Table</t>
        </r>
      </text>
    </comment>
  </commentList>
</comments>
</file>

<file path=xl/comments2.xml><?xml version="1.0" encoding="utf-8"?>
<comments xmlns="http://schemas.openxmlformats.org/spreadsheetml/2006/main">
  <authors>
    <author>Barbie Moreland</author>
  </authors>
  <commentList>
    <comment ref="B2" authorId="0">
      <text>
        <r>
          <rPr>
            <b/>
            <sz val="9"/>
            <color indexed="81"/>
            <rFont val="Tahoma"/>
            <family val="2"/>
          </rPr>
          <t>Barbie Moreland:</t>
        </r>
        <r>
          <rPr>
            <sz val="9"/>
            <color indexed="81"/>
            <rFont val="Tahoma"/>
            <family val="2"/>
          </rPr>
          <t xml:space="preserve">
From USGS 2005 Water Use data.  Column: TP-TotPop.</t>
        </r>
      </text>
    </comment>
    <comment ref="C2" authorId="0">
      <text>
        <r>
          <rPr>
            <b/>
            <sz val="9"/>
            <color indexed="81"/>
            <rFont val="Tahoma"/>
            <family val="2"/>
          </rPr>
          <t>Barbie Moreland:</t>
        </r>
        <r>
          <rPr>
            <sz val="9"/>
            <color indexed="81"/>
            <rFont val="Tahoma"/>
            <family val="2"/>
          </rPr>
          <t xml:space="preserve">
From USGS 2005 Water use data.  Column: PS-GWPop.</t>
        </r>
      </text>
    </comment>
    <comment ref="D2" authorId="0">
      <text>
        <r>
          <rPr>
            <b/>
            <sz val="9"/>
            <color indexed="81"/>
            <rFont val="Tahoma"/>
            <family val="2"/>
          </rPr>
          <t>Barbie Moreland:</t>
        </r>
        <r>
          <rPr>
            <sz val="9"/>
            <color indexed="81"/>
            <rFont val="Tahoma"/>
            <family val="2"/>
          </rPr>
          <t xml:space="preserve">
From USGS 2005 Water use data.  Column: DO-SSPop.  It is assumed that all domestic supply is from groundwater.</t>
        </r>
      </text>
    </comment>
    <comment ref="E2" authorId="0">
      <text>
        <r>
          <rPr>
            <b/>
            <sz val="9"/>
            <color indexed="81"/>
            <rFont val="Tahoma"/>
            <family val="2"/>
          </rPr>
          <t>Barbie Moreland:</t>
        </r>
        <r>
          <rPr>
            <sz val="9"/>
            <color indexed="81"/>
            <rFont val="Tahoma"/>
            <family val="2"/>
          </rPr>
          <t xml:space="preserve">
Total 2005 Municipal GW Pop USGS 2005/Total 2005 Pop USGS 2005</t>
        </r>
      </text>
    </comment>
    <comment ref="F2" authorId="0">
      <text>
        <r>
          <rPr>
            <b/>
            <sz val="9"/>
            <color indexed="81"/>
            <rFont val="Tahoma"/>
            <family val="2"/>
          </rPr>
          <t>Barbie Moreland:</t>
        </r>
        <r>
          <rPr>
            <sz val="9"/>
            <color indexed="81"/>
            <rFont val="Tahoma"/>
            <family val="2"/>
          </rPr>
          <t xml:space="preserve">
Total 2005 Domestic GW Pop USGS 2005/ Total 2005 Pop USGS 2005</t>
        </r>
      </text>
    </comment>
    <comment ref="G2" authorId="0">
      <text>
        <r>
          <rPr>
            <b/>
            <sz val="9"/>
            <color indexed="81"/>
            <rFont val="Tahoma"/>
            <family val="2"/>
          </rPr>
          <t>Barbie Moreland:</t>
        </r>
        <r>
          <rPr>
            <sz val="9"/>
            <color indexed="81"/>
            <rFont val="Tahoma"/>
            <family val="2"/>
          </rPr>
          <t xml:space="preserve">
Exhibit 36, Appendix H, SWSI 2010</t>
        </r>
      </text>
    </comment>
    <comment ref="H2" authorId="0">
      <text>
        <r>
          <rPr>
            <b/>
            <sz val="9"/>
            <color indexed="81"/>
            <rFont val="Tahoma"/>
            <family val="2"/>
          </rPr>
          <t>Barbie Moreland:</t>
        </r>
        <r>
          <rPr>
            <sz val="9"/>
            <color indexed="81"/>
            <rFont val="Tahoma"/>
            <family val="2"/>
          </rPr>
          <t xml:space="preserve">
Ratio Municipal x 2010 Pop SWSI 2010 by County</t>
        </r>
      </text>
    </comment>
    <comment ref="I2" authorId="0">
      <text>
        <r>
          <rPr>
            <b/>
            <sz val="9"/>
            <color indexed="81"/>
            <rFont val="Tahoma"/>
            <family val="2"/>
          </rPr>
          <t>Barbie Moreland:</t>
        </r>
        <r>
          <rPr>
            <sz val="9"/>
            <color indexed="81"/>
            <rFont val="Tahoma"/>
            <family val="2"/>
          </rPr>
          <t xml:space="preserve">
Ratio Domestic x 2010 Pop SWSI 2010 by County</t>
        </r>
      </text>
    </comment>
    <comment ref="L2" authorId="0">
      <text>
        <r>
          <rPr>
            <b/>
            <sz val="9"/>
            <color indexed="81"/>
            <rFont val="Tahoma"/>
            <family val="2"/>
          </rPr>
          <t>Barbie Moreland:</t>
        </r>
        <r>
          <rPr>
            <sz val="9"/>
            <color indexed="81"/>
            <rFont val="Tahoma"/>
            <family val="2"/>
          </rPr>
          <t xml:space="preserve">
2010 Municipal GW Pop by County x Ratio County to HUC 8</t>
        </r>
      </text>
    </comment>
    <comment ref="M2" authorId="0">
      <text>
        <r>
          <rPr>
            <b/>
            <sz val="9"/>
            <color indexed="81"/>
            <rFont val="Tahoma"/>
            <family val="2"/>
          </rPr>
          <t>Barbie Moreland:</t>
        </r>
        <r>
          <rPr>
            <sz val="9"/>
            <color indexed="81"/>
            <rFont val="Tahoma"/>
            <family val="2"/>
          </rPr>
          <t xml:space="preserve">
2010 Domestic GW Pop by County x Ratio County to HUC 8</t>
        </r>
      </text>
    </comment>
    <comment ref="N2" authorId="0">
      <text>
        <r>
          <rPr>
            <b/>
            <sz val="9"/>
            <color indexed="81"/>
            <rFont val="Tahoma"/>
            <family val="2"/>
          </rPr>
          <t>Barbie Moreland:</t>
        </r>
        <r>
          <rPr>
            <sz val="9"/>
            <color indexed="81"/>
            <rFont val="Tahoma"/>
            <family val="2"/>
          </rPr>
          <t xml:space="preserve">
Appendix H, SWSI 2010</t>
        </r>
      </text>
    </comment>
    <comment ref="O2" authorId="0">
      <text>
        <r>
          <rPr>
            <b/>
            <sz val="9"/>
            <color indexed="81"/>
            <rFont val="Tahoma"/>
            <family val="2"/>
          </rPr>
          <t>Barbie Moreland:</t>
        </r>
        <r>
          <rPr>
            <sz val="9"/>
            <color indexed="81"/>
            <rFont val="Tahoma"/>
            <family val="2"/>
          </rPr>
          <t xml:space="preserve">
2010 Municipal GW Pop by HUC 8 x GPCPD</t>
        </r>
      </text>
    </comment>
    <comment ref="P2" authorId="0">
      <text>
        <r>
          <rPr>
            <b/>
            <sz val="9"/>
            <color indexed="81"/>
            <rFont val="Tahoma"/>
            <family val="2"/>
          </rPr>
          <t>Barbie Moreland:</t>
        </r>
        <r>
          <rPr>
            <sz val="9"/>
            <color indexed="81"/>
            <rFont val="Tahoma"/>
            <family val="2"/>
          </rPr>
          <t xml:space="preserve">
2010 Domestic GW Pop by HUC 8 x GPCPD</t>
        </r>
      </text>
    </comment>
    <comment ref="Q2" authorId="0">
      <text>
        <r>
          <rPr>
            <b/>
            <sz val="9"/>
            <color indexed="81"/>
            <rFont val="Tahoma"/>
            <family val="2"/>
          </rPr>
          <t>Barbie Moreland:</t>
        </r>
        <r>
          <rPr>
            <sz val="9"/>
            <color indexed="81"/>
            <rFont val="Tahoma"/>
            <family val="2"/>
          </rPr>
          <t xml:space="preserve">
2010 Municipal GW use by HUC 8 + 2010 Domestic GW Use by HUC 8</t>
        </r>
      </text>
    </comment>
    <comment ref="R2" authorId="0">
      <text>
        <r>
          <rPr>
            <b/>
            <sz val="9"/>
            <color indexed="81"/>
            <rFont val="Tahoma"/>
            <family val="2"/>
          </rPr>
          <t>Barbie Moreland:</t>
        </r>
        <r>
          <rPr>
            <sz val="9"/>
            <color indexed="81"/>
            <rFont val="Tahoma"/>
            <family val="2"/>
          </rPr>
          <t xml:space="preserve">
2010 Total GW Use by HUC 8 gpd/1000000*1120.55</t>
        </r>
      </text>
    </comment>
  </commentList>
</comments>
</file>

<file path=xl/comments3.xml><?xml version="1.0" encoding="utf-8"?>
<comments xmlns="http://schemas.openxmlformats.org/spreadsheetml/2006/main">
  <authors>
    <author>Barbie Moreland</author>
  </authors>
  <commentList>
    <comment ref="B72" authorId="0">
      <text>
        <r>
          <rPr>
            <b/>
            <sz val="9"/>
            <color indexed="81"/>
            <rFont val="Tahoma"/>
            <family val="2"/>
          </rPr>
          <t>Barbie Moreland:</t>
        </r>
        <r>
          <rPr>
            <sz val="9"/>
            <color indexed="81"/>
            <rFont val="Tahoma"/>
            <family val="2"/>
          </rPr>
          <t xml:space="preserve">
The value of -9999 depicts an "undetermined" value.  This HUC lies in a basin where some water is legally available but the amount was not calculated.</t>
        </r>
      </text>
    </comment>
    <comment ref="B77" authorId="0">
      <text>
        <r>
          <rPr>
            <b/>
            <sz val="9"/>
            <color indexed="81"/>
            <rFont val="Tahoma"/>
            <family val="2"/>
          </rPr>
          <t>Barbie Moreland:</t>
        </r>
        <r>
          <rPr>
            <sz val="9"/>
            <color indexed="81"/>
            <rFont val="Tahoma"/>
            <family val="2"/>
          </rPr>
          <t xml:space="preserve">
The value of -9999 depicts an "undetermined" value.  This HUC lies in a basin where some water is legally available but the amount was not calculated.</t>
        </r>
      </text>
    </comment>
    <comment ref="B78" authorId="0">
      <text>
        <r>
          <rPr>
            <b/>
            <sz val="9"/>
            <color indexed="81"/>
            <rFont val="Tahoma"/>
            <family val="2"/>
          </rPr>
          <t>Barbie Moreland:</t>
        </r>
        <r>
          <rPr>
            <sz val="9"/>
            <color indexed="81"/>
            <rFont val="Tahoma"/>
            <family val="2"/>
          </rPr>
          <t xml:space="preserve">
The value of -9999 depicts an "undetermined" value.  This HUC lies in a basin where some water is legally available but the amount was not calculated.</t>
        </r>
      </text>
    </comment>
    <comment ref="B83" authorId="0">
      <text>
        <r>
          <rPr>
            <b/>
            <sz val="9"/>
            <color indexed="81"/>
            <rFont val="Tahoma"/>
            <family val="2"/>
          </rPr>
          <t>Barbie Moreland:</t>
        </r>
        <r>
          <rPr>
            <sz val="9"/>
            <color indexed="81"/>
            <rFont val="Tahoma"/>
            <family val="2"/>
          </rPr>
          <t xml:space="preserve">
The value of -9999 depicts an "undetermined" value.  This HUC lies in a basin where some water is legally available but the amount was not calculated.</t>
        </r>
      </text>
    </comment>
    <comment ref="B85" authorId="0">
      <text>
        <r>
          <rPr>
            <b/>
            <sz val="9"/>
            <color indexed="81"/>
            <rFont val="Tahoma"/>
            <family val="2"/>
          </rPr>
          <t>Barbie Moreland:</t>
        </r>
        <r>
          <rPr>
            <sz val="9"/>
            <color indexed="81"/>
            <rFont val="Tahoma"/>
            <family val="2"/>
          </rPr>
          <t xml:space="preserve">
The value of -9999 depicts an "undetermined" value.  This HUC lies in a basin where some water is legally available but the amount was not calculated.</t>
        </r>
      </text>
    </comment>
    <comment ref="B93" authorId="0">
      <text>
        <r>
          <rPr>
            <b/>
            <sz val="9"/>
            <color indexed="81"/>
            <rFont val="Tahoma"/>
            <family val="2"/>
          </rPr>
          <t>Barbie Moreland:</t>
        </r>
        <r>
          <rPr>
            <sz val="9"/>
            <color indexed="81"/>
            <rFont val="Tahoma"/>
            <family val="2"/>
          </rPr>
          <t xml:space="preserve">
The value of -9999 depicts an "undetermined" value.  This HUC lies in a basin where some water is legally available but the amount was not calculated.</t>
        </r>
      </text>
    </comment>
  </commentList>
</comments>
</file>

<file path=xl/sharedStrings.xml><?xml version="1.0" encoding="utf-8"?>
<sst xmlns="http://schemas.openxmlformats.org/spreadsheetml/2006/main" count="11899" uniqueCount="946">
  <si>
    <t>Physical Supply USGS</t>
  </si>
  <si>
    <t>FID_SITES</t>
  </si>
  <si>
    <t>AGENCY_CD</t>
  </si>
  <si>
    <t>Large River Basin</t>
  </si>
  <si>
    <t>HUC</t>
  </si>
  <si>
    <t>Watershed Name</t>
  </si>
  <si>
    <t>SITE_NO</t>
  </si>
  <si>
    <t>STATION_NM</t>
  </si>
  <si>
    <t>STATE_CD</t>
  </si>
  <si>
    <t>STATE</t>
  </si>
  <si>
    <t>SITESTATUS</t>
  </si>
  <si>
    <t>DA_SQ_MILE</t>
  </si>
  <si>
    <t>LON_SITE</t>
  </si>
  <si>
    <t>LAT_SITE</t>
  </si>
  <si>
    <t>Longitude</t>
  </si>
  <si>
    <t>Latitude</t>
  </si>
  <si>
    <t>NHD2GAGE_D</t>
  </si>
  <si>
    <t>REVIEWED</t>
  </si>
  <si>
    <t>BFIYRS</t>
  </si>
  <si>
    <t>BFI_AVE</t>
  </si>
  <si>
    <t>BFI_STDEV</t>
  </si>
  <si>
    <t>GOTBFI</t>
  </si>
  <si>
    <t>DAY1</t>
  </si>
  <si>
    <t>DAYN</t>
  </si>
  <si>
    <t>NDAYS</t>
  </si>
  <si>
    <t>NDAYSGT0</t>
  </si>
  <si>
    <t>MIN_</t>
  </si>
  <si>
    <t>P1</t>
  </si>
  <si>
    <t>P1 AFY</t>
  </si>
  <si>
    <t>P5</t>
  </si>
  <si>
    <t>P5 AFY</t>
  </si>
  <si>
    <t>P10</t>
  </si>
  <si>
    <t>P10 AFY</t>
  </si>
  <si>
    <t>P20</t>
  </si>
  <si>
    <t>P20 AFY</t>
  </si>
  <si>
    <t>P25</t>
  </si>
  <si>
    <t>P30</t>
  </si>
  <si>
    <t>P40</t>
  </si>
  <si>
    <t>P50</t>
  </si>
  <si>
    <t>P60</t>
  </si>
  <si>
    <t>P70</t>
  </si>
  <si>
    <t>P75</t>
  </si>
  <si>
    <t>P80</t>
  </si>
  <si>
    <t>P90</t>
  </si>
  <si>
    <t>P95</t>
  </si>
  <si>
    <t>P99</t>
  </si>
  <si>
    <t>MAX_</t>
  </si>
  <si>
    <t>AVE</t>
  </si>
  <si>
    <t>AVG AFY</t>
  </si>
  <si>
    <t>USGS</t>
  </si>
  <si>
    <t>North Platte</t>
  </si>
  <si>
    <t>North Platte Headwaters</t>
  </si>
  <si>
    <t>CANADIAN RIVER AT COWDREY, CO.</t>
  </si>
  <si>
    <t>CO</t>
  </si>
  <si>
    <t>I</t>
  </si>
  <si>
    <t>N</t>
  </si>
  <si>
    <t>Upper North Platte</t>
  </si>
  <si>
    <t>NORTH PLATTE RIVER NEAR NORTHGATE, CO</t>
  </si>
  <si>
    <t>A</t>
  </si>
  <si>
    <t>Y</t>
  </si>
  <si>
    <t>Upper Laramie</t>
  </si>
  <si>
    <t>LARAMIE RIVER NEAR JELM, WYO.</t>
  </si>
  <si>
    <t>WY</t>
  </si>
  <si>
    <t>South Platte</t>
  </si>
  <si>
    <t>South Platte Headwater</t>
  </si>
  <si>
    <t>SOUTH PLATTE RIVER AT LAKE GEORGE, CO.</t>
  </si>
  <si>
    <t>Upper South Platte</t>
  </si>
  <si>
    <t>SOUTH PLATTE RIVER AT FLORIDA AVE AT DENVER, CO.</t>
  </si>
  <si>
    <t>Middle South Platte-Cherry Creek</t>
  </si>
  <si>
    <t>SOUTH PLATTE RIVER NEAR WELDONA, CO.</t>
  </si>
  <si>
    <t>Clear</t>
  </si>
  <si>
    <t>CLEAR CREEK AT MOUTH, NEAR DERBY, CO.</t>
  </si>
  <si>
    <t>St. Vrain</t>
  </si>
  <si>
    <t>ST. VRAIN CREEK AT MOUTH, NEAR PLATTEVILLE, CO.</t>
  </si>
  <si>
    <t>Big Thompson</t>
  </si>
  <si>
    <t>BIG THOMPSON RIVER AT MOUTH, NEAR LA SALLE, CO.</t>
  </si>
  <si>
    <t>Cache La Poudre</t>
  </si>
  <si>
    <t>CACHE LA POUDRE RIVER NEAR GREELEY, CO.</t>
  </si>
  <si>
    <t>Lone Tree-Owl</t>
  </si>
  <si>
    <t>LONETREE CREEK NEAR GREELEY, CO.</t>
  </si>
  <si>
    <t>Crow</t>
  </si>
  <si>
    <t>CROW CREEK NEAR BARNSVILLE, CO.</t>
  </si>
  <si>
    <t>Kiowa</t>
  </si>
  <si>
    <t>KIOWA CREEK AT BENNETT, CO.</t>
  </si>
  <si>
    <t>Bijou</t>
  </si>
  <si>
    <t>BIJOU CREEK NEAR FT. MORGAN, CO.</t>
  </si>
  <si>
    <t>Middle South Platte-Sterling</t>
  </si>
  <si>
    <t>SOUTH PLATTE RIVER NEAR CROOK, CO.</t>
  </si>
  <si>
    <t>Beaver</t>
  </si>
  <si>
    <t>Pawnee</t>
  </si>
  <si>
    <t>Upper Lodgepole</t>
  </si>
  <si>
    <t>Lower Lodgepole</t>
  </si>
  <si>
    <t>Sidney Draw</t>
  </si>
  <si>
    <t>Lower South Platte</t>
  </si>
  <si>
    <t>SOUTH PLATTE RIVER AT JULESBURG, CO.</t>
  </si>
  <si>
    <t>Arikaree</t>
  </si>
  <si>
    <t>ARIKAREE RIVER ABV SPRING CANYON NR IDALIA CO</t>
  </si>
  <si>
    <t>North Fork Republican</t>
  </si>
  <si>
    <t>NORTH FORK REPUBLICAN RIVER NEAR WRAY, CO.</t>
  </si>
  <si>
    <t>South Fork Republican</t>
  </si>
  <si>
    <t>SOUTH FORK REPUBLICAN RIVER NEAR HALE, CO.</t>
  </si>
  <si>
    <t>Frenchman</t>
  </si>
  <si>
    <t>Stinking Water</t>
  </si>
  <si>
    <t>South Fork Beaver</t>
  </si>
  <si>
    <t>Little Beaver</t>
  </si>
  <si>
    <t>Smoky Hill Headwaters</t>
  </si>
  <si>
    <t>North Fork Smoky Hill</t>
  </si>
  <si>
    <t>Ladder</t>
  </si>
  <si>
    <t>Arkansas</t>
  </si>
  <si>
    <t>Arkansas Headwaters</t>
  </si>
  <si>
    <t>ARKANSAS RIVER AT PARKDALE, CO.</t>
  </si>
  <si>
    <t>Upper Arkansas</t>
  </si>
  <si>
    <t>ARKANSAS RIVER NEAR AVONDALE, CO.</t>
  </si>
  <si>
    <t>Fountain</t>
  </si>
  <si>
    <t>FOUNTAIN CREEK AT PUEBLO, CO.</t>
  </si>
  <si>
    <t>Chico</t>
  </si>
  <si>
    <t>CHICO CREEK NEAR NORTH AVONDALE, CO.</t>
  </si>
  <si>
    <t>Upper Arkansas-Lake Meredith</t>
  </si>
  <si>
    <t>ARKANSAS RIVER AT LA JUNTA, CO.</t>
  </si>
  <si>
    <t>Huerfano</t>
  </si>
  <si>
    <t>HUERFANO RIVER NEAR BOONE, CO.</t>
  </si>
  <si>
    <t>Apishapa</t>
  </si>
  <si>
    <t>APISHAPA RIVER NEAR FOWLER, CO.</t>
  </si>
  <si>
    <t>Horse</t>
  </si>
  <si>
    <t>HORSE CREEK NEAR LAS ANIMAS, CO.</t>
  </si>
  <si>
    <t>Upper Arkansas-John Martin Reservoir</t>
  </si>
  <si>
    <t>ARKANSAS RIVER AT HOLLY, CO.</t>
  </si>
  <si>
    <t>Purgatoire</t>
  </si>
  <si>
    <t>PURGATOIRE RIVER NEAR LAS ANIMAS, CO.</t>
  </si>
  <si>
    <t>Big Sandy</t>
  </si>
  <si>
    <t>BIG SANDY CREEK NEAR LAMAR, CO.</t>
  </si>
  <si>
    <t>Rush</t>
  </si>
  <si>
    <t>Two Butte</t>
  </si>
  <si>
    <t>TWO BUTTE CREEK NEAR HOLLY, CO.</t>
  </si>
  <si>
    <t>Middle Arkansas-Lake McKinney</t>
  </si>
  <si>
    <t>Whitewoman</t>
  </si>
  <si>
    <t>Cimarron Headwaters</t>
  </si>
  <si>
    <t>Upper Cimarron</t>
  </si>
  <si>
    <t>North Fork Cimarron</t>
  </si>
  <si>
    <t>Sand Arroyo</t>
  </si>
  <si>
    <t>Bear</t>
  </si>
  <si>
    <t>Canadian Headwaters</t>
  </si>
  <si>
    <t>Rio Grande</t>
  </si>
  <si>
    <t>Rio Grande Headwaters</t>
  </si>
  <si>
    <t>RIO GRANDE NEAR DEL NORTE, CO.</t>
  </si>
  <si>
    <t>Alamosa-Trinchera</t>
  </si>
  <si>
    <t>RIO GRANDE AT COLORADO-NEW MEXICO STATE LINE</t>
  </si>
  <si>
    <t>San Luis</t>
  </si>
  <si>
    <t>MOSCA CREEK NEAR MOSCA, CO.</t>
  </si>
  <si>
    <t>Saguache</t>
  </si>
  <si>
    <t>LA GARITA CREEK NEAR LA GARITA, CO.</t>
  </si>
  <si>
    <t>Conejos</t>
  </si>
  <si>
    <t>CONEJOS RIVER NEAR LASAUSES, CO.</t>
  </si>
  <si>
    <t>Upper Rio Grande</t>
  </si>
  <si>
    <t>NEW MEXICO BRANCH CERRO CANAL NEAR JAROSO, CO</t>
  </si>
  <si>
    <t>Rio Chama</t>
  </si>
  <si>
    <t>Colorado</t>
  </si>
  <si>
    <t>Colorado Headwaters</t>
  </si>
  <si>
    <t>COLORADO RIVER AT GLENWOOD SPRINGS, CO.</t>
  </si>
  <si>
    <t>Blue</t>
  </si>
  <si>
    <t>BLUE RIVER BELOW GREEN MOUNTAIN RESERVOIR, CO.</t>
  </si>
  <si>
    <t>Eagle</t>
  </si>
  <si>
    <t>EAGLE RIVER BELOW GYPSUM, CO.</t>
  </si>
  <si>
    <t>Roaring Fork</t>
  </si>
  <si>
    <t>ROARING FORK RIVER AT GLENWOOD SPRINGS, CO.</t>
  </si>
  <si>
    <t>Colorado Headwaters-Plateau</t>
  </si>
  <si>
    <t>COLORADO RIVER NEAR COLORADO-UTAH STATE LINE</t>
  </si>
  <si>
    <t>Gunnison</t>
  </si>
  <si>
    <t>East-Taylor</t>
  </si>
  <si>
    <t>TAYLOR RIVER AT ALMONT, CO.</t>
  </si>
  <si>
    <t>Upper Gunnison</t>
  </si>
  <si>
    <t>GUNNISON RIVER BELOW GUNNISON TUNNEL, CO.</t>
  </si>
  <si>
    <t>Tomichi</t>
  </si>
  <si>
    <t>TOMICHI CREEK AT GUNNISON, CO.</t>
  </si>
  <si>
    <t>North Fork Gunnison</t>
  </si>
  <si>
    <t>N.F. GUNNISON R BLW LEROUX CR, NR HOTCHKISS, CO</t>
  </si>
  <si>
    <t>Lower Gunnison</t>
  </si>
  <si>
    <t>GUNNISON RIVER NEAR GRAND JUNCTION, CO.</t>
  </si>
  <si>
    <t>Uncompahange</t>
  </si>
  <si>
    <t>UNCOMPAHGRE RIVER AT DELTA, CO.</t>
  </si>
  <si>
    <t>Westwater Canyon</t>
  </si>
  <si>
    <t>HAY PRESS C AB FRUITA RES #3, NR GLADE PARK, CO.</t>
  </si>
  <si>
    <t>San Juan Dolores</t>
  </si>
  <si>
    <t>Upper Dolores</t>
  </si>
  <si>
    <t>DOLORES RIVER NEAR BEDROCK, CO.</t>
  </si>
  <si>
    <t>San Miguel</t>
  </si>
  <si>
    <t>SAN MIGUEL RIVER AT URAVAN, CO.</t>
  </si>
  <si>
    <t>Lower Dolores</t>
  </si>
  <si>
    <t>DOLORES RIVER AT GATEWAY, CO.</t>
  </si>
  <si>
    <t>Upper Colorado-Kane Springs</t>
  </si>
  <si>
    <t>Yampa White</t>
  </si>
  <si>
    <t>Upper Green-Flaming Gorge Reservoir</t>
  </si>
  <si>
    <t>Vermilion</t>
  </si>
  <si>
    <t>VERMILLION CR. BLW. DOUGLAS DRAW NR. LODORE, CO</t>
  </si>
  <si>
    <t>Upper Yampa</t>
  </si>
  <si>
    <t>YAMPA RIVER BELOW CRAIG, CO.</t>
  </si>
  <si>
    <t>Lower Yampa</t>
  </si>
  <si>
    <t>YAMPA RIVER AT DEERLODGE PARK, CO.</t>
  </si>
  <si>
    <t>Little Snake</t>
  </si>
  <si>
    <t>LITTLE SNAKE RIVER NEAR LILY, CO.</t>
  </si>
  <si>
    <t>Upper White</t>
  </si>
  <si>
    <t>WHITE R AB CROOKED WASH NR WHITE RIVER CITY, CO.</t>
  </si>
  <si>
    <t>Piceance-Yellow</t>
  </si>
  <si>
    <t>PICEANCE CREEK AT WHITE RIVER, CO</t>
  </si>
  <si>
    <t>Lower White</t>
  </si>
  <si>
    <t>WHITE RIVER ABOVE RANGELY, CO.</t>
  </si>
  <si>
    <t>Lower Green-Diamond</t>
  </si>
  <si>
    <t>Upper San Juan</t>
  </si>
  <si>
    <t>NAVAJO RIVER AT EDITH, CO.</t>
  </si>
  <si>
    <t>Piedra</t>
  </si>
  <si>
    <t>PIEDRA RIVER NEAR ARBOLES, CO.</t>
  </si>
  <si>
    <t>Animas</t>
  </si>
  <si>
    <t>ANIMAS RIVER NEAR CEDAR HILL, NM</t>
  </si>
  <si>
    <t>Middle San Juan</t>
  </si>
  <si>
    <t>LA PLATA RIVER AT COLORADO-NEW MEXICO STATE LINE</t>
  </si>
  <si>
    <t>Mancos</t>
  </si>
  <si>
    <t>MANCOS RIVER NEAR TOWAOC, CO.</t>
  </si>
  <si>
    <t>Lower San Juan-Four Corners</t>
  </si>
  <si>
    <t>SAN JUAN RIVER AT FOUR CORNERS, CO</t>
  </si>
  <si>
    <t>Mcelmo</t>
  </si>
  <si>
    <t>MCELMO CREEK NEAR COLORADO-UTAH STATE LINE</t>
  </si>
  <si>
    <t>Montezuma</t>
  </si>
  <si>
    <t>COAL BED CANYON NEAR DOVE CREEK, CO</t>
  </si>
  <si>
    <t>Sources and Data for the State of Colorado</t>
  </si>
  <si>
    <t>Document Sources and Data</t>
  </si>
  <si>
    <t>HUC 8</t>
  </si>
  <si>
    <t>No streamgages</t>
  </si>
  <si>
    <t>DRY CIMARRON R NR GUY, NM</t>
  </si>
  <si>
    <t>35</t>
  </si>
  <si>
    <t>NM</t>
  </si>
  <si>
    <t>500.00</t>
  </si>
  <si>
    <t>-103.42410983</t>
  </si>
  <si>
    <t>36.98752040</t>
  </si>
  <si>
    <t>-103.42242491</t>
  </si>
  <si>
    <t>36.98848940</t>
  </si>
  <si>
    <t>184.013</t>
  </si>
  <si>
    <t>31</t>
  </si>
  <si>
    <t>0.272</t>
  </si>
  <si>
    <t>0.144</t>
  </si>
  <si>
    <t>1</t>
  </si>
  <si>
    <t>19421001</t>
  </si>
  <si>
    <t>19731231</t>
  </si>
  <si>
    <t>11415</t>
  </si>
  <si>
    <t>11241</t>
  </si>
  <si>
    <t>0.000</t>
  </si>
  <si>
    <t>0.400</t>
  </si>
  <si>
    <t>0.782</t>
  </si>
  <si>
    <t>1.300</t>
  </si>
  <si>
    <t>1.500</t>
  </si>
  <si>
    <t>1.800</t>
  </si>
  <si>
    <t>2.200</t>
  </si>
  <si>
    <t>2.600</t>
  </si>
  <si>
    <t>3.000</t>
  </si>
  <si>
    <t>3.700</t>
  </si>
  <si>
    <t>4.200</t>
  </si>
  <si>
    <t>4.900</t>
  </si>
  <si>
    <t>7.600</t>
  </si>
  <si>
    <t>18.000</t>
  </si>
  <si>
    <t>146.000</t>
  </si>
  <si>
    <t>5560.000</t>
  </si>
  <si>
    <t>10.288</t>
  </si>
  <si>
    <t>CIMARRON R NR ELKHART, KS</t>
  </si>
  <si>
    <t>20</t>
  </si>
  <si>
    <t>KS</t>
  </si>
  <si>
    <t>2899.00</t>
  </si>
  <si>
    <t>-101.89799840</t>
  </si>
  <si>
    <t>37.12188690</t>
  </si>
  <si>
    <t>-101.89726501</t>
  </si>
  <si>
    <t>37.12138144</t>
  </si>
  <si>
    <t>85.877</t>
  </si>
  <si>
    <t>33</t>
  </si>
  <si>
    <t>0.061</t>
  </si>
  <si>
    <t>0.181</t>
  </si>
  <si>
    <t>19710401</t>
  </si>
  <si>
    <t>20040930</t>
  </si>
  <si>
    <t>12237</t>
  </si>
  <si>
    <t>2594</t>
  </si>
  <si>
    <t>0.010</t>
  </si>
  <si>
    <t>0.912</t>
  </si>
  <si>
    <t>7.000</t>
  </si>
  <si>
    <t>198.860</t>
  </si>
  <si>
    <t>6190.000</t>
  </si>
  <si>
    <t>9.354</t>
  </si>
  <si>
    <t>Water Consumptive Use Current</t>
  </si>
  <si>
    <t>County Name</t>
  </si>
  <si>
    <t>HUC8</t>
  </si>
  <si>
    <t>Archuleta</t>
  </si>
  <si>
    <t>Costilla</t>
  </si>
  <si>
    <t>La Plata</t>
  </si>
  <si>
    <t>Las Animas</t>
  </si>
  <si>
    <t>Baca</t>
  </si>
  <si>
    <t>Alamosa</t>
  </si>
  <si>
    <t>Hinsdale</t>
  </si>
  <si>
    <t>Mineral</t>
  </si>
  <si>
    <t>Dolores</t>
  </si>
  <si>
    <t>San Juan</t>
  </si>
  <si>
    <t>Prowers</t>
  </si>
  <si>
    <t>Otero</t>
  </si>
  <si>
    <t>Bent</t>
  </si>
  <si>
    <t>Pueblo</t>
  </si>
  <si>
    <t>Custer</t>
  </si>
  <si>
    <t>Ouray</t>
  </si>
  <si>
    <t>Crowley</t>
  </si>
  <si>
    <t>Montrose</t>
  </si>
  <si>
    <t>Fremont</t>
  </si>
  <si>
    <t>Chaffee</t>
  </si>
  <si>
    <t>Mesa</t>
  </si>
  <si>
    <t>Lincoln</t>
  </si>
  <si>
    <t>El Paso</t>
  </si>
  <si>
    <t>Cheyenne</t>
  </si>
  <si>
    <t>Teller</t>
  </si>
  <si>
    <t>Delta</t>
  </si>
  <si>
    <t>Park</t>
  </si>
  <si>
    <t>Elbert</t>
  </si>
  <si>
    <t>Pitkin</t>
  </si>
  <si>
    <t>Kit Carson</t>
  </si>
  <si>
    <t>Lake</t>
  </si>
  <si>
    <t>Douglas</t>
  </si>
  <si>
    <t>Jefferson</t>
  </si>
  <si>
    <t>Garfield</t>
  </si>
  <si>
    <t>Summit</t>
  </si>
  <si>
    <t>Arapahoe</t>
  </si>
  <si>
    <t>Clear Creek</t>
  </si>
  <si>
    <t>Yuma</t>
  </si>
  <si>
    <t>Washington</t>
  </si>
  <si>
    <t>Denver</t>
  </si>
  <si>
    <t>Rio Blanco</t>
  </si>
  <si>
    <t>Adams</t>
  </si>
  <si>
    <t>Gilpin</t>
  </si>
  <si>
    <t>Grand</t>
  </si>
  <si>
    <t>Broomfield</t>
  </si>
  <si>
    <t>Boulder</t>
  </si>
  <si>
    <t>Routt</t>
  </si>
  <si>
    <t>Morgan</t>
  </si>
  <si>
    <t>Weld</t>
  </si>
  <si>
    <t>Moffat</t>
  </si>
  <si>
    <t>Larimer</t>
  </si>
  <si>
    <t>Jackson</t>
  </si>
  <si>
    <t>Logan</t>
  </si>
  <si>
    <t>Phillips</t>
  </si>
  <si>
    <t>Sedgwick</t>
  </si>
  <si>
    <t>Municipal, Domestic and Municipal Supplied Industrial</t>
  </si>
  <si>
    <t>Step 1</t>
  </si>
  <si>
    <t>Step 2</t>
  </si>
  <si>
    <t>Step 3</t>
  </si>
  <si>
    <t>Step 4</t>
  </si>
  <si>
    <t>2010 AFY CU</t>
  </si>
  <si>
    <t>Self Supplied Industrial</t>
  </si>
  <si>
    <t>Snowmaking</t>
  </si>
  <si>
    <t>Large Industry</t>
  </si>
  <si>
    <t>County</t>
  </si>
  <si>
    <t>Basin</t>
  </si>
  <si>
    <t>Col/Gun/SJD</t>
  </si>
  <si>
    <t>Yampa</t>
  </si>
  <si>
    <t>Energy Development AFY</t>
  </si>
  <si>
    <t>HUC (s)</t>
  </si>
  <si>
    <t>Energy Development Step 1 Table</t>
  </si>
  <si>
    <t>Natural Gas</t>
  </si>
  <si>
    <t>Coal</t>
  </si>
  <si>
    <t>Uranium</t>
  </si>
  <si>
    <t>Oil Shale</t>
  </si>
  <si>
    <t>Comments</t>
  </si>
  <si>
    <t>Natural Gas AFY</t>
  </si>
  <si>
    <t>Coal AFY</t>
  </si>
  <si>
    <t>Uranium AFY</t>
  </si>
  <si>
    <t>Oil Shale AFY</t>
  </si>
  <si>
    <t>None</t>
  </si>
  <si>
    <t>14050002: 414           14050001: 178</t>
  </si>
  <si>
    <t>According to the map in the Energy Phase 1 Report  page 46 of 144, Trapper and Colowyo mines are located in these 2 HUCs in Moffat county. Values for Water Demands from Table 3-7.</t>
  </si>
  <si>
    <r>
      <t xml:space="preserve">14050001 (Trapper), 14050002 (ColoWyo) </t>
    </r>
    <r>
      <rPr>
        <b/>
        <sz val="11"/>
        <color theme="1"/>
        <rFont val="Calibri"/>
        <family val="2"/>
        <scheme val="minor"/>
      </rPr>
      <t>SEE TABLE BELOW FOR CALCULATIONS</t>
    </r>
  </si>
  <si>
    <t>Coal Water Use Calculations Table 34 in Energy Phase 1 Report</t>
  </si>
  <si>
    <t>Total Coal Production by Mine</t>
  </si>
  <si>
    <t>Year</t>
  </si>
  <si>
    <t>Colowyo</t>
  </si>
  <si>
    <t>Desperado</t>
  </si>
  <si>
    <t>Foidel Creek</t>
  </si>
  <si>
    <t>McClane Canyon</t>
  </si>
  <si>
    <t>Trapper Strip</t>
  </si>
  <si>
    <t>Total for 3 highlighted mines only</t>
  </si>
  <si>
    <t>Colowyo: 5.62/9.77=58% of production between the 3 mines.  For the purposes of this study, it is assumed that production is directly related to water demand.  Thus, 58% of the remaining 713 AFY will be attributed to this mine (413.54 AFY)</t>
  </si>
  <si>
    <t>Trapper Strip:  2.48/9.77=25%.  25% of 713=178.25 AFY</t>
  </si>
  <si>
    <t>McClane Canyon: .25/9.77=3%.  3% of 713 = 21.39 AFY</t>
  </si>
  <si>
    <t>According to the map in the Energy Phase 1 Report, page 46 of 144, McClane Canyon mine is the only 1 located in Garfield county and it si found in this HUC.  Values for Water Demands from Table 3-7.</t>
  </si>
  <si>
    <t>According to the map in the Energy Phase 1 Report, page 46 of 144, Desperado mine is the only 1 located in this county and it is in this HUC.  Values for water demands from Table 3-7.</t>
  </si>
  <si>
    <t>According to the map in the Energy Phase 1 Report, page 46 of 144, Foidel Creek mine is the only 1 in Routt and it is found in this HUC.  Values for water demands from Table 3-7.</t>
  </si>
  <si>
    <t>There is no oil shale production currently.</t>
  </si>
  <si>
    <t>Energy Development Step 2</t>
  </si>
  <si>
    <t xml:space="preserve"> Desperado: 1.42/9.77 = 14%.  14% pf 713 = 99.82 AFY.</t>
  </si>
  <si>
    <t>Water Consumptive Use Future (2030)</t>
  </si>
  <si>
    <t>Water District</t>
  </si>
  <si>
    <t>WSL CU</t>
  </si>
  <si>
    <t>Irrigated Acres from App I by WD</t>
  </si>
  <si>
    <t>Water Consumptive Use M&amp;I Current</t>
  </si>
  <si>
    <t>Irrigation Water Supply Limited Consumptive Use</t>
  </si>
  <si>
    <t>Water Consumptive Use Ag Current</t>
  </si>
  <si>
    <t>Republican</t>
  </si>
  <si>
    <t>1st Aggregation: Water District</t>
  </si>
  <si>
    <t>1st Aggregation: HUC 8</t>
  </si>
  <si>
    <t>WD</t>
  </si>
  <si>
    <t>1st Aggregation: Acres by HUC 8</t>
  </si>
  <si>
    <t>1st Aggregation: Acres by WD</t>
  </si>
  <si>
    <t>Ratio</t>
  </si>
  <si>
    <t>2nd Aggregation:  HUC 8</t>
  </si>
  <si>
    <t>2nd Aggregation: Sum of WSL CU by HUC 8)</t>
  </si>
  <si>
    <t>USGS Acres by HUC 8</t>
  </si>
  <si>
    <t>WSL CU by Basin</t>
  </si>
  <si>
    <t>WSLCU by HUC 8 (WSL CU by Basin * Ratio) AFY</t>
  </si>
  <si>
    <t>USGS Acres by Basin (HUC 4)</t>
  </si>
  <si>
    <t>WSL CU AFY</t>
  </si>
  <si>
    <t>Non-Irrigation Consumptive Use</t>
  </si>
  <si>
    <t>Livestock Consumptive Use AFY</t>
  </si>
  <si>
    <t>Stock Pond Evaporation AFY</t>
  </si>
  <si>
    <t>Incidental Losses AFY</t>
  </si>
  <si>
    <t>Total Non-Irrigation CU AFY</t>
  </si>
  <si>
    <t>Acres by HUC 8 &amp; WD</t>
  </si>
  <si>
    <t>Acres by WD</t>
  </si>
  <si>
    <t>Ratio ( Acres by HUC 8 &amp; WD/Acres by WD)</t>
  </si>
  <si>
    <t>Non-Irrigation CU by WD AFY</t>
  </si>
  <si>
    <t>Non-Irrigation CU by WD &amp; HUC 8 AFY</t>
  </si>
  <si>
    <t>Non-Irrigation CU by HUC 8 AFY</t>
  </si>
  <si>
    <t>Total Agricultural Consumptive Use AFY</t>
  </si>
  <si>
    <t>Consumptive Use AFY</t>
  </si>
  <si>
    <t>GENERAL PLANT CHARACTERISTICS</t>
  </si>
  <si>
    <t>EIA Form 860 GenY08</t>
  </si>
  <si>
    <t>SNL, Ultimate Parent</t>
  </si>
  <si>
    <t>EW3</t>
  </si>
  <si>
    <t>Plant Code</t>
  </si>
  <si>
    <t>Plant Name</t>
  </si>
  <si>
    <t>State</t>
  </si>
  <si>
    <t>Plant-Generator Code</t>
  </si>
  <si>
    <t>Parent Company</t>
  </si>
  <si>
    <t>NREL CODE</t>
  </si>
  <si>
    <t>Requires cooling?</t>
  </si>
  <si>
    <t>Cooling Technology</t>
  </si>
  <si>
    <t>Environmental Compliance?</t>
  </si>
  <si>
    <t>Fuel</t>
  </si>
  <si>
    <t>Colorado Energy Nations Company</t>
  </si>
  <si>
    <t>10003-GEN1</t>
  </si>
  <si>
    <t>GDF Suez SA</t>
  </si>
  <si>
    <t>CL-RC-ST</t>
  </si>
  <si>
    <t>Yes</t>
  </si>
  <si>
    <t>Recirculating</t>
  </si>
  <si>
    <t>10003-GEN2</t>
  </si>
  <si>
    <t>Nucla</t>
  </si>
  <si>
    <t>527-2</t>
  </si>
  <si>
    <t>Tri-State Generation &amp; Transmission Association, Inc.</t>
  </si>
  <si>
    <t>527-3</t>
  </si>
  <si>
    <t>527-1</t>
  </si>
  <si>
    <t>10003-GEN3</t>
  </si>
  <si>
    <t>W N Clark</t>
  </si>
  <si>
    <t>462-1</t>
  </si>
  <si>
    <t>Black Hills Corporation</t>
  </si>
  <si>
    <t>462-2</t>
  </si>
  <si>
    <t>465-3</t>
  </si>
  <si>
    <t>Xcel Energy Inc.</t>
  </si>
  <si>
    <t>Martin Drake</t>
  </si>
  <si>
    <t>492-5</t>
  </si>
  <si>
    <t>Colorado Springs Utilities</t>
  </si>
  <si>
    <t>527-ST4</t>
  </si>
  <si>
    <t>492-6</t>
  </si>
  <si>
    <t>465-4</t>
  </si>
  <si>
    <t>Cherokee</t>
  </si>
  <si>
    <t>469-2</t>
  </si>
  <si>
    <t>469-1</t>
  </si>
  <si>
    <t>492-7</t>
  </si>
  <si>
    <t>469-3</t>
  </si>
  <si>
    <t>Hayden</t>
  </si>
  <si>
    <t>525-1</t>
  </si>
  <si>
    <t>#not reported</t>
  </si>
  <si>
    <t>Ray D Nixon</t>
  </si>
  <si>
    <t>8219-1</t>
  </si>
  <si>
    <t>Comanche</t>
  </si>
  <si>
    <t>470-1</t>
  </si>
  <si>
    <t>525-2</t>
  </si>
  <si>
    <t>469-4</t>
  </si>
  <si>
    <t>470-2</t>
  </si>
  <si>
    <t>Craig</t>
  </si>
  <si>
    <t>6021-3</t>
  </si>
  <si>
    <t>6021-1</t>
  </si>
  <si>
    <t>6021-2</t>
  </si>
  <si>
    <t>6248-1</t>
  </si>
  <si>
    <t>Cameo</t>
  </si>
  <si>
    <t>468-1</t>
  </si>
  <si>
    <t>CL-OT-ST</t>
  </si>
  <si>
    <t>Once-Through</t>
  </si>
  <si>
    <t>468-2</t>
  </si>
  <si>
    <t>Valmont</t>
  </si>
  <si>
    <t>477-5</t>
  </si>
  <si>
    <t>CL-PD-ST</t>
  </si>
  <si>
    <t>Cooling Pond</t>
  </si>
  <si>
    <t>Rawhide</t>
  </si>
  <si>
    <t>6761-1</t>
  </si>
  <si>
    <t>Platte River Power Authority</t>
  </si>
  <si>
    <t>Colorado Power Partners</t>
  </si>
  <si>
    <t>10682-ST1</t>
  </si>
  <si>
    <t>NG-RC-CC</t>
  </si>
  <si>
    <t>University of Colorado</t>
  </si>
  <si>
    <t>54372-ST1</t>
  </si>
  <si>
    <t>Rifle Generating Station</t>
  </si>
  <si>
    <t>10755-GT3</t>
  </si>
  <si>
    <t>10755-GT2</t>
  </si>
  <si>
    <t>10755-ST1</t>
  </si>
  <si>
    <t>10755-GT4</t>
  </si>
  <si>
    <t>460-6</t>
  </si>
  <si>
    <t>NG-RC-ST</t>
  </si>
  <si>
    <t>Zuni</t>
  </si>
  <si>
    <t>478-2</t>
  </si>
  <si>
    <t>Front Range Power Project</t>
  </si>
  <si>
    <t>55283-1</t>
  </si>
  <si>
    <t>NG-DR-CC</t>
  </si>
  <si>
    <t>No</t>
  </si>
  <si>
    <t>Dry Cooled</t>
  </si>
  <si>
    <t>55283-2</t>
  </si>
  <si>
    <t>55283-3</t>
  </si>
  <si>
    <t>10682-GT4</t>
  </si>
  <si>
    <t>10682-GT5</t>
  </si>
  <si>
    <t>10682-GT1</t>
  </si>
  <si>
    <t>10682-GT2</t>
  </si>
  <si>
    <t>George Birdsall</t>
  </si>
  <si>
    <t>493-1</t>
  </si>
  <si>
    <t>493-2</t>
  </si>
  <si>
    <t>Thermo Power &amp; Electric</t>
  </si>
  <si>
    <t>50676-GEN3</t>
  </si>
  <si>
    <t>493-3</t>
  </si>
  <si>
    <t>54372-GT1</t>
  </si>
  <si>
    <t>54372-GT2</t>
  </si>
  <si>
    <t>10682-GT3</t>
  </si>
  <si>
    <t>50676-GEN1</t>
  </si>
  <si>
    <t>50676-GEN2</t>
  </si>
  <si>
    <t>10682-ST4</t>
  </si>
  <si>
    <t>Arapahoe Combustion Turbine Project</t>
  </si>
  <si>
    <t>55200-UN7</t>
  </si>
  <si>
    <t>Southwest Generation</t>
  </si>
  <si>
    <t>10682-ST2</t>
  </si>
  <si>
    <t>TCP 272</t>
  </si>
  <si>
    <t>50707-STB</t>
  </si>
  <si>
    <t>Starwood Capital Group Management, L.L.C.</t>
  </si>
  <si>
    <t>50707-STA</t>
  </si>
  <si>
    <t>55200-UN5</t>
  </si>
  <si>
    <t>55200-UN6</t>
  </si>
  <si>
    <t>50707-LMA</t>
  </si>
  <si>
    <t>50707-LMB</t>
  </si>
  <si>
    <t>50707-LMC</t>
  </si>
  <si>
    <t>50707-LMD</t>
  </si>
  <si>
    <t>50707-LME</t>
  </si>
  <si>
    <t>Fort St Vrain</t>
  </si>
  <si>
    <t>6112-2</t>
  </si>
  <si>
    <t>6112-3</t>
  </si>
  <si>
    <t>6112-4</t>
  </si>
  <si>
    <t>Rocky Mountain Energy Center</t>
  </si>
  <si>
    <t>55835-CTG1</t>
  </si>
  <si>
    <t>55835-CTG2</t>
  </si>
  <si>
    <t>55835-STG1</t>
  </si>
  <si>
    <t>6112-1</t>
  </si>
  <si>
    <t>LOCATIONAL INFORMATION</t>
  </si>
  <si>
    <t>ELECTRICITY PRODUCTION</t>
  </si>
  <si>
    <t>WATER USE DATA</t>
  </si>
  <si>
    <t>EW3/Civil Society</t>
  </si>
  <si>
    <t>Missouri</t>
  </si>
  <si>
    <t>Upper Colorado</t>
  </si>
  <si>
    <t>Arkansas-White-Red</t>
  </si>
  <si>
    <t>EIA Lat</t>
  </si>
  <si>
    <t>EIA Lon</t>
  </si>
  <si>
    <t>WATER BASIN (8-DIGIT HUC)</t>
  </si>
  <si>
    <t>WATER RESOURCE REGION</t>
  </si>
  <si>
    <t>First Year of Operation</t>
  </si>
  <si>
    <t>Nameplate Capacity (MW)</t>
  </si>
  <si>
    <t>Best Estimate Generation (MWh/year)</t>
  </si>
  <si>
    <t>Best Estimate Capacity Factor in 2008 (%)</t>
  </si>
  <si>
    <t xml:space="preserve"> (a) EIA 923 5A
(b) CAMD 
(c) EIA 923 Plant [one unit] 
(d) EIA 923 Plant / Unit Capacity </t>
  </si>
  <si>
    <t>EW3/Synapse</t>
  </si>
  <si>
    <t>EIA Form 860 PlantY08</t>
  </si>
  <si>
    <t>calc from EIA Form 923 Schedule 8D</t>
  </si>
  <si>
    <t>REPORTED WATER SOURCE (NAME)</t>
  </si>
  <si>
    <t>REPORTED WATER SOURCE (TYPE)</t>
  </si>
  <si>
    <t>REPORTED  WITHDRAWAL (million gallons/yr)</t>
  </si>
  <si>
    <t>REPORTED  CONSUMPTION (million gallons/yr)</t>
  </si>
  <si>
    <t>CALCULATED WITHDRAWAL(million gallons/yr)</t>
  </si>
  <si>
    <t>CALCULATED WITHDRAWAL MIN (million gallons/yr)</t>
  </si>
  <si>
    <t>CALCULATED WITHDRAWAL MAX (million gallons/yr)</t>
  </si>
  <si>
    <t>CALCULATED CONSUMPTION (million gallons/yr)</t>
  </si>
  <si>
    <t>CALCULATED CONSUMPTION MIN (million gallons/yr)</t>
  </si>
  <si>
    <t>CALCULATED CONSUMPTION MAX (million gallons/yr)</t>
  </si>
  <si>
    <t>Surface Water</t>
  </si>
  <si>
    <t>San Miguel River</t>
  </si>
  <si>
    <t>Arkansas River</t>
  </si>
  <si>
    <t>South Platte River</t>
  </si>
  <si>
    <t>Municipality</t>
  </si>
  <si>
    <t>Waste Water</t>
  </si>
  <si>
    <t>Yampa River</t>
  </si>
  <si>
    <t>Wells</t>
  </si>
  <si>
    <t>Groundwater</t>
  </si>
  <si>
    <t>Colorado River</t>
  </si>
  <si>
    <t>Boulder Creek</t>
  </si>
  <si>
    <t>Municipal</t>
  </si>
  <si>
    <t>Air Cooled</t>
  </si>
  <si>
    <t>Unknown</t>
  </si>
  <si>
    <t>City of Rifle</t>
  </si>
  <si>
    <t>Denver Water Department</t>
  </si>
  <si>
    <t>So Platte River/St Vrain Creek</t>
  </si>
  <si>
    <t>Waste Water Effluent</t>
  </si>
  <si>
    <t>CALCULATED WITHDRAWAL MED AFY</t>
  </si>
  <si>
    <t>CALCULATED WITHDRAWAL MIN AFY</t>
  </si>
  <si>
    <t>CALCULATED WITHDRAWAL MAX AFY</t>
  </si>
  <si>
    <t>CALCULATED CONSUMPTION MED AFY</t>
  </si>
  <si>
    <t>CALCULATED CONSUMPTION MIN AFY</t>
  </si>
  <si>
    <t>CALCULATED CONSUMPTION MAX AFY</t>
  </si>
  <si>
    <t>CL</t>
  </si>
  <si>
    <t>NG</t>
  </si>
  <si>
    <t>Ratio HUC 8 to County Pop</t>
  </si>
  <si>
    <t>2050 Pop by County (Low)</t>
  </si>
  <si>
    <t>2050 Pop by County (mid)</t>
  </si>
  <si>
    <t>2050 Pop by County (Hi)</t>
  </si>
  <si>
    <t>Growth Rate by County (Low)</t>
  </si>
  <si>
    <t>Growth Rate by County (Mid)</t>
  </si>
  <si>
    <t>Growth Rate by County (Hi)</t>
  </si>
  <si>
    <t>2030 Pop by County (Low)</t>
  </si>
  <si>
    <t>2030 Pop by County (mid)</t>
  </si>
  <si>
    <t>2030 Pop by County (Hi)</t>
  </si>
  <si>
    <t>gpcpd</t>
  </si>
  <si>
    <t>2030 Wdwls gal/d (low)</t>
  </si>
  <si>
    <t>2030 Wdwls gal/d (mid)</t>
  </si>
  <si>
    <t>2030 Wdwls gal/d (hi)</t>
  </si>
  <si>
    <t>2030 Wdwls AFY (low)</t>
  </si>
  <si>
    <t>2030 Wdwls AFY (mid)</t>
  </si>
  <si>
    <t>2030 Wdwls AFY (hi)</t>
  </si>
  <si>
    <t>Snowmaking AFY</t>
  </si>
  <si>
    <t>Large Industry AFY</t>
  </si>
  <si>
    <t>SWSI 2010 App H Table 4-1</t>
  </si>
  <si>
    <t>The locations and volumes of increase are not specified.  It is assumed that current users increase production and demand over time.  SWSI 2010 App H Table 4-1</t>
  </si>
  <si>
    <t>Energy Development</t>
  </si>
  <si>
    <t>SWSI 2010 App H reports that the Rio Grande basin, which Alamosa is located in, expects the solar industry to begin development within the near future.  According to www.colorado-solar-power.com, the most revent plans for increasing solar use if right next to the solar plant currently in existence in Colorado.  By using the power plant database provided by NREL, it has been located in this HUC.</t>
  </si>
  <si>
    <t>SWSI 2010 App H states that the natural gas generation activity shifts from Garfield county to Rio Blanco county.  This explains the dramatic drop in water requirements.  The Appendix does site the Energy Phase 1 report in reporting an increase in coal production in the Red Cliff mine.  The report states a demand of 1538 AFY.  By subtracting the coal mining demands in the other counties from the total, the remaining 346 AFY is attibuted to this county and HUC.  Subsequently, the 346 AFY is subtracted from the total 500 AFY of water demand reported in the SWSI 2010 App H to arrive at the estimate of 154 AFY for natural gas productrion.  This HUC was identified as the location of production in current water demands and no current information suggests a different location.</t>
  </si>
  <si>
    <t>The reason for the cease in water demands/productio for energy development in this county is unknown.</t>
  </si>
  <si>
    <t>According to the Energy Phase 1 report, new energy development in this county will occur in the natural gas and uranium mining sectors only.  The coal mining sector's water use will remain the same.</t>
  </si>
  <si>
    <t>In the Energy Phase 1 report, there is the slight possibility of new uranium mining in the future.  The location would likely be the site of the old mine which used to operate in the 1970's and it is assumed that production rates would be the same.  Based upon historical records of production and water demand, it is estimated that this mine would demand approximately 62 AFY of water.  The original mine is located near Maybell in Moffat county and is locatedin HUC 14050003.</t>
  </si>
  <si>
    <t>According to the Energy Phase 1 report, new energy development in this county will occur in the natural gas and uranium mining sectors only.  The coal mining sector's water use will remain the same.  The current water demand for coal mining and natural gas mining, and future demand for uranium mining are substracted from the reported 1500 AFY in App H.  This leaves 638 AFY for natural gas production in this HUC in this county (as identified in the report). The coal mining demand remains the same as current demand.</t>
  </si>
  <si>
    <t>This HUC was identified as the lcoation of production in current water demands and no current information suggests a different location.  According to the SWSI 2010 App H, oil shale production is not estimated to occur in this county by 2035.  So, the 4000 AFY projected subtracting the 100 AFY (current) for coal production gives an approximattion of natural gas water demand. This is taking into account that coal mining will not experience an expansion.</t>
  </si>
  <si>
    <t>Water Consumptive Use M&amp;I Future</t>
  </si>
  <si>
    <t>Self-Supplied Industrial.  The Appendix does not provide future estimate for low, medium and high scenarios.  Therefore, only the mid/median scenario will be used.</t>
  </si>
  <si>
    <t>Self Supplied Industrial:</t>
  </si>
  <si>
    <t>Step 1:  Snowmaking.  Infer any increases in snow making from App H and use description of area or facility to apply to correct HUC.</t>
  </si>
  <si>
    <t>Step 2: Large industry.  Same.  See comments in spreadsheet for full description.</t>
  </si>
  <si>
    <t>Step 3:  Energy Development.  Same.  See comments in spreadsheet for full description.</t>
  </si>
  <si>
    <t>Water Consumptive Use Agriculture Future 2030</t>
  </si>
  <si>
    <t>Step 1:  Calculate ratios of HUC 8 to HUC 4 (river basin) using current WSL CU</t>
  </si>
  <si>
    <t>Current WSL CU AFY by HUC 8</t>
  </si>
  <si>
    <t>Current WSL CU AFY by HUC 4</t>
  </si>
  <si>
    <t>Ratio HUC 8 to River Basin</t>
  </si>
  <si>
    <t>Step 2:  Use algorithms and 2050 WSL CU to determine 2030 WSLCU by basin.</t>
  </si>
  <si>
    <t>2010 WSLCU</t>
  </si>
  <si>
    <t>2050 WSLCU</t>
  </si>
  <si>
    <t>Growth Rate</t>
  </si>
  <si>
    <t>Value 2030</t>
  </si>
  <si>
    <t>Step 3: Apply ratios of HUC 8 to HUC 4 to 2030 WSL CU by basin to get WSL CU by HUC 8 for 2030.</t>
  </si>
  <si>
    <t>2030 WSL CU by basin (HUC 4)</t>
  </si>
  <si>
    <t>Ratio HUC 8 to River Basin (HUC 4)</t>
  </si>
  <si>
    <t>2030 WSL CU by HUC 8 AFY</t>
  </si>
  <si>
    <t xml:space="preserve">Step 1:  Calculate ratios of HUC 8 to HUC 4 using current Non-Irrigation CU.  </t>
  </si>
  <si>
    <t>River Basin</t>
  </si>
  <si>
    <t>Non-Irr CU by Basin (HUC 4)</t>
  </si>
  <si>
    <t>Ratio HUC 8 to HUC 4</t>
  </si>
  <si>
    <t>Step 2:  Use current non-irrigation totals (WD tables) and 2050 Non-irrigation totals (Table 6 App I) with algorithms to estimate 2030 non-irrigation volumes.</t>
  </si>
  <si>
    <t>2010 Non-Irr AFY</t>
  </si>
  <si>
    <t>2050 Non-Irr AFY</t>
  </si>
  <si>
    <t>2030 Non-Irr AFY</t>
  </si>
  <si>
    <t>Step 3: Apply ratios of HUC 8 to HUC 4 to 2030 Non-Irr CU by basin to get Non-Irr CU by HUC 8 for 2030.</t>
  </si>
  <si>
    <t>2030 Non-irr CU AFY by Basin</t>
  </si>
  <si>
    <t>2030 Non-irr CU AFY by HUC 8</t>
  </si>
  <si>
    <t>Total 2030 Ag</t>
  </si>
  <si>
    <t>2010 AFY Wdwls</t>
  </si>
  <si>
    <t>Total SSI CU</t>
  </si>
  <si>
    <t>Total SSI Consumptive Use</t>
  </si>
  <si>
    <t>2030 CU AFY (low)</t>
  </si>
  <si>
    <t>2030 CU AFY (mid)</t>
  </si>
  <si>
    <t>2030 CU AFY (hi)</t>
  </si>
  <si>
    <t>Wdwls AFY</t>
  </si>
  <si>
    <t>CU AFY</t>
  </si>
  <si>
    <t>GPCPD (County) 2010 Appendix H</t>
  </si>
  <si>
    <t>2010 Total GW Use by HUC 8 gpd</t>
  </si>
  <si>
    <t>2010 Total GW Use by HUC 8 AFY</t>
  </si>
  <si>
    <r>
      <t xml:space="preserve">Ratio </t>
    </r>
    <r>
      <rPr>
        <b/>
        <sz val="11"/>
        <color theme="1"/>
        <rFont val="Calibri"/>
        <family val="2"/>
        <scheme val="minor"/>
      </rPr>
      <t>Municipal</t>
    </r>
  </si>
  <si>
    <r>
      <t xml:space="preserve">Ratio </t>
    </r>
    <r>
      <rPr>
        <b/>
        <sz val="11"/>
        <color theme="1"/>
        <rFont val="Calibri"/>
        <family val="2"/>
        <scheme val="minor"/>
      </rPr>
      <t>Domestic</t>
    </r>
  </si>
  <si>
    <r>
      <t xml:space="preserve">2010 </t>
    </r>
    <r>
      <rPr>
        <b/>
        <sz val="11"/>
        <color theme="1"/>
        <rFont val="Calibri"/>
        <family val="2"/>
        <scheme val="minor"/>
      </rPr>
      <t>Municipal GW</t>
    </r>
    <r>
      <rPr>
        <sz val="11"/>
        <color theme="1"/>
        <rFont val="Calibri"/>
        <family val="2"/>
        <scheme val="minor"/>
      </rPr>
      <t xml:space="preserve"> Pop by County</t>
    </r>
  </si>
  <si>
    <r>
      <t xml:space="preserve">2010 </t>
    </r>
    <r>
      <rPr>
        <b/>
        <sz val="11"/>
        <color theme="1"/>
        <rFont val="Calibri"/>
        <family val="2"/>
        <scheme val="minor"/>
      </rPr>
      <t>Domestic GW</t>
    </r>
    <r>
      <rPr>
        <sz val="11"/>
        <color theme="1"/>
        <rFont val="Calibri"/>
        <family val="2"/>
        <scheme val="minor"/>
      </rPr>
      <t xml:space="preserve"> Pop 2010 by County</t>
    </r>
  </si>
  <si>
    <r>
      <t xml:space="preserve">2010 </t>
    </r>
    <r>
      <rPr>
        <b/>
        <sz val="11"/>
        <color theme="1"/>
        <rFont val="Calibri"/>
        <family val="2"/>
        <scheme val="minor"/>
      </rPr>
      <t>Municipal GW</t>
    </r>
    <r>
      <rPr>
        <sz val="11"/>
        <color theme="1"/>
        <rFont val="Calibri"/>
        <family val="2"/>
        <scheme val="minor"/>
      </rPr>
      <t xml:space="preserve"> Pop by HUC 8</t>
    </r>
  </si>
  <si>
    <r>
      <t xml:space="preserve">2010 </t>
    </r>
    <r>
      <rPr>
        <b/>
        <sz val="11"/>
        <color theme="1"/>
        <rFont val="Calibri"/>
        <family val="2"/>
        <scheme val="minor"/>
      </rPr>
      <t>Domestic GW</t>
    </r>
    <r>
      <rPr>
        <sz val="11"/>
        <color theme="1"/>
        <rFont val="Calibri"/>
        <family val="2"/>
        <scheme val="minor"/>
      </rPr>
      <t xml:space="preserve"> Pop by HUC 8</t>
    </r>
  </si>
  <si>
    <r>
      <t xml:space="preserve">2010 </t>
    </r>
    <r>
      <rPr>
        <b/>
        <sz val="11"/>
        <color theme="1"/>
        <rFont val="Calibri"/>
        <family val="2"/>
        <scheme val="minor"/>
      </rPr>
      <t xml:space="preserve">Municipal GW </t>
    </r>
    <r>
      <rPr>
        <sz val="11"/>
        <color theme="1"/>
        <rFont val="Calibri"/>
        <family val="2"/>
        <scheme val="minor"/>
      </rPr>
      <t>Use by HUC 8</t>
    </r>
  </si>
  <si>
    <r>
      <t xml:space="preserve">2010 </t>
    </r>
    <r>
      <rPr>
        <b/>
        <sz val="11"/>
        <color theme="1"/>
        <rFont val="Calibri"/>
        <family val="2"/>
        <scheme val="minor"/>
      </rPr>
      <t xml:space="preserve">Domestic GW </t>
    </r>
    <r>
      <rPr>
        <sz val="11"/>
        <color theme="1"/>
        <rFont val="Calibri"/>
        <family val="2"/>
        <scheme val="minor"/>
      </rPr>
      <t>Use by HUC 8</t>
    </r>
  </si>
  <si>
    <t>Current Groundwater</t>
  </si>
  <si>
    <t>Energy Devel AFY</t>
  </si>
  <si>
    <t>Large Ind AFY</t>
  </si>
  <si>
    <t>SWSI 2010 App H (From Water Use Current M&amp;I)</t>
  </si>
  <si>
    <t>Energy Development AFY GW</t>
  </si>
  <si>
    <t>Large Industry AFY GW</t>
  </si>
  <si>
    <t>Energy Development Ratio GW to Total by HUC 8 from USGS 1995 (mining Ratio)</t>
  </si>
  <si>
    <t>Large Industry Ratio GW to Total by HUC 8 from USGS 1995 (industrial ratio)</t>
  </si>
  <si>
    <t>Note:  These numbers represent WITHDRAWALS and NOT consumptive use.  It is assumed that withdrawals =  consumptive use for groundwater since any unused water is not immediately returned to the ground.  It may take many years to see a recharge of groundwater.</t>
  </si>
  <si>
    <t>Total GW SSI Withdrawals AFY</t>
  </si>
  <si>
    <t>Irrigation</t>
  </si>
  <si>
    <t>Non-Irrigation</t>
  </si>
  <si>
    <t>Total GW Ag Wdwls AFY</t>
  </si>
  <si>
    <t>WSL CU AFY Current</t>
  </si>
  <si>
    <t>USGS 1995 Irr GW Wdwls AFY</t>
  </si>
  <si>
    <t>USGS 1995 Total Irr Wdwls AFY</t>
  </si>
  <si>
    <t>Curr GW Irr Wdwls AFY</t>
  </si>
  <si>
    <t>Non-Irr  AFY Current</t>
  </si>
  <si>
    <t>Non-Irr GW Wdwls AFY USGS 1995</t>
  </si>
  <si>
    <t>Non-Irr Wdwls AFY USGS 1995</t>
  </si>
  <si>
    <t xml:space="preserve">Ratio </t>
  </si>
  <si>
    <t>Curr GW Non-Irr Wdwls AFY</t>
  </si>
  <si>
    <t>For simplicity, agricultural use for irrigation and non-irrigation from current water use are used.  Apply ratios of groundwater to total water from USGS 1995 (use withdrawals and not consumptive use) and apply to these areas respectively.  Sum to obtain final.  Only worried about withdrawals here.  Water Supply Limited Consumptive use refers to actual consumptive use and it is assumed that 100% of non-irrigation withdrawals = consumptive use.  There is no need to try and multiply by the 35% since it does not apply here.  Also, USGS 1995 data only has groundwater numbers by withdrawal so that helps to keep everything on the same page.</t>
  </si>
  <si>
    <t>Total Recharge AFY</t>
  </si>
  <si>
    <t>Average Legally Available Flow AFY</t>
  </si>
  <si>
    <t>Recharge</t>
  </si>
  <si>
    <t>Storage</t>
  </si>
  <si>
    <t>Flood Control</t>
  </si>
  <si>
    <t>Hydroelectric</t>
  </si>
  <si>
    <t>Other</t>
  </si>
  <si>
    <t>Norm Storage AF</t>
  </si>
  <si>
    <t>Max Storage AF</t>
  </si>
  <si>
    <t>Surface Area Acres</t>
  </si>
  <si>
    <t>Location</t>
  </si>
  <si>
    <t>Echo Mountain</t>
  </si>
  <si>
    <t>Loveland</t>
  </si>
  <si>
    <t>Eldora</t>
  </si>
  <si>
    <t>Winter Park/Mary Jane</t>
  </si>
  <si>
    <t>SolVista</t>
  </si>
  <si>
    <t>Keystone</t>
  </si>
  <si>
    <t>Breckenridge</t>
  </si>
  <si>
    <t>Arapahoe Basin</t>
  </si>
  <si>
    <t>Miscellaneous</t>
  </si>
  <si>
    <t>Vail</t>
  </si>
  <si>
    <t>Sunlight Mountain</t>
  </si>
  <si>
    <t>Aspen (all resorts)</t>
  </si>
  <si>
    <t>Powderhorn</t>
  </si>
  <si>
    <t>Crested Butte</t>
  </si>
  <si>
    <t>Telluride</t>
  </si>
  <si>
    <t>Steamboat</t>
  </si>
  <si>
    <t>Durango (Purgatory)</t>
  </si>
  <si>
    <t>Coors Brewing</t>
  </si>
  <si>
    <t>ColoWyo Mine</t>
  </si>
  <si>
    <t>Trapper Mine</t>
  </si>
  <si>
    <t>Cargill/Fort Morgan</t>
  </si>
  <si>
    <t>All</t>
  </si>
  <si>
    <t>Swift &amp; Kodak</t>
  </si>
  <si>
    <t>do percentages of county.</t>
  </si>
  <si>
    <t>Colorado Steel Co.</t>
  </si>
  <si>
    <t>10180001_CO</t>
  </si>
  <si>
    <t>10180002_CO</t>
  </si>
  <si>
    <t>10180010_CO</t>
  </si>
  <si>
    <t>10190001_CO</t>
  </si>
  <si>
    <t>10190002_CO</t>
  </si>
  <si>
    <t>10190003_CO</t>
  </si>
  <si>
    <t>10190004_CO</t>
  </si>
  <si>
    <t>10190005_CO</t>
  </si>
  <si>
    <t>10190006_CO</t>
  </si>
  <si>
    <t>10190007_CO</t>
  </si>
  <si>
    <t>10190008_CO</t>
  </si>
  <si>
    <t>10190009_CO</t>
  </si>
  <si>
    <t>10190010_CO</t>
  </si>
  <si>
    <t>10190011_CO</t>
  </si>
  <si>
    <t>10190012_CO</t>
  </si>
  <si>
    <t>10190013_CO</t>
  </si>
  <si>
    <t>10190014_CO</t>
  </si>
  <si>
    <t>10190015_CO</t>
  </si>
  <si>
    <t>10190016_CO</t>
  </si>
  <si>
    <t>10190017_CO</t>
  </si>
  <si>
    <t>10190018_CO</t>
  </si>
  <si>
    <t>10250001_CO</t>
  </si>
  <si>
    <t>10250002_CO</t>
  </si>
  <si>
    <t>10250003_CO</t>
  </si>
  <si>
    <t>10250005_CO</t>
  </si>
  <si>
    <t>10250006_CO</t>
  </si>
  <si>
    <t>10250012_CO</t>
  </si>
  <si>
    <t>10250013_CO</t>
  </si>
  <si>
    <t>10260001_CO</t>
  </si>
  <si>
    <t>10260002_CO</t>
  </si>
  <si>
    <t>10260004_CO</t>
  </si>
  <si>
    <t>11020001_CO</t>
  </si>
  <si>
    <t>11020002_CO</t>
  </si>
  <si>
    <t>11020003_CO</t>
  </si>
  <si>
    <t>11020004_CO</t>
  </si>
  <si>
    <t>11020005_CO</t>
  </si>
  <si>
    <t>11020006_CO</t>
  </si>
  <si>
    <t>11020007_CO</t>
  </si>
  <si>
    <t>11020008_CO</t>
  </si>
  <si>
    <t>11020009_CO</t>
  </si>
  <si>
    <t>11020010_CO</t>
  </si>
  <si>
    <t>11020011_CO</t>
  </si>
  <si>
    <t>11020012_CO</t>
  </si>
  <si>
    <t>11020013_CO</t>
  </si>
  <si>
    <t>11030001_CO</t>
  </si>
  <si>
    <t>11030002_CO</t>
  </si>
  <si>
    <t>11040001_CO</t>
  </si>
  <si>
    <t>11040002_CO</t>
  </si>
  <si>
    <t>11040003_CO</t>
  </si>
  <si>
    <t>11040004_CO</t>
  </si>
  <si>
    <t>11040005_CO</t>
  </si>
  <si>
    <t>11080001_CO</t>
  </si>
  <si>
    <t>13010001_CO</t>
  </si>
  <si>
    <t>13010002_CO</t>
  </si>
  <si>
    <t>13010003_CO</t>
  </si>
  <si>
    <t>13010004_CO</t>
  </si>
  <si>
    <t>13010005_CO</t>
  </si>
  <si>
    <t>13020101_CO</t>
  </si>
  <si>
    <t>13020102_CO</t>
  </si>
  <si>
    <t>14010001_CO</t>
  </si>
  <si>
    <t>14010002_CO</t>
  </si>
  <si>
    <t>14010003_CO</t>
  </si>
  <si>
    <t>14010004_CO</t>
  </si>
  <si>
    <t>14010005_CO</t>
  </si>
  <si>
    <t>14020001_CO</t>
  </si>
  <si>
    <t>14020002_CO</t>
  </si>
  <si>
    <t>14020003_CO</t>
  </si>
  <si>
    <t>14020004_CO</t>
  </si>
  <si>
    <t>14020005_CO</t>
  </si>
  <si>
    <t>14020006_CO</t>
  </si>
  <si>
    <t>14030001_CO</t>
  </si>
  <si>
    <t>14030002_CO</t>
  </si>
  <si>
    <t>14030003_CO</t>
  </si>
  <si>
    <t>14030004_CO</t>
  </si>
  <si>
    <t>14030005_CO</t>
  </si>
  <si>
    <t>14040106_CO</t>
  </si>
  <si>
    <t>14040109_CO</t>
  </si>
  <si>
    <t>14050001_CO</t>
  </si>
  <si>
    <t>14050002_CO</t>
  </si>
  <si>
    <t>14050003_CO</t>
  </si>
  <si>
    <t>14050005_CO</t>
  </si>
  <si>
    <t>14050006_CO</t>
  </si>
  <si>
    <t>14050007_CO</t>
  </si>
  <si>
    <t>14060001_CO</t>
  </si>
  <si>
    <t>14080101_CO</t>
  </si>
  <si>
    <t>14080102_CO</t>
  </si>
  <si>
    <t>14080104_CO</t>
  </si>
  <si>
    <t>14080105_CO</t>
  </si>
  <si>
    <t>14080107_CO</t>
  </si>
  <si>
    <t>14080201_CO</t>
  </si>
  <si>
    <t>14080202_CO</t>
  </si>
  <si>
    <t>14080203_CO</t>
  </si>
  <si>
    <t>HUC_8</t>
  </si>
  <si>
    <t>Number of Endangered/Threatened Species</t>
  </si>
  <si>
    <t>Energy Development (See charts to far right for Energy Development Explanation and Work)</t>
  </si>
  <si>
    <t>Total M&amp;I Consumptive Use AFY 2010</t>
  </si>
  <si>
    <t>SSI</t>
  </si>
  <si>
    <t>Total</t>
  </si>
  <si>
    <t>Step 5</t>
  </si>
  <si>
    <t>Total 2005 Pop USGS 2005 ( in thousands)</t>
  </si>
  <si>
    <r>
      <t xml:space="preserve">Total 2005 </t>
    </r>
    <r>
      <rPr>
        <b/>
        <sz val="11"/>
        <color theme="1"/>
        <rFont val="Calibri"/>
        <family val="2"/>
        <scheme val="minor"/>
      </rPr>
      <t>Municipal GW</t>
    </r>
    <r>
      <rPr>
        <sz val="11"/>
        <color theme="1"/>
        <rFont val="Calibri"/>
        <family val="2"/>
        <scheme val="minor"/>
      </rPr>
      <t xml:space="preserve"> Pop USGS 2005 (in thousands)</t>
    </r>
  </si>
  <si>
    <r>
      <t xml:space="preserve">Total 2005 </t>
    </r>
    <r>
      <rPr>
        <b/>
        <sz val="11"/>
        <color theme="1"/>
        <rFont val="Calibri"/>
        <family val="2"/>
        <scheme val="minor"/>
      </rPr>
      <t>Domestic GW</t>
    </r>
    <r>
      <rPr>
        <sz val="11"/>
        <color theme="1"/>
        <rFont val="Calibri"/>
        <family val="2"/>
        <scheme val="minor"/>
      </rPr>
      <t xml:space="preserve"> Pop USGS 2005 (in thousands)</t>
    </r>
  </si>
  <si>
    <t>Total M&amp;I and SSI 2030 Consumptive Use</t>
  </si>
  <si>
    <t>2030 CU AFY (Low)</t>
  </si>
  <si>
    <t>2030 CU AFY (Mid)</t>
  </si>
  <si>
    <t>2030 CU AFY (Hi)</t>
  </si>
  <si>
    <t>P1 Streamflow AFY</t>
  </si>
  <si>
    <t>P5 Streamflow AFY</t>
  </si>
  <si>
    <t>P10 Streamflow AFY</t>
  </si>
  <si>
    <t>P20 Streamflow AFY</t>
  </si>
  <si>
    <t>Average Streamflow AFY</t>
  </si>
  <si>
    <t>2010 Agriculture CU AFY</t>
  </si>
  <si>
    <t>2010 M&amp;I CU AFY</t>
  </si>
  <si>
    <t>County Pop</t>
  </si>
  <si>
    <t>County/HUC8 Pop (2010 Block Groups)</t>
  </si>
  <si>
    <t>Gpcpd by County (SWSI 2010)</t>
  </si>
  <si>
    <t>Consumptive Use AFY by County and HUC 8</t>
  </si>
  <si>
    <t>Consumptive Use AFY by HUC 8</t>
  </si>
  <si>
    <t>2010 Location/HUC 8 CU AFY</t>
  </si>
  <si>
    <t>Consumptive Use by HUC 8</t>
  </si>
  <si>
    <t>Consumptive Use Percentage (SWSI 2004)</t>
  </si>
  <si>
    <t>Consumptive Use AFY by County</t>
  </si>
  <si>
    <t>h</t>
  </si>
  <si>
    <t>k</t>
  </si>
  <si>
    <t>Withdrawals AFY County/HUC 8</t>
  </si>
  <si>
    <t>CU AFY County/ HUC 8</t>
  </si>
  <si>
    <t>CU AFY by HUC 8</t>
  </si>
  <si>
    <t>WSL C by HUC 8 (WSL CU by WD [Column D] * Ratio) AFY</t>
  </si>
  <si>
    <t>Assumption:  It is assumed all domestic supply is from groundwater.</t>
  </si>
  <si>
    <t>Step 2:  Calculate low, medium and high population estimates using algorithms using current population and ratios</t>
  </si>
  <si>
    <t>by County</t>
  </si>
  <si>
    <t>Echo Mountain and Loveland</t>
  </si>
  <si>
    <t>Winter Park/Mary Jane/Solvista</t>
  </si>
  <si>
    <t>Aspen</t>
  </si>
  <si>
    <t>Purgatory</t>
  </si>
  <si>
    <t>Wdwls/CU AFY</t>
  </si>
  <si>
    <t>by County and HUC 8</t>
  </si>
  <si>
    <t>Wdwls AFY by County</t>
  </si>
  <si>
    <t>Ratio of HUC 8 to County by comments</t>
  </si>
  <si>
    <t>CU AFY by County</t>
  </si>
  <si>
    <t>CU by County and HUC 8</t>
  </si>
  <si>
    <t>Withdrawals gal/day by County</t>
  </si>
  <si>
    <t>Withdrawals AFY by County</t>
  </si>
  <si>
    <t>Step 2: * North Platte, Rio Grande, South Platte, Yampa White, Colorado, San Juan Dolores and Gunnison Basins</t>
  </si>
  <si>
    <t>Step 3: *Arkansas and Republican Basins</t>
  </si>
  <si>
    <t>Step 6</t>
  </si>
  <si>
    <t>Step 7</t>
  </si>
  <si>
    <t>Step 8: Total Agricultural Consumptive Use AFY</t>
  </si>
  <si>
    <t>Ratio HUC 8 to County</t>
  </si>
  <si>
    <t>2010 County Population</t>
  </si>
  <si>
    <t>2010 Thermoelectric CU AFY</t>
  </si>
  <si>
    <t>2010 Groundwater Withdrawals AFY M&amp;I</t>
  </si>
  <si>
    <t>2010 Groundwater Withdrawals AFY Self-Supplied Industrial</t>
  </si>
  <si>
    <t>2010 Groundwater Withdrawals AFY Agriculture</t>
  </si>
  <si>
    <t>2010 Groundwater Withdrawals AFY Thermoelectric</t>
  </si>
  <si>
    <t>2030 Agriculture CU AFY</t>
  </si>
  <si>
    <t>Recharge AFY</t>
  </si>
  <si>
    <t>Normal Storage AF</t>
  </si>
  <si>
    <t>Max Storage AFY</t>
  </si>
  <si>
    <t>Storage Surface Area Acres</t>
  </si>
  <si>
    <t># of Threatened or Endangered Species</t>
  </si>
  <si>
    <t>Thermo GW CU AFY</t>
  </si>
  <si>
    <t>2030 M&amp;I CU AFY (Low)</t>
  </si>
  <si>
    <t>2030 M&amp;I CU AFY (Mid)</t>
  </si>
  <si>
    <t>2030 M&amp;I CU AFY (Hi)</t>
  </si>
  <si>
    <t>Streamflow</t>
  </si>
  <si>
    <t>Station #</t>
  </si>
  <si>
    <t>P1 CFS</t>
  </si>
  <si>
    <t>P5 CFS</t>
  </si>
  <si>
    <t>P10 CFS</t>
  </si>
  <si>
    <t>P20 CFS</t>
  </si>
  <si>
    <t>Avg CFS</t>
  </si>
  <si>
    <t>Population</t>
  </si>
  <si>
    <t>Gpcpd</t>
  </si>
  <si>
    <t>Withdrawal AFY</t>
  </si>
  <si>
    <t>Consumptive Use %</t>
  </si>
  <si>
    <t>Sedgewick</t>
  </si>
  <si>
    <t>Current (2010) Water Consumptive Use (M&amp;I)</t>
  </si>
  <si>
    <t>Current (2010) Water Consumptive Use (Agriculture)</t>
  </si>
  <si>
    <t>Livestock Use AFY</t>
  </si>
  <si>
    <t>Republicans</t>
  </si>
  <si>
    <t>2010 Pop USCB by County</t>
  </si>
  <si>
    <t>Snowmaking CU AFY</t>
  </si>
  <si>
    <t>Current (2010) Water Consumptive Use (SSI)</t>
  </si>
  <si>
    <t>Large Industry CU AFY</t>
  </si>
  <si>
    <t>Energy Development CU AFY</t>
  </si>
  <si>
    <t>Future (2030) Water Consumptive Use (M&amp;I)</t>
  </si>
  <si>
    <t>2050 Population by County (Low)</t>
  </si>
  <si>
    <t>2050 Population by County (Mid)</t>
  </si>
  <si>
    <t>2050 Population by County (Hi)</t>
  </si>
  <si>
    <t>Future (2030) Water Consumptive Use (SSI)</t>
  </si>
  <si>
    <t>Future (2030) Water Consumptive Use (Agriculture)</t>
  </si>
  <si>
    <t>WSL CU 2010 AFY</t>
  </si>
  <si>
    <t>WSL CU 2050 AFY</t>
  </si>
  <si>
    <t>Non-Irrigation CU AFY 2010</t>
  </si>
  <si>
    <t>Non-Irrigation CU AFY 2050</t>
  </si>
  <si>
    <t/>
  </si>
  <si>
    <t>Species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</si>
</sst>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00"/>
    <numFmt numFmtId="165" formatCode="#."/>
    <numFmt numFmtId="166" formatCode="m\o\n\th\ d\,\ yyyy"/>
    <numFmt numFmtId="167" formatCode="0.000"/>
  </numFmts>
  <fonts count="5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sz val="11"/>
      <color indexed="8"/>
      <name val="Calibri"/>
      <family val="2"/>
    </font>
    <font>
      <sz val="10"/>
      <name val="MS Sans Serif"/>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
      <color indexed="8"/>
      <name val="Courier"/>
      <family val="3"/>
    </font>
    <font>
      <b/>
      <sz val="1"/>
      <color indexed="8"/>
      <name val="Courier"/>
      <family val="3"/>
    </font>
    <font>
      <b/>
      <sz val="14"/>
      <name val="Calibri"/>
      <family val="2"/>
      <scheme val="minor"/>
    </font>
    <font>
      <b/>
      <sz val="12"/>
      <color theme="1"/>
      <name val="Calibri"/>
      <family val="2"/>
      <scheme val="minor"/>
    </font>
    <font>
      <b/>
      <sz val="11"/>
      <name val="Calibri"/>
      <family val="2"/>
      <scheme val="minor"/>
    </font>
    <font>
      <sz val="9"/>
      <color indexed="81"/>
      <name val="Tahoma"/>
      <family val="2"/>
    </font>
    <font>
      <b/>
      <sz val="9"/>
      <color indexed="81"/>
      <name val="Tahoma"/>
      <family val="2"/>
    </font>
    <font>
      <b/>
      <i/>
      <sz val="14"/>
      <color theme="1"/>
      <name val="Calibri"/>
      <family val="2"/>
      <scheme val="minor"/>
    </font>
    <font>
      <b/>
      <sz val="16"/>
      <color theme="1"/>
      <name val="Calibri"/>
      <family val="2"/>
      <scheme val="minor"/>
    </font>
    <font>
      <b/>
      <sz val="14"/>
      <color theme="8" tint="-0.499984740745262"/>
      <name val="Calibri"/>
      <family val="2"/>
      <scheme val="minor"/>
    </font>
    <font>
      <b/>
      <sz val="8"/>
      <color theme="1"/>
      <name val="Calibri"/>
      <family val="2"/>
      <scheme val="minor"/>
    </font>
    <font>
      <b/>
      <sz val="9"/>
      <color theme="0"/>
      <name val="Calibri"/>
      <family val="2"/>
      <scheme val="minor"/>
    </font>
    <font>
      <sz val="11"/>
      <name val="Calibri"/>
      <family val="2"/>
      <scheme val="minor"/>
    </font>
    <font>
      <sz val="11"/>
      <color rgb="FF000000"/>
      <name val="Calibri"/>
      <family val="2"/>
      <scheme val="minor"/>
    </font>
    <font>
      <b/>
      <sz val="12"/>
      <name val="Calibri"/>
      <family val="2"/>
      <scheme val="minor"/>
    </font>
  </fonts>
  <fills count="8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5"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CCFFCC"/>
        <bgColor indexed="64"/>
      </patternFill>
    </fill>
    <fill>
      <patternFill patternType="solid">
        <fgColor theme="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FFFFCC"/>
        <bgColor indexed="64"/>
      </patternFill>
    </fill>
    <fill>
      <patternFill patternType="solid">
        <fgColor theme="8" tint="0.79998168889431442"/>
        <bgColor indexed="64"/>
      </patternFill>
    </fill>
    <fill>
      <patternFill patternType="solid">
        <fgColor rgb="FF99FF99"/>
        <bgColor indexed="64"/>
      </patternFill>
    </fill>
    <fill>
      <patternFill patternType="solid">
        <fgColor rgb="FFCCCCFF"/>
        <bgColor indexed="64"/>
      </patternFill>
    </fill>
    <fill>
      <patternFill patternType="solid">
        <fgColor rgb="FF000099"/>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rgb="FFE1FFE1"/>
        <bgColor indexed="64"/>
      </patternFill>
    </fill>
    <fill>
      <patternFill patternType="solid">
        <fgColor rgb="FF7DDDFF"/>
        <bgColor indexed="64"/>
      </patternFill>
    </fill>
    <fill>
      <patternFill patternType="solid">
        <fgColor theme="0" tint="-0.249977111117893"/>
        <bgColor indexed="64"/>
      </patternFill>
    </fill>
    <fill>
      <patternFill patternType="solid">
        <fgColor rgb="FFFFA3A3"/>
        <bgColor indexed="64"/>
      </patternFill>
    </fill>
    <fill>
      <patternFill patternType="solid">
        <fgColor theme="8" tint="0.59999389629810485"/>
        <bgColor indexed="64"/>
      </patternFill>
    </fill>
    <fill>
      <patternFill patternType="solid">
        <fgColor rgb="FF00FF00"/>
        <bgColor indexed="64"/>
      </patternFill>
    </fill>
    <fill>
      <patternFill patternType="solid">
        <fgColor rgb="FFFF8585"/>
        <bgColor indexed="64"/>
      </patternFill>
    </fill>
    <fill>
      <patternFill patternType="solid">
        <fgColor rgb="FF99CCFF"/>
        <bgColor indexed="64"/>
      </patternFill>
    </fill>
    <fill>
      <patternFill patternType="solid">
        <fgColor rgb="FFFF9999"/>
        <bgColor indexed="64"/>
      </patternFill>
    </fill>
    <fill>
      <patternFill patternType="solid">
        <fgColor rgb="FFFF0066"/>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9" tint="-0.249977111117893"/>
        <bgColor indexed="64"/>
      </patternFill>
    </fill>
    <fill>
      <patternFill patternType="solid">
        <fgColor theme="7" tint="0.39997558519241921"/>
        <bgColor indexed="64"/>
      </patternFill>
    </fill>
  </fills>
  <borders count="1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style="medium">
        <color indexed="64"/>
      </right>
      <top/>
      <bottom/>
      <diagonal/>
    </border>
    <border>
      <left/>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ck">
        <color indexed="64"/>
      </left>
      <right style="medium">
        <color indexed="64"/>
      </right>
      <top style="medium">
        <color indexed="64"/>
      </top>
      <bottom style="medium">
        <color indexed="64"/>
      </bottom>
      <diagonal/>
    </border>
    <border>
      <left style="thin">
        <color indexed="64"/>
      </left>
      <right style="thick">
        <color indexed="64"/>
      </right>
      <top/>
      <bottom style="thick">
        <color indexed="64"/>
      </bottom>
      <diagonal/>
    </border>
    <border>
      <left/>
      <right style="thin">
        <color indexed="64"/>
      </right>
      <top style="medium">
        <color indexed="64"/>
      </top>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bottom/>
      <diagonal/>
    </border>
    <border>
      <left/>
      <right style="thick">
        <color indexed="64"/>
      </right>
      <top/>
      <bottom style="medium">
        <color indexed="64"/>
      </bottom>
      <diagonal/>
    </border>
    <border>
      <left style="medium">
        <color indexed="64"/>
      </left>
      <right style="thick">
        <color indexed="64"/>
      </right>
      <top style="medium">
        <color indexed="64"/>
      </top>
      <bottom/>
      <diagonal/>
    </border>
    <border>
      <left style="thick">
        <color indexed="64"/>
      </left>
      <right style="thin">
        <color indexed="64"/>
      </right>
      <top style="thick">
        <color indexed="64"/>
      </top>
      <bottom style="thin">
        <color indexed="64"/>
      </bottom>
      <diagonal/>
    </border>
    <border>
      <left/>
      <right style="thick">
        <color indexed="64"/>
      </right>
      <top style="thick">
        <color indexed="64"/>
      </top>
      <bottom style="thick">
        <color indexed="64"/>
      </bottom>
      <diagonal/>
    </border>
    <border>
      <left style="thin">
        <color indexed="64"/>
      </left>
      <right/>
      <top style="thin">
        <color indexed="64"/>
      </top>
      <bottom style="thick">
        <color indexed="64"/>
      </bottom>
      <diagonal/>
    </border>
    <border>
      <left style="thin">
        <color indexed="64"/>
      </left>
      <right/>
      <top style="thick">
        <color indexed="64"/>
      </top>
      <bottom style="thin">
        <color indexed="64"/>
      </bottom>
      <diagonal/>
    </border>
    <border>
      <left style="thick">
        <color indexed="64"/>
      </left>
      <right/>
      <top/>
      <bottom/>
      <diagonal/>
    </border>
    <border>
      <left style="thick">
        <color indexed="64"/>
      </left>
      <right/>
      <top/>
      <bottom style="medium">
        <color indexed="64"/>
      </bottom>
      <diagonal/>
    </border>
    <border>
      <left style="thin">
        <color indexed="64"/>
      </left>
      <right style="thin">
        <color indexed="64"/>
      </right>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right/>
      <top style="thin">
        <color indexed="64"/>
      </top>
      <bottom/>
      <diagonal/>
    </border>
    <border>
      <left style="thick">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style="thick">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medium">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n">
        <color indexed="64"/>
      </left>
      <right/>
      <top/>
      <bottom style="thick">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right style="thin">
        <color indexed="64"/>
      </right>
      <top/>
      <bottom/>
      <diagonal/>
    </border>
    <border>
      <left style="thin">
        <color indexed="64"/>
      </left>
      <right/>
      <top style="thick">
        <color indexed="64"/>
      </top>
      <bottom style="thick">
        <color indexed="64"/>
      </bottom>
      <diagonal/>
    </border>
    <border>
      <left style="thin">
        <color indexed="64"/>
      </left>
      <right style="thin">
        <color indexed="64"/>
      </right>
      <top style="thin">
        <color indexed="64"/>
      </top>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n">
        <color indexed="64"/>
      </left>
      <right/>
      <top style="thin">
        <color indexed="64"/>
      </top>
      <bottom/>
      <diagonal/>
    </border>
    <border>
      <left/>
      <right style="thin">
        <color indexed="64"/>
      </right>
      <top style="thin">
        <color indexed="64"/>
      </top>
      <bottom/>
      <diagonal/>
    </border>
  </borders>
  <cellStyleXfs count="3470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0"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20" fillId="0" borderId="0"/>
    <xf numFmtId="0" fontId="1" fillId="0" borderId="0"/>
    <xf numFmtId="0" fontId="20" fillId="0" borderId="0"/>
    <xf numFmtId="0" fontId="21" fillId="0" borderId="0"/>
    <xf numFmtId="0" fontId="1" fillId="0" borderId="0"/>
    <xf numFmtId="0" fontId="21" fillId="0" borderId="0"/>
    <xf numFmtId="0" fontId="19" fillId="33"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3" applyNumberFormat="0" applyAlignment="0" applyProtection="0"/>
    <xf numFmtId="0" fontId="24" fillId="51" borderId="13" applyNumberFormat="0" applyAlignment="0" applyProtection="0"/>
    <xf numFmtId="0" fontId="25" fillId="52" borderId="14" applyNumberFormat="0" applyAlignment="0" applyProtection="0"/>
    <xf numFmtId="0" fontId="25" fillId="52" borderId="14" applyNumberFormat="0" applyAlignment="0" applyProtection="0"/>
    <xf numFmtId="43" fontId="21" fillId="0" borderId="0" applyFont="0" applyFill="0" applyBorder="0" applyAlignment="0" applyProtection="0"/>
    <xf numFmtId="43" fontId="21" fillId="0" borderId="0" applyFont="0" applyFill="0" applyBorder="0" applyAlignment="0" applyProtection="0"/>
    <xf numFmtId="166" fontId="38" fillId="0" borderId="0">
      <protection locked="0"/>
    </xf>
    <xf numFmtId="0" fontId="26" fillId="0" borderId="0" applyNumberFormat="0" applyFill="0" applyBorder="0" applyAlignment="0" applyProtection="0"/>
    <xf numFmtId="0" fontId="26" fillId="0" borderId="0" applyNumberFormat="0" applyFill="0" applyBorder="0" applyAlignment="0" applyProtection="0"/>
    <xf numFmtId="164" fontId="38" fillId="0" borderId="0">
      <protection locked="0"/>
    </xf>
    <xf numFmtId="0" fontId="27" fillId="35" borderId="0" applyNumberFormat="0" applyBorder="0" applyAlignment="0" applyProtection="0"/>
    <xf numFmtId="0" fontId="27" fillId="35" borderId="0" applyNumberFormat="0" applyBorder="0" applyAlignment="0" applyProtection="0"/>
    <xf numFmtId="0" fontId="28" fillId="0" borderId="15" applyNumberFormat="0" applyFill="0" applyAlignment="0" applyProtection="0"/>
    <xf numFmtId="0" fontId="28" fillId="0" borderId="15" applyNumberFormat="0" applyFill="0" applyAlignment="0" applyProtection="0"/>
    <xf numFmtId="0" fontId="29" fillId="0" borderId="16" applyNumberFormat="0" applyFill="0" applyAlignment="0" applyProtection="0"/>
    <xf numFmtId="0" fontId="29" fillId="0" borderId="16"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165" fontId="39" fillId="0" borderId="0">
      <protection locked="0"/>
    </xf>
    <xf numFmtId="165" fontId="39" fillId="0" borderId="0">
      <protection locked="0"/>
    </xf>
    <xf numFmtId="0" fontId="31" fillId="38" borderId="13" applyNumberFormat="0" applyAlignment="0" applyProtection="0"/>
    <xf numFmtId="0" fontId="31" fillId="38" borderId="13" applyNumberFormat="0" applyAlignment="0" applyProtection="0"/>
    <xf numFmtId="0" fontId="32" fillId="0" borderId="18" applyNumberFormat="0" applyFill="0" applyAlignment="0" applyProtection="0"/>
    <xf numFmtId="0" fontId="32" fillId="0" borderId="18"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21" fillId="0" borderId="0"/>
    <xf numFmtId="0" fontId="21" fillId="0" borderId="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21" applyNumberFormat="0" applyFill="0" applyAlignment="0" applyProtection="0"/>
    <xf numFmtId="0" fontId="36" fillId="0" borderId="21"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1" fillId="0" borderId="0"/>
    <xf numFmtId="0" fontId="1" fillId="0" borderId="0"/>
    <xf numFmtId="0" fontId="21" fillId="0" borderId="0"/>
    <xf numFmtId="0" fontId="1" fillId="0" borderId="0"/>
    <xf numFmtId="0" fontId="2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166" fontId="38" fillId="0" borderId="0">
      <protection locked="0"/>
    </xf>
    <xf numFmtId="164" fontId="38" fillId="0" borderId="0">
      <protection locked="0"/>
    </xf>
    <xf numFmtId="165" fontId="39" fillId="0" borderId="0">
      <protection locked="0"/>
    </xf>
    <xf numFmtId="165" fontId="39" fillId="0" borderId="0">
      <protection locked="0"/>
    </xf>
    <xf numFmtId="0" fontId="21" fillId="0" borderId="0"/>
    <xf numFmtId="0" fontId="20" fillId="0" borderId="0"/>
    <xf numFmtId="0" fontId="21" fillId="0" borderId="0"/>
    <xf numFmtId="0" fontId="21" fillId="0" borderId="0"/>
    <xf numFmtId="0" fontId="1" fillId="0" borderId="0"/>
    <xf numFmtId="0" fontId="21" fillId="0" borderId="0"/>
    <xf numFmtId="0" fontId="20" fillId="0" borderId="0"/>
    <xf numFmtId="0" fontId="20" fillId="0" borderId="0"/>
    <xf numFmtId="0" fontId="20" fillId="0" borderId="0"/>
    <xf numFmtId="0" fontId="1" fillId="0" borderId="0"/>
    <xf numFmtId="0" fontId="20"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1" fillId="0" borderId="0"/>
    <xf numFmtId="0" fontId="1" fillId="0" borderId="0"/>
    <xf numFmtId="0" fontId="1" fillId="0" borderId="0"/>
    <xf numFmtId="0" fontId="21" fillId="0" borderId="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2"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4" fillId="51" borderId="13" applyNumberFormat="0" applyAlignment="0" applyProtection="0"/>
    <xf numFmtId="0" fontId="25" fillId="52" borderId="14" applyNumberFormat="0" applyAlignment="0" applyProtection="0"/>
    <xf numFmtId="43" fontId="21" fillId="0" borderId="0" applyFon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8" fillId="0" borderId="15" applyNumberFormat="0" applyFill="0" applyAlignment="0" applyProtection="0"/>
    <xf numFmtId="0" fontId="29" fillId="0" borderId="16" applyNumberFormat="0" applyFill="0" applyAlignment="0" applyProtection="0"/>
    <xf numFmtId="0" fontId="30" fillId="0" borderId="17" applyNumberFormat="0" applyFill="0" applyAlignment="0" applyProtection="0"/>
    <xf numFmtId="0" fontId="30" fillId="0" borderId="0" applyNumberFormat="0" applyFill="0" applyBorder="0" applyAlignment="0" applyProtection="0"/>
    <xf numFmtId="0" fontId="31" fillId="38" borderId="13" applyNumberFormat="0" applyAlignment="0" applyProtection="0"/>
    <xf numFmtId="0" fontId="32" fillId="0" borderId="18" applyNumberFormat="0" applyFill="0" applyAlignment="0" applyProtection="0"/>
    <xf numFmtId="0" fontId="33" fillId="53" borderId="0" applyNumberFormat="0" applyBorder="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9" fontId="21" fillId="0" borderId="0" applyFont="0" applyFill="0" applyBorder="0" applyAlignment="0" applyProtection="0"/>
    <xf numFmtId="0" fontId="35" fillId="0" borderId="0" applyNumberFormat="0" applyFill="0" applyBorder="0" applyAlignment="0" applyProtection="0"/>
    <xf numFmtId="0" fontId="36" fillId="0" borderId="21" applyNumberFormat="0" applyFill="0" applyAlignment="0" applyProtection="0"/>
    <xf numFmtId="0" fontId="37" fillId="0" borderId="0" applyNumberFormat="0" applyFill="0" applyBorder="0" applyAlignment="0" applyProtection="0"/>
    <xf numFmtId="0" fontId="1" fillId="0" borderId="0"/>
    <xf numFmtId="0" fontId="1" fillId="0" borderId="0"/>
    <xf numFmtId="0" fontId="1" fillId="0" borderId="0"/>
    <xf numFmtId="0" fontId="20" fillId="0" borderId="0"/>
    <xf numFmtId="43"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0" fontId="21" fillId="0" borderId="0"/>
    <xf numFmtId="0" fontId="21" fillId="0" borderId="0"/>
    <xf numFmtId="0" fontId="1" fillId="0" borderId="0"/>
    <xf numFmtId="0" fontId="1" fillId="0" borderId="0"/>
    <xf numFmtId="0" fontId="20" fillId="0" borderId="0"/>
    <xf numFmtId="0" fontId="20" fillId="0" borderId="0"/>
    <xf numFmtId="0" fontId="1" fillId="0" borderId="0"/>
    <xf numFmtId="0" fontId="20" fillId="0" borderId="0"/>
    <xf numFmtId="9" fontId="21" fillId="0" borderId="0" applyFont="0" applyFill="0" applyBorder="0" applyAlignment="0" applyProtection="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2"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4" fillId="51" borderId="13" applyNumberFormat="0" applyAlignment="0" applyProtection="0"/>
    <xf numFmtId="0" fontId="25" fillId="52" borderId="14" applyNumberFormat="0" applyAlignment="0" applyProtection="0"/>
    <xf numFmtId="43" fontId="21" fillId="0" borderId="0" applyFon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8" fillId="0" borderId="15" applyNumberFormat="0" applyFill="0" applyAlignment="0" applyProtection="0"/>
    <xf numFmtId="0" fontId="29" fillId="0" borderId="16" applyNumberFormat="0" applyFill="0" applyAlignment="0" applyProtection="0"/>
    <xf numFmtId="0" fontId="30" fillId="0" borderId="17" applyNumberFormat="0" applyFill="0" applyAlignment="0" applyProtection="0"/>
    <xf numFmtId="0" fontId="30" fillId="0" borderId="0" applyNumberFormat="0" applyFill="0" applyBorder="0" applyAlignment="0" applyProtection="0"/>
    <xf numFmtId="0" fontId="31" fillId="38" borderId="13" applyNumberFormat="0" applyAlignment="0" applyProtection="0"/>
    <xf numFmtId="0" fontId="32" fillId="0" borderId="18" applyNumberFormat="0" applyFill="0" applyAlignment="0" applyProtection="0"/>
    <xf numFmtId="0" fontId="33" fillId="53" borderId="0" applyNumberFormat="0" applyBorder="0" applyAlignment="0" applyProtection="0"/>
    <xf numFmtId="0" fontId="21" fillId="54" borderId="19" applyNumberFormat="0" applyFont="0" applyAlignment="0" applyProtection="0"/>
    <xf numFmtId="0" fontId="34" fillId="51" borderId="20" applyNumberFormat="0" applyAlignment="0" applyProtection="0"/>
    <xf numFmtId="9" fontId="21" fillId="0" borderId="0" applyFont="0" applyFill="0" applyBorder="0" applyAlignment="0" applyProtection="0"/>
    <xf numFmtId="0" fontId="35" fillId="0" borderId="0" applyNumberFormat="0" applyFill="0" applyBorder="0" applyAlignment="0" applyProtection="0"/>
    <xf numFmtId="0" fontId="36" fillId="0" borderId="21" applyNumberFormat="0" applyFill="0" applyAlignment="0" applyProtection="0"/>
    <xf numFmtId="0" fontId="37" fillId="0" borderId="0" applyNumberForma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2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21" fillId="0" borderId="0"/>
    <xf numFmtId="0" fontId="1" fillId="0" borderId="0"/>
    <xf numFmtId="0" fontId="21" fillId="0" borderId="0"/>
    <xf numFmtId="0" fontId="19" fillId="33" borderId="0" applyNumberFormat="0" applyBorder="0" applyAlignment="0" applyProtection="0"/>
    <xf numFmtId="0" fontId="22" fillId="4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22" fillId="48"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2" borderId="0" applyNumberFormat="0" applyBorder="0" applyAlignment="0" applyProtection="0"/>
    <xf numFmtId="0" fontId="22" fillId="43" borderId="0" applyNumberFormat="0" applyBorder="0" applyAlignment="0" applyProtection="0"/>
    <xf numFmtId="0" fontId="19" fillId="41"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4" fillId="51" borderId="13" applyNumberFormat="0" applyAlignment="0" applyProtection="0"/>
    <xf numFmtId="0" fontId="22" fillId="50" borderId="0" applyNumberFormat="0" applyBorder="0" applyAlignment="0" applyProtection="0"/>
    <xf numFmtId="0" fontId="25" fillId="52" borderId="14" applyNumberFormat="0" applyAlignment="0" applyProtection="0"/>
    <xf numFmtId="43" fontId="21" fillId="0" borderId="0" applyFon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8" fillId="0" borderId="15" applyNumberFormat="0" applyFill="0" applyAlignment="0" applyProtection="0"/>
    <xf numFmtId="0" fontId="29" fillId="0" borderId="16" applyNumberFormat="0" applyFill="0" applyAlignment="0" applyProtection="0"/>
    <xf numFmtId="0" fontId="30" fillId="0" borderId="17"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3" applyNumberFormat="0" applyAlignment="0" applyProtection="0"/>
    <xf numFmtId="0" fontId="32" fillId="0" borderId="18" applyNumberFormat="0" applyFill="0" applyAlignment="0" applyProtection="0"/>
    <xf numFmtId="0" fontId="33" fillId="53" borderId="0" applyNumberFormat="0" applyBorder="0" applyAlignment="0" applyProtection="0"/>
    <xf numFmtId="0" fontId="22" fillId="45" borderId="0" applyNumberFormat="0" applyBorder="0" applyAlignment="0" applyProtection="0"/>
    <xf numFmtId="0" fontId="21" fillId="54" borderId="19" applyNumberFormat="0" applyFont="0" applyAlignment="0" applyProtection="0"/>
    <xf numFmtId="0" fontId="34" fillId="51" borderId="20" applyNumberFormat="0" applyAlignment="0" applyProtection="0"/>
    <xf numFmtId="9" fontId="21" fillId="0" borderId="0" applyFont="0" applyFill="0" applyBorder="0" applyAlignment="0" applyProtection="0"/>
    <xf numFmtId="0" fontId="35" fillId="0" borderId="0" applyNumberFormat="0" applyFill="0" applyBorder="0" applyAlignment="0" applyProtection="0"/>
    <xf numFmtId="0" fontId="36" fillId="0" borderId="21" applyNumberFormat="0" applyFill="0" applyAlignment="0" applyProtection="0"/>
    <xf numFmtId="0" fontId="37" fillId="0" borderId="0" applyNumberForma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9" fillId="33" borderId="0" applyNumberFormat="0" applyBorder="0" applyAlignment="0" applyProtection="0"/>
    <xf numFmtId="0" fontId="29" fillId="0" borderId="16" applyNumberFormat="0" applyFill="0" applyAlignment="0" applyProtection="0"/>
    <xf numFmtId="0" fontId="19" fillId="40" borderId="0" applyNumberFormat="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9" fillId="42" borderId="0" applyNumberFormat="0" applyBorder="0" applyAlignment="0" applyProtection="0"/>
    <xf numFmtId="0" fontId="1" fillId="0" borderId="0"/>
    <xf numFmtId="0" fontId="1" fillId="0" borderId="0"/>
    <xf numFmtId="0" fontId="22" fillId="45" borderId="0" applyNumberFormat="0" applyBorder="0" applyAlignment="0" applyProtection="0"/>
    <xf numFmtId="0" fontId="1" fillId="0" borderId="0"/>
    <xf numFmtId="0" fontId="3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9" fillId="39" borderId="0" applyNumberFormat="0" applyBorder="0" applyAlignment="0" applyProtection="0"/>
    <xf numFmtId="9" fontId="21" fillId="0" borderId="0" applyFont="0" applyFill="0" applyBorder="0" applyAlignment="0" applyProtection="0"/>
    <xf numFmtId="0" fontId="28" fillId="0" borderId="15" applyNumberFormat="0" applyFill="0" applyAlignment="0" applyProtection="0"/>
    <xf numFmtId="0" fontId="19" fillId="38" borderId="0" applyNumberFormat="0" applyBorder="0" applyAlignment="0" applyProtection="0"/>
    <xf numFmtId="0" fontId="23" fillId="34"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34" fillId="51" borderId="20" applyNumberFormat="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27" fillId="35" borderId="0" applyNumberFormat="0" applyBorder="0" applyAlignment="0" applyProtection="0"/>
    <xf numFmtId="43" fontId="21" fillId="0" borderId="0" applyFont="0" applyFill="0" applyBorder="0" applyAlignment="0" applyProtection="0"/>
    <xf numFmtId="0" fontId="33" fillId="53" borderId="0" applyNumberFormat="0" applyBorder="0" applyAlignment="0" applyProtection="0"/>
    <xf numFmtId="0" fontId="19" fillId="39" borderId="0" applyNumberFormat="0" applyBorder="0" applyAlignment="0" applyProtection="0"/>
    <xf numFmtId="0" fontId="31" fillId="38" borderId="13" applyNumberFormat="0" applyAlignment="0" applyProtection="0"/>
    <xf numFmtId="0" fontId="22" fillId="47" borderId="0" applyNumberFormat="0" applyBorder="0" applyAlignment="0" applyProtection="0"/>
    <xf numFmtId="0" fontId="22" fillId="41" borderId="0" applyNumberFormat="0" applyBorder="0" applyAlignment="0" applyProtection="0"/>
    <xf numFmtId="0" fontId="25" fillId="52" borderId="14" applyNumberFormat="0" applyAlignment="0" applyProtection="0"/>
    <xf numFmtId="0" fontId="24" fillId="51" borderId="13" applyNumberFormat="0" applyAlignment="0" applyProtection="0"/>
    <xf numFmtId="0" fontId="21" fillId="0" borderId="0"/>
    <xf numFmtId="0" fontId="36" fillId="0" borderId="21" applyNumberFormat="0" applyFill="0" applyAlignment="0" applyProtection="0"/>
    <xf numFmtId="0" fontId="22" fillId="46" borderId="0" applyNumberFormat="0" applyBorder="0" applyAlignment="0" applyProtection="0"/>
    <xf numFmtId="0" fontId="22" fillId="40" borderId="0" applyNumberFormat="0" applyBorder="0" applyAlignment="0" applyProtection="0"/>
    <xf numFmtId="0" fontId="21" fillId="54" borderId="19" applyNumberFormat="0" applyFont="0" applyAlignment="0" applyProtection="0"/>
    <xf numFmtId="0" fontId="22" fillId="44" borderId="0" applyNumberFormat="0" applyBorder="0" applyAlignment="0" applyProtection="0"/>
    <xf numFmtId="0" fontId="22" fillId="49" borderId="0" applyNumberFormat="0" applyBorder="0" applyAlignment="0" applyProtection="0"/>
    <xf numFmtId="0" fontId="26" fillId="0" borderId="0" applyNumberFormat="0" applyFill="0" applyBorder="0" applyAlignment="0" applyProtection="0"/>
    <xf numFmtId="0" fontId="35" fillId="0" borderId="0" applyNumberFormat="0" applyFill="0" applyBorder="0" applyAlignment="0" applyProtection="0"/>
    <xf numFmtId="0" fontId="19" fillId="37" borderId="0" applyNumberFormat="0" applyBorder="0" applyAlignment="0" applyProtection="0"/>
    <xf numFmtId="0" fontId="30" fillId="0" borderId="17" applyNumberFormat="0" applyFill="0" applyAlignment="0" applyProtection="0"/>
    <xf numFmtId="0" fontId="19" fillId="36" borderId="0" applyNumberFormat="0" applyBorder="0" applyAlignment="0" applyProtection="0"/>
    <xf numFmtId="0" fontId="32" fillId="0" borderId="18" applyNumberFormat="0" applyFill="0" applyAlignment="0" applyProtection="0"/>
    <xf numFmtId="0" fontId="22" fillId="44" borderId="0" applyNumberFormat="0" applyBorder="0" applyAlignment="0" applyProtection="0"/>
    <xf numFmtId="0" fontId="19" fillId="35" borderId="0" applyNumberFormat="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19" fillId="0" borderId="0"/>
    <xf numFmtId="0" fontId="19" fillId="0" borderId="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0" fillId="0" borderId="0"/>
    <xf numFmtId="0" fontId="20" fillId="0" borderId="0"/>
    <xf numFmtId="0" fontId="1" fillId="8" borderId="8" applyNumberFormat="0" applyFont="0" applyAlignment="0" applyProtection="0"/>
    <xf numFmtId="0" fontId="21" fillId="0" borderId="0"/>
    <xf numFmtId="0" fontId="21" fillId="0" borderId="0"/>
    <xf numFmtId="0" fontId="21" fillId="0" borderId="0"/>
    <xf numFmtId="0" fontId="1" fillId="0" borderId="0"/>
    <xf numFmtId="0" fontId="1" fillId="8" borderId="8" applyNumberFormat="0" applyFont="0" applyAlignment="0" applyProtection="0"/>
    <xf numFmtId="0" fontId="21" fillId="0" borderId="0"/>
    <xf numFmtId="0" fontId="21" fillId="0" borderId="0"/>
    <xf numFmtId="0" fontId="20"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43" fontId="1" fillId="0" borderId="0" applyFont="0" applyFill="0" applyBorder="0" applyAlignment="0" applyProtection="0"/>
    <xf numFmtId="9" fontId="1" fillId="0" borderId="0" applyFont="0" applyFill="0" applyBorder="0" applyAlignment="0" applyProtection="0"/>
    <xf numFmtId="0" fontId="2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30" borderId="0" applyNumberFormat="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4"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1"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22" borderId="0" applyNumberFormat="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11" borderId="0" applyNumberFormat="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19" borderId="0" applyNumberFormat="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22"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1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30" borderId="0" applyNumberFormat="0" applyBorder="0" applyAlignment="0" applyProtection="0"/>
    <xf numFmtId="0" fontId="1" fillId="0" borderId="0"/>
    <xf numFmtId="44" fontId="1" fillId="0" borderId="0" applyFont="0" applyFill="0" applyBorder="0" applyAlignment="0" applyProtection="0"/>
    <xf numFmtId="0" fontId="1" fillId="0" borderId="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0" borderId="0"/>
    <xf numFmtId="9" fontId="21" fillId="0" borderId="0" applyFont="0" applyFill="0" applyBorder="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 fillId="0" borderId="0"/>
    <xf numFmtId="0" fontId="1" fillId="0" borderId="0"/>
    <xf numFmtId="0" fontId="1" fillId="0" borderId="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1" fillId="0" borderId="0"/>
    <xf numFmtId="0" fontId="21" fillId="54" borderId="19" applyNumberFormat="0" applyFont="0" applyAlignment="0" applyProtection="0"/>
    <xf numFmtId="0" fontId="21" fillId="0" borderId="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0" borderId="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0" fillId="0" borderId="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0" fillId="0" borderId="0"/>
    <xf numFmtId="0" fontId="1" fillId="0" borderId="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0" fillId="0" borderId="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0" fillId="0" borderId="0"/>
    <xf numFmtId="0" fontId="21" fillId="54" borderId="19" applyNumberFormat="0" applyFont="0" applyAlignment="0" applyProtection="0"/>
    <xf numFmtId="0" fontId="21" fillId="54" borderId="19" applyNumberFormat="0" applyFon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0" borderId="0"/>
    <xf numFmtId="0" fontId="21" fillId="54" borderId="19" applyNumberFormat="0" applyFont="0" applyAlignment="0" applyProtection="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0" fillId="0" borderId="0"/>
    <xf numFmtId="0" fontId="21" fillId="0" borderId="0"/>
    <xf numFmtId="0" fontId="21" fillId="0" borderId="0"/>
    <xf numFmtId="0" fontId="21" fillId="0" borderId="0"/>
    <xf numFmtId="0" fontId="21"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34" fillId="51" borderId="20" applyNumberFormat="0" applyAlignment="0" applyProtection="0"/>
    <xf numFmtId="0" fontId="20" fillId="0" borderId="0"/>
    <xf numFmtId="9" fontId="21" fillId="0" borderId="0" applyFont="0" applyFill="0" applyBorder="0" applyAlignment="0" applyProtection="0"/>
    <xf numFmtId="0" fontId="21" fillId="0" borderId="0"/>
    <xf numFmtId="0" fontId="34" fillId="51" borderId="20" applyNumberFormat="0" applyAlignment="0" applyProtection="0"/>
    <xf numFmtId="0" fontId="20" fillId="0" borderId="0"/>
    <xf numFmtId="0" fontId="20" fillId="0" borderId="0"/>
    <xf numFmtId="0" fontId="36" fillId="0" borderId="21" applyNumberFormat="0" applyFill="0" applyAlignment="0" applyProtection="0"/>
    <xf numFmtId="0" fontId="20" fillId="0" borderId="0"/>
    <xf numFmtId="0" fontId="21" fillId="0" borderId="0"/>
    <xf numFmtId="0" fontId="21" fillId="0" borderId="0"/>
    <xf numFmtId="0" fontId="20" fillId="0" borderId="0"/>
    <xf numFmtId="0" fontId="21" fillId="0" borderId="0"/>
    <xf numFmtId="0" fontId="20" fillId="0" borderId="0"/>
    <xf numFmtId="0" fontId="20" fillId="0" borderId="0"/>
    <xf numFmtId="0" fontId="21" fillId="0" borderId="0"/>
    <xf numFmtId="0" fontId="20" fillId="0" borderId="0"/>
    <xf numFmtId="0" fontId="20" fillId="0" borderId="0"/>
    <xf numFmtId="0" fontId="20" fillId="0" borderId="0"/>
    <xf numFmtId="0" fontId="21" fillId="0" borderId="0"/>
    <xf numFmtId="0" fontId="20" fillId="0" borderId="0"/>
    <xf numFmtId="0" fontId="20" fillId="0" borderId="0"/>
    <xf numFmtId="9" fontId="21" fillId="0" borderId="0" applyFont="0" applyFill="0" applyBorder="0" applyAlignment="0" applyProtection="0"/>
    <xf numFmtId="0" fontId="20" fillId="0" borderId="0"/>
    <xf numFmtId="0" fontId="21" fillId="54" borderId="19" applyNumberFormat="0" applyFont="0" applyAlignment="0" applyProtection="0"/>
    <xf numFmtId="0" fontId="21" fillId="0" borderId="0"/>
    <xf numFmtId="0" fontId="36" fillId="0" borderId="21" applyNumberFormat="0" applyFill="0" applyAlignment="0" applyProtection="0"/>
    <xf numFmtId="0" fontId="21" fillId="0" borderId="0"/>
    <xf numFmtId="0" fontId="20" fillId="0" borderId="0"/>
    <xf numFmtId="0" fontId="36" fillId="0" borderId="21" applyNumberFormat="0" applyFill="0" applyAlignment="0" applyProtection="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34" fillId="51" borderId="20" applyNumberFormat="0" applyAlignment="0" applyProtection="0"/>
    <xf numFmtId="0" fontId="20" fillId="0" borderId="0"/>
    <xf numFmtId="0" fontId="21" fillId="0" borderId="0"/>
    <xf numFmtId="0" fontId="21" fillId="0" borderId="0"/>
    <xf numFmtId="0" fontId="20" fillId="0" borderId="0"/>
    <xf numFmtId="0" fontId="20" fillId="0" borderId="0"/>
    <xf numFmtId="0" fontId="21" fillId="54" borderId="19" applyNumberFormat="0" applyFont="0" applyAlignment="0" applyProtection="0"/>
    <xf numFmtId="0" fontId="24" fillId="51" borderId="13"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9" fontId="21" fillId="0" borderId="0" applyFont="0" applyFill="0" applyBorder="0" applyAlignment="0" applyProtection="0"/>
    <xf numFmtId="0" fontId="21"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0" borderId="0"/>
    <xf numFmtId="9" fontId="21" fillId="0" borderId="0" applyFont="0" applyFill="0" applyBorder="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0" fillId="0" borderId="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0" fillId="0" borderId="0"/>
    <xf numFmtId="0" fontId="36" fillId="0" borderId="21" applyNumberFormat="0" applyFill="0" applyAlignment="0" applyProtection="0"/>
    <xf numFmtId="0" fontId="20" fillId="0" borderId="0"/>
    <xf numFmtId="0" fontId="34" fillId="51" borderId="20" applyNumberFormat="0" applyAlignment="0" applyProtection="0"/>
    <xf numFmtId="0" fontId="20" fillId="0" borderId="0"/>
    <xf numFmtId="0" fontId="20" fillId="0" borderId="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0" borderId="0"/>
    <xf numFmtId="0" fontId="36" fillId="0" borderId="21" applyNumberFormat="0" applyFill="0" applyAlignment="0" applyProtection="0"/>
    <xf numFmtId="0" fontId="20" fillId="0" borderId="0"/>
    <xf numFmtId="0" fontId="21" fillId="54" borderId="19" applyNumberFormat="0" applyFont="0" applyAlignment="0" applyProtection="0"/>
    <xf numFmtId="0" fontId="20" fillId="0" borderId="0"/>
    <xf numFmtId="0" fontId="21" fillId="0" borderId="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1" fillId="38" borderId="13" applyNumberForma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4" fillId="51" borderId="13"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1" fillId="38"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1" fillId="38" borderId="13" applyNumberFormat="0" applyAlignment="0" applyProtection="0"/>
    <xf numFmtId="0" fontId="19"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6" fillId="0" borderId="21" applyNumberFormat="0" applyFill="0" applyAlignment="0" applyProtection="0"/>
    <xf numFmtId="0" fontId="24" fillId="51"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34" fillId="51" borderId="20"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24" fillId="51" borderId="13" applyNumberFormat="0" applyAlignment="0" applyProtection="0"/>
    <xf numFmtId="0" fontId="34" fillId="51" borderId="20" applyNumberFormat="0" applyAlignment="0" applyProtection="0"/>
    <xf numFmtId="0" fontId="34" fillId="51" borderId="20" applyNumberFormat="0" applyAlignment="0" applyProtection="0"/>
    <xf numFmtId="0" fontId="21" fillId="54" borderId="19" applyNumberFormat="0" applyFont="0" applyAlignment="0" applyProtection="0"/>
    <xf numFmtId="0" fontId="31" fillId="38" borderId="13" applyNumberForma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54" borderId="19" applyNumberFormat="0" applyFont="0" applyAlignment="0" applyProtection="0"/>
    <xf numFmtId="0" fontId="19" fillId="54" borderId="19" applyNumberFormat="0" applyFont="0" applyAlignment="0" applyProtection="0"/>
    <xf numFmtId="0" fontId="19"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19" fillId="54" borderId="19" applyNumberFormat="0" applyFon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19"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24" fillId="51" borderId="13" applyNumberFormat="0" applyAlignment="0" applyProtection="0"/>
    <xf numFmtId="0" fontId="34" fillId="51" borderId="20" applyNumberForma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21" fillId="54" borderId="19" applyNumberFormat="0" applyFont="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4" fillId="51" borderId="13" applyNumberFormat="0" applyAlignment="0" applyProtection="0"/>
    <xf numFmtId="0" fontId="24" fillId="51" borderId="13" applyNumberFormat="0" applyAlignment="0" applyProtection="0"/>
    <xf numFmtId="0" fontId="31" fillId="38" borderId="13" applyNumberForma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24" fillId="51"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54" borderId="19" applyNumberFormat="0" applyFont="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38" borderId="13" applyNumberFormat="0" applyAlignment="0" applyProtection="0"/>
    <xf numFmtId="0" fontId="21" fillId="54" borderId="19" applyNumberFormat="0" applyFon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21" fillId="54" borderId="19" applyNumberFormat="0" applyFont="0" applyAlignment="0" applyProtection="0"/>
    <xf numFmtId="0" fontId="31" fillId="38" borderId="13" applyNumberFormat="0" applyAlignment="0" applyProtection="0"/>
    <xf numFmtId="0" fontId="21"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1"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1" fillId="38" borderId="13" applyNumberFormat="0" applyAlignment="0" applyProtection="0"/>
    <xf numFmtId="0" fontId="19" fillId="54" borderId="19" applyNumberFormat="0" applyFon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34" fillId="51" borderId="20" applyNumberFormat="0" applyAlignment="0" applyProtection="0"/>
    <xf numFmtId="0" fontId="21" fillId="54" borderId="19" applyNumberFormat="0" applyFont="0" applyAlignment="0" applyProtection="0"/>
    <xf numFmtId="0" fontId="19" fillId="54" borderId="19" applyNumberFormat="0" applyFont="0" applyAlignment="0" applyProtection="0"/>
    <xf numFmtId="0" fontId="24" fillId="51" borderId="13" applyNumberFormat="0" applyAlignment="0" applyProtection="0"/>
    <xf numFmtId="0" fontId="31" fillId="38" borderId="13" applyNumberFormat="0" applyAlignment="0" applyProtection="0"/>
    <xf numFmtId="0" fontId="21" fillId="54" borderId="19" applyNumberFormat="0" applyFont="0" applyAlignment="0" applyProtection="0"/>
    <xf numFmtId="0" fontId="34" fillId="51" borderId="20" applyNumberFormat="0" applyAlignment="0" applyProtection="0"/>
    <xf numFmtId="0" fontId="36" fillId="0" borderId="21" applyNumberFormat="0" applyFill="0" applyAlignment="0" applyProtection="0"/>
    <xf numFmtId="0" fontId="31" fillId="38" borderId="13" applyNumberFormat="0" applyAlignment="0" applyProtection="0"/>
    <xf numFmtId="0" fontId="31" fillId="38" borderId="13" applyNumberFormat="0" applyAlignment="0" applyProtection="0"/>
    <xf numFmtId="0" fontId="36" fillId="0" borderId="21" applyNumberFormat="0" applyFill="0" applyAlignment="0" applyProtection="0"/>
    <xf numFmtId="0" fontId="34" fillId="51" borderId="20" applyNumberFormat="0" applyAlignment="0" applyProtection="0"/>
    <xf numFmtId="0" fontId="19" fillId="54" borderId="19" applyNumberFormat="0" applyFont="0" applyAlignment="0" applyProtection="0"/>
    <xf numFmtId="0" fontId="19" fillId="54" borderId="19" applyNumberFormat="0" applyFont="0" applyAlignment="0" applyProtection="0"/>
    <xf numFmtId="0" fontId="36" fillId="0" borderId="21" applyNumberFormat="0" applyFill="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31" fillId="38" borderId="13" applyNumberFormat="0" applyAlignment="0" applyProtection="0"/>
    <xf numFmtId="0" fontId="34" fillId="51" borderId="20" applyNumberFormat="0" applyAlignment="0" applyProtection="0"/>
    <xf numFmtId="0" fontId="21" fillId="0" borderId="0"/>
    <xf numFmtId="0" fontId="21" fillId="0" borderId="0"/>
    <xf numFmtId="0" fontId="21" fillId="0" borderId="0"/>
    <xf numFmtId="0" fontId="21" fillId="0" borderId="0"/>
  </cellStyleXfs>
  <cellXfs count="632">
    <xf numFmtId="0" fontId="0" fillId="0" borderId="0" xfId="0"/>
    <xf numFmtId="0" fontId="0" fillId="0" borderId="0" xfId="0"/>
    <xf numFmtId="0" fontId="16" fillId="0" borderId="0" xfId="0" applyFont="1"/>
    <xf numFmtId="49" fontId="0" fillId="0" borderId="0" xfId="0" applyNumberFormat="1"/>
    <xf numFmtId="0" fontId="0" fillId="0" borderId="22" xfId="0" applyBorder="1"/>
    <xf numFmtId="0" fontId="0" fillId="0" borderId="25" xfId="0" applyBorder="1"/>
    <xf numFmtId="0" fontId="0" fillId="0" borderId="28" xfId="0" applyBorder="1"/>
    <xf numFmtId="0" fontId="0" fillId="0" borderId="29" xfId="0" applyBorder="1"/>
    <xf numFmtId="0" fontId="0" fillId="0" borderId="30" xfId="0" applyBorder="1"/>
    <xf numFmtId="0" fontId="16" fillId="60" borderId="35" xfId="0" applyFont="1" applyFill="1" applyBorder="1" applyAlignment="1">
      <alignment horizontal="center"/>
    </xf>
    <xf numFmtId="0" fontId="16" fillId="0" borderId="35" xfId="0" applyFont="1" applyBorder="1" applyAlignment="1">
      <alignment horizontal="center"/>
    </xf>
    <xf numFmtId="0" fontId="0" fillId="0" borderId="38" xfId="0" applyBorder="1"/>
    <xf numFmtId="0" fontId="0" fillId="0" borderId="22" xfId="0" applyFill="1" applyBorder="1"/>
    <xf numFmtId="0" fontId="0" fillId="0" borderId="22" xfId="0" applyBorder="1" applyAlignment="1">
      <alignment wrapText="1"/>
    </xf>
    <xf numFmtId="0" fontId="0" fillId="59" borderId="22" xfId="0" applyFill="1" applyBorder="1"/>
    <xf numFmtId="0" fontId="0" fillId="0" borderId="22" xfId="0" applyBorder="1" applyAlignment="1">
      <alignment vertical="center" wrapText="1"/>
    </xf>
    <xf numFmtId="0" fontId="0" fillId="0" borderId="23" xfId="0" applyBorder="1"/>
    <xf numFmtId="0" fontId="0" fillId="0" borderId="0" xfId="0" applyBorder="1"/>
    <xf numFmtId="0" fontId="0" fillId="0" borderId="0" xfId="0"/>
    <xf numFmtId="0" fontId="0" fillId="0" borderId="45" xfId="0" applyBorder="1"/>
    <xf numFmtId="167" fontId="0" fillId="0" borderId="22" xfId="0" applyNumberFormat="1" applyFill="1" applyBorder="1"/>
    <xf numFmtId="0" fontId="0" fillId="0" borderId="48" xfId="0" applyFill="1" applyBorder="1"/>
    <xf numFmtId="0" fontId="0" fillId="0" borderId="23" xfId="0" applyFill="1" applyBorder="1"/>
    <xf numFmtId="167" fontId="0" fillId="0" borderId="23" xfId="0" applyNumberFormat="1" applyFill="1" applyBorder="1"/>
    <xf numFmtId="0" fontId="0" fillId="0" borderId="23" xfId="0" applyFill="1" applyBorder="1" applyAlignment="1">
      <alignment horizontal="left" indent="1"/>
    </xf>
    <xf numFmtId="0" fontId="0" fillId="0" borderId="48" xfId="0" applyBorder="1"/>
    <xf numFmtId="0" fontId="0" fillId="0" borderId="47" xfId="0" applyBorder="1"/>
    <xf numFmtId="0" fontId="16" fillId="65" borderId="35" xfId="0" applyFont="1" applyFill="1" applyBorder="1" applyAlignment="1">
      <alignment horizontal="center" wrapText="1"/>
    </xf>
    <xf numFmtId="0" fontId="16" fillId="66" borderId="35" xfId="0" applyFont="1" applyFill="1" applyBorder="1" applyAlignment="1">
      <alignment horizontal="center" wrapText="1"/>
    </xf>
    <xf numFmtId="0" fontId="16" fillId="59" borderId="0" xfId="0" applyFont="1" applyFill="1" applyBorder="1" applyAlignment="1">
      <alignment horizontal="center" wrapText="1"/>
    </xf>
    <xf numFmtId="0" fontId="0" fillId="59" borderId="0" xfId="0" applyFill="1" applyBorder="1"/>
    <xf numFmtId="0" fontId="16" fillId="66" borderId="35" xfId="0" applyFont="1" applyFill="1" applyBorder="1" applyAlignment="1">
      <alignment horizontal="center"/>
    </xf>
    <xf numFmtId="0" fontId="0" fillId="0" borderId="0" xfId="0"/>
    <xf numFmtId="0" fontId="16" fillId="59" borderId="0" xfId="0" applyFont="1" applyFill="1" applyBorder="1" applyAlignment="1">
      <alignment horizontal="center"/>
    </xf>
    <xf numFmtId="0" fontId="0" fillId="0" borderId="47" xfId="0" applyFill="1" applyBorder="1"/>
    <xf numFmtId="0" fontId="0" fillId="0" borderId="46" xfId="0" applyFill="1" applyBorder="1"/>
    <xf numFmtId="0" fontId="0" fillId="0" borderId="42" xfId="0" applyFill="1" applyBorder="1"/>
    <xf numFmtId="0" fontId="0" fillId="0" borderId="44" xfId="0" applyFill="1" applyBorder="1"/>
    <xf numFmtId="0" fontId="16" fillId="65" borderId="51" xfId="0" applyFont="1" applyFill="1" applyBorder="1" applyAlignment="1">
      <alignment horizontal="center" wrapText="1"/>
    </xf>
    <xf numFmtId="0" fontId="0" fillId="65" borderId="27" xfId="0" applyFill="1" applyBorder="1"/>
    <xf numFmtId="0" fontId="16" fillId="55" borderId="35" xfId="0" applyFont="1" applyFill="1" applyBorder="1" applyAlignment="1">
      <alignment horizontal="center" vertical="center"/>
    </xf>
    <xf numFmtId="0" fontId="16" fillId="55" borderId="35" xfId="0" applyFont="1" applyFill="1" applyBorder="1" applyAlignment="1">
      <alignment horizontal="center" vertical="center" wrapText="1"/>
    </xf>
    <xf numFmtId="0" fontId="16" fillId="55" borderId="11" xfId="0" applyFont="1" applyFill="1" applyBorder="1" applyAlignment="1">
      <alignment horizontal="center" vertical="center" wrapText="1"/>
    </xf>
    <xf numFmtId="0" fontId="16" fillId="60" borderId="35" xfId="0" applyFont="1" applyFill="1" applyBorder="1" applyAlignment="1">
      <alignment horizontal="center" wrapText="1"/>
    </xf>
    <xf numFmtId="0" fontId="46" fillId="0" borderId="0" xfId="0" applyFont="1" applyAlignment="1">
      <alignment vertical="center"/>
    </xf>
    <xf numFmtId="0" fontId="0" fillId="68" borderId="0" xfId="0" applyFill="1" applyBorder="1"/>
    <xf numFmtId="0" fontId="47" fillId="68" borderId="0" xfId="0" applyFont="1" applyFill="1" applyBorder="1" applyAlignment="1">
      <alignment vertical="center"/>
    </xf>
    <xf numFmtId="0" fontId="47" fillId="68" borderId="0" xfId="0" applyFont="1" applyFill="1" applyBorder="1"/>
    <xf numFmtId="0" fontId="48" fillId="0" borderId="0" xfId="0" applyFont="1" applyAlignment="1">
      <alignment horizontal="center" textRotation="90"/>
    </xf>
    <xf numFmtId="0" fontId="48" fillId="0" borderId="0" xfId="0" applyFont="1" applyAlignment="1">
      <alignment horizontal="center" textRotation="90" wrapText="1"/>
    </xf>
    <xf numFmtId="0" fontId="49" fillId="69" borderId="0" xfId="0" applyFont="1" applyFill="1" applyAlignment="1">
      <alignment vertical="center"/>
    </xf>
    <xf numFmtId="0" fontId="49" fillId="69" borderId="0" xfId="0" applyFont="1" applyFill="1" applyAlignment="1">
      <alignment vertical="center" wrapText="1"/>
    </xf>
    <xf numFmtId="0" fontId="0" fillId="0" borderId="0" xfId="0" applyAlignment="1">
      <alignment vertical="center"/>
    </xf>
    <xf numFmtId="0" fontId="49" fillId="70" borderId="0" xfId="0" applyFont="1" applyFill="1" applyAlignment="1">
      <alignment vertical="center" wrapText="1"/>
    </xf>
    <xf numFmtId="0" fontId="16" fillId="0" borderId="11" xfId="0" applyFont="1" applyBorder="1" applyAlignment="1">
      <alignment horizontal="center"/>
    </xf>
    <xf numFmtId="0" fontId="16" fillId="0" borderId="0" xfId="0" applyFont="1" applyAlignment="1">
      <alignment horizontal="center"/>
    </xf>
    <xf numFmtId="0" fontId="16" fillId="59" borderId="0" xfId="0" applyFont="1" applyFill="1" applyAlignment="1">
      <alignment horizontal="center"/>
    </xf>
    <xf numFmtId="0" fontId="0" fillId="0" borderId="0" xfId="0"/>
    <xf numFmtId="0" fontId="0" fillId="0" borderId="0" xfId="0"/>
    <xf numFmtId="0" fontId="0" fillId="59" borderId="0" xfId="0" applyFill="1"/>
    <xf numFmtId="0" fontId="0" fillId="0" borderId="0" xfId="0"/>
    <xf numFmtId="0" fontId="0" fillId="59" borderId="0" xfId="0" applyFill="1"/>
    <xf numFmtId="0" fontId="0" fillId="0" borderId="0" xfId="0"/>
    <xf numFmtId="0" fontId="0" fillId="0" borderId="0" xfId="0" applyFill="1"/>
    <xf numFmtId="0" fontId="0" fillId="0" borderId="0" xfId="0" applyAlignment="1">
      <alignment horizontal="left"/>
    </xf>
    <xf numFmtId="0" fontId="0" fillId="60" borderId="0" xfId="0" applyFill="1"/>
    <xf numFmtId="0" fontId="0" fillId="59" borderId="0" xfId="0" applyFill="1"/>
    <xf numFmtId="0" fontId="0" fillId="0" borderId="0" xfId="0"/>
    <xf numFmtId="0" fontId="0" fillId="0" borderId="0" xfId="0" applyAlignment="1">
      <alignment horizontal="left"/>
    </xf>
    <xf numFmtId="0" fontId="0" fillId="0" borderId="0" xfId="0" applyAlignment="1">
      <alignment horizontal="center" wrapText="1"/>
    </xf>
    <xf numFmtId="0" fontId="0" fillId="59" borderId="0" xfId="0" applyFill="1"/>
    <xf numFmtId="0" fontId="0" fillId="0" borderId="0" xfId="0" applyAlignment="1">
      <alignment horizontal="right"/>
    </xf>
    <xf numFmtId="0" fontId="0" fillId="0" borderId="0" xfId="0" applyFill="1" applyAlignment="1">
      <alignment horizontal="right"/>
    </xf>
    <xf numFmtId="0" fontId="0" fillId="0" borderId="0" xfId="0"/>
    <xf numFmtId="0" fontId="0" fillId="59" borderId="0" xfId="0" applyFill="1"/>
    <xf numFmtId="0" fontId="0" fillId="0" borderId="0" xfId="0"/>
    <xf numFmtId="0" fontId="0" fillId="59" borderId="0" xfId="0" applyFill="1"/>
    <xf numFmtId="0" fontId="0" fillId="0" borderId="0" xfId="0"/>
    <xf numFmtId="0" fontId="0" fillId="0" borderId="0" xfId="0" applyFill="1"/>
    <xf numFmtId="0" fontId="0" fillId="0" borderId="0" xfId="0" applyAlignment="1">
      <alignment horizontal="left"/>
    </xf>
    <xf numFmtId="0" fontId="0" fillId="60" borderId="0" xfId="0" applyFill="1"/>
    <xf numFmtId="0" fontId="0" fillId="59" borderId="0" xfId="0" applyFill="1"/>
    <xf numFmtId="0" fontId="16" fillId="0" borderId="35" xfId="0" applyFont="1" applyBorder="1" applyAlignment="1">
      <alignment wrapText="1"/>
    </xf>
    <xf numFmtId="0" fontId="16" fillId="0" borderId="35" xfId="0" applyFont="1" applyBorder="1" applyAlignment="1">
      <alignment horizontal="center" wrapText="1"/>
    </xf>
    <xf numFmtId="0" fontId="16" fillId="0" borderId="35" xfId="0" applyFont="1" applyBorder="1"/>
    <xf numFmtId="0" fontId="18" fillId="59" borderId="12" xfId="0" applyFont="1" applyFill="1" applyBorder="1" applyAlignment="1">
      <alignment horizontal="left"/>
    </xf>
    <xf numFmtId="0" fontId="41" fillId="59" borderId="0" xfId="0" applyFont="1" applyFill="1" applyBorder="1" applyAlignment="1">
      <alignment horizontal="center"/>
    </xf>
    <xf numFmtId="0" fontId="42" fillId="59" borderId="34" xfId="0" applyFont="1" applyFill="1" applyBorder="1" applyAlignment="1">
      <alignment horizontal="center"/>
    </xf>
    <xf numFmtId="0" fontId="0" fillId="0" borderId="31" xfId="0" applyBorder="1"/>
    <xf numFmtId="0" fontId="0" fillId="0" borderId="24" xfId="0" applyBorder="1"/>
    <xf numFmtId="0" fontId="0" fillId="60" borderId="46" xfId="0" applyFill="1" applyBorder="1"/>
    <xf numFmtId="0" fontId="0" fillId="60" borderId="43" xfId="0" applyFill="1" applyBorder="1"/>
    <xf numFmtId="0" fontId="0" fillId="59" borderId="23" xfId="0" applyFill="1" applyBorder="1"/>
    <xf numFmtId="0" fontId="0" fillId="0" borderId="54" xfId="0" applyBorder="1"/>
    <xf numFmtId="0" fontId="0" fillId="0" borderId="40" xfId="0" applyBorder="1"/>
    <xf numFmtId="0" fontId="0" fillId="0" borderId="39" xfId="0" applyBorder="1"/>
    <xf numFmtId="0" fontId="16" fillId="0" borderId="35" xfId="0" applyFont="1" applyFill="1" applyBorder="1" applyAlignment="1">
      <alignment horizontal="center" wrapText="1"/>
    </xf>
    <xf numFmtId="0" fontId="51" fillId="0" borderId="0" xfId="0" applyFont="1" applyAlignment="1">
      <alignment horizontal="left" vertical="center"/>
    </xf>
    <xf numFmtId="0" fontId="16" fillId="0" borderId="11" xfId="0" applyFont="1" applyBorder="1" applyAlignment="1">
      <alignment horizontal="center"/>
    </xf>
    <xf numFmtId="0" fontId="0" fillId="0" borderId="0" xfId="0" applyAlignment="1">
      <alignment horizontal="center" vertical="center"/>
    </xf>
    <xf numFmtId="0" fontId="0" fillId="0" borderId="62" xfId="0" applyBorder="1"/>
    <xf numFmtId="3" fontId="0" fillId="0" borderId="0" xfId="0" applyNumberFormat="1" applyFill="1"/>
    <xf numFmtId="9" fontId="0" fillId="0" borderId="0" xfId="0" applyNumberFormat="1" applyFill="1"/>
    <xf numFmtId="4" fontId="0" fillId="0" borderId="0" xfId="0" applyNumberFormat="1" applyFill="1"/>
    <xf numFmtId="0" fontId="41" fillId="76" borderId="35" xfId="0" applyFont="1" applyFill="1" applyBorder="1" applyAlignment="1">
      <alignment horizontal="center"/>
    </xf>
    <xf numFmtId="0" fontId="41" fillId="0" borderId="35" xfId="0" applyFont="1" applyBorder="1" applyAlignment="1">
      <alignment horizontal="center"/>
    </xf>
    <xf numFmtId="1" fontId="0" fillId="0" borderId="0" xfId="0" applyNumberFormat="1" applyFill="1"/>
    <xf numFmtId="0" fontId="18" fillId="57" borderId="35" xfId="0" applyFont="1" applyFill="1" applyBorder="1"/>
    <xf numFmtId="0" fontId="41" fillId="57" borderId="35" xfId="0" applyFont="1" applyFill="1" applyBorder="1"/>
    <xf numFmtId="0" fontId="0" fillId="0" borderId="32" xfId="0" applyFill="1" applyBorder="1"/>
    <xf numFmtId="0" fontId="0" fillId="0" borderId="31" xfId="0" applyFill="1" applyBorder="1"/>
    <xf numFmtId="0" fontId="0" fillId="0" borderId="26" xfId="0" applyFill="1" applyBorder="1"/>
    <xf numFmtId="0" fontId="0" fillId="0" borderId="64" xfId="0" applyFill="1" applyBorder="1"/>
    <xf numFmtId="0" fontId="0" fillId="0" borderId="0" xfId="0" applyFill="1" applyBorder="1"/>
    <xf numFmtId="0" fontId="41" fillId="57" borderId="52" xfId="0" applyFont="1" applyFill="1" applyBorder="1" applyAlignment="1"/>
    <xf numFmtId="0" fontId="41" fillId="57" borderId="50" xfId="0" applyFont="1" applyFill="1" applyBorder="1" applyAlignment="1"/>
    <xf numFmtId="0" fontId="16" fillId="0" borderId="35" xfId="0" applyFont="1" applyBorder="1" applyAlignment="1">
      <alignment horizontal="center" vertical="center"/>
    </xf>
    <xf numFmtId="0" fontId="16" fillId="0" borderId="11" xfId="0" applyFont="1" applyBorder="1" applyAlignment="1">
      <alignment horizontal="center" vertical="center"/>
    </xf>
    <xf numFmtId="0" fontId="16" fillId="0" borderId="10" xfId="0" applyFont="1" applyBorder="1" applyAlignment="1">
      <alignment horizontal="center" vertical="center"/>
    </xf>
    <xf numFmtId="0" fontId="16" fillId="59" borderId="55" xfId="0" applyFont="1" applyFill="1" applyBorder="1" applyAlignment="1">
      <alignment horizontal="center" vertical="center"/>
    </xf>
    <xf numFmtId="0" fontId="16" fillId="60" borderId="35" xfId="0" applyFont="1" applyFill="1" applyBorder="1" applyAlignment="1">
      <alignment horizontal="center" vertical="center"/>
    </xf>
    <xf numFmtId="0" fontId="41" fillId="78" borderId="35" xfId="0" applyFont="1" applyFill="1" applyBorder="1"/>
    <xf numFmtId="0" fontId="49" fillId="0" borderId="0" xfId="0" applyFont="1" applyFill="1" applyAlignment="1">
      <alignment vertical="center" wrapText="1"/>
    </xf>
    <xf numFmtId="0" fontId="0" fillId="0" borderId="0" xfId="0" applyFill="1" applyBorder="1" applyAlignment="1">
      <alignment horizontal="right" vertical="center"/>
    </xf>
    <xf numFmtId="0" fontId="0" fillId="0" borderId="0" xfId="0" applyFill="1" applyBorder="1" applyAlignment="1">
      <alignment horizontal="right"/>
    </xf>
    <xf numFmtId="0" fontId="16" fillId="0" borderId="0" xfId="0" applyFont="1" applyFill="1" applyBorder="1" applyAlignment="1">
      <alignment horizontal="center"/>
    </xf>
    <xf numFmtId="0" fontId="0" fillId="59" borderId="0" xfId="0" applyFill="1" applyBorder="1" applyAlignment="1">
      <alignment horizontal="right" vertical="center"/>
    </xf>
    <xf numFmtId="0" fontId="0" fillId="59" borderId="0" xfId="0" applyFill="1" applyBorder="1" applyAlignment="1">
      <alignment horizontal="right"/>
    </xf>
    <xf numFmtId="1" fontId="0" fillId="0" borderId="23" xfId="0" applyNumberFormat="1" applyFill="1" applyBorder="1" applyAlignment="1">
      <alignment horizontal="right"/>
    </xf>
    <xf numFmtId="0" fontId="0" fillId="0" borderId="23" xfId="0" applyFill="1" applyBorder="1" applyAlignment="1">
      <alignment horizontal="right"/>
    </xf>
    <xf numFmtId="0" fontId="0" fillId="0" borderId="63" xfId="0" applyFill="1" applyBorder="1" applyAlignment="1">
      <alignment horizontal="center" vertical="center" wrapText="1"/>
    </xf>
    <xf numFmtId="0" fontId="0" fillId="0" borderId="35" xfId="0" applyFill="1" applyBorder="1" applyAlignment="1">
      <alignment horizontal="center" vertical="center" wrapText="1"/>
    </xf>
    <xf numFmtId="0" fontId="0" fillId="0" borderId="51" xfId="0" applyFill="1" applyBorder="1" applyAlignment="1">
      <alignment horizontal="center" vertical="center" wrapText="1"/>
    </xf>
    <xf numFmtId="0" fontId="0" fillId="0" borderId="11" xfId="0" applyFill="1" applyBorder="1" applyAlignment="1">
      <alignment horizontal="center" vertical="center" wrapText="1"/>
    </xf>
    <xf numFmtId="0" fontId="50" fillId="0" borderId="23" xfId="0" applyFont="1" applyFill="1" applyBorder="1"/>
    <xf numFmtId="0" fontId="50" fillId="0" borderId="32" xfId="0" applyFont="1" applyFill="1" applyBorder="1"/>
    <xf numFmtId="0" fontId="50" fillId="0" borderId="48" xfId="0" applyFont="1" applyFill="1" applyBorder="1"/>
    <xf numFmtId="0" fontId="0" fillId="65" borderId="46" xfId="0" applyFill="1" applyBorder="1"/>
    <xf numFmtId="0" fontId="0" fillId="0" borderId="22" xfId="0" applyFill="1" applyBorder="1" applyAlignment="1">
      <alignment wrapText="1"/>
    </xf>
    <xf numFmtId="0" fontId="16" fillId="0" borderId="22" xfId="0" applyFont="1" applyBorder="1" applyAlignment="1">
      <alignment horizontal="center"/>
    </xf>
    <xf numFmtId="0" fontId="16" fillId="0" borderId="48" xfId="0" applyFont="1" applyBorder="1" applyAlignment="1">
      <alignment horizontal="center"/>
    </xf>
    <xf numFmtId="0" fontId="0" fillId="0" borderId="38" xfId="0" applyFill="1" applyBorder="1"/>
    <xf numFmtId="0" fontId="0" fillId="0" borderId="76" xfId="0" applyFill="1" applyBorder="1"/>
    <xf numFmtId="0" fontId="16" fillId="0" borderId="22" xfId="0" applyFont="1" applyBorder="1" applyAlignment="1">
      <alignment horizontal="center" wrapText="1"/>
    </xf>
    <xf numFmtId="0" fontId="18" fillId="0" borderId="0" xfId="0" applyFont="1" applyFill="1" applyBorder="1" applyAlignment="1">
      <alignment vertical="center"/>
    </xf>
    <xf numFmtId="0" fontId="16" fillId="55" borderId="23" xfId="0" applyFont="1" applyFill="1" applyBorder="1" applyAlignment="1">
      <alignment horizontal="center"/>
    </xf>
    <xf numFmtId="0" fontId="16" fillId="55" borderId="31" xfId="0" applyFont="1" applyFill="1" applyBorder="1" applyAlignment="1">
      <alignment horizontal="center"/>
    </xf>
    <xf numFmtId="0" fontId="16" fillId="61" borderId="32" xfId="0" applyFont="1" applyFill="1" applyBorder="1" applyAlignment="1">
      <alignment horizontal="center"/>
    </xf>
    <xf numFmtId="0" fontId="50" fillId="61" borderId="27" xfId="0" applyFont="1" applyFill="1" applyBorder="1"/>
    <xf numFmtId="0" fontId="50" fillId="0" borderId="27" xfId="0" applyFont="1" applyFill="1" applyBorder="1"/>
    <xf numFmtId="0" fontId="16" fillId="81" borderId="0" xfId="0" applyFont="1" applyFill="1"/>
    <xf numFmtId="0" fontId="0" fillId="81" borderId="0" xfId="0" applyFill="1"/>
    <xf numFmtId="0" fontId="0" fillId="67" borderId="0" xfId="0" applyFill="1"/>
    <xf numFmtId="0" fontId="16" fillId="82" borderId="0" xfId="0" applyFont="1" applyFill="1"/>
    <xf numFmtId="0" fontId="0" fillId="82" borderId="0" xfId="0" applyFill="1"/>
    <xf numFmtId="0" fontId="16" fillId="65" borderId="0" xfId="0" applyFont="1" applyFill="1"/>
    <xf numFmtId="0" fontId="0" fillId="65" borderId="0" xfId="0" applyFill="1"/>
    <xf numFmtId="0" fontId="16" fillId="83" borderId="0" xfId="0" applyFont="1" applyFill="1"/>
    <xf numFmtId="0" fontId="0" fillId="83" borderId="0" xfId="0" applyFill="1"/>
    <xf numFmtId="0" fontId="0" fillId="0" borderId="80" xfId="0" applyFill="1" applyBorder="1"/>
    <xf numFmtId="0" fontId="16" fillId="55" borderId="12" xfId="0" applyFont="1" applyFill="1" applyBorder="1" applyAlignment="1">
      <alignment horizontal="center"/>
    </xf>
    <xf numFmtId="0" fontId="0" fillId="0" borderId="22" xfId="0" applyBorder="1" applyAlignment="1">
      <alignment horizontal="left"/>
    </xf>
    <xf numFmtId="0" fontId="16" fillId="60" borderId="36" xfId="0" applyFont="1" applyFill="1" applyBorder="1" applyAlignment="1">
      <alignment horizontal="center" wrapText="1"/>
    </xf>
    <xf numFmtId="0" fontId="18" fillId="74" borderId="0" xfId="0" applyFont="1" applyFill="1" applyBorder="1" applyAlignment="1">
      <alignment horizontal="left"/>
    </xf>
    <xf numFmtId="0" fontId="18" fillId="74" borderId="71" xfId="0" applyFont="1" applyFill="1" applyBorder="1" applyAlignment="1">
      <alignment horizontal="left"/>
    </xf>
    <xf numFmtId="0" fontId="18" fillId="74" borderId="12" xfId="0" applyFont="1" applyFill="1" applyBorder="1" applyAlignment="1">
      <alignment horizontal="left"/>
    </xf>
    <xf numFmtId="0" fontId="41" fillId="73" borderId="33" xfId="0" applyFont="1" applyFill="1" applyBorder="1" applyAlignment="1">
      <alignment horizontal="center" vertical="center"/>
    </xf>
    <xf numFmtId="0" fontId="41" fillId="73" borderId="34" xfId="0" applyFont="1" applyFill="1" applyBorder="1" applyAlignment="1">
      <alignment horizontal="center" vertical="center"/>
    </xf>
    <xf numFmtId="0" fontId="0" fillId="0" borderId="0" xfId="0"/>
    <xf numFmtId="0" fontId="0" fillId="0" borderId="0" xfId="0"/>
    <xf numFmtId="0" fontId="0" fillId="0" borderId="22" xfId="0" applyBorder="1"/>
    <xf numFmtId="0" fontId="0" fillId="0" borderId="22" xfId="0" applyFill="1" applyBorder="1" applyAlignment="1">
      <alignment horizontal="left" indent="1"/>
    </xf>
    <xf numFmtId="0" fontId="0" fillId="60" borderId="22" xfId="0" applyFill="1" applyBorder="1"/>
    <xf numFmtId="0" fontId="0" fillId="0" borderId="22" xfId="0" applyFill="1" applyBorder="1"/>
    <xf numFmtId="0" fontId="50" fillId="0" borderId="22" xfId="0" applyFont="1" applyFill="1" applyBorder="1" applyAlignment="1">
      <alignment horizontal="left" indent="1"/>
    </xf>
    <xf numFmtId="0" fontId="50" fillId="0" borderId="22" xfId="0" applyFont="1" applyFill="1" applyBorder="1"/>
    <xf numFmtId="0" fontId="16" fillId="0" borderId="31" xfId="0" applyFont="1" applyBorder="1" applyAlignment="1">
      <alignment horizontal="center" vertical="center"/>
    </xf>
    <xf numFmtId="0" fontId="0" fillId="0" borderId="26" xfId="0" applyBorder="1"/>
    <xf numFmtId="0" fontId="0" fillId="0" borderId="27" xfId="0" applyFill="1" applyBorder="1"/>
    <xf numFmtId="0" fontId="0" fillId="0" borderId="26" xfId="0" applyBorder="1" applyAlignment="1">
      <alignment horizontal="left"/>
    </xf>
    <xf numFmtId="0" fontId="50" fillId="0" borderId="27" xfId="0" applyFont="1" applyFill="1" applyBorder="1"/>
    <xf numFmtId="0" fontId="0" fillId="0" borderId="28" xfId="0" applyBorder="1" applyAlignment="1">
      <alignment horizontal="left"/>
    </xf>
    <xf numFmtId="0" fontId="0" fillId="0" borderId="29" xfId="0" applyFill="1" applyBorder="1" applyAlignment="1">
      <alignment horizontal="left" indent="1"/>
    </xf>
    <xf numFmtId="0" fontId="0" fillId="0" borderId="29" xfId="0" applyFill="1" applyBorder="1"/>
    <xf numFmtId="0" fontId="0" fillId="0" borderId="30" xfId="0" applyFill="1" applyBorder="1"/>
    <xf numFmtId="0" fontId="0" fillId="60" borderId="26" xfId="0" applyFill="1" applyBorder="1"/>
    <xf numFmtId="0" fontId="0" fillId="60" borderId="27" xfId="0" applyFill="1" applyBorder="1"/>
    <xf numFmtId="0" fontId="0" fillId="0" borderId="26" xfId="0" applyFill="1" applyBorder="1"/>
    <xf numFmtId="0" fontId="50" fillId="0" borderId="26" xfId="0" applyFont="1" applyFill="1" applyBorder="1"/>
    <xf numFmtId="0" fontId="0" fillId="0" borderId="28" xfId="0" applyFill="1" applyBorder="1"/>
    <xf numFmtId="0" fontId="0" fillId="84" borderId="27" xfId="0" applyFill="1" applyBorder="1"/>
    <xf numFmtId="0" fontId="0" fillId="84" borderId="30" xfId="0" applyFill="1" applyBorder="1"/>
    <xf numFmtId="0" fontId="0" fillId="0" borderId="43" xfId="0" applyFill="1" applyBorder="1"/>
    <xf numFmtId="0" fontId="0" fillId="84" borderId="22" xfId="0" applyFill="1" applyBorder="1" applyAlignment="1">
      <alignment horizontal="left" indent="1"/>
    </xf>
    <xf numFmtId="0" fontId="16" fillId="0" borderId="23" xfId="0" applyFont="1" applyFill="1" applyBorder="1" applyAlignment="1">
      <alignment horizontal="center" vertical="center"/>
    </xf>
    <xf numFmtId="0" fontId="0" fillId="84" borderId="38" xfId="0" applyFill="1" applyBorder="1"/>
    <xf numFmtId="0" fontId="0" fillId="59" borderId="84" xfId="0" applyFill="1" applyBorder="1"/>
    <xf numFmtId="0" fontId="0" fillId="59" borderId="85" xfId="0" applyFill="1" applyBorder="1"/>
    <xf numFmtId="0" fontId="0" fillId="59" borderId="55" xfId="0" applyFill="1" applyBorder="1"/>
    <xf numFmtId="0" fontId="0" fillId="0" borderId="86" xfId="0" applyFill="1" applyBorder="1" applyAlignment="1">
      <alignment horizontal="left"/>
    </xf>
    <xf numFmtId="0" fontId="16" fillId="0" borderId="66" xfId="0" applyFont="1" applyBorder="1" applyAlignment="1">
      <alignment horizontal="center" vertical="center"/>
    </xf>
    <xf numFmtId="0" fontId="16" fillId="0" borderId="66" xfId="0" applyFont="1" applyFill="1" applyBorder="1" applyAlignment="1">
      <alignment horizontal="center" vertical="center"/>
    </xf>
    <xf numFmtId="0" fontId="16" fillId="0" borderId="54" xfId="0" applyFont="1" applyBorder="1" applyAlignment="1">
      <alignment horizontal="center" vertical="center"/>
    </xf>
    <xf numFmtId="0" fontId="16" fillId="0" borderId="48" xfId="0" applyFont="1" applyFill="1" applyBorder="1" applyAlignment="1">
      <alignment horizontal="center" vertical="center" wrapText="1"/>
    </xf>
    <xf numFmtId="2" fontId="0" fillId="0" borderId="38" xfId="0" applyNumberFormat="1" applyFill="1" applyBorder="1"/>
    <xf numFmtId="2" fontId="0" fillId="0" borderId="76" xfId="0" applyNumberFormat="1" applyFill="1" applyBorder="1"/>
    <xf numFmtId="2" fontId="0" fillId="0" borderId="0" xfId="0" applyNumberFormat="1"/>
    <xf numFmtId="10" fontId="0" fillId="60" borderId="26" xfId="0" applyNumberFormat="1" applyFill="1" applyBorder="1"/>
    <xf numFmtId="10" fontId="0" fillId="0" borderId="26" xfId="0" applyNumberFormat="1" applyFill="1" applyBorder="1"/>
    <xf numFmtId="10" fontId="0" fillId="0" borderId="28" xfId="0" applyNumberFormat="1" applyFill="1" applyBorder="1"/>
    <xf numFmtId="0" fontId="0" fillId="0" borderId="26" xfId="0" applyFill="1" applyBorder="1" applyAlignment="1">
      <alignment horizontal="left"/>
    </xf>
    <xf numFmtId="0" fontId="0" fillId="84" borderId="22" xfId="0" applyFill="1" applyBorder="1"/>
    <xf numFmtId="0" fontId="0" fillId="84" borderId="0" xfId="0" applyFill="1"/>
    <xf numFmtId="0" fontId="0" fillId="0" borderId="88" xfId="0" applyFill="1" applyBorder="1"/>
    <xf numFmtId="0" fontId="16" fillId="0" borderId="54" xfId="0" applyFont="1" applyFill="1" applyBorder="1" applyAlignment="1">
      <alignment horizontal="center" vertical="center" wrapText="1"/>
    </xf>
    <xf numFmtId="0" fontId="16" fillId="84" borderId="22" xfId="0" applyFont="1" applyFill="1" applyBorder="1" applyAlignment="1">
      <alignment horizontal="center" vertical="center" wrapText="1"/>
    </xf>
    <xf numFmtId="0" fontId="16" fillId="0" borderId="41" xfId="0" applyFont="1" applyFill="1" applyBorder="1" applyAlignment="1">
      <alignment horizontal="center" vertical="center" wrapText="1"/>
    </xf>
    <xf numFmtId="0" fontId="16" fillId="0" borderId="35" xfId="0" applyFont="1" applyFill="1" applyBorder="1" applyAlignment="1">
      <alignment horizontal="center" vertical="center"/>
    </xf>
    <xf numFmtId="0" fontId="16" fillId="84" borderId="35" xfId="0" applyFont="1" applyFill="1" applyBorder="1" applyAlignment="1">
      <alignment horizontal="center" vertical="center"/>
    </xf>
    <xf numFmtId="0" fontId="16" fillId="84" borderId="35" xfId="0" applyFont="1" applyFill="1" applyBorder="1" applyAlignment="1">
      <alignment horizontal="center" vertical="center" wrapText="1"/>
    </xf>
    <xf numFmtId="0" fontId="0" fillId="84" borderId="48" xfId="0" applyFill="1" applyBorder="1"/>
    <xf numFmtId="0" fontId="0" fillId="0" borderId="80" xfId="0" applyFill="1" applyBorder="1" applyAlignment="1">
      <alignment horizontal="left" indent="1"/>
    </xf>
    <xf numFmtId="0" fontId="50" fillId="0" borderId="43" xfId="0" applyFont="1" applyFill="1" applyBorder="1"/>
    <xf numFmtId="0" fontId="0" fillId="0" borderId="89" xfId="0" applyFill="1" applyBorder="1"/>
    <xf numFmtId="0" fontId="16" fillId="84" borderId="74" xfId="0" applyFont="1" applyFill="1" applyBorder="1" applyAlignment="1">
      <alignment horizontal="center" vertical="center" wrapText="1"/>
    </xf>
    <xf numFmtId="0" fontId="16" fillId="84" borderId="67" xfId="0" applyFont="1" applyFill="1" applyBorder="1" applyAlignment="1">
      <alignment horizontal="center" vertical="center" wrapText="1"/>
    </xf>
    <xf numFmtId="0" fontId="50" fillId="84" borderId="27" xfId="0" applyFont="1" applyFill="1" applyBorder="1"/>
    <xf numFmtId="0" fontId="16" fillId="84" borderId="74" xfId="0" applyFont="1" applyFill="1" applyBorder="1" applyAlignment="1">
      <alignment horizontal="center"/>
    </xf>
    <xf numFmtId="0" fontId="16" fillId="84" borderId="67" xfId="0" applyFont="1" applyFill="1" applyBorder="1" applyAlignment="1">
      <alignment horizontal="center" wrapText="1"/>
    </xf>
    <xf numFmtId="0" fontId="0" fillId="84" borderId="71" xfId="0" applyFill="1" applyBorder="1"/>
    <xf numFmtId="0" fontId="0" fillId="0" borderId="22" xfId="0" applyFill="1" applyBorder="1" applyAlignment="1">
      <alignment horizontal="left"/>
    </xf>
    <xf numFmtId="167" fontId="0" fillId="0" borderId="80" xfId="0" applyNumberFormat="1" applyFill="1" applyBorder="1"/>
    <xf numFmtId="0" fontId="0" fillId="0" borderId="0" xfId="0" applyAlignment="1">
      <alignment horizontal="center" wrapText="1"/>
    </xf>
    <xf numFmtId="0" fontId="0" fillId="0" borderId="22" xfId="0" applyFill="1" applyBorder="1" applyAlignment="1">
      <alignment horizontal="right"/>
    </xf>
    <xf numFmtId="0" fontId="41" fillId="59" borderId="12" xfId="0" applyFont="1" applyFill="1" applyBorder="1" applyAlignment="1"/>
    <xf numFmtId="0" fontId="16" fillId="0" borderId="51" xfId="0" applyFont="1" applyFill="1" applyBorder="1" applyAlignment="1">
      <alignment horizontal="center" wrapText="1"/>
    </xf>
    <xf numFmtId="0" fontId="0" fillId="0" borderId="22" xfId="0" applyFill="1" applyBorder="1" applyAlignment="1"/>
    <xf numFmtId="0" fontId="0" fillId="84" borderId="23" xfId="0" applyFill="1" applyBorder="1"/>
    <xf numFmtId="0" fontId="16" fillId="0" borderId="35" xfId="0" applyFont="1" applyFill="1" applyBorder="1" applyAlignment="1">
      <alignment horizontal="center"/>
    </xf>
    <xf numFmtId="0" fontId="0" fillId="0" borderId="86" xfId="0" applyFill="1" applyBorder="1"/>
    <xf numFmtId="0" fontId="16" fillId="55" borderId="92" xfId="0" applyFont="1" applyFill="1" applyBorder="1" applyAlignment="1">
      <alignment horizontal="center"/>
    </xf>
    <xf numFmtId="0" fontId="16" fillId="55" borderId="93" xfId="0" applyFont="1" applyFill="1" applyBorder="1" applyAlignment="1">
      <alignment horizontal="center" wrapText="1"/>
    </xf>
    <xf numFmtId="0" fontId="16" fillId="55" borderId="95" xfId="0" applyFont="1" applyFill="1" applyBorder="1" applyAlignment="1">
      <alignment horizontal="center"/>
    </xf>
    <xf numFmtId="0" fontId="16" fillId="64" borderId="92" xfId="0" applyFont="1" applyFill="1" applyBorder="1" applyAlignment="1">
      <alignment horizontal="center" wrapText="1"/>
    </xf>
    <xf numFmtId="0" fontId="16" fillId="64" borderId="93" xfId="0" applyFont="1" applyFill="1" applyBorder="1" applyAlignment="1">
      <alignment horizontal="center" wrapText="1"/>
    </xf>
    <xf numFmtId="0" fontId="16" fillId="64" borderId="94" xfId="0" applyFont="1" applyFill="1" applyBorder="1" applyAlignment="1">
      <alignment horizontal="center" wrapText="1"/>
    </xf>
    <xf numFmtId="1" fontId="0" fillId="0" borderId="31" xfId="0" applyNumberFormat="1" applyFill="1" applyBorder="1" applyAlignment="1">
      <alignment horizontal="right"/>
    </xf>
    <xf numFmtId="1" fontId="0" fillId="0" borderId="26" xfId="0" applyNumberFormat="1" applyFill="1" applyBorder="1" applyAlignment="1">
      <alignment horizontal="right"/>
    </xf>
    <xf numFmtId="1" fontId="0" fillId="0" borderId="86" xfId="0" applyNumberFormat="1" applyFill="1" applyBorder="1" applyAlignment="1">
      <alignment horizontal="right"/>
    </xf>
    <xf numFmtId="1" fontId="0" fillId="0" borderId="28" xfId="0" applyNumberFormat="1" applyFill="1" applyBorder="1" applyAlignment="1">
      <alignment horizontal="right"/>
    </xf>
    <xf numFmtId="167" fontId="0" fillId="0" borderId="29" xfId="0" applyNumberFormat="1" applyFill="1" applyBorder="1"/>
    <xf numFmtId="0" fontId="16" fillId="65" borderId="92" xfId="0" applyFont="1" applyFill="1" applyBorder="1" applyAlignment="1">
      <alignment horizontal="center" wrapText="1"/>
    </xf>
    <xf numFmtId="0" fontId="16" fillId="65" borderId="94" xfId="0" applyFont="1" applyFill="1" applyBorder="1" applyAlignment="1">
      <alignment horizontal="center" wrapText="1"/>
    </xf>
    <xf numFmtId="0" fontId="0" fillId="65" borderId="32" xfId="0" applyFill="1" applyBorder="1"/>
    <xf numFmtId="0" fontId="0" fillId="65" borderId="71" xfId="0" applyFill="1" applyBorder="1"/>
    <xf numFmtId="0" fontId="0" fillId="65" borderId="30" xfId="0" applyFill="1" applyBorder="1"/>
    <xf numFmtId="0" fontId="16" fillId="66" borderId="63" xfId="0" applyFont="1" applyFill="1" applyBorder="1" applyAlignment="1">
      <alignment horizontal="center"/>
    </xf>
    <xf numFmtId="0" fontId="16" fillId="66" borderId="51" xfId="0" applyFont="1" applyFill="1" applyBorder="1" applyAlignment="1">
      <alignment horizontal="center" wrapText="1"/>
    </xf>
    <xf numFmtId="0" fontId="0" fillId="66" borderId="32" xfId="0" applyFill="1" applyBorder="1"/>
    <xf numFmtId="0" fontId="0" fillId="66" borderId="64" xfId="0" applyFill="1" applyBorder="1"/>
    <xf numFmtId="0" fontId="16" fillId="55" borderId="63" xfId="0" applyFont="1" applyFill="1" applyBorder="1" applyAlignment="1">
      <alignment horizontal="center" vertical="center"/>
    </xf>
    <xf numFmtId="0" fontId="0" fillId="0" borderId="99" xfId="0" applyBorder="1"/>
    <xf numFmtId="0" fontId="16" fillId="65" borderId="63" xfId="0" applyFont="1" applyFill="1" applyBorder="1" applyAlignment="1">
      <alignment horizontal="center"/>
    </xf>
    <xf numFmtId="0" fontId="0" fillId="65" borderId="32" xfId="0" applyFill="1" applyBorder="1" applyAlignment="1">
      <alignment horizontal="center" wrapText="1"/>
    </xf>
    <xf numFmtId="0" fontId="0" fillId="65" borderId="27" xfId="0" applyFill="1" applyBorder="1" applyAlignment="1">
      <alignment horizontal="center" wrapText="1"/>
    </xf>
    <xf numFmtId="0" fontId="0" fillId="65" borderId="30" xfId="0" applyFill="1" applyBorder="1" applyAlignment="1">
      <alignment horizontal="center" wrapText="1"/>
    </xf>
    <xf numFmtId="0" fontId="41" fillId="84" borderId="63" xfId="0" applyFont="1" applyFill="1" applyBorder="1" applyAlignment="1">
      <alignment horizontal="center" vertical="center"/>
    </xf>
    <xf numFmtId="0" fontId="41" fillId="84" borderId="51" xfId="0" applyFont="1" applyFill="1" applyBorder="1" applyAlignment="1">
      <alignment horizontal="center" vertical="center" wrapText="1"/>
    </xf>
    <xf numFmtId="0" fontId="0" fillId="84" borderId="32" xfId="0" applyFill="1" applyBorder="1"/>
    <xf numFmtId="0" fontId="0" fillId="84" borderId="64" xfId="0" applyFill="1" applyBorder="1"/>
    <xf numFmtId="0" fontId="0" fillId="0" borderId="84" xfId="0" applyBorder="1"/>
    <xf numFmtId="0" fontId="0" fillId="0" borderId="100" xfId="0" applyBorder="1"/>
    <xf numFmtId="0" fontId="0" fillId="0" borderId="100" xfId="0" applyBorder="1" applyAlignment="1">
      <alignment horizontal="left"/>
    </xf>
    <xf numFmtId="0" fontId="0" fillId="0" borderId="100" xfId="0" applyFill="1" applyBorder="1" applyAlignment="1">
      <alignment horizontal="left"/>
    </xf>
    <xf numFmtId="0" fontId="0" fillId="0" borderId="101" xfId="0" applyBorder="1" applyAlignment="1">
      <alignment horizontal="left"/>
    </xf>
    <xf numFmtId="0" fontId="16" fillId="0" borderId="10" xfId="0" applyFont="1" applyFill="1" applyBorder="1" applyAlignment="1">
      <alignment horizontal="center" vertical="center"/>
    </xf>
    <xf numFmtId="0" fontId="0" fillId="0" borderId="22" xfId="0" applyFill="1" applyBorder="1" applyAlignment="1">
      <alignment horizontal="center" vertical="center" wrapText="1"/>
    </xf>
    <xf numFmtId="0" fontId="0" fillId="0" borderId="26"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27" xfId="0" applyBorder="1"/>
    <xf numFmtId="1" fontId="0" fillId="84" borderId="27" xfId="0" applyNumberFormat="1" applyFill="1" applyBorder="1"/>
    <xf numFmtId="2" fontId="0" fillId="84" borderId="27" xfId="0" applyNumberFormat="1" applyFill="1" applyBorder="1"/>
    <xf numFmtId="1" fontId="0" fillId="84" borderId="22" xfId="0" applyNumberFormat="1" applyFill="1" applyBorder="1"/>
    <xf numFmtId="0" fontId="16" fillId="84" borderId="26" xfId="0" applyFont="1" applyFill="1" applyBorder="1" applyAlignment="1">
      <alignment horizontal="center" vertical="center" wrapText="1"/>
    </xf>
    <xf numFmtId="0" fontId="16" fillId="84" borderId="27" xfId="0" applyFont="1" applyFill="1" applyBorder="1" applyAlignment="1">
      <alignment horizontal="center" vertical="center" wrapText="1"/>
    </xf>
    <xf numFmtId="1" fontId="0" fillId="84" borderId="61" xfId="0" applyNumberFormat="1" applyFill="1" applyBorder="1"/>
    <xf numFmtId="0" fontId="16" fillId="55" borderId="0" xfId="0" applyFont="1" applyFill="1" applyBorder="1" applyAlignment="1">
      <alignment horizontal="left"/>
    </xf>
    <xf numFmtId="1" fontId="0" fillId="0" borderId="0" xfId="0" applyNumberFormat="1" applyFill="1" applyBorder="1"/>
    <xf numFmtId="1" fontId="0" fillId="0" borderId="23" xfId="0" applyNumberFormat="1" applyFill="1" applyBorder="1"/>
    <xf numFmtId="1" fontId="0" fillId="0" borderId="80" xfId="0" applyNumberFormat="1" applyFill="1" applyBorder="1"/>
    <xf numFmtId="1" fontId="0" fillId="0" borderId="22" xfId="0" applyNumberFormat="1" applyFill="1" applyBorder="1"/>
    <xf numFmtId="0" fontId="16" fillId="60" borderId="49" xfId="0" applyFont="1" applyFill="1" applyBorder="1" applyAlignment="1">
      <alignment horizontal="center" wrapText="1"/>
    </xf>
    <xf numFmtId="1" fontId="0" fillId="0" borderId="38" xfId="0" applyNumberFormat="1" applyFill="1" applyBorder="1"/>
    <xf numFmtId="0" fontId="16" fillId="84" borderId="22" xfId="0" applyFont="1" applyFill="1" applyBorder="1" applyAlignment="1">
      <alignment horizontal="center" wrapText="1"/>
    </xf>
    <xf numFmtId="0" fontId="18" fillId="74" borderId="0" xfId="0" applyFont="1" applyFill="1" applyBorder="1" applyAlignment="1">
      <alignment horizontal="right"/>
    </xf>
    <xf numFmtId="0" fontId="0" fillId="0" borderId="0" xfId="0" applyFill="1" applyAlignment="1"/>
    <xf numFmtId="0" fontId="18" fillId="74" borderId="0" xfId="0" applyFont="1" applyFill="1" applyBorder="1" applyAlignment="1"/>
    <xf numFmtId="0" fontId="41" fillId="73" borderId="34" xfId="0" applyFont="1" applyFill="1" applyBorder="1" applyAlignment="1">
      <alignment vertical="center"/>
    </xf>
    <xf numFmtId="0" fontId="0" fillId="0" borderId="0" xfId="0" applyFill="1" applyBorder="1" applyAlignment="1"/>
    <xf numFmtId="0" fontId="41" fillId="73" borderId="34" xfId="0" applyFont="1" applyFill="1" applyBorder="1" applyAlignment="1"/>
    <xf numFmtId="0" fontId="16" fillId="84" borderId="31" xfId="0" applyFont="1" applyFill="1" applyBorder="1" applyAlignment="1">
      <alignment horizontal="center"/>
    </xf>
    <xf numFmtId="0" fontId="16" fillId="84" borderId="23" xfId="0" applyFont="1" applyFill="1" applyBorder="1" applyAlignment="1">
      <alignment horizontal="center"/>
    </xf>
    <xf numFmtId="0" fontId="16" fillId="0" borderId="24" xfId="0" applyFont="1" applyFill="1" applyBorder="1" applyAlignment="1">
      <alignment horizontal="center"/>
    </xf>
    <xf numFmtId="0" fontId="16" fillId="0" borderId="66" xfId="0" applyFont="1" applyBorder="1" applyAlignment="1">
      <alignment horizontal="center"/>
    </xf>
    <xf numFmtId="0" fontId="16" fillId="0" borderId="66" xfId="0" applyFont="1" applyFill="1" applyBorder="1" applyAlignment="1">
      <alignment horizontal="center"/>
    </xf>
    <xf numFmtId="0" fontId="50" fillId="0" borderId="22" xfId="0" applyFont="1" applyFill="1" applyBorder="1" applyAlignment="1"/>
    <xf numFmtId="0" fontId="16" fillId="0" borderId="24" xfId="0" applyFont="1" applyFill="1" applyBorder="1" applyAlignment="1">
      <alignment horizontal="center" wrapText="1"/>
    </xf>
    <xf numFmtId="0" fontId="41" fillId="72" borderId="57" xfId="0" applyFont="1" applyFill="1" applyBorder="1" applyAlignment="1">
      <alignment horizontal="center" vertical="center"/>
    </xf>
    <xf numFmtId="0" fontId="0" fillId="0" borderId="0" xfId="0" applyBorder="1" applyAlignment="1"/>
    <xf numFmtId="0" fontId="0" fillId="0" borderId="0" xfId="0" applyAlignment="1">
      <alignment horizontal="center"/>
    </xf>
    <xf numFmtId="0" fontId="18" fillId="74" borderId="0" xfId="0" applyFont="1" applyFill="1" applyBorder="1" applyAlignment="1">
      <alignment horizontal="center"/>
    </xf>
    <xf numFmtId="0" fontId="0" fillId="0" borderId="0" xfId="0" applyBorder="1" applyAlignment="1">
      <alignment horizontal="center"/>
    </xf>
    <xf numFmtId="0" fontId="0" fillId="0" borderId="84" xfId="0" applyBorder="1" applyAlignment="1"/>
    <xf numFmtId="0" fontId="16" fillId="0" borderId="25" xfId="0" applyFont="1" applyBorder="1" applyAlignment="1">
      <alignment horizontal="center"/>
    </xf>
    <xf numFmtId="0" fontId="16" fillId="84" borderId="67" xfId="0" applyFont="1" applyFill="1" applyBorder="1" applyAlignment="1">
      <alignment horizontal="center"/>
    </xf>
    <xf numFmtId="0" fontId="16" fillId="0" borderId="22" xfId="0" applyFont="1" applyFill="1" applyBorder="1" applyAlignment="1">
      <alignment horizontal="center" wrapText="1"/>
    </xf>
    <xf numFmtId="0" fontId="16" fillId="84" borderId="38" xfId="0" applyFont="1" applyFill="1" applyBorder="1" applyAlignment="1">
      <alignment horizontal="center" wrapText="1"/>
    </xf>
    <xf numFmtId="0" fontId="0" fillId="84" borderId="76" xfId="0" applyFill="1" applyBorder="1"/>
    <xf numFmtId="0" fontId="0" fillId="60" borderId="47" xfId="0" applyFill="1" applyBorder="1"/>
    <xf numFmtId="0" fontId="0" fillId="60" borderId="42" xfId="0" applyFill="1" applyBorder="1"/>
    <xf numFmtId="0" fontId="16" fillId="0" borderId="31" xfId="0" applyFont="1" applyFill="1" applyBorder="1" applyAlignment="1">
      <alignment horizontal="center" vertical="center"/>
    </xf>
    <xf numFmtId="0" fontId="16" fillId="0" borderId="23" xfId="0" applyFont="1" applyFill="1" applyBorder="1" applyAlignment="1">
      <alignment horizontal="center" vertical="center" wrapText="1"/>
    </xf>
    <xf numFmtId="0" fontId="16" fillId="0" borderId="32" xfId="0" applyFont="1" applyFill="1" applyBorder="1" applyAlignment="1">
      <alignment horizontal="center" vertical="center"/>
    </xf>
    <xf numFmtId="0" fontId="16" fillId="0" borderId="31" xfId="0" applyFont="1" applyFill="1" applyBorder="1" applyAlignment="1">
      <alignment horizontal="center" vertical="center" wrapText="1"/>
    </xf>
    <xf numFmtId="0" fontId="16" fillId="0" borderId="32" xfId="0" applyFont="1" applyFill="1" applyBorder="1" applyAlignment="1">
      <alignment horizontal="center" vertical="center" wrapText="1"/>
    </xf>
    <xf numFmtId="0" fontId="16" fillId="0" borderId="37" xfId="0" applyFont="1" applyFill="1" applyBorder="1" applyAlignment="1">
      <alignment horizontal="center"/>
    </xf>
    <xf numFmtId="0" fontId="16" fillId="0" borderId="11" xfId="0" applyFont="1" applyFill="1" applyBorder="1" applyAlignment="1">
      <alignment horizontal="center"/>
    </xf>
    <xf numFmtId="1" fontId="0" fillId="0" borderId="48" xfId="0" applyNumberFormat="1" applyFill="1" applyBorder="1" applyAlignment="1">
      <alignment horizontal="right"/>
    </xf>
    <xf numFmtId="0" fontId="16" fillId="0" borderId="63" xfId="0" applyFont="1" applyFill="1" applyBorder="1" applyAlignment="1">
      <alignment horizontal="center"/>
    </xf>
    <xf numFmtId="0" fontId="41" fillId="0" borderId="102" xfId="0" applyFont="1" applyBorder="1" applyAlignment="1">
      <alignment horizontal="center" wrapText="1"/>
    </xf>
    <xf numFmtId="11" fontId="0" fillId="0" borderId="27" xfId="0" applyNumberFormat="1" applyFill="1" applyBorder="1"/>
    <xf numFmtId="11" fontId="0" fillId="0" borderId="38" xfId="0" applyNumberFormat="1" applyFill="1" applyBorder="1"/>
    <xf numFmtId="0" fontId="18" fillId="63" borderId="0" xfId="0" applyFont="1" applyFill="1" applyBorder="1" applyAlignment="1">
      <alignment horizontal="center"/>
    </xf>
    <xf numFmtId="0" fontId="0" fillId="0" borderId="38" xfId="0" applyFill="1" applyBorder="1" applyAlignment="1">
      <alignment horizontal="left" indent="1"/>
    </xf>
    <xf numFmtId="0" fontId="42" fillId="55" borderId="35" xfId="0" applyFont="1" applyFill="1" applyBorder="1" applyAlignment="1">
      <alignment horizontal="center" vertical="center" wrapText="1"/>
    </xf>
    <xf numFmtId="0" fontId="16" fillId="85" borderId="35" xfId="0" applyFont="1" applyFill="1" applyBorder="1" applyAlignment="1">
      <alignment horizontal="center" vertical="center" wrapText="1"/>
    </xf>
    <xf numFmtId="0" fontId="16" fillId="56" borderId="35" xfId="0" applyFont="1" applyFill="1" applyBorder="1" applyAlignment="1">
      <alignment horizontal="center" vertical="center" wrapText="1"/>
    </xf>
    <xf numFmtId="0" fontId="16" fillId="64" borderId="35" xfId="0" applyFont="1" applyFill="1" applyBorder="1" applyAlignment="1">
      <alignment horizontal="center" vertical="center" wrapText="1"/>
    </xf>
    <xf numFmtId="0" fontId="16" fillId="67" borderId="35" xfId="0" applyFont="1" applyFill="1" applyBorder="1" applyAlignment="1">
      <alignment horizontal="center" vertical="center" wrapText="1"/>
    </xf>
    <xf numFmtId="0" fontId="16" fillId="58" borderId="35" xfId="0" applyFont="1" applyFill="1" applyBorder="1" applyAlignment="1">
      <alignment horizontal="center" vertical="center" wrapText="1"/>
    </xf>
    <xf numFmtId="0" fontId="16" fillId="75" borderId="35" xfId="0" applyFont="1" applyFill="1" applyBorder="1" applyAlignment="1">
      <alignment horizontal="center" vertical="center" wrapText="1"/>
    </xf>
    <xf numFmtId="0" fontId="16" fillId="63" borderId="35" xfId="0" applyFont="1" applyFill="1" applyBorder="1" applyAlignment="1">
      <alignment horizontal="center" vertical="center" wrapText="1"/>
    </xf>
    <xf numFmtId="0" fontId="16" fillId="74" borderId="35" xfId="0" applyFont="1" applyFill="1" applyBorder="1" applyAlignment="1">
      <alignment horizontal="center" vertical="center" wrapText="1"/>
    </xf>
    <xf numFmtId="0" fontId="16" fillId="79" borderId="35" xfId="0" applyFont="1" applyFill="1" applyBorder="1" applyAlignment="1">
      <alignment horizontal="center" vertical="center" wrapText="1"/>
    </xf>
    <xf numFmtId="0" fontId="16" fillId="77" borderId="35" xfId="0" applyFont="1" applyFill="1" applyBorder="1" applyAlignment="1">
      <alignment horizontal="center" vertical="center" wrapText="1"/>
    </xf>
    <xf numFmtId="0" fontId="16" fillId="57" borderId="35" xfId="0" applyFont="1" applyFill="1" applyBorder="1" applyAlignment="1">
      <alignment horizontal="center" vertical="center" wrapText="1"/>
    </xf>
    <xf numFmtId="0" fontId="16" fillId="86" borderId="35" xfId="0" applyFont="1" applyFill="1" applyBorder="1" applyAlignment="1">
      <alignment horizontal="center" vertical="center" wrapText="1"/>
    </xf>
    <xf numFmtId="0" fontId="16" fillId="83" borderId="35" xfId="0" applyFont="1" applyFill="1" applyBorder="1" applyAlignment="1">
      <alignment horizontal="center" vertical="center" wrapText="1"/>
    </xf>
    <xf numFmtId="0" fontId="16" fillId="0" borderId="35" xfId="0" applyFont="1" applyFill="1" applyBorder="1" applyAlignment="1">
      <alignment horizontal="center" vertical="center" wrapText="1"/>
    </xf>
    <xf numFmtId="0" fontId="16" fillId="84" borderId="36" xfId="0" applyFont="1" applyFill="1" applyBorder="1" applyAlignment="1">
      <alignment horizontal="center"/>
    </xf>
    <xf numFmtId="0" fontId="0" fillId="84" borderId="22" xfId="0" applyFill="1" applyBorder="1" applyAlignment="1">
      <alignment horizontal="right" vertical="center"/>
    </xf>
    <xf numFmtId="1" fontId="0" fillId="84" borderId="22" xfId="0" applyNumberFormat="1" applyFill="1" applyBorder="1" applyAlignment="1">
      <alignment horizontal="right" vertical="center"/>
    </xf>
    <xf numFmtId="1" fontId="0" fillId="0" borderId="23" xfId="0" applyNumberFormat="1" applyBorder="1"/>
    <xf numFmtId="0" fontId="16" fillId="84" borderId="35" xfId="0" applyFont="1" applyFill="1" applyBorder="1" applyAlignment="1">
      <alignment horizontal="center"/>
    </xf>
    <xf numFmtId="0" fontId="16" fillId="84" borderId="63" xfId="0" applyFont="1" applyFill="1" applyBorder="1" applyAlignment="1">
      <alignment horizontal="center" vertical="center"/>
    </xf>
    <xf numFmtId="0" fontId="16" fillId="84" borderId="36" xfId="0" applyFont="1" applyFill="1" applyBorder="1" applyAlignment="1">
      <alignment horizontal="center" vertical="center" wrapText="1"/>
    </xf>
    <xf numFmtId="0" fontId="16" fillId="84" borderId="73" xfId="0" applyFont="1" applyFill="1" applyBorder="1" applyAlignment="1">
      <alignment horizontal="center" vertical="center" wrapText="1"/>
    </xf>
    <xf numFmtId="0" fontId="16" fillId="84" borderId="35" xfId="0" applyFont="1" applyFill="1" applyBorder="1" applyAlignment="1">
      <alignment horizontal="left"/>
    </xf>
    <xf numFmtId="0" fontId="0" fillId="84" borderId="0" xfId="0" applyFill="1" applyAlignment="1">
      <alignment horizontal="left"/>
    </xf>
    <xf numFmtId="49" fontId="0" fillId="0" borderId="22" xfId="0" applyNumberFormat="1" applyBorder="1"/>
    <xf numFmtId="0" fontId="0" fillId="0" borderId="22" xfId="0" applyNumberFormat="1" applyBorder="1"/>
    <xf numFmtId="1" fontId="0" fillId="0" borderId="0" xfId="0" applyNumberFormat="1"/>
    <xf numFmtId="10" fontId="0" fillId="0" borderId="0" xfId="0" applyNumberFormat="1"/>
    <xf numFmtId="0" fontId="0" fillId="0" borderId="23" xfId="0" applyFill="1" applyBorder="1" applyAlignment="1"/>
    <xf numFmtId="1" fontId="16" fillId="0" borderId="77" xfId="0" applyNumberFormat="1" applyFont="1" applyFill="1" applyBorder="1" applyAlignment="1">
      <alignment horizontal="center" vertical="center" wrapText="1"/>
    </xf>
    <xf numFmtId="1" fontId="0" fillId="0" borderId="27" xfId="0" applyNumberFormat="1" applyFill="1" applyBorder="1"/>
    <xf numFmtId="0" fontId="0" fillId="0" borderId="104" xfId="0" applyFill="1" applyBorder="1"/>
    <xf numFmtId="49" fontId="0" fillId="0" borderId="22" xfId="0" applyNumberFormat="1" applyFill="1" applyBorder="1"/>
    <xf numFmtId="10" fontId="0" fillId="0" borderId="38" xfId="0" applyNumberFormat="1" applyBorder="1"/>
    <xf numFmtId="1" fontId="50" fillId="0" borderId="22" xfId="0" applyNumberFormat="1" applyFont="1" applyFill="1" applyBorder="1"/>
    <xf numFmtId="1" fontId="0" fillId="0" borderId="22" xfId="0" applyNumberFormat="1" applyBorder="1"/>
    <xf numFmtId="0" fontId="16" fillId="0" borderId="23" xfId="0" applyFont="1" applyBorder="1" applyAlignment="1">
      <alignment horizontal="center"/>
    </xf>
    <xf numFmtId="0" fontId="16" fillId="0" borderId="23" xfId="0" applyFont="1" applyBorder="1" applyAlignment="1">
      <alignment horizontal="center" wrapText="1"/>
    </xf>
    <xf numFmtId="0" fontId="16" fillId="0" borderId="48" xfId="0" applyFont="1" applyBorder="1" applyAlignment="1">
      <alignment horizontal="center" wrapText="1"/>
    </xf>
    <xf numFmtId="0" fontId="16" fillId="0" borderId="23" xfId="0" applyFont="1" applyFill="1" applyBorder="1" applyAlignment="1">
      <alignment horizontal="center"/>
    </xf>
    <xf numFmtId="10" fontId="16" fillId="0" borderId="23" xfId="0" applyNumberFormat="1" applyFont="1" applyBorder="1" applyAlignment="1">
      <alignment horizontal="center" wrapText="1"/>
    </xf>
    <xf numFmtId="1" fontId="16" fillId="0" borderId="23" xfId="0" applyNumberFormat="1" applyFont="1" applyBorder="1" applyAlignment="1">
      <alignment horizontal="center" wrapText="1"/>
    </xf>
    <xf numFmtId="10" fontId="16" fillId="0" borderId="48" xfId="0" applyNumberFormat="1" applyFont="1" applyBorder="1" applyAlignment="1">
      <alignment horizontal="center" wrapText="1"/>
    </xf>
    <xf numFmtId="0" fontId="16" fillId="60" borderId="23" xfId="0" applyFont="1" applyFill="1" applyBorder="1" applyAlignment="1">
      <alignment horizontal="center"/>
    </xf>
    <xf numFmtId="0" fontId="16" fillId="0" borderId="31" xfId="0" applyFont="1" applyBorder="1" applyAlignment="1">
      <alignment horizontal="center"/>
    </xf>
    <xf numFmtId="0" fontId="16" fillId="60" borderId="32" xfId="0" applyFont="1" applyFill="1" applyBorder="1" applyAlignment="1">
      <alignment horizontal="center"/>
    </xf>
    <xf numFmtId="49" fontId="0" fillId="0" borderId="27" xfId="0" applyNumberFormat="1" applyBorder="1"/>
    <xf numFmtId="0" fontId="0" fillId="0" borderId="29" xfId="0" applyNumberFormat="1" applyBorder="1"/>
    <xf numFmtId="10" fontId="16" fillId="0" borderId="32" xfId="0" applyNumberFormat="1" applyFont="1" applyBorder="1" applyAlignment="1">
      <alignment horizontal="center" wrapText="1"/>
    </xf>
    <xf numFmtId="49" fontId="0" fillId="0" borderId="26" xfId="0" applyNumberFormat="1" applyFill="1" applyBorder="1"/>
    <xf numFmtId="10" fontId="0" fillId="0" borderId="76" xfId="0" applyNumberFormat="1" applyBorder="1"/>
    <xf numFmtId="10" fontId="16" fillId="0" borderId="31" xfId="0" applyNumberFormat="1" applyFont="1" applyBorder="1" applyAlignment="1">
      <alignment horizontal="center" wrapText="1"/>
    </xf>
    <xf numFmtId="0" fontId="16" fillId="0" borderId="32" xfId="0" applyFont="1" applyBorder="1" applyAlignment="1">
      <alignment horizontal="center" wrapText="1"/>
    </xf>
    <xf numFmtId="0" fontId="0" fillId="0" borderId="27" xfId="0" applyFill="1" applyBorder="1" applyAlignment="1"/>
    <xf numFmtId="0" fontId="0" fillId="0" borderId="29" xfId="0" applyFill="1" applyBorder="1" applyAlignment="1"/>
    <xf numFmtId="0" fontId="0" fillId="0" borderId="29" xfId="0" applyFill="1" applyBorder="1" applyAlignment="1">
      <alignment horizontal="right"/>
    </xf>
    <xf numFmtId="0" fontId="50" fillId="0" borderId="29" xfId="0" applyFont="1" applyFill="1" applyBorder="1"/>
    <xf numFmtId="0" fontId="0" fillId="84" borderId="84" xfId="0" applyFill="1" applyBorder="1" applyAlignment="1">
      <alignment horizontal="left" indent="1"/>
    </xf>
    <xf numFmtId="0" fontId="0" fillId="0" borderId="0" xfId="0" applyFill="1" applyBorder="1" applyAlignment="1">
      <alignment horizontal="left" indent="1"/>
    </xf>
    <xf numFmtId="0" fontId="0" fillId="0" borderId="107" xfId="0" applyFill="1" applyBorder="1" applyAlignment="1">
      <alignment horizontal="left" indent="1"/>
    </xf>
    <xf numFmtId="0" fontId="0" fillId="0" borderId="84" xfId="0" applyFill="1" applyBorder="1" applyAlignment="1">
      <alignment horizontal="left" indent="1"/>
    </xf>
    <xf numFmtId="0" fontId="0" fillId="65" borderId="55" xfId="0" applyFill="1" applyBorder="1" applyAlignment="1">
      <alignment horizontal="right"/>
    </xf>
    <xf numFmtId="0" fontId="0" fillId="65" borderId="55" xfId="0" applyFill="1" applyBorder="1" applyAlignment="1">
      <alignment horizontal="left"/>
    </xf>
    <xf numFmtId="0" fontId="0" fillId="84" borderId="55" xfId="0" applyFill="1" applyBorder="1" applyAlignment="1">
      <alignment horizontal="left"/>
    </xf>
    <xf numFmtId="0" fontId="16" fillId="65" borderId="110" xfId="0" applyFont="1" applyFill="1" applyBorder="1" applyAlignment="1">
      <alignment horizontal="center" vertical="center"/>
    </xf>
    <xf numFmtId="0" fontId="16" fillId="65" borderId="111" xfId="0" applyFont="1" applyFill="1" applyBorder="1" applyAlignment="1">
      <alignment vertical="center"/>
    </xf>
    <xf numFmtId="0" fontId="0" fillId="65" borderId="88" xfId="0" applyFill="1" applyBorder="1" applyAlignment="1">
      <alignment horizontal="left"/>
    </xf>
    <xf numFmtId="0" fontId="0" fillId="65" borderId="105" xfId="0" applyFill="1" applyBorder="1"/>
    <xf numFmtId="0" fontId="0" fillId="65" borderId="48" xfId="0" applyFill="1" applyBorder="1" applyAlignment="1">
      <alignment horizontal="left"/>
    </xf>
    <xf numFmtId="0" fontId="0" fillId="65" borderId="24" xfId="0" applyFill="1" applyBorder="1"/>
    <xf numFmtId="0" fontId="47" fillId="68" borderId="22" xfId="0" applyFont="1" applyFill="1" applyBorder="1" applyAlignment="1">
      <alignment vertical="center"/>
    </xf>
    <xf numFmtId="0" fontId="0" fillId="68" borderId="22" xfId="0" applyFill="1" applyBorder="1"/>
    <xf numFmtId="0" fontId="47" fillId="68" borderId="22" xfId="0" applyFont="1" applyFill="1" applyBorder="1"/>
    <xf numFmtId="0" fontId="48" fillId="0" borderId="22" xfId="0" applyFont="1" applyBorder="1" applyAlignment="1">
      <alignment horizontal="center" textRotation="90"/>
    </xf>
    <xf numFmtId="0" fontId="48" fillId="0" borderId="22" xfId="0" applyFont="1" applyBorder="1" applyAlignment="1">
      <alignment horizontal="center" textRotation="90" wrapText="1"/>
    </xf>
    <xf numFmtId="0" fontId="49" fillId="69" borderId="22" xfId="0" applyFont="1" applyFill="1" applyBorder="1" applyAlignment="1">
      <alignment vertical="center"/>
    </xf>
    <xf numFmtId="0" fontId="49" fillId="69" borderId="22" xfId="0" applyFont="1" applyFill="1" applyBorder="1" applyAlignment="1">
      <alignment vertical="center" wrapText="1"/>
    </xf>
    <xf numFmtId="3" fontId="0" fillId="0" borderId="22" xfId="0" applyNumberFormat="1" applyBorder="1"/>
    <xf numFmtId="9" fontId="0" fillId="0" borderId="22" xfId="0" applyNumberFormat="1" applyBorder="1"/>
    <xf numFmtId="4" fontId="0" fillId="0" borderId="22" xfId="0" applyNumberFormat="1" applyBorder="1"/>
    <xf numFmtId="3" fontId="0" fillId="0" borderId="22" xfId="0" applyNumberFormat="1" applyFill="1" applyBorder="1"/>
    <xf numFmtId="9" fontId="0" fillId="0" borderId="22" xfId="0" applyNumberFormat="1" applyFill="1" applyBorder="1"/>
    <xf numFmtId="4" fontId="0" fillId="0" borderId="22" xfId="0" applyNumberFormat="1" applyFill="1" applyBorder="1"/>
    <xf numFmtId="0" fontId="13" fillId="70" borderId="22" xfId="0" applyFont="1" applyFill="1" applyBorder="1" applyAlignment="1">
      <alignment vertical="center" wrapText="1"/>
    </xf>
    <xf numFmtId="0" fontId="49" fillId="70" borderId="22" xfId="0" applyFont="1" applyFill="1" applyBorder="1" applyAlignment="1">
      <alignment vertical="center" wrapText="1"/>
    </xf>
    <xf numFmtId="0" fontId="49" fillId="84" borderId="22" xfId="0" applyFont="1" applyFill="1" applyBorder="1" applyAlignment="1">
      <alignment vertical="center" wrapText="1"/>
    </xf>
    <xf numFmtId="0" fontId="0" fillId="0" borderId="55" xfId="0" applyBorder="1"/>
    <xf numFmtId="0" fontId="0" fillId="84" borderId="107" xfId="0" applyFill="1" applyBorder="1" applyAlignment="1">
      <alignment horizontal="left" indent="1"/>
    </xf>
    <xf numFmtId="0" fontId="0" fillId="84" borderId="84" xfId="0" applyFill="1" applyBorder="1" applyAlignment="1">
      <alignment horizontal="center"/>
    </xf>
    <xf numFmtId="0" fontId="0" fillId="84" borderId="84" xfId="0" applyFill="1" applyBorder="1"/>
    <xf numFmtId="0" fontId="0" fillId="84" borderId="85" xfId="0" applyFill="1" applyBorder="1"/>
    <xf numFmtId="0" fontId="0" fillId="55" borderId="25" xfId="0" applyFill="1" applyBorder="1"/>
    <xf numFmtId="0" fontId="0" fillId="84" borderId="24" xfId="0" applyFill="1" applyBorder="1"/>
    <xf numFmtId="0" fontId="18" fillId="74" borderId="81" xfId="0" applyFont="1" applyFill="1" applyBorder="1" applyAlignment="1">
      <alignment horizontal="center"/>
    </xf>
    <xf numFmtId="0" fontId="18" fillId="74" borderId="82" xfId="0" applyFont="1" applyFill="1" applyBorder="1" applyAlignment="1">
      <alignment horizontal="center"/>
    </xf>
    <xf numFmtId="0" fontId="18" fillId="74" borderId="83" xfId="0" applyFont="1" applyFill="1" applyBorder="1" applyAlignment="1">
      <alignment horizontal="center"/>
    </xf>
    <xf numFmtId="0" fontId="18" fillId="61" borderId="81" xfId="0" applyFont="1" applyFill="1" applyBorder="1" applyAlignment="1">
      <alignment horizontal="center"/>
    </xf>
    <xf numFmtId="0" fontId="18" fillId="61" borderId="82" xfId="0" applyFont="1" applyFill="1" applyBorder="1" applyAlignment="1">
      <alignment horizontal="center"/>
    </xf>
    <xf numFmtId="0" fontId="18" fillId="61" borderId="83" xfId="0" applyFont="1" applyFill="1" applyBorder="1" applyAlignment="1">
      <alignment horizontal="center"/>
    </xf>
    <xf numFmtId="0" fontId="18" fillId="87" borderId="81" xfId="0" applyFont="1" applyFill="1" applyBorder="1" applyAlignment="1">
      <alignment horizontal="center"/>
    </xf>
    <xf numFmtId="0" fontId="18" fillId="87" borderId="82" xfId="0" applyFont="1" applyFill="1" applyBorder="1" applyAlignment="1">
      <alignment horizontal="center"/>
    </xf>
    <xf numFmtId="0" fontId="18" fillId="87" borderId="106" xfId="0" applyFont="1" applyFill="1" applyBorder="1" applyAlignment="1">
      <alignment horizontal="center"/>
    </xf>
    <xf numFmtId="0" fontId="18" fillId="56" borderId="81" xfId="0" applyFont="1" applyFill="1" applyBorder="1" applyAlignment="1">
      <alignment horizontal="center"/>
    </xf>
    <xf numFmtId="0" fontId="18" fillId="56" borderId="82" xfId="0" applyFont="1" applyFill="1" applyBorder="1" applyAlignment="1">
      <alignment horizontal="center"/>
    </xf>
    <xf numFmtId="0" fontId="18" fillId="56" borderId="83" xfId="0" applyFont="1" applyFill="1" applyBorder="1" applyAlignment="1">
      <alignment horizontal="center"/>
    </xf>
    <xf numFmtId="0" fontId="18" fillId="85" borderId="81" xfId="0" applyFont="1" applyFill="1" applyBorder="1" applyAlignment="1">
      <alignment horizontal="center"/>
    </xf>
    <xf numFmtId="0" fontId="18" fillId="85" borderId="82" xfId="0" applyFont="1" applyFill="1" applyBorder="1" applyAlignment="1">
      <alignment horizontal="center"/>
    </xf>
    <xf numFmtId="0" fontId="18" fillId="85" borderId="83" xfId="0" applyFont="1" applyFill="1" applyBorder="1" applyAlignment="1">
      <alignment horizontal="center"/>
    </xf>
    <xf numFmtId="0" fontId="18" fillId="63" borderId="81" xfId="0" applyFont="1" applyFill="1" applyBorder="1" applyAlignment="1">
      <alignment horizontal="center"/>
    </xf>
    <xf numFmtId="0" fontId="18" fillId="63" borderId="82" xfId="0" applyFont="1" applyFill="1" applyBorder="1" applyAlignment="1">
      <alignment horizontal="center"/>
    </xf>
    <xf numFmtId="0" fontId="18" fillId="63" borderId="83" xfId="0" applyFont="1" applyFill="1" applyBorder="1" applyAlignment="1">
      <alignment horizontal="center"/>
    </xf>
    <xf numFmtId="0" fontId="18" fillId="88" borderId="81" xfId="0" applyFont="1" applyFill="1" applyBorder="1" applyAlignment="1">
      <alignment horizontal="center"/>
    </xf>
    <xf numFmtId="0" fontId="18" fillId="88" borderId="82" xfId="0" applyFont="1" applyFill="1" applyBorder="1" applyAlignment="1">
      <alignment horizontal="center"/>
    </xf>
    <xf numFmtId="0" fontId="18" fillId="88" borderId="106" xfId="0" applyFont="1" applyFill="1" applyBorder="1" applyAlignment="1">
      <alignment horizontal="center"/>
    </xf>
    <xf numFmtId="0" fontId="41" fillId="0" borderId="11" xfId="0" applyFont="1" applyBorder="1" applyAlignment="1">
      <alignment horizontal="center"/>
    </xf>
    <xf numFmtId="0" fontId="41" fillId="0" borderId="12" xfId="0" applyFont="1" applyBorder="1" applyAlignment="1">
      <alignment horizontal="center"/>
    </xf>
    <xf numFmtId="0" fontId="41" fillId="0" borderId="10"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10" xfId="0" applyFont="1" applyBorder="1" applyAlignment="1">
      <alignment horizontal="center"/>
    </xf>
    <xf numFmtId="0" fontId="18" fillId="55" borderId="11" xfId="0" applyFont="1" applyFill="1" applyBorder="1" applyAlignment="1">
      <alignment horizontal="center"/>
    </xf>
    <xf numFmtId="0" fontId="18" fillId="55" borderId="12" xfId="0" applyFont="1" applyFill="1" applyBorder="1" applyAlignment="1">
      <alignment horizontal="center"/>
    </xf>
    <xf numFmtId="0" fontId="18" fillId="55" borderId="10" xfId="0" applyFont="1" applyFill="1" applyBorder="1" applyAlignment="1">
      <alignment horizontal="center"/>
    </xf>
    <xf numFmtId="0" fontId="40" fillId="56" borderId="41" xfId="0" applyFont="1" applyFill="1" applyBorder="1" applyAlignment="1">
      <alignment horizontal="center"/>
    </xf>
    <xf numFmtId="0" fontId="40" fillId="56" borderId="0" xfId="0" applyFont="1" applyFill="1" applyBorder="1" applyAlignment="1">
      <alignment horizontal="center"/>
    </xf>
    <xf numFmtId="0" fontId="16" fillId="62" borderId="11" xfId="0" applyFont="1" applyFill="1" applyBorder="1" applyAlignment="1">
      <alignment horizontal="center"/>
    </xf>
    <xf numFmtId="0" fontId="16" fillId="62" borderId="12" xfId="0" applyFont="1" applyFill="1" applyBorder="1" applyAlignment="1">
      <alignment horizontal="center"/>
    </xf>
    <xf numFmtId="0" fontId="16" fillId="62" borderId="10" xfId="0" applyFont="1" applyFill="1" applyBorder="1" applyAlignment="1">
      <alignment horizontal="center"/>
    </xf>
    <xf numFmtId="0" fontId="42" fillId="79" borderId="11" xfId="0" applyFont="1" applyFill="1" applyBorder="1" applyAlignment="1">
      <alignment horizontal="center"/>
    </xf>
    <xf numFmtId="0" fontId="42" fillId="79" borderId="12" xfId="0" applyFont="1" applyFill="1" applyBorder="1" applyAlignment="1">
      <alignment horizontal="center"/>
    </xf>
    <xf numFmtId="0" fontId="42" fillId="79" borderId="10"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vertical="center"/>
    </xf>
    <xf numFmtId="0" fontId="0" fillId="0" borderId="22" xfId="0" applyBorder="1" applyAlignment="1">
      <alignment horizontal="center" vertical="center"/>
    </xf>
    <xf numFmtId="0" fontId="40" fillId="56" borderId="49" xfId="0" applyFont="1" applyFill="1" applyBorder="1" applyAlignment="1">
      <alignment horizontal="center"/>
    </xf>
    <xf numFmtId="0" fontId="40" fillId="56" borderId="52" xfId="0" applyFont="1" applyFill="1" applyBorder="1" applyAlignment="1">
      <alignment horizontal="center"/>
    </xf>
    <xf numFmtId="0" fontId="40" fillId="56" borderId="50" xfId="0" applyFont="1" applyFill="1" applyBorder="1" applyAlignment="1">
      <alignment horizontal="center"/>
    </xf>
    <xf numFmtId="0" fontId="41" fillId="57" borderId="33" xfId="0" applyFont="1" applyFill="1" applyBorder="1" applyAlignment="1">
      <alignment horizontal="left"/>
    </xf>
    <xf numFmtId="0" fontId="41" fillId="57" borderId="34" xfId="0" applyFont="1" applyFill="1" applyBorder="1" applyAlignment="1">
      <alignment horizontal="left"/>
    </xf>
    <xf numFmtId="0" fontId="41" fillId="74" borderId="81" xfId="0" applyFont="1" applyFill="1" applyBorder="1" applyAlignment="1">
      <alignment horizontal="center" wrapText="1"/>
    </xf>
    <xf numFmtId="0" fontId="41" fillId="74" borderId="82" xfId="0" applyFont="1" applyFill="1" applyBorder="1" applyAlignment="1">
      <alignment horizontal="center" wrapText="1"/>
    </xf>
    <xf numFmtId="0" fontId="41" fillId="74" borderId="83" xfId="0" applyFont="1" applyFill="1" applyBorder="1" applyAlignment="1">
      <alignment horizontal="center" wrapText="1"/>
    </xf>
    <xf numFmtId="0" fontId="41" fillId="64" borderId="81" xfId="0" applyFont="1" applyFill="1" applyBorder="1" applyAlignment="1">
      <alignment horizontal="center"/>
    </xf>
    <xf numFmtId="0" fontId="41" fillId="64" borderId="82" xfId="0" applyFont="1" applyFill="1" applyBorder="1" applyAlignment="1">
      <alignment horizontal="center"/>
    </xf>
    <xf numFmtId="0" fontId="41" fillId="64" borderId="83" xfId="0" applyFont="1" applyFill="1" applyBorder="1" applyAlignment="1">
      <alignment horizontal="center"/>
    </xf>
    <xf numFmtId="0" fontId="41" fillId="58" borderId="81" xfId="0" applyFont="1" applyFill="1" applyBorder="1" applyAlignment="1">
      <alignment horizontal="center"/>
    </xf>
    <xf numFmtId="0" fontId="41" fillId="58" borderId="34" xfId="0" applyFont="1" applyFill="1" applyBorder="1" applyAlignment="1">
      <alignment horizontal="center"/>
    </xf>
    <xf numFmtId="0" fontId="41" fillId="58" borderId="83" xfId="0" applyFont="1" applyFill="1" applyBorder="1" applyAlignment="1">
      <alignment horizontal="center"/>
    </xf>
    <xf numFmtId="0" fontId="41" fillId="55" borderId="90" xfId="0" applyFont="1" applyFill="1" applyBorder="1" applyAlignment="1">
      <alignment horizontal="center"/>
    </xf>
    <xf numFmtId="0" fontId="41" fillId="55" borderId="91" xfId="0" applyFont="1" applyFill="1" applyBorder="1" applyAlignment="1">
      <alignment horizontal="center"/>
    </xf>
    <xf numFmtId="0" fontId="16" fillId="62" borderId="65" xfId="0" applyFont="1" applyFill="1" applyBorder="1" applyAlignment="1">
      <alignment horizontal="center"/>
    </xf>
    <xf numFmtId="0" fontId="16" fillId="62" borderId="59" xfId="0" applyFont="1" applyFill="1" applyBorder="1" applyAlignment="1">
      <alignment horizontal="center"/>
    </xf>
    <xf numFmtId="0" fontId="16" fillId="62" borderId="60" xfId="0" applyFont="1" applyFill="1" applyBorder="1" applyAlignment="1">
      <alignment horizontal="center"/>
    </xf>
    <xf numFmtId="0" fontId="16" fillId="55" borderId="87" xfId="0" applyFont="1" applyFill="1" applyBorder="1" applyAlignment="1">
      <alignment horizontal="center"/>
    </xf>
    <xf numFmtId="0" fontId="16" fillId="55" borderId="52" xfId="0" applyFont="1" applyFill="1" applyBorder="1" applyAlignment="1">
      <alignment horizontal="center"/>
    </xf>
    <xf numFmtId="0" fontId="16" fillId="61" borderId="11" xfId="0" applyFont="1" applyFill="1" applyBorder="1" applyAlignment="1">
      <alignment horizontal="center"/>
    </xf>
    <xf numFmtId="0" fontId="16" fillId="61" borderId="12" xfId="0" applyFont="1" applyFill="1" applyBorder="1" applyAlignment="1">
      <alignment horizontal="center"/>
    </xf>
    <xf numFmtId="0" fontId="16" fillId="61" borderId="52" xfId="0" applyFont="1" applyFill="1" applyBorder="1" applyAlignment="1">
      <alignment horizontal="center"/>
    </xf>
    <xf numFmtId="0" fontId="16" fillId="61" borderId="50" xfId="0" applyFont="1" applyFill="1" applyBorder="1" applyAlignment="1">
      <alignment horizontal="center"/>
    </xf>
    <xf numFmtId="0" fontId="16" fillId="62" borderId="11" xfId="0" applyFont="1" applyFill="1" applyBorder="1" applyAlignment="1">
      <alignment horizontal="left"/>
    </xf>
    <xf numFmtId="0" fontId="16" fillId="62" borderId="12" xfId="0" applyFont="1" applyFill="1" applyBorder="1" applyAlignment="1">
      <alignment horizontal="left"/>
    </xf>
    <xf numFmtId="0" fontId="16" fillId="62" borderId="10" xfId="0" applyFont="1" applyFill="1" applyBorder="1" applyAlignment="1">
      <alignment horizontal="left"/>
    </xf>
    <xf numFmtId="0" fontId="52" fillId="84" borderId="52" xfId="0" applyFont="1" applyFill="1" applyBorder="1" applyAlignment="1">
      <alignment horizontal="center" vertical="center"/>
    </xf>
    <xf numFmtId="0" fontId="52" fillId="84" borderId="0" xfId="0" applyFont="1" applyFill="1" applyBorder="1" applyAlignment="1">
      <alignment horizontal="center" vertical="center"/>
    </xf>
    <xf numFmtId="0" fontId="52" fillId="84" borderId="40" xfId="0" applyFont="1" applyFill="1" applyBorder="1" applyAlignment="1">
      <alignment horizontal="center" vertical="center"/>
    </xf>
    <xf numFmtId="0" fontId="41" fillId="57" borderId="11" xfId="0" applyFont="1" applyFill="1" applyBorder="1" applyAlignment="1">
      <alignment horizontal="left"/>
    </xf>
    <xf numFmtId="0" fontId="41" fillId="57" borderId="12" xfId="0" applyFont="1" applyFill="1" applyBorder="1" applyAlignment="1">
      <alignment horizontal="left"/>
    </xf>
    <xf numFmtId="0" fontId="41" fillId="57" borderId="10" xfId="0" applyFont="1" applyFill="1" applyBorder="1" applyAlignment="1">
      <alignment horizontal="left"/>
    </xf>
    <xf numFmtId="0" fontId="0" fillId="0" borderId="22" xfId="0" applyBorder="1" applyAlignment="1">
      <alignment horizontal="left"/>
    </xf>
    <xf numFmtId="0" fontId="0" fillId="0" borderId="45" xfId="0" applyBorder="1" applyAlignment="1">
      <alignment horizontal="left"/>
    </xf>
    <xf numFmtId="0" fontId="16" fillId="0" borderId="50" xfId="0" applyFont="1" applyBorder="1" applyAlignment="1">
      <alignment horizontal="center" vertical="center"/>
    </xf>
    <xf numFmtId="0" fontId="16" fillId="0" borderId="39" xfId="0" applyFont="1" applyBorder="1" applyAlignment="1">
      <alignment horizontal="center" vertical="center"/>
    </xf>
    <xf numFmtId="0" fontId="16" fillId="0" borderId="11" xfId="0" applyFont="1" applyBorder="1" applyAlignment="1">
      <alignment horizontal="center"/>
    </xf>
    <xf numFmtId="0" fontId="16" fillId="0" borderId="12" xfId="0" applyFont="1" applyBorder="1" applyAlignment="1">
      <alignment horizontal="center"/>
    </xf>
    <xf numFmtId="0" fontId="16" fillId="0" borderId="40" xfId="0" applyFont="1" applyBorder="1" applyAlignment="1">
      <alignment horizontal="center"/>
    </xf>
    <xf numFmtId="0" fontId="0" fillId="0" borderId="22" xfId="0" applyBorder="1" applyAlignment="1">
      <alignment horizontal="left" wrapText="1"/>
    </xf>
    <xf numFmtId="0" fontId="0" fillId="0" borderId="38" xfId="0" applyBorder="1" applyAlignment="1">
      <alignment horizontal="left" wrapText="1"/>
    </xf>
    <xf numFmtId="0" fontId="46" fillId="84" borderId="56" xfId="0" applyFont="1" applyFill="1" applyBorder="1" applyAlignment="1">
      <alignment horizontal="center" vertical="center" wrapText="1"/>
    </xf>
    <xf numFmtId="0" fontId="46" fillId="84" borderId="58" xfId="0" applyFont="1" applyFill="1" applyBorder="1" applyAlignment="1">
      <alignment horizontal="center" vertical="center" wrapText="1"/>
    </xf>
    <xf numFmtId="0" fontId="46" fillId="84" borderId="78" xfId="0" applyFont="1" applyFill="1" applyBorder="1" applyAlignment="1">
      <alignment horizontal="center" vertical="center" wrapText="1"/>
    </xf>
    <xf numFmtId="0" fontId="46" fillId="84" borderId="71" xfId="0" applyFont="1" applyFill="1" applyBorder="1" applyAlignment="1">
      <alignment horizontal="center" vertical="center" wrapText="1"/>
    </xf>
    <xf numFmtId="0" fontId="46" fillId="84" borderId="79" xfId="0" applyFont="1" applyFill="1" applyBorder="1" applyAlignment="1">
      <alignment horizontal="center" vertical="center" wrapText="1"/>
    </xf>
    <xf numFmtId="0" fontId="46" fillId="84" borderId="72" xfId="0" applyFont="1" applyFill="1" applyBorder="1" applyAlignment="1">
      <alignment horizontal="center" vertical="center" wrapText="1"/>
    </xf>
    <xf numFmtId="0" fontId="41" fillId="55" borderId="68" xfId="0" applyFont="1" applyFill="1" applyBorder="1" applyAlignment="1">
      <alignment horizontal="center"/>
    </xf>
    <xf numFmtId="0" fontId="41" fillId="55" borderId="69" xfId="0" applyFont="1" applyFill="1" applyBorder="1" applyAlignment="1">
      <alignment horizontal="center"/>
    </xf>
    <xf numFmtId="0" fontId="41" fillId="55" borderId="70" xfId="0" applyFont="1" applyFill="1" applyBorder="1" applyAlignment="1">
      <alignment horizontal="center"/>
    </xf>
    <xf numFmtId="0" fontId="41" fillId="65" borderId="96" xfId="0" applyFont="1" applyFill="1" applyBorder="1" applyAlignment="1">
      <alignment horizontal="center"/>
    </xf>
    <xf numFmtId="0" fontId="41" fillId="65" borderId="98" xfId="0" applyFont="1" applyFill="1" applyBorder="1" applyAlignment="1">
      <alignment horizontal="center"/>
    </xf>
    <xf numFmtId="0" fontId="41" fillId="65" borderId="97" xfId="0" applyFont="1" applyFill="1" applyBorder="1" applyAlignment="1">
      <alignment horizontal="center"/>
    </xf>
    <xf numFmtId="0" fontId="45" fillId="56" borderId="49" xfId="0" applyFont="1" applyFill="1" applyBorder="1" applyAlignment="1">
      <alignment horizontal="left"/>
    </xf>
    <xf numFmtId="0" fontId="45" fillId="56" borderId="52" xfId="0" applyFont="1" applyFill="1" applyBorder="1" applyAlignment="1">
      <alignment horizontal="left"/>
    </xf>
    <xf numFmtId="0" fontId="45" fillId="56" borderId="50" xfId="0" applyFont="1" applyFill="1" applyBorder="1" applyAlignment="1">
      <alignment horizontal="left"/>
    </xf>
    <xf numFmtId="0" fontId="45" fillId="62" borderId="11" xfId="0" applyFont="1" applyFill="1" applyBorder="1" applyAlignment="1">
      <alignment horizontal="left"/>
    </xf>
    <xf numFmtId="0" fontId="45" fillId="62" borderId="12" xfId="0" applyFont="1" applyFill="1" applyBorder="1" applyAlignment="1">
      <alignment horizontal="left"/>
    </xf>
    <xf numFmtId="0" fontId="45" fillId="62" borderId="52" xfId="0" applyFont="1" applyFill="1" applyBorder="1" applyAlignment="1">
      <alignment horizontal="left"/>
    </xf>
    <xf numFmtId="0" fontId="41" fillId="65" borderId="0" xfId="0" applyFont="1" applyFill="1" applyBorder="1" applyAlignment="1">
      <alignment horizontal="center"/>
    </xf>
    <xf numFmtId="0" fontId="41" fillId="55" borderId="108" xfId="0" applyFont="1" applyFill="1" applyBorder="1" applyAlignment="1">
      <alignment horizontal="center"/>
    </xf>
    <xf numFmtId="0" fontId="41" fillId="55" borderId="109" xfId="0" applyFont="1" applyFill="1" applyBorder="1" applyAlignment="1">
      <alignment horizontal="center"/>
    </xf>
    <xf numFmtId="0" fontId="41" fillId="65" borderId="49" xfId="0" applyFont="1" applyFill="1" applyBorder="1" applyAlignment="1">
      <alignment horizontal="center"/>
    </xf>
    <xf numFmtId="0" fontId="41" fillId="65" borderId="52" xfId="0" applyFont="1" applyFill="1" applyBorder="1" applyAlignment="1">
      <alignment horizontal="center"/>
    </xf>
    <xf numFmtId="0" fontId="41" fillId="66" borderId="68" xfId="0" applyFont="1" applyFill="1" applyBorder="1" applyAlignment="1">
      <alignment horizontal="left"/>
    </xf>
    <xf numFmtId="0" fontId="41" fillId="66" borderId="69" xfId="0" applyFont="1" applyFill="1" applyBorder="1" applyAlignment="1">
      <alignment horizontal="left"/>
    </xf>
    <xf numFmtId="0" fontId="41" fillId="66" borderId="70" xfId="0" applyFont="1" applyFill="1" applyBorder="1" applyAlignment="1">
      <alignment horizontal="left"/>
    </xf>
    <xf numFmtId="0" fontId="46" fillId="67" borderId="11" xfId="0" applyFont="1" applyFill="1" applyBorder="1" applyAlignment="1">
      <alignment horizontal="center"/>
    </xf>
    <xf numFmtId="0" fontId="46" fillId="67" borderId="12" xfId="0" applyFont="1" applyFill="1" applyBorder="1" applyAlignment="1">
      <alignment horizontal="center"/>
    </xf>
    <xf numFmtId="0" fontId="46" fillId="67" borderId="10" xfId="0" applyFont="1" applyFill="1" applyBorder="1" applyAlignment="1">
      <alignment horizontal="center"/>
    </xf>
    <xf numFmtId="0" fontId="41" fillId="84" borderId="74" xfId="0" applyFont="1" applyFill="1" applyBorder="1" applyAlignment="1">
      <alignment horizontal="center"/>
    </xf>
    <xf numFmtId="0" fontId="41" fillId="84" borderId="67" xfId="0" applyFont="1" applyFill="1" applyBorder="1" applyAlignment="1">
      <alignment horizontal="center"/>
    </xf>
    <xf numFmtId="0" fontId="16" fillId="67" borderId="0" xfId="0" applyFont="1" applyFill="1" applyBorder="1" applyAlignment="1">
      <alignment horizontal="center" vertical="center"/>
    </xf>
    <xf numFmtId="0" fontId="16" fillId="67" borderId="40" xfId="0" applyFont="1" applyFill="1" applyBorder="1" applyAlignment="1">
      <alignment horizontal="center" vertical="center"/>
    </xf>
    <xf numFmtId="0" fontId="41" fillId="75" borderId="56" xfId="0" applyFont="1" applyFill="1" applyBorder="1" applyAlignment="1">
      <alignment horizontal="center"/>
    </xf>
    <xf numFmtId="0" fontId="41" fillId="75" borderId="57" xfId="0" applyFont="1" applyFill="1" applyBorder="1" applyAlignment="1">
      <alignment horizontal="center"/>
    </xf>
    <xf numFmtId="0" fontId="41" fillId="75" borderId="58" xfId="0" applyFont="1" applyFill="1" applyBorder="1" applyAlignment="1">
      <alignment horizontal="center"/>
    </xf>
    <xf numFmtId="0" fontId="41" fillId="58" borderId="56" xfId="0" applyFont="1" applyFill="1" applyBorder="1" applyAlignment="1">
      <alignment horizontal="center"/>
    </xf>
    <xf numFmtId="0" fontId="41" fillId="58" borderId="57" xfId="0" applyFont="1" applyFill="1" applyBorder="1" applyAlignment="1">
      <alignment horizontal="center"/>
    </xf>
    <xf numFmtId="0" fontId="41" fillId="58" borderId="58" xfId="0" applyFont="1" applyFill="1" applyBorder="1" applyAlignment="1">
      <alignment horizontal="center"/>
    </xf>
    <xf numFmtId="0" fontId="41" fillId="67" borderId="69" xfId="0" applyFont="1" applyFill="1" applyBorder="1" applyAlignment="1">
      <alignment horizontal="center"/>
    </xf>
    <xf numFmtId="0" fontId="41" fillId="67" borderId="70" xfId="0" applyFont="1" applyFill="1" applyBorder="1" applyAlignment="1">
      <alignment horizontal="center"/>
    </xf>
    <xf numFmtId="0" fontId="41" fillId="80" borderId="68" xfId="0" applyFont="1" applyFill="1" applyBorder="1" applyAlignment="1">
      <alignment horizontal="center"/>
    </xf>
    <xf numFmtId="0" fontId="41" fillId="80" borderId="69" xfId="0" applyFont="1" applyFill="1" applyBorder="1" applyAlignment="1">
      <alignment horizontal="center"/>
    </xf>
    <xf numFmtId="0" fontId="0" fillId="0" borderId="0" xfId="0" applyAlignment="1">
      <alignment horizontal="center" wrapText="1"/>
    </xf>
    <xf numFmtId="0" fontId="16" fillId="84" borderId="103" xfId="0" applyFont="1" applyFill="1" applyBorder="1" applyAlignment="1">
      <alignment horizontal="center" wrapText="1"/>
    </xf>
    <xf numFmtId="0" fontId="16" fillId="84" borderId="37" xfId="0" applyFont="1" applyFill="1" applyBorder="1" applyAlignment="1">
      <alignment horizontal="center" wrapText="1"/>
    </xf>
    <xf numFmtId="0" fontId="16" fillId="0" borderId="103" xfId="0" applyFont="1" applyBorder="1" applyAlignment="1">
      <alignment horizontal="center" vertical="center" wrapText="1"/>
    </xf>
    <xf numFmtId="0" fontId="16" fillId="0" borderId="37" xfId="0" applyFont="1" applyBorder="1" applyAlignment="1">
      <alignment horizontal="center" vertical="center" wrapText="1"/>
    </xf>
    <xf numFmtId="0" fontId="16" fillId="0" borderId="36" xfId="0" applyFont="1" applyBorder="1" applyAlignment="1">
      <alignment horizontal="center" vertical="center"/>
    </xf>
    <xf numFmtId="0" fontId="16" fillId="0" borderId="37" xfId="0" applyFont="1" applyBorder="1" applyAlignment="1">
      <alignment horizontal="center" vertical="center"/>
    </xf>
    <xf numFmtId="0" fontId="16" fillId="0" borderId="53" xfId="0" applyFont="1" applyBorder="1" applyAlignment="1">
      <alignment horizontal="center" vertical="center" wrapText="1"/>
    </xf>
    <xf numFmtId="0" fontId="16" fillId="0" borderId="40" xfId="0" applyFont="1" applyBorder="1" applyAlignment="1">
      <alignment horizontal="center" vertical="center" wrapText="1"/>
    </xf>
    <xf numFmtId="0" fontId="16" fillId="0" borderId="103" xfId="0" applyFont="1" applyBorder="1" applyAlignment="1">
      <alignment horizontal="center" wrapText="1"/>
    </xf>
    <xf numFmtId="0" fontId="16" fillId="0" borderId="37" xfId="0" applyFont="1" applyBorder="1" applyAlignment="1">
      <alignment horizontal="center" wrapText="1"/>
    </xf>
    <xf numFmtId="0" fontId="41" fillId="0" borderId="33" xfId="0" applyFont="1" applyBorder="1" applyAlignment="1">
      <alignment horizontal="center" wrapText="1"/>
    </xf>
    <xf numFmtId="0" fontId="41" fillId="0" borderId="75" xfId="0" applyFont="1" applyBorder="1" applyAlignment="1">
      <alignment horizontal="center" wrapText="1"/>
    </xf>
    <xf numFmtId="0" fontId="0" fillId="0" borderId="0" xfId="0" applyAlignment="1">
      <alignment horizontal="left" wrapText="1"/>
    </xf>
    <xf numFmtId="0" fontId="16" fillId="84" borderId="36" xfId="0" applyFont="1" applyFill="1" applyBorder="1" applyAlignment="1">
      <alignment horizontal="center" wrapText="1"/>
    </xf>
    <xf numFmtId="0" fontId="41" fillId="63" borderId="11" xfId="0" applyFont="1" applyFill="1" applyBorder="1" applyAlignment="1">
      <alignment horizontal="center"/>
    </xf>
    <xf numFmtId="0" fontId="41" fillId="63" borderId="12" xfId="0" applyFont="1" applyFill="1" applyBorder="1" applyAlignment="1">
      <alignment horizontal="center"/>
    </xf>
    <xf numFmtId="0" fontId="41" fillId="63" borderId="10" xfId="0" applyFont="1" applyFill="1" applyBorder="1" applyAlignment="1">
      <alignment horizontal="center"/>
    </xf>
    <xf numFmtId="0" fontId="18" fillId="84" borderId="56" xfId="0" applyFont="1" applyFill="1" applyBorder="1" applyAlignment="1">
      <alignment horizontal="center" vertical="center" wrapText="1"/>
    </xf>
    <xf numFmtId="0" fontId="18" fillId="84" borderId="57" xfId="0" applyFont="1" applyFill="1" applyBorder="1" applyAlignment="1">
      <alignment horizontal="center" vertical="center" wrapText="1"/>
    </xf>
    <xf numFmtId="0" fontId="18" fillId="84" borderId="58" xfId="0" applyFont="1" applyFill="1" applyBorder="1" applyAlignment="1">
      <alignment horizontal="center" vertical="center" wrapText="1"/>
    </xf>
    <xf numFmtId="0" fontId="18" fillId="84" borderId="78" xfId="0" applyFont="1" applyFill="1" applyBorder="1" applyAlignment="1">
      <alignment horizontal="center" vertical="center" wrapText="1"/>
    </xf>
    <xf numFmtId="0" fontId="18" fillId="84" borderId="0" xfId="0" applyFont="1" applyFill="1" applyBorder="1" applyAlignment="1">
      <alignment horizontal="center" vertical="center" wrapText="1"/>
    </xf>
    <xf numFmtId="0" fontId="18" fillId="84" borderId="71" xfId="0" applyFont="1" applyFill="1" applyBorder="1" applyAlignment="1">
      <alignment horizontal="center" vertical="center" wrapText="1"/>
    </xf>
    <xf numFmtId="0" fontId="18" fillId="84" borderId="79" xfId="0" applyFont="1" applyFill="1" applyBorder="1" applyAlignment="1">
      <alignment horizontal="center" vertical="center" wrapText="1"/>
    </xf>
    <xf numFmtId="0" fontId="18" fillId="84" borderId="40" xfId="0" applyFont="1" applyFill="1" applyBorder="1" applyAlignment="1">
      <alignment horizontal="center" vertical="center" wrapText="1"/>
    </xf>
    <xf numFmtId="0" fontId="18" fillId="84" borderId="72" xfId="0" applyFont="1" applyFill="1" applyBorder="1" applyAlignment="1">
      <alignment horizontal="center" vertical="center" wrapText="1"/>
    </xf>
    <xf numFmtId="0" fontId="16" fillId="71" borderId="66" xfId="0" applyFont="1" applyFill="1" applyBorder="1" applyAlignment="1">
      <alignment horizontal="center"/>
    </xf>
    <xf numFmtId="0" fontId="16" fillId="71" borderId="77" xfId="0" applyFont="1" applyFill="1" applyBorder="1" applyAlignment="1">
      <alignment horizontal="center"/>
    </xf>
    <xf numFmtId="0" fontId="18" fillId="61" borderId="33" xfId="0" applyFont="1" applyFill="1" applyBorder="1" applyAlignment="1">
      <alignment horizontal="center" vertical="center"/>
    </xf>
    <xf numFmtId="0" fontId="18" fillId="61" borderId="34" xfId="0" applyFont="1" applyFill="1" applyBorder="1" applyAlignment="1">
      <alignment horizontal="center" vertical="center"/>
    </xf>
    <xf numFmtId="0" fontId="18" fillId="61" borderId="75" xfId="0" applyFont="1" applyFill="1" applyBorder="1" applyAlignment="1">
      <alignment horizontal="center" vertical="center"/>
    </xf>
    <xf numFmtId="0" fontId="18" fillId="63" borderId="49" xfId="0" applyFont="1" applyFill="1" applyBorder="1" applyAlignment="1">
      <alignment horizontal="center"/>
    </xf>
    <xf numFmtId="0" fontId="18" fillId="63" borderId="52" xfId="0" applyFont="1" applyFill="1" applyBorder="1" applyAlignment="1">
      <alignment horizontal="center"/>
    </xf>
    <xf numFmtId="0" fontId="41" fillId="72" borderId="33" xfId="0" applyFont="1" applyFill="1" applyBorder="1" applyAlignment="1">
      <alignment horizontal="center" vertical="center"/>
    </xf>
    <xf numFmtId="0" fontId="41" fillId="72" borderId="34" xfId="0" applyFont="1" applyFill="1" applyBorder="1" applyAlignment="1">
      <alignment horizontal="center" vertical="center"/>
    </xf>
    <xf numFmtId="0" fontId="16" fillId="55" borderId="11" xfId="0" applyFont="1" applyFill="1" applyBorder="1" applyAlignment="1">
      <alignment horizontal="left"/>
    </xf>
    <xf numFmtId="0" fontId="16" fillId="55" borderId="12" xfId="0" applyFont="1" applyFill="1" applyBorder="1" applyAlignment="1">
      <alignment horizontal="left"/>
    </xf>
    <xf numFmtId="0" fontId="16" fillId="55" borderId="10" xfId="0" applyFont="1" applyFill="1" applyBorder="1" applyAlignment="1">
      <alignment horizontal="left"/>
    </xf>
    <xf numFmtId="0" fontId="16" fillId="55" borderId="11" xfId="0" applyFont="1" applyFill="1" applyBorder="1" applyAlignment="1">
      <alignment horizontal="center"/>
    </xf>
    <xf numFmtId="0" fontId="16" fillId="55" borderId="12" xfId="0" applyFont="1" applyFill="1" applyBorder="1" applyAlignment="1">
      <alignment horizontal="center"/>
    </xf>
    <xf numFmtId="0" fontId="16" fillId="55" borderId="10" xfId="0" applyFont="1" applyFill="1" applyBorder="1" applyAlignment="1">
      <alignment horizontal="center"/>
    </xf>
    <xf numFmtId="0" fontId="18" fillId="74" borderId="11" xfId="0" applyFont="1" applyFill="1" applyBorder="1" applyAlignment="1">
      <alignment horizontal="left"/>
    </xf>
    <xf numFmtId="0" fontId="18" fillId="74" borderId="12" xfId="0" applyFont="1" applyFill="1" applyBorder="1" applyAlignment="1">
      <alignment horizontal="left"/>
    </xf>
    <xf numFmtId="0" fontId="16" fillId="0" borderId="11" xfId="0" applyFont="1" applyBorder="1" applyAlignment="1">
      <alignment horizontal="center" wrapText="1"/>
    </xf>
    <xf numFmtId="0" fontId="16" fillId="0" borderId="12" xfId="0" applyFont="1" applyBorder="1" applyAlignment="1">
      <alignment horizontal="center" wrapText="1"/>
    </xf>
    <xf numFmtId="0" fontId="16" fillId="0" borderId="10" xfId="0" applyFont="1" applyBorder="1" applyAlignment="1">
      <alignment horizontal="center" wrapText="1"/>
    </xf>
    <xf numFmtId="0" fontId="16" fillId="0" borderId="11" xfId="0" applyFont="1" applyBorder="1" applyAlignment="1">
      <alignment horizontal="left" wrapText="1"/>
    </xf>
    <xf numFmtId="0" fontId="16" fillId="0" borderId="12" xfId="0" applyFont="1" applyBorder="1" applyAlignment="1">
      <alignment horizontal="left" wrapText="1"/>
    </xf>
    <xf numFmtId="0" fontId="16" fillId="0" borderId="10" xfId="0" applyFont="1" applyBorder="1" applyAlignment="1">
      <alignment horizontal="left" wrapText="1"/>
    </xf>
    <xf numFmtId="0" fontId="41" fillId="84" borderId="49" xfId="0" applyFont="1" applyFill="1" applyBorder="1" applyAlignment="1">
      <alignment horizontal="center" vertical="center" wrapText="1"/>
    </xf>
    <xf numFmtId="0" fontId="41" fillId="84" borderId="50" xfId="0" applyFont="1" applyFill="1" applyBorder="1" applyAlignment="1">
      <alignment horizontal="center" vertical="center" wrapText="1"/>
    </xf>
    <xf numFmtId="0" fontId="41" fillId="84" borderId="53" xfId="0" applyFont="1" applyFill="1" applyBorder="1" applyAlignment="1">
      <alignment horizontal="center" vertical="center" wrapText="1"/>
    </xf>
    <xf numFmtId="0" fontId="41" fillId="84" borderId="39" xfId="0" applyFont="1" applyFill="1" applyBorder="1" applyAlignment="1">
      <alignment horizontal="center" vertical="center" wrapText="1"/>
    </xf>
    <xf numFmtId="0" fontId="41" fillId="64" borderId="49" xfId="0" applyFont="1" applyFill="1" applyBorder="1" applyAlignment="1">
      <alignment horizontal="left"/>
    </xf>
    <xf numFmtId="0" fontId="41" fillId="64" borderId="52" xfId="0" applyFont="1" applyFill="1" applyBorder="1" applyAlignment="1">
      <alignment horizontal="left"/>
    </xf>
    <xf numFmtId="0" fontId="41" fillId="64" borderId="12" xfId="0" applyFont="1" applyFill="1" applyBorder="1" applyAlignment="1">
      <alignment horizontal="left"/>
    </xf>
    <xf numFmtId="0" fontId="41" fillId="64" borderId="50" xfId="0" applyFont="1" applyFill="1" applyBorder="1" applyAlignment="1">
      <alignment horizontal="left"/>
    </xf>
    <xf numFmtId="0" fontId="18" fillId="73" borderId="11" xfId="0" applyFont="1" applyFill="1" applyBorder="1" applyAlignment="1">
      <alignment horizontal="center"/>
    </xf>
    <xf numFmtId="0" fontId="18" fillId="73" borderId="12" xfId="0" applyFont="1" applyFill="1" applyBorder="1" applyAlignment="1">
      <alignment horizontal="center"/>
    </xf>
    <xf numFmtId="0" fontId="18" fillId="73" borderId="10" xfId="0" applyFont="1" applyFill="1" applyBorder="1" applyAlignment="1">
      <alignment horizontal="center"/>
    </xf>
    <xf numFmtId="0" fontId="16" fillId="0" borderId="11" xfId="0" applyFont="1" applyBorder="1" applyAlignment="1">
      <alignment horizontal="left"/>
    </xf>
    <xf numFmtId="0" fontId="16" fillId="0" borderId="12" xfId="0" applyFont="1" applyBorder="1" applyAlignment="1">
      <alignment horizontal="left"/>
    </xf>
    <xf numFmtId="0" fontId="16" fillId="0" borderId="10" xfId="0" applyFont="1" applyBorder="1" applyAlignment="1">
      <alignment horizontal="left"/>
    </xf>
    <xf numFmtId="0" fontId="41" fillId="74" borderId="49" xfId="0" applyFont="1" applyFill="1" applyBorder="1" applyAlignment="1">
      <alignment horizontal="left"/>
    </xf>
    <xf numFmtId="0" fontId="41" fillId="74" borderId="52" xfId="0" applyFont="1" applyFill="1" applyBorder="1" applyAlignment="1">
      <alignment horizontal="left"/>
    </xf>
    <xf numFmtId="0" fontId="41" fillId="74" borderId="12" xfId="0" applyFont="1" applyFill="1" applyBorder="1" applyAlignment="1">
      <alignment horizontal="left"/>
    </xf>
    <xf numFmtId="0" fontId="41" fillId="74" borderId="50" xfId="0" applyFont="1" applyFill="1" applyBorder="1" applyAlignment="1">
      <alignment horizontal="left"/>
    </xf>
    <xf numFmtId="0" fontId="18" fillId="76" borderId="11" xfId="0" applyFont="1" applyFill="1" applyBorder="1" applyAlignment="1">
      <alignment horizontal="center"/>
    </xf>
    <xf numFmtId="0" fontId="18" fillId="76" borderId="10" xfId="0" applyFont="1" applyFill="1" applyBorder="1" applyAlignment="1">
      <alignment horizontal="center"/>
    </xf>
    <xf numFmtId="0" fontId="41" fillId="57" borderId="49" xfId="0" applyFont="1" applyFill="1" applyBorder="1" applyAlignment="1">
      <alignment horizontal="center" vertical="center"/>
    </xf>
    <xf numFmtId="0" fontId="41" fillId="57" borderId="37" xfId="0" applyFont="1" applyFill="1" applyBorder="1" applyAlignment="1">
      <alignment horizontal="center" vertical="center"/>
    </xf>
    <xf numFmtId="0" fontId="18" fillId="77" borderId="11" xfId="0" applyFont="1" applyFill="1" applyBorder="1" applyAlignment="1">
      <alignment horizontal="center"/>
    </xf>
    <xf numFmtId="0" fontId="18" fillId="77" borderId="12" xfId="0" applyFont="1" applyFill="1" applyBorder="1" applyAlignment="1">
      <alignment horizontal="center"/>
    </xf>
    <xf numFmtId="0" fontId="18" fillId="77" borderId="10" xfId="0" applyFont="1" applyFill="1" applyBorder="1" applyAlignment="1">
      <alignment horizontal="center"/>
    </xf>
    <xf numFmtId="0" fontId="46" fillId="55" borderId="11" xfId="0" applyFont="1" applyFill="1" applyBorder="1" applyAlignment="1">
      <alignment horizontal="center"/>
    </xf>
    <xf numFmtId="0" fontId="46" fillId="55" borderId="10" xfId="0" applyFont="1" applyFill="1" applyBorder="1" applyAlignment="1">
      <alignment horizontal="center"/>
    </xf>
  </cellXfs>
  <cellStyles count="34700">
    <cellStyle name="20% - Accent1" xfId="19" builtinId="30" customBuiltin="1"/>
    <cellStyle name="20% - Accent1 2" xfId="55"/>
    <cellStyle name="20% - Accent1 3" xfId="179"/>
    <cellStyle name="20% - Accent1 4" xfId="265"/>
    <cellStyle name="20% - Accent1 5" xfId="753"/>
    <cellStyle name="20% - Accent1 6" xfId="812"/>
    <cellStyle name="20% - Accent1 7" xfId="54"/>
    <cellStyle name="20% - Accent1 8" xfId="6384"/>
    <cellStyle name="20% - Accent1 9" xfId="7013"/>
    <cellStyle name="20% - Accent2" xfId="23" builtinId="34" customBuiltin="1"/>
    <cellStyle name="20% - Accent2 2" xfId="57"/>
    <cellStyle name="20% - Accent2 3" xfId="180"/>
    <cellStyle name="20% - Accent2 4" xfId="266"/>
    <cellStyle name="20% - Accent2 5" xfId="755"/>
    <cellStyle name="20% - Accent2 6" xfId="853"/>
    <cellStyle name="20% - Accent2 7" xfId="56"/>
    <cellStyle name="20% - Accent2 8" xfId="6334"/>
    <cellStyle name="20% - Accent2 9" xfId="6552"/>
    <cellStyle name="20% - Accent3" xfId="27" builtinId="38" customBuiltin="1"/>
    <cellStyle name="20% - Accent3 2" xfId="59"/>
    <cellStyle name="20% - Accent3 3" xfId="181"/>
    <cellStyle name="20% - Accent3 4" xfId="267"/>
    <cellStyle name="20% - Accent3 5" xfId="756"/>
    <cellStyle name="20% - Accent3 6" xfId="1320"/>
    <cellStyle name="20% - Accent3 7" xfId="58"/>
    <cellStyle name="20% - Accent3 8" xfId="6270"/>
    <cellStyle name="20% - Accent3 9" xfId="6416"/>
    <cellStyle name="20% - Accent4" xfId="31" builtinId="42" customBuiltin="1"/>
    <cellStyle name="20% - Accent4 2" xfId="61"/>
    <cellStyle name="20% - Accent4 3" xfId="182"/>
    <cellStyle name="20% - Accent4 4" xfId="268"/>
    <cellStyle name="20% - Accent4 5" xfId="757"/>
    <cellStyle name="20% - Accent4 6" xfId="1317"/>
    <cellStyle name="20% - Accent4 7" xfId="60"/>
    <cellStyle name="20% - Accent4 8" xfId="6764"/>
    <cellStyle name="20% - Accent4 9" xfId="6884"/>
    <cellStyle name="20% - Accent5" xfId="35" builtinId="46" customBuiltin="1"/>
    <cellStyle name="20% - Accent5 2" xfId="63"/>
    <cellStyle name="20% - Accent5 3" xfId="183"/>
    <cellStyle name="20% - Accent5 4" xfId="269"/>
    <cellStyle name="20% - Accent5 5" xfId="758"/>
    <cellStyle name="20% - Accent5 6" xfId="1315"/>
    <cellStyle name="20% - Accent5 7" xfId="62"/>
    <cellStyle name="20% - Accent5 8" xfId="6333"/>
    <cellStyle name="20% - Accent5 9" xfId="6900"/>
    <cellStyle name="20% - Accent6" xfId="39" builtinId="50" customBuiltin="1"/>
    <cellStyle name="20% - Accent6 2" xfId="65"/>
    <cellStyle name="20% - Accent6 3" xfId="184"/>
    <cellStyle name="20% - Accent6 4" xfId="270"/>
    <cellStyle name="20% - Accent6 5" xfId="759"/>
    <cellStyle name="20% - Accent6 6" xfId="851"/>
    <cellStyle name="20% - Accent6 7" xfId="64"/>
    <cellStyle name="20% - Accent6 8" xfId="6500"/>
    <cellStyle name="20% - Accent6 9" xfId="6939"/>
    <cellStyle name="40% - Accent1" xfId="20" builtinId="31" customBuiltin="1"/>
    <cellStyle name="40% - Accent1 2" xfId="67"/>
    <cellStyle name="40% - Accent1 3" xfId="185"/>
    <cellStyle name="40% - Accent1 4" xfId="271"/>
    <cellStyle name="40% - Accent1 5" xfId="760"/>
    <cellStyle name="40% - Accent1 6" xfId="848"/>
    <cellStyle name="40% - Accent1 7" xfId="66"/>
    <cellStyle name="40% - Accent1 8" xfId="6633"/>
    <cellStyle name="40% - Accent1 9" xfId="6784"/>
    <cellStyle name="40% - Accent2" xfId="24" builtinId="35" customBuiltin="1"/>
    <cellStyle name="40% - Accent2 2" xfId="69"/>
    <cellStyle name="40% - Accent2 3" xfId="186"/>
    <cellStyle name="40% - Accent2 4" xfId="272"/>
    <cellStyle name="40% - Accent2 5" xfId="762"/>
    <cellStyle name="40% - Accent2 6" xfId="814"/>
    <cellStyle name="40% - Accent2 7" xfId="68"/>
    <cellStyle name="40% - Accent2 8" xfId="7206"/>
    <cellStyle name="40% - Accent2 9" xfId="6902"/>
    <cellStyle name="40% - Accent3" xfId="28" builtinId="39" customBuiltin="1"/>
    <cellStyle name="40% - Accent3 2" xfId="71"/>
    <cellStyle name="40% - Accent3 3" xfId="187"/>
    <cellStyle name="40% - Accent3 4" xfId="273"/>
    <cellStyle name="40% - Accent3 5" xfId="763"/>
    <cellStyle name="40% - Accent3 6" xfId="768"/>
    <cellStyle name="40% - Accent3 7" xfId="70"/>
    <cellStyle name="40% - Accent3 8" xfId="6869"/>
    <cellStyle name="40% - Accent3 9" xfId="6265"/>
    <cellStyle name="40% - Accent4" xfId="32" builtinId="43" customBuiltin="1"/>
    <cellStyle name="40% - Accent4 2" xfId="73"/>
    <cellStyle name="40% - Accent4 3" xfId="188"/>
    <cellStyle name="40% - Accent4 4" xfId="274"/>
    <cellStyle name="40% - Accent4 5" xfId="764"/>
    <cellStyle name="40% - Accent4 6" xfId="854"/>
    <cellStyle name="40% - Accent4 7" xfId="72"/>
    <cellStyle name="40% - Accent4 8" xfId="6943"/>
    <cellStyle name="40% - Accent4 9" xfId="7127"/>
    <cellStyle name="40% - Accent5" xfId="36" builtinId="47" customBuiltin="1"/>
    <cellStyle name="40% - Accent5 2" xfId="75"/>
    <cellStyle name="40% - Accent5 3" xfId="189"/>
    <cellStyle name="40% - Accent5 4" xfId="275"/>
    <cellStyle name="40% - Accent5 5" xfId="765"/>
    <cellStyle name="40% - Accent5 6" xfId="1300"/>
    <cellStyle name="40% - Accent5 7" xfId="74"/>
    <cellStyle name="40% - Accent5 8" xfId="7192"/>
    <cellStyle name="40% - Accent5 9" xfId="6739"/>
    <cellStyle name="40% - Accent6" xfId="40" builtinId="51" customBuiltin="1"/>
    <cellStyle name="40% - Accent6 2" xfId="77"/>
    <cellStyle name="40% - Accent6 3" xfId="190"/>
    <cellStyle name="40% - Accent6 4" xfId="276"/>
    <cellStyle name="40% - Accent6 5" xfId="766"/>
    <cellStyle name="40% - Accent6 6" xfId="819"/>
    <cellStyle name="40% - Accent6 7" xfId="76"/>
    <cellStyle name="40% - Accent6 8" xfId="6962"/>
    <cellStyle name="40% - Accent6 9" xfId="6490"/>
    <cellStyle name="60% - Accent1" xfId="21" builtinId="32" customBuiltin="1"/>
    <cellStyle name="60% - Accent1 2" xfId="79"/>
    <cellStyle name="60% - Accent1 3" xfId="191"/>
    <cellStyle name="60% - Accent1 4" xfId="277"/>
    <cellStyle name="60% - Accent1 5" xfId="767"/>
    <cellStyle name="60% - Accent1 6" xfId="754"/>
    <cellStyle name="60% - Accent1 7" xfId="78"/>
    <cellStyle name="60% - Accent2" xfId="25" builtinId="36" customBuiltin="1"/>
    <cellStyle name="60% - Accent2 2" xfId="81"/>
    <cellStyle name="60% - Accent2 3" xfId="192"/>
    <cellStyle name="60% - Accent2 4" xfId="278"/>
    <cellStyle name="60% - Accent2 5" xfId="769"/>
    <cellStyle name="60% - Accent2 6" xfId="1309"/>
    <cellStyle name="60% - Accent2 7" xfId="80"/>
    <cellStyle name="60% - Accent3" xfId="29" builtinId="40" customBuiltin="1"/>
    <cellStyle name="60% - Accent3 2" xfId="83"/>
    <cellStyle name="60% - Accent3 3" xfId="193"/>
    <cellStyle name="60% - Accent3 4" xfId="279"/>
    <cellStyle name="60% - Accent3 5" xfId="770"/>
    <cellStyle name="60% - Accent3 6" xfId="1303"/>
    <cellStyle name="60% - Accent3 7" xfId="82"/>
    <cellStyle name="60% - Accent4" xfId="33" builtinId="44" customBuiltin="1"/>
    <cellStyle name="60% - Accent4 2" xfId="85"/>
    <cellStyle name="60% - Accent4 3" xfId="194"/>
    <cellStyle name="60% - Accent4 4" xfId="280"/>
    <cellStyle name="60% - Accent4 5" xfId="771"/>
    <cellStyle name="60% - Accent4 6" xfId="1311"/>
    <cellStyle name="60% - Accent4 7" xfId="84"/>
    <cellStyle name="60% - Accent5" xfId="37" builtinId="48" customBuiltin="1"/>
    <cellStyle name="60% - Accent5 2" xfId="87"/>
    <cellStyle name="60% - Accent5 3" xfId="195"/>
    <cellStyle name="60% - Accent5 4" xfId="281"/>
    <cellStyle name="60% - Accent5 5" xfId="772"/>
    <cellStyle name="60% - Accent5 6" xfId="795"/>
    <cellStyle name="60% - Accent5 7" xfId="86"/>
    <cellStyle name="60% - Accent6" xfId="41" builtinId="52" customBuiltin="1"/>
    <cellStyle name="60% - Accent6 2" xfId="89"/>
    <cellStyle name="60% - Accent6 3" xfId="196"/>
    <cellStyle name="60% - Accent6 4" xfId="282"/>
    <cellStyle name="60% - Accent6 5" xfId="773"/>
    <cellStyle name="60% - Accent6 6" xfId="1308"/>
    <cellStyle name="60% - Accent6 7" xfId="88"/>
    <cellStyle name="Accent1" xfId="18" builtinId="29" customBuiltin="1"/>
    <cellStyle name="Accent1 2" xfId="91"/>
    <cellStyle name="Accent1 3" xfId="197"/>
    <cellStyle name="Accent1 4" xfId="283"/>
    <cellStyle name="Accent1 5" xfId="774"/>
    <cellStyle name="Accent1 6" xfId="1302"/>
    <cellStyle name="Accent1 7" xfId="90"/>
    <cellStyle name="Accent2" xfId="22" builtinId="33" customBuiltin="1"/>
    <cellStyle name="Accent2 2" xfId="93"/>
    <cellStyle name="Accent2 3" xfId="198"/>
    <cellStyle name="Accent2 4" xfId="284"/>
    <cellStyle name="Accent2 5" xfId="775"/>
    <cellStyle name="Accent2 6" xfId="761"/>
    <cellStyle name="Accent2 7" xfId="92"/>
    <cellStyle name="Accent3" xfId="26" builtinId="37" customBuiltin="1"/>
    <cellStyle name="Accent3 2" xfId="95"/>
    <cellStyle name="Accent3 3" xfId="199"/>
    <cellStyle name="Accent3 4" xfId="285"/>
    <cellStyle name="Accent3 5" xfId="776"/>
    <cellStyle name="Accent3 6" xfId="1312"/>
    <cellStyle name="Accent3 7" xfId="94"/>
    <cellStyle name="Accent4" xfId="30" builtinId="41" customBuiltin="1"/>
    <cellStyle name="Accent4 2" xfId="97"/>
    <cellStyle name="Accent4 3" xfId="200"/>
    <cellStyle name="Accent4 4" xfId="286"/>
    <cellStyle name="Accent4 5" xfId="777"/>
    <cellStyle name="Accent4 6" xfId="1319"/>
    <cellStyle name="Accent4 7" xfId="96"/>
    <cellStyle name="Accent5" xfId="34" builtinId="45" customBuiltin="1"/>
    <cellStyle name="Accent5 2" xfId="99"/>
    <cellStyle name="Accent5 3" xfId="201"/>
    <cellStyle name="Accent5 4" xfId="287"/>
    <cellStyle name="Accent5 5" xfId="778"/>
    <cellStyle name="Accent5 6" xfId="822"/>
    <cellStyle name="Accent5 7" xfId="98"/>
    <cellStyle name="Accent6" xfId="38" builtinId="49" customBuiltin="1"/>
    <cellStyle name="Accent6 2" xfId="101"/>
    <cellStyle name="Accent6 3" xfId="202"/>
    <cellStyle name="Accent6 4" xfId="288"/>
    <cellStyle name="Accent6 5" xfId="779"/>
    <cellStyle name="Accent6 6" xfId="782"/>
    <cellStyle name="Accent6 7" xfId="100"/>
    <cellStyle name="Bad" xfId="7" builtinId="27" customBuiltin="1"/>
    <cellStyle name="Bad 2" xfId="103"/>
    <cellStyle name="Bad 3" xfId="203"/>
    <cellStyle name="Bad 4" xfId="289"/>
    <cellStyle name="Bad 5" xfId="780"/>
    <cellStyle name="Bad 6" xfId="852"/>
    <cellStyle name="Bad 7" xfId="102"/>
    <cellStyle name="Calculation" xfId="11" builtinId="22" customBuiltin="1"/>
    <cellStyle name="Calculation 2" xfId="105"/>
    <cellStyle name="Calculation 2 2" xfId="15928"/>
    <cellStyle name="Calculation 2 2 10" xfId="24845"/>
    <cellStyle name="Calculation 2 2 10 2" xfId="34525"/>
    <cellStyle name="Calculation 2 2 11" xfId="26189"/>
    <cellStyle name="Calculation 2 2 2" xfId="16063"/>
    <cellStyle name="Calculation 2 2 2 2" xfId="16589"/>
    <cellStyle name="Calculation 2 2 2 2 2" xfId="17503"/>
    <cellStyle name="Calculation 2 2 2 2 2 2" xfId="23063"/>
    <cellStyle name="Calculation 2 2 2 2 2 2 2" xfId="32743"/>
    <cellStyle name="Calculation 2 2 2 2 2 3" xfId="20289"/>
    <cellStyle name="Calculation 2 2 2 2 2 3 2" xfId="29969"/>
    <cellStyle name="Calculation 2 2 2 2 2 4" xfId="21533"/>
    <cellStyle name="Calculation 2 2 2 2 2 4 2" xfId="31213"/>
    <cellStyle name="Calculation 2 2 2 2 2 5" xfId="26985"/>
    <cellStyle name="Calculation 2 2 2 2 2 6" xfId="27187"/>
    <cellStyle name="Calculation 2 2 2 2 3" xfId="18184"/>
    <cellStyle name="Calculation 2 2 2 2 3 2" xfId="23744"/>
    <cellStyle name="Calculation 2 2 2 2 3 2 2" xfId="33424"/>
    <cellStyle name="Calculation 2 2 2 2 3 3" xfId="18347"/>
    <cellStyle name="Calculation 2 2 2 2 3 3 2" xfId="28027"/>
    <cellStyle name="Calculation 2 2 2 2 3 4" xfId="24610"/>
    <cellStyle name="Calculation 2 2 2 2 3 4 2" xfId="34290"/>
    <cellStyle name="Calculation 2 2 2 2 3 5" xfId="27868"/>
    <cellStyle name="Calculation 2 2 2 2 4" xfId="22239"/>
    <cellStyle name="Calculation 2 2 2 2 4 2" xfId="31919"/>
    <cellStyle name="Calculation 2 2 2 2 5" xfId="20560"/>
    <cellStyle name="Calculation 2 2 2 2 5 2" xfId="30240"/>
    <cellStyle name="Calculation 2 2 2 2 6" xfId="20959"/>
    <cellStyle name="Calculation 2 2 2 2 6 2" xfId="30639"/>
    <cellStyle name="Calculation 2 2 2 2 7" xfId="26095"/>
    <cellStyle name="Calculation 2 2 2 3" xfId="16353"/>
    <cellStyle name="Calculation 2 2 2 3 2" xfId="16822"/>
    <cellStyle name="Calculation 2 2 2 3 2 2" xfId="22397"/>
    <cellStyle name="Calculation 2 2 2 3 2 2 2" xfId="32077"/>
    <cellStyle name="Calculation 2 2 2 3 2 3" xfId="18905"/>
    <cellStyle name="Calculation 2 2 2 3 2 3 2" xfId="28585"/>
    <cellStyle name="Calculation 2 2 2 3 2 4" xfId="21196"/>
    <cellStyle name="Calculation 2 2 2 3 2 4 2" xfId="30876"/>
    <cellStyle name="Calculation 2 2 2 3 2 5" xfId="26379"/>
    <cellStyle name="Calculation 2 2 2 3 2 6" xfId="25380"/>
    <cellStyle name="Calculation 2 2 2 3 3" xfId="17948"/>
    <cellStyle name="Calculation 2 2 2 3 3 2" xfId="23508"/>
    <cellStyle name="Calculation 2 2 2 3 3 2 2" xfId="33188"/>
    <cellStyle name="Calculation 2 2 2 3 3 3" xfId="20001"/>
    <cellStyle name="Calculation 2 2 2 3 3 3 2" xfId="29681"/>
    <cellStyle name="Calculation 2 2 2 3 3 4" xfId="19255"/>
    <cellStyle name="Calculation 2 2 2 3 3 4 2" xfId="28935"/>
    <cellStyle name="Calculation 2 2 2 3 3 5" xfId="27632"/>
    <cellStyle name="Calculation 2 2 2 3 4" xfId="22003"/>
    <cellStyle name="Calculation 2 2 2 3 4 2" xfId="31683"/>
    <cellStyle name="Calculation 2 2 2 3 5" xfId="18782"/>
    <cellStyle name="Calculation 2 2 2 3 5 2" xfId="28462"/>
    <cellStyle name="Calculation 2 2 2 3 6" xfId="24274"/>
    <cellStyle name="Calculation 2 2 2 3 6 2" xfId="33954"/>
    <cellStyle name="Calculation 2 2 2 3 7" xfId="25714"/>
    <cellStyle name="Calculation 2 2 2 4" xfId="17041"/>
    <cellStyle name="Calculation 2 2 2 4 2" xfId="22616"/>
    <cellStyle name="Calculation 2 2 2 4 2 2" xfId="32296"/>
    <cellStyle name="Calculation 2 2 2 4 3" xfId="19395"/>
    <cellStyle name="Calculation 2 2 2 4 3 2" xfId="29075"/>
    <cellStyle name="Calculation 2 2 2 4 4" xfId="20409"/>
    <cellStyle name="Calculation 2 2 2 4 4 2" xfId="30089"/>
    <cellStyle name="Calculation 2 2 2 4 5" xfId="26592"/>
    <cellStyle name="Calculation 2 2 2 4 6" xfId="25600"/>
    <cellStyle name="Calculation 2 2 2 5" xfId="17678"/>
    <cellStyle name="Calculation 2 2 2 5 2" xfId="23238"/>
    <cellStyle name="Calculation 2 2 2 5 2 2" xfId="32918"/>
    <cellStyle name="Calculation 2 2 2 5 3" xfId="21155"/>
    <cellStyle name="Calculation 2 2 2 5 3 2" xfId="30835"/>
    <cellStyle name="Calculation 2 2 2 5 4" xfId="18948"/>
    <cellStyle name="Calculation 2 2 2 5 4 2" xfId="28628"/>
    <cellStyle name="Calculation 2 2 2 5 5" xfId="27362"/>
    <cellStyle name="Calculation 2 2 2 6" xfId="21729"/>
    <cellStyle name="Calculation 2 2 2 6 2" xfId="31409"/>
    <cellStyle name="Calculation 2 2 2 7" xfId="21562"/>
    <cellStyle name="Calculation 2 2 2 7 2" xfId="31242"/>
    <cellStyle name="Calculation 2 2 2 8" xfId="20921"/>
    <cellStyle name="Calculation 2 2 2 8 2" xfId="30601"/>
    <cellStyle name="Calculation 2 2 2 9" xfId="25851"/>
    <cellStyle name="Calculation 2 2 3" xfId="15991"/>
    <cellStyle name="Calculation 2 2 3 2" xfId="16535"/>
    <cellStyle name="Calculation 2 2 3 2 2" xfId="17449"/>
    <cellStyle name="Calculation 2 2 3 2 2 2" xfId="23009"/>
    <cellStyle name="Calculation 2 2 3 2 2 2 2" xfId="32689"/>
    <cellStyle name="Calculation 2 2 3 2 2 3" xfId="20612"/>
    <cellStyle name="Calculation 2 2 3 2 2 3 2" xfId="30292"/>
    <cellStyle name="Calculation 2 2 3 2 2 4" xfId="20272"/>
    <cellStyle name="Calculation 2 2 3 2 2 4 2" xfId="29952"/>
    <cellStyle name="Calculation 2 2 3 2 2 5" xfId="26931"/>
    <cellStyle name="Calculation 2 2 3 2 2 6" xfId="25639"/>
    <cellStyle name="Calculation 2 2 3 2 3" xfId="18130"/>
    <cellStyle name="Calculation 2 2 3 2 3 2" xfId="23690"/>
    <cellStyle name="Calculation 2 2 3 2 3 2 2" xfId="33370"/>
    <cellStyle name="Calculation 2 2 3 2 3 3" xfId="24158"/>
    <cellStyle name="Calculation 2 2 3 2 3 3 2" xfId="33838"/>
    <cellStyle name="Calculation 2 2 3 2 3 4" xfId="24687"/>
    <cellStyle name="Calculation 2 2 3 2 3 4 2" xfId="34367"/>
    <cellStyle name="Calculation 2 2 3 2 3 5" xfId="27814"/>
    <cellStyle name="Calculation 2 2 3 2 4" xfId="22185"/>
    <cellStyle name="Calculation 2 2 3 2 4 2" xfId="31865"/>
    <cellStyle name="Calculation 2 2 3 2 5" xfId="20392"/>
    <cellStyle name="Calculation 2 2 3 2 5 2" xfId="30072"/>
    <cellStyle name="Calculation 2 2 3 2 6" xfId="19792"/>
    <cellStyle name="Calculation 2 2 3 2 6 2" xfId="29472"/>
    <cellStyle name="Calculation 2 2 3 2 7" xfId="25513"/>
    <cellStyle name="Calculation 2 2 3 3" xfId="16299"/>
    <cellStyle name="Calculation 2 2 3 3 2" xfId="16823"/>
    <cellStyle name="Calculation 2 2 3 3 2 2" xfId="22398"/>
    <cellStyle name="Calculation 2 2 3 3 2 2 2" xfId="32078"/>
    <cellStyle name="Calculation 2 2 3 3 2 3" xfId="20715"/>
    <cellStyle name="Calculation 2 2 3 3 2 3 2" xfId="30395"/>
    <cellStyle name="Calculation 2 2 3 3 2 4" xfId="19392"/>
    <cellStyle name="Calculation 2 2 3 3 2 4 2" xfId="29072"/>
    <cellStyle name="Calculation 2 2 3 3 2 5" xfId="26380"/>
    <cellStyle name="Calculation 2 2 3 3 2 6" xfId="25984"/>
    <cellStyle name="Calculation 2 2 3 3 3" xfId="17894"/>
    <cellStyle name="Calculation 2 2 3 3 3 2" xfId="23454"/>
    <cellStyle name="Calculation 2 2 3 3 3 2 2" xfId="33134"/>
    <cellStyle name="Calculation 2 2 3 3 3 3" xfId="20105"/>
    <cellStyle name="Calculation 2 2 3 3 3 3 2" xfId="29785"/>
    <cellStyle name="Calculation 2 2 3 3 3 4" xfId="19111"/>
    <cellStyle name="Calculation 2 2 3 3 3 4 2" xfId="28791"/>
    <cellStyle name="Calculation 2 2 3 3 3 5" xfId="27578"/>
    <cellStyle name="Calculation 2 2 3 3 4" xfId="21949"/>
    <cellStyle name="Calculation 2 2 3 3 4 2" xfId="31629"/>
    <cellStyle name="Calculation 2 2 3 3 5" xfId="18999"/>
    <cellStyle name="Calculation 2 2 3 3 5 2" xfId="28679"/>
    <cellStyle name="Calculation 2 2 3 3 6" xfId="21205"/>
    <cellStyle name="Calculation 2 2 3 3 6 2" xfId="30885"/>
    <cellStyle name="Calculation 2 2 3 3 7" xfId="25642"/>
    <cellStyle name="Calculation 2 2 3 4" xfId="17101"/>
    <cellStyle name="Calculation 2 2 3 4 2" xfId="22676"/>
    <cellStyle name="Calculation 2 2 3 4 2 2" xfId="32356"/>
    <cellStyle name="Calculation 2 2 3 4 3" xfId="20595"/>
    <cellStyle name="Calculation 2 2 3 4 3 2" xfId="30275"/>
    <cellStyle name="Calculation 2 2 3 4 4" xfId="20157"/>
    <cellStyle name="Calculation 2 2 3 4 4 2" xfId="29837"/>
    <cellStyle name="Calculation 2 2 3 4 5" xfId="26649"/>
    <cellStyle name="Calculation 2 2 3 4 6" xfId="25130"/>
    <cellStyle name="Calculation 2 2 3 5" xfId="17224"/>
    <cellStyle name="Calculation 2 2 3 5 2" xfId="22790"/>
    <cellStyle name="Calculation 2 2 3 5 2 2" xfId="32470"/>
    <cellStyle name="Calculation 2 2 3 5 3" xfId="19999"/>
    <cellStyle name="Calculation 2 2 3 5 3 2" xfId="29679"/>
    <cellStyle name="Calculation 2 2 3 5 4" xfId="18751"/>
    <cellStyle name="Calculation 2 2 3 5 4 2" xfId="28431"/>
    <cellStyle name="Calculation 2 2 3 5 5" xfId="26311"/>
    <cellStyle name="Calculation 2 2 3 6" xfId="21671"/>
    <cellStyle name="Calculation 2 2 3 6 2" xfId="31351"/>
    <cellStyle name="Calculation 2 2 3 7" xfId="19176"/>
    <cellStyle name="Calculation 2 2 3 7 2" xfId="28856"/>
    <cellStyle name="Calculation 2 2 3 8" xfId="24815"/>
    <cellStyle name="Calculation 2 2 3 8 2" xfId="34495"/>
    <cellStyle name="Calculation 2 2 3 9" xfId="26206"/>
    <cellStyle name="Calculation 2 2 4" xfId="16479"/>
    <cellStyle name="Calculation 2 2 4 2" xfId="17393"/>
    <cellStyle name="Calculation 2 2 4 2 2" xfId="22953"/>
    <cellStyle name="Calculation 2 2 4 2 2 2" xfId="32633"/>
    <cellStyle name="Calculation 2 2 4 2 3" xfId="21345"/>
    <cellStyle name="Calculation 2 2 4 2 3 2" xfId="31025"/>
    <cellStyle name="Calculation 2 2 4 2 4" xfId="18856"/>
    <cellStyle name="Calculation 2 2 4 2 4 2" xfId="28536"/>
    <cellStyle name="Calculation 2 2 4 2 5" xfId="26875"/>
    <cellStyle name="Calculation 2 2 4 2 6" xfId="25022"/>
    <cellStyle name="Calculation 2 2 4 3" xfId="18074"/>
    <cellStyle name="Calculation 2 2 4 3 2" xfId="23634"/>
    <cellStyle name="Calculation 2 2 4 3 2 2" xfId="33314"/>
    <cellStyle name="Calculation 2 2 4 3 3" xfId="24406"/>
    <cellStyle name="Calculation 2 2 4 3 3 2" xfId="34086"/>
    <cellStyle name="Calculation 2 2 4 3 4" xfId="19239"/>
    <cellStyle name="Calculation 2 2 4 3 4 2" xfId="28919"/>
    <cellStyle name="Calculation 2 2 4 3 5" xfId="27758"/>
    <cellStyle name="Calculation 2 2 4 4" xfId="22129"/>
    <cellStyle name="Calculation 2 2 4 4 2" xfId="31809"/>
    <cellStyle name="Calculation 2 2 4 5" xfId="23937"/>
    <cellStyle name="Calculation 2 2 4 5 2" xfId="33617"/>
    <cellStyle name="Calculation 2 2 4 6" xfId="21576"/>
    <cellStyle name="Calculation 2 2 4 6 2" xfId="31256"/>
    <cellStyle name="Calculation 2 2 4 7" xfId="25721"/>
    <cellStyle name="Calculation 2 2 5" xfId="16243"/>
    <cellStyle name="Calculation 2 2 5 2" xfId="16937"/>
    <cellStyle name="Calculation 2 2 5 2 2" xfId="22512"/>
    <cellStyle name="Calculation 2 2 5 2 2 2" xfId="32192"/>
    <cellStyle name="Calculation 2 2 5 2 3" xfId="20922"/>
    <cellStyle name="Calculation 2 2 5 2 3 2" xfId="30602"/>
    <cellStyle name="Calculation 2 2 5 2 4" xfId="24432"/>
    <cellStyle name="Calculation 2 2 5 2 4 2" xfId="34112"/>
    <cellStyle name="Calculation 2 2 5 2 5" xfId="26494"/>
    <cellStyle name="Calculation 2 2 5 2 6" xfId="26108"/>
    <cellStyle name="Calculation 2 2 5 3" xfId="17838"/>
    <cellStyle name="Calculation 2 2 5 3 2" xfId="23398"/>
    <cellStyle name="Calculation 2 2 5 3 2 2" xfId="33078"/>
    <cellStyle name="Calculation 2 2 5 3 3" xfId="20605"/>
    <cellStyle name="Calculation 2 2 5 3 3 2" xfId="30285"/>
    <cellStyle name="Calculation 2 2 5 3 4" xfId="24750"/>
    <cellStyle name="Calculation 2 2 5 3 4 2" xfId="34430"/>
    <cellStyle name="Calculation 2 2 5 3 5" xfId="27522"/>
    <cellStyle name="Calculation 2 2 5 4" xfId="21893"/>
    <cellStyle name="Calculation 2 2 5 4 2" xfId="31573"/>
    <cellStyle name="Calculation 2 2 5 5" xfId="19028"/>
    <cellStyle name="Calculation 2 2 5 5 2" xfId="28708"/>
    <cellStyle name="Calculation 2 2 5 6" xfId="19759"/>
    <cellStyle name="Calculation 2 2 5 6 2" xfId="29439"/>
    <cellStyle name="Calculation 2 2 5 7" xfId="25723"/>
    <cellStyle name="Calculation 2 2 6" xfId="17106"/>
    <cellStyle name="Calculation 2 2 6 2" xfId="22681"/>
    <cellStyle name="Calculation 2 2 6 2 2" xfId="32361"/>
    <cellStyle name="Calculation 2 2 6 3" xfId="20343"/>
    <cellStyle name="Calculation 2 2 6 3 2" xfId="30023"/>
    <cellStyle name="Calculation 2 2 6 4" xfId="20884"/>
    <cellStyle name="Calculation 2 2 6 4 2" xfId="30564"/>
    <cellStyle name="Calculation 2 2 6 5" xfId="26654"/>
    <cellStyle name="Calculation 2 2 6 6" xfId="27111"/>
    <cellStyle name="Calculation 2 2 7" xfId="17303"/>
    <cellStyle name="Calculation 2 2 7 2" xfId="22863"/>
    <cellStyle name="Calculation 2 2 7 2 2" xfId="32543"/>
    <cellStyle name="Calculation 2 2 7 3" xfId="18542"/>
    <cellStyle name="Calculation 2 2 7 3 2" xfId="28222"/>
    <cellStyle name="Calculation 2 2 7 4" xfId="18393"/>
    <cellStyle name="Calculation 2 2 7 4 2" xfId="28073"/>
    <cellStyle name="Calculation 2 2 7 5" xfId="25091"/>
    <cellStyle name="Calculation 2 2 8" xfId="21614"/>
    <cellStyle name="Calculation 2 2 8 2" xfId="31294"/>
    <cellStyle name="Calculation 2 2 9" xfId="24304"/>
    <cellStyle name="Calculation 2 2 9 2" xfId="33984"/>
    <cellStyle name="Calculation 2 3" xfId="16020"/>
    <cellStyle name="Calculation 2 3 10" xfId="25424"/>
    <cellStyle name="Calculation 2 3 2" xfId="16153"/>
    <cellStyle name="Calculation 2 3 2 2" xfId="16659"/>
    <cellStyle name="Calculation 2 3 2 2 2" xfId="17573"/>
    <cellStyle name="Calculation 2 3 2 2 2 2" xfId="23133"/>
    <cellStyle name="Calculation 2 3 2 2 2 2 2" xfId="32813"/>
    <cellStyle name="Calculation 2 3 2 2 2 3" xfId="18879"/>
    <cellStyle name="Calculation 2 3 2 2 2 3 2" xfId="28559"/>
    <cellStyle name="Calculation 2 3 2 2 2 4" xfId="24749"/>
    <cellStyle name="Calculation 2 3 2 2 2 4 2" xfId="34429"/>
    <cellStyle name="Calculation 2 3 2 2 2 5" xfId="27055"/>
    <cellStyle name="Calculation 2 3 2 2 2 6" xfId="27257"/>
    <cellStyle name="Calculation 2 3 2 2 3" xfId="18254"/>
    <cellStyle name="Calculation 2 3 2 2 3 2" xfId="23814"/>
    <cellStyle name="Calculation 2 3 2 2 3 2 2" xfId="33494"/>
    <cellStyle name="Calculation 2 3 2 2 3 3" xfId="24455"/>
    <cellStyle name="Calculation 2 3 2 2 3 3 2" xfId="34135"/>
    <cellStyle name="Calculation 2 3 2 2 3 4" xfId="24767"/>
    <cellStyle name="Calculation 2 3 2 2 3 4 2" xfId="34447"/>
    <cellStyle name="Calculation 2 3 2 2 3 5" xfId="27938"/>
    <cellStyle name="Calculation 2 3 2 2 4" xfId="22309"/>
    <cellStyle name="Calculation 2 3 2 2 4 2" xfId="31989"/>
    <cellStyle name="Calculation 2 3 2 2 5" xfId="21472"/>
    <cellStyle name="Calculation 2 3 2 2 5 2" xfId="31152"/>
    <cellStyle name="Calculation 2 3 2 2 6" xfId="21150"/>
    <cellStyle name="Calculation 2 3 2 2 6 2" xfId="30830"/>
    <cellStyle name="Calculation 2 3 2 2 7" xfId="25809"/>
    <cellStyle name="Calculation 2 3 2 3" xfId="16423"/>
    <cellStyle name="Calculation 2 3 2 3 2" xfId="17337"/>
    <cellStyle name="Calculation 2 3 2 3 2 2" xfId="22897"/>
    <cellStyle name="Calculation 2 3 2 3 2 2 2" xfId="32577"/>
    <cellStyle name="Calculation 2 3 2 3 2 3" xfId="19012"/>
    <cellStyle name="Calculation 2 3 2 3 2 3 2" xfId="28692"/>
    <cellStyle name="Calculation 2 3 2 3 2 4" xfId="21375"/>
    <cellStyle name="Calculation 2 3 2 3 2 4 2" xfId="31055"/>
    <cellStyle name="Calculation 2 3 2 3 2 5" xfId="26819"/>
    <cellStyle name="Calculation 2 3 2 3 2 6" xfId="25027"/>
    <cellStyle name="Calculation 2 3 2 3 3" xfId="18018"/>
    <cellStyle name="Calculation 2 3 2 3 3 2" xfId="23578"/>
    <cellStyle name="Calculation 2 3 2 3 3 2 2" xfId="33258"/>
    <cellStyle name="Calculation 2 3 2 3 3 3" xfId="21181"/>
    <cellStyle name="Calculation 2 3 2 3 3 3 2" xfId="30861"/>
    <cellStyle name="Calculation 2 3 2 3 3 4" xfId="18422"/>
    <cellStyle name="Calculation 2 3 2 3 3 4 2" xfId="28102"/>
    <cellStyle name="Calculation 2 3 2 3 3 5" xfId="27702"/>
    <cellStyle name="Calculation 2 3 2 3 4" xfId="22073"/>
    <cellStyle name="Calculation 2 3 2 3 4 2" xfId="31753"/>
    <cellStyle name="Calculation 2 3 2 3 5" xfId="18499"/>
    <cellStyle name="Calculation 2 3 2 3 5 2" xfId="28179"/>
    <cellStyle name="Calculation 2 3 2 3 6" xfId="21023"/>
    <cellStyle name="Calculation 2 3 2 3 6 2" xfId="30703"/>
    <cellStyle name="Calculation 2 3 2 3 7" xfId="25759"/>
    <cellStyle name="Calculation 2 3 2 4" xfId="17292"/>
    <cellStyle name="Calculation 2 3 2 4 2" xfId="22852"/>
    <cellStyle name="Calculation 2 3 2 4 2 2" xfId="32532"/>
    <cellStyle name="Calculation 2 3 2 4 3" xfId="24426"/>
    <cellStyle name="Calculation 2 3 2 4 3 2" xfId="34106"/>
    <cellStyle name="Calculation 2 3 2 4 4" xfId="20433"/>
    <cellStyle name="Calculation 2 3 2 4 4 2" xfId="30113"/>
    <cellStyle name="Calculation 2 3 2 4 5" xfId="26778"/>
    <cellStyle name="Calculation 2 3 2 4 6" xfId="26341"/>
    <cellStyle name="Calculation 2 3 2 5" xfId="17748"/>
    <cellStyle name="Calculation 2 3 2 5 2" xfId="23308"/>
    <cellStyle name="Calculation 2 3 2 5 2 2" xfId="32988"/>
    <cellStyle name="Calculation 2 3 2 5 3" xfId="19019"/>
    <cellStyle name="Calculation 2 3 2 5 3 2" xfId="28699"/>
    <cellStyle name="Calculation 2 3 2 5 4" xfId="18916"/>
    <cellStyle name="Calculation 2 3 2 5 4 2" xfId="28596"/>
    <cellStyle name="Calculation 2 3 2 5 5" xfId="27432"/>
    <cellStyle name="Calculation 2 3 2 6" xfId="21803"/>
    <cellStyle name="Calculation 2 3 2 6 2" xfId="31483"/>
    <cellStyle name="Calculation 2 3 2 7" xfId="19318"/>
    <cellStyle name="Calculation 2 3 2 7 2" xfId="28998"/>
    <cellStyle name="Calculation 2 3 2 8" xfId="18765"/>
    <cellStyle name="Calculation 2 3 2 8 2" xfId="28445"/>
    <cellStyle name="Calculation 2 3 2 9" xfId="25514"/>
    <cellStyle name="Calculation 2 3 3" xfId="16547"/>
    <cellStyle name="Calculation 2 3 3 2" xfId="17461"/>
    <cellStyle name="Calculation 2 3 3 2 2" xfId="23021"/>
    <cellStyle name="Calculation 2 3 3 2 2 2" xfId="32701"/>
    <cellStyle name="Calculation 2 3 3 2 3" xfId="20004"/>
    <cellStyle name="Calculation 2 3 3 2 3 2" xfId="29684"/>
    <cellStyle name="Calculation 2 3 3 2 4" xfId="19113"/>
    <cellStyle name="Calculation 2 3 3 2 4 2" xfId="28793"/>
    <cellStyle name="Calculation 2 3 3 2 5" xfId="26943"/>
    <cellStyle name="Calculation 2 3 3 2 6" xfId="25199"/>
    <cellStyle name="Calculation 2 3 3 3" xfId="18142"/>
    <cellStyle name="Calculation 2 3 3 3 2" xfId="23702"/>
    <cellStyle name="Calculation 2 3 3 3 2 2" xfId="33382"/>
    <cellStyle name="Calculation 2 3 3 3 3" xfId="24014"/>
    <cellStyle name="Calculation 2 3 3 3 3 2" xfId="33694"/>
    <cellStyle name="Calculation 2 3 3 3 4" xfId="24929"/>
    <cellStyle name="Calculation 2 3 3 3 4 2" xfId="34609"/>
    <cellStyle name="Calculation 2 3 3 3 5" xfId="27826"/>
    <cellStyle name="Calculation 2 3 3 4" xfId="22197"/>
    <cellStyle name="Calculation 2 3 3 4 2" xfId="31877"/>
    <cellStyle name="Calculation 2 3 3 5" xfId="19845"/>
    <cellStyle name="Calculation 2 3 3 5 2" xfId="29525"/>
    <cellStyle name="Calculation 2 3 3 6" xfId="19192"/>
    <cellStyle name="Calculation 2 3 3 6 2" xfId="28872"/>
    <cellStyle name="Calculation 2 3 3 7" xfId="25913"/>
    <cellStyle name="Calculation 2 3 4" xfId="16311"/>
    <cellStyle name="Calculation 2 3 4 2" xfId="16845"/>
    <cellStyle name="Calculation 2 3 4 2 2" xfId="22420"/>
    <cellStyle name="Calculation 2 3 4 2 2 2" xfId="32100"/>
    <cellStyle name="Calculation 2 3 4 2 3" xfId="20359"/>
    <cellStyle name="Calculation 2 3 4 2 3 2" xfId="30039"/>
    <cellStyle name="Calculation 2 3 4 2 4" xfId="18825"/>
    <cellStyle name="Calculation 2 3 4 2 4 2" xfId="28505"/>
    <cellStyle name="Calculation 2 3 4 2 5" xfId="26402"/>
    <cellStyle name="Calculation 2 3 4 2 6" xfId="25433"/>
    <cellStyle name="Calculation 2 3 4 3" xfId="17906"/>
    <cellStyle name="Calculation 2 3 4 3 2" xfId="23466"/>
    <cellStyle name="Calculation 2 3 4 3 2 2" xfId="33146"/>
    <cellStyle name="Calculation 2 3 4 3 3" xfId="24496"/>
    <cellStyle name="Calculation 2 3 4 3 3 2" xfId="34176"/>
    <cellStyle name="Calculation 2 3 4 3 4" xfId="20461"/>
    <cellStyle name="Calculation 2 3 4 3 4 2" xfId="30141"/>
    <cellStyle name="Calculation 2 3 4 3 5" xfId="27590"/>
    <cellStyle name="Calculation 2 3 4 4" xfId="21961"/>
    <cellStyle name="Calculation 2 3 4 4 2" xfId="31641"/>
    <cellStyle name="Calculation 2 3 4 5" xfId="19138"/>
    <cellStyle name="Calculation 2 3 4 5 2" xfId="28818"/>
    <cellStyle name="Calculation 2 3 4 6" xfId="19511"/>
    <cellStyle name="Calculation 2 3 4 6 2" xfId="29191"/>
    <cellStyle name="Calculation 2 3 4 7" xfId="25796"/>
    <cellStyle name="Calculation 2 3 5" xfId="17111"/>
    <cellStyle name="Calculation 2 3 5 2" xfId="22686"/>
    <cellStyle name="Calculation 2 3 5 2 2" xfId="32366"/>
    <cellStyle name="Calculation 2 3 5 3" xfId="18907"/>
    <cellStyle name="Calculation 2 3 5 3 2" xfId="28587"/>
    <cellStyle name="Calculation 2 3 5 4" xfId="18596"/>
    <cellStyle name="Calculation 2 3 5 4 2" xfId="28276"/>
    <cellStyle name="Calculation 2 3 5 5" xfId="26657"/>
    <cellStyle name="Calculation 2 3 5 6" xfId="27123"/>
    <cellStyle name="Calculation 2 3 6" xfId="17636"/>
    <cellStyle name="Calculation 2 3 6 2" xfId="23196"/>
    <cellStyle name="Calculation 2 3 6 2 2" xfId="32876"/>
    <cellStyle name="Calculation 2 3 6 3" xfId="18417"/>
    <cellStyle name="Calculation 2 3 6 3 2" xfId="28097"/>
    <cellStyle name="Calculation 2 3 6 4" xfId="19557"/>
    <cellStyle name="Calculation 2 3 6 4 2" xfId="29237"/>
    <cellStyle name="Calculation 2 3 6 5" xfId="27320"/>
    <cellStyle name="Calculation 2 3 7" xfId="21687"/>
    <cellStyle name="Calculation 2 3 7 2" xfId="31367"/>
    <cellStyle name="Calculation 2 3 8" xfId="19537"/>
    <cellStyle name="Calculation 2 3 8 2" xfId="29217"/>
    <cellStyle name="Calculation 2 3 9" xfId="24505"/>
    <cellStyle name="Calculation 2 3 9 2" xfId="34185"/>
    <cellStyle name="Calculation 2 4" xfId="16209"/>
    <cellStyle name="Calculation 2 4 2" xfId="16911"/>
    <cellStyle name="Calculation 2 4 2 2" xfId="22486"/>
    <cellStyle name="Calculation 2 4 2 2 2" xfId="32166"/>
    <cellStyle name="Calculation 2 4 2 3" xfId="23915"/>
    <cellStyle name="Calculation 2 4 2 3 2" xfId="33595"/>
    <cellStyle name="Calculation 2 4 2 4" xfId="19243"/>
    <cellStyle name="Calculation 2 4 2 4 2" xfId="28923"/>
    <cellStyle name="Calculation 2 4 2 5" xfId="26468"/>
    <cellStyle name="Calculation 2 4 2 6" xfId="25925"/>
    <cellStyle name="Calculation 2 4 3" xfId="17804"/>
    <cellStyle name="Calculation 2 4 3 2" xfId="23364"/>
    <cellStyle name="Calculation 2 4 3 2 2" xfId="33044"/>
    <cellStyle name="Calculation 2 4 3 3" xfId="19025"/>
    <cellStyle name="Calculation 2 4 3 3 2" xfId="28705"/>
    <cellStyle name="Calculation 2 4 3 4" xfId="19808"/>
    <cellStyle name="Calculation 2 4 3 4 2" xfId="29488"/>
    <cellStyle name="Calculation 2 4 3 5" xfId="27488"/>
    <cellStyle name="Calculation 2 4 4" xfId="21859"/>
    <cellStyle name="Calculation 2 4 4 2" xfId="31539"/>
    <cellStyle name="Calculation 2 4 5" xfId="20391"/>
    <cellStyle name="Calculation 2 4 5 2" xfId="30071"/>
    <cellStyle name="Calculation 2 4 6" xfId="19564"/>
    <cellStyle name="Calculation 2 4 6 2" xfId="29244"/>
    <cellStyle name="Calculation 2 4 7" xfId="25743"/>
    <cellStyle name="Calculation 2 5" xfId="24456"/>
    <cellStyle name="Calculation 2 5 2" xfId="34136"/>
    <cellStyle name="Calculation 3" xfId="204"/>
    <cellStyle name="Calculation 3 2" xfId="15937"/>
    <cellStyle name="Calculation 3 2 10" xfId="20777"/>
    <cellStyle name="Calculation 3 2 10 2" xfId="30457"/>
    <cellStyle name="Calculation 3 2 11" xfId="26121"/>
    <cellStyle name="Calculation 3 2 2" xfId="16119"/>
    <cellStyle name="Calculation 3 2 2 2" xfId="16633"/>
    <cellStyle name="Calculation 3 2 2 2 2" xfId="17547"/>
    <cellStyle name="Calculation 3 2 2 2 2 2" xfId="23107"/>
    <cellStyle name="Calculation 3 2 2 2 2 2 2" xfId="32787"/>
    <cellStyle name="Calculation 3 2 2 2 2 3" xfId="20564"/>
    <cellStyle name="Calculation 3 2 2 2 2 3 2" xfId="30244"/>
    <cellStyle name="Calculation 3 2 2 2 2 4" xfId="19134"/>
    <cellStyle name="Calculation 3 2 2 2 2 4 2" xfId="28814"/>
    <cellStyle name="Calculation 3 2 2 2 2 5" xfId="27029"/>
    <cellStyle name="Calculation 3 2 2 2 2 6" xfId="27231"/>
    <cellStyle name="Calculation 3 2 2 2 3" xfId="18228"/>
    <cellStyle name="Calculation 3 2 2 2 3 2" xfId="23788"/>
    <cellStyle name="Calculation 3 2 2 2 3 2 2" xfId="33468"/>
    <cellStyle name="Calculation 3 2 2 2 3 3" xfId="24441"/>
    <cellStyle name="Calculation 3 2 2 2 3 3 2" xfId="34121"/>
    <cellStyle name="Calculation 3 2 2 2 3 4" xfId="21560"/>
    <cellStyle name="Calculation 3 2 2 2 3 4 2" xfId="31240"/>
    <cellStyle name="Calculation 3 2 2 2 3 5" xfId="27912"/>
    <cellStyle name="Calculation 3 2 2 2 4" xfId="22283"/>
    <cellStyle name="Calculation 3 2 2 2 4 2" xfId="31963"/>
    <cellStyle name="Calculation 3 2 2 2 5" xfId="18584"/>
    <cellStyle name="Calculation 3 2 2 2 5 2" xfId="28264"/>
    <cellStyle name="Calculation 3 2 2 2 6" xfId="20479"/>
    <cellStyle name="Calculation 3 2 2 2 6 2" xfId="30159"/>
    <cellStyle name="Calculation 3 2 2 2 7" xfId="25981"/>
    <cellStyle name="Calculation 3 2 2 3" xfId="16397"/>
    <cellStyle name="Calculation 3 2 2 3 2" xfId="17311"/>
    <cellStyle name="Calculation 3 2 2 3 2 2" xfId="22871"/>
    <cellStyle name="Calculation 3 2 2 3 2 2 2" xfId="32551"/>
    <cellStyle name="Calculation 3 2 2 3 2 3" xfId="18479"/>
    <cellStyle name="Calculation 3 2 2 3 2 3 2" xfId="28159"/>
    <cellStyle name="Calculation 3 2 2 3 2 4" xfId="20971"/>
    <cellStyle name="Calculation 3 2 2 3 2 4 2" xfId="30651"/>
    <cellStyle name="Calculation 3 2 2 3 2 5" xfId="26793"/>
    <cellStyle name="Calculation 3 2 2 3 2 6" xfId="25223"/>
    <cellStyle name="Calculation 3 2 2 3 3" xfId="17992"/>
    <cellStyle name="Calculation 3 2 2 3 3 2" xfId="23552"/>
    <cellStyle name="Calculation 3 2 2 3 3 2 2" xfId="33232"/>
    <cellStyle name="Calculation 3 2 2 3 3 3" xfId="24521"/>
    <cellStyle name="Calculation 3 2 2 3 3 3 2" xfId="34201"/>
    <cellStyle name="Calculation 3 2 2 3 3 4" xfId="21262"/>
    <cellStyle name="Calculation 3 2 2 3 3 4 2" xfId="30942"/>
    <cellStyle name="Calculation 3 2 2 3 3 5" xfId="27676"/>
    <cellStyle name="Calculation 3 2 2 3 4" xfId="22047"/>
    <cellStyle name="Calculation 3 2 2 3 4 2" xfId="31727"/>
    <cellStyle name="Calculation 3 2 2 3 5" xfId="18775"/>
    <cellStyle name="Calculation 3 2 2 3 5 2" xfId="28455"/>
    <cellStyle name="Calculation 3 2 2 3 6" xfId="24912"/>
    <cellStyle name="Calculation 3 2 2 3 6 2" xfId="34592"/>
    <cellStyle name="Calculation 3 2 2 3 7" xfId="26225"/>
    <cellStyle name="Calculation 3 2 2 4" xfId="16980"/>
    <cellStyle name="Calculation 3 2 2 4 2" xfId="22555"/>
    <cellStyle name="Calculation 3 2 2 4 2 2" xfId="32235"/>
    <cellStyle name="Calculation 3 2 2 4 3" xfId="21069"/>
    <cellStyle name="Calculation 3 2 2 4 3 2" xfId="30749"/>
    <cellStyle name="Calculation 3 2 2 4 4" xfId="21146"/>
    <cellStyle name="Calculation 3 2 2 4 4 2" xfId="30826"/>
    <cellStyle name="Calculation 3 2 2 4 5" xfId="26537"/>
    <cellStyle name="Calculation 3 2 2 4 6" xfId="25396"/>
    <cellStyle name="Calculation 3 2 2 5" xfId="17722"/>
    <cellStyle name="Calculation 3 2 2 5 2" xfId="23282"/>
    <cellStyle name="Calculation 3 2 2 5 2 2" xfId="32962"/>
    <cellStyle name="Calculation 3 2 2 5 3" xfId="21233"/>
    <cellStyle name="Calculation 3 2 2 5 3 2" xfId="30913"/>
    <cellStyle name="Calculation 3 2 2 5 4" xfId="24591"/>
    <cellStyle name="Calculation 3 2 2 5 4 2" xfId="34271"/>
    <cellStyle name="Calculation 3 2 2 5 5" xfId="27406"/>
    <cellStyle name="Calculation 3 2 2 6" xfId="21775"/>
    <cellStyle name="Calculation 3 2 2 6 2" xfId="31455"/>
    <cellStyle name="Calculation 3 2 2 7" xfId="24186"/>
    <cellStyle name="Calculation 3 2 2 7 2" xfId="33866"/>
    <cellStyle name="Calculation 3 2 2 8" xfId="18817"/>
    <cellStyle name="Calculation 3 2 2 8 2" xfId="28497"/>
    <cellStyle name="Calculation 3 2 2 9" xfId="25800"/>
    <cellStyle name="Calculation 3 2 3" xfId="15967"/>
    <cellStyle name="Calculation 3 2 3 2" xfId="16516"/>
    <cellStyle name="Calculation 3 2 3 2 2" xfId="17430"/>
    <cellStyle name="Calculation 3 2 3 2 2 2" xfId="22990"/>
    <cellStyle name="Calculation 3 2 3 2 2 2 2" xfId="32670"/>
    <cellStyle name="Calculation 3 2 3 2 2 3" xfId="20969"/>
    <cellStyle name="Calculation 3 2 3 2 2 3 2" xfId="30649"/>
    <cellStyle name="Calculation 3 2 3 2 2 4" xfId="20123"/>
    <cellStyle name="Calculation 3 2 3 2 2 4 2" xfId="29803"/>
    <cellStyle name="Calculation 3 2 3 2 2 5" xfId="26912"/>
    <cellStyle name="Calculation 3 2 3 2 2 6" xfId="25710"/>
    <cellStyle name="Calculation 3 2 3 2 3" xfId="18111"/>
    <cellStyle name="Calculation 3 2 3 2 3 2" xfId="23671"/>
    <cellStyle name="Calculation 3 2 3 2 3 2 2" xfId="33351"/>
    <cellStyle name="Calculation 3 2 3 2 3 3" xfId="24281"/>
    <cellStyle name="Calculation 3 2 3 2 3 3 2" xfId="33961"/>
    <cellStyle name="Calculation 3 2 3 2 3 4" xfId="24573"/>
    <cellStyle name="Calculation 3 2 3 2 3 4 2" xfId="34253"/>
    <cellStyle name="Calculation 3 2 3 2 3 5" xfId="27795"/>
    <cellStyle name="Calculation 3 2 3 2 4" xfId="22166"/>
    <cellStyle name="Calculation 3 2 3 2 4 2" xfId="31846"/>
    <cellStyle name="Calculation 3 2 3 2 5" xfId="20649"/>
    <cellStyle name="Calculation 3 2 3 2 5 2" xfId="30329"/>
    <cellStyle name="Calculation 3 2 3 2 6" xfId="20835"/>
    <cellStyle name="Calculation 3 2 3 2 6 2" xfId="30515"/>
    <cellStyle name="Calculation 3 2 3 2 7" xfId="25892"/>
    <cellStyle name="Calculation 3 2 3 3" xfId="16280"/>
    <cellStyle name="Calculation 3 2 3 3 2" xfId="16854"/>
    <cellStyle name="Calculation 3 2 3 3 2 2" xfId="22429"/>
    <cellStyle name="Calculation 3 2 3 3 2 2 2" xfId="32109"/>
    <cellStyle name="Calculation 3 2 3 3 2 3" xfId="20977"/>
    <cellStyle name="Calculation 3 2 3 3 2 3 2" xfId="30657"/>
    <cellStyle name="Calculation 3 2 3 3 2 4" xfId="21316"/>
    <cellStyle name="Calculation 3 2 3 3 2 4 2" xfId="30996"/>
    <cellStyle name="Calculation 3 2 3 3 2 5" xfId="26411"/>
    <cellStyle name="Calculation 3 2 3 3 2 6" xfId="26006"/>
    <cellStyle name="Calculation 3 2 3 3 3" xfId="17875"/>
    <cellStyle name="Calculation 3 2 3 3 3 2" xfId="23435"/>
    <cellStyle name="Calculation 3 2 3 3 3 2 2" xfId="33115"/>
    <cellStyle name="Calculation 3 2 3 3 3 3" xfId="18493"/>
    <cellStyle name="Calculation 3 2 3 3 3 3 2" xfId="28173"/>
    <cellStyle name="Calculation 3 2 3 3 3 4" xfId="18564"/>
    <cellStyle name="Calculation 3 2 3 3 3 4 2" xfId="28244"/>
    <cellStyle name="Calculation 3 2 3 3 3 5" xfId="27559"/>
    <cellStyle name="Calculation 3 2 3 3 4" xfId="21930"/>
    <cellStyle name="Calculation 3 2 3 3 4 2" xfId="31610"/>
    <cellStyle name="Calculation 3 2 3 3 5" xfId="18884"/>
    <cellStyle name="Calculation 3 2 3 3 5 2" xfId="28564"/>
    <cellStyle name="Calculation 3 2 3 3 6" xfId="20970"/>
    <cellStyle name="Calculation 3 2 3 3 6 2" xfId="30650"/>
    <cellStyle name="Calculation 3 2 3 3 7" xfId="26068"/>
    <cellStyle name="Calculation 3 2 3 4" xfId="17080"/>
    <cellStyle name="Calculation 3 2 3 4 2" xfId="22655"/>
    <cellStyle name="Calculation 3 2 3 4 2 2" xfId="32335"/>
    <cellStyle name="Calculation 3 2 3 4 3" xfId="19954"/>
    <cellStyle name="Calculation 3 2 3 4 3 2" xfId="29634"/>
    <cellStyle name="Calculation 3 2 3 4 4" xfId="20619"/>
    <cellStyle name="Calculation 3 2 3 4 4 2" xfId="30299"/>
    <cellStyle name="Calculation 3 2 3 4 5" xfId="26628"/>
    <cellStyle name="Calculation 3 2 3 4 6" xfId="25131"/>
    <cellStyle name="Calculation 3 2 3 5" xfId="17256"/>
    <cellStyle name="Calculation 3 2 3 5 2" xfId="22816"/>
    <cellStyle name="Calculation 3 2 3 5 2 2" xfId="32496"/>
    <cellStyle name="Calculation 3 2 3 5 3" xfId="19629"/>
    <cellStyle name="Calculation 3 2 3 5 3 2" xfId="29309"/>
    <cellStyle name="Calculation 3 2 3 5 4" xfId="19911"/>
    <cellStyle name="Calculation 3 2 3 5 4 2" xfId="29591"/>
    <cellStyle name="Calculation 3 2 3 5 5" xfId="27138"/>
    <cellStyle name="Calculation 3 2 3 6" xfId="21651"/>
    <cellStyle name="Calculation 3 2 3 6 2" xfId="31331"/>
    <cellStyle name="Calculation 3 2 3 7" xfId="19706"/>
    <cellStyle name="Calculation 3 2 3 7 2" xfId="29386"/>
    <cellStyle name="Calculation 3 2 3 8" xfId="24718"/>
    <cellStyle name="Calculation 3 2 3 8 2" xfId="34398"/>
    <cellStyle name="Calculation 3 2 3 9" xfId="26246"/>
    <cellStyle name="Calculation 3 2 4" xfId="16488"/>
    <cellStyle name="Calculation 3 2 4 2" xfId="17402"/>
    <cellStyle name="Calculation 3 2 4 2 2" xfId="22962"/>
    <cellStyle name="Calculation 3 2 4 2 2 2" xfId="32642"/>
    <cellStyle name="Calculation 3 2 4 2 3" xfId="21145"/>
    <cellStyle name="Calculation 3 2 4 2 3 2" xfId="30825"/>
    <cellStyle name="Calculation 3 2 4 2 4" xfId="21453"/>
    <cellStyle name="Calculation 3 2 4 2 4 2" xfId="31133"/>
    <cellStyle name="Calculation 3 2 4 2 5" xfId="26884"/>
    <cellStyle name="Calculation 3 2 4 2 6" xfId="25041"/>
    <cellStyle name="Calculation 3 2 4 3" xfId="18083"/>
    <cellStyle name="Calculation 3 2 4 3 2" xfId="23643"/>
    <cellStyle name="Calculation 3 2 4 3 2 2" xfId="33323"/>
    <cellStyle name="Calculation 3 2 4 3 3" xfId="24494"/>
    <cellStyle name="Calculation 3 2 4 3 3 2" xfId="34174"/>
    <cellStyle name="Calculation 3 2 4 3 4" xfId="24918"/>
    <cellStyle name="Calculation 3 2 4 3 4 2" xfId="34598"/>
    <cellStyle name="Calculation 3 2 4 3 5" xfId="27767"/>
    <cellStyle name="Calculation 3 2 4 4" xfId="22138"/>
    <cellStyle name="Calculation 3 2 4 4 2" xfId="31818"/>
    <cellStyle name="Calculation 3 2 4 5" xfId="18731"/>
    <cellStyle name="Calculation 3 2 4 5 2" xfId="28411"/>
    <cellStyle name="Calculation 3 2 4 6" xfId="20295"/>
    <cellStyle name="Calculation 3 2 4 6 2" xfId="29975"/>
    <cellStyle name="Calculation 3 2 4 7" xfId="25488"/>
    <cellStyle name="Calculation 3 2 5" xfId="16252"/>
    <cellStyle name="Calculation 3 2 5 2" xfId="16862"/>
    <cellStyle name="Calculation 3 2 5 2 2" xfId="22437"/>
    <cellStyle name="Calculation 3 2 5 2 2 2" xfId="32117"/>
    <cellStyle name="Calculation 3 2 5 2 3" xfId="18727"/>
    <cellStyle name="Calculation 3 2 5 2 3 2" xfId="28407"/>
    <cellStyle name="Calculation 3 2 5 2 4" xfId="20974"/>
    <cellStyle name="Calculation 3 2 5 2 4 2" xfId="30654"/>
    <cellStyle name="Calculation 3 2 5 2 5" xfId="26419"/>
    <cellStyle name="Calculation 3 2 5 2 6" xfId="25262"/>
    <cellStyle name="Calculation 3 2 5 3" xfId="17847"/>
    <cellStyle name="Calculation 3 2 5 3 2" xfId="23407"/>
    <cellStyle name="Calculation 3 2 5 3 2 2" xfId="33087"/>
    <cellStyle name="Calculation 3 2 5 3 3" xfId="21246"/>
    <cellStyle name="Calculation 3 2 5 3 3 2" xfId="30926"/>
    <cellStyle name="Calculation 3 2 5 3 4" xfId="20671"/>
    <cellStyle name="Calculation 3 2 5 3 4 2" xfId="30351"/>
    <cellStyle name="Calculation 3 2 5 3 5" xfId="27531"/>
    <cellStyle name="Calculation 3 2 5 4" xfId="21902"/>
    <cellStyle name="Calculation 3 2 5 4 2" xfId="31582"/>
    <cellStyle name="Calculation 3 2 5 5" xfId="21491"/>
    <cellStyle name="Calculation 3 2 5 5 2" xfId="31171"/>
    <cellStyle name="Calculation 3 2 5 6" xfId="20535"/>
    <cellStyle name="Calculation 3 2 5 6 2" xfId="30215"/>
    <cellStyle name="Calculation 3 2 5 7" xfId="25376"/>
    <cellStyle name="Calculation 3 2 6" xfId="17025"/>
    <cellStyle name="Calculation 3 2 6 2" xfId="22600"/>
    <cellStyle name="Calculation 3 2 6 2 2" xfId="32280"/>
    <cellStyle name="Calculation 3 2 6 3" xfId="19737"/>
    <cellStyle name="Calculation 3 2 6 3 2" xfId="29417"/>
    <cellStyle name="Calculation 3 2 6 4" xfId="21198"/>
    <cellStyle name="Calculation 3 2 6 4 2" xfId="30878"/>
    <cellStyle name="Calculation 3 2 6 5" xfId="26579"/>
    <cellStyle name="Calculation 3 2 6 6" xfId="26109"/>
    <cellStyle name="Calculation 3 2 7" xfId="17293"/>
    <cellStyle name="Calculation 3 2 7 2" xfId="22853"/>
    <cellStyle name="Calculation 3 2 7 2 2" xfId="32533"/>
    <cellStyle name="Calculation 3 2 7 3" xfId="23991"/>
    <cellStyle name="Calculation 3 2 7 3 2" xfId="33671"/>
    <cellStyle name="Calculation 3 2 7 4" xfId="18997"/>
    <cellStyle name="Calculation 3 2 7 4 2" xfId="28677"/>
    <cellStyle name="Calculation 3 2 7 5" xfId="26283"/>
    <cellStyle name="Calculation 3 2 8" xfId="21623"/>
    <cellStyle name="Calculation 3 2 8 2" xfId="31303"/>
    <cellStyle name="Calculation 3 2 9" xfId="21241"/>
    <cellStyle name="Calculation 3 2 9 2" xfId="30921"/>
    <cellStyle name="Calculation 3 3" xfId="16029"/>
    <cellStyle name="Calculation 3 3 10" xfId="25997"/>
    <cellStyle name="Calculation 3 3 2" xfId="16162"/>
    <cellStyle name="Calculation 3 3 2 2" xfId="16668"/>
    <cellStyle name="Calculation 3 3 2 2 2" xfId="17582"/>
    <cellStyle name="Calculation 3 3 2 2 2 2" xfId="23142"/>
    <cellStyle name="Calculation 3 3 2 2 2 2 2" xfId="32822"/>
    <cellStyle name="Calculation 3 3 2 2 2 3" xfId="19961"/>
    <cellStyle name="Calculation 3 3 2 2 2 3 2" xfId="29641"/>
    <cellStyle name="Calculation 3 3 2 2 2 4" xfId="21537"/>
    <cellStyle name="Calculation 3 3 2 2 2 4 2" xfId="31217"/>
    <cellStyle name="Calculation 3 3 2 2 2 5" xfId="27064"/>
    <cellStyle name="Calculation 3 3 2 2 2 6" xfId="27266"/>
    <cellStyle name="Calculation 3 3 2 2 3" xfId="18263"/>
    <cellStyle name="Calculation 3 3 2 2 3 2" xfId="23823"/>
    <cellStyle name="Calculation 3 3 2 2 3 2 2" xfId="33503"/>
    <cellStyle name="Calculation 3 3 2 2 3 3" xfId="24114"/>
    <cellStyle name="Calculation 3 3 2 2 3 3 2" xfId="33794"/>
    <cellStyle name="Calculation 3 3 2 2 3 4" xfId="24921"/>
    <cellStyle name="Calculation 3 3 2 2 3 4 2" xfId="34601"/>
    <cellStyle name="Calculation 3 3 2 2 3 5" xfId="27947"/>
    <cellStyle name="Calculation 3 3 2 2 4" xfId="22318"/>
    <cellStyle name="Calculation 3 3 2 2 4 2" xfId="31998"/>
    <cellStyle name="Calculation 3 3 2 2 5" xfId="18330"/>
    <cellStyle name="Calculation 3 3 2 2 5 2" xfId="28010"/>
    <cellStyle name="Calculation 3 3 2 2 6" xfId="22800"/>
    <cellStyle name="Calculation 3 3 2 2 6 2" xfId="32480"/>
    <cellStyle name="Calculation 3 3 2 2 7" xfId="25590"/>
    <cellStyle name="Calculation 3 3 2 3" xfId="16432"/>
    <cellStyle name="Calculation 3 3 2 3 2" xfId="17346"/>
    <cellStyle name="Calculation 3 3 2 3 2 2" xfId="22906"/>
    <cellStyle name="Calculation 3 3 2 3 2 2 2" xfId="32586"/>
    <cellStyle name="Calculation 3 3 2 3 2 3" xfId="20917"/>
    <cellStyle name="Calculation 3 3 2 3 2 3 2" xfId="30597"/>
    <cellStyle name="Calculation 3 3 2 3 2 4" xfId="18361"/>
    <cellStyle name="Calculation 3 3 2 3 2 4 2" xfId="28041"/>
    <cellStyle name="Calculation 3 3 2 3 2 5" xfId="26828"/>
    <cellStyle name="Calculation 3 3 2 3 2 6" xfId="25270"/>
    <cellStyle name="Calculation 3 3 2 3 3" xfId="18027"/>
    <cellStyle name="Calculation 3 3 2 3 3 2" xfId="23587"/>
    <cellStyle name="Calculation 3 3 2 3 3 2 2" xfId="33267"/>
    <cellStyle name="Calculation 3 3 2 3 3 3" xfId="21005"/>
    <cellStyle name="Calculation 3 3 2 3 3 3 2" xfId="30685"/>
    <cellStyle name="Calculation 3 3 2 3 3 4" xfId="19995"/>
    <cellStyle name="Calculation 3 3 2 3 3 4 2" xfId="29675"/>
    <cellStyle name="Calculation 3 3 2 3 3 5" xfId="27711"/>
    <cellStyle name="Calculation 3 3 2 3 4" xfId="22082"/>
    <cellStyle name="Calculation 3 3 2 3 4 2" xfId="31762"/>
    <cellStyle name="Calculation 3 3 2 3 5" xfId="24458"/>
    <cellStyle name="Calculation 3 3 2 3 5 2" xfId="34138"/>
    <cellStyle name="Calculation 3 3 2 3 6" xfId="18452"/>
    <cellStyle name="Calculation 3 3 2 3 6 2" xfId="28132"/>
    <cellStyle name="Calculation 3 3 2 3 7" xfId="25541"/>
    <cellStyle name="Calculation 3 3 2 4" xfId="17269"/>
    <cellStyle name="Calculation 3 3 2 4 2" xfId="22829"/>
    <cellStyle name="Calculation 3 3 2 4 2 2" xfId="32509"/>
    <cellStyle name="Calculation 3 3 2 4 3" xfId="18684"/>
    <cellStyle name="Calculation 3 3 2 4 3 2" xfId="28364"/>
    <cellStyle name="Calculation 3 3 2 4 4" xfId="18405"/>
    <cellStyle name="Calculation 3 3 2 4 4 2" xfId="28085"/>
    <cellStyle name="Calculation 3 3 2 4 5" xfId="26762"/>
    <cellStyle name="Calculation 3 3 2 4 6" xfId="27129"/>
    <cellStyle name="Calculation 3 3 2 5" xfId="17757"/>
    <cellStyle name="Calculation 3 3 2 5 2" xfId="23317"/>
    <cellStyle name="Calculation 3 3 2 5 2 2" xfId="32997"/>
    <cellStyle name="Calculation 3 3 2 5 3" xfId="20223"/>
    <cellStyle name="Calculation 3 3 2 5 3 2" xfId="29903"/>
    <cellStyle name="Calculation 3 3 2 5 4" xfId="24584"/>
    <cellStyle name="Calculation 3 3 2 5 4 2" xfId="34264"/>
    <cellStyle name="Calculation 3 3 2 5 5" xfId="27441"/>
    <cellStyle name="Calculation 3 3 2 6" xfId="21812"/>
    <cellStyle name="Calculation 3 3 2 6 2" xfId="31492"/>
    <cellStyle name="Calculation 3 3 2 7" xfId="23967"/>
    <cellStyle name="Calculation 3 3 2 7 2" xfId="33647"/>
    <cellStyle name="Calculation 3 3 2 8" xfId="20995"/>
    <cellStyle name="Calculation 3 3 2 8 2" xfId="30675"/>
    <cellStyle name="Calculation 3 3 2 9" xfId="25448"/>
    <cellStyle name="Calculation 3 3 3" xfId="16556"/>
    <cellStyle name="Calculation 3 3 3 2" xfId="17470"/>
    <cellStyle name="Calculation 3 3 3 2 2" xfId="23030"/>
    <cellStyle name="Calculation 3 3 3 2 2 2" xfId="32710"/>
    <cellStyle name="Calculation 3 3 3 2 3" xfId="20532"/>
    <cellStyle name="Calculation 3 3 3 2 3 2" xfId="30212"/>
    <cellStyle name="Calculation 3 3 3 2 4" xfId="19930"/>
    <cellStyle name="Calculation 3 3 3 2 4 2" xfId="29610"/>
    <cellStyle name="Calculation 3 3 3 2 5" xfId="26952"/>
    <cellStyle name="Calculation 3 3 3 2 6" xfId="25198"/>
    <cellStyle name="Calculation 3 3 3 3" xfId="18151"/>
    <cellStyle name="Calculation 3 3 3 3 2" xfId="23711"/>
    <cellStyle name="Calculation 3 3 3 3 2 2" xfId="33391"/>
    <cellStyle name="Calculation 3 3 3 3 3" xfId="24395"/>
    <cellStyle name="Calculation 3 3 3 3 3 2" xfId="34075"/>
    <cellStyle name="Calculation 3 3 3 3 4" xfId="24756"/>
    <cellStyle name="Calculation 3 3 3 3 4 2" xfId="34436"/>
    <cellStyle name="Calculation 3 3 3 3 5" xfId="27835"/>
    <cellStyle name="Calculation 3 3 3 4" xfId="22206"/>
    <cellStyle name="Calculation 3 3 3 4 2" xfId="31886"/>
    <cellStyle name="Calculation 3 3 3 5" xfId="19446"/>
    <cellStyle name="Calculation 3 3 3 5 2" xfId="29126"/>
    <cellStyle name="Calculation 3 3 3 6" xfId="23904"/>
    <cellStyle name="Calculation 3 3 3 6 2" xfId="33584"/>
    <cellStyle name="Calculation 3 3 3 7" xfId="25844"/>
    <cellStyle name="Calculation 3 3 4" xfId="16320"/>
    <cellStyle name="Calculation 3 3 4 2" xfId="16843"/>
    <cellStyle name="Calculation 3 3 4 2 2" xfId="22418"/>
    <cellStyle name="Calculation 3 3 4 2 2 2" xfId="32098"/>
    <cellStyle name="Calculation 3 3 4 2 3" xfId="18528"/>
    <cellStyle name="Calculation 3 3 4 2 3 2" xfId="28208"/>
    <cellStyle name="Calculation 3 3 4 2 4" xfId="24576"/>
    <cellStyle name="Calculation 3 3 4 2 4 2" xfId="34256"/>
    <cellStyle name="Calculation 3 3 4 2 5" xfId="26400"/>
    <cellStyle name="Calculation 3 3 4 2 6" xfId="25561"/>
    <cellStyle name="Calculation 3 3 4 3" xfId="17915"/>
    <cellStyle name="Calculation 3 3 4 3 2" xfId="23475"/>
    <cellStyle name="Calculation 3 3 4 3 2 2" xfId="33155"/>
    <cellStyle name="Calculation 3 3 4 3 3" xfId="19411"/>
    <cellStyle name="Calculation 3 3 4 3 3 2" xfId="29091"/>
    <cellStyle name="Calculation 3 3 4 3 4" xfId="20132"/>
    <cellStyle name="Calculation 3 3 4 3 4 2" xfId="29812"/>
    <cellStyle name="Calculation 3 3 4 3 5" xfId="27599"/>
    <cellStyle name="Calculation 3 3 4 4" xfId="21970"/>
    <cellStyle name="Calculation 3 3 4 4 2" xfId="31650"/>
    <cellStyle name="Calculation 3 3 4 5" xfId="19746"/>
    <cellStyle name="Calculation 3 3 4 5 2" xfId="29426"/>
    <cellStyle name="Calculation 3 3 4 6" xfId="19800"/>
    <cellStyle name="Calculation 3 3 4 6 2" xfId="29480"/>
    <cellStyle name="Calculation 3 3 4 7" xfId="25577"/>
    <cellStyle name="Calculation 3 3 5" xfId="17098"/>
    <cellStyle name="Calculation 3 3 5 2" xfId="22673"/>
    <cellStyle name="Calculation 3 3 5 2 2" xfId="32353"/>
    <cellStyle name="Calculation 3 3 5 3" xfId="20528"/>
    <cellStyle name="Calculation 3 3 5 3 2" xfId="30208"/>
    <cellStyle name="Calculation 3 3 5 4" xfId="24726"/>
    <cellStyle name="Calculation 3 3 5 4 2" xfId="34406"/>
    <cellStyle name="Calculation 3 3 5 5" xfId="26646"/>
    <cellStyle name="Calculation 3 3 5 6" xfId="25272"/>
    <cellStyle name="Calculation 3 3 6" xfId="17645"/>
    <cellStyle name="Calculation 3 3 6 2" xfId="23205"/>
    <cellStyle name="Calculation 3 3 6 2 2" xfId="32885"/>
    <cellStyle name="Calculation 3 3 6 3" xfId="19712"/>
    <cellStyle name="Calculation 3 3 6 3 2" xfId="29392"/>
    <cellStyle name="Calculation 3 3 6 4" xfId="19570"/>
    <cellStyle name="Calculation 3 3 6 4 2" xfId="29250"/>
    <cellStyle name="Calculation 3 3 6 5" xfId="27329"/>
    <cellStyle name="Calculation 3 3 7" xfId="21696"/>
    <cellStyle name="Calculation 3 3 7 2" xfId="31376"/>
    <cellStyle name="Calculation 3 3 8" xfId="18902"/>
    <cellStyle name="Calculation 3 3 8 2" xfId="28582"/>
    <cellStyle name="Calculation 3 3 9" xfId="24730"/>
    <cellStyle name="Calculation 3 3 9 2" xfId="34410"/>
    <cellStyle name="Calculation 3 4" xfId="16218"/>
    <cellStyle name="Calculation 3 4 2" xfId="16817"/>
    <cellStyle name="Calculation 3 4 2 2" xfId="22392"/>
    <cellStyle name="Calculation 3 4 2 2 2" xfId="32072"/>
    <cellStyle name="Calculation 3 4 2 3" xfId="19709"/>
    <cellStyle name="Calculation 3 4 2 3 2" xfId="29389"/>
    <cellStyle name="Calculation 3 4 2 4" xfId="19077"/>
    <cellStyle name="Calculation 3 4 2 4 2" xfId="28757"/>
    <cellStyle name="Calculation 3 4 2 5" xfId="26374"/>
    <cellStyle name="Calculation 3 4 2 6" xfId="26183"/>
    <cellStyle name="Calculation 3 4 3" xfId="17813"/>
    <cellStyle name="Calculation 3 4 3 2" xfId="23373"/>
    <cellStyle name="Calculation 3 4 3 2 2" xfId="33053"/>
    <cellStyle name="Calculation 3 4 3 3" xfId="24449"/>
    <cellStyle name="Calculation 3 4 3 3 2" xfId="34129"/>
    <cellStyle name="Calculation 3 4 3 4" xfId="24652"/>
    <cellStyle name="Calculation 3 4 3 4 2" xfId="34332"/>
    <cellStyle name="Calculation 3 4 3 5" xfId="27497"/>
    <cellStyle name="Calculation 3 4 4" xfId="21868"/>
    <cellStyle name="Calculation 3 4 4 2" xfId="31548"/>
    <cellStyle name="Calculation 3 4 5" xfId="20821"/>
    <cellStyle name="Calculation 3 4 5 2" xfId="30501"/>
    <cellStyle name="Calculation 3 4 6" xfId="21411"/>
    <cellStyle name="Calculation 3 4 6 2" xfId="31091"/>
    <cellStyle name="Calculation 3 4 7" xfId="25395"/>
    <cellStyle name="Calculation 3 5" xfId="24010"/>
    <cellStyle name="Calculation 3 5 2" xfId="33690"/>
    <cellStyle name="Calculation 4" xfId="290"/>
    <cellStyle name="Calculation 4 2" xfId="15943"/>
    <cellStyle name="Calculation 4 2 10" xfId="20798"/>
    <cellStyle name="Calculation 4 2 10 2" xfId="30478"/>
    <cellStyle name="Calculation 4 2 11" xfId="25173"/>
    <cellStyle name="Calculation 4 2 2" xfId="16125"/>
    <cellStyle name="Calculation 4 2 2 2" xfId="16639"/>
    <cellStyle name="Calculation 4 2 2 2 2" xfId="17553"/>
    <cellStyle name="Calculation 4 2 2 2 2 2" xfId="23113"/>
    <cellStyle name="Calculation 4 2 2 2 2 2 2" xfId="32793"/>
    <cellStyle name="Calculation 4 2 2 2 2 3" xfId="19902"/>
    <cellStyle name="Calculation 4 2 2 2 2 3 2" xfId="29582"/>
    <cellStyle name="Calculation 4 2 2 2 2 4" xfId="20362"/>
    <cellStyle name="Calculation 4 2 2 2 2 4 2" xfId="30042"/>
    <cellStyle name="Calculation 4 2 2 2 2 5" xfId="27035"/>
    <cellStyle name="Calculation 4 2 2 2 2 6" xfId="27237"/>
    <cellStyle name="Calculation 4 2 2 2 3" xfId="18234"/>
    <cellStyle name="Calculation 4 2 2 2 3 2" xfId="23794"/>
    <cellStyle name="Calculation 4 2 2 2 3 2 2" xfId="33474"/>
    <cellStyle name="Calculation 4 2 2 2 3 3" xfId="24003"/>
    <cellStyle name="Calculation 4 2 2 2 3 3 2" xfId="33683"/>
    <cellStyle name="Calculation 4 2 2 2 3 4" xfId="24586"/>
    <cellStyle name="Calculation 4 2 2 2 3 4 2" xfId="34266"/>
    <cellStyle name="Calculation 4 2 2 2 3 5" xfId="27918"/>
    <cellStyle name="Calculation 4 2 2 2 4" xfId="22289"/>
    <cellStyle name="Calculation 4 2 2 2 4 2" xfId="31969"/>
    <cellStyle name="Calculation 4 2 2 2 5" xfId="21595"/>
    <cellStyle name="Calculation 4 2 2 2 5 2" xfId="31275"/>
    <cellStyle name="Calculation 4 2 2 2 6" xfId="21066"/>
    <cellStyle name="Calculation 4 2 2 2 6 2" xfId="30746"/>
    <cellStyle name="Calculation 4 2 2 2 7" xfId="25441"/>
    <cellStyle name="Calculation 4 2 2 3" xfId="16403"/>
    <cellStyle name="Calculation 4 2 2 3 2" xfId="17317"/>
    <cellStyle name="Calculation 4 2 2 3 2 2" xfId="22877"/>
    <cellStyle name="Calculation 4 2 2 3 2 2 2" xfId="32557"/>
    <cellStyle name="Calculation 4 2 2 3 2 3" xfId="20836"/>
    <cellStyle name="Calculation 4 2 2 3 2 3 2" xfId="30516"/>
    <cellStyle name="Calculation 4 2 2 3 2 4" xfId="20672"/>
    <cellStyle name="Calculation 4 2 2 3 2 4 2" xfId="30352"/>
    <cellStyle name="Calculation 4 2 2 3 2 5" xfId="26799"/>
    <cellStyle name="Calculation 4 2 2 3 2 6" xfId="25087"/>
    <cellStyle name="Calculation 4 2 2 3 3" xfId="17998"/>
    <cellStyle name="Calculation 4 2 2 3 3 2" xfId="23558"/>
    <cellStyle name="Calculation 4 2 2 3 3 2 2" xfId="33238"/>
    <cellStyle name="Calculation 4 2 2 3 3 3" xfId="19310"/>
    <cellStyle name="Calculation 4 2 2 3 3 3 2" xfId="28990"/>
    <cellStyle name="Calculation 4 2 2 3 3 4" xfId="19289"/>
    <cellStyle name="Calculation 4 2 2 3 3 4 2" xfId="28969"/>
    <cellStyle name="Calculation 4 2 2 3 3 5" xfId="27682"/>
    <cellStyle name="Calculation 4 2 2 3 4" xfId="22053"/>
    <cellStyle name="Calculation 4 2 2 3 4 2" xfId="31733"/>
    <cellStyle name="Calculation 4 2 2 3 5" xfId="21216"/>
    <cellStyle name="Calculation 4 2 2 3 5 2" xfId="30896"/>
    <cellStyle name="Calculation 4 2 2 3 6" xfId="20448"/>
    <cellStyle name="Calculation 4 2 2 3 6 2" xfId="30128"/>
    <cellStyle name="Calculation 4 2 2 3 7" xfId="25296"/>
    <cellStyle name="Calculation 4 2 2 4" xfId="17295"/>
    <cellStyle name="Calculation 4 2 2 4 2" xfId="22855"/>
    <cellStyle name="Calculation 4 2 2 4 2 2" xfId="32535"/>
    <cellStyle name="Calculation 4 2 2 4 3" xfId="20897"/>
    <cellStyle name="Calculation 4 2 2 4 3 2" xfId="30577"/>
    <cellStyle name="Calculation 4 2 2 4 4" xfId="18920"/>
    <cellStyle name="Calculation 4 2 2 4 4 2" xfId="28600"/>
    <cellStyle name="Calculation 4 2 2 4 5" xfId="26780"/>
    <cellStyle name="Calculation 4 2 2 4 6" xfId="27151"/>
    <cellStyle name="Calculation 4 2 2 5" xfId="17728"/>
    <cellStyle name="Calculation 4 2 2 5 2" xfId="23288"/>
    <cellStyle name="Calculation 4 2 2 5 2 2" xfId="32968"/>
    <cellStyle name="Calculation 4 2 2 5 3" xfId="24418"/>
    <cellStyle name="Calculation 4 2 2 5 3 2" xfId="34098"/>
    <cellStyle name="Calculation 4 2 2 5 4" xfId="19665"/>
    <cellStyle name="Calculation 4 2 2 5 4 2" xfId="29345"/>
    <cellStyle name="Calculation 4 2 2 5 5" xfId="27412"/>
    <cellStyle name="Calculation 4 2 2 6" xfId="21781"/>
    <cellStyle name="Calculation 4 2 2 6 2" xfId="31461"/>
    <cellStyle name="Calculation 4 2 2 7" xfId="19357"/>
    <cellStyle name="Calculation 4 2 2 7 2" xfId="29037"/>
    <cellStyle name="Calculation 4 2 2 8" xfId="24819"/>
    <cellStyle name="Calculation 4 2 2 8 2" xfId="34499"/>
    <cellStyle name="Calculation 4 2 2 9" xfId="26254"/>
    <cellStyle name="Calculation 4 2 3" xfId="15973"/>
    <cellStyle name="Calculation 4 2 3 2" xfId="16522"/>
    <cellStyle name="Calculation 4 2 3 2 2" xfId="17436"/>
    <cellStyle name="Calculation 4 2 3 2 2 2" xfId="22996"/>
    <cellStyle name="Calculation 4 2 3 2 2 2 2" xfId="32676"/>
    <cellStyle name="Calculation 4 2 3 2 2 3" xfId="18692"/>
    <cellStyle name="Calculation 4 2 3 2 2 3 2" xfId="28372"/>
    <cellStyle name="Calculation 4 2 3 2 2 4" xfId="21527"/>
    <cellStyle name="Calculation 4 2 3 2 2 4 2" xfId="31207"/>
    <cellStyle name="Calculation 4 2 3 2 2 5" xfId="26918"/>
    <cellStyle name="Calculation 4 2 3 2 2 6" xfId="25111"/>
    <cellStyle name="Calculation 4 2 3 2 3" xfId="18117"/>
    <cellStyle name="Calculation 4 2 3 2 3 2" xfId="23677"/>
    <cellStyle name="Calculation 4 2 3 2 3 2 2" xfId="33357"/>
    <cellStyle name="Calculation 4 2 3 2 3 3" xfId="24161"/>
    <cellStyle name="Calculation 4 2 3 2 3 3 2" xfId="33841"/>
    <cellStyle name="Calculation 4 2 3 2 3 4" xfId="24986"/>
    <cellStyle name="Calculation 4 2 3 2 3 4 2" xfId="34666"/>
    <cellStyle name="Calculation 4 2 3 2 3 5" xfId="27801"/>
    <cellStyle name="Calculation 4 2 3 2 4" xfId="22172"/>
    <cellStyle name="Calculation 4 2 3 2 4 2" xfId="31852"/>
    <cellStyle name="Calculation 4 2 3 2 5" xfId="20508"/>
    <cellStyle name="Calculation 4 2 3 2 5 2" xfId="30188"/>
    <cellStyle name="Calculation 4 2 3 2 6" xfId="18454"/>
    <cellStyle name="Calculation 4 2 3 2 6 2" xfId="28134"/>
    <cellStyle name="Calculation 4 2 3 2 7" xfId="25353"/>
    <cellStyle name="Calculation 4 2 3 3" xfId="16286"/>
    <cellStyle name="Calculation 4 2 3 3 2" xfId="16963"/>
    <cellStyle name="Calculation 4 2 3 3 2 2" xfId="22538"/>
    <cellStyle name="Calculation 4 2 3 3 2 2 2" xfId="32218"/>
    <cellStyle name="Calculation 4 2 3 3 2 3" xfId="19066"/>
    <cellStyle name="Calculation 4 2 3 3 2 3 2" xfId="28746"/>
    <cellStyle name="Calculation 4 2 3 3 2 4" xfId="18819"/>
    <cellStyle name="Calculation 4 2 3 3 2 4 2" xfId="28499"/>
    <cellStyle name="Calculation 4 2 3 3 2 5" xfId="26520"/>
    <cellStyle name="Calculation 4 2 3 3 2 6" xfId="25494"/>
    <cellStyle name="Calculation 4 2 3 3 3" xfId="17881"/>
    <cellStyle name="Calculation 4 2 3 3 3 2" xfId="23441"/>
    <cellStyle name="Calculation 4 2 3 3 3 2 2" xfId="33121"/>
    <cellStyle name="Calculation 4 2 3 3 3 3" xfId="20912"/>
    <cellStyle name="Calculation 4 2 3 3 3 3 2" xfId="30592"/>
    <cellStyle name="Calculation 4 2 3 3 3 4" xfId="21090"/>
    <cellStyle name="Calculation 4 2 3 3 3 4 2" xfId="30770"/>
    <cellStyle name="Calculation 4 2 3 3 3 5" xfId="27565"/>
    <cellStyle name="Calculation 4 2 3 3 4" xfId="21936"/>
    <cellStyle name="Calculation 4 2 3 3 4 2" xfId="31616"/>
    <cellStyle name="Calculation 4 2 3 3 5" xfId="21448"/>
    <cellStyle name="Calculation 4 2 3 3 5 2" xfId="31128"/>
    <cellStyle name="Calculation 4 2 3 3 6" xfId="21605"/>
    <cellStyle name="Calculation 4 2 3 3 6 2" xfId="31285"/>
    <cellStyle name="Calculation 4 2 3 3 7" xfId="25871"/>
    <cellStyle name="Calculation 4 2 3 4" xfId="17062"/>
    <cellStyle name="Calculation 4 2 3 4 2" xfId="22637"/>
    <cellStyle name="Calculation 4 2 3 4 2 2" xfId="32317"/>
    <cellStyle name="Calculation 4 2 3 4 3" xfId="21461"/>
    <cellStyle name="Calculation 4 2 3 4 3 2" xfId="31141"/>
    <cellStyle name="Calculation 4 2 3 4 4" xfId="19598"/>
    <cellStyle name="Calculation 4 2 3 4 4 2" xfId="29278"/>
    <cellStyle name="Calculation 4 2 3 4 5" xfId="26610"/>
    <cellStyle name="Calculation 4 2 3 4 6" xfId="25937"/>
    <cellStyle name="Calculation 4 2 3 5" xfId="17270"/>
    <cellStyle name="Calculation 4 2 3 5 2" xfId="22830"/>
    <cellStyle name="Calculation 4 2 3 5 2 2" xfId="32510"/>
    <cellStyle name="Calculation 4 2 3 5 3" xfId="21111"/>
    <cellStyle name="Calculation 4 2 3 5 3 2" xfId="30791"/>
    <cellStyle name="Calculation 4 2 3 5 4" xfId="21412"/>
    <cellStyle name="Calculation 4 2 3 5 4 2" xfId="31092"/>
    <cellStyle name="Calculation 4 2 3 5 5" xfId="26299"/>
    <cellStyle name="Calculation 4 2 3 6" xfId="21657"/>
    <cellStyle name="Calculation 4 2 3 6 2" xfId="31337"/>
    <cellStyle name="Calculation 4 2 3 7" xfId="18698"/>
    <cellStyle name="Calculation 4 2 3 7 2" xfId="28378"/>
    <cellStyle name="Calculation 4 2 3 8" xfId="19168"/>
    <cellStyle name="Calculation 4 2 3 8 2" xfId="28848"/>
    <cellStyle name="Calculation 4 2 3 9" xfId="25318"/>
    <cellStyle name="Calculation 4 2 4" xfId="16494"/>
    <cellStyle name="Calculation 4 2 4 2" xfId="17408"/>
    <cellStyle name="Calculation 4 2 4 2 2" xfId="22968"/>
    <cellStyle name="Calculation 4 2 4 2 2 2" xfId="32648"/>
    <cellStyle name="Calculation 4 2 4 2 3" xfId="20173"/>
    <cellStyle name="Calculation 4 2 4 2 3 2" xfId="29853"/>
    <cellStyle name="Calculation 4 2 4 2 4" xfId="20470"/>
    <cellStyle name="Calculation 4 2 4 2 4 2" xfId="30150"/>
    <cellStyle name="Calculation 4 2 4 2 5" xfId="26890"/>
    <cellStyle name="Calculation 4 2 4 2 6" xfId="25147"/>
    <cellStyle name="Calculation 4 2 4 3" xfId="18089"/>
    <cellStyle name="Calculation 4 2 4 3 2" xfId="23649"/>
    <cellStyle name="Calculation 4 2 4 3 2 2" xfId="33329"/>
    <cellStyle name="Calculation 4 2 4 3 3" xfId="24145"/>
    <cellStyle name="Calculation 4 2 4 3 3 2" xfId="33825"/>
    <cellStyle name="Calculation 4 2 4 3 4" xfId="21433"/>
    <cellStyle name="Calculation 4 2 4 3 4 2" xfId="31113"/>
    <cellStyle name="Calculation 4 2 4 3 5" xfId="27773"/>
    <cellStyle name="Calculation 4 2 4 4" xfId="22144"/>
    <cellStyle name="Calculation 4 2 4 4 2" xfId="31824"/>
    <cellStyle name="Calculation 4 2 4 5" xfId="19914"/>
    <cellStyle name="Calculation 4 2 4 5 2" xfId="29594"/>
    <cellStyle name="Calculation 4 2 4 6" xfId="21006"/>
    <cellStyle name="Calculation 4 2 4 6 2" xfId="30686"/>
    <cellStyle name="Calculation 4 2 4 7" xfId="26092"/>
    <cellStyle name="Calculation 4 2 5" xfId="16258"/>
    <cellStyle name="Calculation 4 2 5 2" xfId="16904"/>
    <cellStyle name="Calculation 4 2 5 2 2" xfId="22479"/>
    <cellStyle name="Calculation 4 2 5 2 2 2" xfId="32159"/>
    <cellStyle name="Calculation 4 2 5 2 3" xfId="19173"/>
    <cellStyle name="Calculation 4 2 5 2 3 2" xfId="28853"/>
    <cellStyle name="Calculation 4 2 5 2 4" xfId="24320"/>
    <cellStyle name="Calculation 4 2 5 2 4 2" xfId="34000"/>
    <cellStyle name="Calculation 4 2 5 2 5" xfId="26461"/>
    <cellStyle name="Calculation 4 2 5 2 6" xfId="26220"/>
    <cellStyle name="Calculation 4 2 5 3" xfId="17853"/>
    <cellStyle name="Calculation 4 2 5 3 2" xfId="23413"/>
    <cellStyle name="Calculation 4 2 5 3 2 2" xfId="33093"/>
    <cellStyle name="Calculation 4 2 5 3 3" xfId="20865"/>
    <cellStyle name="Calculation 4 2 5 3 3 2" xfId="30545"/>
    <cellStyle name="Calculation 4 2 5 3 4" xfId="19817"/>
    <cellStyle name="Calculation 4 2 5 3 4 2" xfId="29497"/>
    <cellStyle name="Calculation 4 2 5 3 5" xfId="27537"/>
    <cellStyle name="Calculation 4 2 5 4" xfId="21908"/>
    <cellStyle name="Calculation 4 2 5 4 2" xfId="31588"/>
    <cellStyle name="Calculation 4 2 5 5" xfId="20471"/>
    <cellStyle name="Calculation 4 2 5 5 2" xfId="30151"/>
    <cellStyle name="Calculation 4 2 5 6" xfId="20384"/>
    <cellStyle name="Calculation 4 2 5 6 2" xfId="30064"/>
    <cellStyle name="Calculation 4 2 5 7" xfId="25620"/>
    <cellStyle name="Calculation 4 2 6" xfId="17066"/>
    <cellStyle name="Calculation 4 2 6 2" xfId="22641"/>
    <cellStyle name="Calculation 4 2 6 2 2" xfId="32321"/>
    <cellStyle name="Calculation 4 2 6 3" xfId="18739"/>
    <cellStyle name="Calculation 4 2 6 3 2" xfId="28419"/>
    <cellStyle name="Calculation 4 2 6 4" xfId="22366"/>
    <cellStyle name="Calculation 4 2 6 4 2" xfId="32046"/>
    <cellStyle name="Calculation 4 2 6 5" xfId="26614"/>
    <cellStyle name="Calculation 4 2 6 6" xfId="25527"/>
    <cellStyle name="Calculation 4 2 7" xfId="17297"/>
    <cellStyle name="Calculation 4 2 7 2" xfId="22857"/>
    <cellStyle name="Calculation 4 2 7 2 2" xfId="32537"/>
    <cellStyle name="Calculation 4 2 7 3" xfId="18982"/>
    <cellStyle name="Calculation 4 2 7 3 2" xfId="28662"/>
    <cellStyle name="Calculation 4 2 7 4" xfId="20416"/>
    <cellStyle name="Calculation 4 2 7 4 2" xfId="30096"/>
    <cellStyle name="Calculation 4 2 7 5" xfId="27178"/>
    <cellStyle name="Calculation 4 2 8" xfId="21629"/>
    <cellStyle name="Calculation 4 2 8 2" xfId="31309"/>
    <cellStyle name="Calculation 4 2 9" xfId="21406"/>
    <cellStyle name="Calculation 4 2 9 2" xfId="31086"/>
    <cellStyle name="Calculation 4 3" xfId="16037"/>
    <cellStyle name="Calculation 4 3 10" xfId="25253"/>
    <cellStyle name="Calculation 4 3 2" xfId="16169"/>
    <cellStyle name="Calculation 4 3 2 2" xfId="16675"/>
    <cellStyle name="Calculation 4 3 2 2 2" xfId="17589"/>
    <cellStyle name="Calculation 4 3 2 2 2 2" xfId="23149"/>
    <cellStyle name="Calculation 4 3 2 2 2 2 2" xfId="32829"/>
    <cellStyle name="Calculation 4 3 2 2 2 3" xfId="18551"/>
    <cellStyle name="Calculation 4 3 2 2 2 3 2" xfId="28231"/>
    <cellStyle name="Calculation 4 3 2 2 2 4" xfId="24659"/>
    <cellStyle name="Calculation 4 3 2 2 2 4 2" xfId="34339"/>
    <cellStyle name="Calculation 4 3 2 2 2 5" xfId="27071"/>
    <cellStyle name="Calculation 4 3 2 2 2 6" xfId="27273"/>
    <cellStyle name="Calculation 4 3 2 2 3" xfId="18270"/>
    <cellStyle name="Calculation 4 3 2 2 3 2" xfId="23830"/>
    <cellStyle name="Calculation 4 3 2 2 3 2 2" xfId="33510"/>
    <cellStyle name="Calculation 4 3 2 2 3 3" xfId="24403"/>
    <cellStyle name="Calculation 4 3 2 2 3 3 2" xfId="34083"/>
    <cellStyle name="Calculation 4 3 2 2 3 4" xfId="24650"/>
    <cellStyle name="Calculation 4 3 2 2 3 4 2" xfId="34330"/>
    <cellStyle name="Calculation 4 3 2 2 3 5" xfId="27954"/>
    <cellStyle name="Calculation 4 3 2 2 4" xfId="22325"/>
    <cellStyle name="Calculation 4 3 2 2 4 2" xfId="32005"/>
    <cellStyle name="Calculation 4 3 2 2 5" xfId="20814"/>
    <cellStyle name="Calculation 4 3 2 2 5 2" xfId="30494"/>
    <cellStyle name="Calculation 4 3 2 2 6" xfId="19063"/>
    <cellStyle name="Calculation 4 3 2 2 6 2" xfId="28743"/>
    <cellStyle name="Calculation 4 3 2 2 7" xfId="26158"/>
    <cellStyle name="Calculation 4 3 2 3" xfId="16439"/>
    <cellStyle name="Calculation 4 3 2 3 2" xfId="17353"/>
    <cellStyle name="Calculation 4 3 2 3 2 2" xfId="22913"/>
    <cellStyle name="Calculation 4 3 2 3 2 2 2" xfId="32593"/>
    <cellStyle name="Calculation 4 3 2 3 2 3" xfId="18339"/>
    <cellStyle name="Calculation 4 3 2 3 2 3 2" xfId="28019"/>
    <cellStyle name="Calculation 4 3 2 3 2 4" xfId="24024"/>
    <cellStyle name="Calculation 4 3 2 3 2 4 2" xfId="33704"/>
    <cellStyle name="Calculation 4 3 2 3 2 5" xfId="26835"/>
    <cellStyle name="Calculation 4 3 2 3 2 6" xfId="25274"/>
    <cellStyle name="Calculation 4 3 2 3 3" xfId="18034"/>
    <cellStyle name="Calculation 4 3 2 3 3 2" xfId="23594"/>
    <cellStyle name="Calculation 4 3 2 3 3 2 2" xfId="33274"/>
    <cellStyle name="Calculation 4 3 2 3 3 3" xfId="19724"/>
    <cellStyle name="Calculation 4 3 2 3 3 3 2" xfId="29404"/>
    <cellStyle name="Calculation 4 3 2 3 3 4" xfId="24707"/>
    <cellStyle name="Calculation 4 3 2 3 3 4 2" xfId="34387"/>
    <cellStyle name="Calculation 4 3 2 3 3 5" xfId="27718"/>
    <cellStyle name="Calculation 4 3 2 3 4" xfId="22089"/>
    <cellStyle name="Calculation 4 3 2 3 4 2" xfId="31769"/>
    <cellStyle name="Calculation 4 3 2 3 5" xfId="19614"/>
    <cellStyle name="Calculation 4 3 2 3 5 2" xfId="29294"/>
    <cellStyle name="Calculation 4 3 2 3 6" xfId="21371"/>
    <cellStyle name="Calculation 4 3 2 3 6 2" xfId="31051"/>
    <cellStyle name="Calculation 4 3 2 3 7" xfId="26049"/>
    <cellStyle name="Calculation 4 3 2 4" xfId="17298"/>
    <cellStyle name="Calculation 4 3 2 4 2" xfId="22858"/>
    <cellStyle name="Calculation 4 3 2 4 2 2" xfId="32538"/>
    <cellStyle name="Calculation 4 3 2 4 3" xfId="21447"/>
    <cellStyle name="Calculation 4 3 2 4 3 2" xfId="31127"/>
    <cellStyle name="Calculation 4 3 2 4 4" xfId="18320"/>
    <cellStyle name="Calculation 4 3 2 4 4 2" xfId="28000"/>
    <cellStyle name="Calculation 4 3 2 4 5" xfId="26782"/>
    <cellStyle name="Calculation 4 3 2 4 6" xfId="26351"/>
    <cellStyle name="Calculation 4 3 2 5" xfId="17764"/>
    <cellStyle name="Calculation 4 3 2 5 2" xfId="23324"/>
    <cellStyle name="Calculation 4 3 2 5 2 2" xfId="33004"/>
    <cellStyle name="Calculation 4 3 2 5 3" xfId="19853"/>
    <cellStyle name="Calculation 4 3 2 5 3 2" xfId="29533"/>
    <cellStyle name="Calculation 4 3 2 5 4" xfId="19692"/>
    <cellStyle name="Calculation 4 3 2 5 4 2" xfId="29372"/>
    <cellStyle name="Calculation 4 3 2 5 5" xfId="27448"/>
    <cellStyle name="Calculation 4 3 2 6" xfId="21819"/>
    <cellStyle name="Calculation 4 3 2 6 2" xfId="31499"/>
    <cellStyle name="Calculation 4 3 2 7" xfId="21039"/>
    <cellStyle name="Calculation 4 3 2 7 2" xfId="30719"/>
    <cellStyle name="Calculation 4 3 2 8" xfId="19379"/>
    <cellStyle name="Calculation 4 3 2 8 2" xfId="29059"/>
    <cellStyle name="Calculation 4 3 2 9" xfId="25503"/>
    <cellStyle name="Calculation 4 3 3" xfId="16564"/>
    <cellStyle name="Calculation 4 3 3 2" xfId="17478"/>
    <cellStyle name="Calculation 4 3 3 2 2" xfId="23038"/>
    <cellStyle name="Calculation 4 3 3 2 2 2" xfId="32718"/>
    <cellStyle name="Calculation 4 3 3 2 3" xfId="21425"/>
    <cellStyle name="Calculation 4 3 3 2 3 2" xfId="31105"/>
    <cellStyle name="Calculation 4 3 3 2 4" xfId="24869"/>
    <cellStyle name="Calculation 4 3 3 2 4 2" xfId="34549"/>
    <cellStyle name="Calculation 4 3 3 2 5" xfId="26960"/>
    <cellStyle name="Calculation 4 3 3 2 6" xfId="25281"/>
    <cellStyle name="Calculation 4 3 3 3" xfId="18159"/>
    <cellStyle name="Calculation 4 3 3 3 2" xfId="23719"/>
    <cellStyle name="Calculation 4 3 3 3 2 2" xfId="33399"/>
    <cellStyle name="Calculation 4 3 3 3 3" xfId="24276"/>
    <cellStyle name="Calculation 4 3 3 3 3 2" xfId="33956"/>
    <cellStyle name="Calculation 4 3 3 3 4" xfId="24940"/>
    <cellStyle name="Calculation 4 3 3 3 4 2" xfId="34620"/>
    <cellStyle name="Calculation 4 3 3 3 5" xfId="27843"/>
    <cellStyle name="Calculation 4 3 3 4" xfId="22214"/>
    <cellStyle name="Calculation 4 3 3 4 2" xfId="31894"/>
    <cellStyle name="Calculation 4 3 3 5" xfId="18538"/>
    <cellStyle name="Calculation 4 3 3 5 2" xfId="28218"/>
    <cellStyle name="Calculation 4 3 3 6" xfId="24408"/>
    <cellStyle name="Calculation 4 3 3 6 2" xfId="34088"/>
    <cellStyle name="Calculation 4 3 3 7" xfId="25815"/>
    <cellStyle name="Calculation 4 3 4" xfId="16328"/>
    <cellStyle name="Calculation 4 3 4 2" xfId="17079"/>
    <cellStyle name="Calculation 4 3 4 2 2" xfId="22654"/>
    <cellStyle name="Calculation 4 3 4 2 2 2" xfId="32334"/>
    <cellStyle name="Calculation 4 3 4 2 3" xfId="20655"/>
    <cellStyle name="Calculation 4 3 4 2 3 2" xfId="30335"/>
    <cellStyle name="Calculation 4 3 4 2 4" xfId="21123"/>
    <cellStyle name="Calculation 4 3 4 2 4 2" xfId="30803"/>
    <cellStyle name="Calculation 4 3 4 2 5" xfId="26627"/>
    <cellStyle name="Calculation 4 3 4 2 6" xfId="25163"/>
    <cellStyle name="Calculation 4 3 4 3" xfId="17923"/>
    <cellStyle name="Calculation 4 3 4 3 2" xfId="23483"/>
    <cellStyle name="Calculation 4 3 4 3 2 2" xfId="33163"/>
    <cellStyle name="Calculation 4 3 4 3 3" xfId="24225"/>
    <cellStyle name="Calculation 4 3 4 3 3 2" xfId="33905"/>
    <cellStyle name="Calculation 4 3 4 3 4" xfId="20769"/>
    <cellStyle name="Calculation 4 3 4 3 4 2" xfId="30449"/>
    <cellStyle name="Calculation 4 3 4 3 5" xfId="27607"/>
    <cellStyle name="Calculation 4 3 4 4" xfId="21978"/>
    <cellStyle name="Calculation 4 3 4 4 2" xfId="31658"/>
    <cellStyle name="Calculation 4 3 4 5" xfId="19124"/>
    <cellStyle name="Calculation 4 3 4 5 2" xfId="28804"/>
    <cellStyle name="Calculation 4 3 4 6" xfId="21093"/>
    <cellStyle name="Calculation 4 3 4 6 2" xfId="30773"/>
    <cellStyle name="Calculation 4 3 4 7" xfId="25762"/>
    <cellStyle name="Calculation 4 3 5" xfId="17118"/>
    <cellStyle name="Calculation 4 3 5 2" xfId="22693"/>
    <cellStyle name="Calculation 4 3 5 2 2" xfId="32373"/>
    <cellStyle name="Calculation 4 3 5 3" xfId="23941"/>
    <cellStyle name="Calculation 4 3 5 3 2" xfId="33621"/>
    <cellStyle name="Calculation 4 3 5 4" xfId="19844"/>
    <cellStyle name="Calculation 4 3 5 4 2" xfId="29524"/>
    <cellStyle name="Calculation 4 3 5 5" xfId="26661"/>
    <cellStyle name="Calculation 4 3 5 6" xfId="26655"/>
    <cellStyle name="Calculation 4 3 6" xfId="17653"/>
    <cellStyle name="Calculation 4 3 6 2" xfId="23213"/>
    <cellStyle name="Calculation 4 3 6 2 2" xfId="32893"/>
    <cellStyle name="Calculation 4 3 6 3" xfId="20374"/>
    <cellStyle name="Calculation 4 3 6 3 2" xfId="30054"/>
    <cellStyle name="Calculation 4 3 6 4" xfId="24698"/>
    <cellStyle name="Calculation 4 3 6 4 2" xfId="34378"/>
    <cellStyle name="Calculation 4 3 6 5" xfId="27337"/>
    <cellStyle name="Calculation 4 3 7" xfId="21704"/>
    <cellStyle name="Calculation 4 3 7 2" xfId="31384"/>
    <cellStyle name="Calculation 4 3 8" xfId="19438"/>
    <cellStyle name="Calculation 4 3 8 2" xfId="29118"/>
    <cellStyle name="Calculation 4 3 9" xfId="18428"/>
    <cellStyle name="Calculation 4 3 9 2" xfId="28108"/>
    <cellStyle name="Calculation 4 4" xfId="16224"/>
    <cellStyle name="Calculation 4 4 2" xfId="16870"/>
    <cellStyle name="Calculation 4 4 2 2" xfId="22445"/>
    <cellStyle name="Calculation 4 4 2 2 2" xfId="32125"/>
    <cellStyle name="Calculation 4 4 2 3" xfId="19862"/>
    <cellStyle name="Calculation 4 4 2 3 2" xfId="29542"/>
    <cellStyle name="Calculation 4 4 2 4" xfId="20730"/>
    <cellStyle name="Calculation 4 4 2 4 2" xfId="30410"/>
    <cellStyle name="Calculation 4 4 2 5" xfId="26427"/>
    <cellStyle name="Calculation 4 4 2 6" xfId="25359"/>
    <cellStyle name="Calculation 4 4 3" xfId="17819"/>
    <cellStyle name="Calculation 4 4 3 2" xfId="23379"/>
    <cellStyle name="Calculation 4 4 3 2 2" xfId="33059"/>
    <cellStyle name="Calculation 4 4 3 3" xfId="19973"/>
    <cellStyle name="Calculation 4 4 3 3 2" xfId="29653"/>
    <cellStyle name="Calculation 4 4 3 4" xfId="21079"/>
    <cellStyle name="Calculation 4 4 3 4 2" xfId="30759"/>
    <cellStyle name="Calculation 4 4 3 5" xfId="27503"/>
    <cellStyle name="Calculation 4 4 4" xfId="21874"/>
    <cellStyle name="Calculation 4 4 4 2" xfId="31554"/>
    <cellStyle name="Calculation 4 4 5" xfId="18756"/>
    <cellStyle name="Calculation 4 4 5 2" xfId="28436"/>
    <cellStyle name="Calculation 4 4 6" xfId="21384"/>
    <cellStyle name="Calculation 4 4 6 2" xfId="31064"/>
    <cellStyle name="Calculation 4 4 7" xfId="25691"/>
    <cellStyle name="Calculation 4 5" xfId="23872"/>
    <cellStyle name="Calculation 4 5 2" xfId="33552"/>
    <cellStyle name="Calculation 5" xfId="781"/>
    <cellStyle name="Calculation 5 2" xfId="15948"/>
    <cellStyle name="Calculation 5 2 10" xfId="19126"/>
    <cellStyle name="Calculation 5 2 10 2" xfId="28806"/>
    <cellStyle name="Calculation 5 2 11" xfId="25481"/>
    <cellStyle name="Calculation 5 2 2" xfId="16130"/>
    <cellStyle name="Calculation 5 2 2 2" xfId="16644"/>
    <cellStyle name="Calculation 5 2 2 2 2" xfId="17558"/>
    <cellStyle name="Calculation 5 2 2 2 2 2" xfId="23118"/>
    <cellStyle name="Calculation 5 2 2 2 2 2 2" xfId="32798"/>
    <cellStyle name="Calculation 5 2 2 2 2 3" xfId="21286"/>
    <cellStyle name="Calculation 5 2 2 2 2 3 2" xfId="30966"/>
    <cellStyle name="Calculation 5 2 2 2 2 4" xfId="20445"/>
    <cellStyle name="Calculation 5 2 2 2 2 4 2" xfId="30125"/>
    <cellStyle name="Calculation 5 2 2 2 2 5" xfId="27040"/>
    <cellStyle name="Calculation 5 2 2 2 2 6" xfId="27242"/>
    <cellStyle name="Calculation 5 2 2 2 3" xfId="18239"/>
    <cellStyle name="Calculation 5 2 2 2 3 2" xfId="23799"/>
    <cellStyle name="Calculation 5 2 2 2 3 2 2" xfId="33479"/>
    <cellStyle name="Calculation 5 2 2 2 3 3" xfId="20577"/>
    <cellStyle name="Calculation 5 2 2 2 3 3 2" xfId="30257"/>
    <cellStyle name="Calculation 5 2 2 2 3 4" xfId="24998"/>
    <cellStyle name="Calculation 5 2 2 2 3 4 2" xfId="34678"/>
    <cellStyle name="Calculation 5 2 2 2 3 5" xfId="27923"/>
    <cellStyle name="Calculation 5 2 2 2 4" xfId="22294"/>
    <cellStyle name="Calculation 5 2 2 2 4 2" xfId="31974"/>
    <cellStyle name="Calculation 5 2 2 2 5" xfId="19132"/>
    <cellStyle name="Calculation 5 2 2 2 5 2" xfId="28812"/>
    <cellStyle name="Calculation 5 2 2 2 6" xfId="20807"/>
    <cellStyle name="Calculation 5 2 2 2 6 2" xfId="30487"/>
    <cellStyle name="Calculation 5 2 2 2 7" xfId="25778"/>
    <cellStyle name="Calculation 5 2 2 3" xfId="16408"/>
    <cellStyle name="Calculation 5 2 2 3 2" xfId="17322"/>
    <cellStyle name="Calculation 5 2 2 3 2 2" xfId="22882"/>
    <cellStyle name="Calculation 5 2 2 3 2 2 2" xfId="32562"/>
    <cellStyle name="Calculation 5 2 2 3 2 3" xfId="21064"/>
    <cellStyle name="Calculation 5 2 2 3 2 3 2" xfId="30744"/>
    <cellStyle name="Calculation 5 2 2 3 2 4" xfId="24939"/>
    <cellStyle name="Calculation 5 2 2 3 2 4 2" xfId="34619"/>
    <cellStyle name="Calculation 5 2 2 3 2 5" xfId="26804"/>
    <cellStyle name="Calculation 5 2 2 3 2 6" xfId="25088"/>
    <cellStyle name="Calculation 5 2 2 3 3" xfId="18003"/>
    <cellStyle name="Calculation 5 2 2 3 3 2" xfId="23563"/>
    <cellStyle name="Calculation 5 2 2 3 3 2 2" xfId="33243"/>
    <cellStyle name="Calculation 5 2 2 3 3 3" xfId="20210"/>
    <cellStyle name="Calculation 5 2 2 3 3 3 2" xfId="29890"/>
    <cellStyle name="Calculation 5 2 2 3 3 4" xfId="19233"/>
    <cellStyle name="Calculation 5 2 2 3 3 4 2" xfId="28913"/>
    <cellStyle name="Calculation 5 2 2 3 3 5" xfId="27687"/>
    <cellStyle name="Calculation 5 2 2 3 4" xfId="22058"/>
    <cellStyle name="Calculation 5 2 2 3 4 2" xfId="31738"/>
    <cellStyle name="Calculation 5 2 2 3 5" xfId="19990"/>
    <cellStyle name="Calculation 5 2 2 3 5 2" xfId="29670"/>
    <cellStyle name="Calculation 5 2 2 3 6" xfId="18392"/>
    <cellStyle name="Calculation 5 2 2 3 6 2" xfId="28072"/>
    <cellStyle name="Calculation 5 2 2 3 7" xfId="25522"/>
    <cellStyle name="Calculation 5 2 2 4" xfId="17210"/>
    <cellStyle name="Calculation 5 2 2 4 2" xfId="22783"/>
    <cellStyle name="Calculation 5 2 2 4 2 2" xfId="32463"/>
    <cellStyle name="Calculation 5 2 2 4 3" xfId="19367"/>
    <cellStyle name="Calculation 5 2 2 4 3 2" xfId="29047"/>
    <cellStyle name="Calculation 5 2 2 4 4" xfId="18809"/>
    <cellStyle name="Calculation 5 2 2 4 4 2" xfId="28489"/>
    <cellStyle name="Calculation 5 2 2 4 5" xfId="26736"/>
    <cellStyle name="Calculation 5 2 2 4 6" xfId="27125"/>
    <cellStyle name="Calculation 5 2 2 5" xfId="17733"/>
    <cellStyle name="Calculation 5 2 2 5 2" xfId="23293"/>
    <cellStyle name="Calculation 5 2 2 5 2 2" xfId="32973"/>
    <cellStyle name="Calculation 5 2 2 5 3" xfId="21269"/>
    <cellStyle name="Calculation 5 2 2 5 3 2" xfId="30949"/>
    <cellStyle name="Calculation 5 2 2 5 4" xfId="24383"/>
    <cellStyle name="Calculation 5 2 2 5 4 2" xfId="34063"/>
    <cellStyle name="Calculation 5 2 2 5 5" xfId="27417"/>
    <cellStyle name="Calculation 5 2 2 6" xfId="21786"/>
    <cellStyle name="Calculation 5 2 2 6 2" xfId="31466"/>
    <cellStyle name="Calculation 5 2 2 7" xfId="19199"/>
    <cellStyle name="Calculation 5 2 2 7 2" xfId="28879"/>
    <cellStyle name="Calculation 5 2 2 8" xfId="24643"/>
    <cellStyle name="Calculation 5 2 2 8 2" xfId="34323"/>
    <cellStyle name="Calculation 5 2 2 9" xfId="25454"/>
    <cellStyle name="Calculation 5 2 3" xfId="15985"/>
    <cellStyle name="Calculation 5 2 3 2" xfId="16531"/>
    <cellStyle name="Calculation 5 2 3 2 2" xfId="17445"/>
    <cellStyle name="Calculation 5 2 3 2 2 2" xfId="23005"/>
    <cellStyle name="Calculation 5 2 3 2 2 2 2" xfId="32685"/>
    <cellStyle name="Calculation 5 2 3 2 2 3" xfId="21424"/>
    <cellStyle name="Calculation 5 2 3 2 2 3 2" xfId="31104"/>
    <cellStyle name="Calculation 5 2 3 2 2 4" xfId="19075"/>
    <cellStyle name="Calculation 5 2 3 2 2 4 2" xfId="28755"/>
    <cellStyle name="Calculation 5 2 3 2 2 5" xfId="26927"/>
    <cellStyle name="Calculation 5 2 3 2 2 6" xfId="25110"/>
    <cellStyle name="Calculation 5 2 3 2 3" xfId="18126"/>
    <cellStyle name="Calculation 5 2 3 2 3 2" xfId="23686"/>
    <cellStyle name="Calculation 5 2 3 2 3 2 2" xfId="33366"/>
    <cellStyle name="Calculation 5 2 3 2 3 3" xfId="24518"/>
    <cellStyle name="Calculation 5 2 3 2 3 3 2" xfId="34198"/>
    <cellStyle name="Calculation 5 2 3 2 3 4" xfId="24790"/>
    <cellStyle name="Calculation 5 2 3 2 3 4 2" xfId="34470"/>
    <cellStyle name="Calculation 5 2 3 2 3 5" xfId="27810"/>
    <cellStyle name="Calculation 5 2 3 2 4" xfId="22181"/>
    <cellStyle name="Calculation 5 2 3 2 4 2" xfId="31861"/>
    <cellStyle name="Calculation 5 2 3 2 5" xfId="18721"/>
    <cellStyle name="Calculation 5 2 3 2 5 2" xfId="28401"/>
    <cellStyle name="Calculation 5 2 3 2 6" xfId="19037"/>
    <cellStyle name="Calculation 5 2 3 2 6 2" xfId="28717"/>
    <cellStyle name="Calculation 5 2 3 2 7" xfId="25924"/>
    <cellStyle name="Calculation 5 2 3 3" xfId="16295"/>
    <cellStyle name="Calculation 5 2 3 3 2" xfId="16962"/>
    <cellStyle name="Calculation 5 2 3 3 2 2" xfId="22537"/>
    <cellStyle name="Calculation 5 2 3 3 2 2 2" xfId="32217"/>
    <cellStyle name="Calculation 5 2 3 3 2 3" xfId="19858"/>
    <cellStyle name="Calculation 5 2 3 3 2 3 2" xfId="29538"/>
    <cellStyle name="Calculation 5 2 3 3 2 4" xfId="20146"/>
    <cellStyle name="Calculation 5 2 3 3 2 4 2" xfId="29826"/>
    <cellStyle name="Calculation 5 2 3 3 2 5" xfId="26519"/>
    <cellStyle name="Calculation 5 2 3 3 2 6" xfId="26035"/>
    <cellStyle name="Calculation 5 2 3 3 3" xfId="17890"/>
    <cellStyle name="Calculation 5 2 3 3 3 2" xfId="23450"/>
    <cellStyle name="Calculation 5 2 3 3 3 2 2" xfId="33130"/>
    <cellStyle name="Calculation 5 2 3 3 3 3" xfId="18657"/>
    <cellStyle name="Calculation 5 2 3 3 3 3 2" xfId="28337"/>
    <cellStyle name="Calculation 5 2 3 3 3 4" xfId="24709"/>
    <cellStyle name="Calculation 5 2 3 3 3 4 2" xfId="34389"/>
    <cellStyle name="Calculation 5 2 3 3 3 5" xfId="27574"/>
    <cellStyle name="Calculation 5 2 3 3 4" xfId="21945"/>
    <cellStyle name="Calculation 5 2 3 3 4 2" xfId="31625"/>
    <cellStyle name="Calculation 5 2 3 3 5" xfId="19397"/>
    <cellStyle name="Calculation 5 2 3 3 5 2" xfId="29077"/>
    <cellStyle name="Calculation 5 2 3 3 6" xfId="24259"/>
    <cellStyle name="Calculation 5 2 3 3 6 2" xfId="33939"/>
    <cellStyle name="Calculation 5 2 3 3 7" xfId="26157"/>
    <cellStyle name="Calculation 5 2 3 4" xfId="17021"/>
    <cellStyle name="Calculation 5 2 3 4 2" xfId="22596"/>
    <cellStyle name="Calculation 5 2 3 4 2 2" xfId="32276"/>
    <cellStyle name="Calculation 5 2 3 4 3" xfId="19854"/>
    <cellStyle name="Calculation 5 2 3 4 3 2" xfId="29534"/>
    <cellStyle name="Calculation 5 2 3 4 4" xfId="20787"/>
    <cellStyle name="Calculation 5 2 3 4 4 2" xfId="30467"/>
    <cellStyle name="Calculation 5 2 3 4 5" xfId="26575"/>
    <cellStyle name="Calculation 5 2 3 4 6" xfId="25375"/>
    <cellStyle name="Calculation 5 2 3 5" xfId="17260"/>
    <cellStyle name="Calculation 5 2 3 5 2" xfId="22820"/>
    <cellStyle name="Calculation 5 2 3 5 2 2" xfId="32500"/>
    <cellStyle name="Calculation 5 2 3 5 3" xfId="24425"/>
    <cellStyle name="Calculation 5 2 3 5 3 2" xfId="34105"/>
    <cellStyle name="Calculation 5 2 3 5 4" xfId="18431"/>
    <cellStyle name="Calculation 5 2 3 5 4 2" xfId="28111"/>
    <cellStyle name="Calculation 5 2 3 5 5" xfId="26280"/>
    <cellStyle name="Calculation 5 2 3 6" xfId="21667"/>
    <cellStyle name="Calculation 5 2 3 6 2" xfId="31347"/>
    <cellStyle name="Calculation 5 2 3 7" xfId="20041"/>
    <cellStyle name="Calculation 5 2 3 7 2" xfId="29721"/>
    <cellStyle name="Calculation 5 2 3 8" xfId="24778"/>
    <cellStyle name="Calculation 5 2 3 8 2" xfId="34458"/>
    <cellStyle name="Calculation 5 2 3 9" xfId="26105"/>
    <cellStyle name="Calculation 5 2 4" xfId="16499"/>
    <cellStyle name="Calculation 5 2 4 2" xfId="17413"/>
    <cellStyle name="Calculation 5 2 4 2 2" xfId="22973"/>
    <cellStyle name="Calculation 5 2 4 2 2 2" xfId="32653"/>
    <cellStyle name="Calculation 5 2 4 2 3" xfId="21325"/>
    <cellStyle name="Calculation 5 2 4 2 3 2" xfId="31005"/>
    <cellStyle name="Calculation 5 2 4 2 4" xfId="19048"/>
    <cellStyle name="Calculation 5 2 4 2 4 2" xfId="28728"/>
    <cellStyle name="Calculation 5 2 4 2 5" xfId="26895"/>
    <cellStyle name="Calculation 5 2 4 2 6" xfId="25715"/>
    <cellStyle name="Calculation 5 2 4 3" xfId="18094"/>
    <cellStyle name="Calculation 5 2 4 3 2" xfId="23654"/>
    <cellStyle name="Calculation 5 2 4 3 2 2" xfId="33334"/>
    <cellStyle name="Calculation 5 2 4 3 3" xfId="23935"/>
    <cellStyle name="Calculation 5 2 4 3 3 2" xfId="33615"/>
    <cellStyle name="Calculation 5 2 4 3 4" xfId="20531"/>
    <cellStyle name="Calculation 5 2 4 3 4 2" xfId="30211"/>
    <cellStyle name="Calculation 5 2 4 3 5" xfId="27778"/>
    <cellStyle name="Calculation 5 2 4 4" xfId="22149"/>
    <cellStyle name="Calculation 5 2 4 4 2" xfId="31829"/>
    <cellStyle name="Calculation 5 2 4 5" xfId="24391"/>
    <cellStyle name="Calculation 5 2 4 5 2" xfId="34071"/>
    <cellStyle name="Calculation 5 2 4 6" xfId="21508"/>
    <cellStyle name="Calculation 5 2 4 6 2" xfId="31188"/>
    <cellStyle name="Calculation 5 2 4 7" xfId="25929"/>
    <cellStyle name="Calculation 5 2 5" xfId="16263"/>
    <cellStyle name="Calculation 5 2 5 2" xfId="16967"/>
    <cellStyle name="Calculation 5 2 5 2 2" xfId="22542"/>
    <cellStyle name="Calculation 5 2 5 2 2 2" xfId="32222"/>
    <cellStyle name="Calculation 5 2 5 2 3" xfId="18725"/>
    <cellStyle name="Calculation 5 2 5 2 3 2" xfId="28405"/>
    <cellStyle name="Calculation 5 2 5 2 4" xfId="24439"/>
    <cellStyle name="Calculation 5 2 5 2 4 2" xfId="34119"/>
    <cellStyle name="Calculation 5 2 5 2 5" xfId="26524"/>
    <cellStyle name="Calculation 5 2 5 2 6" xfId="26228"/>
    <cellStyle name="Calculation 5 2 5 3" xfId="17858"/>
    <cellStyle name="Calculation 5 2 5 3 2" xfId="23418"/>
    <cellStyle name="Calculation 5 2 5 3 2 2" xfId="33098"/>
    <cellStyle name="Calculation 5 2 5 3 3" xfId="24122"/>
    <cellStyle name="Calculation 5 2 5 3 3 2" xfId="33802"/>
    <cellStyle name="Calculation 5 2 5 3 4" xfId="24187"/>
    <cellStyle name="Calculation 5 2 5 3 4 2" xfId="33867"/>
    <cellStyle name="Calculation 5 2 5 3 5" xfId="27542"/>
    <cellStyle name="Calculation 5 2 5 4" xfId="21913"/>
    <cellStyle name="Calculation 5 2 5 4 2" xfId="31593"/>
    <cellStyle name="Calculation 5 2 5 5" xfId="21331"/>
    <cellStyle name="Calculation 5 2 5 5 2" xfId="31011"/>
    <cellStyle name="Calculation 5 2 5 6" xfId="19100"/>
    <cellStyle name="Calculation 5 2 5 6 2" xfId="28780"/>
    <cellStyle name="Calculation 5 2 5 7" xfId="26168"/>
    <cellStyle name="Calculation 5 2 6" xfId="17174"/>
    <cellStyle name="Calculation 5 2 6 2" xfId="22749"/>
    <cellStyle name="Calculation 5 2 6 2 2" xfId="32429"/>
    <cellStyle name="Calculation 5 2 6 3" xfId="19655"/>
    <cellStyle name="Calculation 5 2 6 3 2" xfId="29335"/>
    <cellStyle name="Calculation 5 2 6 4" xfId="24034"/>
    <cellStyle name="Calculation 5 2 6 4 2" xfId="33714"/>
    <cellStyle name="Calculation 5 2 6 5" xfId="26710"/>
    <cellStyle name="Calculation 5 2 6 6" xfId="26320"/>
    <cellStyle name="Calculation 5 2 7" xfId="17253"/>
    <cellStyle name="Calculation 5 2 7 2" xfId="22813"/>
    <cellStyle name="Calculation 5 2 7 2 2" xfId="32493"/>
    <cellStyle name="Calculation 5 2 7 3" xfId="24368"/>
    <cellStyle name="Calculation 5 2 7 3 2" xfId="34048"/>
    <cellStyle name="Calculation 5 2 7 4" xfId="20088"/>
    <cellStyle name="Calculation 5 2 7 4 2" xfId="29768"/>
    <cellStyle name="Calculation 5 2 7 5" xfId="27162"/>
    <cellStyle name="Calculation 5 2 8" xfId="21634"/>
    <cellStyle name="Calculation 5 2 8 2" xfId="31314"/>
    <cellStyle name="Calculation 5 2 9" xfId="18590"/>
    <cellStyle name="Calculation 5 2 9 2" xfId="28270"/>
    <cellStyle name="Calculation 5 3" xfId="16045"/>
    <cellStyle name="Calculation 5 3 10" xfId="25348"/>
    <cellStyle name="Calculation 5 3 2" xfId="16174"/>
    <cellStyle name="Calculation 5 3 2 2" xfId="16680"/>
    <cellStyle name="Calculation 5 3 2 2 2" xfId="17594"/>
    <cellStyle name="Calculation 5 3 2 2 2 2" xfId="23154"/>
    <cellStyle name="Calculation 5 3 2 2 2 2 2" xfId="32834"/>
    <cellStyle name="Calculation 5 3 2 2 2 3" xfId="19445"/>
    <cellStyle name="Calculation 5 3 2 2 2 3 2" xfId="29125"/>
    <cellStyle name="Calculation 5 3 2 2 2 4" xfId="21050"/>
    <cellStyle name="Calculation 5 3 2 2 2 4 2" xfId="30730"/>
    <cellStyle name="Calculation 5 3 2 2 2 5" xfId="27076"/>
    <cellStyle name="Calculation 5 3 2 2 2 6" xfId="27278"/>
    <cellStyle name="Calculation 5 3 2 2 3" xfId="18275"/>
    <cellStyle name="Calculation 5 3 2 2 3 2" xfId="23835"/>
    <cellStyle name="Calculation 5 3 2 2 3 2 2" xfId="33515"/>
    <cellStyle name="Calculation 5 3 2 2 3 3" xfId="24535"/>
    <cellStyle name="Calculation 5 3 2 2 3 3 2" xfId="34215"/>
    <cellStyle name="Calculation 5 3 2 2 3 4" xfId="24847"/>
    <cellStyle name="Calculation 5 3 2 2 3 4 2" xfId="34527"/>
    <cellStyle name="Calculation 5 3 2 2 3 5" xfId="27959"/>
    <cellStyle name="Calculation 5 3 2 2 4" xfId="22330"/>
    <cellStyle name="Calculation 5 3 2 2 4 2" xfId="32010"/>
    <cellStyle name="Calculation 5 3 2 2 5" xfId="19769"/>
    <cellStyle name="Calculation 5 3 2 2 5 2" xfId="29449"/>
    <cellStyle name="Calculation 5 3 2 2 6" xfId="19992"/>
    <cellStyle name="Calculation 5 3 2 2 6 2" xfId="29672"/>
    <cellStyle name="Calculation 5 3 2 2 7" xfId="25357"/>
    <cellStyle name="Calculation 5 3 2 3" xfId="16444"/>
    <cellStyle name="Calculation 5 3 2 3 2" xfId="17358"/>
    <cellStyle name="Calculation 5 3 2 3 2 2" xfId="22918"/>
    <cellStyle name="Calculation 5 3 2 3 2 2 2" xfId="32598"/>
    <cellStyle name="Calculation 5 3 2 3 2 3" xfId="18496"/>
    <cellStyle name="Calculation 5 3 2 3 2 3 2" xfId="28176"/>
    <cellStyle name="Calculation 5 3 2 3 2 4" xfId="20556"/>
    <cellStyle name="Calculation 5 3 2 3 2 4 2" xfId="30236"/>
    <cellStyle name="Calculation 5 3 2 3 2 5" xfId="26840"/>
    <cellStyle name="Calculation 5 3 2 3 2 6" xfId="25042"/>
    <cellStyle name="Calculation 5 3 2 3 3" xfId="18039"/>
    <cellStyle name="Calculation 5 3 2 3 3 2" xfId="23599"/>
    <cellStyle name="Calculation 5 3 2 3 3 2 2" xfId="33279"/>
    <cellStyle name="Calculation 5 3 2 3 3 3" xfId="19328"/>
    <cellStyle name="Calculation 5 3 2 3 3 3 2" xfId="29008"/>
    <cellStyle name="Calculation 5 3 2 3 3 4" xfId="21063"/>
    <cellStyle name="Calculation 5 3 2 3 3 4 2" xfId="30743"/>
    <cellStyle name="Calculation 5 3 2 3 3 5" xfId="27723"/>
    <cellStyle name="Calculation 5 3 2 3 4" xfId="22094"/>
    <cellStyle name="Calculation 5 3 2 3 4 2" xfId="31774"/>
    <cellStyle name="Calculation 5 3 2 3 5" xfId="20170"/>
    <cellStyle name="Calculation 5 3 2 3 5 2" xfId="29850"/>
    <cellStyle name="Calculation 5 3 2 3 6" xfId="24814"/>
    <cellStyle name="Calculation 5 3 2 3 6 2" xfId="34494"/>
    <cellStyle name="Calculation 5 3 2 3 7" xfId="26242"/>
    <cellStyle name="Calculation 5 3 2 4" xfId="17201"/>
    <cellStyle name="Calculation 5 3 2 4 2" xfId="22774"/>
    <cellStyle name="Calculation 5 3 2 4 2 2" xfId="32454"/>
    <cellStyle name="Calculation 5 3 2 4 3" xfId="18660"/>
    <cellStyle name="Calculation 5 3 2 4 3 2" xfId="28340"/>
    <cellStyle name="Calculation 5 3 2 4 4" xfId="20036"/>
    <cellStyle name="Calculation 5 3 2 4 4 2" xfId="29716"/>
    <cellStyle name="Calculation 5 3 2 4 5" xfId="26731"/>
    <cellStyle name="Calculation 5 3 2 4 6" xfId="26278"/>
    <cellStyle name="Calculation 5 3 2 5" xfId="17769"/>
    <cellStyle name="Calculation 5 3 2 5 2" xfId="23329"/>
    <cellStyle name="Calculation 5 3 2 5 2 2" xfId="33009"/>
    <cellStyle name="Calculation 5 3 2 5 3" xfId="24319"/>
    <cellStyle name="Calculation 5 3 2 5 3 2" xfId="33999"/>
    <cellStyle name="Calculation 5 3 2 5 4" xfId="20025"/>
    <cellStyle name="Calculation 5 3 2 5 4 2" xfId="29705"/>
    <cellStyle name="Calculation 5 3 2 5 5" xfId="27453"/>
    <cellStyle name="Calculation 5 3 2 6" xfId="21824"/>
    <cellStyle name="Calculation 5 3 2 6 2" xfId="31504"/>
    <cellStyle name="Calculation 5 3 2 7" xfId="18379"/>
    <cellStyle name="Calculation 5 3 2 7 2" xfId="28059"/>
    <cellStyle name="Calculation 5 3 2 8" xfId="20878"/>
    <cellStyle name="Calculation 5 3 2 8 2" xfId="30558"/>
    <cellStyle name="Calculation 5 3 2 9" xfId="25845"/>
    <cellStyle name="Calculation 5 3 3" xfId="16572"/>
    <cellStyle name="Calculation 5 3 3 2" xfId="17486"/>
    <cellStyle name="Calculation 5 3 3 2 2" xfId="23046"/>
    <cellStyle name="Calculation 5 3 3 2 2 2" xfId="32726"/>
    <cellStyle name="Calculation 5 3 3 2 3" xfId="18714"/>
    <cellStyle name="Calculation 5 3 3 2 3 2" xfId="28394"/>
    <cellStyle name="Calculation 5 3 3 2 4" xfId="24317"/>
    <cellStyle name="Calculation 5 3 3 2 4 2" xfId="33997"/>
    <cellStyle name="Calculation 5 3 3 2 5" xfId="26968"/>
    <cellStyle name="Calculation 5 3 3 2 6" xfId="25045"/>
    <cellStyle name="Calculation 5 3 3 3" xfId="18167"/>
    <cellStyle name="Calculation 5 3 3 3 2" xfId="23727"/>
    <cellStyle name="Calculation 5 3 3 3 2 2" xfId="33407"/>
    <cellStyle name="Calculation 5 3 3 3 3" xfId="21340"/>
    <cellStyle name="Calculation 5 3 3 3 3 2" xfId="31020"/>
    <cellStyle name="Calculation 5 3 3 3 4" xfId="21563"/>
    <cellStyle name="Calculation 5 3 3 3 4 2" xfId="31243"/>
    <cellStyle name="Calculation 5 3 3 3 5" xfId="27851"/>
    <cellStyle name="Calculation 5 3 3 4" xfId="22222"/>
    <cellStyle name="Calculation 5 3 3 4 2" xfId="31902"/>
    <cellStyle name="Calculation 5 3 3 5" xfId="21167"/>
    <cellStyle name="Calculation 5 3 3 5 2" xfId="30847"/>
    <cellStyle name="Calculation 5 3 3 6" xfId="19470"/>
    <cellStyle name="Calculation 5 3 3 6 2" xfId="29150"/>
    <cellStyle name="Calculation 5 3 3 7" xfId="26139"/>
    <cellStyle name="Calculation 5 3 4" xfId="16336"/>
    <cellStyle name="Calculation 5 3 4 2" xfId="17095"/>
    <cellStyle name="Calculation 5 3 4 2 2" xfId="22670"/>
    <cellStyle name="Calculation 5 3 4 2 2 2" xfId="32350"/>
    <cellStyle name="Calculation 5 3 4 2 3" xfId="20562"/>
    <cellStyle name="Calculation 5 3 4 2 3 2" xfId="30242"/>
    <cellStyle name="Calculation 5 3 4 2 4" xfId="18575"/>
    <cellStyle name="Calculation 5 3 4 2 4 2" xfId="28255"/>
    <cellStyle name="Calculation 5 3 4 2 5" xfId="26643"/>
    <cellStyle name="Calculation 5 3 4 2 6" xfId="25097"/>
    <cellStyle name="Calculation 5 3 4 3" xfId="17931"/>
    <cellStyle name="Calculation 5 3 4 3 2" xfId="23491"/>
    <cellStyle name="Calculation 5 3 4 3 2 2" xfId="33171"/>
    <cellStyle name="Calculation 5 3 4 3 3" xfId="24185"/>
    <cellStyle name="Calculation 5 3 4 3 3 2" xfId="33865"/>
    <cellStyle name="Calculation 5 3 4 3 4" xfId="18954"/>
    <cellStyle name="Calculation 5 3 4 3 4 2" xfId="28634"/>
    <cellStyle name="Calculation 5 3 4 3 5" xfId="27615"/>
    <cellStyle name="Calculation 5 3 4 4" xfId="21986"/>
    <cellStyle name="Calculation 5 3 4 4 2" xfId="31666"/>
    <cellStyle name="Calculation 5 3 4 5" xfId="19812"/>
    <cellStyle name="Calculation 5 3 4 5 2" xfId="29492"/>
    <cellStyle name="Calculation 5 3 4 6" xfId="24021"/>
    <cellStyle name="Calculation 5 3 4 6 2" xfId="33701"/>
    <cellStyle name="Calculation 5 3 4 7" xfId="26085"/>
    <cellStyle name="Calculation 5 3 5" xfId="17165"/>
    <cellStyle name="Calculation 5 3 5 2" xfId="22740"/>
    <cellStyle name="Calculation 5 3 5 2 2" xfId="32420"/>
    <cellStyle name="Calculation 5 3 5 3" xfId="24033"/>
    <cellStyle name="Calculation 5 3 5 3 2" xfId="33713"/>
    <cellStyle name="Calculation 5 3 5 4" xfId="18413"/>
    <cellStyle name="Calculation 5 3 5 4 2" xfId="28093"/>
    <cellStyle name="Calculation 5 3 5 5" xfId="26702"/>
    <cellStyle name="Calculation 5 3 5 6" xfId="27181"/>
    <cellStyle name="Calculation 5 3 6" xfId="17661"/>
    <cellStyle name="Calculation 5 3 6 2" xfId="23221"/>
    <cellStyle name="Calculation 5 3 6 2 2" xfId="32901"/>
    <cellStyle name="Calculation 5 3 6 3" xfId="18418"/>
    <cellStyle name="Calculation 5 3 6 3 2" xfId="28098"/>
    <cellStyle name="Calculation 5 3 6 4" xfId="24840"/>
    <cellStyle name="Calculation 5 3 6 4 2" xfId="34520"/>
    <cellStyle name="Calculation 5 3 6 5" xfId="27345"/>
    <cellStyle name="Calculation 5 3 7" xfId="21712"/>
    <cellStyle name="Calculation 5 3 7 2" xfId="31392"/>
    <cellStyle name="Calculation 5 3 8" xfId="23892"/>
    <cellStyle name="Calculation 5 3 8 2" xfId="33572"/>
    <cellStyle name="Calculation 5 3 9" xfId="24078"/>
    <cellStyle name="Calculation 5 3 9 2" xfId="33758"/>
    <cellStyle name="Calculation 5 4" xfId="16229"/>
    <cellStyle name="Calculation 5 4 2" xfId="16939"/>
    <cellStyle name="Calculation 5 4 2 2" xfId="22514"/>
    <cellStyle name="Calculation 5 4 2 2 2" xfId="32194"/>
    <cellStyle name="Calculation 5 4 2 3" xfId="21492"/>
    <cellStyle name="Calculation 5 4 2 3 2" xfId="31172"/>
    <cellStyle name="Calculation 5 4 2 4" xfId="24598"/>
    <cellStyle name="Calculation 5 4 2 4 2" xfId="34278"/>
    <cellStyle name="Calculation 5 4 2 5" xfId="26496"/>
    <cellStyle name="Calculation 5 4 2 6" xfId="25701"/>
    <cellStyle name="Calculation 5 4 3" xfId="17824"/>
    <cellStyle name="Calculation 5 4 3 2" xfId="23384"/>
    <cellStyle name="Calculation 5 4 3 2 2" xfId="33064"/>
    <cellStyle name="Calculation 5 4 3 3" xfId="18473"/>
    <cellStyle name="Calculation 5 4 3 3 2" xfId="28153"/>
    <cellStyle name="Calculation 5 4 3 4" xfId="19376"/>
    <cellStyle name="Calculation 5 4 3 4 2" xfId="29056"/>
    <cellStyle name="Calculation 5 4 3 5" xfId="27508"/>
    <cellStyle name="Calculation 5 4 4" xfId="21879"/>
    <cellStyle name="Calculation 5 4 4 2" xfId="31559"/>
    <cellStyle name="Calculation 5 4 5" xfId="21582"/>
    <cellStyle name="Calculation 5 4 5 2" xfId="31262"/>
    <cellStyle name="Calculation 5 4 6" xfId="19029"/>
    <cellStyle name="Calculation 5 4 6 2" xfId="28709"/>
    <cellStyle name="Calculation 5 4 7" xfId="25170"/>
    <cellStyle name="Calculation 5 5" xfId="23972"/>
    <cellStyle name="Calculation 5 5 2" xfId="33652"/>
    <cellStyle name="Calculation 6" xfId="1305"/>
    <cellStyle name="Calculation 6 2" xfId="15955"/>
    <cellStyle name="Calculation 6 2 10" xfId="21309"/>
    <cellStyle name="Calculation 6 2 10 2" xfId="30989"/>
    <cellStyle name="Calculation 6 2 11" xfId="25545"/>
    <cellStyle name="Calculation 6 2 2" xfId="16137"/>
    <cellStyle name="Calculation 6 2 2 2" xfId="16651"/>
    <cellStyle name="Calculation 6 2 2 2 2" xfId="17565"/>
    <cellStyle name="Calculation 6 2 2 2 2 2" xfId="23125"/>
    <cellStyle name="Calculation 6 2 2 2 2 2 2" xfId="32805"/>
    <cellStyle name="Calculation 6 2 2 2 2 3" xfId="20165"/>
    <cellStyle name="Calculation 6 2 2 2 2 3 2" xfId="29845"/>
    <cellStyle name="Calculation 6 2 2 2 2 4" xfId="19521"/>
    <cellStyle name="Calculation 6 2 2 2 2 4 2" xfId="29201"/>
    <cellStyle name="Calculation 6 2 2 2 2 5" xfId="27047"/>
    <cellStyle name="Calculation 6 2 2 2 2 6" xfId="27249"/>
    <cellStyle name="Calculation 6 2 2 2 3" xfId="18246"/>
    <cellStyle name="Calculation 6 2 2 2 3 2" xfId="23806"/>
    <cellStyle name="Calculation 6 2 2 2 3 2 2" xfId="33486"/>
    <cellStyle name="Calculation 6 2 2 2 3 3" xfId="24030"/>
    <cellStyle name="Calculation 6 2 2 2 3 3 2" xfId="33710"/>
    <cellStyle name="Calculation 6 2 2 2 3 4" xfId="19725"/>
    <cellStyle name="Calculation 6 2 2 2 3 4 2" xfId="29405"/>
    <cellStyle name="Calculation 6 2 2 2 3 5" xfId="27930"/>
    <cellStyle name="Calculation 6 2 2 2 4" xfId="22301"/>
    <cellStyle name="Calculation 6 2 2 2 4 2" xfId="31981"/>
    <cellStyle name="Calculation 6 2 2 2 5" xfId="20747"/>
    <cellStyle name="Calculation 6 2 2 2 5 2" xfId="30427"/>
    <cellStyle name="Calculation 6 2 2 2 6" xfId="19051"/>
    <cellStyle name="Calculation 6 2 2 2 6 2" xfId="28731"/>
    <cellStyle name="Calculation 6 2 2 2 7" xfId="25838"/>
    <cellStyle name="Calculation 6 2 2 3" xfId="16415"/>
    <cellStyle name="Calculation 6 2 2 3 2" xfId="17329"/>
    <cellStyle name="Calculation 6 2 2 3 2 2" xfId="22889"/>
    <cellStyle name="Calculation 6 2 2 3 2 2 2" xfId="32569"/>
    <cellStyle name="Calculation 6 2 2 3 2 3" xfId="20883"/>
    <cellStyle name="Calculation 6 2 2 3 2 3 2" xfId="30563"/>
    <cellStyle name="Calculation 6 2 2 3 2 4" xfId="20967"/>
    <cellStyle name="Calculation 6 2 2 3 2 4 2" xfId="30647"/>
    <cellStyle name="Calculation 6 2 2 3 2 5" xfId="26811"/>
    <cellStyle name="Calculation 6 2 2 3 2 6" xfId="25086"/>
    <cellStyle name="Calculation 6 2 2 3 3" xfId="18010"/>
    <cellStyle name="Calculation 6 2 2 3 3 2" xfId="23570"/>
    <cellStyle name="Calculation 6 2 2 3 3 2 2" xfId="33250"/>
    <cellStyle name="Calculation 6 2 2 3 3 3" xfId="24378"/>
    <cellStyle name="Calculation 6 2 2 3 3 3 2" xfId="34058"/>
    <cellStyle name="Calculation 6 2 2 3 3 4" xfId="24570"/>
    <cellStyle name="Calculation 6 2 2 3 3 4 2" xfId="34250"/>
    <cellStyle name="Calculation 6 2 2 3 3 5" xfId="27694"/>
    <cellStyle name="Calculation 6 2 2 3 4" xfId="22065"/>
    <cellStyle name="Calculation 6 2 2 3 4 2" xfId="31745"/>
    <cellStyle name="Calculation 6 2 2 3 5" xfId="19921"/>
    <cellStyle name="Calculation 6 2 2 3 5 2" xfId="29601"/>
    <cellStyle name="Calculation 6 2 2 3 6" xfId="24015"/>
    <cellStyle name="Calculation 6 2 2 3 6 2" xfId="33695"/>
    <cellStyle name="Calculation 6 2 2 3 7" xfId="25583"/>
    <cellStyle name="Calculation 6 2 2 4" xfId="17257"/>
    <cellStyle name="Calculation 6 2 2 4 2" xfId="22817"/>
    <cellStyle name="Calculation 6 2 2 4 2 2" xfId="32497"/>
    <cellStyle name="Calculation 6 2 2 4 3" xfId="20297"/>
    <cellStyle name="Calculation 6 2 2 4 3 2" xfId="29977"/>
    <cellStyle name="Calculation 6 2 2 4 4" xfId="23975"/>
    <cellStyle name="Calculation 6 2 2 4 4 2" xfId="33655"/>
    <cellStyle name="Calculation 6 2 2 4 5" xfId="26754"/>
    <cellStyle name="Calculation 6 2 2 4 6" xfId="26310"/>
    <cellStyle name="Calculation 6 2 2 5" xfId="17740"/>
    <cellStyle name="Calculation 6 2 2 5 2" xfId="23300"/>
    <cellStyle name="Calculation 6 2 2 5 2 2" xfId="32980"/>
    <cellStyle name="Calculation 6 2 2 5 3" xfId="19867"/>
    <cellStyle name="Calculation 6 2 2 5 3 2" xfId="29547"/>
    <cellStyle name="Calculation 6 2 2 5 4" xfId="18807"/>
    <cellStyle name="Calculation 6 2 2 5 4 2" xfId="28487"/>
    <cellStyle name="Calculation 6 2 2 5 5" xfId="27424"/>
    <cellStyle name="Calculation 6 2 2 6" xfId="21793"/>
    <cellStyle name="Calculation 6 2 2 6 2" xfId="31473"/>
    <cellStyle name="Calculation 6 2 2 7" xfId="18702"/>
    <cellStyle name="Calculation 6 2 2 7 2" xfId="28382"/>
    <cellStyle name="Calculation 6 2 2 8" xfId="24802"/>
    <cellStyle name="Calculation 6 2 2 8 2" xfId="34482"/>
    <cellStyle name="Calculation 6 2 2 9" xfId="26025"/>
    <cellStyle name="Calculation 6 2 3" xfId="15994"/>
    <cellStyle name="Calculation 6 2 3 2" xfId="16538"/>
    <cellStyle name="Calculation 6 2 3 2 2" xfId="17452"/>
    <cellStyle name="Calculation 6 2 3 2 2 2" xfId="23012"/>
    <cellStyle name="Calculation 6 2 3 2 2 2 2" xfId="32692"/>
    <cellStyle name="Calculation 6 2 3 2 2 3" xfId="18946"/>
    <cellStyle name="Calculation 6 2 3 2 2 3 2" xfId="28626"/>
    <cellStyle name="Calculation 6 2 3 2 2 4" xfId="21506"/>
    <cellStyle name="Calculation 6 2 3 2 2 4 2" xfId="31186"/>
    <cellStyle name="Calculation 6 2 3 2 2 5" xfId="26934"/>
    <cellStyle name="Calculation 6 2 3 2 2 6" xfId="25200"/>
    <cellStyle name="Calculation 6 2 3 2 3" xfId="18133"/>
    <cellStyle name="Calculation 6 2 3 2 3 2" xfId="23693"/>
    <cellStyle name="Calculation 6 2 3 2 3 2 2" xfId="33373"/>
    <cellStyle name="Calculation 6 2 3 2 3 3" xfId="18352"/>
    <cellStyle name="Calculation 6 2 3 2 3 3 2" xfId="28032"/>
    <cellStyle name="Calculation 6 2 3 2 3 4" xfId="24894"/>
    <cellStyle name="Calculation 6 2 3 2 3 4 2" xfId="34574"/>
    <cellStyle name="Calculation 6 2 3 2 3 5" xfId="27817"/>
    <cellStyle name="Calculation 6 2 3 2 4" xfId="22188"/>
    <cellStyle name="Calculation 6 2 3 2 4 2" xfId="31868"/>
    <cellStyle name="Calculation 6 2 3 2 5" xfId="20756"/>
    <cellStyle name="Calculation 6 2 3 2 5 2" xfId="30436"/>
    <cellStyle name="Calculation 6 2 3 2 6" xfId="20071"/>
    <cellStyle name="Calculation 6 2 3 2 6 2" xfId="29751"/>
    <cellStyle name="Calculation 6 2 3 2 7" xfId="25987"/>
    <cellStyle name="Calculation 6 2 3 3" xfId="16302"/>
    <cellStyle name="Calculation 6 2 3 3 2" xfId="16847"/>
    <cellStyle name="Calculation 6 2 3 3 2 2" xfId="22422"/>
    <cellStyle name="Calculation 6 2 3 3 2 2 2" xfId="32102"/>
    <cellStyle name="Calculation 6 2 3 3 2 3" xfId="23960"/>
    <cellStyle name="Calculation 6 2 3 3 2 3 2" xfId="33640"/>
    <cellStyle name="Calculation 6 2 3 3 2 4" xfId="20805"/>
    <cellStyle name="Calculation 6 2 3 3 2 4 2" xfId="30485"/>
    <cellStyle name="Calculation 6 2 3 3 2 5" xfId="26404"/>
    <cellStyle name="Calculation 6 2 3 3 2 6" xfId="25942"/>
    <cellStyle name="Calculation 6 2 3 3 3" xfId="17897"/>
    <cellStyle name="Calculation 6 2 3 3 3 2" xfId="23457"/>
    <cellStyle name="Calculation 6 2 3 3 3 2 2" xfId="33137"/>
    <cellStyle name="Calculation 6 2 3 3 3 3" xfId="19436"/>
    <cellStyle name="Calculation 6 2 3 3 3 3 2" xfId="29116"/>
    <cellStyle name="Calculation 6 2 3 3 3 4" xfId="18808"/>
    <cellStyle name="Calculation 6 2 3 3 3 4 2" xfId="28488"/>
    <cellStyle name="Calculation 6 2 3 3 3 5" xfId="27581"/>
    <cellStyle name="Calculation 6 2 3 3 4" xfId="21952"/>
    <cellStyle name="Calculation 6 2 3 3 4 2" xfId="31632"/>
    <cellStyle name="Calculation 6 2 3 3 5" xfId="21398"/>
    <cellStyle name="Calculation 6 2 3 3 5 2" xfId="31078"/>
    <cellStyle name="Calculation 6 2 3 3 6" xfId="24585"/>
    <cellStyle name="Calculation 6 2 3 3 6 2" xfId="34265"/>
    <cellStyle name="Calculation 6 2 3 3 7" xfId="26221"/>
    <cellStyle name="Calculation 6 2 3 4" xfId="17136"/>
    <cellStyle name="Calculation 6 2 3 4 2" xfId="22711"/>
    <cellStyle name="Calculation 6 2 3 4 2 2" xfId="32391"/>
    <cellStyle name="Calculation 6 2 3 4 3" xfId="21223"/>
    <cellStyle name="Calculation 6 2 3 4 3 2" xfId="30903"/>
    <cellStyle name="Calculation 6 2 3 4 4" xfId="20607"/>
    <cellStyle name="Calculation 6 2 3 4 4 2" xfId="30287"/>
    <cellStyle name="Calculation 6 2 3 4 5" xfId="26678"/>
    <cellStyle name="Calculation 6 2 3 4 6" xfId="25093"/>
    <cellStyle name="Calculation 6 2 3 5" xfId="17284"/>
    <cellStyle name="Calculation 6 2 3 5 2" xfId="22844"/>
    <cellStyle name="Calculation 6 2 3 5 2 2" xfId="32524"/>
    <cellStyle name="Calculation 6 2 3 5 3" xfId="18873"/>
    <cellStyle name="Calculation 6 2 3 5 3 2" xfId="28553"/>
    <cellStyle name="Calculation 6 2 3 5 4" xfId="21003"/>
    <cellStyle name="Calculation 6 2 3 5 4 2" xfId="30683"/>
    <cellStyle name="Calculation 6 2 3 5 5" xfId="27134"/>
    <cellStyle name="Calculation 6 2 3 6" xfId="21674"/>
    <cellStyle name="Calculation 6 2 3 6 2" xfId="31354"/>
    <cellStyle name="Calculation 6 2 3 7" xfId="20133"/>
    <cellStyle name="Calculation 6 2 3 7 2" xfId="29813"/>
    <cellStyle name="Calculation 6 2 3 8" xfId="20322"/>
    <cellStyle name="Calculation 6 2 3 8 2" xfId="30002"/>
    <cellStyle name="Calculation 6 2 3 9" xfId="25534"/>
    <cellStyle name="Calculation 6 2 4" xfId="16506"/>
    <cellStyle name="Calculation 6 2 4 2" xfId="17420"/>
    <cellStyle name="Calculation 6 2 4 2 2" xfId="22980"/>
    <cellStyle name="Calculation 6 2 4 2 2 2" xfId="32660"/>
    <cellStyle name="Calculation 6 2 4 2 3" xfId="20435"/>
    <cellStyle name="Calculation 6 2 4 2 3 2" xfId="30115"/>
    <cellStyle name="Calculation 6 2 4 2 4" xfId="18540"/>
    <cellStyle name="Calculation 6 2 4 2 4 2" xfId="28220"/>
    <cellStyle name="Calculation 6 2 4 2 5" xfId="26902"/>
    <cellStyle name="Calculation 6 2 4 2 6" xfId="25033"/>
    <cellStyle name="Calculation 6 2 4 3" xfId="18101"/>
    <cellStyle name="Calculation 6 2 4 3 2" xfId="23661"/>
    <cellStyle name="Calculation 6 2 4 3 2 2" xfId="33341"/>
    <cellStyle name="Calculation 6 2 4 3 3" xfId="24118"/>
    <cellStyle name="Calculation 6 2 4 3 3 2" xfId="33798"/>
    <cellStyle name="Calculation 6 2 4 3 4" xfId="16770"/>
    <cellStyle name="Calculation 6 2 4 3 4 2" xfId="26163"/>
    <cellStyle name="Calculation 6 2 4 3 5" xfId="27785"/>
    <cellStyle name="Calculation 6 2 4 4" xfId="22156"/>
    <cellStyle name="Calculation 6 2 4 4 2" xfId="31836"/>
    <cellStyle name="Calculation 6 2 4 5" xfId="20767"/>
    <cellStyle name="Calculation 6 2 4 5 2" xfId="30447"/>
    <cellStyle name="Calculation 6 2 4 6" xfId="19558"/>
    <cellStyle name="Calculation 6 2 4 6 2" xfId="29238"/>
    <cellStyle name="Calculation 6 2 4 7" xfId="25993"/>
    <cellStyle name="Calculation 6 2 5" xfId="16270"/>
    <cellStyle name="Calculation 6 2 5 2" xfId="16966"/>
    <cellStyle name="Calculation 6 2 5 2 2" xfId="22541"/>
    <cellStyle name="Calculation 6 2 5 2 2 2" xfId="32221"/>
    <cellStyle name="Calculation 6 2 5 2 3" xfId="21112"/>
    <cellStyle name="Calculation 6 2 5 2 3 2" xfId="30792"/>
    <cellStyle name="Calculation 6 2 5 2 4" xfId="21163"/>
    <cellStyle name="Calculation 6 2 5 2 4 2" xfId="30843"/>
    <cellStyle name="Calculation 6 2 5 2 5" xfId="26523"/>
    <cellStyle name="Calculation 6 2 5 2 6" xfId="25968"/>
    <cellStyle name="Calculation 6 2 5 3" xfId="17865"/>
    <cellStyle name="Calculation 6 2 5 3 2" xfId="23425"/>
    <cellStyle name="Calculation 6 2 5 3 2 2" xfId="33105"/>
    <cellStyle name="Calculation 6 2 5 3 3" xfId="20601"/>
    <cellStyle name="Calculation 6 2 5 3 3 2" xfId="30281"/>
    <cellStyle name="Calculation 6 2 5 3 4" xfId="24260"/>
    <cellStyle name="Calculation 6 2 5 3 4 2" xfId="33940"/>
    <cellStyle name="Calculation 6 2 5 3 5" xfId="27549"/>
    <cellStyle name="Calculation 6 2 5 4" xfId="21920"/>
    <cellStyle name="Calculation 6 2 5 4 2" xfId="31600"/>
    <cellStyle name="Calculation 6 2 5 5" xfId="19554"/>
    <cellStyle name="Calculation 6 2 5 5 2" xfId="29234"/>
    <cellStyle name="Calculation 6 2 5 6" xfId="24860"/>
    <cellStyle name="Calculation 6 2 5 6 2" xfId="34540"/>
    <cellStyle name="Calculation 6 2 5 7" xfId="26230"/>
    <cellStyle name="Calculation 6 2 6" xfId="17183"/>
    <cellStyle name="Calculation 6 2 6 2" xfId="22758"/>
    <cellStyle name="Calculation 6 2 6 2 2" xfId="32438"/>
    <cellStyle name="Calculation 6 2 6 3" xfId="19120"/>
    <cellStyle name="Calculation 6 2 6 3 2" xfId="28800"/>
    <cellStyle name="Calculation 6 2 6 4" xfId="20457"/>
    <cellStyle name="Calculation 6 2 6 4 2" xfId="30137"/>
    <cellStyle name="Calculation 6 2 6 5" xfId="26718"/>
    <cellStyle name="Calculation 6 2 6 6" xfId="26288"/>
    <cellStyle name="Calculation 6 2 7" xfId="17287"/>
    <cellStyle name="Calculation 6 2 7 2" xfId="22847"/>
    <cellStyle name="Calculation 6 2 7 2 2" xfId="32527"/>
    <cellStyle name="Calculation 6 2 7 3" xfId="21279"/>
    <cellStyle name="Calculation 6 2 7 3 2" xfId="30959"/>
    <cellStyle name="Calculation 6 2 7 4" xfId="19551"/>
    <cellStyle name="Calculation 6 2 7 4 2" xfId="29231"/>
    <cellStyle name="Calculation 6 2 7 5" xfId="26333"/>
    <cellStyle name="Calculation 6 2 8" xfId="21641"/>
    <cellStyle name="Calculation 6 2 8 2" xfId="31321"/>
    <cellStyle name="Calculation 6 2 9" xfId="24165"/>
    <cellStyle name="Calculation 6 2 9 2" xfId="33845"/>
    <cellStyle name="Calculation 6 3" xfId="16053"/>
    <cellStyle name="Calculation 6 3 10" xfId="25285"/>
    <cellStyle name="Calculation 6 3 2" xfId="16181"/>
    <cellStyle name="Calculation 6 3 2 2" xfId="16687"/>
    <cellStyle name="Calculation 6 3 2 2 2" xfId="17601"/>
    <cellStyle name="Calculation 6 3 2 2 2 2" xfId="23161"/>
    <cellStyle name="Calculation 6 3 2 2 2 2 2" xfId="32841"/>
    <cellStyle name="Calculation 6 3 2 2 2 3" xfId="19754"/>
    <cellStyle name="Calculation 6 3 2 2 2 3 2" xfId="29434"/>
    <cellStyle name="Calculation 6 3 2 2 2 4" xfId="19184"/>
    <cellStyle name="Calculation 6 3 2 2 2 4 2" xfId="28864"/>
    <cellStyle name="Calculation 6 3 2 2 2 5" xfId="27083"/>
    <cellStyle name="Calculation 6 3 2 2 2 6" xfId="27285"/>
    <cellStyle name="Calculation 6 3 2 2 3" xfId="18282"/>
    <cellStyle name="Calculation 6 3 2 2 3 2" xfId="23842"/>
    <cellStyle name="Calculation 6 3 2 2 3 2 2" xfId="33522"/>
    <cellStyle name="Calculation 6 3 2 2 3 3" xfId="24542"/>
    <cellStyle name="Calculation 6 3 2 2 3 3 2" xfId="34222"/>
    <cellStyle name="Calculation 6 3 2 2 3 4" xfId="21231"/>
    <cellStyle name="Calculation 6 3 2 2 3 4 2" xfId="30911"/>
    <cellStyle name="Calculation 6 3 2 2 3 5" xfId="27966"/>
    <cellStyle name="Calculation 6 3 2 2 4" xfId="22337"/>
    <cellStyle name="Calculation 6 3 2 2 4 2" xfId="32017"/>
    <cellStyle name="Calculation 6 3 2 2 5" xfId="23970"/>
    <cellStyle name="Calculation 6 3 2 2 5 2" xfId="33650"/>
    <cellStyle name="Calculation 6 3 2 2 6" xfId="18906"/>
    <cellStyle name="Calculation 6 3 2 2 6 2" xfId="28586"/>
    <cellStyle name="Calculation 6 3 2 2 7" xfId="25419"/>
    <cellStyle name="Calculation 6 3 2 3" xfId="16451"/>
    <cellStyle name="Calculation 6 3 2 3 2" xfId="17365"/>
    <cellStyle name="Calculation 6 3 2 3 2 2" xfId="22925"/>
    <cellStyle name="Calculation 6 3 2 3 2 2 2" xfId="32605"/>
    <cellStyle name="Calculation 6 3 2 3 2 3" xfId="20690"/>
    <cellStyle name="Calculation 6 3 2 3 2 3 2" xfId="30370"/>
    <cellStyle name="Calculation 6 3 2 3 2 4" xfId="19967"/>
    <cellStyle name="Calculation 6 3 2 3 2 4 2" xfId="29647"/>
    <cellStyle name="Calculation 6 3 2 3 2 5" xfId="26847"/>
    <cellStyle name="Calculation 6 3 2 3 2 6" xfId="25038"/>
    <cellStyle name="Calculation 6 3 2 3 3" xfId="18046"/>
    <cellStyle name="Calculation 6 3 2 3 3 2" xfId="23606"/>
    <cellStyle name="Calculation 6 3 2 3 3 2 2" xfId="33286"/>
    <cellStyle name="Calculation 6 3 2 3 3 3" xfId="19755"/>
    <cellStyle name="Calculation 6 3 2 3 3 3 2" xfId="29435"/>
    <cellStyle name="Calculation 6 3 2 3 3 4" xfId="19535"/>
    <cellStyle name="Calculation 6 3 2 3 3 4 2" xfId="29215"/>
    <cellStyle name="Calculation 6 3 2 3 3 5" xfId="27730"/>
    <cellStyle name="Calculation 6 3 2 3 4" xfId="22101"/>
    <cellStyle name="Calculation 6 3 2 3 4 2" xfId="31781"/>
    <cellStyle name="Calculation 6 3 2 3 5" xfId="21091"/>
    <cellStyle name="Calculation 6 3 2 3 5 2" xfId="30771"/>
    <cellStyle name="Calculation 6 3 2 3 6" xfId="24332"/>
    <cellStyle name="Calculation 6 3 2 3 6 2" xfId="34012"/>
    <cellStyle name="Calculation 6 3 2 3 7" xfId="25238"/>
    <cellStyle name="Calculation 6 3 2 4" xfId="17252"/>
    <cellStyle name="Calculation 6 3 2 4 2" xfId="22812"/>
    <cellStyle name="Calculation 6 3 2 4 2 2" xfId="32492"/>
    <cellStyle name="Calculation 6 3 2 4 3" xfId="18728"/>
    <cellStyle name="Calculation 6 3 2 4 3 2" xfId="28408"/>
    <cellStyle name="Calculation 6 3 2 4 4" xfId="24027"/>
    <cellStyle name="Calculation 6 3 2 4 4 2" xfId="33707"/>
    <cellStyle name="Calculation 6 3 2 4 5" xfId="26749"/>
    <cellStyle name="Calculation 6 3 2 4 6" xfId="26306"/>
    <cellStyle name="Calculation 6 3 2 5" xfId="17776"/>
    <cellStyle name="Calculation 6 3 2 5 2" xfId="23336"/>
    <cellStyle name="Calculation 6 3 2 5 2 2" xfId="33016"/>
    <cellStyle name="Calculation 6 3 2 5 3" xfId="20342"/>
    <cellStyle name="Calculation 6 3 2 5 3 2" xfId="30022"/>
    <cellStyle name="Calculation 6 3 2 5 4" xfId="19784"/>
    <cellStyle name="Calculation 6 3 2 5 4 2" xfId="29464"/>
    <cellStyle name="Calculation 6 3 2 5 5" xfId="27460"/>
    <cellStyle name="Calculation 6 3 2 6" xfId="21831"/>
    <cellStyle name="Calculation 6 3 2 6 2" xfId="31511"/>
    <cellStyle name="Calculation 6 3 2 7" xfId="22367"/>
    <cellStyle name="Calculation 6 3 2 7 2" xfId="32047"/>
    <cellStyle name="Calculation 6 3 2 8" xfId="20808"/>
    <cellStyle name="Calculation 6 3 2 8 2" xfId="30488"/>
    <cellStyle name="Calculation 6 3 2 9" xfId="26208"/>
    <cellStyle name="Calculation 6 3 3" xfId="16579"/>
    <cellStyle name="Calculation 6 3 3 2" xfId="17493"/>
    <cellStyle name="Calculation 6 3 3 2 2" xfId="23053"/>
    <cellStyle name="Calculation 6 3 3 2 2 2" xfId="32733"/>
    <cellStyle name="Calculation 6 3 3 2 3" xfId="18711"/>
    <cellStyle name="Calculation 6 3 3 2 3 2" xfId="28391"/>
    <cellStyle name="Calculation 6 3 3 2 4" xfId="19057"/>
    <cellStyle name="Calculation 6 3 3 2 4 2" xfId="28737"/>
    <cellStyle name="Calculation 6 3 3 2 5" xfId="26975"/>
    <cellStyle name="Calculation 6 3 3 2 6" xfId="25725"/>
    <cellStyle name="Calculation 6 3 3 3" xfId="18174"/>
    <cellStyle name="Calculation 6 3 3 3 2" xfId="23734"/>
    <cellStyle name="Calculation 6 3 3 3 2 2" xfId="33414"/>
    <cellStyle name="Calculation 6 3 3 3 3" xfId="24324"/>
    <cellStyle name="Calculation 6 3 3 3 3 2" xfId="34004"/>
    <cellStyle name="Calculation 6 3 3 3 4" xfId="24578"/>
    <cellStyle name="Calculation 6 3 3 3 4 2" xfId="34258"/>
    <cellStyle name="Calculation 6 3 3 3 5" xfId="27858"/>
    <cellStyle name="Calculation 6 3 3 4" xfId="22229"/>
    <cellStyle name="Calculation 6 3 3 4 2" xfId="31909"/>
    <cellStyle name="Calculation 6 3 3 5" xfId="20218"/>
    <cellStyle name="Calculation 6 3 3 5 2" xfId="29898"/>
    <cellStyle name="Calculation 6 3 3 6" xfId="18689"/>
    <cellStyle name="Calculation 6 3 3 6 2" xfId="28369"/>
    <cellStyle name="Calculation 6 3 3 7" xfId="25902"/>
    <cellStyle name="Calculation 6 3 4" xfId="16343"/>
    <cellStyle name="Calculation 6 3 4 2" xfId="16840"/>
    <cellStyle name="Calculation 6 3 4 2 2" xfId="22415"/>
    <cellStyle name="Calculation 6 3 4 2 2 2" xfId="32095"/>
    <cellStyle name="Calculation 6 3 4 2 3" xfId="19863"/>
    <cellStyle name="Calculation 6 3 4 2 3 2" xfId="29543"/>
    <cellStyle name="Calculation 6 3 4 2 4" xfId="18440"/>
    <cellStyle name="Calculation 6 3 4 2 4 2" xfId="28120"/>
    <cellStyle name="Calculation 6 3 4 2 5" xfId="26397"/>
    <cellStyle name="Calculation 6 3 4 2 6" xfId="26233"/>
    <cellStyle name="Calculation 6 3 4 3" xfId="17938"/>
    <cellStyle name="Calculation 6 3 4 3 2" xfId="23498"/>
    <cellStyle name="Calculation 6 3 4 3 2 2" xfId="33178"/>
    <cellStyle name="Calculation 6 3 4 3 3" xfId="21323"/>
    <cellStyle name="Calculation 6 3 4 3 3 2" xfId="31003"/>
    <cellStyle name="Calculation 6 3 4 3 4" xfId="18707"/>
    <cellStyle name="Calculation 6 3 4 3 4 2" xfId="28387"/>
    <cellStyle name="Calculation 6 3 4 3 5" xfId="27622"/>
    <cellStyle name="Calculation 6 3 4 4" xfId="21993"/>
    <cellStyle name="Calculation 6 3 4 4 2" xfId="31673"/>
    <cellStyle name="Calculation 6 3 4 5" xfId="20675"/>
    <cellStyle name="Calculation 6 3 4 5 2" xfId="30355"/>
    <cellStyle name="Calculation 6 3 4 6" xfId="21034"/>
    <cellStyle name="Calculation 6 3 4 6 2" xfId="30714"/>
    <cellStyle name="Calculation 6 3 4 7" xfId="25793"/>
    <cellStyle name="Calculation 6 3 5" xfId="17162"/>
    <cellStyle name="Calculation 6 3 5 2" xfId="22737"/>
    <cellStyle name="Calculation 6 3 5 2 2" xfId="32417"/>
    <cellStyle name="Calculation 6 3 5 3" xfId="21572"/>
    <cellStyle name="Calculation 6 3 5 3 2" xfId="31252"/>
    <cellStyle name="Calculation 6 3 5 4" xfId="24590"/>
    <cellStyle name="Calculation 6 3 5 4 2" xfId="34270"/>
    <cellStyle name="Calculation 6 3 5 5" xfId="26699"/>
    <cellStyle name="Calculation 6 3 5 6" xfId="27122"/>
    <cellStyle name="Calculation 6 3 6" xfId="17668"/>
    <cellStyle name="Calculation 6 3 6 2" xfId="23228"/>
    <cellStyle name="Calculation 6 3 6 2 2" xfId="32908"/>
    <cellStyle name="Calculation 6 3 6 3" xfId="21096"/>
    <cellStyle name="Calculation 6 3 6 3 2" xfId="30776"/>
    <cellStyle name="Calculation 6 3 6 4" xfId="24605"/>
    <cellStyle name="Calculation 6 3 6 4 2" xfId="34285"/>
    <cellStyle name="Calculation 6 3 6 5" xfId="27352"/>
    <cellStyle name="Calculation 6 3 7" xfId="21719"/>
    <cellStyle name="Calculation 6 3 7 2" xfId="31399"/>
    <cellStyle name="Calculation 6 3 8" xfId="21601"/>
    <cellStyle name="Calculation 6 3 8 2" xfId="31281"/>
    <cellStyle name="Calculation 6 3 9" xfId="20188"/>
    <cellStyle name="Calculation 6 3 9 2" xfId="29868"/>
    <cellStyle name="Calculation 6 4" xfId="16236"/>
    <cellStyle name="Calculation 6 4 2" xfId="16938"/>
    <cellStyle name="Calculation 6 4 2 2" xfId="22513"/>
    <cellStyle name="Calculation 6 4 2 2 2" xfId="32193"/>
    <cellStyle name="Calculation 6 4 2 3" xfId="19894"/>
    <cellStyle name="Calculation 6 4 2 3 2" xfId="29574"/>
    <cellStyle name="Calculation 6 4 2 4" xfId="24755"/>
    <cellStyle name="Calculation 6 4 2 4 2" xfId="34435"/>
    <cellStyle name="Calculation 6 4 2 5" xfId="26495"/>
    <cellStyle name="Calculation 6 4 2 6" xfId="25565"/>
    <cellStyle name="Calculation 6 4 3" xfId="17831"/>
    <cellStyle name="Calculation 6 4 3 2" xfId="23391"/>
    <cellStyle name="Calculation 6 4 3 2 2" xfId="33071"/>
    <cellStyle name="Calculation 6 4 3 3" xfId="20913"/>
    <cellStyle name="Calculation 6 4 3 3 2" xfId="30593"/>
    <cellStyle name="Calculation 6 4 3 4" xfId="24382"/>
    <cellStyle name="Calculation 6 4 3 4 2" xfId="34062"/>
    <cellStyle name="Calculation 6 4 3 5" xfId="27515"/>
    <cellStyle name="Calculation 6 4 4" xfId="21886"/>
    <cellStyle name="Calculation 6 4 4 2" xfId="31566"/>
    <cellStyle name="Calculation 6 4 5" xfId="20593"/>
    <cellStyle name="Calculation 6 4 5 2" xfId="30273"/>
    <cellStyle name="Calculation 6 4 6" xfId="20219"/>
    <cellStyle name="Calculation 6 4 6 2" xfId="29899"/>
    <cellStyle name="Calculation 6 4 7" xfId="25641"/>
    <cellStyle name="Calculation 6 5" xfId="24448"/>
    <cellStyle name="Calculation 6 5 2" xfId="34128"/>
    <cellStyle name="Calculation 7" xfId="104"/>
    <cellStyle name="Calculation 7 2" xfId="15927"/>
    <cellStyle name="Calculation 7 2 10" xfId="18835"/>
    <cellStyle name="Calculation 7 2 10 2" xfId="28515"/>
    <cellStyle name="Calculation 7 2 11" xfId="25927"/>
    <cellStyle name="Calculation 7 2 2" xfId="16058"/>
    <cellStyle name="Calculation 7 2 2 2" xfId="16584"/>
    <cellStyle name="Calculation 7 2 2 2 2" xfId="17498"/>
    <cellStyle name="Calculation 7 2 2 2 2 2" xfId="23058"/>
    <cellStyle name="Calculation 7 2 2 2 2 2 2" xfId="32738"/>
    <cellStyle name="Calculation 7 2 2 2 2 3" xfId="24308"/>
    <cellStyle name="Calculation 7 2 2 2 2 3 2" xfId="33988"/>
    <cellStyle name="Calculation 7 2 2 2 2 4" xfId="21085"/>
    <cellStyle name="Calculation 7 2 2 2 2 4 2" xfId="30765"/>
    <cellStyle name="Calculation 7 2 2 2 2 5" xfId="26980"/>
    <cellStyle name="Calculation 7 2 2 2 2 6" xfId="25137"/>
    <cellStyle name="Calculation 7 2 2 2 3" xfId="18179"/>
    <cellStyle name="Calculation 7 2 2 2 3 2" xfId="23739"/>
    <cellStyle name="Calculation 7 2 2 2 3 2 2" xfId="33419"/>
    <cellStyle name="Calculation 7 2 2 2 3 3" xfId="24270"/>
    <cellStyle name="Calculation 7 2 2 2 3 3 2" xfId="33950"/>
    <cellStyle name="Calculation 7 2 2 2 3 4" xfId="24861"/>
    <cellStyle name="Calculation 7 2 2 2 3 4 2" xfId="34541"/>
    <cellStyle name="Calculation 7 2 2 2 3 5" xfId="27863"/>
    <cellStyle name="Calculation 7 2 2 2 4" xfId="22234"/>
    <cellStyle name="Calculation 7 2 2 2 4 2" xfId="31914"/>
    <cellStyle name="Calculation 7 2 2 2 5" xfId="21497"/>
    <cellStyle name="Calculation 7 2 2 2 5 2" xfId="31177"/>
    <cellStyle name="Calculation 7 2 2 2 6" xfId="19768"/>
    <cellStyle name="Calculation 7 2 2 2 6 2" xfId="29448"/>
    <cellStyle name="Calculation 7 2 2 2 7" xfId="25607"/>
    <cellStyle name="Calculation 7 2 2 3" xfId="16348"/>
    <cellStyle name="Calculation 7 2 2 3 2" xfId="17005"/>
    <cellStyle name="Calculation 7 2 2 3 2 2" xfId="22580"/>
    <cellStyle name="Calculation 7 2 2 3 2 2 2" xfId="32260"/>
    <cellStyle name="Calculation 7 2 2 3 2 3" xfId="21014"/>
    <cellStyle name="Calculation 7 2 2 3 2 3 2" xfId="30694"/>
    <cellStyle name="Calculation 7 2 2 3 2 4" xfId="18544"/>
    <cellStyle name="Calculation 7 2 2 3 2 4 2" xfId="28224"/>
    <cellStyle name="Calculation 7 2 2 3 2 5" xfId="26562"/>
    <cellStyle name="Calculation 7 2 2 3 2 6" xfId="26144"/>
    <cellStyle name="Calculation 7 2 2 3 3" xfId="17943"/>
    <cellStyle name="Calculation 7 2 2 3 3 2" xfId="23503"/>
    <cellStyle name="Calculation 7 2 2 3 3 2 2" xfId="33183"/>
    <cellStyle name="Calculation 7 2 2 3 3 3" xfId="18529"/>
    <cellStyle name="Calculation 7 2 2 3 3 3 2" xfId="28209"/>
    <cellStyle name="Calculation 7 2 2 3 3 4" xfId="19079"/>
    <cellStyle name="Calculation 7 2 2 3 3 4 2" xfId="28759"/>
    <cellStyle name="Calculation 7 2 2 3 3 5" xfId="27627"/>
    <cellStyle name="Calculation 7 2 2 3 4" xfId="21998"/>
    <cellStyle name="Calculation 7 2 2 3 4 2" xfId="31678"/>
    <cellStyle name="Calculation 7 2 2 3 5" xfId="19251"/>
    <cellStyle name="Calculation 7 2 2 3 5 2" xfId="28931"/>
    <cellStyle name="Calculation 7 2 2 3 6" xfId="21157"/>
    <cellStyle name="Calculation 7 2 2 3 6 2" xfId="30837"/>
    <cellStyle name="Calculation 7 2 2 3 7" xfId="25985"/>
    <cellStyle name="Calculation 7 2 2 4" xfId="17191"/>
    <cellStyle name="Calculation 7 2 2 4 2" xfId="22766"/>
    <cellStyle name="Calculation 7 2 2 4 2 2" xfId="32446"/>
    <cellStyle name="Calculation 7 2 2 4 3" xfId="18552"/>
    <cellStyle name="Calculation 7 2 2 4 3 2" xfId="28232"/>
    <cellStyle name="Calculation 7 2 2 4 4" xfId="20702"/>
    <cellStyle name="Calculation 7 2 2 4 4 2" xfId="30382"/>
    <cellStyle name="Calculation 7 2 2 4 5" xfId="26724"/>
    <cellStyle name="Calculation 7 2 2 4 6" xfId="26312"/>
    <cellStyle name="Calculation 7 2 2 5" xfId="17673"/>
    <cellStyle name="Calculation 7 2 2 5 2" xfId="23233"/>
    <cellStyle name="Calculation 7 2 2 5 2 2" xfId="32913"/>
    <cellStyle name="Calculation 7 2 2 5 3" xfId="24344"/>
    <cellStyle name="Calculation 7 2 2 5 3 2" xfId="34024"/>
    <cellStyle name="Calculation 7 2 2 5 4" xfId="18836"/>
    <cellStyle name="Calculation 7 2 2 5 4 2" xfId="28516"/>
    <cellStyle name="Calculation 7 2 2 5 5" xfId="27357"/>
    <cellStyle name="Calculation 7 2 2 6" xfId="21724"/>
    <cellStyle name="Calculation 7 2 2 6 2" xfId="31404"/>
    <cellStyle name="Calculation 7 2 2 7" xfId="18612"/>
    <cellStyle name="Calculation 7 2 2 7 2" xfId="28292"/>
    <cellStyle name="Calculation 7 2 2 8" xfId="20180"/>
    <cellStyle name="Calculation 7 2 2 8 2" xfId="29860"/>
    <cellStyle name="Calculation 7 2 2 9" xfId="25509"/>
    <cellStyle name="Calculation 7 2 3" xfId="16001"/>
    <cellStyle name="Calculation 7 2 3 2" xfId="16544"/>
    <cellStyle name="Calculation 7 2 3 2 2" xfId="17458"/>
    <cellStyle name="Calculation 7 2 3 2 2 2" xfId="23018"/>
    <cellStyle name="Calculation 7 2 3 2 2 2 2" xfId="32698"/>
    <cellStyle name="Calculation 7 2 3 2 2 3" xfId="19919"/>
    <cellStyle name="Calculation 7 2 3 2 2 3 2" xfId="29599"/>
    <cellStyle name="Calculation 7 2 3 2 2 4" xfId="21499"/>
    <cellStyle name="Calculation 7 2 3 2 2 4 2" xfId="31179"/>
    <cellStyle name="Calculation 7 2 3 2 2 5" xfId="26940"/>
    <cellStyle name="Calculation 7 2 3 2 2 6" xfId="25612"/>
    <cellStyle name="Calculation 7 2 3 2 3" xfId="18139"/>
    <cellStyle name="Calculation 7 2 3 2 3 2" xfId="23699"/>
    <cellStyle name="Calculation 7 2 3 2 3 2 2" xfId="33379"/>
    <cellStyle name="Calculation 7 2 3 2 3 3" xfId="24112"/>
    <cellStyle name="Calculation 7 2 3 2 3 3 2" xfId="33792"/>
    <cellStyle name="Calculation 7 2 3 2 3 4" xfId="24893"/>
    <cellStyle name="Calculation 7 2 3 2 3 4 2" xfId="34573"/>
    <cellStyle name="Calculation 7 2 3 2 3 5" xfId="27823"/>
    <cellStyle name="Calculation 7 2 3 2 4" xfId="22194"/>
    <cellStyle name="Calculation 7 2 3 2 4 2" xfId="31874"/>
    <cellStyle name="Calculation 7 2 3 2 5" xfId="18758"/>
    <cellStyle name="Calculation 7 2 3 2 5 2" xfId="28438"/>
    <cellStyle name="Calculation 7 2 3 2 6" xfId="18457"/>
    <cellStyle name="Calculation 7 2 3 2 6 2" xfId="28137"/>
    <cellStyle name="Calculation 7 2 3 2 7" xfId="25447"/>
    <cellStyle name="Calculation 7 2 3 3" xfId="16308"/>
    <cellStyle name="Calculation 7 2 3 3 2" xfId="16819"/>
    <cellStyle name="Calculation 7 2 3 3 2 2" xfId="22394"/>
    <cellStyle name="Calculation 7 2 3 3 2 2 2" xfId="32074"/>
    <cellStyle name="Calculation 7 2 3 3 2 3" xfId="20022"/>
    <cellStyle name="Calculation 7 2 3 3 2 3 2" xfId="29702"/>
    <cellStyle name="Calculation 7 2 3 3 2 4" xfId="21174"/>
    <cellStyle name="Calculation 7 2 3 3 2 4 2" xfId="30854"/>
    <cellStyle name="Calculation 7 2 3 3 2 5" xfId="26376"/>
    <cellStyle name="Calculation 7 2 3 3 2 6" xfId="26051"/>
    <cellStyle name="Calculation 7 2 3 3 3" xfId="17903"/>
    <cellStyle name="Calculation 7 2 3 3 3 2" xfId="23463"/>
    <cellStyle name="Calculation 7 2 3 3 3 2 2" xfId="33143"/>
    <cellStyle name="Calculation 7 2 3 3 3 3" xfId="23969"/>
    <cellStyle name="Calculation 7 2 3 3 3 3 2" xfId="33649"/>
    <cellStyle name="Calculation 7 2 3 3 3 4" xfId="19773"/>
    <cellStyle name="Calculation 7 2 3 3 3 4 2" xfId="29453"/>
    <cellStyle name="Calculation 7 2 3 3 3 5" xfId="27587"/>
    <cellStyle name="Calculation 7 2 3 3 4" xfId="21958"/>
    <cellStyle name="Calculation 7 2 3 3 4 2" xfId="31638"/>
    <cellStyle name="Calculation 7 2 3 3 5" xfId="21180"/>
    <cellStyle name="Calculation 7 2 3 3 5 2" xfId="30860"/>
    <cellStyle name="Calculation 7 2 3 3 6" xfId="21242"/>
    <cellStyle name="Calculation 7 2 3 3 6 2" xfId="30922"/>
    <cellStyle name="Calculation 7 2 3 3 7" xfId="25291"/>
    <cellStyle name="Calculation 7 2 3 4" xfId="17146"/>
    <cellStyle name="Calculation 7 2 3 4 2" xfId="22721"/>
    <cellStyle name="Calculation 7 2 3 4 2 2" xfId="32401"/>
    <cellStyle name="Calculation 7 2 3 4 3" xfId="19202"/>
    <cellStyle name="Calculation 7 2 3 4 3 2" xfId="28882"/>
    <cellStyle name="Calculation 7 2 3 4 4" xfId="24619"/>
    <cellStyle name="Calculation 7 2 3 4 4 2" xfId="34299"/>
    <cellStyle name="Calculation 7 2 3 4 5" xfId="26685"/>
    <cellStyle name="Calculation 7 2 3 4 6" xfId="26331"/>
    <cellStyle name="Calculation 7 2 3 5" xfId="17633"/>
    <cellStyle name="Calculation 7 2 3 5 2" xfId="23193"/>
    <cellStyle name="Calculation 7 2 3 5 2 2" xfId="32873"/>
    <cellStyle name="Calculation 7 2 3 5 3" xfId="24282"/>
    <cellStyle name="Calculation 7 2 3 5 3 2" xfId="33962"/>
    <cellStyle name="Calculation 7 2 3 5 4" xfId="20735"/>
    <cellStyle name="Calculation 7 2 3 5 4 2" xfId="30415"/>
    <cellStyle name="Calculation 7 2 3 5 5" xfId="27317"/>
    <cellStyle name="Calculation 7 2 3 6" xfId="21680"/>
    <cellStyle name="Calculation 7 2 3 6 2" xfId="31360"/>
    <cellStyle name="Calculation 7 2 3 7" xfId="21253"/>
    <cellStyle name="Calculation 7 2 3 7 2" xfId="30933"/>
    <cellStyle name="Calculation 7 2 3 8" xfId="24794"/>
    <cellStyle name="Calculation 7 2 3 8 2" xfId="34474"/>
    <cellStyle name="Calculation 7 2 3 9" xfId="25595"/>
    <cellStyle name="Calculation 7 2 4" xfId="16478"/>
    <cellStyle name="Calculation 7 2 4 2" xfId="17392"/>
    <cellStyle name="Calculation 7 2 4 2 2" xfId="22952"/>
    <cellStyle name="Calculation 7 2 4 2 2 2" xfId="32632"/>
    <cellStyle name="Calculation 7 2 4 2 3" xfId="21444"/>
    <cellStyle name="Calculation 7 2 4 2 3 2" xfId="31124"/>
    <cellStyle name="Calculation 7 2 4 2 4" xfId="19435"/>
    <cellStyle name="Calculation 7 2 4 2 4 2" xfId="29115"/>
    <cellStyle name="Calculation 7 2 4 2 5" xfId="26874"/>
    <cellStyle name="Calculation 7 2 4 2 6" xfId="25068"/>
    <cellStyle name="Calculation 7 2 4 3" xfId="18073"/>
    <cellStyle name="Calculation 7 2 4 3 2" xfId="23633"/>
    <cellStyle name="Calculation 7 2 4 3 2 2" xfId="33313"/>
    <cellStyle name="Calculation 7 2 4 3 3" xfId="24372"/>
    <cellStyle name="Calculation 7 2 4 3 3 2" xfId="34052"/>
    <cellStyle name="Calculation 7 2 4 3 4" xfId="24626"/>
    <cellStyle name="Calculation 7 2 4 3 4 2" xfId="34306"/>
    <cellStyle name="Calculation 7 2 4 3 5" xfId="27757"/>
    <cellStyle name="Calculation 7 2 4 4" xfId="22128"/>
    <cellStyle name="Calculation 7 2 4 4 2" xfId="31808"/>
    <cellStyle name="Calculation 7 2 4 5" xfId="19133"/>
    <cellStyle name="Calculation 7 2 4 5 2" xfId="28813"/>
    <cellStyle name="Calculation 7 2 4 6" xfId="18408"/>
    <cellStyle name="Calculation 7 2 4 6 2" xfId="28088"/>
    <cellStyle name="Calculation 7 2 4 7" xfId="25591"/>
    <cellStyle name="Calculation 7 2 5" xfId="16242"/>
    <cellStyle name="Calculation 7 2 5 2" xfId="16970"/>
    <cellStyle name="Calculation 7 2 5 2 2" xfId="22545"/>
    <cellStyle name="Calculation 7 2 5 2 2 2" xfId="32225"/>
    <cellStyle name="Calculation 7 2 5 2 3" xfId="20711"/>
    <cellStyle name="Calculation 7 2 5 2 3 2" xfId="30391"/>
    <cellStyle name="Calculation 7 2 5 2 4" xfId="20358"/>
    <cellStyle name="Calculation 7 2 5 2 4 2" xfId="30038"/>
    <cellStyle name="Calculation 7 2 5 2 5" xfId="26527"/>
    <cellStyle name="Calculation 7 2 5 2 6" xfId="25555"/>
    <cellStyle name="Calculation 7 2 5 3" xfId="17837"/>
    <cellStyle name="Calculation 7 2 5 3 2" xfId="23397"/>
    <cellStyle name="Calculation 7 2 5 3 2 2" xfId="33077"/>
    <cellStyle name="Calculation 7 2 5 3 3" xfId="18557"/>
    <cellStyle name="Calculation 7 2 5 3 3 2" xfId="28237"/>
    <cellStyle name="Calculation 7 2 5 3 4" xfId="24356"/>
    <cellStyle name="Calculation 7 2 5 3 4 2" xfId="34036"/>
    <cellStyle name="Calculation 7 2 5 3 5" xfId="27521"/>
    <cellStyle name="Calculation 7 2 5 4" xfId="21892"/>
    <cellStyle name="Calculation 7 2 5 4 2" xfId="31572"/>
    <cellStyle name="Calculation 7 2 5 5" xfId="24310"/>
    <cellStyle name="Calculation 7 2 5 5 2" xfId="33990"/>
    <cellStyle name="Calculation 7 2 5 6" xfId="19457"/>
    <cellStyle name="Calculation 7 2 5 6 2" xfId="29137"/>
    <cellStyle name="Calculation 7 2 5 7" xfId="25539"/>
    <cellStyle name="Calculation 7 2 6" xfId="17056"/>
    <cellStyle name="Calculation 7 2 6 2" xfId="22631"/>
    <cellStyle name="Calculation 7 2 6 2 2" xfId="32311"/>
    <cellStyle name="Calculation 7 2 6 3" xfId="19906"/>
    <cellStyle name="Calculation 7 2 6 3 2" xfId="29586"/>
    <cellStyle name="Calculation 7 2 6 4" xfId="19536"/>
    <cellStyle name="Calculation 7 2 6 4 2" xfId="29216"/>
    <cellStyle name="Calculation 7 2 6 5" xfId="26604"/>
    <cellStyle name="Calculation 7 2 6 6" xfId="25836"/>
    <cellStyle name="Calculation 7 2 7" xfId="17108"/>
    <cellStyle name="Calculation 7 2 7 2" xfId="22683"/>
    <cellStyle name="Calculation 7 2 7 2 2" xfId="32363"/>
    <cellStyle name="Calculation 7 2 7 3" xfId="19191"/>
    <cellStyle name="Calculation 7 2 7 3 2" xfId="28871"/>
    <cellStyle name="Calculation 7 2 7 4" xfId="20900"/>
    <cellStyle name="Calculation 7 2 7 4 2" xfId="30580"/>
    <cellStyle name="Calculation 7 2 7 5" xfId="26316"/>
    <cellStyle name="Calculation 7 2 8" xfId="21613"/>
    <cellStyle name="Calculation 7 2 8 2" xfId="31293"/>
    <cellStyle name="Calculation 7 2 9" xfId="19102"/>
    <cellStyle name="Calculation 7 2 9 2" xfId="28782"/>
    <cellStyle name="Calculation 7 3" xfId="16019"/>
    <cellStyle name="Calculation 7 3 10" xfId="25711"/>
    <cellStyle name="Calculation 7 3 2" xfId="16152"/>
    <cellStyle name="Calculation 7 3 2 2" xfId="16658"/>
    <cellStyle name="Calculation 7 3 2 2 2" xfId="17572"/>
    <cellStyle name="Calculation 7 3 2 2 2 2" xfId="23132"/>
    <cellStyle name="Calculation 7 3 2 2 2 2 2" xfId="32812"/>
    <cellStyle name="Calculation 7 3 2 2 2 3" xfId="21604"/>
    <cellStyle name="Calculation 7 3 2 2 2 3 2" xfId="31284"/>
    <cellStyle name="Calculation 7 3 2 2 2 4" xfId="21204"/>
    <cellStyle name="Calculation 7 3 2 2 2 4 2" xfId="30884"/>
    <cellStyle name="Calculation 7 3 2 2 2 5" xfId="27054"/>
    <cellStyle name="Calculation 7 3 2 2 2 6" xfId="27256"/>
    <cellStyle name="Calculation 7 3 2 2 3" xfId="18253"/>
    <cellStyle name="Calculation 7 3 2 2 3 2" xfId="23813"/>
    <cellStyle name="Calculation 7 3 2 2 3 2 2" xfId="33493"/>
    <cellStyle name="Calculation 7 3 2 2 3 3" xfId="24404"/>
    <cellStyle name="Calculation 7 3 2 2 3 3 2" xfId="34084"/>
    <cellStyle name="Calculation 7 3 2 2 3 4" xfId="24639"/>
    <cellStyle name="Calculation 7 3 2 2 3 4 2" xfId="34319"/>
    <cellStyle name="Calculation 7 3 2 2 3 5" xfId="27937"/>
    <cellStyle name="Calculation 7 3 2 2 4" xfId="22308"/>
    <cellStyle name="Calculation 7 3 2 2 4 2" xfId="31988"/>
    <cellStyle name="Calculation 7 3 2 2 5" xfId="21588"/>
    <cellStyle name="Calculation 7 3 2 2 5 2" xfId="31268"/>
    <cellStyle name="Calculation 7 3 2 2 6" xfId="18798"/>
    <cellStyle name="Calculation 7 3 2 2 6 2" xfId="28478"/>
    <cellStyle name="Calculation 7 3 2 2 7" xfId="26201"/>
    <cellStyle name="Calculation 7 3 2 3" xfId="16422"/>
    <cellStyle name="Calculation 7 3 2 3 2" xfId="17336"/>
    <cellStyle name="Calculation 7 3 2 3 2 2" xfId="22896"/>
    <cellStyle name="Calculation 7 3 2 3 2 2 2" xfId="32576"/>
    <cellStyle name="Calculation 7 3 2 3 2 3" xfId="20135"/>
    <cellStyle name="Calculation 7 3 2 3 2 3 2" xfId="29815"/>
    <cellStyle name="Calculation 7 3 2 3 2 4" xfId="24963"/>
    <cellStyle name="Calculation 7 3 2 3 2 4 2" xfId="34643"/>
    <cellStyle name="Calculation 7 3 2 3 2 5" xfId="26818"/>
    <cellStyle name="Calculation 7 3 2 3 2 6" xfId="25084"/>
    <cellStyle name="Calculation 7 3 2 3 3" xfId="18017"/>
    <cellStyle name="Calculation 7 3 2 3 3 2" xfId="23577"/>
    <cellStyle name="Calculation 7 3 2 3 3 2 2" xfId="33257"/>
    <cellStyle name="Calculation 7 3 2 3 3 3" xfId="20775"/>
    <cellStyle name="Calculation 7 3 2 3 3 3 2" xfId="30455"/>
    <cellStyle name="Calculation 7 3 2 3 3 4" xfId="22375"/>
    <cellStyle name="Calculation 7 3 2 3 3 4 2" xfId="32055"/>
    <cellStyle name="Calculation 7 3 2 3 3 5" xfId="27701"/>
    <cellStyle name="Calculation 7 3 2 3 4" xfId="22072"/>
    <cellStyle name="Calculation 7 3 2 3 4 2" xfId="31752"/>
    <cellStyle name="Calculation 7 3 2 3 5" xfId="18900"/>
    <cellStyle name="Calculation 7 3 2 3 5 2" xfId="28580"/>
    <cellStyle name="Calculation 7 3 2 3 6" xfId="21532"/>
    <cellStyle name="Calculation 7 3 2 3 6 2" xfId="31212"/>
    <cellStyle name="Calculation 7 3 2 3 7" xfId="26148"/>
    <cellStyle name="Calculation 7 3 2 4" xfId="17204"/>
    <cellStyle name="Calculation 7 3 2 4 2" xfId="22777"/>
    <cellStyle name="Calculation 7 3 2 4 2 2" xfId="32457"/>
    <cellStyle name="Calculation 7 3 2 4 3" xfId="19338"/>
    <cellStyle name="Calculation 7 3 2 4 3 2" xfId="29018"/>
    <cellStyle name="Calculation 7 3 2 4 4" xfId="23974"/>
    <cellStyle name="Calculation 7 3 2 4 4 2" xfId="33654"/>
    <cellStyle name="Calculation 7 3 2 4 5" xfId="26733"/>
    <cellStyle name="Calculation 7 3 2 4 6" xfId="26301"/>
    <cellStyle name="Calculation 7 3 2 5" xfId="17747"/>
    <cellStyle name="Calculation 7 3 2 5 2" xfId="23307"/>
    <cellStyle name="Calculation 7 3 2 5 2 2" xfId="32987"/>
    <cellStyle name="Calculation 7 3 2 5 3" xfId="21513"/>
    <cellStyle name="Calculation 7 3 2 5 3 2" xfId="31193"/>
    <cellStyle name="Calculation 7 3 2 5 4" xfId="18438"/>
    <cellStyle name="Calculation 7 3 2 5 4 2" xfId="28118"/>
    <cellStyle name="Calculation 7 3 2 5 5" xfId="27431"/>
    <cellStyle name="Calculation 7 3 2 6" xfId="21802"/>
    <cellStyle name="Calculation 7 3 2 6 2" xfId="31482"/>
    <cellStyle name="Calculation 7 3 2 7" xfId="20768"/>
    <cellStyle name="Calculation 7 3 2 7 2" xfId="30448"/>
    <cellStyle name="Calculation 7 3 2 8" xfId="19145"/>
    <cellStyle name="Calculation 7 3 2 8 2" xfId="28825"/>
    <cellStyle name="Calculation 7 3 2 9" xfId="26054"/>
    <cellStyle name="Calculation 7 3 3" xfId="16546"/>
    <cellStyle name="Calculation 7 3 3 2" xfId="17460"/>
    <cellStyle name="Calculation 7 3 3 2 2" xfId="23020"/>
    <cellStyle name="Calculation 7 3 3 2 2 2" xfId="32700"/>
    <cellStyle name="Calculation 7 3 3 2 3" xfId="21160"/>
    <cellStyle name="Calculation 7 3 3 2 3 2" xfId="30840"/>
    <cellStyle name="Calculation 7 3 3 2 4" xfId="19729"/>
    <cellStyle name="Calculation 7 3 3 2 4 2" xfId="29409"/>
    <cellStyle name="Calculation 7 3 3 2 5" xfId="26942"/>
    <cellStyle name="Calculation 7 3 3 2 6" xfId="25278"/>
    <cellStyle name="Calculation 7 3 3 3" xfId="18141"/>
    <cellStyle name="Calculation 7 3 3 3 2" xfId="23701"/>
    <cellStyle name="Calculation 7 3 3 3 2 2" xfId="33381"/>
    <cellStyle name="Calculation 7 3 3 3 3" xfId="24154"/>
    <cellStyle name="Calculation 7 3 3 3 3 2" xfId="33834"/>
    <cellStyle name="Calculation 7 3 3 3 4" xfId="24752"/>
    <cellStyle name="Calculation 7 3 3 3 4 2" xfId="34432"/>
    <cellStyle name="Calculation 7 3 3 3 5" xfId="27825"/>
    <cellStyle name="Calculation 7 3 3 4" xfId="22196"/>
    <cellStyle name="Calculation 7 3 3 4 2" xfId="31876"/>
    <cellStyle name="Calculation 7 3 3 5" xfId="20456"/>
    <cellStyle name="Calculation 7 3 3 5 2" xfId="30136"/>
    <cellStyle name="Calculation 7 3 3 6" xfId="21468"/>
    <cellStyle name="Calculation 7 3 3 6 2" xfId="31148"/>
    <cellStyle name="Calculation 7 3 3 7" xfId="25243"/>
    <cellStyle name="Calculation 7 3 4" xfId="16310"/>
    <cellStyle name="Calculation 7 3 4 2" xfId="17091"/>
    <cellStyle name="Calculation 7 3 4 2 2" xfId="22666"/>
    <cellStyle name="Calculation 7 3 4 2 2 2" xfId="32346"/>
    <cellStyle name="Calculation 7 3 4 2 3" xfId="20794"/>
    <cellStyle name="Calculation 7 3 4 2 3 2" xfId="30474"/>
    <cellStyle name="Calculation 7 3 4 2 4" xfId="24142"/>
    <cellStyle name="Calculation 7 3 4 2 4 2" xfId="33822"/>
    <cellStyle name="Calculation 7 3 4 2 5" xfId="26639"/>
    <cellStyle name="Calculation 7 3 4 2 6" xfId="26014"/>
    <cellStyle name="Calculation 7 3 4 3" xfId="17905"/>
    <cellStyle name="Calculation 7 3 4 3 2" xfId="23465"/>
    <cellStyle name="Calculation 7 3 4 3 2 2" xfId="33145"/>
    <cellStyle name="Calculation 7 3 4 3 3" xfId="21139"/>
    <cellStyle name="Calculation 7 3 4 3 3 2" xfId="30819"/>
    <cellStyle name="Calculation 7 3 4 3 4" xfId="20185"/>
    <cellStyle name="Calculation 7 3 4 3 4 2" xfId="29865"/>
    <cellStyle name="Calculation 7 3 4 3 5" xfId="27589"/>
    <cellStyle name="Calculation 7 3 4 4" xfId="21960"/>
    <cellStyle name="Calculation 7 3 4 4 2" xfId="31640"/>
    <cellStyle name="Calculation 7 3 4 5" xfId="18860"/>
    <cellStyle name="Calculation 7 3 4 5 2" xfId="28540"/>
    <cellStyle name="Calculation 7 3 4 6" xfId="20407"/>
    <cellStyle name="Calculation 7 3 4 6 2" xfId="30087"/>
    <cellStyle name="Calculation 7 3 4 7" xfId="26188"/>
    <cellStyle name="Calculation 7 3 5" xfId="17172"/>
    <cellStyle name="Calculation 7 3 5 2" xfId="22747"/>
    <cellStyle name="Calculation 7 3 5 2 2" xfId="32427"/>
    <cellStyle name="Calculation 7 3 5 3" xfId="21189"/>
    <cellStyle name="Calculation 7 3 5 3 2" xfId="30869"/>
    <cellStyle name="Calculation 7 3 5 4" xfId="19229"/>
    <cellStyle name="Calculation 7 3 5 4 2" xfId="28909"/>
    <cellStyle name="Calculation 7 3 5 5" xfId="26708"/>
    <cellStyle name="Calculation 7 3 5 6" xfId="27115"/>
    <cellStyle name="Calculation 7 3 6" xfId="17635"/>
    <cellStyle name="Calculation 7 3 6 2" xfId="23195"/>
    <cellStyle name="Calculation 7 3 6 2 2" xfId="32875"/>
    <cellStyle name="Calculation 7 3 6 3" xfId="18871"/>
    <cellStyle name="Calculation 7 3 6 3 2" xfId="28551"/>
    <cellStyle name="Calculation 7 3 6 4" xfId="20423"/>
    <cellStyle name="Calculation 7 3 6 4 2" xfId="30103"/>
    <cellStyle name="Calculation 7 3 6 5" xfId="27319"/>
    <cellStyle name="Calculation 7 3 7" xfId="21686"/>
    <cellStyle name="Calculation 7 3 7 2" xfId="31366"/>
    <cellStyle name="Calculation 7 3 8" xfId="19074"/>
    <cellStyle name="Calculation 7 3 8 2" xfId="28754"/>
    <cellStyle name="Calculation 7 3 9" xfId="20953"/>
    <cellStyle name="Calculation 7 3 9 2" xfId="30633"/>
    <cellStyle name="Calculation 7 4" xfId="16208"/>
    <cellStyle name="Calculation 7 4 2" xfId="16942"/>
    <cellStyle name="Calculation 7 4 2 2" xfId="22517"/>
    <cellStyle name="Calculation 7 4 2 2 2" xfId="32197"/>
    <cellStyle name="Calculation 7 4 2 3" xfId="21521"/>
    <cellStyle name="Calculation 7 4 2 3 2" xfId="31201"/>
    <cellStyle name="Calculation 7 4 2 4" xfId="24902"/>
    <cellStyle name="Calculation 7 4 2 4 2" xfId="34582"/>
    <cellStyle name="Calculation 7 4 2 5" xfId="26499"/>
    <cellStyle name="Calculation 7 4 2 6" xfId="25948"/>
    <cellStyle name="Calculation 7 4 3" xfId="17803"/>
    <cellStyle name="Calculation 7 4 3 2" xfId="23363"/>
    <cellStyle name="Calculation 7 4 3 2 2" xfId="33043"/>
    <cellStyle name="Calculation 7 4 3 3" xfId="20042"/>
    <cellStyle name="Calculation 7 4 3 3 2" xfId="29722"/>
    <cellStyle name="Calculation 7 4 3 4" xfId="21047"/>
    <cellStyle name="Calculation 7 4 3 4 2" xfId="30727"/>
    <cellStyle name="Calculation 7 4 3 5" xfId="27487"/>
    <cellStyle name="Calculation 7 4 4" xfId="21858"/>
    <cellStyle name="Calculation 7 4 4 2" xfId="31538"/>
    <cellStyle name="Calculation 7 4 5" xfId="18952"/>
    <cellStyle name="Calculation 7 4 5 2" xfId="28632"/>
    <cellStyle name="Calculation 7 4 6" xfId="19312"/>
    <cellStyle name="Calculation 7 4 6 2" xfId="28992"/>
    <cellStyle name="Calculation 7 4 7" xfId="25554"/>
    <cellStyle name="Calculation 7 5" xfId="24202"/>
    <cellStyle name="Calculation 7 5 2" xfId="33882"/>
    <cellStyle name="Check Cell" xfId="13" builtinId="23" customBuiltin="1"/>
    <cellStyle name="Check Cell 2" xfId="107"/>
    <cellStyle name="Check Cell 3" xfId="205"/>
    <cellStyle name="Check Cell 4" xfId="291"/>
    <cellStyle name="Check Cell 5" xfId="783"/>
    <cellStyle name="Check Cell 6" xfId="1304"/>
    <cellStyle name="Check Cell 7" xfId="106"/>
    <cellStyle name="Comma 10" xfId="1298"/>
    <cellStyle name="Comma 11" xfId="108"/>
    <cellStyle name="Comma 12" xfId="4302"/>
    <cellStyle name="Comma 12 2" xfId="12062"/>
    <cellStyle name="Comma 13" xfId="4309"/>
    <cellStyle name="Comma 13 2" xfId="12067"/>
    <cellStyle name="Comma 14" xfId="8207"/>
    <cellStyle name="Comma 14 2" xfId="13995"/>
    <cellStyle name="Comma 15" xfId="10136"/>
    <cellStyle name="Comma 16" xfId="15925"/>
    <cellStyle name="Comma 2" xfId="109"/>
    <cellStyle name="Comma 2 2" xfId="151"/>
    <cellStyle name="Comma 3" xfId="152"/>
    <cellStyle name="Comma 3 2" xfId="227"/>
    <cellStyle name="Comma 4" xfId="153"/>
    <cellStyle name="Comma 4 2" xfId="6522"/>
    <cellStyle name="Comma 5" xfId="206"/>
    <cellStyle name="Comma 6" xfId="292"/>
    <cellStyle name="Comma 7" xfId="587"/>
    <cellStyle name="Comma 7 2" xfId="1135"/>
    <cellStyle name="Comma 7 2 2" xfId="2122"/>
    <cellStyle name="Comma 7 2 2 2" xfId="4055"/>
    <cellStyle name="Comma 7 2 2 2 2" xfId="6852"/>
    <cellStyle name="Comma 7 2 2 3" xfId="6073"/>
    <cellStyle name="Comma 7 2 2 3 2" xfId="13830"/>
    <cellStyle name="Comma 7 2 2 4" xfId="9970"/>
    <cellStyle name="Comma 7 2 2 4 2" xfId="15759"/>
    <cellStyle name="Comma 7 2 2 5" xfId="11900"/>
    <cellStyle name="Comma 7 2 3" xfId="3092"/>
    <cellStyle name="Comma 7 2 3 2" xfId="6777"/>
    <cellStyle name="Comma 7 2 4" xfId="5110"/>
    <cellStyle name="Comma 7 2 4 2" xfId="12867"/>
    <cellStyle name="Comma 7 2 5" xfId="9007"/>
    <cellStyle name="Comma 7 2 5 2" xfId="14796"/>
    <cellStyle name="Comma 7 2 6" xfId="10937"/>
    <cellStyle name="Comma 7 3" xfId="1641"/>
    <cellStyle name="Comma 7 3 2" xfId="3574"/>
    <cellStyle name="Comma 7 3 2 2" xfId="6471"/>
    <cellStyle name="Comma 7 3 3" xfId="5592"/>
    <cellStyle name="Comma 7 3 3 2" xfId="13349"/>
    <cellStyle name="Comma 7 3 4" xfId="9489"/>
    <cellStyle name="Comma 7 3 4 2" xfId="15278"/>
    <cellStyle name="Comma 7 3 5" xfId="11419"/>
    <cellStyle name="Comma 7 4" xfId="2610"/>
    <cellStyle name="Comma 7 4 2" xfId="6537"/>
    <cellStyle name="Comma 7 5" xfId="4628"/>
    <cellStyle name="Comma 7 5 2" xfId="12385"/>
    <cellStyle name="Comma 7 6" xfId="8525"/>
    <cellStyle name="Comma 7 6 2" xfId="14314"/>
    <cellStyle name="Comma 7 7" xfId="10455"/>
    <cellStyle name="Comma 8" xfId="749"/>
    <cellStyle name="Comma 8 2" xfId="1296"/>
    <cellStyle name="Comma 8 2 2" xfId="2283"/>
    <cellStyle name="Comma 8 2 2 2" xfId="4216"/>
    <cellStyle name="Comma 8 2 2 2 2" xfId="7057"/>
    <cellStyle name="Comma 8 2 2 3" xfId="6234"/>
    <cellStyle name="Comma 8 2 2 3 2" xfId="13991"/>
    <cellStyle name="Comma 8 2 2 4" xfId="10131"/>
    <cellStyle name="Comma 8 2 2 4 2" xfId="15920"/>
    <cellStyle name="Comma 8 2 2 5" xfId="12061"/>
    <cellStyle name="Comma 8 2 3" xfId="3253"/>
    <cellStyle name="Comma 8 2 3 2" xfId="6721"/>
    <cellStyle name="Comma 8 2 4" xfId="5271"/>
    <cellStyle name="Comma 8 2 4 2" xfId="13028"/>
    <cellStyle name="Comma 8 2 5" xfId="9168"/>
    <cellStyle name="Comma 8 2 5 2" xfId="14957"/>
    <cellStyle name="Comma 8 2 6" xfId="11098"/>
    <cellStyle name="Comma 8 3" xfId="1802"/>
    <cellStyle name="Comma 8 3 2" xfId="3735"/>
    <cellStyle name="Comma 8 3 2 2" xfId="6815"/>
    <cellStyle name="Comma 8 3 3" xfId="5753"/>
    <cellStyle name="Comma 8 3 3 2" xfId="13510"/>
    <cellStyle name="Comma 8 3 4" xfId="9650"/>
    <cellStyle name="Comma 8 3 4 2" xfId="15439"/>
    <cellStyle name="Comma 8 3 5" xfId="11580"/>
    <cellStyle name="Comma 8 4" xfId="2771"/>
    <cellStyle name="Comma 8 4 2" xfId="6599"/>
    <cellStyle name="Comma 8 5" xfId="4789"/>
    <cellStyle name="Comma 8 5 2" xfId="12546"/>
    <cellStyle name="Comma 8 6" xfId="8686"/>
    <cellStyle name="Comma 8 6 2" xfId="14475"/>
    <cellStyle name="Comma 8 7" xfId="10616"/>
    <cellStyle name="Comma 9" xfId="784"/>
    <cellStyle name="Currency 2" xfId="154"/>
    <cellStyle name="Currency 2 2" xfId="228"/>
    <cellStyle name="Currency 3" xfId="155"/>
    <cellStyle name="Currency 3 10" xfId="2295"/>
    <cellStyle name="Currency 3 10 2" xfId="6991"/>
    <cellStyle name="Currency 3 11" xfId="4313"/>
    <cellStyle name="Currency 3 11 2" xfId="12070"/>
    <cellStyle name="Currency 3 12" xfId="8210"/>
    <cellStyle name="Currency 3 12 2" xfId="13999"/>
    <cellStyle name="Currency 3 13" xfId="10140"/>
    <cellStyle name="Currency 3 2" xfId="229"/>
    <cellStyle name="Currency 3 2 10" xfId="4322"/>
    <cellStyle name="Currency 3 2 10 2" xfId="12079"/>
    <cellStyle name="Currency 3 2 11" xfId="8219"/>
    <cellStyle name="Currency 3 2 11 2" xfId="14008"/>
    <cellStyle name="Currency 3 2 12" xfId="10149"/>
    <cellStyle name="Currency 3 2 2" xfId="256"/>
    <cellStyle name="Currency 3 2 2 10" xfId="8239"/>
    <cellStyle name="Currency 3 2 2 10 2" xfId="14028"/>
    <cellStyle name="Currency 3 2 2 11" xfId="10169"/>
    <cellStyle name="Currency 3 2 2 2" xfId="341"/>
    <cellStyle name="Currency 3 2 2 2 10" xfId="10209"/>
    <cellStyle name="Currency 3 2 2 2 2" xfId="421"/>
    <cellStyle name="Currency 3 2 2 2 2 2" xfId="581"/>
    <cellStyle name="Currency 3 2 2 2 2 2 2" xfId="1129"/>
    <cellStyle name="Currency 3 2 2 2 2 2 2 2" xfId="2117"/>
    <cellStyle name="Currency 3 2 2 2 2 2 2 2 2" xfId="4050"/>
    <cellStyle name="Currency 3 2 2 2 2 2 2 2 2 2" xfId="6920"/>
    <cellStyle name="Currency 3 2 2 2 2 2 2 2 3" xfId="6068"/>
    <cellStyle name="Currency 3 2 2 2 2 2 2 2 3 2" xfId="13825"/>
    <cellStyle name="Currency 3 2 2 2 2 2 2 2 4" xfId="9965"/>
    <cellStyle name="Currency 3 2 2 2 2 2 2 2 4 2" xfId="15754"/>
    <cellStyle name="Currency 3 2 2 2 2 2 2 2 5" xfId="11895"/>
    <cellStyle name="Currency 3 2 2 2 2 2 2 3" xfId="3086"/>
    <cellStyle name="Currency 3 2 2 2 2 2 2 3 2" xfId="6643"/>
    <cellStyle name="Currency 3 2 2 2 2 2 2 4" xfId="5104"/>
    <cellStyle name="Currency 3 2 2 2 2 2 2 4 2" xfId="12861"/>
    <cellStyle name="Currency 3 2 2 2 2 2 2 5" xfId="9001"/>
    <cellStyle name="Currency 3 2 2 2 2 2 2 5 2" xfId="14790"/>
    <cellStyle name="Currency 3 2 2 2 2 2 2 6" xfId="10931"/>
    <cellStyle name="Currency 3 2 2 2 2 2 3" xfId="1635"/>
    <cellStyle name="Currency 3 2 2 2 2 2 3 2" xfId="3568"/>
    <cellStyle name="Currency 3 2 2 2 2 2 3 2 2" xfId="7098"/>
    <cellStyle name="Currency 3 2 2 2 2 2 3 3" xfId="5586"/>
    <cellStyle name="Currency 3 2 2 2 2 2 3 3 2" xfId="13343"/>
    <cellStyle name="Currency 3 2 2 2 2 2 3 4" xfId="9483"/>
    <cellStyle name="Currency 3 2 2 2 2 2 3 4 2" xfId="15272"/>
    <cellStyle name="Currency 3 2 2 2 2 2 3 5" xfId="11413"/>
    <cellStyle name="Currency 3 2 2 2 2 2 4" xfId="2604"/>
    <cellStyle name="Currency 3 2 2 2 2 2 4 2" xfId="6386"/>
    <cellStyle name="Currency 3 2 2 2 2 2 5" xfId="4622"/>
    <cellStyle name="Currency 3 2 2 2 2 2 5 2" xfId="12379"/>
    <cellStyle name="Currency 3 2 2 2 2 2 6" xfId="8519"/>
    <cellStyle name="Currency 3 2 2 2 2 2 6 2" xfId="14308"/>
    <cellStyle name="Currency 3 2 2 2 2 2 7" xfId="10449"/>
    <cellStyle name="Currency 3 2 2 2 2 3" xfId="743"/>
    <cellStyle name="Currency 3 2 2 2 2 3 2" xfId="1290"/>
    <cellStyle name="Currency 3 2 2 2 2 3 2 2" xfId="2277"/>
    <cellStyle name="Currency 3 2 2 2 2 3 2 2 2" xfId="4210"/>
    <cellStyle name="Currency 3 2 2 2 2 3 2 2 2 2" xfId="6724"/>
    <cellStyle name="Currency 3 2 2 2 2 3 2 2 3" xfId="6228"/>
    <cellStyle name="Currency 3 2 2 2 2 3 2 2 3 2" xfId="13985"/>
    <cellStyle name="Currency 3 2 2 2 2 3 2 2 4" xfId="10125"/>
    <cellStyle name="Currency 3 2 2 2 2 3 2 2 4 2" xfId="15914"/>
    <cellStyle name="Currency 3 2 2 2 2 3 2 2 5" xfId="12055"/>
    <cellStyle name="Currency 3 2 2 2 2 3 2 3" xfId="3247"/>
    <cellStyle name="Currency 3 2 2 2 2 3 2 3 2" xfId="6640"/>
    <cellStyle name="Currency 3 2 2 2 2 3 2 4" xfId="5265"/>
    <cellStyle name="Currency 3 2 2 2 2 3 2 4 2" xfId="13022"/>
    <cellStyle name="Currency 3 2 2 2 2 3 2 5" xfId="9162"/>
    <cellStyle name="Currency 3 2 2 2 2 3 2 5 2" xfId="14951"/>
    <cellStyle name="Currency 3 2 2 2 2 3 2 6" xfId="11092"/>
    <cellStyle name="Currency 3 2 2 2 2 3 3" xfId="1796"/>
    <cellStyle name="Currency 3 2 2 2 2 3 3 2" xfId="3729"/>
    <cellStyle name="Currency 3 2 2 2 2 3 3 2 2" xfId="6859"/>
    <cellStyle name="Currency 3 2 2 2 2 3 3 3" xfId="5747"/>
    <cellStyle name="Currency 3 2 2 2 2 3 3 3 2" xfId="13504"/>
    <cellStyle name="Currency 3 2 2 2 2 3 3 4" xfId="9644"/>
    <cellStyle name="Currency 3 2 2 2 2 3 3 4 2" xfId="15433"/>
    <cellStyle name="Currency 3 2 2 2 2 3 3 5" xfId="11574"/>
    <cellStyle name="Currency 3 2 2 2 2 3 4" xfId="2765"/>
    <cellStyle name="Currency 3 2 2 2 2 3 4 2" xfId="7167"/>
    <cellStyle name="Currency 3 2 2 2 2 3 5" xfId="4783"/>
    <cellStyle name="Currency 3 2 2 2 2 3 5 2" xfId="12540"/>
    <cellStyle name="Currency 3 2 2 2 2 3 6" xfId="8680"/>
    <cellStyle name="Currency 3 2 2 2 2 3 6 2" xfId="14469"/>
    <cellStyle name="Currency 3 2 2 2 2 3 7" xfId="10610"/>
    <cellStyle name="Currency 3 2 2 2 2 4" xfId="969"/>
    <cellStyle name="Currency 3 2 2 2 2 4 2" xfId="1957"/>
    <cellStyle name="Currency 3 2 2 2 2 4 2 2" xfId="3890"/>
    <cellStyle name="Currency 3 2 2 2 2 4 2 2 2" xfId="6276"/>
    <cellStyle name="Currency 3 2 2 2 2 4 2 3" xfId="5908"/>
    <cellStyle name="Currency 3 2 2 2 2 4 2 3 2" xfId="13665"/>
    <cellStyle name="Currency 3 2 2 2 2 4 2 4" xfId="9805"/>
    <cellStyle name="Currency 3 2 2 2 2 4 2 4 2" xfId="15594"/>
    <cellStyle name="Currency 3 2 2 2 2 4 2 5" xfId="11735"/>
    <cellStyle name="Currency 3 2 2 2 2 4 3" xfId="2926"/>
    <cellStyle name="Currency 3 2 2 2 2 4 3 2" xfId="6835"/>
    <cellStyle name="Currency 3 2 2 2 2 4 4" xfId="4944"/>
    <cellStyle name="Currency 3 2 2 2 2 4 4 2" xfId="12701"/>
    <cellStyle name="Currency 3 2 2 2 2 4 5" xfId="8841"/>
    <cellStyle name="Currency 3 2 2 2 2 4 5 2" xfId="14630"/>
    <cellStyle name="Currency 3 2 2 2 2 4 6" xfId="10771"/>
    <cellStyle name="Currency 3 2 2 2 2 5" xfId="1475"/>
    <cellStyle name="Currency 3 2 2 2 2 5 2" xfId="3408"/>
    <cellStyle name="Currency 3 2 2 2 2 5 2 2" xfId="7209"/>
    <cellStyle name="Currency 3 2 2 2 2 5 3" xfId="5426"/>
    <cellStyle name="Currency 3 2 2 2 2 5 3 2" xfId="13183"/>
    <cellStyle name="Currency 3 2 2 2 2 5 4" xfId="9323"/>
    <cellStyle name="Currency 3 2 2 2 2 5 4 2" xfId="15112"/>
    <cellStyle name="Currency 3 2 2 2 2 5 5" xfId="11253"/>
    <cellStyle name="Currency 3 2 2 2 2 6" xfId="2444"/>
    <cellStyle name="Currency 3 2 2 2 2 6 2" xfId="6839"/>
    <cellStyle name="Currency 3 2 2 2 2 7" xfId="4462"/>
    <cellStyle name="Currency 3 2 2 2 2 7 2" xfId="12219"/>
    <cellStyle name="Currency 3 2 2 2 2 8" xfId="8359"/>
    <cellStyle name="Currency 3 2 2 2 2 8 2" xfId="14148"/>
    <cellStyle name="Currency 3 2 2 2 2 9" xfId="10289"/>
    <cellStyle name="Currency 3 2 2 2 3" xfId="501"/>
    <cellStyle name="Currency 3 2 2 2 3 2" xfId="1049"/>
    <cellStyle name="Currency 3 2 2 2 3 2 2" xfId="2037"/>
    <cellStyle name="Currency 3 2 2 2 3 2 2 2" xfId="3970"/>
    <cellStyle name="Currency 3 2 2 2 3 2 2 2 2" xfId="7212"/>
    <cellStyle name="Currency 3 2 2 2 3 2 2 3" xfId="5988"/>
    <cellStyle name="Currency 3 2 2 2 3 2 2 3 2" xfId="13745"/>
    <cellStyle name="Currency 3 2 2 2 3 2 2 4" xfId="9885"/>
    <cellStyle name="Currency 3 2 2 2 3 2 2 4 2" xfId="15674"/>
    <cellStyle name="Currency 3 2 2 2 3 2 2 5" xfId="11815"/>
    <cellStyle name="Currency 3 2 2 2 3 2 3" xfId="3006"/>
    <cellStyle name="Currency 3 2 2 2 3 2 3 2" xfId="7005"/>
    <cellStyle name="Currency 3 2 2 2 3 2 4" xfId="5024"/>
    <cellStyle name="Currency 3 2 2 2 3 2 4 2" xfId="12781"/>
    <cellStyle name="Currency 3 2 2 2 3 2 5" xfId="8921"/>
    <cellStyle name="Currency 3 2 2 2 3 2 5 2" xfId="14710"/>
    <cellStyle name="Currency 3 2 2 2 3 2 6" xfId="10851"/>
    <cellStyle name="Currency 3 2 2 2 3 3" xfId="1555"/>
    <cellStyle name="Currency 3 2 2 2 3 3 2" xfId="3488"/>
    <cellStyle name="Currency 3 2 2 2 3 3 2 2" xfId="6379"/>
    <cellStyle name="Currency 3 2 2 2 3 3 3" xfId="5506"/>
    <cellStyle name="Currency 3 2 2 2 3 3 3 2" xfId="13263"/>
    <cellStyle name="Currency 3 2 2 2 3 3 4" xfId="9403"/>
    <cellStyle name="Currency 3 2 2 2 3 3 4 2" xfId="15192"/>
    <cellStyle name="Currency 3 2 2 2 3 3 5" xfId="11333"/>
    <cellStyle name="Currency 3 2 2 2 3 4" xfId="2524"/>
    <cellStyle name="Currency 3 2 2 2 3 4 2" xfId="7063"/>
    <cellStyle name="Currency 3 2 2 2 3 5" xfId="4542"/>
    <cellStyle name="Currency 3 2 2 2 3 5 2" xfId="12299"/>
    <cellStyle name="Currency 3 2 2 2 3 6" xfId="8439"/>
    <cellStyle name="Currency 3 2 2 2 3 6 2" xfId="14228"/>
    <cellStyle name="Currency 3 2 2 2 3 7" xfId="10369"/>
    <cellStyle name="Currency 3 2 2 2 4" xfId="663"/>
    <cellStyle name="Currency 3 2 2 2 4 2" xfId="1210"/>
    <cellStyle name="Currency 3 2 2 2 4 2 2" xfId="2197"/>
    <cellStyle name="Currency 3 2 2 2 4 2 2 2" xfId="4130"/>
    <cellStyle name="Currency 3 2 2 2 4 2 2 2 2" xfId="6848"/>
    <cellStyle name="Currency 3 2 2 2 4 2 2 3" xfId="6148"/>
    <cellStyle name="Currency 3 2 2 2 4 2 2 3 2" xfId="13905"/>
    <cellStyle name="Currency 3 2 2 2 4 2 2 4" xfId="10045"/>
    <cellStyle name="Currency 3 2 2 2 4 2 2 4 2" xfId="15834"/>
    <cellStyle name="Currency 3 2 2 2 4 2 2 5" xfId="11975"/>
    <cellStyle name="Currency 3 2 2 2 4 2 3" xfId="3167"/>
    <cellStyle name="Currency 3 2 2 2 4 2 3 2" xfId="6649"/>
    <cellStyle name="Currency 3 2 2 2 4 2 4" xfId="5185"/>
    <cellStyle name="Currency 3 2 2 2 4 2 4 2" xfId="12942"/>
    <cellStyle name="Currency 3 2 2 2 4 2 5" xfId="9082"/>
    <cellStyle name="Currency 3 2 2 2 4 2 5 2" xfId="14871"/>
    <cellStyle name="Currency 3 2 2 2 4 2 6" xfId="11012"/>
    <cellStyle name="Currency 3 2 2 2 4 3" xfId="1716"/>
    <cellStyle name="Currency 3 2 2 2 4 3 2" xfId="3649"/>
    <cellStyle name="Currency 3 2 2 2 4 3 2 2" xfId="6731"/>
    <cellStyle name="Currency 3 2 2 2 4 3 3" xfId="5667"/>
    <cellStyle name="Currency 3 2 2 2 4 3 3 2" xfId="13424"/>
    <cellStyle name="Currency 3 2 2 2 4 3 4" xfId="9564"/>
    <cellStyle name="Currency 3 2 2 2 4 3 4 2" xfId="15353"/>
    <cellStyle name="Currency 3 2 2 2 4 3 5" xfId="11494"/>
    <cellStyle name="Currency 3 2 2 2 4 4" xfId="2685"/>
    <cellStyle name="Currency 3 2 2 2 4 4 2" xfId="7068"/>
    <cellStyle name="Currency 3 2 2 2 4 5" xfId="4703"/>
    <cellStyle name="Currency 3 2 2 2 4 5 2" xfId="12460"/>
    <cellStyle name="Currency 3 2 2 2 4 6" xfId="8600"/>
    <cellStyle name="Currency 3 2 2 2 4 6 2" xfId="14389"/>
    <cellStyle name="Currency 3 2 2 2 4 7" xfId="10530"/>
    <cellStyle name="Currency 3 2 2 2 5" xfId="889"/>
    <cellStyle name="Currency 3 2 2 2 5 2" xfId="1877"/>
    <cellStyle name="Currency 3 2 2 2 5 2 2" xfId="3810"/>
    <cellStyle name="Currency 3 2 2 2 5 2 2 2" xfId="6442"/>
    <cellStyle name="Currency 3 2 2 2 5 2 3" xfId="5828"/>
    <cellStyle name="Currency 3 2 2 2 5 2 3 2" xfId="13585"/>
    <cellStyle name="Currency 3 2 2 2 5 2 4" xfId="9725"/>
    <cellStyle name="Currency 3 2 2 2 5 2 4 2" xfId="15514"/>
    <cellStyle name="Currency 3 2 2 2 5 2 5" xfId="11655"/>
    <cellStyle name="Currency 3 2 2 2 5 3" xfId="2846"/>
    <cellStyle name="Currency 3 2 2 2 5 3 2" xfId="6504"/>
    <cellStyle name="Currency 3 2 2 2 5 4" xfId="4864"/>
    <cellStyle name="Currency 3 2 2 2 5 4 2" xfId="12621"/>
    <cellStyle name="Currency 3 2 2 2 5 5" xfId="8761"/>
    <cellStyle name="Currency 3 2 2 2 5 5 2" xfId="14550"/>
    <cellStyle name="Currency 3 2 2 2 5 6" xfId="10691"/>
    <cellStyle name="Currency 3 2 2 2 6" xfId="1395"/>
    <cellStyle name="Currency 3 2 2 2 6 2" xfId="3328"/>
    <cellStyle name="Currency 3 2 2 2 6 2 2" xfId="6472"/>
    <cellStyle name="Currency 3 2 2 2 6 3" xfId="5346"/>
    <cellStyle name="Currency 3 2 2 2 6 3 2" xfId="13103"/>
    <cellStyle name="Currency 3 2 2 2 6 4" xfId="9243"/>
    <cellStyle name="Currency 3 2 2 2 6 4 2" xfId="15032"/>
    <cellStyle name="Currency 3 2 2 2 6 5" xfId="11173"/>
    <cellStyle name="Currency 3 2 2 2 7" xfId="2364"/>
    <cellStyle name="Currency 3 2 2 2 7 2" xfId="6462"/>
    <cellStyle name="Currency 3 2 2 2 8" xfId="4382"/>
    <cellStyle name="Currency 3 2 2 2 8 2" xfId="12139"/>
    <cellStyle name="Currency 3 2 2 2 9" xfId="8279"/>
    <cellStyle name="Currency 3 2 2 2 9 2" xfId="14068"/>
    <cellStyle name="Currency 3 2 2 3" xfId="381"/>
    <cellStyle name="Currency 3 2 2 3 2" xfId="541"/>
    <cellStyle name="Currency 3 2 2 3 2 2" xfId="1089"/>
    <cellStyle name="Currency 3 2 2 3 2 2 2" xfId="2077"/>
    <cellStyle name="Currency 3 2 2 3 2 2 2 2" xfId="4010"/>
    <cellStyle name="Currency 3 2 2 3 2 2 2 2 2" xfId="6978"/>
    <cellStyle name="Currency 3 2 2 3 2 2 2 3" xfId="6028"/>
    <cellStyle name="Currency 3 2 2 3 2 2 2 3 2" xfId="13785"/>
    <cellStyle name="Currency 3 2 2 3 2 2 2 4" xfId="9925"/>
    <cellStyle name="Currency 3 2 2 3 2 2 2 4 2" xfId="15714"/>
    <cellStyle name="Currency 3 2 2 3 2 2 2 5" xfId="11855"/>
    <cellStyle name="Currency 3 2 2 3 2 2 3" xfId="3046"/>
    <cellStyle name="Currency 3 2 2 3 2 2 3 2" xfId="7217"/>
    <cellStyle name="Currency 3 2 2 3 2 2 4" xfId="5064"/>
    <cellStyle name="Currency 3 2 2 3 2 2 4 2" xfId="12821"/>
    <cellStyle name="Currency 3 2 2 3 2 2 5" xfId="8961"/>
    <cellStyle name="Currency 3 2 2 3 2 2 5 2" xfId="14750"/>
    <cellStyle name="Currency 3 2 2 3 2 2 6" xfId="10891"/>
    <cellStyle name="Currency 3 2 2 3 2 3" xfId="1595"/>
    <cellStyle name="Currency 3 2 2 3 2 3 2" xfId="3528"/>
    <cellStyle name="Currency 3 2 2 3 2 3 2 2" xfId="6786"/>
    <cellStyle name="Currency 3 2 2 3 2 3 3" xfId="5546"/>
    <cellStyle name="Currency 3 2 2 3 2 3 3 2" xfId="13303"/>
    <cellStyle name="Currency 3 2 2 3 2 3 4" xfId="9443"/>
    <cellStyle name="Currency 3 2 2 3 2 3 4 2" xfId="15232"/>
    <cellStyle name="Currency 3 2 2 3 2 3 5" xfId="11373"/>
    <cellStyle name="Currency 3 2 2 3 2 4" xfId="2564"/>
    <cellStyle name="Currency 3 2 2 3 2 4 2" xfId="7035"/>
    <cellStyle name="Currency 3 2 2 3 2 5" xfId="4582"/>
    <cellStyle name="Currency 3 2 2 3 2 5 2" xfId="12339"/>
    <cellStyle name="Currency 3 2 2 3 2 6" xfId="8479"/>
    <cellStyle name="Currency 3 2 2 3 2 6 2" xfId="14268"/>
    <cellStyle name="Currency 3 2 2 3 2 7" xfId="10409"/>
    <cellStyle name="Currency 3 2 2 3 3" xfId="703"/>
    <cellStyle name="Currency 3 2 2 3 3 2" xfId="1250"/>
    <cellStyle name="Currency 3 2 2 3 3 2 2" xfId="2237"/>
    <cellStyle name="Currency 3 2 2 3 3 2 2 2" xfId="4170"/>
    <cellStyle name="Currency 3 2 2 3 3 2 2 2 2" xfId="6681"/>
    <cellStyle name="Currency 3 2 2 3 3 2 2 3" xfId="6188"/>
    <cellStyle name="Currency 3 2 2 3 3 2 2 3 2" xfId="13945"/>
    <cellStyle name="Currency 3 2 2 3 3 2 2 4" xfId="10085"/>
    <cellStyle name="Currency 3 2 2 3 3 2 2 4 2" xfId="15874"/>
    <cellStyle name="Currency 3 2 2 3 3 2 2 5" xfId="12015"/>
    <cellStyle name="Currency 3 2 2 3 3 2 3" xfId="3207"/>
    <cellStyle name="Currency 3 2 2 3 3 2 3 2" xfId="6275"/>
    <cellStyle name="Currency 3 2 2 3 3 2 4" xfId="5225"/>
    <cellStyle name="Currency 3 2 2 3 3 2 4 2" xfId="12982"/>
    <cellStyle name="Currency 3 2 2 3 3 2 5" xfId="9122"/>
    <cellStyle name="Currency 3 2 2 3 3 2 5 2" xfId="14911"/>
    <cellStyle name="Currency 3 2 2 3 3 2 6" xfId="11052"/>
    <cellStyle name="Currency 3 2 2 3 3 3" xfId="1756"/>
    <cellStyle name="Currency 3 2 2 3 3 3 2" xfId="3689"/>
    <cellStyle name="Currency 3 2 2 3 3 3 2 2" xfId="6478"/>
    <cellStyle name="Currency 3 2 2 3 3 3 3" xfId="5707"/>
    <cellStyle name="Currency 3 2 2 3 3 3 3 2" xfId="13464"/>
    <cellStyle name="Currency 3 2 2 3 3 3 4" xfId="9604"/>
    <cellStyle name="Currency 3 2 2 3 3 3 4 2" xfId="15393"/>
    <cellStyle name="Currency 3 2 2 3 3 3 5" xfId="11534"/>
    <cellStyle name="Currency 3 2 2 3 3 4" xfId="2725"/>
    <cellStyle name="Currency 3 2 2 3 3 4 2" xfId="7128"/>
    <cellStyle name="Currency 3 2 2 3 3 5" xfId="4743"/>
    <cellStyle name="Currency 3 2 2 3 3 5 2" xfId="12500"/>
    <cellStyle name="Currency 3 2 2 3 3 6" xfId="8640"/>
    <cellStyle name="Currency 3 2 2 3 3 6 2" xfId="14429"/>
    <cellStyle name="Currency 3 2 2 3 3 7" xfId="10570"/>
    <cellStyle name="Currency 3 2 2 3 4" xfId="929"/>
    <cellStyle name="Currency 3 2 2 3 4 2" xfId="1917"/>
    <cellStyle name="Currency 3 2 2 3 4 2 2" xfId="3850"/>
    <cellStyle name="Currency 3 2 2 3 4 2 2 2" xfId="7177"/>
    <cellStyle name="Currency 3 2 2 3 4 2 3" xfId="5868"/>
    <cellStyle name="Currency 3 2 2 3 4 2 3 2" xfId="13625"/>
    <cellStyle name="Currency 3 2 2 3 4 2 4" xfId="9765"/>
    <cellStyle name="Currency 3 2 2 3 4 2 4 2" xfId="15554"/>
    <cellStyle name="Currency 3 2 2 3 4 2 5" xfId="11695"/>
    <cellStyle name="Currency 3 2 2 3 4 3" xfId="2886"/>
    <cellStyle name="Currency 3 2 2 3 4 3 2" xfId="7053"/>
    <cellStyle name="Currency 3 2 2 3 4 4" xfId="4904"/>
    <cellStyle name="Currency 3 2 2 3 4 4 2" xfId="12661"/>
    <cellStyle name="Currency 3 2 2 3 4 5" xfId="8801"/>
    <cellStyle name="Currency 3 2 2 3 4 5 2" xfId="14590"/>
    <cellStyle name="Currency 3 2 2 3 4 6" xfId="10731"/>
    <cellStyle name="Currency 3 2 2 3 5" xfId="1435"/>
    <cellStyle name="Currency 3 2 2 3 5 2" xfId="3368"/>
    <cellStyle name="Currency 3 2 2 3 5 2 2" xfId="6674"/>
    <cellStyle name="Currency 3 2 2 3 5 3" xfId="5386"/>
    <cellStyle name="Currency 3 2 2 3 5 3 2" xfId="13143"/>
    <cellStyle name="Currency 3 2 2 3 5 4" xfId="9283"/>
    <cellStyle name="Currency 3 2 2 3 5 4 2" xfId="15072"/>
    <cellStyle name="Currency 3 2 2 3 5 5" xfId="11213"/>
    <cellStyle name="Currency 3 2 2 3 6" xfId="2404"/>
    <cellStyle name="Currency 3 2 2 3 6 2" xfId="6813"/>
    <cellStyle name="Currency 3 2 2 3 7" xfId="4422"/>
    <cellStyle name="Currency 3 2 2 3 7 2" xfId="12179"/>
    <cellStyle name="Currency 3 2 2 3 8" xfId="8319"/>
    <cellStyle name="Currency 3 2 2 3 8 2" xfId="14108"/>
    <cellStyle name="Currency 3 2 2 3 9" xfId="10249"/>
    <cellStyle name="Currency 3 2 2 4" xfId="461"/>
    <cellStyle name="Currency 3 2 2 4 2" xfId="1009"/>
    <cellStyle name="Currency 3 2 2 4 2 2" xfId="1997"/>
    <cellStyle name="Currency 3 2 2 4 2 2 2" xfId="3930"/>
    <cellStyle name="Currency 3 2 2 4 2 2 2 2" xfId="6425"/>
    <cellStyle name="Currency 3 2 2 4 2 2 3" xfId="5948"/>
    <cellStyle name="Currency 3 2 2 4 2 2 3 2" xfId="13705"/>
    <cellStyle name="Currency 3 2 2 4 2 2 4" xfId="9845"/>
    <cellStyle name="Currency 3 2 2 4 2 2 4 2" xfId="15634"/>
    <cellStyle name="Currency 3 2 2 4 2 2 5" xfId="11775"/>
    <cellStyle name="Currency 3 2 2 4 2 3" xfId="2966"/>
    <cellStyle name="Currency 3 2 2 4 2 3 2" xfId="6305"/>
    <cellStyle name="Currency 3 2 2 4 2 4" xfId="4984"/>
    <cellStyle name="Currency 3 2 2 4 2 4 2" xfId="12741"/>
    <cellStyle name="Currency 3 2 2 4 2 5" xfId="8881"/>
    <cellStyle name="Currency 3 2 2 4 2 5 2" xfId="14670"/>
    <cellStyle name="Currency 3 2 2 4 2 6" xfId="10811"/>
    <cellStyle name="Currency 3 2 2 4 3" xfId="1515"/>
    <cellStyle name="Currency 3 2 2 4 3 2" xfId="3448"/>
    <cellStyle name="Currency 3 2 2 4 3 2 2" xfId="6743"/>
    <cellStyle name="Currency 3 2 2 4 3 3" xfId="5466"/>
    <cellStyle name="Currency 3 2 2 4 3 3 2" xfId="13223"/>
    <cellStyle name="Currency 3 2 2 4 3 4" xfId="9363"/>
    <cellStyle name="Currency 3 2 2 4 3 4 2" xfId="15152"/>
    <cellStyle name="Currency 3 2 2 4 3 5" xfId="11293"/>
    <cellStyle name="Currency 3 2 2 4 4" xfId="2484"/>
    <cellStyle name="Currency 3 2 2 4 4 2" xfId="6871"/>
    <cellStyle name="Currency 3 2 2 4 5" xfId="4502"/>
    <cellStyle name="Currency 3 2 2 4 5 2" xfId="12259"/>
    <cellStyle name="Currency 3 2 2 4 6" xfId="8399"/>
    <cellStyle name="Currency 3 2 2 4 6 2" xfId="14188"/>
    <cellStyle name="Currency 3 2 2 4 7" xfId="10329"/>
    <cellStyle name="Currency 3 2 2 5" xfId="623"/>
    <cellStyle name="Currency 3 2 2 5 2" xfId="1170"/>
    <cellStyle name="Currency 3 2 2 5 2 2" xfId="2157"/>
    <cellStyle name="Currency 3 2 2 5 2 2 2" xfId="4090"/>
    <cellStyle name="Currency 3 2 2 5 2 2 2 2" xfId="7017"/>
    <cellStyle name="Currency 3 2 2 5 2 2 3" xfId="6108"/>
    <cellStyle name="Currency 3 2 2 5 2 2 3 2" xfId="13865"/>
    <cellStyle name="Currency 3 2 2 5 2 2 4" xfId="10005"/>
    <cellStyle name="Currency 3 2 2 5 2 2 4 2" xfId="15794"/>
    <cellStyle name="Currency 3 2 2 5 2 2 5" xfId="11935"/>
    <cellStyle name="Currency 3 2 2 5 2 3" xfId="3127"/>
    <cellStyle name="Currency 3 2 2 5 2 3 2" xfId="6321"/>
    <cellStyle name="Currency 3 2 2 5 2 4" xfId="5145"/>
    <cellStyle name="Currency 3 2 2 5 2 4 2" xfId="12902"/>
    <cellStyle name="Currency 3 2 2 5 2 5" xfId="9042"/>
    <cellStyle name="Currency 3 2 2 5 2 5 2" xfId="14831"/>
    <cellStyle name="Currency 3 2 2 5 2 6" xfId="10972"/>
    <cellStyle name="Currency 3 2 2 5 3" xfId="1676"/>
    <cellStyle name="Currency 3 2 2 5 3 2" xfId="3609"/>
    <cellStyle name="Currency 3 2 2 5 3 2 2" xfId="7145"/>
    <cellStyle name="Currency 3 2 2 5 3 3" xfId="5627"/>
    <cellStyle name="Currency 3 2 2 5 3 3 2" xfId="13384"/>
    <cellStyle name="Currency 3 2 2 5 3 4" xfId="9524"/>
    <cellStyle name="Currency 3 2 2 5 3 4 2" xfId="15313"/>
    <cellStyle name="Currency 3 2 2 5 3 5" xfId="11454"/>
    <cellStyle name="Currency 3 2 2 5 4" xfId="2645"/>
    <cellStyle name="Currency 3 2 2 5 4 2" xfId="6497"/>
    <cellStyle name="Currency 3 2 2 5 5" xfId="4663"/>
    <cellStyle name="Currency 3 2 2 5 5 2" xfId="12420"/>
    <cellStyle name="Currency 3 2 2 5 6" xfId="8560"/>
    <cellStyle name="Currency 3 2 2 5 6 2" xfId="14349"/>
    <cellStyle name="Currency 3 2 2 5 7" xfId="10490"/>
    <cellStyle name="Currency 3 2 2 6" xfId="841"/>
    <cellStyle name="Currency 3 2 2 6 2" xfId="1837"/>
    <cellStyle name="Currency 3 2 2 6 2 2" xfId="3770"/>
    <cellStyle name="Currency 3 2 2 6 2 2 2" xfId="7054"/>
    <cellStyle name="Currency 3 2 2 6 2 3" xfId="5788"/>
    <cellStyle name="Currency 3 2 2 6 2 3 2" xfId="13545"/>
    <cellStyle name="Currency 3 2 2 6 2 4" xfId="9685"/>
    <cellStyle name="Currency 3 2 2 6 2 4 2" xfId="15474"/>
    <cellStyle name="Currency 3 2 2 6 2 5" xfId="11615"/>
    <cellStyle name="Currency 3 2 2 6 3" xfId="2806"/>
    <cellStyle name="Currency 3 2 2 6 3 2" xfId="6746"/>
    <cellStyle name="Currency 3 2 2 6 4" xfId="4824"/>
    <cellStyle name="Currency 3 2 2 6 4 2" xfId="12581"/>
    <cellStyle name="Currency 3 2 2 6 5" xfId="8721"/>
    <cellStyle name="Currency 3 2 2 6 5 2" xfId="14510"/>
    <cellStyle name="Currency 3 2 2 6 6" xfId="10651"/>
    <cellStyle name="Currency 3 2 2 7" xfId="1355"/>
    <cellStyle name="Currency 3 2 2 7 2" xfId="3288"/>
    <cellStyle name="Currency 3 2 2 7 2 2" xfId="6810"/>
    <cellStyle name="Currency 3 2 2 7 3" xfId="5306"/>
    <cellStyle name="Currency 3 2 2 7 3 2" xfId="13063"/>
    <cellStyle name="Currency 3 2 2 7 4" xfId="9203"/>
    <cellStyle name="Currency 3 2 2 7 4 2" xfId="14992"/>
    <cellStyle name="Currency 3 2 2 7 5" xfId="11133"/>
    <cellStyle name="Currency 3 2 2 8" xfId="2324"/>
    <cellStyle name="Currency 3 2 2 8 2" xfId="6982"/>
    <cellStyle name="Currency 3 2 2 9" xfId="4342"/>
    <cellStyle name="Currency 3 2 2 9 2" xfId="12099"/>
    <cellStyle name="Currency 3 2 3" xfId="321"/>
    <cellStyle name="Currency 3 2 3 10" xfId="10189"/>
    <cellStyle name="Currency 3 2 3 2" xfId="401"/>
    <cellStyle name="Currency 3 2 3 2 2" xfId="561"/>
    <cellStyle name="Currency 3 2 3 2 2 2" xfId="1109"/>
    <cellStyle name="Currency 3 2 3 2 2 2 2" xfId="2097"/>
    <cellStyle name="Currency 3 2 3 2 2 2 2 2" xfId="4030"/>
    <cellStyle name="Currency 3 2 3 2 2 2 2 2 2" xfId="6444"/>
    <cellStyle name="Currency 3 2 3 2 2 2 2 3" xfId="6048"/>
    <cellStyle name="Currency 3 2 3 2 2 2 2 3 2" xfId="13805"/>
    <cellStyle name="Currency 3 2 3 2 2 2 2 4" xfId="9945"/>
    <cellStyle name="Currency 3 2 3 2 2 2 2 4 2" xfId="15734"/>
    <cellStyle name="Currency 3 2 3 2 2 2 2 5" xfId="11875"/>
    <cellStyle name="Currency 3 2 3 2 2 2 3" xfId="3066"/>
    <cellStyle name="Currency 3 2 3 2 2 2 3 2" xfId="6237"/>
    <cellStyle name="Currency 3 2 3 2 2 2 4" xfId="5084"/>
    <cellStyle name="Currency 3 2 3 2 2 2 4 2" xfId="12841"/>
    <cellStyle name="Currency 3 2 3 2 2 2 5" xfId="8981"/>
    <cellStyle name="Currency 3 2 3 2 2 2 5 2" xfId="14770"/>
    <cellStyle name="Currency 3 2 3 2 2 2 6" xfId="10911"/>
    <cellStyle name="Currency 3 2 3 2 2 3" xfId="1615"/>
    <cellStyle name="Currency 3 2 3 2 2 3 2" xfId="3548"/>
    <cellStyle name="Currency 3 2 3 2 2 3 2 2" xfId="6856"/>
    <cellStyle name="Currency 3 2 3 2 2 3 3" xfId="5566"/>
    <cellStyle name="Currency 3 2 3 2 2 3 3 2" xfId="13323"/>
    <cellStyle name="Currency 3 2 3 2 2 3 4" xfId="9463"/>
    <cellStyle name="Currency 3 2 3 2 2 3 4 2" xfId="15252"/>
    <cellStyle name="Currency 3 2 3 2 2 3 5" xfId="11393"/>
    <cellStyle name="Currency 3 2 3 2 2 4" xfId="2584"/>
    <cellStyle name="Currency 3 2 3 2 2 4 2" xfId="6285"/>
    <cellStyle name="Currency 3 2 3 2 2 5" xfId="4602"/>
    <cellStyle name="Currency 3 2 3 2 2 5 2" xfId="12359"/>
    <cellStyle name="Currency 3 2 3 2 2 6" xfId="8499"/>
    <cellStyle name="Currency 3 2 3 2 2 6 2" xfId="14288"/>
    <cellStyle name="Currency 3 2 3 2 2 7" xfId="10429"/>
    <cellStyle name="Currency 3 2 3 2 3" xfId="723"/>
    <cellStyle name="Currency 3 2 3 2 3 2" xfId="1270"/>
    <cellStyle name="Currency 3 2 3 2 3 2 2" xfId="2257"/>
    <cellStyle name="Currency 3 2 3 2 3 2 2 2" xfId="4190"/>
    <cellStyle name="Currency 3 2 3 2 3 2 2 2 2" xfId="6800"/>
    <cellStyle name="Currency 3 2 3 2 3 2 2 3" xfId="6208"/>
    <cellStyle name="Currency 3 2 3 2 3 2 2 3 2" xfId="13965"/>
    <cellStyle name="Currency 3 2 3 2 3 2 2 4" xfId="10105"/>
    <cellStyle name="Currency 3 2 3 2 3 2 2 4 2" xfId="15894"/>
    <cellStyle name="Currency 3 2 3 2 3 2 2 5" xfId="12035"/>
    <cellStyle name="Currency 3 2 3 2 3 2 3" xfId="3227"/>
    <cellStyle name="Currency 3 2 3 2 3 2 3 2" xfId="6489"/>
    <cellStyle name="Currency 3 2 3 2 3 2 4" xfId="5245"/>
    <cellStyle name="Currency 3 2 3 2 3 2 4 2" xfId="13002"/>
    <cellStyle name="Currency 3 2 3 2 3 2 5" xfId="9142"/>
    <cellStyle name="Currency 3 2 3 2 3 2 5 2" xfId="14931"/>
    <cellStyle name="Currency 3 2 3 2 3 2 6" xfId="11072"/>
    <cellStyle name="Currency 3 2 3 2 3 3" xfId="1776"/>
    <cellStyle name="Currency 3 2 3 2 3 3 2" xfId="3709"/>
    <cellStyle name="Currency 3 2 3 2 3 3 2 2" xfId="6363"/>
    <cellStyle name="Currency 3 2 3 2 3 3 3" xfId="5727"/>
    <cellStyle name="Currency 3 2 3 2 3 3 3 2" xfId="13484"/>
    <cellStyle name="Currency 3 2 3 2 3 3 4" xfId="9624"/>
    <cellStyle name="Currency 3 2 3 2 3 3 4 2" xfId="15413"/>
    <cellStyle name="Currency 3 2 3 2 3 3 5" xfId="11554"/>
    <cellStyle name="Currency 3 2 3 2 3 4" xfId="2745"/>
    <cellStyle name="Currency 3 2 3 2 3 4 2" xfId="6768"/>
    <cellStyle name="Currency 3 2 3 2 3 5" xfId="4763"/>
    <cellStyle name="Currency 3 2 3 2 3 5 2" xfId="12520"/>
    <cellStyle name="Currency 3 2 3 2 3 6" xfId="8660"/>
    <cellStyle name="Currency 3 2 3 2 3 6 2" xfId="14449"/>
    <cellStyle name="Currency 3 2 3 2 3 7" xfId="10590"/>
    <cellStyle name="Currency 3 2 3 2 4" xfId="949"/>
    <cellStyle name="Currency 3 2 3 2 4 2" xfId="1937"/>
    <cellStyle name="Currency 3 2 3 2 4 2 2" xfId="3870"/>
    <cellStyle name="Currency 3 2 3 2 4 2 2 2" xfId="6642"/>
    <cellStyle name="Currency 3 2 3 2 4 2 3" xfId="5888"/>
    <cellStyle name="Currency 3 2 3 2 4 2 3 2" xfId="13645"/>
    <cellStyle name="Currency 3 2 3 2 4 2 4" xfId="9785"/>
    <cellStyle name="Currency 3 2 3 2 4 2 4 2" xfId="15574"/>
    <cellStyle name="Currency 3 2 3 2 4 2 5" xfId="11715"/>
    <cellStyle name="Currency 3 2 3 2 4 3" xfId="2906"/>
    <cellStyle name="Currency 3 2 3 2 4 3 2" xfId="6546"/>
    <cellStyle name="Currency 3 2 3 2 4 4" xfId="4924"/>
    <cellStyle name="Currency 3 2 3 2 4 4 2" xfId="12681"/>
    <cellStyle name="Currency 3 2 3 2 4 5" xfId="8821"/>
    <cellStyle name="Currency 3 2 3 2 4 5 2" xfId="14610"/>
    <cellStyle name="Currency 3 2 3 2 4 6" xfId="10751"/>
    <cellStyle name="Currency 3 2 3 2 5" xfId="1455"/>
    <cellStyle name="Currency 3 2 3 2 5 2" xfId="3388"/>
    <cellStyle name="Currency 3 2 3 2 5 2 2" xfId="7023"/>
    <cellStyle name="Currency 3 2 3 2 5 3" xfId="5406"/>
    <cellStyle name="Currency 3 2 3 2 5 3 2" xfId="13163"/>
    <cellStyle name="Currency 3 2 3 2 5 4" xfId="9303"/>
    <cellStyle name="Currency 3 2 3 2 5 4 2" xfId="15092"/>
    <cellStyle name="Currency 3 2 3 2 5 5" xfId="11233"/>
    <cellStyle name="Currency 3 2 3 2 6" xfId="2424"/>
    <cellStyle name="Currency 3 2 3 2 6 2" xfId="6340"/>
    <cellStyle name="Currency 3 2 3 2 7" xfId="4442"/>
    <cellStyle name="Currency 3 2 3 2 7 2" xfId="12199"/>
    <cellStyle name="Currency 3 2 3 2 8" xfId="8339"/>
    <cellStyle name="Currency 3 2 3 2 8 2" xfId="14128"/>
    <cellStyle name="Currency 3 2 3 2 9" xfId="10269"/>
    <cellStyle name="Currency 3 2 3 3" xfId="481"/>
    <cellStyle name="Currency 3 2 3 3 2" xfId="1029"/>
    <cellStyle name="Currency 3 2 3 3 2 2" xfId="2017"/>
    <cellStyle name="Currency 3 2 3 3 2 2 2" xfId="3950"/>
    <cellStyle name="Currency 3 2 3 3 2 2 2 2" xfId="6883"/>
    <cellStyle name="Currency 3 2 3 3 2 2 3" xfId="5968"/>
    <cellStyle name="Currency 3 2 3 3 2 2 3 2" xfId="13725"/>
    <cellStyle name="Currency 3 2 3 3 2 2 4" xfId="9865"/>
    <cellStyle name="Currency 3 2 3 3 2 2 4 2" xfId="15654"/>
    <cellStyle name="Currency 3 2 3 3 2 2 5" xfId="11795"/>
    <cellStyle name="Currency 3 2 3 3 2 3" xfId="2986"/>
    <cellStyle name="Currency 3 2 3 3 2 3 2" xfId="6769"/>
    <cellStyle name="Currency 3 2 3 3 2 4" xfId="5004"/>
    <cellStyle name="Currency 3 2 3 3 2 4 2" xfId="12761"/>
    <cellStyle name="Currency 3 2 3 3 2 5" xfId="8901"/>
    <cellStyle name="Currency 3 2 3 3 2 5 2" xfId="14690"/>
    <cellStyle name="Currency 3 2 3 3 2 6" xfId="10831"/>
    <cellStyle name="Currency 3 2 3 3 3" xfId="1535"/>
    <cellStyle name="Currency 3 2 3 3 3 2" xfId="3468"/>
    <cellStyle name="Currency 3 2 3 3 3 2 2" xfId="6553"/>
    <cellStyle name="Currency 3 2 3 3 3 3" xfId="5486"/>
    <cellStyle name="Currency 3 2 3 3 3 3 2" xfId="13243"/>
    <cellStyle name="Currency 3 2 3 3 3 4" xfId="9383"/>
    <cellStyle name="Currency 3 2 3 3 3 4 2" xfId="15172"/>
    <cellStyle name="Currency 3 2 3 3 3 5" xfId="11313"/>
    <cellStyle name="Currency 3 2 3 3 4" xfId="2504"/>
    <cellStyle name="Currency 3 2 3 3 4 2" xfId="6364"/>
    <cellStyle name="Currency 3 2 3 3 5" xfId="4522"/>
    <cellStyle name="Currency 3 2 3 3 5 2" xfId="12279"/>
    <cellStyle name="Currency 3 2 3 3 6" xfId="8419"/>
    <cellStyle name="Currency 3 2 3 3 6 2" xfId="14208"/>
    <cellStyle name="Currency 3 2 3 3 7" xfId="10349"/>
    <cellStyle name="Currency 3 2 3 4" xfId="643"/>
    <cellStyle name="Currency 3 2 3 4 2" xfId="1190"/>
    <cellStyle name="Currency 3 2 3 4 2 2" xfId="2177"/>
    <cellStyle name="Currency 3 2 3 4 2 2 2" xfId="4110"/>
    <cellStyle name="Currency 3 2 3 4 2 2 2 2" xfId="6992"/>
    <cellStyle name="Currency 3 2 3 4 2 2 3" xfId="6128"/>
    <cellStyle name="Currency 3 2 3 4 2 2 3 2" xfId="13885"/>
    <cellStyle name="Currency 3 2 3 4 2 2 4" xfId="10025"/>
    <cellStyle name="Currency 3 2 3 4 2 2 4 2" xfId="15814"/>
    <cellStyle name="Currency 3 2 3 4 2 2 5" xfId="11955"/>
    <cellStyle name="Currency 3 2 3 4 2 3" xfId="3147"/>
    <cellStyle name="Currency 3 2 3 4 2 3 2" xfId="7159"/>
    <cellStyle name="Currency 3 2 3 4 2 4" xfId="5165"/>
    <cellStyle name="Currency 3 2 3 4 2 4 2" xfId="12922"/>
    <cellStyle name="Currency 3 2 3 4 2 5" xfId="9062"/>
    <cellStyle name="Currency 3 2 3 4 2 5 2" xfId="14851"/>
    <cellStyle name="Currency 3 2 3 4 2 6" xfId="10992"/>
    <cellStyle name="Currency 3 2 3 4 3" xfId="1696"/>
    <cellStyle name="Currency 3 2 3 4 3 2" xfId="3629"/>
    <cellStyle name="Currency 3 2 3 4 3 2 2" xfId="6601"/>
    <cellStyle name="Currency 3 2 3 4 3 3" xfId="5647"/>
    <cellStyle name="Currency 3 2 3 4 3 3 2" xfId="13404"/>
    <cellStyle name="Currency 3 2 3 4 3 4" xfId="9544"/>
    <cellStyle name="Currency 3 2 3 4 3 4 2" xfId="15333"/>
    <cellStyle name="Currency 3 2 3 4 3 5" xfId="11474"/>
    <cellStyle name="Currency 3 2 3 4 4" xfId="2665"/>
    <cellStyle name="Currency 3 2 3 4 4 2" xfId="6554"/>
    <cellStyle name="Currency 3 2 3 4 5" xfId="4683"/>
    <cellStyle name="Currency 3 2 3 4 5 2" xfId="12440"/>
    <cellStyle name="Currency 3 2 3 4 6" xfId="8580"/>
    <cellStyle name="Currency 3 2 3 4 6 2" xfId="14369"/>
    <cellStyle name="Currency 3 2 3 4 7" xfId="10510"/>
    <cellStyle name="Currency 3 2 3 5" xfId="869"/>
    <cellStyle name="Currency 3 2 3 5 2" xfId="1857"/>
    <cellStyle name="Currency 3 2 3 5 2 2" xfId="3790"/>
    <cellStyle name="Currency 3 2 3 5 2 2 2" xfId="6766"/>
    <cellStyle name="Currency 3 2 3 5 2 3" xfId="5808"/>
    <cellStyle name="Currency 3 2 3 5 2 3 2" xfId="13565"/>
    <cellStyle name="Currency 3 2 3 5 2 4" xfId="9705"/>
    <cellStyle name="Currency 3 2 3 5 2 4 2" xfId="15494"/>
    <cellStyle name="Currency 3 2 3 5 2 5" xfId="11635"/>
    <cellStyle name="Currency 3 2 3 5 3" xfId="2826"/>
    <cellStyle name="Currency 3 2 3 5 3 2" xfId="6984"/>
    <cellStyle name="Currency 3 2 3 5 4" xfId="4844"/>
    <cellStyle name="Currency 3 2 3 5 4 2" xfId="12601"/>
    <cellStyle name="Currency 3 2 3 5 5" xfId="8741"/>
    <cellStyle name="Currency 3 2 3 5 5 2" xfId="14530"/>
    <cellStyle name="Currency 3 2 3 5 6" xfId="10671"/>
    <cellStyle name="Currency 3 2 3 6" xfId="1375"/>
    <cellStyle name="Currency 3 2 3 6 2" xfId="3308"/>
    <cellStyle name="Currency 3 2 3 6 2 2" xfId="6693"/>
    <cellStyle name="Currency 3 2 3 6 3" xfId="5326"/>
    <cellStyle name="Currency 3 2 3 6 3 2" xfId="13083"/>
    <cellStyle name="Currency 3 2 3 6 4" xfId="9223"/>
    <cellStyle name="Currency 3 2 3 6 4 2" xfId="15012"/>
    <cellStyle name="Currency 3 2 3 6 5" xfId="11153"/>
    <cellStyle name="Currency 3 2 3 7" xfId="2344"/>
    <cellStyle name="Currency 3 2 3 7 2" xfId="6287"/>
    <cellStyle name="Currency 3 2 3 8" xfId="4362"/>
    <cellStyle name="Currency 3 2 3 8 2" xfId="12119"/>
    <cellStyle name="Currency 3 2 3 9" xfId="8259"/>
    <cellStyle name="Currency 3 2 3 9 2" xfId="14048"/>
    <cellStyle name="Currency 3 2 4" xfId="361"/>
    <cellStyle name="Currency 3 2 4 2" xfId="521"/>
    <cellStyle name="Currency 3 2 4 2 2" xfId="1069"/>
    <cellStyle name="Currency 3 2 4 2 2 2" xfId="2057"/>
    <cellStyle name="Currency 3 2 4 2 2 2 2" xfId="3990"/>
    <cellStyle name="Currency 3 2 4 2 2 2 2 2" xfId="6867"/>
    <cellStyle name="Currency 3 2 4 2 2 2 3" xfId="6008"/>
    <cellStyle name="Currency 3 2 4 2 2 2 3 2" xfId="13765"/>
    <cellStyle name="Currency 3 2 4 2 2 2 4" xfId="9905"/>
    <cellStyle name="Currency 3 2 4 2 2 2 4 2" xfId="15694"/>
    <cellStyle name="Currency 3 2 4 2 2 2 5" xfId="11835"/>
    <cellStyle name="Currency 3 2 4 2 2 3" xfId="3026"/>
    <cellStyle name="Currency 3 2 4 2 2 3 2" xfId="7119"/>
    <cellStyle name="Currency 3 2 4 2 2 4" xfId="5044"/>
    <cellStyle name="Currency 3 2 4 2 2 4 2" xfId="12801"/>
    <cellStyle name="Currency 3 2 4 2 2 5" xfId="8941"/>
    <cellStyle name="Currency 3 2 4 2 2 5 2" xfId="14730"/>
    <cellStyle name="Currency 3 2 4 2 2 6" xfId="10871"/>
    <cellStyle name="Currency 3 2 4 2 3" xfId="1575"/>
    <cellStyle name="Currency 3 2 4 2 3 2" xfId="3508"/>
    <cellStyle name="Currency 3 2 4 2 3 2 2" xfId="6666"/>
    <cellStyle name="Currency 3 2 4 2 3 3" xfId="5526"/>
    <cellStyle name="Currency 3 2 4 2 3 3 2" xfId="13283"/>
    <cellStyle name="Currency 3 2 4 2 3 4" xfId="9423"/>
    <cellStyle name="Currency 3 2 4 2 3 4 2" xfId="15212"/>
    <cellStyle name="Currency 3 2 4 2 3 5" xfId="11353"/>
    <cellStyle name="Currency 3 2 4 2 4" xfId="2544"/>
    <cellStyle name="Currency 3 2 4 2 4 2" xfId="7134"/>
    <cellStyle name="Currency 3 2 4 2 5" xfId="4562"/>
    <cellStyle name="Currency 3 2 4 2 5 2" xfId="12319"/>
    <cellStyle name="Currency 3 2 4 2 6" xfId="8459"/>
    <cellStyle name="Currency 3 2 4 2 6 2" xfId="14248"/>
    <cellStyle name="Currency 3 2 4 2 7" xfId="10389"/>
    <cellStyle name="Currency 3 2 4 3" xfId="683"/>
    <cellStyle name="Currency 3 2 4 3 2" xfId="1230"/>
    <cellStyle name="Currency 3 2 4 3 2 2" xfId="2217"/>
    <cellStyle name="Currency 3 2 4 3 2 2 2" xfId="4150"/>
    <cellStyle name="Currency 3 2 4 3 2 2 2 2" xfId="6356"/>
    <cellStyle name="Currency 3 2 4 3 2 2 3" xfId="6168"/>
    <cellStyle name="Currency 3 2 4 3 2 2 3 2" xfId="13925"/>
    <cellStyle name="Currency 3 2 4 3 2 2 4" xfId="10065"/>
    <cellStyle name="Currency 3 2 4 3 2 2 4 2" xfId="15854"/>
    <cellStyle name="Currency 3 2 4 3 2 2 5" xfId="11995"/>
    <cellStyle name="Currency 3 2 4 3 2 3" xfId="3187"/>
    <cellStyle name="Currency 3 2 4 3 2 3 2" xfId="6575"/>
    <cellStyle name="Currency 3 2 4 3 2 4" xfId="5205"/>
    <cellStyle name="Currency 3 2 4 3 2 4 2" xfId="12962"/>
    <cellStyle name="Currency 3 2 4 3 2 5" xfId="9102"/>
    <cellStyle name="Currency 3 2 4 3 2 5 2" xfId="14891"/>
    <cellStyle name="Currency 3 2 4 3 2 6" xfId="11032"/>
    <cellStyle name="Currency 3 2 4 3 3" xfId="1736"/>
    <cellStyle name="Currency 3 2 4 3 3 2" xfId="3669"/>
    <cellStyle name="Currency 3 2 4 3 3 2 2" xfId="6279"/>
    <cellStyle name="Currency 3 2 4 3 3 3" xfId="5687"/>
    <cellStyle name="Currency 3 2 4 3 3 3 2" xfId="13444"/>
    <cellStyle name="Currency 3 2 4 3 3 4" xfId="9584"/>
    <cellStyle name="Currency 3 2 4 3 3 4 2" xfId="15373"/>
    <cellStyle name="Currency 3 2 4 3 3 5" xfId="11514"/>
    <cellStyle name="Currency 3 2 4 3 4" xfId="2705"/>
    <cellStyle name="Currency 3 2 4 3 4 2" xfId="7050"/>
    <cellStyle name="Currency 3 2 4 3 5" xfId="4723"/>
    <cellStyle name="Currency 3 2 4 3 5 2" xfId="12480"/>
    <cellStyle name="Currency 3 2 4 3 6" xfId="8620"/>
    <cellStyle name="Currency 3 2 4 3 6 2" xfId="14409"/>
    <cellStyle name="Currency 3 2 4 3 7" xfId="10550"/>
    <cellStyle name="Currency 3 2 4 4" xfId="909"/>
    <cellStyle name="Currency 3 2 4 4 2" xfId="1897"/>
    <cellStyle name="Currency 3 2 4 4 2 2" xfId="3830"/>
    <cellStyle name="Currency 3 2 4 4 2 2 2" xfId="6941"/>
    <cellStyle name="Currency 3 2 4 4 2 3" xfId="5848"/>
    <cellStyle name="Currency 3 2 4 4 2 3 2" xfId="13605"/>
    <cellStyle name="Currency 3 2 4 4 2 4" xfId="9745"/>
    <cellStyle name="Currency 3 2 4 4 2 4 2" xfId="15534"/>
    <cellStyle name="Currency 3 2 4 4 2 5" xfId="11675"/>
    <cellStyle name="Currency 3 2 4 4 3" xfId="2866"/>
    <cellStyle name="Currency 3 2 4 4 3 2" xfId="6892"/>
    <cellStyle name="Currency 3 2 4 4 4" xfId="4884"/>
    <cellStyle name="Currency 3 2 4 4 4 2" xfId="12641"/>
    <cellStyle name="Currency 3 2 4 4 5" xfId="8781"/>
    <cellStyle name="Currency 3 2 4 4 5 2" xfId="14570"/>
    <cellStyle name="Currency 3 2 4 4 6" xfId="10711"/>
    <cellStyle name="Currency 3 2 4 5" xfId="1415"/>
    <cellStyle name="Currency 3 2 4 5 2" xfId="3348"/>
    <cellStyle name="Currency 3 2 4 5 2 2" xfId="6775"/>
    <cellStyle name="Currency 3 2 4 5 3" xfId="5366"/>
    <cellStyle name="Currency 3 2 4 5 3 2" xfId="13123"/>
    <cellStyle name="Currency 3 2 4 5 4" xfId="9263"/>
    <cellStyle name="Currency 3 2 4 5 4 2" xfId="15052"/>
    <cellStyle name="Currency 3 2 4 5 5" xfId="11193"/>
    <cellStyle name="Currency 3 2 4 6" xfId="2384"/>
    <cellStyle name="Currency 3 2 4 6 2" xfId="6672"/>
    <cellStyle name="Currency 3 2 4 7" xfId="4402"/>
    <cellStyle name="Currency 3 2 4 7 2" xfId="12159"/>
    <cellStyle name="Currency 3 2 4 8" xfId="8299"/>
    <cellStyle name="Currency 3 2 4 8 2" xfId="14088"/>
    <cellStyle name="Currency 3 2 4 9" xfId="10229"/>
    <cellStyle name="Currency 3 2 5" xfId="441"/>
    <cellStyle name="Currency 3 2 5 2" xfId="989"/>
    <cellStyle name="Currency 3 2 5 2 2" xfId="1977"/>
    <cellStyle name="Currency 3 2 5 2 2 2" xfId="3910"/>
    <cellStyle name="Currency 3 2 5 2 2 2 2" xfId="6682"/>
    <cellStyle name="Currency 3 2 5 2 2 3" xfId="5928"/>
    <cellStyle name="Currency 3 2 5 2 2 3 2" xfId="13685"/>
    <cellStyle name="Currency 3 2 5 2 2 4" xfId="9825"/>
    <cellStyle name="Currency 3 2 5 2 2 4 2" xfId="15614"/>
    <cellStyle name="Currency 3 2 5 2 2 5" xfId="11755"/>
    <cellStyle name="Currency 3 2 5 2 3" xfId="2946"/>
    <cellStyle name="Currency 3 2 5 2 3 2" xfId="7064"/>
    <cellStyle name="Currency 3 2 5 2 4" xfId="4964"/>
    <cellStyle name="Currency 3 2 5 2 4 2" xfId="12721"/>
    <cellStyle name="Currency 3 2 5 2 5" xfId="8861"/>
    <cellStyle name="Currency 3 2 5 2 5 2" xfId="14650"/>
    <cellStyle name="Currency 3 2 5 2 6" xfId="10791"/>
    <cellStyle name="Currency 3 2 5 3" xfId="1495"/>
    <cellStyle name="Currency 3 2 5 3 2" xfId="3428"/>
    <cellStyle name="Currency 3 2 5 3 2 2" xfId="6776"/>
    <cellStyle name="Currency 3 2 5 3 3" xfId="5446"/>
    <cellStyle name="Currency 3 2 5 3 3 2" xfId="13203"/>
    <cellStyle name="Currency 3 2 5 3 4" xfId="9343"/>
    <cellStyle name="Currency 3 2 5 3 4 2" xfId="15132"/>
    <cellStyle name="Currency 3 2 5 3 5" xfId="11273"/>
    <cellStyle name="Currency 3 2 5 4" xfId="2464"/>
    <cellStyle name="Currency 3 2 5 4 2" xfId="6514"/>
    <cellStyle name="Currency 3 2 5 5" xfId="4482"/>
    <cellStyle name="Currency 3 2 5 5 2" xfId="12239"/>
    <cellStyle name="Currency 3 2 5 6" xfId="8379"/>
    <cellStyle name="Currency 3 2 5 6 2" xfId="14168"/>
    <cellStyle name="Currency 3 2 5 7" xfId="10309"/>
    <cellStyle name="Currency 3 2 6" xfId="603"/>
    <cellStyle name="Currency 3 2 6 2" xfId="1150"/>
    <cellStyle name="Currency 3 2 6 2 2" xfId="2137"/>
    <cellStyle name="Currency 3 2 6 2 2 2" xfId="4070"/>
    <cellStyle name="Currency 3 2 6 2 2 2 2" xfId="7122"/>
    <cellStyle name="Currency 3 2 6 2 2 3" xfId="6088"/>
    <cellStyle name="Currency 3 2 6 2 2 3 2" xfId="13845"/>
    <cellStyle name="Currency 3 2 6 2 2 4" xfId="9985"/>
    <cellStyle name="Currency 3 2 6 2 2 4 2" xfId="15774"/>
    <cellStyle name="Currency 3 2 6 2 2 5" xfId="11915"/>
    <cellStyle name="Currency 3 2 6 2 3" xfId="3107"/>
    <cellStyle name="Currency 3 2 6 2 3 2" xfId="6650"/>
    <cellStyle name="Currency 3 2 6 2 4" xfId="5125"/>
    <cellStyle name="Currency 3 2 6 2 4 2" xfId="12882"/>
    <cellStyle name="Currency 3 2 6 2 5" xfId="9022"/>
    <cellStyle name="Currency 3 2 6 2 5 2" xfId="14811"/>
    <cellStyle name="Currency 3 2 6 2 6" xfId="10952"/>
    <cellStyle name="Currency 3 2 6 3" xfId="1656"/>
    <cellStyle name="Currency 3 2 6 3 2" xfId="3589"/>
    <cellStyle name="Currency 3 2 6 3 2 2" xfId="6343"/>
    <cellStyle name="Currency 3 2 6 3 3" xfId="5607"/>
    <cellStyle name="Currency 3 2 6 3 3 2" xfId="13364"/>
    <cellStyle name="Currency 3 2 6 3 4" xfId="9504"/>
    <cellStyle name="Currency 3 2 6 3 4 2" xfId="15293"/>
    <cellStyle name="Currency 3 2 6 3 5" xfId="11434"/>
    <cellStyle name="Currency 3 2 6 4" xfId="2625"/>
    <cellStyle name="Currency 3 2 6 4 2" xfId="6954"/>
    <cellStyle name="Currency 3 2 6 5" xfId="4643"/>
    <cellStyle name="Currency 3 2 6 5 2" xfId="12400"/>
    <cellStyle name="Currency 3 2 6 6" xfId="8540"/>
    <cellStyle name="Currency 3 2 6 6 2" xfId="14329"/>
    <cellStyle name="Currency 3 2 6 7" xfId="10470"/>
    <cellStyle name="Currency 3 2 7" xfId="818"/>
    <cellStyle name="Currency 3 2 7 2" xfId="1817"/>
    <cellStyle name="Currency 3 2 7 2 2" xfId="3750"/>
    <cellStyle name="Currency 3 2 7 2 2 2" xfId="6380"/>
    <cellStyle name="Currency 3 2 7 2 3" xfId="5768"/>
    <cellStyle name="Currency 3 2 7 2 3 2" xfId="13525"/>
    <cellStyle name="Currency 3 2 7 2 4" xfId="9665"/>
    <cellStyle name="Currency 3 2 7 2 4 2" xfId="15454"/>
    <cellStyle name="Currency 3 2 7 2 5" xfId="11595"/>
    <cellStyle name="Currency 3 2 7 3" xfId="2786"/>
    <cellStyle name="Currency 3 2 7 3 2" xfId="6719"/>
    <cellStyle name="Currency 3 2 7 4" xfId="4804"/>
    <cellStyle name="Currency 3 2 7 4 2" xfId="12561"/>
    <cellStyle name="Currency 3 2 7 5" xfId="8701"/>
    <cellStyle name="Currency 3 2 7 5 2" xfId="14490"/>
    <cellStyle name="Currency 3 2 7 6" xfId="10631"/>
    <cellStyle name="Currency 3 2 8" xfId="1335"/>
    <cellStyle name="Currency 3 2 8 2" xfId="3268"/>
    <cellStyle name="Currency 3 2 8 2 2" xfId="6998"/>
    <cellStyle name="Currency 3 2 8 3" xfId="5286"/>
    <cellStyle name="Currency 3 2 8 3 2" xfId="13043"/>
    <cellStyle name="Currency 3 2 8 4" xfId="9183"/>
    <cellStyle name="Currency 3 2 8 4 2" xfId="14972"/>
    <cellStyle name="Currency 3 2 8 5" xfId="11113"/>
    <cellStyle name="Currency 3 2 9" xfId="2304"/>
    <cellStyle name="Currency 3 2 9 2" xfId="6513"/>
    <cellStyle name="Currency 3 3" xfId="246"/>
    <cellStyle name="Currency 3 3 10" xfId="8229"/>
    <cellStyle name="Currency 3 3 10 2" xfId="14018"/>
    <cellStyle name="Currency 3 3 11" xfId="10159"/>
    <cellStyle name="Currency 3 3 2" xfId="331"/>
    <cellStyle name="Currency 3 3 2 10" xfId="10199"/>
    <cellStyle name="Currency 3 3 2 2" xfId="411"/>
    <cellStyle name="Currency 3 3 2 2 2" xfId="571"/>
    <cellStyle name="Currency 3 3 2 2 2 2" xfId="1119"/>
    <cellStyle name="Currency 3 3 2 2 2 2 2" xfId="2107"/>
    <cellStyle name="Currency 3 3 2 2 2 2 2 2" xfId="4040"/>
    <cellStyle name="Currency 3 3 2 2 2 2 2 2 2" xfId="6807"/>
    <cellStyle name="Currency 3 3 2 2 2 2 2 3" xfId="6058"/>
    <cellStyle name="Currency 3 3 2 2 2 2 2 3 2" xfId="13815"/>
    <cellStyle name="Currency 3 3 2 2 2 2 2 4" xfId="9955"/>
    <cellStyle name="Currency 3 3 2 2 2 2 2 4 2" xfId="15744"/>
    <cellStyle name="Currency 3 3 2 2 2 2 2 5" xfId="11885"/>
    <cellStyle name="Currency 3 3 2 2 2 2 3" xfId="3076"/>
    <cellStyle name="Currency 3 3 2 2 2 2 3 2" xfId="6445"/>
    <cellStyle name="Currency 3 3 2 2 2 2 4" xfId="5094"/>
    <cellStyle name="Currency 3 3 2 2 2 2 4 2" xfId="12851"/>
    <cellStyle name="Currency 3 3 2 2 2 2 5" xfId="8991"/>
    <cellStyle name="Currency 3 3 2 2 2 2 5 2" xfId="14780"/>
    <cellStyle name="Currency 3 3 2 2 2 2 6" xfId="10921"/>
    <cellStyle name="Currency 3 3 2 2 2 3" xfId="1625"/>
    <cellStyle name="Currency 3 3 2 2 2 3 2" xfId="3558"/>
    <cellStyle name="Currency 3 3 2 2 2 3 2 2" xfId="7157"/>
    <cellStyle name="Currency 3 3 2 2 2 3 3" xfId="5576"/>
    <cellStyle name="Currency 3 3 2 2 2 3 3 2" xfId="13333"/>
    <cellStyle name="Currency 3 3 2 2 2 3 4" xfId="9473"/>
    <cellStyle name="Currency 3 3 2 2 2 3 4 2" xfId="15262"/>
    <cellStyle name="Currency 3 3 2 2 2 3 5" xfId="11403"/>
    <cellStyle name="Currency 3 3 2 2 2 4" xfId="2594"/>
    <cellStyle name="Currency 3 3 2 2 2 4 2" xfId="6692"/>
    <cellStyle name="Currency 3 3 2 2 2 5" xfId="4612"/>
    <cellStyle name="Currency 3 3 2 2 2 5 2" xfId="12369"/>
    <cellStyle name="Currency 3 3 2 2 2 6" xfId="8509"/>
    <cellStyle name="Currency 3 3 2 2 2 6 2" xfId="14298"/>
    <cellStyle name="Currency 3 3 2 2 2 7" xfId="10439"/>
    <cellStyle name="Currency 3 3 2 2 3" xfId="733"/>
    <cellStyle name="Currency 3 3 2 2 3 2" xfId="1280"/>
    <cellStyle name="Currency 3 3 2 2 3 2 2" xfId="2267"/>
    <cellStyle name="Currency 3 3 2 2 3 2 2 2" xfId="4200"/>
    <cellStyle name="Currency 3 3 2 2 3 2 2 2 2" xfId="7162"/>
    <cellStyle name="Currency 3 3 2 2 3 2 2 3" xfId="6218"/>
    <cellStyle name="Currency 3 3 2 2 3 2 2 3 2" xfId="13975"/>
    <cellStyle name="Currency 3 3 2 2 3 2 2 4" xfId="10115"/>
    <cellStyle name="Currency 3 3 2 2 3 2 2 4 2" xfId="15904"/>
    <cellStyle name="Currency 3 3 2 2 3 2 2 5" xfId="12045"/>
    <cellStyle name="Currency 3 3 2 2 3 2 3" xfId="3237"/>
    <cellStyle name="Currency 3 3 2 2 3 2 3 2" xfId="6723"/>
    <cellStyle name="Currency 3 3 2 2 3 2 4" xfId="5255"/>
    <cellStyle name="Currency 3 3 2 2 3 2 4 2" xfId="13012"/>
    <cellStyle name="Currency 3 3 2 2 3 2 5" xfId="9152"/>
    <cellStyle name="Currency 3 3 2 2 3 2 5 2" xfId="14941"/>
    <cellStyle name="Currency 3 3 2 2 3 2 6" xfId="11082"/>
    <cellStyle name="Currency 3 3 2 2 3 3" xfId="1786"/>
    <cellStyle name="Currency 3 3 2 2 3 3 2" xfId="3719"/>
    <cellStyle name="Currency 3 3 2 2 3 3 2 2" xfId="7124"/>
    <cellStyle name="Currency 3 3 2 2 3 3 3" xfId="5737"/>
    <cellStyle name="Currency 3 3 2 2 3 3 3 2" xfId="13494"/>
    <cellStyle name="Currency 3 3 2 2 3 3 4" xfId="9634"/>
    <cellStyle name="Currency 3 3 2 2 3 3 4 2" xfId="15423"/>
    <cellStyle name="Currency 3 3 2 2 3 3 5" xfId="11564"/>
    <cellStyle name="Currency 3 3 2 2 3 4" xfId="2755"/>
    <cellStyle name="Currency 3 3 2 2 3 4 2" xfId="6255"/>
    <cellStyle name="Currency 3 3 2 2 3 5" xfId="4773"/>
    <cellStyle name="Currency 3 3 2 2 3 5 2" xfId="12530"/>
    <cellStyle name="Currency 3 3 2 2 3 6" xfId="8670"/>
    <cellStyle name="Currency 3 3 2 2 3 6 2" xfId="14459"/>
    <cellStyle name="Currency 3 3 2 2 3 7" xfId="10600"/>
    <cellStyle name="Currency 3 3 2 2 4" xfId="959"/>
    <cellStyle name="Currency 3 3 2 2 4 2" xfId="1947"/>
    <cellStyle name="Currency 3 3 2 2 4 2 2" xfId="3880"/>
    <cellStyle name="Currency 3 3 2 2 4 2 2 2" xfId="6732"/>
    <cellStyle name="Currency 3 3 2 2 4 2 3" xfId="5898"/>
    <cellStyle name="Currency 3 3 2 2 4 2 3 2" xfId="13655"/>
    <cellStyle name="Currency 3 3 2 2 4 2 4" xfId="9795"/>
    <cellStyle name="Currency 3 3 2 2 4 2 4 2" xfId="15584"/>
    <cellStyle name="Currency 3 3 2 2 4 2 5" xfId="11725"/>
    <cellStyle name="Currency 3 3 2 2 4 3" xfId="2916"/>
    <cellStyle name="Currency 3 3 2 2 4 3 2" xfId="6584"/>
    <cellStyle name="Currency 3 3 2 2 4 4" xfId="4934"/>
    <cellStyle name="Currency 3 3 2 2 4 4 2" xfId="12691"/>
    <cellStyle name="Currency 3 3 2 2 4 5" xfId="8831"/>
    <cellStyle name="Currency 3 3 2 2 4 5 2" xfId="14620"/>
    <cellStyle name="Currency 3 3 2 2 4 6" xfId="10761"/>
    <cellStyle name="Currency 3 3 2 2 5" xfId="1465"/>
    <cellStyle name="Currency 3 3 2 2 5 2" xfId="3398"/>
    <cellStyle name="Currency 3 3 2 2 5 2 2" xfId="7180"/>
    <cellStyle name="Currency 3 3 2 2 5 3" xfId="5416"/>
    <cellStyle name="Currency 3 3 2 2 5 3 2" xfId="13173"/>
    <cellStyle name="Currency 3 3 2 2 5 4" xfId="9313"/>
    <cellStyle name="Currency 3 3 2 2 5 4 2" xfId="15102"/>
    <cellStyle name="Currency 3 3 2 2 5 5" xfId="11243"/>
    <cellStyle name="Currency 3 3 2 2 6" xfId="2434"/>
    <cellStyle name="Currency 3 3 2 2 6 2" xfId="6494"/>
    <cellStyle name="Currency 3 3 2 2 7" xfId="4452"/>
    <cellStyle name="Currency 3 3 2 2 7 2" xfId="12209"/>
    <cellStyle name="Currency 3 3 2 2 8" xfId="8349"/>
    <cellStyle name="Currency 3 3 2 2 8 2" xfId="14138"/>
    <cellStyle name="Currency 3 3 2 2 9" xfId="10279"/>
    <cellStyle name="Currency 3 3 2 3" xfId="491"/>
    <cellStyle name="Currency 3 3 2 3 2" xfId="1039"/>
    <cellStyle name="Currency 3 3 2 3 2 2" xfId="2027"/>
    <cellStyle name="Currency 3 3 2 3 2 2 2" xfId="3960"/>
    <cellStyle name="Currency 3 3 2 3 2 2 2 2" xfId="6997"/>
    <cellStyle name="Currency 3 3 2 3 2 2 3" xfId="5978"/>
    <cellStyle name="Currency 3 3 2 3 2 2 3 2" xfId="13735"/>
    <cellStyle name="Currency 3 3 2 3 2 2 4" xfId="9875"/>
    <cellStyle name="Currency 3 3 2 3 2 2 4 2" xfId="15664"/>
    <cellStyle name="Currency 3 3 2 3 2 2 5" xfId="11805"/>
    <cellStyle name="Currency 3 3 2 3 2 3" xfId="2996"/>
    <cellStyle name="Currency 3 3 2 3 2 3 2" xfId="6885"/>
    <cellStyle name="Currency 3 3 2 3 2 4" xfId="5014"/>
    <cellStyle name="Currency 3 3 2 3 2 4 2" xfId="12771"/>
    <cellStyle name="Currency 3 3 2 3 2 5" xfId="8911"/>
    <cellStyle name="Currency 3 3 2 3 2 5 2" xfId="14700"/>
    <cellStyle name="Currency 3 3 2 3 2 6" xfId="10841"/>
    <cellStyle name="Currency 3 3 2 3 3" xfId="1545"/>
    <cellStyle name="Currency 3 3 2 3 3 2" xfId="3478"/>
    <cellStyle name="Currency 3 3 2 3 3 2 2" xfId="6324"/>
    <cellStyle name="Currency 3 3 2 3 3 3" xfId="5496"/>
    <cellStyle name="Currency 3 3 2 3 3 3 2" xfId="13253"/>
    <cellStyle name="Currency 3 3 2 3 3 4" xfId="9393"/>
    <cellStyle name="Currency 3 3 2 3 3 4 2" xfId="15182"/>
    <cellStyle name="Currency 3 3 2 3 3 5" xfId="11323"/>
    <cellStyle name="Currency 3 3 2 3 4" xfId="2514"/>
    <cellStyle name="Currency 3 3 2 3 4 2" xfId="6590"/>
    <cellStyle name="Currency 3 3 2 3 5" xfId="4532"/>
    <cellStyle name="Currency 3 3 2 3 5 2" xfId="12289"/>
    <cellStyle name="Currency 3 3 2 3 6" xfId="8429"/>
    <cellStyle name="Currency 3 3 2 3 6 2" xfId="14218"/>
    <cellStyle name="Currency 3 3 2 3 7" xfId="10359"/>
    <cellStyle name="Currency 3 3 2 4" xfId="653"/>
    <cellStyle name="Currency 3 3 2 4 2" xfId="1200"/>
    <cellStyle name="Currency 3 3 2 4 2 2" xfId="2187"/>
    <cellStyle name="Currency 3 3 2 4 2 2 2" xfId="4120"/>
    <cellStyle name="Currency 3 3 2 4 2 2 2 2" xfId="6660"/>
    <cellStyle name="Currency 3 3 2 4 2 2 3" xfId="6138"/>
    <cellStyle name="Currency 3 3 2 4 2 2 3 2" xfId="13895"/>
    <cellStyle name="Currency 3 3 2 4 2 2 4" xfId="10035"/>
    <cellStyle name="Currency 3 3 2 4 2 2 4 2" xfId="15824"/>
    <cellStyle name="Currency 3 3 2 4 2 2 5" xfId="11965"/>
    <cellStyle name="Currency 3 3 2 4 2 3" xfId="3157"/>
    <cellStyle name="Currency 3 3 2 4 2 3 2" xfId="6623"/>
    <cellStyle name="Currency 3 3 2 4 2 4" xfId="5175"/>
    <cellStyle name="Currency 3 3 2 4 2 4 2" xfId="12932"/>
    <cellStyle name="Currency 3 3 2 4 2 5" xfId="9072"/>
    <cellStyle name="Currency 3 3 2 4 2 5 2" xfId="14861"/>
    <cellStyle name="Currency 3 3 2 4 2 6" xfId="11002"/>
    <cellStyle name="Currency 3 3 2 4 3" xfId="1706"/>
    <cellStyle name="Currency 3 3 2 4 3 2" xfId="3639"/>
    <cellStyle name="Currency 3 3 2 4 3 2 2" xfId="6763"/>
    <cellStyle name="Currency 3 3 2 4 3 3" xfId="5657"/>
    <cellStyle name="Currency 3 3 2 4 3 3 2" xfId="13414"/>
    <cellStyle name="Currency 3 3 2 4 3 4" xfId="9554"/>
    <cellStyle name="Currency 3 3 2 4 3 4 2" xfId="15343"/>
    <cellStyle name="Currency 3 3 2 4 3 5" xfId="11484"/>
    <cellStyle name="Currency 3 3 2 4 4" xfId="2675"/>
    <cellStyle name="Currency 3 3 2 4 4 2" xfId="6468"/>
    <cellStyle name="Currency 3 3 2 4 5" xfId="4693"/>
    <cellStyle name="Currency 3 3 2 4 5 2" xfId="12450"/>
    <cellStyle name="Currency 3 3 2 4 6" xfId="8590"/>
    <cellStyle name="Currency 3 3 2 4 6 2" xfId="14379"/>
    <cellStyle name="Currency 3 3 2 4 7" xfId="10520"/>
    <cellStyle name="Currency 3 3 2 5" xfId="879"/>
    <cellStyle name="Currency 3 3 2 5 2" xfId="1867"/>
    <cellStyle name="Currency 3 3 2 5 2 2" xfId="3800"/>
    <cellStyle name="Currency 3 3 2 5 2 2 2" xfId="6842"/>
    <cellStyle name="Currency 3 3 2 5 2 3" xfId="5818"/>
    <cellStyle name="Currency 3 3 2 5 2 3 2" xfId="13575"/>
    <cellStyle name="Currency 3 3 2 5 2 4" xfId="9715"/>
    <cellStyle name="Currency 3 3 2 5 2 4 2" xfId="15504"/>
    <cellStyle name="Currency 3 3 2 5 2 5" xfId="11645"/>
    <cellStyle name="Currency 3 3 2 5 3" xfId="2836"/>
    <cellStyle name="Currency 3 3 2 5 3 2" xfId="6696"/>
    <cellStyle name="Currency 3 3 2 5 4" xfId="4854"/>
    <cellStyle name="Currency 3 3 2 5 4 2" xfId="12611"/>
    <cellStyle name="Currency 3 3 2 5 5" xfId="8751"/>
    <cellStyle name="Currency 3 3 2 5 5 2" xfId="14540"/>
    <cellStyle name="Currency 3 3 2 5 6" xfId="10681"/>
    <cellStyle name="Currency 3 3 2 6" xfId="1385"/>
    <cellStyle name="Currency 3 3 2 6 2" xfId="3318"/>
    <cellStyle name="Currency 3 3 2 6 2 2" xfId="6303"/>
    <cellStyle name="Currency 3 3 2 6 3" xfId="5336"/>
    <cellStyle name="Currency 3 3 2 6 3 2" xfId="13093"/>
    <cellStyle name="Currency 3 3 2 6 4" xfId="9233"/>
    <cellStyle name="Currency 3 3 2 6 4 2" xfId="15022"/>
    <cellStyle name="Currency 3 3 2 6 5" xfId="11163"/>
    <cellStyle name="Currency 3 3 2 7" xfId="2354"/>
    <cellStyle name="Currency 3 3 2 7 2" xfId="6576"/>
    <cellStyle name="Currency 3 3 2 8" xfId="4372"/>
    <cellStyle name="Currency 3 3 2 8 2" xfId="12129"/>
    <cellStyle name="Currency 3 3 2 9" xfId="8269"/>
    <cellStyle name="Currency 3 3 2 9 2" xfId="14058"/>
    <cellStyle name="Currency 3 3 3" xfId="371"/>
    <cellStyle name="Currency 3 3 3 2" xfId="531"/>
    <cellStyle name="Currency 3 3 3 2 2" xfId="1079"/>
    <cellStyle name="Currency 3 3 3 2 2 2" xfId="2067"/>
    <cellStyle name="Currency 3 3 3 2 2 2 2" xfId="4000"/>
    <cellStyle name="Currency 3 3 3 2 2 2 2 2" xfId="7199"/>
    <cellStyle name="Currency 3 3 3 2 2 2 3" xfId="6018"/>
    <cellStyle name="Currency 3 3 3 2 2 2 3 2" xfId="13775"/>
    <cellStyle name="Currency 3 3 3 2 2 2 4" xfId="9915"/>
    <cellStyle name="Currency 3 3 3 2 2 2 4 2" xfId="15704"/>
    <cellStyle name="Currency 3 3 3 2 2 2 5" xfId="11845"/>
    <cellStyle name="Currency 3 3 3 2 2 3" xfId="3036"/>
    <cellStyle name="Currency 3 3 3 2 2 3 2" xfId="6624"/>
    <cellStyle name="Currency 3 3 3 2 2 4" xfId="5054"/>
    <cellStyle name="Currency 3 3 3 2 2 4 2" xfId="12811"/>
    <cellStyle name="Currency 3 3 3 2 2 5" xfId="8951"/>
    <cellStyle name="Currency 3 3 3 2 2 5 2" xfId="14740"/>
    <cellStyle name="Currency 3 3 3 2 2 6" xfId="10881"/>
    <cellStyle name="Currency 3 3 3 2 3" xfId="1585"/>
    <cellStyle name="Currency 3 3 3 2 3 2" xfId="3518"/>
    <cellStyle name="Currency 3 3 3 2 3 2 2" xfId="6919"/>
    <cellStyle name="Currency 3 3 3 2 3 3" xfId="5536"/>
    <cellStyle name="Currency 3 3 3 2 3 3 2" xfId="13293"/>
    <cellStyle name="Currency 3 3 3 2 3 4" xfId="9433"/>
    <cellStyle name="Currency 3 3 3 2 3 4 2" xfId="15222"/>
    <cellStyle name="Currency 3 3 3 2 3 5" xfId="11363"/>
    <cellStyle name="Currency 3 3 3 2 4" xfId="2554"/>
    <cellStyle name="Currency 3 3 3 2 4 2" xfId="6655"/>
    <cellStyle name="Currency 3 3 3 2 5" xfId="4572"/>
    <cellStyle name="Currency 3 3 3 2 5 2" xfId="12329"/>
    <cellStyle name="Currency 3 3 3 2 6" xfId="8469"/>
    <cellStyle name="Currency 3 3 3 2 6 2" xfId="14258"/>
    <cellStyle name="Currency 3 3 3 2 7" xfId="10399"/>
    <cellStyle name="Currency 3 3 3 3" xfId="693"/>
    <cellStyle name="Currency 3 3 3 3 2" xfId="1240"/>
    <cellStyle name="Currency 3 3 3 3 2 2" xfId="2227"/>
    <cellStyle name="Currency 3 3 3 3 2 2 2" xfId="4160"/>
    <cellStyle name="Currency 3 3 3 3 2 2 2 2" xfId="7168"/>
    <cellStyle name="Currency 3 3 3 3 2 2 3" xfId="6178"/>
    <cellStyle name="Currency 3 3 3 3 2 2 3 2" xfId="13935"/>
    <cellStyle name="Currency 3 3 3 3 2 2 4" xfId="10075"/>
    <cellStyle name="Currency 3 3 3 3 2 2 4 2" xfId="15864"/>
    <cellStyle name="Currency 3 3 3 3 2 2 5" xfId="12005"/>
    <cellStyle name="Currency 3 3 3 3 2 3" xfId="3197"/>
    <cellStyle name="Currency 3 3 3 3 2 3 2" xfId="7095"/>
    <cellStyle name="Currency 3 3 3 3 2 4" xfId="5215"/>
    <cellStyle name="Currency 3 3 3 3 2 4 2" xfId="12972"/>
    <cellStyle name="Currency 3 3 3 3 2 5" xfId="9112"/>
    <cellStyle name="Currency 3 3 3 3 2 5 2" xfId="14901"/>
    <cellStyle name="Currency 3 3 3 3 2 6" xfId="11042"/>
    <cellStyle name="Currency 3 3 3 3 3" xfId="1746"/>
    <cellStyle name="Currency 3 3 3 3 3 2" xfId="3679"/>
    <cellStyle name="Currency 3 3 3 3 3 2 2" xfId="6429"/>
    <cellStyle name="Currency 3 3 3 3 3 3" xfId="5697"/>
    <cellStyle name="Currency 3 3 3 3 3 3 2" xfId="13454"/>
    <cellStyle name="Currency 3 3 3 3 3 4" xfId="9594"/>
    <cellStyle name="Currency 3 3 3 3 3 4 2" xfId="15383"/>
    <cellStyle name="Currency 3 3 3 3 3 5" xfId="11524"/>
    <cellStyle name="Currency 3 3 3 3 4" xfId="2715"/>
    <cellStyle name="Currency 3 3 3 3 4 2" xfId="7172"/>
    <cellStyle name="Currency 3 3 3 3 5" xfId="4733"/>
    <cellStyle name="Currency 3 3 3 3 5 2" xfId="12490"/>
    <cellStyle name="Currency 3 3 3 3 6" xfId="8630"/>
    <cellStyle name="Currency 3 3 3 3 6 2" xfId="14419"/>
    <cellStyle name="Currency 3 3 3 3 7" xfId="10560"/>
    <cellStyle name="Currency 3 3 3 4" xfId="919"/>
    <cellStyle name="Currency 3 3 3 4 2" xfId="1907"/>
    <cellStyle name="Currency 3 3 3 4 2 2" xfId="3840"/>
    <cellStyle name="Currency 3 3 3 4 2 2 2" xfId="6774"/>
    <cellStyle name="Currency 3 3 3 4 2 3" xfId="5858"/>
    <cellStyle name="Currency 3 3 3 4 2 3 2" xfId="13615"/>
    <cellStyle name="Currency 3 3 3 4 2 4" xfId="9755"/>
    <cellStyle name="Currency 3 3 3 4 2 4 2" xfId="15544"/>
    <cellStyle name="Currency 3 3 3 4 2 5" xfId="11685"/>
    <cellStyle name="Currency 3 3 3 4 3" xfId="2876"/>
    <cellStyle name="Currency 3 3 3 4 3 2" xfId="6566"/>
    <cellStyle name="Currency 3 3 3 4 4" xfId="4894"/>
    <cellStyle name="Currency 3 3 3 4 4 2" xfId="12651"/>
    <cellStyle name="Currency 3 3 3 4 5" xfId="8791"/>
    <cellStyle name="Currency 3 3 3 4 5 2" xfId="14580"/>
    <cellStyle name="Currency 3 3 3 4 6" xfId="10721"/>
    <cellStyle name="Currency 3 3 3 5" xfId="1425"/>
    <cellStyle name="Currency 3 3 3 5 2" xfId="3358"/>
    <cellStyle name="Currency 3 3 3 5 2 2" xfId="6685"/>
    <cellStyle name="Currency 3 3 3 5 3" xfId="5376"/>
    <cellStyle name="Currency 3 3 3 5 3 2" xfId="13133"/>
    <cellStyle name="Currency 3 3 3 5 4" xfId="9273"/>
    <cellStyle name="Currency 3 3 3 5 4 2" xfId="15062"/>
    <cellStyle name="Currency 3 3 3 5 5" xfId="11203"/>
    <cellStyle name="Currency 3 3 3 6" xfId="2394"/>
    <cellStyle name="Currency 3 3 3 6 2" xfId="6475"/>
    <cellStyle name="Currency 3 3 3 7" xfId="4412"/>
    <cellStyle name="Currency 3 3 3 7 2" xfId="12169"/>
    <cellStyle name="Currency 3 3 3 8" xfId="8309"/>
    <cellStyle name="Currency 3 3 3 8 2" xfId="14098"/>
    <cellStyle name="Currency 3 3 3 9" xfId="10239"/>
    <cellStyle name="Currency 3 3 4" xfId="451"/>
    <cellStyle name="Currency 3 3 4 2" xfId="999"/>
    <cellStyle name="Currency 3 3 4 2 2" xfId="1987"/>
    <cellStyle name="Currency 3 3 4 2 2 2" xfId="3920"/>
    <cellStyle name="Currency 3 3 4 2 2 2 2" xfId="6291"/>
    <cellStyle name="Currency 3 3 4 2 2 3" xfId="5938"/>
    <cellStyle name="Currency 3 3 4 2 2 3 2" xfId="13695"/>
    <cellStyle name="Currency 3 3 4 2 2 4" xfId="9835"/>
    <cellStyle name="Currency 3 3 4 2 2 4 2" xfId="15624"/>
    <cellStyle name="Currency 3 3 4 2 2 5" xfId="11765"/>
    <cellStyle name="Currency 3 3 4 2 3" xfId="2956"/>
    <cellStyle name="Currency 3 3 4 2 3 2" xfId="6486"/>
    <cellStyle name="Currency 3 3 4 2 4" xfId="4974"/>
    <cellStyle name="Currency 3 3 4 2 4 2" xfId="12731"/>
    <cellStyle name="Currency 3 3 4 2 5" xfId="8871"/>
    <cellStyle name="Currency 3 3 4 2 5 2" xfId="14660"/>
    <cellStyle name="Currency 3 3 4 2 6" xfId="10801"/>
    <cellStyle name="Currency 3 3 4 3" xfId="1505"/>
    <cellStyle name="Currency 3 3 4 3 2" xfId="3438"/>
    <cellStyle name="Currency 3 3 4 3 2 2" xfId="6673"/>
    <cellStyle name="Currency 3 3 4 3 3" xfId="5456"/>
    <cellStyle name="Currency 3 3 4 3 3 2" xfId="13213"/>
    <cellStyle name="Currency 3 3 4 3 4" xfId="9353"/>
    <cellStyle name="Currency 3 3 4 3 4 2" xfId="15142"/>
    <cellStyle name="Currency 3 3 4 3 5" xfId="11283"/>
    <cellStyle name="Currency 3 3 4 4" xfId="2474"/>
    <cellStyle name="Currency 3 3 4 4 2" xfId="7033"/>
    <cellStyle name="Currency 3 3 4 5" xfId="4492"/>
    <cellStyle name="Currency 3 3 4 5 2" xfId="12249"/>
    <cellStyle name="Currency 3 3 4 6" xfId="8389"/>
    <cellStyle name="Currency 3 3 4 6 2" xfId="14178"/>
    <cellStyle name="Currency 3 3 4 7" xfId="10319"/>
    <cellStyle name="Currency 3 3 5" xfId="613"/>
    <cellStyle name="Currency 3 3 5 2" xfId="1160"/>
    <cellStyle name="Currency 3 3 5 2 2" xfId="2147"/>
    <cellStyle name="Currency 3 3 5 2 2 2" xfId="4080"/>
    <cellStyle name="Currency 3 3 5 2 2 2 2" xfId="6759"/>
    <cellStyle name="Currency 3 3 5 2 2 3" xfId="6098"/>
    <cellStyle name="Currency 3 3 5 2 2 3 2" xfId="13855"/>
    <cellStyle name="Currency 3 3 5 2 2 4" xfId="9995"/>
    <cellStyle name="Currency 3 3 5 2 2 4 2" xfId="15784"/>
    <cellStyle name="Currency 3 3 5 2 2 5" xfId="11925"/>
    <cellStyle name="Currency 3 3 5 2 3" xfId="3117"/>
    <cellStyle name="Currency 3 3 5 2 3 2" xfId="7141"/>
    <cellStyle name="Currency 3 3 5 2 4" xfId="5135"/>
    <cellStyle name="Currency 3 3 5 2 4 2" xfId="12892"/>
    <cellStyle name="Currency 3 3 5 2 5" xfId="9032"/>
    <cellStyle name="Currency 3 3 5 2 5 2" xfId="14821"/>
    <cellStyle name="Currency 3 3 5 2 6" xfId="10962"/>
    <cellStyle name="Currency 3 3 5 3" xfId="1666"/>
    <cellStyle name="Currency 3 3 5 3 2" xfId="3599"/>
    <cellStyle name="Currency 3 3 5 3 2 2" xfId="6783"/>
    <cellStyle name="Currency 3 3 5 3 3" xfId="5617"/>
    <cellStyle name="Currency 3 3 5 3 3 2" xfId="13374"/>
    <cellStyle name="Currency 3 3 5 3 4" xfId="9514"/>
    <cellStyle name="Currency 3 3 5 3 4 2" xfId="15303"/>
    <cellStyle name="Currency 3 3 5 3 5" xfId="11444"/>
    <cellStyle name="Currency 3 3 5 4" xfId="2635"/>
    <cellStyle name="Currency 3 3 5 4 2" xfId="6647"/>
    <cellStyle name="Currency 3 3 5 5" xfId="4653"/>
    <cellStyle name="Currency 3 3 5 5 2" xfId="12410"/>
    <cellStyle name="Currency 3 3 5 6" xfId="8550"/>
    <cellStyle name="Currency 3 3 5 6 2" xfId="14339"/>
    <cellStyle name="Currency 3 3 5 7" xfId="10480"/>
    <cellStyle name="Currency 3 3 6" xfId="831"/>
    <cellStyle name="Currency 3 3 6 2" xfId="1827"/>
    <cellStyle name="Currency 3 3 6 2 2" xfId="3760"/>
    <cellStyle name="Currency 3 3 6 2 2 2" xfId="6744"/>
    <cellStyle name="Currency 3 3 6 2 3" xfId="5778"/>
    <cellStyle name="Currency 3 3 6 2 3 2" xfId="13535"/>
    <cellStyle name="Currency 3 3 6 2 4" xfId="9675"/>
    <cellStyle name="Currency 3 3 6 2 4 2" xfId="15464"/>
    <cellStyle name="Currency 3 3 6 2 5" xfId="11605"/>
    <cellStyle name="Currency 3 3 6 3" xfId="2796"/>
    <cellStyle name="Currency 3 3 6 3 2" xfId="6847"/>
    <cellStyle name="Currency 3 3 6 4" xfId="4814"/>
    <cellStyle name="Currency 3 3 6 4 2" xfId="12571"/>
    <cellStyle name="Currency 3 3 6 5" xfId="8711"/>
    <cellStyle name="Currency 3 3 6 5 2" xfId="14500"/>
    <cellStyle name="Currency 3 3 6 6" xfId="10641"/>
    <cellStyle name="Currency 3 3 7" xfId="1345"/>
    <cellStyle name="Currency 3 3 7 2" xfId="3278"/>
    <cellStyle name="Currency 3 3 7 2 2" xfId="6448"/>
    <cellStyle name="Currency 3 3 7 3" xfId="5296"/>
    <cellStyle name="Currency 3 3 7 3 2" xfId="13053"/>
    <cellStyle name="Currency 3 3 7 4" xfId="9193"/>
    <cellStyle name="Currency 3 3 7 4 2" xfId="14982"/>
    <cellStyle name="Currency 3 3 7 5" xfId="11123"/>
    <cellStyle name="Currency 3 3 8" xfId="2314"/>
    <cellStyle name="Currency 3 3 8 2" xfId="7109"/>
    <cellStyle name="Currency 3 3 9" xfId="4332"/>
    <cellStyle name="Currency 3 3 9 2" xfId="12089"/>
    <cellStyle name="Currency 3 4" xfId="311"/>
    <cellStyle name="Currency 3 4 10" xfId="10179"/>
    <cellStyle name="Currency 3 4 2" xfId="391"/>
    <cellStyle name="Currency 3 4 2 2" xfId="551"/>
    <cellStyle name="Currency 3 4 2 2 2" xfId="1099"/>
    <cellStyle name="Currency 3 4 2 2 2 2" xfId="2087"/>
    <cellStyle name="Currency 3 4 2 2 2 2 2" xfId="4020"/>
    <cellStyle name="Currency 3 4 2 2 2 2 2 2" xfId="7009"/>
    <cellStyle name="Currency 3 4 2 2 2 2 3" xfId="6038"/>
    <cellStyle name="Currency 3 4 2 2 2 2 3 2" xfId="13795"/>
    <cellStyle name="Currency 3 4 2 2 2 2 4" xfId="9935"/>
    <cellStyle name="Currency 3 4 2 2 2 2 4 2" xfId="15724"/>
    <cellStyle name="Currency 3 4 2 2 2 2 5" xfId="11865"/>
    <cellStyle name="Currency 3 4 2 2 2 3" xfId="3056"/>
    <cellStyle name="Currency 3 4 2 2 2 3 2" xfId="7178"/>
    <cellStyle name="Currency 3 4 2 2 2 4" xfId="5074"/>
    <cellStyle name="Currency 3 4 2 2 2 4 2" xfId="12831"/>
    <cellStyle name="Currency 3 4 2 2 2 5" xfId="8971"/>
    <cellStyle name="Currency 3 4 2 2 2 5 2" xfId="14760"/>
    <cellStyle name="Currency 3 4 2 2 2 6" xfId="10901"/>
    <cellStyle name="Currency 3 4 2 2 3" xfId="1605"/>
    <cellStyle name="Currency 3 4 2 2 3 2" xfId="3538"/>
    <cellStyle name="Currency 3 4 2 2 3 2 2" xfId="6295"/>
    <cellStyle name="Currency 3 4 2 2 3 3" xfId="5556"/>
    <cellStyle name="Currency 3 4 2 2 3 3 2" xfId="13313"/>
    <cellStyle name="Currency 3 4 2 2 3 4" xfId="9453"/>
    <cellStyle name="Currency 3 4 2 2 3 4 2" xfId="15242"/>
    <cellStyle name="Currency 3 4 2 2 3 5" xfId="11383"/>
    <cellStyle name="Currency 3 4 2 2 4" xfId="2574"/>
    <cellStyle name="Currency 3 4 2 2 4 2" xfId="6934"/>
    <cellStyle name="Currency 3 4 2 2 5" xfId="4592"/>
    <cellStyle name="Currency 3 4 2 2 5 2" xfId="12349"/>
    <cellStyle name="Currency 3 4 2 2 6" xfId="8489"/>
    <cellStyle name="Currency 3 4 2 2 6 2" xfId="14278"/>
    <cellStyle name="Currency 3 4 2 2 7" xfId="10419"/>
    <cellStyle name="Currency 3 4 2 3" xfId="713"/>
    <cellStyle name="Currency 3 4 2 3 2" xfId="1260"/>
    <cellStyle name="Currency 3 4 2 3 2 2" xfId="2247"/>
    <cellStyle name="Currency 3 4 2 3 2 2 2" xfId="4180"/>
    <cellStyle name="Currency 3 4 2 3 2 2 2 2" xfId="7094"/>
    <cellStyle name="Currency 3 4 2 3 2 2 3" xfId="6198"/>
    <cellStyle name="Currency 3 4 2 3 2 2 3 2" xfId="13955"/>
    <cellStyle name="Currency 3 4 2 3 2 2 4" xfId="10095"/>
    <cellStyle name="Currency 3 4 2 3 2 2 4 2" xfId="15884"/>
    <cellStyle name="Currency 3 4 2 3 2 2 5" xfId="12025"/>
    <cellStyle name="Currency 3 4 2 3 2 3" xfId="3217"/>
    <cellStyle name="Currency 3 4 2 3 2 3 2" xfId="6881"/>
    <cellStyle name="Currency 3 4 2 3 2 4" xfId="5235"/>
    <cellStyle name="Currency 3 4 2 3 2 4 2" xfId="12992"/>
    <cellStyle name="Currency 3 4 2 3 2 5" xfId="9132"/>
    <cellStyle name="Currency 3 4 2 3 2 5 2" xfId="14921"/>
    <cellStyle name="Currency 3 4 2 3 2 6" xfId="11062"/>
    <cellStyle name="Currency 3 4 2 3 3" xfId="1766"/>
    <cellStyle name="Currency 3 4 2 3 3 2" xfId="3699"/>
    <cellStyle name="Currency 3 4 2 3 3 2 2" xfId="6798"/>
    <cellStyle name="Currency 3 4 2 3 3 3" xfId="5717"/>
    <cellStyle name="Currency 3 4 2 3 3 3 2" xfId="13474"/>
    <cellStyle name="Currency 3 4 2 3 3 4" xfId="9614"/>
    <cellStyle name="Currency 3 4 2 3 3 4 2" xfId="15403"/>
    <cellStyle name="Currency 3 4 2 3 3 5" xfId="11544"/>
    <cellStyle name="Currency 3 4 2 3 4" xfId="2735"/>
    <cellStyle name="Currency 3 4 2 3 4 2" xfId="6482"/>
    <cellStyle name="Currency 3 4 2 3 5" xfId="4753"/>
    <cellStyle name="Currency 3 4 2 3 5 2" xfId="12510"/>
    <cellStyle name="Currency 3 4 2 3 6" xfId="8650"/>
    <cellStyle name="Currency 3 4 2 3 6 2" xfId="14439"/>
    <cellStyle name="Currency 3 4 2 3 7" xfId="10580"/>
    <cellStyle name="Currency 3 4 2 4" xfId="939"/>
    <cellStyle name="Currency 3 4 2 4 2" xfId="1927"/>
    <cellStyle name="Currency 3 4 2 4 2 2" xfId="3860"/>
    <cellStyle name="Currency 3 4 2 4 2 2 2" xfId="6523"/>
    <cellStyle name="Currency 3 4 2 4 2 3" xfId="5878"/>
    <cellStyle name="Currency 3 4 2 4 2 3 2" xfId="13635"/>
    <cellStyle name="Currency 3 4 2 4 2 4" xfId="9775"/>
    <cellStyle name="Currency 3 4 2 4 2 4 2" xfId="15564"/>
    <cellStyle name="Currency 3 4 2 4 2 5" xfId="11705"/>
    <cellStyle name="Currency 3 4 2 4 3" xfId="2896"/>
    <cellStyle name="Currency 3 4 2 4 3 2" xfId="6344"/>
    <cellStyle name="Currency 3 4 2 4 4" xfId="4914"/>
    <cellStyle name="Currency 3 4 2 4 4 2" xfId="12671"/>
    <cellStyle name="Currency 3 4 2 4 5" xfId="8811"/>
    <cellStyle name="Currency 3 4 2 4 5 2" xfId="14600"/>
    <cellStyle name="Currency 3 4 2 4 6" xfId="10741"/>
    <cellStyle name="Currency 3 4 2 5" xfId="1445"/>
    <cellStyle name="Currency 3 4 2 5 2" xfId="3378"/>
    <cellStyle name="Currency 3 4 2 5 2 2" xfId="7007"/>
    <cellStyle name="Currency 3 4 2 5 3" xfId="5396"/>
    <cellStyle name="Currency 3 4 2 5 3 2" xfId="13153"/>
    <cellStyle name="Currency 3 4 2 5 4" xfId="9293"/>
    <cellStyle name="Currency 3 4 2 5 4 2" xfId="15082"/>
    <cellStyle name="Currency 3 4 2 5 5" xfId="11223"/>
    <cellStyle name="Currency 3 4 2 6" xfId="2414"/>
    <cellStyle name="Currency 3 4 2 6 2" xfId="6707"/>
    <cellStyle name="Currency 3 4 2 7" xfId="4432"/>
    <cellStyle name="Currency 3 4 2 7 2" xfId="12189"/>
    <cellStyle name="Currency 3 4 2 8" xfId="8329"/>
    <cellStyle name="Currency 3 4 2 8 2" xfId="14118"/>
    <cellStyle name="Currency 3 4 2 9" xfId="10259"/>
    <cellStyle name="Currency 3 4 3" xfId="471"/>
    <cellStyle name="Currency 3 4 3 2" xfId="1019"/>
    <cellStyle name="Currency 3 4 3 2 2" xfId="2007"/>
    <cellStyle name="Currency 3 4 3 2 2 2" xfId="3940"/>
    <cellStyle name="Currency 3 4 3 2 2 2 2" xfId="6387"/>
    <cellStyle name="Currency 3 4 3 2 2 3" xfId="5958"/>
    <cellStyle name="Currency 3 4 3 2 2 3 2" xfId="13715"/>
    <cellStyle name="Currency 3 4 3 2 2 4" xfId="9855"/>
    <cellStyle name="Currency 3 4 3 2 2 4 2" xfId="15644"/>
    <cellStyle name="Currency 3 4 3 2 2 5" xfId="11785"/>
    <cellStyle name="Currency 3 4 3 2 3" xfId="2976"/>
    <cellStyle name="Currency 3 4 3 2 3 2" xfId="7072"/>
    <cellStyle name="Currency 3 4 3 2 4" xfId="4994"/>
    <cellStyle name="Currency 3 4 3 2 4 2" xfId="12751"/>
    <cellStyle name="Currency 3 4 3 2 5" xfId="8891"/>
    <cellStyle name="Currency 3 4 3 2 5 2" xfId="14680"/>
    <cellStyle name="Currency 3 4 3 2 6" xfId="10821"/>
    <cellStyle name="Currency 3 4 3 3" xfId="1525"/>
    <cellStyle name="Currency 3 4 3 3 2" xfId="3458"/>
    <cellStyle name="Currency 3 4 3 3 2 2" xfId="6710"/>
    <cellStyle name="Currency 3 4 3 3 3" xfId="5476"/>
    <cellStyle name="Currency 3 4 3 3 3 2" xfId="13233"/>
    <cellStyle name="Currency 3 4 3 3 4" xfId="9373"/>
    <cellStyle name="Currency 3 4 3 3 4 2" xfId="15162"/>
    <cellStyle name="Currency 3 4 3 3 5" xfId="11303"/>
    <cellStyle name="Currency 3 4 3 4" xfId="2494"/>
    <cellStyle name="Currency 3 4 3 4 2" xfId="6432"/>
    <cellStyle name="Currency 3 4 3 5" xfId="4512"/>
    <cellStyle name="Currency 3 4 3 5 2" xfId="12269"/>
    <cellStyle name="Currency 3 4 3 6" xfId="8409"/>
    <cellStyle name="Currency 3 4 3 6 2" xfId="14198"/>
    <cellStyle name="Currency 3 4 3 7" xfId="10339"/>
    <cellStyle name="Currency 3 4 4" xfId="633"/>
    <cellStyle name="Currency 3 4 4 2" xfId="1180"/>
    <cellStyle name="Currency 3 4 4 2 2" xfId="2167"/>
    <cellStyle name="Currency 3 4 4 2 2 2" xfId="4100"/>
    <cellStyle name="Currency 3 4 4 2 2 2 2" xfId="7069"/>
    <cellStyle name="Currency 3 4 4 2 2 3" xfId="6118"/>
    <cellStyle name="Currency 3 4 4 2 2 3 2" xfId="13875"/>
    <cellStyle name="Currency 3 4 4 2 2 4" xfId="10015"/>
    <cellStyle name="Currency 3 4 4 2 2 4 2" xfId="15804"/>
    <cellStyle name="Currency 3 4 4 2 2 5" xfId="11945"/>
    <cellStyle name="Currency 3 4 4 2 3" xfId="3137"/>
    <cellStyle name="Currency 3 4 4 2 3 2" xfId="6316"/>
    <cellStyle name="Currency 3 4 4 2 4" xfId="5155"/>
    <cellStyle name="Currency 3 4 4 2 4 2" xfId="12912"/>
    <cellStyle name="Currency 3 4 4 2 5" xfId="9052"/>
    <cellStyle name="Currency 3 4 4 2 5 2" xfId="14841"/>
    <cellStyle name="Currency 3 4 4 2 6" xfId="10982"/>
    <cellStyle name="Currency 3 4 4 3" xfId="1686"/>
    <cellStyle name="Currency 3 4 4 3 2" xfId="3619"/>
    <cellStyle name="Currency 3 4 4 3 2 2" xfId="6694"/>
    <cellStyle name="Currency 3 4 4 3 3" xfId="5637"/>
    <cellStyle name="Currency 3 4 4 3 3 2" xfId="13394"/>
    <cellStyle name="Currency 3 4 4 3 4" xfId="9534"/>
    <cellStyle name="Currency 3 4 4 3 4 2" xfId="15323"/>
    <cellStyle name="Currency 3 4 4 3 5" xfId="11464"/>
    <cellStyle name="Currency 3 4 4 4" xfId="2655"/>
    <cellStyle name="Currency 3 4 4 4 2" xfId="6565"/>
    <cellStyle name="Currency 3 4 4 5" xfId="4673"/>
    <cellStyle name="Currency 3 4 4 5 2" xfId="12430"/>
    <cellStyle name="Currency 3 4 4 6" xfId="8570"/>
    <cellStyle name="Currency 3 4 4 6 2" xfId="14359"/>
    <cellStyle name="Currency 3 4 4 7" xfId="10500"/>
    <cellStyle name="Currency 3 4 5" xfId="859"/>
    <cellStyle name="Currency 3 4 5 2" xfId="1847"/>
    <cellStyle name="Currency 3 4 5 2 2" xfId="3780"/>
    <cellStyle name="Currency 3 4 5 2 2 2" xfId="6515"/>
    <cellStyle name="Currency 3 4 5 2 3" xfId="5798"/>
    <cellStyle name="Currency 3 4 5 2 3 2" xfId="13555"/>
    <cellStyle name="Currency 3 4 5 2 4" xfId="9695"/>
    <cellStyle name="Currency 3 4 5 2 4 2" xfId="15484"/>
    <cellStyle name="Currency 3 4 5 2 5" xfId="11625"/>
    <cellStyle name="Currency 3 4 5 3" xfId="2816"/>
    <cellStyle name="Currency 3 4 5 3 2" xfId="6717"/>
    <cellStyle name="Currency 3 4 5 4" xfId="4834"/>
    <cellStyle name="Currency 3 4 5 4 2" xfId="12591"/>
    <cellStyle name="Currency 3 4 5 5" xfId="8731"/>
    <cellStyle name="Currency 3 4 5 5 2" xfId="14520"/>
    <cellStyle name="Currency 3 4 5 6" xfId="10661"/>
    <cellStyle name="Currency 3 4 6" xfId="1365"/>
    <cellStyle name="Currency 3 4 6 2" xfId="3298"/>
    <cellStyle name="Currency 3 4 6 2 2" xfId="6400"/>
    <cellStyle name="Currency 3 4 6 3" xfId="5316"/>
    <cellStyle name="Currency 3 4 6 3 2" xfId="13073"/>
    <cellStyle name="Currency 3 4 6 4" xfId="9213"/>
    <cellStyle name="Currency 3 4 6 4 2" xfId="15002"/>
    <cellStyle name="Currency 3 4 6 5" xfId="11143"/>
    <cellStyle name="Currency 3 4 7" xfId="2334"/>
    <cellStyle name="Currency 3 4 7 2" xfId="7078"/>
    <cellStyle name="Currency 3 4 8" xfId="4352"/>
    <cellStyle name="Currency 3 4 8 2" xfId="12109"/>
    <cellStyle name="Currency 3 4 9" xfId="8249"/>
    <cellStyle name="Currency 3 4 9 2" xfId="14038"/>
    <cellStyle name="Currency 3 5" xfId="351"/>
    <cellStyle name="Currency 3 5 2" xfId="511"/>
    <cellStyle name="Currency 3 5 2 2" xfId="1059"/>
    <cellStyle name="Currency 3 5 2 2 2" xfId="2047"/>
    <cellStyle name="Currency 3 5 2 2 2 2" xfId="3980"/>
    <cellStyle name="Currency 3 5 2 2 2 2 2" xfId="6728"/>
    <cellStyle name="Currency 3 5 2 2 2 3" xfId="5998"/>
    <cellStyle name="Currency 3 5 2 2 2 3 2" xfId="13755"/>
    <cellStyle name="Currency 3 5 2 2 2 4" xfId="9895"/>
    <cellStyle name="Currency 3 5 2 2 2 4 2" xfId="15684"/>
    <cellStyle name="Currency 3 5 2 2 2 5" xfId="11825"/>
    <cellStyle name="Currency 3 5 2 2 3" xfId="3016"/>
    <cellStyle name="Currency 3 5 2 2 3 2" xfId="6397"/>
    <cellStyle name="Currency 3 5 2 2 4" xfId="5034"/>
    <cellStyle name="Currency 3 5 2 2 4 2" xfId="12791"/>
    <cellStyle name="Currency 3 5 2 2 5" xfId="8931"/>
    <cellStyle name="Currency 3 5 2 2 5 2" xfId="14720"/>
    <cellStyle name="Currency 3 5 2 2 6" xfId="10861"/>
    <cellStyle name="Currency 3 5 2 3" xfId="1565"/>
    <cellStyle name="Currency 3 5 2 3 2" xfId="3498"/>
    <cellStyle name="Currency 3 5 2 3 2 2" xfId="6422"/>
    <cellStyle name="Currency 3 5 2 3 3" xfId="5516"/>
    <cellStyle name="Currency 3 5 2 3 3 2" xfId="13273"/>
    <cellStyle name="Currency 3 5 2 3 4" xfId="9413"/>
    <cellStyle name="Currency 3 5 2 3 4 2" xfId="15202"/>
    <cellStyle name="Currency 3 5 2 3 5" xfId="11343"/>
    <cellStyle name="Currency 3 5 2 4" xfId="2534"/>
    <cellStyle name="Currency 3 5 2 4 2" xfId="6611"/>
    <cellStyle name="Currency 3 5 2 5" xfId="4552"/>
    <cellStyle name="Currency 3 5 2 5 2" xfId="12309"/>
    <cellStyle name="Currency 3 5 2 6" xfId="8449"/>
    <cellStyle name="Currency 3 5 2 6 2" xfId="14238"/>
    <cellStyle name="Currency 3 5 2 7" xfId="10379"/>
    <cellStyle name="Currency 3 5 3" xfId="673"/>
    <cellStyle name="Currency 3 5 3 2" xfId="1220"/>
    <cellStyle name="Currency 3 5 3 2 2" xfId="2207"/>
    <cellStyle name="Currency 3 5 3 2 2 2" xfId="4140"/>
    <cellStyle name="Currency 3 5 3 2 2 2 2" xfId="7165"/>
    <cellStyle name="Currency 3 5 3 2 2 3" xfId="6158"/>
    <cellStyle name="Currency 3 5 3 2 2 3 2" xfId="13915"/>
    <cellStyle name="Currency 3 5 3 2 2 4" xfId="10055"/>
    <cellStyle name="Currency 3 5 3 2 2 4 2" xfId="15844"/>
    <cellStyle name="Currency 3 5 3 2 2 5" xfId="11985"/>
    <cellStyle name="Currency 3 5 3 2 3" xfId="3177"/>
    <cellStyle name="Currency 3 5 3 2 3 2" xfId="6352"/>
    <cellStyle name="Currency 3 5 3 2 4" xfId="5195"/>
    <cellStyle name="Currency 3 5 3 2 4 2" xfId="12952"/>
    <cellStyle name="Currency 3 5 3 2 5" xfId="9092"/>
    <cellStyle name="Currency 3 5 3 2 5 2" xfId="14881"/>
    <cellStyle name="Currency 3 5 3 2 6" xfId="11022"/>
    <cellStyle name="Currency 3 5 3 3" xfId="1726"/>
    <cellStyle name="Currency 3 5 3 3 2" xfId="3659"/>
    <cellStyle name="Currency 3 5 3 3 2 2" xfId="6972"/>
    <cellStyle name="Currency 3 5 3 3 3" xfId="5677"/>
    <cellStyle name="Currency 3 5 3 3 3 2" xfId="13434"/>
    <cellStyle name="Currency 3 5 3 3 4" xfId="9574"/>
    <cellStyle name="Currency 3 5 3 3 4 2" xfId="15363"/>
    <cellStyle name="Currency 3 5 3 3 5" xfId="11504"/>
    <cellStyle name="Currency 3 5 3 4" xfId="2695"/>
    <cellStyle name="Currency 3 5 3 4 2" xfId="6503"/>
    <cellStyle name="Currency 3 5 3 5" xfId="4713"/>
    <cellStyle name="Currency 3 5 3 5 2" xfId="12470"/>
    <cellStyle name="Currency 3 5 3 6" xfId="8610"/>
    <cellStyle name="Currency 3 5 3 6 2" xfId="14399"/>
    <cellStyle name="Currency 3 5 3 7" xfId="10540"/>
    <cellStyle name="Currency 3 5 4" xfId="899"/>
    <cellStyle name="Currency 3 5 4 2" xfId="1887"/>
    <cellStyle name="Currency 3 5 4 2 2" xfId="3820"/>
    <cellStyle name="Currency 3 5 4 2 2 2" xfId="6339"/>
    <cellStyle name="Currency 3 5 4 2 3" xfId="5838"/>
    <cellStyle name="Currency 3 5 4 2 3 2" xfId="13595"/>
    <cellStyle name="Currency 3 5 4 2 4" xfId="9735"/>
    <cellStyle name="Currency 3 5 4 2 4 2" xfId="15524"/>
    <cellStyle name="Currency 3 5 4 2 5" xfId="11665"/>
    <cellStyle name="Currency 3 5 4 3" xfId="2856"/>
    <cellStyle name="Currency 3 5 4 3 2" xfId="6370"/>
    <cellStyle name="Currency 3 5 4 4" xfId="4874"/>
    <cellStyle name="Currency 3 5 4 4 2" xfId="12631"/>
    <cellStyle name="Currency 3 5 4 5" xfId="8771"/>
    <cellStyle name="Currency 3 5 4 5 2" xfId="14560"/>
    <cellStyle name="Currency 3 5 4 6" xfId="10701"/>
    <cellStyle name="Currency 3 5 5" xfId="1405"/>
    <cellStyle name="Currency 3 5 5 2" xfId="3338"/>
    <cellStyle name="Currency 3 5 5 2 2" xfId="6589"/>
    <cellStyle name="Currency 3 5 5 3" xfId="5356"/>
    <cellStyle name="Currency 3 5 5 3 2" xfId="13113"/>
    <cellStyle name="Currency 3 5 5 4" xfId="9253"/>
    <cellStyle name="Currency 3 5 5 4 2" xfId="15042"/>
    <cellStyle name="Currency 3 5 5 5" xfId="11183"/>
    <cellStyle name="Currency 3 5 6" xfId="2374"/>
    <cellStyle name="Currency 3 5 6 2" xfId="6395"/>
    <cellStyle name="Currency 3 5 7" xfId="4392"/>
    <cellStyle name="Currency 3 5 7 2" xfId="12149"/>
    <cellStyle name="Currency 3 5 8" xfId="8289"/>
    <cellStyle name="Currency 3 5 8 2" xfId="14078"/>
    <cellStyle name="Currency 3 5 9" xfId="10219"/>
    <cellStyle name="Currency 3 6" xfId="431"/>
    <cellStyle name="Currency 3 6 2" xfId="979"/>
    <cellStyle name="Currency 3 6 2 2" xfId="1967"/>
    <cellStyle name="Currency 3 6 2 2 2" xfId="3900"/>
    <cellStyle name="Currency 3 6 2 2 2 2" xfId="6634"/>
    <cellStyle name="Currency 3 6 2 2 3" xfId="5918"/>
    <cellStyle name="Currency 3 6 2 2 3 2" xfId="13675"/>
    <cellStyle name="Currency 3 6 2 2 4" xfId="9815"/>
    <cellStyle name="Currency 3 6 2 2 4 2" xfId="15604"/>
    <cellStyle name="Currency 3 6 2 2 5" xfId="11745"/>
    <cellStyle name="Currency 3 6 2 3" xfId="2936"/>
    <cellStyle name="Currency 3 6 2 3 2" xfId="6567"/>
    <cellStyle name="Currency 3 6 2 4" xfId="4954"/>
    <cellStyle name="Currency 3 6 2 4 2" xfId="12711"/>
    <cellStyle name="Currency 3 6 2 5" xfId="8851"/>
    <cellStyle name="Currency 3 6 2 5 2" xfId="14640"/>
    <cellStyle name="Currency 3 6 2 6" xfId="10781"/>
    <cellStyle name="Currency 3 6 3" xfId="1485"/>
    <cellStyle name="Currency 3 6 3 2" xfId="3418"/>
    <cellStyle name="Currency 3 6 3 2 2" xfId="6240"/>
    <cellStyle name="Currency 3 6 3 3" xfId="5436"/>
    <cellStyle name="Currency 3 6 3 3 2" xfId="13193"/>
    <cellStyle name="Currency 3 6 3 4" xfId="9333"/>
    <cellStyle name="Currency 3 6 3 4 2" xfId="15122"/>
    <cellStyle name="Currency 3 6 3 5" xfId="11263"/>
    <cellStyle name="Currency 3 6 4" xfId="2454"/>
    <cellStyle name="Currency 3 6 4 2" xfId="6879"/>
    <cellStyle name="Currency 3 6 5" xfId="4472"/>
    <cellStyle name="Currency 3 6 5 2" xfId="12229"/>
    <cellStyle name="Currency 3 6 6" xfId="8369"/>
    <cellStyle name="Currency 3 6 6 2" xfId="14158"/>
    <cellStyle name="Currency 3 6 7" xfId="10299"/>
    <cellStyle name="Currency 3 7" xfId="593"/>
    <cellStyle name="Currency 3 7 2" xfId="1140"/>
    <cellStyle name="Currency 3 7 2 2" xfId="2127"/>
    <cellStyle name="Currency 3 7 2 2 2" xfId="4060"/>
    <cellStyle name="Currency 3 7 2 2 2 2" xfId="7187"/>
    <cellStyle name="Currency 3 7 2 2 3" xfId="6078"/>
    <cellStyle name="Currency 3 7 2 2 3 2" xfId="13835"/>
    <cellStyle name="Currency 3 7 2 2 4" xfId="9975"/>
    <cellStyle name="Currency 3 7 2 2 4 2" xfId="15764"/>
    <cellStyle name="Currency 3 7 2 2 5" xfId="11905"/>
    <cellStyle name="Currency 3 7 2 3" xfId="3097"/>
    <cellStyle name="Currency 3 7 2 3 2" xfId="6713"/>
    <cellStyle name="Currency 3 7 2 4" xfId="5115"/>
    <cellStyle name="Currency 3 7 2 4 2" xfId="12872"/>
    <cellStyle name="Currency 3 7 2 5" xfId="9012"/>
    <cellStyle name="Currency 3 7 2 5 2" xfId="14801"/>
    <cellStyle name="Currency 3 7 2 6" xfId="10942"/>
    <cellStyle name="Currency 3 7 3" xfId="1646"/>
    <cellStyle name="Currency 3 7 3 2" xfId="3579"/>
    <cellStyle name="Currency 3 7 3 2 2" xfId="6703"/>
    <cellStyle name="Currency 3 7 3 3" xfId="5597"/>
    <cellStyle name="Currency 3 7 3 3 2" xfId="13354"/>
    <cellStyle name="Currency 3 7 3 4" xfId="9494"/>
    <cellStyle name="Currency 3 7 3 4 2" xfId="15283"/>
    <cellStyle name="Currency 3 7 3 5" xfId="11424"/>
    <cellStyle name="Currency 3 7 4" xfId="2615"/>
    <cellStyle name="Currency 3 7 4 2" xfId="6938"/>
    <cellStyle name="Currency 3 7 5" xfId="4633"/>
    <cellStyle name="Currency 3 7 5 2" xfId="12390"/>
    <cellStyle name="Currency 3 7 6" xfId="8530"/>
    <cellStyle name="Currency 3 7 6 2" xfId="14319"/>
    <cellStyle name="Currency 3 7 7" xfId="10460"/>
    <cellStyle name="Currency 3 8" xfId="805"/>
    <cellStyle name="Currency 3 8 2" xfId="1807"/>
    <cellStyle name="Currency 3 8 2 2" xfId="3740"/>
    <cellStyle name="Currency 3 8 2 2 2" xfId="6427"/>
    <cellStyle name="Currency 3 8 2 3" xfId="5758"/>
    <cellStyle name="Currency 3 8 2 3 2" xfId="13515"/>
    <cellStyle name="Currency 3 8 2 4" xfId="9655"/>
    <cellStyle name="Currency 3 8 2 4 2" xfId="15444"/>
    <cellStyle name="Currency 3 8 2 5" xfId="11585"/>
    <cellStyle name="Currency 3 8 3" xfId="2776"/>
    <cellStyle name="Currency 3 8 3 2" xfId="6773"/>
    <cellStyle name="Currency 3 8 4" xfId="4794"/>
    <cellStyle name="Currency 3 8 4 2" xfId="12551"/>
    <cellStyle name="Currency 3 8 5" xfId="8691"/>
    <cellStyle name="Currency 3 8 5 2" xfId="14480"/>
    <cellStyle name="Currency 3 8 6" xfId="10621"/>
    <cellStyle name="Currency 3 9" xfId="1325"/>
    <cellStyle name="Currency 3 9 2" xfId="3258"/>
    <cellStyle name="Currency 3 9 2 2" xfId="6626"/>
    <cellStyle name="Currency 3 9 3" xfId="5276"/>
    <cellStyle name="Currency 3 9 3 2" xfId="13033"/>
    <cellStyle name="Currency 3 9 4" xfId="9173"/>
    <cellStyle name="Currency 3 9 4 2" xfId="14962"/>
    <cellStyle name="Currency 3 9 5" xfId="11103"/>
    <cellStyle name="Date" xfId="110"/>
    <cellStyle name="Date 2" xfId="156"/>
    <cellStyle name="Explanatory Text" xfId="16" builtinId="53" customBuiltin="1"/>
    <cellStyle name="Explanatory Text 2" xfId="112"/>
    <cellStyle name="Explanatory Text 3" xfId="207"/>
    <cellStyle name="Explanatory Text 4" xfId="293"/>
    <cellStyle name="Explanatory Text 5" xfId="785"/>
    <cellStyle name="Explanatory Text 6" xfId="1313"/>
    <cellStyle name="Explanatory Text 7" xfId="111"/>
    <cellStyle name="Fixed" xfId="113"/>
    <cellStyle name="Fixed 2" xfId="157"/>
    <cellStyle name="Good" xfId="6" builtinId="26" customBuiltin="1"/>
    <cellStyle name="Good 2" xfId="115"/>
    <cellStyle name="Good 3" xfId="208"/>
    <cellStyle name="Good 4" xfId="294"/>
    <cellStyle name="Good 5" xfId="786"/>
    <cellStyle name="Good 6" xfId="1297"/>
    <cellStyle name="Good 7" xfId="114"/>
    <cellStyle name="Heading 1" xfId="2" builtinId="16" customBuiltin="1"/>
    <cellStyle name="Heading 1 2" xfId="117"/>
    <cellStyle name="Heading 1 3" xfId="209"/>
    <cellStyle name="Heading 1 4" xfId="295"/>
    <cellStyle name="Heading 1 5" xfId="787"/>
    <cellStyle name="Heading 1 6" xfId="850"/>
    <cellStyle name="Heading 1 7" xfId="116"/>
    <cellStyle name="Heading 2" xfId="3" builtinId="17" customBuiltin="1"/>
    <cellStyle name="Heading 2 2" xfId="119"/>
    <cellStyle name="Heading 2 3" xfId="210"/>
    <cellStyle name="Heading 2 4" xfId="296"/>
    <cellStyle name="Heading 2 5" xfId="788"/>
    <cellStyle name="Heading 2 6" xfId="813"/>
    <cellStyle name="Heading 2 7" xfId="118"/>
    <cellStyle name="Heading 3" xfId="4" builtinId="18" customBuiltin="1"/>
    <cellStyle name="Heading 3 2" xfId="121"/>
    <cellStyle name="Heading 3 3" xfId="211"/>
    <cellStyle name="Heading 3 4" xfId="297"/>
    <cellStyle name="Heading 3 5" xfId="789"/>
    <cellStyle name="Heading 3 6" xfId="1316"/>
    <cellStyle name="Heading 3 7" xfId="120"/>
    <cellStyle name="Heading 4" xfId="5" builtinId="19" customBuiltin="1"/>
    <cellStyle name="Heading 4 2" xfId="123"/>
    <cellStyle name="Heading 4 3" xfId="212"/>
    <cellStyle name="Heading 4 4" xfId="298"/>
    <cellStyle name="Heading 4 5" xfId="790"/>
    <cellStyle name="Heading 4 6" xfId="791"/>
    <cellStyle name="Heading 4 7" xfId="122"/>
    <cellStyle name="Heading1" xfId="124"/>
    <cellStyle name="Heading1 2" xfId="158"/>
    <cellStyle name="Heading2" xfId="125"/>
    <cellStyle name="Heading2 2" xfId="159"/>
    <cellStyle name="Input" xfId="9" builtinId="20" customBuiltin="1"/>
    <cellStyle name="Input 2" xfId="127"/>
    <cellStyle name="Input 2 2" xfId="15930"/>
    <cellStyle name="Input 2 2 10" xfId="24152"/>
    <cellStyle name="Input 2 2 10 2" xfId="33832"/>
    <cellStyle name="Input 2 2 11" xfId="26057"/>
    <cellStyle name="Input 2 2 2" xfId="16082"/>
    <cellStyle name="Input 2 2 2 2" xfId="16606"/>
    <cellStyle name="Input 2 2 2 2 2" xfId="17520"/>
    <cellStyle name="Input 2 2 2 2 2 2" xfId="23080"/>
    <cellStyle name="Input 2 2 2 2 2 2 2" xfId="32760"/>
    <cellStyle name="Input 2 2 2 2 2 3" xfId="20719"/>
    <cellStyle name="Input 2 2 2 2 2 3 2" xfId="30399"/>
    <cellStyle name="Input 2 2 2 2 2 4" xfId="19866"/>
    <cellStyle name="Input 2 2 2 2 2 4 2" xfId="29546"/>
    <cellStyle name="Input 2 2 2 2 2 5" xfId="27002"/>
    <cellStyle name="Input 2 2 2 2 2 6" xfId="27204"/>
    <cellStyle name="Input 2 2 2 2 3" xfId="18201"/>
    <cellStyle name="Input 2 2 2 2 3 2" xfId="23761"/>
    <cellStyle name="Input 2 2 2 2 3 2 2" xfId="33441"/>
    <cellStyle name="Input 2 2 2 2 3 3" xfId="24380"/>
    <cellStyle name="Input 2 2 2 2 3 3 2" xfId="34060"/>
    <cellStyle name="Input 2 2 2 2 3 4" xfId="19664"/>
    <cellStyle name="Input 2 2 2 2 3 4 2" xfId="29344"/>
    <cellStyle name="Input 2 2 2 2 3 5" xfId="27885"/>
    <cellStyle name="Input 2 2 2 2 4" xfId="22256"/>
    <cellStyle name="Input 2 2 2 2 4 2" xfId="31936"/>
    <cellStyle name="Input 2 2 2 2 5" xfId="23952"/>
    <cellStyle name="Input 2 2 2 2 5 2" xfId="33632"/>
    <cellStyle name="Input 2 2 2 2 6" xfId="24219"/>
    <cellStyle name="Input 2 2 2 2 6 2" xfId="33899"/>
    <cellStyle name="Input 2 2 2 2 7" xfId="25627"/>
    <cellStyle name="Input 2 2 2 3" xfId="16370"/>
    <cellStyle name="Input 2 2 2 3 2" xfId="16834"/>
    <cellStyle name="Input 2 2 2 3 2 2" xfId="22409"/>
    <cellStyle name="Input 2 2 2 3 2 2 2" xfId="32089"/>
    <cellStyle name="Input 2 2 2 3 2 3" xfId="21036"/>
    <cellStyle name="Input 2 2 2 3 2 3 2" xfId="30716"/>
    <cellStyle name="Input 2 2 2 3 2 4" xfId="19076"/>
    <cellStyle name="Input 2 2 2 3 2 4 2" xfId="28756"/>
    <cellStyle name="Input 2 2 2 3 2 5" xfId="26391"/>
    <cellStyle name="Input 2 2 2 3 2 6" xfId="25781"/>
    <cellStyle name="Input 2 2 2 3 3" xfId="17965"/>
    <cellStyle name="Input 2 2 2 3 3 2" xfId="23525"/>
    <cellStyle name="Input 2 2 2 3 3 2 2" xfId="33205"/>
    <cellStyle name="Input 2 2 2 3 3 3" xfId="18482"/>
    <cellStyle name="Input 2 2 2 3 3 3 2" xfId="28162"/>
    <cellStyle name="Input 2 2 2 3 3 4" xfId="21373"/>
    <cellStyle name="Input 2 2 2 3 3 4 2" xfId="31053"/>
    <cellStyle name="Input 2 2 2 3 3 5" xfId="27649"/>
    <cellStyle name="Input 2 2 2 3 4" xfId="22020"/>
    <cellStyle name="Input 2 2 2 3 4 2" xfId="31700"/>
    <cellStyle name="Input 2 2 2 3 5" xfId="18672"/>
    <cellStyle name="Input 2 2 2 3 5 2" xfId="28352"/>
    <cellStyle name="Input 2 2 2 3 6" xfId="24043"/>
    <cellStyle name="Input 2 2 2 3 6 2" xfId="33723"/>
    <cellStyle name="Input 2 2 2 3 7" xfId="25434"/>
    <cellStyle name="Input 2 2 2 4" xfId="17137"/>
    <cellStyle name="Input 2 2 2 4 2" xfId="22712"/>
    <cellStyle name="Input 2 2 2 4 2 2" xfId="32392"/>
    <cellStyle name="Input 2 2 2 4 3" xfId="20436"/>
    <cellStyle name="Input 2 2 2 4 3 2" xfId="30116"/>
    <cellStyle name="Input 2 2 2 4 4" xfId="19828"/>
    <cellStyle name="Input 2 2 2 4 4 2" xfId="29508"/>
    <cellStyle name="Input 2 2 2 4 5" xfId="26679"/>
    <cellStyle name="Input 2 2 2 4 6" xfId="27132"/>
    <cellStyle name="Input 2 2 2 5" xfId="17695"/>
    <cellStyle name="Input 2 2 2 5 2" xfId="23255"/>
    <cellStyle name="Input 2 2 2 5 2 2" xfId="32935"/>
    <cellStyle name="Input 2 2 2 5 3" xfId="24532"/>
    <cellStyle name="Input 2 2 2 5 3 2" xfId="34212"/>
    <cellStyle name="Input 2 2 2 5 4" xfId="21114"/>
    <cellStyle name="Input 2 2 2 5 4 2" xfId="30794"/>
    <cellStyle name="Input 2 2 2 5 5" xfId="27379"/>
    <cellStyle name="Input 2 2 2 6" xfId="21746"/>
    <cellStyle name="Input 2 2 2 6 2" xfId="31426"/>
    <cellStyle name="Input 2 2 2 7" xfId="24290"/>
    <cellStyle name="Input 2 2 2 7 2" xfId="33970"/>
    <cellStyle name="Input 2 2 2 8" xfId="21027"/>
    <cellStyle name="Input 2 2 2 8 2" xfId="30707"/>
    <cellStyle name="Input 2 2 2 9" xfId="25680"/>
    <cellStyle name="Input 2 2 3" xfId="15989"/>
    <cellStyle name="Input 2 2 3 2" xfId="16533"/>
    <cellStyle name="Input 2 2 3 2 2" xfId="17447"/>
    <cellStyle name="Input 2 2 3 2 2 2" xfId="23007"/>
    <cellStyle name="Input 2 2 3 2 2 2 2" xfId="32687"/>
    <cellStyle name="Input 2 2 3 2 2 3" xfId="20566"/>
    <cellStyle name="Input 2 2 3 2 2 3 2" xfId="30246"/>
    <cellStyle name="Input 2 2 3 2 2 4" xfId="24889"/>
    <cellStyle name="Input 2 2 3 2 2 4 2" xfId="34569"/>
    <cellStyle name="Input 2 2 3 2 2 5" xfId="26929"/>
    <cellStyle name="Input 2 2 3 2 2 6" xfId="25021"/>
    <cellStyle name="Input 2 2 3 2 3" xfId="18128"/>
    <cellStyle name="Input 2 2 3 2 3 2" xfId="23688"/>
    <cellStyle name="Input 2 2 3 2 3 2 2" xfId="33368"/>
    <cellStyle name="Input 2 2 3 2 3 3" xfId="24346"/>
    <cellStyle name="Input 2 2 3 2 3 3 2" xfId="34026"/>
    <cellStyle name="Input 2 2 3 2 3 4" xfId="24614"/>
    <cellStyle name="Input 2 2 3 2 3 4 2" xfId="34294"/>
    <cellStyle name="Input 2 2 3 2 3 5" xfId="27812"/>
    <cellStyle name="Input 2 2 3 2 4" xfId="22183"/>
    <cellStyle name="Input 2 2 3 2 4 2" xfId="31863"/>
    <cellStyle name="Input 2 2 3 2 5" xfId="18414"/>
    <cellStyle name="Input 2 2 3 2 5 2" xfId="28094"/>
    <cellStyle name="Input 2 2 3 2 6" xfId="21612"/>
    <cellStyle name="Input 2 2 3 2 6 2" xfId="31292"/>
    <cellStyle name="Input 2 2 3 2 7" xfId="25794"/>
    <cellStyle name="Input 2 2 3 3" xfId="16297"/>
    <cellStyle name="Input 2 2 3 3 2" xfId="16899"/>
    <cellStyle name="Input 2 2 3 3 2 2" xfId="22474"/>
    <cellStyle name="Input 2 2 3 3 2 2 2" xfId="32154"/>
    <cellStyle name="Input 2 2 3 3 2 3" xfId="19636"/>
    <cellStyle name="Input 2 2 3 3 2 3 2" xfId="29316"/>
    <cellStyle name="Input 2 2 3 3 2 4" xfId="19748"/>
    <cellStyle name="Input 2 2 3 3 2 4 2" xfId="29428"/>
    <cellStyle name="Input 2 2 3 3 2 5" xfId="26456"/>
    <cellStyle name="Input 2 2 3 3 2 6" xfId="26026"/>
    <cellStyle name="Input 2 2 3 3 3" xfId="17892"/>
    <cellStyle name="Input 2 2 3 3 3 2" xfId="23452"/>
    <cellStyle name="Input 2 2 3 3 3 2 2" xfId="33132"/>
    <cellStyle name="Input 2 2 3 3 3 3" xfId="18543"/>
    <cellStyle name="Input 2 2 3 3 3 3 2" xfId="28223"/>
    <cellStyle name="Input 2 2 3 3 3 4" xfId="21151"/>
    <cellStyle name="Input 2 2 3 3 3 4 2" xfId="30831"/>
    <cellStyle name="Input 2 2 3 3 3 5" xfId="27576"/>
    <cellStyle name="Input 2 2 3 3 4" xfId="21947"/>
    <cellStyle name="Input 2 2 3 3 4 2" xfId="31627"/>
    <cellStyle name="Input 2 2 3 3 5" xfId="19394"/>
    <cellStyle name="Input 2 2 3 3 5 2" xfId="29074"/>
    <cellStyle name="Input 2 2 3 3 6" xfId="18370"/>
    <cellStyle name="Input 2 2 3 3 6 2" xfId="28050"/>
    <cellStyle name="Input 2 2 3 3 7" xfId="26027"/>
    <cellStyle name="Input 2 2 3 4" xfId="17163"/>
    <cellStyle name="Input 2 2 3 4 2" xfId="22738"/>
    <cellStyle name="Input 2 2 3 4 2 2" xfId="32418"/>
    <cellStyle name="Input 2 2 3 4 3" xfId="18549"/>
    <cellStyle name="Input 2 2 3 4 3 2" xfId="28229"/>
    <cellStyle name="Input 2 2 3 4 4" xfId="19030"/>
    <cellStyle name="Input 2 2 3 4 4 2" xfId="28710"/>
    <cellStyle name="Input 2 2 3 4 5" xfId="26700"/>
    <cellStyle name="Input 2 2 3 4 6" xfId="27155"/>
    <cellStyle name="Input 2 2 3 5" xfId="17013"/>
    <cellStyle name="Input 2 2 3 5 2" xfId="22588"/>
    <cellStyle name="Input 2 2 3 5 2 2" xfId="32268"/>
    <cellStyle name="Input 2 2 3 5 3" xfId="18736"/>
    <cellStyle name="Input 2 2 3 5 3 2" xfId="28416"/>
    <cellStyle name="Input 2 2 3 5 4" xfId="20417"/>
    <cellStyle name="Input 2 2 3 5 4 2" xfId="30097"/>
    <cellStyle name="Input 2 2 3 5 5" xfId="25102"/>
    <cellStyle name="Input 2 2 3 6" xfId="21669"/>
    <cellStyle name="Input 2 2 3 6 2" xfId="31349"/>
    <cellStyle name="Input 2 2 3 7" xfId="18447"/>
    <cellStyle name="Input 2 2 3 7 2" xfId="28127"/>
    <cellStyle name="Input 2 2 3 8" xfId="20592"/>
    <cellStyle name="Input 2 2 3 8 2" xfId="30272"/>
    <cellStyle name="Input 2 2 3 9" xfId="25307"/>
    <cellStyle name="Input 2 2 4" xfId="16481"/>
    <cellStyle name="Input 2 2 4 2" xfId="17395"/>
    <cellStyle name="Input 2 2 4 2 2" xfId="22955"/>
    <cellStyle name="Input 2 2 4 2 2 2" xfId="32635"/>
    <cellStyle name="Input 2 2 4 2 3" xfId="18668"/>
    <cellStyle name="Input 2 2 4 2 3 2" xfId="28348"/>
    <cellStyle name="Input 2 2 4 2 4" xfId="21525"/>
    <cellStyle name="Input 2 2 4 2 4 2" xfId="31205"/>
    <cellStyle name="Input 2 2 4 2 5" xfId="26877"/>
    <cellStyle name="Input 2 2 4 2 6" xfId="25717"/>
    <cellStyle name="Input 2 2 4 3" xfId="18076"/>
    <cellStyle name="Input 2 2 4 3 2" xfId="23636"/>
    <cellStyle name="Input 2 2 4 3 2 2" xfId="33316"/>
    <cellStyle name="Input 2 2 4 3 3" xfId="24025"/>
    <cellStyle name="Input 2 2 4 3 3 2" xfId="33705"/>
    <cellStyle name="Input 2 2 4 3 4" xfId="24050"/>
    <cellStyle name="Input 2 2 4 3 4 2" xfId="33730"/>
    <cellStyle name="Input 2 2 4 3 5" xfId="27760"/>
    <cellStyle name="Input 2 2 4 4" xfId="22131"/>
    <cellStyle name="Input 2 2 4 4 2" xfId="31811"/>
    <cellStyle name="Input 2 2 4 5" xfId="20400"/>
    <cellStyle name="Input 2 2 4 5 2" xfId="30080"/>
    <cellStyle name="Input 2 2 4 6" xfId="18338"/>
    <cellStyle name="Input 2 2 4 6 2" xfId="28018"/>
    <cellStyle name="Input 2 2 4 7" xfId="25336"/>
    <cellStyle name="Input 2 2 5" xfId="16245"/>
    <cellStyle name="Input 2 2 5 2" xfId="16864"/>
    <cellStyle name="Input 2 2 5 2 2" xfId="22439"/>
    <cellStyle name="Input 2 2 5 2 2 2" xfId="32119"/>
    <cellStyle name="Input 2 2 5 2 3" xfId="19000"/>
    <cellStyle name="Input 2 2 5 2 3 2" xfId="28680"/>
    <cellStyle name="Input 2 2 5 2 4" xfId="20193"/>
    <cellStyle name="Input 2 2 5 2 4 2" xfId="29873"/>
    <cellStyle name="Input 2 2 5 2 5" xfId="26421"/>
    <cellStyle name="Input 2 2 5 2 6" xfId="25899"/>
    <cellStyle name="Input 2 2 5 3" xfId="17840"/>
    <cellStyle name="Input 2 2 5 3 2" xfId="23400"/>
    <cellStyle name="Input 2 2 5 3 2 2" xfId="33080"/>
    <cellStyle name="Input 2 2 5 3 3" xfId="23927"/>
    <cellStyle name="Input 2 2 5 3 3 2" xfId="33607"/>
    <cellStyle name="Input 2 2 5 3 4" xfId="18720"/>
    <cellStyle name="Input 2 2 5 3 4 2" xfId="28400"/>
    <cellStyle name="Input 2 2 5 3 5" xfId="27524"/>
    <cellStyle name="Input 2 2 5 4" xfId="21895"/>
    <cellStyle name="Input 2 2 5 4 2" xfId="31575"/>
    <cellStyle name="Input 2 2 5 5" xfId="18693"/>
    <cellStyle name="Input 2 2 5 5 2" xfId="28373"/>
    <cellStyle name="Input 2 2 5 6" xfId="19187"/>
    <cellStyle name="Input 2 2 5 6 2" xfId="28867"/>
    <cellStyle name="Input 2 2 5 7" xfId="25282"/>
    <cellStyle name="Input 2 2 6" xfId="17010"/>
    <cellStyle name="Input 2 2 6 2" xfId="22585"/>
    <cellStyle name="Input 2 2 6 2 2" xfId="32265"/>
    <cellStyle name="Input 2 2 6 3" xfId="19997"/>
    <cellStyle name="Input 2 2 6 3 2" xfId="29677"/>
    <cellStyle name="Input 2 2 6 4" xfId="20615"/>
    <cellStyle name="Input 2 2 6 4 2" xfId="30295"/>
    <cellStyle name="Input 2 2 6 5" xfId="26566"/>
    <cellStyle name="Input 2 2 6 6" xfId="25344"/>
    <cellStyle name="Input 2 2 7" xfId="17206"/>
    <cellStyle name="Input 2 2 7 2" xfId="22779"/>
    <cellStyle name="Input 2 2 7 2 2" xfId="32459"/>
    <cellStyle name="Input 2 2 7 3" xfId="24073"/>
    <cellStyle name="Input 2 2 7 3 2" xfId="33753"/>
    <cellStyle name="Input 2 2 7 4" xfId="18568"/>
    <cellStyle name="Input 2 2 7 4 2" xfId="28248"/>
    <cellStyle name="Input 2 2 7 5" xfId="27147"/>
    <cellStyle name="Input 2 2 8" xfId="21616"/>
    <cellStyle name="Input 2 2 8 2" xfId="31296"/>
    <cellStyle name="Input 2 2 9" xfId="21252"/>
    <cellStyle name="Input 2 2 9 2" xfId="30932"/>
    <cellStyle name="Input 2 3" xfId="16022"/>
    <cellStyle name="Input 2 3 10" xfId="25933"/>
    <cellStyle name="Input 2 3 2" xfId="16155"/>
    <cellStyle name="Input 2 3 2 2" xfId="16661"/>
    <cellStyle name="Input 2 3 2 2 2" xfId="17575"/>
    <cellStyle name="Input 2 3 2 2 2 2" xfId="23135"/>
    <cellStyle name="Input 2 3 2 2 2 2 2" xfId="32815"/>
    <cellStyle name="Input 2 3 2 2 2 3" xfId="20729"/>
    <cellStyle name="Input 2 3 2 2 2 3 2" xfId="30409"/>
    <cellStyle name="Input 2 3 2 2 2 4" xfId="18434"/>
    <cellStyle name="Input 2 3 2 2 2 4 2" xfId="28114"/>
    <cellStyle name="Input 2 3 2 2 2 5" xfId="27057"/>
    <cellStyle name="Input 2 3 2 2 2 6" xfId="27259"/>
    <cellStyle name="Input 2 3 2 2 3" xfId="18256"/>
    <cellStyle name="Input 2 3 2 2 3 2" xfId="23816"/>
    <cellStyle name="Input 2 3 2 2 3 2 2" xfId="33496"/>
    <cellStyle name="Input 2 3 2 2 3 3" xfId="24374"/>
    <cellStyle name="Input 2 3 2 2 3 3 2" xfId="34054"/>
    <cellStyle name="Input 2 3 2 2 3 4" xfId="20573"/>
    <cellStyle name="Input 2 3 2 2 3 4 2" xfId="30253"/>
    <cellStyle name="Input 2 3 2 2 3 5" xfId="27940"/>
    <cellStyle name="Input 2 3 2 2 4" xfId="22311"/>
    <cellStyle name="Input 2 3 2 2 4 2" xfId="31991"/>
    <cellStyle name="Input 2 3 2 2 5" xfId="21162"/>
    <cellStyle name="Input 2 3 2 2 5 2" xfId="30842"/>
    <cellStyle name="Input 2 3 2 2 6" xfId="18433"/>
    <cellStyle name="Input 2 3 2 2 6 2" xfId="28113"/>
    <cellStyle name="Input 2 3 2 2 7" xfId="25529"/>
    <cellStyle name="Input 2 3 2 3" xfId="16425"/>
    <cellStyle name="Input 2 3 2 3 2" xfId="17339"/>
    <cellStyle name="Input 2 3 2 3 2 2" xfId="22899"/>
    <cellStyle name="Input 2 3 2 3 2 2 2" xfId="32579"/>
    <cellStyle name="Input 2 3 2 3 2 3" xfId="24001"/>
    <cellStyle name="Input 2 3 2 3 2 3 2" xfId="33681"/>
    <cellStyle name="Input 2 3 2 3 2 4" xfId="19157"/>
    <cellStyle name="Input 2 3 2 3 2 4 2" xfId="28837"/>
    <cellStyle name="Input 2 3 2 3 2 5" xfId="26821"/>
    <cellStyle name="Input 2 3 2 3 2 6" xfId="25202"/>
    <cellStyle name="Input 2 3 2 3 3" xfId="18020"/>
    <cellStyle name="Input 2 3 2 3 3 2" xfId="23580"/>
    <cellStyle name="Input 2 3 2 3 3 2 2" xfId="33260"/>
    <cellStyle name="Input 2 3 2 3 3 3" xfId="21161"/>
    <cellStyle name="Input 2 3 2 3 3 3 2" xfId="30841"/>
    <cellStyle name="Input 2 3 2 3 3 4" xfId="20519"/>
    <cellStyle name="Input 2 3 2 3 3 4 2" xfId="30199"/>
    <cellStyle name="Input 2 3 2 3 3 5" xfId="27704"/>
    <cellStyle name="Input 2 3 2 3 4" xfId="22075"/>
    <cellStyle name="Input 2 3 2 3 4 2" xfId="31755"/>
    <cellStyle name="Input 2 3 2 3 5" xfId="20387"/>
    <cellStyle name="Input 2 3 2 3 5 2" xfId="30067"/>
    <cellStyle name="Input 2 3 2 3 6" xfId="20379"/>
    <cellStyle name="Input 2 3 2 3 6 2" xfId="30059"/>
    <cellStyle name="Input 2 3 2 3 7" xfId="25477"/>
    <cellStyle name="Input 2 3 2 4" xfId="17197"/>
    <cellStyle name="Input 2 3 2 4 2" xfId="22772"/>
    <cellStyle name="Input 2 3 2 4 2 2" xfId="32452"/>
    <cellStyle name="Input 2 3 2 4 3" xfId="24103"/>
    <cellStyle name="Input 2 3 2 4 3 2" xfId="33783"/>
    <cellStyle name="Input 2 3 2 4 4" xfId="19070"/>
    <cellStyle name="Input 2 3 2 4 4 2" xfId="28750"/>
    <cellStyle name="Input 2 3 2 4 5" xfId="26729"/>
    <cellStyle name="Input 2 3 2 4 6" xfId="26326"/>
    <cellStyle name="Input 2 3 2 5" xfId="17750"/>
    <cellStyle name="Input 2 3 2 5 2" xfId="23310"/>
    <cellStyle name="Input 2 3 2 5 2 2" xfId="32990"/>
    <cellStyle name="Input 2 3 2 5 3" xfId="20682"/>
    <cellStyle name="Input 2 3 2 5 3 2" xfId="30362"/>
    <cellStyle name="Input 2 3 2 5 4" xfId="20221"/>
    <cellStyle name="Input 2 3 2 5 4 2" xfId="29901"/>
    <cellStyle name="Input 2 3 2 5 5" xfId="27434"/>
    <cellStyle name="Input 2 3 2 6" xfId="21805"/>
    <cellStyle name="Input 2 3 2 6 2" xfId="31485"/>
    <cellStyle name="Input 2 3 2 7" xfId="20184"/>
    <cellStyle name="Input 2 3 2 7 2" xfId="29864"/>
    <cellStyle name="Input 2 3 2 8" xfId="20285"/>
    <cellStyle name="Input 2 3 2 8 2" xfId="29965"/>
    <cellStyle name="Input 2 3 2 9" xfId="25384"/>
    <cellStyle name="Input 2 3 3" xfId="16549"/>
    <cellStyle name="Input 2 3 3 2" xfId="17463"/>
    <cellStyle name="Input 2 3 3 2 2" xfId="23023"/>
    <cellStyle name="Input 2 3 3 2 2 2" xfId="32703"/>
    <cellStyle name="Input 2 3 3 2 3" xfId="20822"/>
    <cellStyle name="Input 2 3 3 2 3 2" xfId="30502"/>
    <cellStyle name="Input 2 3 3 2 4" xfId="20254"/>
    <cellStyle name="Input 2 3 3 2 4 2" xfId="29934"/>
    <cellStyle name="Input 2 3 3 2 5" xfId="26945"/>
    <cellStyle name="Input 2 3 3 2 6" xfId="25108"/>
    <cellStyle name="Input 2 3 3 3" xfId="18144"/>
    <cellStyle name="Input 2 3 3 3 2" xfId="23704"/>
    <cellStyle name="Input 2 3 3 3 2 2" xfId="33384"/>
    <cellStyle name="Input 2 3 3 3 3" xfId="23917"/>
    <cellStyle name="Input 2 3 3 3 3 2" xfId="33597"/>
    <cellStyle name="Input 2 3 3 3 4" xfId="24672"/>
    <cellStyle name="Input 2 3 3 3 4 2" xfId="34352"/>
    <cellStyle name="Input 2 3 3 3 5" xfId="27828"/>
    <cellStyle name="Input 2 3 3 4" xfId="22199"/>
    <cellStyle name="Input 2 3 3 4 2" xfId="31879"/>
    <cellStyle name="Input 2 3 3 5" xfId="21075"/>
    <cellStyle name="Input 2 3 3 5 2" xfId="30755"/>
    <cellStyle name="Input 2 3 3 6" xfId="18661"/>
    <cellStyle name="Input 2 3 3 6 2" xfId="28341"/>
    <cellStyle name="Input 2 3 3 7" xfId="25784"/>
    <cellStyle name="Input 2 3 4" xfId="16313"/>
    <cellStyle name="Input 2 3 4 2" xfId="16960"/>
    <cellStyle name="Input 2 3 4 2 2" xfId="22535"/>
    <cellStyle name="Input 2 3 4 2 2 2" xfId="32215"/>
    <cellStyle name="Input 2 3 4 2 3" xfId="18458"/>
    <cellStyle name="Input 2 3 4 2 3 2" xfId="28138"/>
    <cellStyle name="Input 2 3 4 2 4" xfId="19149"/>
    <cellStyle name="Input 2 3 4 2 4 2" xfId="28829"/>
    <cellStyle name="Input 2 3 4 2 5" xfId="26517"/>
    <cellStyle name="Input 2 3 4 2 6" xfId="26166"/>
    <cellStyle name="Input 2 3 4 3" xfId="17908"/>
    <cellStyle name="Input 2 3 4 3 2" xfId="23468"/>
    <cellStyle name="Input 2 3 4 3 2 2" xfId="33148"/>
    <cellStyle name="Input 2 3 4 3 3" xfId="20215"/>
    <cellStyle name="Input 2 3 4 3 3 2" xfId="29895"/>
    <cellStyle name="Input 2 3 4 3 4" xfId="21319"/>
    <cellStyle name="Input 2 3 4 3 4 2" xfId="30999"/>
    <cellStyle name="Input 2 3 4 3 5" xfId="27592"/>
    <cellStyle name="Input 2 3 4 4" xfId="21963"/>
    <cellStyle name="Input 2 3 4 4 2" xfId="31643"/>
    <cellStyle name="Input 2 3 4 5" xfId="21147"/>
    <cellStyle name="Input 2 3 4 5 2" xfId="30827"/>
    <cellStyle name="Input 2 3 4 6" xfId="20500"/>
    <cellStyle name="Input 2 3 4 6 2" xfId="30180"/>
    <cellStyle name="Input 2 3 4 7" xfId="25516"/>
    <cellStyle name="Input 2 3 5" xfId="17044"/>
    <cellStyle name="Input 2 3 5 2" xfId="22619"/>
    <cellStyle name="Input 2 3 5 2 2" xfId="32299"/>
    <cellStyle name="Input 2 3 5 3" xfId="20693"/>
    <cellStyle name="Input 2 3 5 3 2" xfId="30373"/>
    <cellStyle name="Input 2 3 5 4" xfId="24524"/>
    <cellStyle name="Input 2 3 5 4 2" xfId="34204"/>
    <cellStyle name="Input 2 3 5 5" xfId="26594"/>
    <cellStyle name="Input 2 3 5 6" xfId="25343"/>
    <cellStyle name="Input 2 3 6" xfId="17638"/>
    <cellStyle name="Input 2 3 6 2" xfId="23198"/>
    <cellStyle name="Input 2 3 6 2 2" xfId="32878"/>
    <cellStyle name="Input 2 3 6 3" xfId="19250"/>
    <cellStyle name="Input 2 3 6 3 2" xfId="28930"/>
    <cellStyle name="Input 2 3 6 4" xfId="19622"/>
    <cellStyle name="Input 2 3 6 4 2" xfId="29302"/>
    <cellStyle name="Input 2 3 6 5" xfId="27322"/>
    <cellStyle name="Input 2 3 7" xfId="21689"/>
    <cellStyle name="Input 2 3 7 2" xfId="31369"/>
    <cellStyle name="Input 2 3 8" xfId="21541"/>
    <cellStyle name="Input 2 3 8 2" xfId="31221"/>
    <cellStyle name="Input 2 3 9" xfId="18514"/>
    <cellStyle name="Input 2 3 9 2" xfId="28194"/>
    <cellStyle name="Input 2 4" xfId="16211"/>
    <cellStyle name="Input 2 4 2" xfId="16821"/>
    <cellStyle name="Input 2 4 2 2" xfId="22396"/>
    <cellStyle name="Input 2 4 2 2 2" xfId="32076"/>
    <cellStyle name="Input 2 4 2 3" xfId="21055"/>
    <cellStyle name="Input 2 4 2 3 2" xfId="30735"/>
    <cellStyle name="Input 2 4 2 4" xfId="24189"/>
    <cellStyle name="Input 2 4 2 4 2" xfId="33869"/>
    <cellStyle name="Input 2 4 2 5" xfId="26378"/>
    <cellStyle name="Input 2 4 2 6" xfId="25640"/>
    <cellStyle name="Input 2 4 3" xfId="17806"/>
    <cellStyle name="Input 2 4 3 2" xfId="23366"/>
    <cellStyle name="Input 2 4 3 2 2" xfId="33046"/>
    <cellStyle name="Input 2 4 3 3" xfId="19517"/>
    <cellStyle name="Input 2 4 3 3 2" xfId="29197"/>
    <cellStyle name="Input 2 4 3 4" xfId="25010"/>
    <cellStyle name="Input 2 4 3 4 2" xfId="34690"/>
    <cellStyle name="Input 2 4 3 5" xfId="27490"/>
    <cellStyle name="Input 2 4 4" xfId="21861"/>
    <cellStyle name="Input 2 4 4 2" xfId="31541"/>
    <cellStyle name="Input 2 4 5" xfId="24265"/>
    <cellStyle name="Input 2 4 5 2" xfId="33945"/>
    <cellStyle name="Input 2 4 6" xfId="20093"/>
    <cellStyle name="Input 2 4 6 2" xfId="29773"/>
    <cellStyle name="Input 2 4 7" xfId="25299"/>
    <cellStyle name="Input 2 5" xfId="24255"/>
    <cellStyle name="Input 2 5 2" xfId="33935"/>
    <cellStyle name="Input 3" xfId="213"/>
    <cellStyle name="Input 3 2" xfId="15938"/>
    <cellStyle name="Input 3 2 10" xfId="20225"/>
    <cellStyle name="Input 3 2 10 2" xfId="29905"/>
    <cellStyle name="Input 3 2 11" xfId="25578"/>
    <cellStyle name="Input 3 2 2" xfId="16120"/>
    <cellStyle name="Input 3 2 2 2" xfId="16634"/>
    <cellStyle name="Input 3 2 2 2 2" xfId="17548"/>
    <cellStyle name="Input 3 2 2 2 2 2" xfId="23108"/>
    <cellStyle name="Input 3 2 2 2 2 2 2" xfId="32788"/>
    <cellStyle name="Input 3 2 2 2 2 3" xfId="21800"/>
    <cellStyle name="Input 3 2 2 2 2 3 2" xfId="31480"/>
    <cellStyle name="Input 3 2 2 2 2 4" xfId="19649"/>
    <cellStyle name="Input 3 2 2 2 2 4 2" xfId="29329"/>
    <cellStyle name="Input 3 2 2 2 2 5" xfId="27030"/>
    <cellStyle name="Input 3 2 2 2 2 6" xfId="27232"/>
    <cellStyle name="Input 3 2 2 2 3" xfId="18229"/>
    <cellStyle name="Input 3 2 2 2 3 2" xfId="23789"/>
    <cellStyle name="Input 3 2 2 2 3 2 2" xfId="33469"/>
    <cellStyle name="Input 3 2 2 2 3 3" xfId="24401"/>
    <cellStyle name="Input 3 2 2 2 3 3 2" xfId="34081"/>
    <cellStyle name="Input 3 2 2 2 3 4" xfId="19648"/>
    <cellStyle name="Input 3 2 2 2 3 4 2" xfId="29328"/>
    <cellStyle name="Input 3 2 2 2 3 5" xfId="27913"/>
    <cellStyle name="Input 3 2 2 2 4" xfId="22284"/>
    <cellStyle name="Input 3 2 2 2 4 2" xfId="31964"/>
    <cellStyle name="Input 3 2 2 2 5" xfId="20499"/>
    <cellStyle name="Input 3 2 2 2 5 2" xfId="30179"/>
    <cellStyle name="Input 3 2 2 2 6" xfId="24627"/>
    <cellStyle name="Input 3 2 2 2 6 2" xfId="34307"/>
    <cellStyle name="Input 3 2 2 2 7" xfId="26241"/>
    <cellStyle name="Input 3 2 2 3" xfId="16398"/>
    <cellStyle name="Input 3 2 2 3 2" xfId="17312"/>
    <cellStyle name="Input 3 2 2 3 2 2" xfId="22872"/>
    <cellStyle name="Input 3 2 2 3 2 2 2" xfId="32552"/>
    <cellStyle name="Input 3 2 2 3 2 3" xfId="18759"/>
    <cellStyle name="Input 3 2 2 3 2 3 2" xfId="28439"/>
    <cellStyle name="Input 3 2 2 3 2 4" xfId="19285"/>
    <cellStyle name="Input 3 2 2 3 2 4 2" xfId="28965"/>
    <cellStyle name="Input 3 2 2 3 2 5" xfId="26794"/>
    <cellStyle name="Input 3 2 2 3 2 6" xfId="25220"/>
    <cellStyle name="Input 3 2 2 3 3" xfId="17993"/>
    <cellStyle name="Input 3 2 2 3 3 2" xfId="23553"/>
    <cellStyle name="Input 3 2 2 3 3 2 2" xfId="33233"/>
    <cellStyle name="Input 3 2 2 3 3 3" xfId="19668"/>
    <cellStyle name="Input 3 2 2 3 3 3 2" xfId="29348"/>
    <cellStyle name="Input 3 2 2 3 3 4" xfId="24865"/>
    <cellStyle name="Input 3 2 2 3 3 4 2" xfId="34545"/>
    <cellStyle name="Input 3 2 2 3 3 5" xfId="27677"/>
    <cellStyle name="Input 3 2 2 3 4" xfId="22048"/>
    <cellStyle name="Input 3 2 2 3 4 2" xfId="31728"/>
    <cellStyle name="Input 3 2 2 3 5" xfId="21378"/>
    <cellStyle name="Input 3 2 2 3 5 2" xfId="31058"/>
    <cellStyle name="Input 3 2 2 3 6" xfId="21365"/>
    <cellStyle name="Input 3 2 2 3 6 2" xfId="31045"/>
    <cellStyle name="Input 3 2 2 3 7" xfId="25832"/>
    <cellStyle name="Input 3 2 2 4" xfId="16946"/>
    <cellStyle name="Input 3 2 2 4 2" xfId="22521"/>
    <cellStyle name="Input 3 2 2 4 2 2" xfId="32201"/>
    <cellStyle name="Input 3 2 2 4 3" xfId="20857"/>
    <cellStyle name="Input 3 2 2 4 3 2" xfId="30537"/>
    <cellStyle name="Input 3 2 2 4 4" xfId="24575"/>
    <cellStyle name="Input 3 2 2 4 4 2" xfId="34255"/>
    <cellStyle name="Input 3 2 2 4 5" xfId="26503"/>
    <cellStyle name="Input 3 2 2 4 6" xfId="25537"/>
    <cellStyle name="Input 3 2 2 5" xfId="17723"/>
    <cellStyle name="Input 3 2 2 5 2" xfId="23283"/>
    <cellStyle name="Input 3 2 2 5 2 2" xfId="32963"/>
    <cellStyle name="Input 3 2 2 5 3" xfId="18594"/>
    <cellStyle name="Input 3 2 2 5 3 2" xfId="28274"/>
    <cellStyle name="Input 3 2 2 5 4" xfId="25014"/>
    <cellStyle name="Input 3 2 2 5 4 2" xfId="34694"/>
    <cellStyle name="Input 3 2 2 5 5" xfId="27407"/>
    <cellStyle name="Input 3 2 2 6" xfId="21776"/>
    <cellStyle name="Input 3 2 2 6 2" xfId="31456"/>
    <cellStyle name="Input 3 2 2 7" xfId="23871"/>
    <cellStyle name="Input 3 2 2 7 2" xfId="33551"/>
    <cellStyle name="Input 3 2 2 8" xfId="24974"/>
    <cellStyle name="Input 3 2 2 8 2" xfId="34654"/>
    <cellStyle name="Input 3 2 2 9" xfId="26060"/>
    <cellStyle name="Input 3 2 3" xfId="15998"/>
    <cellStyle name="Input 3 2 3 2" xfId="16542"/>
    <cellStyle name="Input 3 2 3 2 2" xfId="17456"/>
    <cellStyle name="Input 3 2 3 2 2 2" xfId="23016"/>
    <cellStyle name="Input 3 2 3 2 2 2 2" xfId="32696"/>
    <cellStyle name="Input 3 2 3 2 2 3" xfId="21294"/>
    <cellStyle name="Input 3 2 3 2 2 3 2" xfId="30974"/>
    <cellStyle name="Input 3 2 3 2 2 4" xfId="23884"/>
    <cellStyle name="Input 3 2 3 2 2 4 2" xfId="33564"/>
    <cellStyle name="Input 3 2 3 2 2 5" xfId="26938"/>
    <cellStyle name="Input 3 2 3 2 2 6" xfId="25040"/>
    <cellStyle name="Input 3 2 3 2 3" xfId="18137"/>
    <cellStyle name="Input 3 2 3 2 3 2" xfId="23697"/>
    <cellStyle name="Input 3 2 3 2 3 2 2" xfId="33377"/>
    <cellStyle name="Input 3 2 3 2 3 3" xfId="24188"/>
    <cellStyle name="Input 3 2 3 2 3 3 2" xfId="33868"/>
    <cellStyle name="Input 3 2 3 2 3 4" xfId="24805"/>
    <cellStyle name="Input 3 2 3 2 3 4 2" xfId="34485"/>
    <cellStyle name="Input 3 2 3 2 3 5" xfId="27821"/>
    <cellStyle name="Input 3 2 3 2 4" xfId="22192"/>
    <cellStyle name="Input 3 2 3 2 4 2" xfId="31872"/>
    <cellStyle name="Input 3 2 3 2 5" xfId="24049"/>
    <cellStyle name="Input 3 2 3 2 5 2" xfId="33729"/>
    <cellStyle name="Input 3 2 3 2 6" xfId="19380"/>
    <cellStyle name="Input 3 2 3 2 6 2" xfId="29060"/>
    <cellStyle name="Input 3 2 3 2 7" xfId="25574"/>
    <cellStyle name="Input 3 2 3 3" xfId="16306"/>
    <cellStyle name="Input 3 2 3 3 2" xfId="16898"/>
    <cellStyle name="Input 3 2 3 3 2 2" xfId="22473"/>
    <cellStyle name="Input 3 2 3 3 2 2 2" xfId="32153"/>
    <cellStyle name="Input 3 2 3 3 2 3" xfId="20759"/>
    <cellStyle name="Input 3 2 3 3 2 3 2" xfId="30439"/>
    <cellStyle name="Input 3 2 3 3 2 4" xfId="20397"/>
    <cellStyle name="Input 3 2 3 3 2 4 2" xfId="30077"/>
    <cellStyle name="Input 3 2 3 3 2 5" xfId="26455"/>
    <cellStyle name="Input 3 2 3 3 2 6" xfId="25767"/>
    <cellStyle name="Input 3 2 3 3 3" xfId="17901"/>
    <cellStyle name="Input 3 2 3 3 3 2" xfId="23461"/>
    <cellStyle name="Input 3 2 3 3 3 2 2" xfId="33141"/>
    <cellStyle name="Input 3 2 3 3 3 3" xfId="19983"/>
    <cellStyle name="Input 3 2 3 3 3 3 2" xfId="29663"/>
    <cellStyle name="Input 3 2 3 3 3 4" xfId="24950"/>
    <cellStyle name="Input 3 2 3 3 3 4 2" xfId="34630"/>
    <cellStyle name="Input 3 2 3 3 3 5" xfId="27585"/>
    <cellStyle name="Input 3 2 3 3 4" xfId="21956"/>
    <cellStyle name="Input 3 2 3 3 4 2" xfId="31636"/>
    <cellStyle name="Input 3 2 3 3 5" xfId="24275"/>
    <cellStyle name="Input 3 2 3 3 5 2" xfId="33955"/>
    <cellStyle name="Input 3 2 3 3 6" xfId="20002"/>
    <cellStyle name="Input 3 2 3 3 6 2" xfId="29682"/>
    <cellStyle name="Input 3 2 3 3 7" xfId="25687"/>
    <cellStyle name="Input 3 2 3 4" xfId="17050"/>
    <cellStyle name="Input 3 2 3 4 2" xfId="22625"/>
    <cellStyle name="Input 3 2 3 4 2 2" xfId="32305"/>
    <cellStyle name="Input 3 2 3 4 3" xfId="20802"/>
    <cellStyle name="Input 3 2 3 4 3 2" xfId="30482"/>
    <cellStyle name="Input 3 2 3 4 4" xfId="18430"/>
    <cellStyle name="Input 3 2 3 4 4 2" xfId="28110"/>
    <cellStyle name="Input 3 2 3 4 5" xfId="26600"/>
    <cellStyle name="Input 3 2 3 4 6" xfId="26036"/>
    <cellStyle name="Input 3 2 3 5" xfId="17631"/>
    <cellStyle name="Input 3 2 3 5 2" xfId="23191"/>
    <cellStyle name="Input 3 2 3 5 2 2" xfId="32871"/>
    <cellStyle name="Input 3 2 3 5 3" xfId="20512"/>
    <cellStyle name="Input 3 2 3 5 3 2" xfId="30192"/>
    <cellStyle name="Input 3 2 3 5 4" xfId="18659"/>
    <cellStyle name="Input 3 2 3 5 4 2" xfId="28339"/>
    <cellStyle name="Input 3 2 3 5 5" xfId="27315"/>
    <cellStyle name="Input 3 2 3 6" xfId="21678"/>
    <cellStyle name="Input 3 2 3 6 2" xfId="31358"/>
    <cellStyle name="Input 3 2 3 7" xfId="21051"/>
    <cellStyle name="Input 3 2 3 7 2" xfId="30731"/>
    <cellStyle name="Input 3 2 3 8" xfId="19309"/>
    <cellStyle name="Input 3 2 3 8 2" xfId="28989"/>
    <cellStyle name="Input 3 2 3 9" xfId="26268"/>
    <cellStyle name="Input 3 2 4" xfId="16489"/>
    <cellStyle name="Input 3 2 4 2" xfId="17403"/>
    <cellStyle name="Input 3 2 4 2 2" xfId="22963"/>
    <cellStyle name="Input 3 2 4 2 2 2" xfId="32643"/>
    <cellStyle name="Input 3 2 4 2 3" xfId="24314"/>
    <cellStyle name="Input 3 2 4 2 3 2" xfId="33994"/>
    <cellStyle name="Input 3 2 4 2 4" xfId="19428"/>
    <cellStyle name="Input 3 2 4 2 4 2" xfId="29108"/>
    <cellStyle name="Input 3 2 4 2 5" xfId="26885"/>
    <cellStyle name="Input 3 2 4 2 6" xfId="25677"/>
    <cellStyle name="Input 3 2 4 3" xfId="18084"/>
    <cellStyle name="Input 3 2 4 3 2" xfId="23644"/>
    <cellStyle name="Input 3 2 4 3 2 2" xfId="33324"/>
    <cellStyle name="Input 3 2 4 3 3" xfId="24514"/>
    <cellStyle name="Input 3 2 4 3 3 2" xfId="34194"/>
    <cellStyle name="Input 3 2 4 3 4" xfId="24172"/>
    <cellStyle name="Input 3 2 4 3 4 2" xfId="33852"/>
    <cellStyle name="Input 3 2 4 3 5" xfId="27768"/>
    <cellStyle name="Input 3 2 4 4" xfId="22139"/>
    <cellStyle name="Input 3 2 4 4 2" xfId="31819"/>
    <cellStyle name="Input 3 2 4 5" xfId="19625"/>
    <cellStyle name="Input 3 2 4 5 2" xfId="29305"/>
    <cellStyle name="Input 3 2 4 6" xfId="23980"/>
    <cellStyle name="Input 3 2 4 6 2" xfId="33660"/>
    <cellStyle name="Input 3 2 4 7" xfId="25618"/>
    <cellStyle name="Input 3 2 5" xfId="16253"/>
    <cellStyle name="Input 3 2 5 2" xfId="16824"/>
    <cellStyle name="Input 3 2 5 2 2" xfId="22399"/>
    <cellStyle name="Input 3 2 5 2 2 2" xfId="32079"/>
    <cellStyle name="Input 3 2 5 2 3" xfId="20886"/>
    <cellStyle name="Input 3 2 5 2 3 2" xfId="30566"/>
    <cellStyle name="Input 3 2 5 2 4" xfId="21522"/>
    <cellStyle name="Input 3 2 5 2 4 2" xfId="31202"/>
    <cellStyle name="Input 3 2 5 2 5" xfId="26381"/>
    <cellStyle name="Input 3 2 5 2 6" xfId="26244"/>
    <cellStyle name="Input 3 2 5 3" xfId="17848"/>
    <cellStyle name="Input 3 2 5 3 2" xfId="23408"/>
    <cellStyle name="Input 3 2 5 3 2 2" xfId="33088"/>
    <cellStyle name="Input 3 2 5 3 3" xfId="24258"/>
    <cellStyle name="Input 3 2 5 3 3 2" xfId="33938"/>
    <cellStyle name="Input 3 2 5 3 4" xfId="19669"/>
    <cellStyle name="Input 3 2 5 3 4 2" xfId="29349"/>
    <cellStyle name="Input 3 2 5 3 5" xfId="27532"/>
    <cellStyle name="Input 3 2 5 4" xfId="21903"/>
    <cellStyle name="Input 3 2 5 4 2" xfId="31583"/>
    <cellStyle name="Input 3 2 5 5" xfId="19344"/>
    <cellStyle name="Input 3 2 5 5 2" xfId="29024"/>
    <cellStyle name="Input 3 2 5 6" xfId="20459"/>
    <cellStyle name="Input 3 2 5 6 2" xfId="30139"/>
    <cellStyle name="Input 3 2 5 7" xfId="25980"/>
    <cellStyle name="Input 3 2 6" xfId="17143"/>
    <cellStyle name="Input 3 2 6 2" xfId="22718"/>
    <cellStyle name="Input 3 2 6 2 2" xfId="32398"/>
    <cellStyle name="Input 3 2 6 3" xfId="19770"/>
    <cellStyle name="Input 3 2 6 3 2" xfId="29450"/>
    <cellStyle name="Input 3 2 6 4" xfId="24468"/>
    <cellStyle name="Input 3 2 6 4 2" xfId="34148"/>
    <cellStyle name="Input 3 2 6 5" xfId="26684"/>
    <cellStyle name="Input 3 2 6 6" xfId="26349"/>
    <cellStyle name="Input 3 2 7" xfId="17258"/>
    <cellStyle name="Input 3 2 7 2" xfId="22818"/>
    <cellStyle name="Input 3 2 7 2 2" xfId="32498"/>
    <cellStyle name="Input 3 2 7 3" xfId="21477"/>
    <cellStyle name="Input 3 2 7 3 2" xfId="31157"/>
    <cellStyle name="Input 3 2 7 4" xfId="22784"/>
    <cellStyle name="Input 3 2 7 4 2" xfId="32464"/>
    <cellStyle name="Input 3 2 7 5" xfId="27166"/>
    <cellStyle name="Input 3 2 8" xfId="21624"/>
    <cellStyle name="Input 3 2 8 2" xfId="31304"/>
    <cellStyle name="Input 3 2 9" xfId="20504"/>
    <cellStyle name="Input 3 2 9 2" xfId="30184"/>
    <cellStyle name="Input 3 3" xfId="16030"/>
    <cellStyle name="Input 3 3 10" xfId="26257"/>
    <cellStyle name="Input 3 3 2" xfId="16163"/>
    <cellStyle name="Input 3 3 2 2" xfId="16669"/>
    <cellStyle name="Input 3 3 2 2 2" xfId="17583"/>
    <cellStyle name="Input 3 3 2 2 2 2" xfId="23143"/>
    <cellStyle name="Input 3 3 2 2 2 2 2" xfId="32823"/>
    <cellStyle name="Input 3 3 2 2 2 3" xfId="18741"/>
    <cellStyle name="Input 3 3 2 2 2 3 2" xfId="28421"/>
    <cellStyle name="Input 3 3 2 2 2 4" xfId="24475"/>
    <cellStyle name="Input 3 3 2 2 2 4 2" xfId="34155"/>
    <cellStyle name="Input 3 3 2 2 2 5" xfId="27065"/>
    <cellStyle name="Input 3 3 2 2 2 6" xfId="27267"/>
    <cellStyle name="Input 3 3 2 2 3" xfId="18264"/>
    <cellStyle name="Input 3 3 2 2 3 2" xfId="23824"/>
    <cellStyle name="Input 3 3 2 2 3 2 2" xfId="33504"/>
    <cellStyle name="Input 3 3 2 2 3 3" xfId="24091"/>
    <cellStyle name="Input 3 3 2 2 3 3 2" xfId="33771"/>
    <cellStyle name="Input 3 3 2 2 3 4" xfId="19013"/>
    <cellStyle name="Input 3 3 2 2 3 4 2" xfId="28693"/>
    <cellStyle name="Input 3 3 2 2 3 5" xfId="27948"/>
    <cellStyle name="Input 3 3 2 2 4" xfId="22319"/>
    <cellStyle name="Input 3 3 2 2 4 2" xfId="31999"/>
    <cellStyle name="Input 3 3 2 2 5" xfId="24450"/>
    <cellStyle name="Input 3 3 2 2 5 2" xfId="34130"/>
    <cellStyle name="Input 3 3 2 2 6" xfId="21342"/>
    <cellStyle name="Input 3 3 2 2 6 2" xfId="31022"/>
    <cellStyle name="Input 3 3 2 2 7" xfId="25726"/>
    <cellStyle name="Input 3 3 2 3" xfId="16433"/>
    <cellStyle name="Input 3 3 2 3 2" xfId="17347"/>
    <cellStyle name="Input 3 3 2 3 2 2" xfId="22907"/>
    <cellStyle name="Input 3 3 2 3 2 2 2" xfId="32587"/>
    <cellStyle name="Input 3 3 2 3 2 3" xfId="20299"/>
    <cellStyle name="Input 3 3 2 3 2 3 2" xfId="29979"/>
    <cellStyle name="Input 3 3 2 3 2 4" xfId="22373"/>
    <cellStyle name="Input 3 3 2 3 2 4 2" xfId="32053"/>
    <cellStyle name="Input 3 3 2 3 2 5" xfId="26829"/>
    <cellStyle name="Input 3 3 2 3 2 6" xfId="25215"/>
    <cellStyle name="Input 3 3 2 3 3" xfId="18028"/>
    <cellStyle name="Input 3 3 2 3 3 2" xfId="23588"/>
    <cellStyle name="Input 3 3 2 3 3 2 2" xfId="33268"/>
    <cellStyle name="Input 3 3 2 3 3 3" xfId="21483"/>
    <cellStyle name="Input 3 3 2 3 3 3 2" xfId="31163"/>
    <cellStyle name="Input 3 3 2 3 3 4" xfId="20191"/>
    <cellStyle name="Input 3 3 2 3 3 4 2" xfId="29871"/>
    <cellStyle name="Input 3 3 2 3 3 5" xfId="27712"/>
    <cellStyle name="Input 3 3 2 3 4" xfId="22083"/>
    <cellStyle name="Input 3 3 2 3 4 2" xfId="31763"/>
    <cellStyle name="Input 3 3 2 3 5" xfId="21105"/>
    <cellStyle name="Input 3 3 2 3 5 2" xfId="30785"/>
    <cellStyle name="Input 3 3 2 3 6" xfId="23880"/>
    <cellStyle name="Input 3 3 2 3 6 2" xfId="33560"/>
    <cellStyle name="Input 3 3 2 3 7" xfId="25669"/>
    <cellStyle name="Input 3 3 2 4" xfId="17202"/>
    <cellStyle name="Input 3 3 2 4 2" xfId="22775"/>
    <cellStyle name="Input 3 3 2 4 2 2" xfId="32455"/>
    <cellStyle name="Input 3 3 2 4 3" xfId="18329"/>
    <cellStyle name="Input 3 3 2 4 3 2" xfId="28009"/>
    <cellStyle name="Input 3 3 2 4 4" xfId="20329"/>
    <cellStyle name="Input 3 3 2 4 4 2" xfId="30009"/>
    <cellStyle name="Input 3 3 2 4 5" xfId="26732"/>
    <cellStyle name="Input 3 3 2 4 6" xfId="25222"/>
    <cellStyle name="Input 3 3 2 5" xfId="17758"/>
    <cellStyle name="Input 3 3 2 5 2" xfId="23318"/>
    <cellStyle name="Input 3 3 2 5 2 2" xfId="32998"/>
    <cellStyle name="Input 3 3 2 5 3" xfId="19454"/>
    <cellStyle name="Input 3 3 2 5 3 2" xfId="29134"/>
    <cellStyle name="Input 3 3 2 5 4" xfId="20537"/>
    <cellStyle name="Input 3 3 2 5 4 2" xfId="30217"/>
    <cellStyle name="Input 3 3 2 5 5" xfId="27442"/>
    <cellStyle name="Input 3 3 2 6" xfId="21813"/>
    <cellStyle name="Input 3 3 2 6 2" xfId="31493"/>
    <cellStyle name="Input 3 3 2 7" xfId="20072"/>
    <cellStyle name="Input 3 3 2 7 2" xfId="29752"/>
    <cellStyle name="Input 3 3 2 8" xfId="24491"/>
    <cellStyle name="Input 3 3 2 8 2" xfId="34171"/>
    <cellStyle name="Input 3 3 2 9" xfId="25320"/>
    <cellStyle name="Input 3 3 3" xfId="16557"/>
    <cellStyle name="Input 3 3 3 2" xfId="17471"/>
    <cellStyle name="Input 3 3 3 2 2" xfId="23031"/>
    <cellStyle name="Input 3 3 3 2 2 2" xfId="32711"/>
    <cellStyle name="Input 3 3 3 2 3" xfId="19917"/>
    <cellStyle name="Input 3 3 3 2 3 2" xfId="29597"/>
    <cellStyle name="Input 3 3 3 2 4" xfId="24691"/>
    <cellStyle name="Input 3 3 3 2 4 2" xfId="34371"/>
    <cellStyle name="Input 3 3 3 2 5" xfId="26953"/>
    <cellStyle name="Input 3 3 3 2 6" xfId="25140"/>
    <cellStyle name="Input 3 3 3 3" xfId="18152"/>
    <cellStyle name="Input 3 3 3 3 2" xfId="23712"/>
    <cellStyle name="Input 3 3 3 3 2 2" xfId="33392"/>
    <cellStyle name="Input 3 3 3 3 3" xfId="24451"/>
    <cellStyle name="Input 3 3 3 3 3 2" xfId="34131"/>
    <cellStyle name="Input 3 3 3 3 4" xfId="24629"/>
    <cellStyle name="Input 3 3 3 3 4 2" xfId="34309"/>
    <cellStyle name="Input 3 3 3 3 5" xfId="27836"/>
    <cellStyle name="Input 3 3 3 4" xfId="22207"/>
    <cellStyle name="Input 3 3 3 4 2" xfId="31887"/>
    <cellStyle name="Input 3 3 3 5" xfId="21399"/>
    <cellStyle name="Input 3 3 3 5 2" xfId="31079"/>
    <cellStyle name="Input 3 3 3 6" xfId="18938"/>
    <cellStyle name="Input 3 3 3 6 2" xfId="28618"/>
    <cellStyle name="Input 3 3 3 7" xfId="26106"/>
    <cellStyle name="Input 3 3 4" xfId="16321"/>
    <cellStyle name="Input 3 3 4 2" xfId="16984"/>
    <cellStyle name="Input 3 3 4 2 2" xfId="22559"/>
    <cellStyle name="Input 3 3 4 2 2 2" xfId="32239"/>
    <cellStyle name="Input 3 3 4 2 3" xfId="19186"/>
    <cellStyle name="Input 3 3 4 2 3 2" xfId="28866"/>
    <cellStyle name="Input 3 3 4 2 4" xfId="19796"/>
    <cellStyle name="Input 3 3 4 2 4 2" xfId="29476"/>
    <cellStyle name="Input 3 3 4 2 5" xfId="26541"/>
    <cellStyle name="Input 3 3 4 2 6" xfId="26130"/>
    <cellStyle name="Input 3 3 4 3" xfId="17916"/>
    <cellStyle name="Input 3 3 4 3 2" xfId="23476"/>
    <cellStyle name="Input 3 3 4 3 2 2" xfId="33156"/>
    <cellStyle name="Input 3 3 4 3 3" xfId="20252"/>
    <cellStyle name="Input 3 3 4 3 3 2" xfId="29932"/>
    <cellStyle name="Input 3 3 4 3 4" xfId="20406"/>
    <cellStyle name="Input 3 3 4 3 4 2" xfId="30086"/>
    <cellStyle name="Input 3 3 4 3 5" xfId="27600"/>
    <cellStyle name="Input 3 3 4 4" xfId="21971"/>
    <cellStyle name="Input 3 3 4 4 2" xfId="31651"/>
    <cellStyle name="Input 3 3 4 5" xfId="24409"/>
    <cellStyle name="Input 3 3 4 5 2" xfId="34089"/>
    <cellStyle name="Input 3 3 4 6" xfId="19249"/>
    <cellStyle name="Input 3 3 4 6 2" xfId="28929"/>
    <cellStyle name="Input 3 3 4 7" xfId="25666"/>
    <cellStyle name="Input 3 3 5" xfId="17020"/>
    <cellStyle name="Input 3 3 5 2" xfId="22595"/>
    <cellStyle name="Input 3 3 5 2 2" xfId="32275"/>
    <cellStyle name="Input 3 3 5 3" xfId="20779"/>
    <cellStyle name="Input 3 3 5 3 2" xfId="30459"/>
    <cellStyle name="Input 3 3 5 4" xfId="24028"/>
    <cellStyle name="Input 3 3 5 4 2" xfId="33708"/>
    <cellStyle name="Input 3 3 5 5" xfId="26574"/>
    <cellStyle name="Input 3 3 5 6" xfId="25653"/>
    <cellStyle name="Input 3 3 6" xfId="17646"/>
    <cellStyle name="Input 3 3 6 2" xfId="23206"/>
    <cellStyle name="Input 3 3 6 2 2" xfId="32886"/>
    <cellStyle name="Input 3 3 6 3" xfId="18626"/>
    <cellStyle name="Input 3 3 6 3 2" xfId="28306"/>
    <cellStyle name="Input 3 3 6 4" xfId="18495"/>
    <cellStyle name="Input 3 3 6 4 2" xfId="28175"/>
    <cellStyle name="Input 3 3 6 5" xfId="27330"/>
    <cellStyle name="Input 3 3 7" xfId="21697"/>
    <cellStyle name="Input 3 3 7 2" xfId="31377"/>
    <cellStyle name="Input 3 3 8" xfId="24307"/>
    <cellStyle name="Input 3 3 8 2" xfId="33987"/>
    <cellStyle name="Input 3 3 9" xfId="24483"/>
    <cellStyle name="Input 3 3 9 2" xfId="34163"/>
    <cellStyle name="Input 3 4" xfId="16219"/>
    <cellStyle name="Input 3 4 2" xfId="16869"/>
    <cellStyle name="Input 3 4 2 2" xfId="22444"/>
    <cellStyle name="Input 3 4 2 2 2" xfId="32124"/>
    <cellStyle name="Input 3 4 2 3" xfId="19841"/>
    <cellStyle name="Input 3 4 2 3 2" xfId="29521"/>
    <cellStyle name="Input 3 4 2 4" xfId="20427"/>
    <cellStyle name="Input 3 4 2 4 2" xfId="30107"/>
    <cellStyle name="Input 3 4 2 5" xfId="26426"/>
    <cellStyle name="Input 3 4 2 6" xfId="25732"/>
    <cellStyle name="Input 3 4 3" xfId="17814"/>
    <cellStyle name="Input 3 4 3 2" xfId="23374"/>
    <cellStyle name="Input 3 4 3 2 2" xfId="33054"/>
    <cellStyle name="Input 3 4 3 3" xfId="19523"/>
    <cellStyle name="Input 3 4 3 3 2" xfId="29203"/>
    <cellStyle name="Input 3 4 3 4" xfId="24713"/>
    <cellStyle name="Input 3 4 3 4 2" xfId="34393"/>
    <cellStyle name="Input 3 4 3 5" xfId="27498"/>
    <cellStyle name="Input 3 4 4" xfId="21869"/>
    <cellStyle name="Input 3 4 4 2" xfId="31549"/>
    <cellStyle name="Input 3 4 5" xfId="21193"/>
    <cellStyle name="Input 3 4 5 2" xfId="30873"/>
    <cellStyle name="Input 3 4 6" xfId="20313"/>
    <cellStyle name="Input 3 4 6 2" xfId="29993"/>
    <cellStyle name="Input 3 4 7" xfId="25999"/>
    <cellStyle name="Input 3 5" xfId="24029"/>
    <cellStyle name="Input 3 5 2" xfId="33709"/>
    <cellStyle name="Input 4" xfId="299"/>
    <cellStyle name="Input 4 2" xfId="15944"/>
    <cellStyle name="Input 4 2 10" xfId="21261"/>
    <cellStyle name="Input 4 2 10 2" xfId="30941"/>
    <cellStyle name="Input 4 2 11" xfId="25890"/>
    <cellStyle name="Input 4 2 2" xfId="16126"/>
    <cellStyle name="Input 4 2 2 2" xfId="16640"/>
    <cellStyle name="Input 4 2 2 2 2" xfId="17554"/>
    <cellStyle name="Input 4 2 2 2 2 2" xfId="23114"/>
    <cellStyle name="Input 4 2 2 2 2 2 2" xfId="32794"/>
    <cellStyle name="Input 4 2 2 2 2 3" xfId="20678"/>
    <cellStyle name="Input 4 2 2 2 2 3 2" xfId="30358"/>
    <cellStyle name="Input 4 2 2 2 2 4" xfId="21381"/>
    <cellStyle name="Input 4 2 2 2 2 4 2" xfId="31061"/>
    <cellStyle name="Input 4 2 2 2 2 5" xfId="27036"/>
    <cellStyle name="Input 4 2 2 2 2 6" xfId="27238"/>
    <cellStyle name="Input 4 2 2 2 3" xfId="18235"/>
    <cellStyle name="Input 4 2 2 2 3 2" xfId="23795"/>
    <cellStyle name="Input 4 2 2 2 3 2 2" xfId="33475"/>
    <cellStyle name="Input 4 2 2 2 3 3" xfId="23926"/>
    <cellStyle name="Input 4 2 2 2 3 3 2" xfId="33606"/>
    <cellStyle name="Input 4 2 2 2 3 4" xfId="24908"/>
    <cellStyle name="Input 4 2 2 2 3 4 2" xfId="34588"/>
    <cellStyle name="Input 4 2 2 2 3 5" xfId="27919"/>
    <cellStyle name="Input 4 2 2 2 4" xfId="22290"/>
    <cellStyle name="Input 4 2 2 2 4 2" xfId="31970"/>
    <cellStyle name="Input 4 2 2 2 5" xfId="21110"/>
    <cellStyle name="Input 4 2 2 2 5 2" xfId="30790"/>
    <cellStyle name="Input 4 2 2 2 6" xfId="19895"/>
    <cellStyle name="Input 4 2 2 2 6 2" xfId="29575"/>
    <cellStyle name="Input 4 2 2 2 7" xfId="25313"/>
    <cellStyle name="Input 4 2 2 3" xfId="16404"/>
    <cellStyle name="Input 4 2 2 3 2" xfId="17318"/>
    <cellStyle name="Input 4 2 2 3 2 2" xfId="22878"/>
    <cellStyle name="Input 4 2 2 3 2 2 2" xfId="32558"/>
    <cellStyle name="Input 4 2 2 3 2 3" xfId="20521"/>
    <cellStyle name="Input 4 2 2 3 2 3 2" xfId="30201"/>
    <cellStyle name="Input 4 2 2 3 2 4" xfId="20083"/>
    <cellStyle name="Input 4 2 2 3 2 4 2" xfId="29763"/>
    <cellStyle name="Input 4 2 2 3 2 5" xfId="26800"/>
    <cellStyle name="Input 4 2 2 3 2 6" xfId="25231"/>
    <cellStyle name="Input 4 2 2 3 3" xfId="17999"/>
    <cellStyle name="Input 4 2 2 3 3 2" xfId="23559"/>
    <cellStyle name="Input 4 2 2 3 3 2 2" xfId="33239"/>
    <cellStyle name="Input 4 2 2 3 3 3" xfId="24464"/>
    <cellStyle name="Input 4 2 2 3 3 3 2" xfId="34144"/>
    <cellStyle name="Input 4 2 2 3 3 4" xfId="24583"/>
    <cellStyle name="Input 4 2 2 3 3 4 2" xfId="34263"/>
    <cellStyle name="Input 4 2 2 3 3 5" xfId="27683"/>
    <cellStyle name="Input 4 2 2 3 4" xfId="22054"/>
    <cellStyle name="Input 4 2 2 3 4 2" xfId="31734"/>
    <cellStyle name="Input 4 2 2 3 5" xfId="20077"/>
    <cellStyle name="Input 4 2 2 3 5 2" xfId="29757"/>
    <cellStyle name="Input 4 2 2 3 6" xfId="20211"/>
    <cellStyle name="Input 4 2 2 3 6 2" xfId="29891"/>
    <cellStyle name="Input 4 2 2 3 7" xfId="25932"/>
    <cellStyle name="Input 4 2 2 4" xfId="17251"/>
    <cellStyle name="Input 4 2 2 4 2" xfId="22811"/>
    <cellStyle name="Input 4 2 2 4 2 2" xfId="32491"/>
    <cellStyle name="Input 4 2 2 4 3" xfId="20515"/>
    <cellStyle name="Input 4 2 2 4 3 2" xfId="30195"/>
    <cellStyle name="Input 4 2 2 4 4" xfId="18601"/>
    <cellStyle name="Input 4 2 2 4 4 2" xfId="28281"/>
    <cellStyle name="Input 4 2 2 4 5" xfId="26748"/>
    <cellStyle name="Input 4 2 2 4 6" xfId="27135"/>
    <cellStyle name="Input 4 2 2 5" xfId="17729"/>
    <cellStyle name="Input 4 2 2 5 2" xfId="23289"/>
    <cellStyle name="Input 4 2 2 5 2 2" xfId="32969"/>
    <cellStyle name="Input 4 2 2 5 3" xfId="23895"/>
    <cellStyle name="Input 4 2 2 5 3 2" xfId="33575"/>
    <cellStyle name="Input 4 2 2 5 4" xfId="19223"/>
    <cellStyle name="Input 4 2 2 5 4 2" xfId="28903"/>
    <cellStyle name="Input 4 2 2 5 5" xfId="27413"/>
    <cellStyle name="Input 4 2 2 6" xfId="21782"/>
    <cellStyle name="Input 4 2 2 6 2" xfId="31462"/>
    <cellStyle name="Input 4 2 2 7" xfId="19322"/>
    <cellStyle name="Input 4 2 2 7 2" xfId="29002"/>
    <cellStyle name="Input 4 2 2 8" xfId="21420"/>
    <cellStyle name="Input 4 2 2 8 2" xfId="31100"/>
    <cellStyle name="Input 4 2 2 9" xfId="25863"/>
    <cellStyle name="Input 4 2 3" xfId="15981"/>
    <cellStyle name="Input 4 2 3 2" xfId="16527"/>
    <cellStyle name="Input 4 2 3 2 2" xfId="17441"/>
    <cellStyle name="Input 4 2 3 2 2 2" xfId="23001"/>
    <cellStyle name="Input 4 2 3 2 2 2 2" xfId="32681"/>
    <cellStyle name="Input 4 2 3 2 2 3" xfId="21247"/>
    <cellStyle name="Input 4 2 3 2 2 3 2" xfId="30927"/>
    <cellStyle name="Input 4 2 3 2 2 4" xfId="21662"/>
    <cellStyle name="Input 4 2 3 2 2 4 2" xfId="31342"/>
    <cellStyle name="Input 4 2 3 2 2 5" xfId="26923"/>
    <cellStyle name="Input 4 2 3 2 2 6" xfId="25055"/>
    <cellStyle name="Input 4 2 3 2 3" xfId="18122"/>
    <cellStyle name="Input 4 2 3 2 3 2" xfId="23682"/>
    <cellStyle name="Input 4 2 3 2 3 2 2" xfId="33362"/>
    <cellStyle name="Input 4 2 3 2 3 3" xfId="24206"/>
    <cellStyle name="Input 4 2 3 2 3 3 2" xfId="33886"/>
    <cellStyle name="Input 4 2 3 2 3 4" xfId="24843"/>
    <cellStyle name="Input 4 2 3 2 3 4 2" xfId="34523"/>
    <cellStyle name="Input 4 2 3 2 3 5" xfId="27806"/>
    <cellStyle name="Input 4 2 3 2 4" xfId="22177"/>
    <cellStyle name="Input 4 2 3 2 4 2" xfId="31857"/>
    <cellStyle name="Input 4 2 3 2 5" xfId="23923"/>
    <cellStyle name="Input 4 2 3 2 5 2" xfId="33603"/>
    <cellStyle name="Input 4 2 3 2 6" xfId="24914"/>
    <cellStyle name="Input 4 2 3 2 6 2" xfId="34594"/>
    <cellStyle name="Input 4 2 3 2 7" xfId="25546"/>
    <cellStyle name="Input 4 2 3 3" xfId="16291"/>
    <cellStyle name="Input 4 2 3 3 2" xfId="17083"/>
    <cellStyle name="Input 4 2 3 3 2 2" xfId="22658"/>
    <cellStyle name="Input 4 2 3 3 2 2 2" xfId="32338"/>
    <cellStyle name="Input 4 2 3 3 2 3" xfId="21138"/>
    <cellStyle name="Input 4 2 3 3 2 3 2" xfId="30818"/>
    <cellStyle name="Input 4 2 3 3 2 4" xfId="20250"/>
    <cellStyle name="Input 4 2 3 3 2 4 2" xfId="29930"/>
    <cellStyle name="Input 4 2 3 3 2 5" xfId="26631"/>
    <cellStyle name="Input 4 2 3 3 2 6" xfId="25132"/>
    <cellStyle name="Input 4 2 3 3 3" xfId="17886"/>
    <cellStyle name="Input 4 2 3 3 3 2" xfId="23446"/>
    <cellStyle name="Input 4 2 3 3 3 2 2" xfId="33126"/>
    <cellStyle name="Input 4 2 3 3 3 3" xfId="18476"/>
    <cellStyle name="Input 4 2 3 3 3 3 2" xfId="28156"/>
    <cellStyle name="Input 4 2 3 3 3 4" xfId="24218"/>
    <cellStyle name="Input 4 2 3 3 3 4 2" xfId="33898"/>
    <cellStyle name="Input 4 2 3 3 3 5" xfId="27570"/>
    <cellStyle name="Input 4 2 3 3 4" xfId="21941"/>
    <cellStyle name="Input 4 2 3 3 4 2" xfId="31621"/>
    <cellStyle name="Input 4 2 3 3 5" xfId="19059"/>
    <cellStyle name="Input 4 2 3 3 5 2" xfId="28739"/>
    <cellStyle name="Input 4 2 3 3 6" xfId="20576"/>
    <cellStyle name="Input 4 2 3 3 6 2" xfId="30256"/>
    <cellStyle name="Input 4 2 3 3 7" xfId="25334"/>
    <cellStyle name="Input 4 2 3 4" xfId="17115"/>
    <cellStyle name="Input 4 2 3 4 2" xfId="22690"/>
    <cellStyle name="Input 4 2 3 4 2 2" xfId="32370"/>
    <cellStyle name="Input 4 2 3 4 3" xfId="20502"/>
    <cellStyle name="Input 4 2 3 4 3 2" xfId="30182"/>
    <cellStyle name="Input 4 2 3 4 4" xfId="20629"/>
    <cellStyle name="Input 4 2 3 4 4 2" xfId="30309"/>
    <cellStyle name="Input 4 2 3 4 5" xfId="26658"/>
    <cellStyle name="Input 4 2 3 4 6" xfId="26355"/>
    <cellStyle name="Input 4 2 3 5" xfId="17109"/>
    <cellStyle name="Input 4 2 3 5 2" xfId="22684"/>
    <cellStyle name="Input 4 2 3 5 2 2" xfId="32364"/>
    <cellStyle name="Input 4 2 3 5 3" xfId="20353"/>
    <cellStyle name="Input 4 2 3 5 3 2" xfId="30033"/>
    <cellStyle name="Input 4 2 3 5 4" xfId="18786"/>
    <cellStyle name="Input 4 2 3 5 4 2" xfId="28466"/>
    <cellStyle name="Input 4 2 3 5 5" xfId="27171"/>
    <cellStyle name="Input 4 2 3 6" xfId="21663"/>
    <cellStyle name="Input 4 2 3 6 2" xfId="31343"/>
    <cellStyle name="Input 4 2 3 7" xfId="18936"/>
    <cellStyle name="Input 4 2 3 7 2" xfId="28616"/>
    <cellStyle name="Input 4 2 3 8" xfId="19781"/>
    <cellStyle name="Input 4 2 3 8 2" xfId="29461"/>
    <cellStyle name="Input 4 2 3 9" xfId="25371"/>
    <cellStyle name="Input 4 2 4" xfId="16495"/>
    <cellStyle name="Input 4 2 4 2" xfId="17409"/>
    <cellStyle name="Input 4 2 4 2 2" xfId="22969"/>
    <cellStyle name="Input 4 2 4 2 2 2" xfId="32649"/>
    <cellStyle name="Input 4 2 4 2 3" xfId="20336"/>
    <cellStyle name="Input 4 2 4 2 3 2" xfId="30016"/>
    <cellStyle name="Input 4 2 4 2 4" xfId="23981"/>
    <cellStyle name="Input 4 2 4 2 4 2" xfId="33661"/>
    <cellStyle name="Input 4 2 4 2 5" xfId="26891"/>
    <cellStyle name="Input 4 2 4 2 6" xfId="25114"/>
    <cellStyle name="Input 4 2 4 3" xfId="18090"/>
    <cellStyle name="Input 4 2 4 3 2" xfId="23650"/>
    <cellStyle name="Input 4 2 4 3 2 2" xfId="33330"/>
    <cellStyle name="Input 4 2 4 3 3" xfId="24089"/>
    <cellStyle name="Input 4 2 4 3 3 2" xfId="33769"/>
    <cellStyle name="Input 4 2 4 3 4" xfId="20648"/>
    <cellStyle name="Input 4 2 4 3 4 2" xfId="30328"/>
    <cellStyle name="Input 4 2 4 3 5" xfId="27774"/>
    <cellStyle name="Input 4 2 4 4" xfId="22145"/>
    <cellStyle name="Input 4 2 4 4 2" xfId="31825"/>
    <cellStyle name="Input 4 2 4 5" xfId="24058"/>
    <cellStyle name="Input 4 2 4 5 2" xfId="33738"/>
    <cellStyle name="Input 4 2 4 6" xfId="19381"/>
    <cellStyle name="Input 4 2 4 6 2" xfId="29061"/>
    <cellStyle name="Input 4 2 4 7" xfId="25550"/>
    <cellStyle name="Input 4 2 5" xfId="16259"/>
    <cellStyle name="Input 4 2 5 2" xfId="16860"/>
    <cellStyle name="Input 4 2 5 2 2" xfId="22435"/>
    <cellStyle name="Input 4 2 5 2 2 2" xfId="32115"/>
    <cellStyle name="Input 4 2 5 2 3" xfId="21367"/>
    <cellStyle name="Input 4 2 5 2 3 2" xfId="31047"/>
    <cellStyle name="Input 4 2 5 2 4" xfId="23993"/>
    <cellStyle name="Input 4 2 5 2 4 2" xfId="33673"/>
    <cellStyle name="Input 4 2 5 2 5" xfId="26417"/>
    <cellStyle name="Input 4 2 5 2 6" xfId="25466"/>
    <cellStyle name="Input 4 2 5 3" xfId="17854"/>
    <cellStyle name="Input 4 2 5 3 2" xfId="23414"/>
    <cellStyle name="Input 4 2 5 3 2 2" xfId="33094"/>
    <cellStyle name="Input 4 2 5 3 3" xfId="21328"/>
    <cellStyle name="Input 4 2 5 3 3 2" xfId="31008"/>
    <cellStyle name="Input 4 2 5 3 4" xfId="18925"/>
    <cellStyle name="Input 4 2 5 3 4 2" xfId="28605"/>
    <cellStyle name="Input 4 2 5 3 5" xfId="27538"/>
    <cellStyle name="Input 4 2 5 4" xfId="21909"/>
    <cellStyle name="Input 4 2 5 4 2" xfId="31589"/>
    <cellStyle name="Input 4 2 5 5" xfId="20561"/>
    <cellStyle name="Input 4 2 5 5 2" xfId="30241"/>
    <cellStyle name="Input 4 2 5 6" xfId="18971"/>
    <cellStyle name="Input 4 2 5 6 2" xfId="28651"/>
    <cellStyle name="Input 4 2 5 7" xfId="25440"/>
    <cellStyle name="Input 4 2 6" xfId="17038"/>
    <cellStyle name="Input 4 2 6 2" xfId="22613"/>
    <cellStyle name="Input 4 2 6 2 2" xfId="32293"/>
    <cellStyle name="Input 4 2 6 3" xfId="19410"/>
    <cellStyle name="Input 4 2 6 3 2" xfId="29090"/>
    <cellStyle name="Input 4 2 6 4" xfId="20815"/>
    <cellStyle name="Input 4 2 6 4 2" xfId="30495"/>
    <cellStyle name="Input 4 2 6 5" xfId="26589"/>
    <cellStyle name="Input 4 2 6 6" xfId="26272"/>
    <cellStyle name="Input 4 2 7" xfId="17026"/>
    <cellStyle name="Input 4 2 7 2" xfId="22601"/>
    <cellStyle name="Input 4 2 7 2 2" xfId="32281"/>
    <cellStyle name="Input 4 2 7 3" xfId="21387"/>
    <cellStyle name="Input 4 2 7 3 2" xfId="31067"/>
    <cellStyle name="Input 4 2 7 4" xfId="18537"/>
    <cellStyle name="Input 4 2 7 4 2" xfId="28217"/>
    <cellStyle name="Input 4 2 7 5" xfId="25566"/>
    <cellStyle name="Input 4 2 8" xfId="21630"/>
    <cellStyle name="Input 4 2 8 2" xfId="31310"/>
    <cellStyle name="Input 4 2 9" xfId="20984"/>
    <cellStyle name="Input 4 2 9 2" xfId="30664"/>
    <cellStyle name="Input 4 3" xfId="16038"/>
    <cellStyle name="Input 4 3 10" xfId="25179"/>
    <cellStyle name="Input 4 3 2" xfId="16170"/>
    <cellStyle name="Input 4 3 2 2" xfId="16676"/>
    <cellStyle name="Input 4 3 2 2 2" xfId="17590"/>
    <cellStyle name="Input 4 3 2 2 2 2" xfId="23150"/>
    <cellStyle name="Input 4 3 2 2 2 2 2" xfId="32830"/>
    <cellStyle name="Input 4 3 2 2 2 3" xfId="21421"/>
    <cellStyle name="Input 4 3 2 2 2 3 2" xfId="31101"/>
    <cellStyle name="Input 4 3 2 2 2 4" xfId="18878"/>
    <cellStyle name="Input 4 3 2 2 2 4 2" xfId="28558"/>
    <cellStyle name="Input 4 3 2 2 2 5" xfId="27072"/>
    <cellStyle name="Input 4 3 2 2 2 6" xfId="27274"/>
    <cellStyle name="Input 4 3 2 2 3" xfId="18271"/>
    <cellStyle name="Input 4 3 2 2 3 2" xfId="23831"/>
    <cellStyle name="Input 4 3 2 2 3 2 2" xfId="33511"/>
    <cellStyle name="Input 4 3 2 2 3 3" xfId="24221"/>
    <cellStyle name="Input 4 3 2 2 3 3 2" xfId="33901"/>
    <cellStyle name="Input 4 3 2 2 3 4" xfId="24890"/>
    <cellStyle name="Input 4 3 2 2 3 4 2" xfId="34570"/>
    <cellStyle name="Input 4 3 2 2 3 5" xfId="27955"/>
    <cellStyle name="Input 4 3 2 2 4" xfId="22326"/>
    <cellStyle name="Input 4 3 2 2 4 2" xfId="32006"/>
    <cellStyle name="Input 4 3 2 2 5" xfId="21479"/>
    <cellStyle name="Input 4 3 2 2 5 2" xfId="31159"/>
    <cellStyle name="Input 4 3 2 2 6" xfId="21403"/>
    <cellStyle name="Input 4 3 2 2 6 2" xfId="31083"/>
    <cellStyle name="Input 4 3 2 2 7" xfId="25769"/>
    <cellStyle name="Input 4 3 2 3" xfId="16440"/>
    <cellStyle name="Input 4 3 2 3 2" xfId="17354"/>
    <cellStyle name="Input 4 3 2 3 2 2" xfId="22914"/>
    <cellStyle name="Input 4 3 2 3 2 2 2" xfId="32594"/>
    <cellStyle name="Input 4 3 2 3 2 3" xfId="19268"/>
    <cellStyle name="Input 4 3 2 3 2 3 2" xfId="28948"/>
    <cellStyle name="Input 4 3 2 3 2 4" xfId="18680"/>
    <cellStyle name="Input 4 3 2 3 2 4 2" xfId="28360"/>
    <cellStyle name="Input 4 3 2 3 2 5" xfId="26836"/>
    <cellStyle name="Input 4 3 2 3 2 6" xfId="25214"/>
    <cellStyle name="Input 4 3 2 3 3" xfId="18035"/>
    <cellStyle name="Input 4 3 2 3 3 2" xfId="23595"/>
    <cellStyle name="Input 4 3 2 3 3 2 2" xfId="33275"/>
    <cellStyle name="Input 4 3 2 3 3 3" xfId="20918"/>
    <cellStyle name="Input 4 3 2 3 3 3 2" xfId="30598"/>
    <cellStyle name="Input 4 3 2 3 3 4" xfId="21106"/>
    <cellStyle name="Input 4 3 2 3 3 4 2" xfId="30786"/>
    <cellStyle name="Input 4 3 2 3 3 5" xfId="27719"/>
    <cellStyle name="Input 4 3 2 3 4" xfId="22090"/>
    <cellStyle name="Input 4 3 2 3 4 2" xfId="31770"/>
    <cellStyle name="Input 4 3 2 3 5" xfId="19915"/>
    <cellStyle name="Input 4 3 2 3 5 2" xfId="29595"/>
    <cellStyle name="Input 4 3 2 3 6" xfId="20627"/>
    <cellStyle name="Input 4 3 2 3 6 2" xfId="30307"/>
    <cellStyle name="Input 4 3 2 3 7" xfId="25508"/>
    <cellStyle name="Input 4 3 2 4" xfId="17254"/>
    <cellStyle name="Input 4 3 2 4 2" xfId="22814"/>
    <cellStyle name="Input 4 3 2 4 2 2" xfId="32494"/>
    <cellStyle name="Input 4 3 2 4 3" xfId="21493"/>
    <cellStyle name="Input 4 3 2 4 3 2" xfId="31173"/>
    <cellStyle name="Input 4 3 2 4 4" xfId="24141"/>
    <cellStyle name="Input 4 3 2 4 4 2" xfId="33821"/>
    <cellStyle name="Input 4 3 2 4 5" xfId="26751"/>
    <cellStyle name="Input 4 3 2 4 6" xfId="26334"/>
    <cellStyle name="Input 4 3 2 5" xfId="17765"/>
    <cellStyle name="Input 4 3 2 5 2" xfId="23325"/>
    <cellStyle name="Input 4 3 2 5 2 2" xfId="33005"/>
    <cellStyle name="Input 4 3 2 5 3" xfId="24330"/>
    <cellStyle name="Input 4 3 2 5 3 2" xfId="34010"/>
    <cellStyle name="Input 4 3 2 5 4" xfId="18919"/>
    <cellStyle name="Input 4 3 2 5 4 2" xfId="28599"/>
    <cellStyle name="Input 4 3 2 5 5" xfId="27449"/>
    <cellStyle name="Input 4 3 2 6" xfId="21820"/>
    <cellStyle name="Input 4 3 2 6 2" xfId="31500"/>
    <cellStyle name="Input 4 3 2 7" xfId="19127"/>
    <cellStyle name="Input 4 3 2 7 2" xfId="28807"/>
    <cellStyle name="Input 4 3 2 8" xfId="18742"/>
    <cellStyle name="Input 4 3 2 8 2" xfId="28422"/>
    <cellStyle name="Input 4 3 2 9" xfId="25602"/>
    <cellStyle name="Input 4 3 3" xfId="16565"/>
    <cellStyle name="Input 4 3 3 2" xfId="17479"/>
    <cellStyle name="Input 4 3 3 2 2" xfId="23039"/>
    <cellStyle name="Input 4 3 3 2 2 2" xfId="32719"/>
    <cellStyle name="Input 4 3 3 2 3" xfId="19708"/>
    <cellStyle name="Input 4 3 3 2 3 2" xfId="29388"/>
    <cellStyle name="Input 4 3 3 2 4" xfId="24952"/>
    <cellStyle name="Input 4 3 3 2 4 2" xfId="34632"/>
    <cellStyle name="Input 4 3 3 2 5" xfId="26961"/>
    <cellStyle name="Input 4 3 3 2 6" xfId="25197"/>
    <cellStyle name="Input 4 3 3 3" xfId="18160"/>
    <cellStyle name="Input 4 3 3 3 2" xfId="23720"/>
    <cellStyle name="Input 4 3 3 3 2 2" xfId="33400"/>
    <cellStyle name="Input 4 3 3 3 3" xfId="24059"/>
    <cellStyle name="Input 4 3 3 3 3 2" xfId="33739"/>
    <cellStyle name="Input 4 3 3 3 4" xfId="25003"/>
    <cellStyle name="Input 4 3 3 3 4 2" xfId="34683"/>
    <cellStyle name="Input 4 3 3 3 5" xfId="27844"/>
    <cellStyle name="Input 4 3 3 4" xfId="22215"/>
    <cellStyle name="Input 4 3 3 4 2" xfId="31895"/>
    <cellStyle name="Input 4 3 3 5" xfId="19700"/>
    <cellStyle name="Input 4 3 3 5 2" xfId="29380"/>
    <cellStyle name="Input 4 3 3 6" xfId="20630"/>
    <cellStyle name="Input 4 3 3 6 2" xfId="30310"/>
    <cellStyle name="Input 4 3 3 7" xfId="26076"/>
    <cellStyle name="Input 4 3 4" xfId="16329"/>
    <cellStyle name="Input 4 3 4 2" xfId="16841"/>
    <cellStyle name="Input 4 3 4 2 2" xfId="22416"/>
    <cellStyle name="Input 4 3 4 2 2 2" xfId="32096"/>
    <cellStyle name="Input 4 3 4 2 3" xfId="21278"/>
    <cellStyle name="Input 4 3 4 2 3 2" xfId="30958"/>
    <cellStyle name="Input 4 3 4 2 4" xfId="20683"/>
    <cellStyle name="Input 4 3 4 2 4 2" xfId="30363"/>
    <cellStyle name="Input 4 3 4 2 5" xfId="26398"/>
    <cellStyle name="Input 4 3 4 2 6" xfId="25841"/>
    <cellStyle name="Input 4 3 4 3" xfId="17924"/>
    <cellStyle name="Input 4 3 4 3 2" xfId="23484"/>
    <cellStyle name="Input 4 3 4 3 2 2" xfId="33164"/>
    <cellStyle name="Input 4 3 4 3 3" xfId="20652"/>
    <cellStyle name="Input 4 3 4 3 3 2" xfId="30332"/>
    <cellStyle name="Input 4 3 4 3 4" xfId="19619"/>
    <cellStyle name="Input 4 3 4 3 4 2" xfId="29299"/>
    <cellStyle name="Input 4 3 4 3 5" xfId="27608"/>
    <cellStyle name="Input 4 3 4 4" xfId="21979"/>
    <cellStyle name="Input 4 3 4 4 2" xfId="31659"/>
    <cellStyle name="Input 4 3 4 5" xfId="19714"/>
    <cellStyle name="Input 4 3 4 5 2" xfId="29394"/>
    <cellStyle name="Input 4 3 4 6" xfId="20039"/>
    <cellStyle name="Input 4 3 4 6 2" xfId="29719"/>
    <cellStyle name="Input 4 3 4 7" xfId="26021"/>
    <cellStyle name="Input 4 3 5" xfId="17155"/>
    <cellStyle name="Input 4 3 5 2" xfId="22730"/>
    <cellStyle name="Input 4 3 5 2 2" xfId="32410"/>
    <cellStyle name="Input 4 3 5 3" xfId="18768"/>
    <cellStyle name="Input 4 3 5 3 2" xfId="28448"/>
    <cellStyle name="Input 4 3 5 4" xfId="20707"/>
    <cellStyle name="Input 4 3 5 4 2" xfId="30387"/>
    <cellStyle name="Input 4 3 5 5" xfId="26694"/>
    <cellStyle name="Input 4 3 5 6" xfId="26337"/>
    <cellStyle name="Input 4 3 6" xfId="17654"/>
    <cellStyle name="Input 4 3 6 2" xfId="23214"/>
    <cellStyle name="Input 4 3 6 2 2" xfId="32894"/>
    <cellStyle name="Input 4 3 6 3" xfId="18761"/>
    <cellStyle name="Input 4 3 6 3 2" xfId="28441"/>
    <cellStyle name="Input 4 3 6 4" xfId="20968"/>
    <cellStyle name="Input 4 3 6 4 2" xfId="30648"/>
    <cellStyle name="Input 4 3 6 5" xfId="27338"/>
    <cellStyle name="Input 4 3 7" xfId="21705"/>
    <cellStyle name="Input 4 3 7 2" xfId="31385"/>
    <cellStyle name="Input 4 3 8" xfId="24278"/>
    <cellStyle name="Input 4 3 8 2" xfId="33958"/>
    <cellStyle name="Input 4 3 9" xfId="20869"/>
    <cellStyle name="Input 4 3 9 2" xfId="30549"/>
    <cellStyle name="Input 4 4" xfId="16225"/>
    <cellStyle name="Input 4 4 2" xfId="16813"/>
    <cellStyle name="Input 4 4 2 2" xfId="22388"/>
    <cellStyle name="Input 4 4 2 2 2" xfId="32068"/>
    <cellStyle name="Input 4 4 2 3" xfId="20957"/>
    <cellStyle name="Input 4 4 2 3 2" xfId="30637"/>
    <cellStyle name="Input 4 4 2 4" xfId="20147"/>
    <cellStyle name="Input 4 4 2 4 2" xfId="29827"/>
    <cellStyle name="Input 4 4 2 5" xfId="26370"/>
    <cellStyle name="Input 4 4 2 6" xfId="25632"/>
    <cellStyle name="Input 4 4 3" xfId="17820"/>
    <cellStyle name="Input 4 4 3 2" xfId="23380"/>
    <cellStyle name="Input 4 4 3 2 2" xfId="33060"/>
    <cellStyle name="Input 4 4 3 3" xfId="18854"/>
    <cellStyle name="Input 4 4 3 3 2" xfId="28534"/>
    <cellStyle name="Input 4 4 3 4" xfId="24803"/>
    <cellStyle name="Input 4 4 3 4 2" xfId="34483"/>
    <cellStyle name="Input 4 4 3 5" xfId="27504"/>
    <cellStyle name="Input 4 4 4" xfId="21875"/>
    <cellStyle name="Input 4 4 4 2" xfId="31555"/>
    <cellStyle name="Input 4 4 5" xfId="21222"/>
    <cellStyle name="Input 4 4 5 2" xfId="30902"/>
    <cellStyle name="Input 4 4 6" xfId="21165"/>
    <cellStyle name="Input 4 4 6 2" xfId="30845"/>
    <cellStyle name="Input 4 4 7" xfId="25459"/>
    <cellStyle name="Input 4 5" xfId="24386"/>
    <cellStyle name="Input 4 5 2" xfId="34066"/>
    <cellStyle name="Input 5" xfId="792"/>
    <cellStyle name="Input 5 2" xfId="15949"/>
    <cellStyle name="Input 5 2 10" xfId="19893"/>
    <cellStyle name="Input 5 2 10 2" xfId="29573"/>
    <cellStyle name="Input 5 2 11" xfId="25633"/>
    <cellStyle name="Input 5 2 2" xfId="16131"/>
    <cellStyle name="Input 5 2 2 2" xfId="16645"/>
    <cellStyle name="Input 5 2 2 2 2" xfId="17559"/>
    <cellStyle name="Input 5 2 2 2 2 2" xfId="23119"/>
    <cellStyle name="Input 5 2 2 2 2 2 2" xfId="32799"/>
    <cellStyle name="Input 5 2 2 2 2 3" xfId="18805"/>
    <cellStyle name="Input 5 2 2 2 2 3 2" xfId="28485"/>
    <cellStyle name="Input 5 2 2 2 2 4" xfId="20859"/>
    <cellStyle name="Input 5 2 2 2 2 4 2" xfId="30539"/>
    <cellStyle name="Input 5 2 2 2 2 5" xfId="27041"/>
    <cellStyle name="Input 5 2 2 2 2 6" xfId="27243"/>
    <cellStyle name="Input 5 2 2 2 3" xfId="18240"/>
    <cellStyle name="Input 5 2 2 2 3 2" xfId="23800"/>
    <cellStyle name="Input 5 2 2 2 3 2 2" xfId="33480"/>
    <cellStyle name="Input 5 2 2 2 3 3" xfId="18478"/>
    <cellStyle name="Input 5 2 2 2 3 3 2" xfId="28158"/>
    <cellStyle name="Input 5 2 2 2 3 4" xfId="24982"/>
    <cellStyle name="Input 5 2 2 2 3 4 2" xfId="34662"/>
    <cellStyle name="Input 5 2 2 2 3 5" xfId="27924"/>
    <cellStyle name="Input 5 2 2 2 4" xfId="22295"/>
    <cellStyle name="Input 5 2 2 2 4 2" xfId="31975"/>
    <cellStyle name="Input 5 2 2 2 5" xfId="19103"/>
    <cellStyle name="Input 5 2 2 2 5 2" xfId="28783"/>
    <cellStyle name="Input 5 2 2 2 6" xfId="21440"/>
    <cellStyle name="Input 5 2 2 2 6 2" xfId="31120"/>
    <cellStyle name="Input 5 2 2 2 7" xfId="26038"/>
    <cellStyle name="Input 5 2 2 3" xfId="16409"/>
    <cellStyle name="Input 5 2 2 3 2" xfId="17323"/>
    <cellStyle name="Input 5 2 2 3 2 2" xfId="22883"/>
    <cellStyle name="Input 5 2 2 3 2 2 2" xfId="32563"/>
    <cellStyle name="Input 5 2 2 3 2 3" xfId="18897"/>
    <cellStyle name="Input 5 2 2 3 2 3 2" xfId="28577"/>
    <cellStyle name="Input 5 2 2 3 2 4" xfId="20965"/>
    <cellStyle name="Input 5 2 2 3 2 4 2" xfId="30645"/>
    <cellStyle name="Input 5 2 2 3 2 5" xfId="26805"/>
    <cellStyle name="Input 5 2 2 3 2 6" xfId="25035"/>
    <cellStyle name="Input 5 2 2 3 3" xfId="18004"/>
    <cellStyle name="Input 5 2 2 3 3 2" xfId="23564"/>
    <cellStyle name="Input 5 2 2 3 3 2 2" xfId="33244"/>
    <cellStyle name="Input 5 2 2 3 3 3" xfId="21394"/>
    <cellStyle name="Input 5 2 2 3 3 3 2" xfId="31074"/>
    <cellStyle name="Input 5 2 2 3 3 4" xfId="21230"/>
    <cellStyle name="Input 5 2 2 3 3 4 2" xfId="30910"/>
    <cellStyle name="Input 5 2 2 3 3 5" xfId="27688"/>
    <cellStyle name="Input 5 2 2 3 4" xfId="22059"/>
    <cellStyle name="Input 5 2 2 3 4 2" xfId="31739"/>
    <cellStyle name="Input 5 2 2 3 5" xfId="19609"/>
    <cellStyle name="Input 5 2 2 3 5 2" xfId="29289"/>
    <cellStyle name="Input 5 2 2 3 6" xfId="21594"/>
    <cellStyle name="Input 5 2 2 3 6 2" xfId="31274"/>
    <cellStyle name="Input 5 2 2 3 7" xfId="25737"/>
    <cellStyle name="Input 5 2 2 4" xfId="17282"/>
    <cellStyle name="Input 5 2 2 4 2" xfId="22842"/>
    <cellStyle name="Input 5 2 2 4 2 2" xfId="32522"/>
    <cellStyle name="Input 5 2 2 4 3" xfId="18832"/>
    <cellStyle name="Input 5 2 2 4 3 2" xfId="28512"/>
    <cellStyle name="Input 5 2 2 4 4" xfId="18750"/>
    <cellStyle name="Input 5 2 2 4 4 2" xfId="28430"/>
    <cellStyle name="Input 5 2 2 4 5" xfId="26772"/>
    <cellStyle name="Input 5 2 2 4 6" xfId="26287"/>
    <cellStyle name="Input 5 2 2 5" xfId="17734"/>
    <cellStyle name="Input 5 2 2 5 2" xfId="23294"/>
    <cellStyle name="Input 5 2 2 5 2 2" xfId="32974"/>
    <cellStyle name="Input 5 2 2 5 3" xfId="20789"/>
    <cellStyle name="Input 5 2 2 5 3 2" xfId="30469"/>
    <cellStyle name="Input 5 2 2 5 4" xfId="19342"/>
    <cellStyle name="Input 5 2 2 5 4 2" xfId="29022"/>
    <cellStyle name="Input 5 2 2 5 5" xfId="27418"/>
    <cellStyle name="Input 5 2 2 6" xfId="21787"/>
    <cellStyle name="Input 5 2 2 6 2" xfId="31467"/>
    <cellStyle name="Input 5 2 2 7" xfId="24530"/>
    <cellStyle name="Input 5 2 2 7 2" xfId="34210"/>
    <cellStyle name="Input 5 2 2 8" xfId="24734"/>
    <cellStyle name="Input 5 2 2 8 2" xfId="34414"/>
    <cellStyle name="Input 5 2 2 9" xfId="25326"/>
    <cellStyle name="Input 5 2 3" xfId="15975"/>
    <cellStyle name="Input 5 2 3 2" xfId="16524"/>
    <cellStyle name="Input 5 2 3 2 2" xfId="17438"/>
    <cellStyle name="Input 5 2 3 2 2 2" xfId="22998"/>
    <cellStyle name="Input 5 2 3 2 2 2 2" xfId="32678"/>
    <cellStyle name="Input 5 2 3 2 2 3" xfId="21266"/>
    <cellStyle name="Input 5 2 3 2 2 3 2" xfId="30946"/>
    <cellStyle name="Input 5 2 3 2 2 4" xfId="19533"/>
    <cellStyle name="Input 5 2 3 2 2 4 2" xfId="29213"/>
    <cellStyle name="Input 5 2 3 2 2 5" xfId="26920"/>
    <cellStyle name="Input 5 2 3 2 2 6" xfId="25025"/>
    <cellStyle name="Input 5 2 3 2 3" xfId="18119"/>
    <cellStyle name="Input 5 2 3 2 3 2" xfId="23679"/>
    <cellStyle name="Input 5 2 3 2 3 2 2" xfId="33359"/>
    <cellStyle name="Input 5 2 3 2 3 3" xfId="18349"/>
    <cellStyle name="Input 5 2 3 2 3 3 2" xfId="28029"/>
    <cellStyle name="Input 5 2 3 2 3 4" xfId="24951"/>
    <cellStyle name="Input 5 2 3 2 3 4 2" xfId="34631"/>
    <cellStyle name="Input 5 2 3 2 3 5" xfId="27803"/>
    <cellStyle name="Input 5 2 3 2 4" xfId="22174"/>
    <cellStyle name="Input 5 2 3 2 4 2" xfId="31854"/>
    <cellStyle name="Input 5 2 3 2 5" xfId="19040"/>
    <cellStyle name="Input 5 2 3 2 5 2" xfId="28720"/>
    <cellStyle name="Input 5 2 3 2 6" xfId="24948"/>
    <cellStyle name="Input 5 2 3 2 6 2" xfId="34628"/>
    <cellStyle name="Input 5 2 3 2 7" xfId="26218"/>
    <cellStyle name="Input 5 2 3 3" xfId="16288"/>
    <cellStyle name="Input 5 2 3 3 2" xfId="16900"/>
    <cellStyle name="Input 5 2 3 3 2 2" xfId="22475"/>
    <cellStyle name="Input 5 2 3 3 2 2 2" xfId="32155"/>
    <cellStyle name="Input 5 2 3 3 2 3" xfId="20874"/>
    <cellStyle name="Input 5 2 3 3 2 3 2" xfId="30554"/>
    <cellStyle name="Input 5 2 3 3 2 4" xfId="19297"/>
    <cellStyle name="Input 5 2 3 3 2 4 2" xfId="28977"/>
    <cellStyle name="Input 5 2 3 3 2 5" xfId="26457"/>
    <cellStyle name="Input 5 2 3 3 2 6" xfId="25485"/>
    <cellStyle name="Input 5 2 3 3 3" xfId="17883"/>
    <cellStyle name="Input 5 2 3 3 3 2" xfId="23443"/>
    <cellStyle name="Input 5 2 3 3 3 2 2" xfId="33123"/>
    <cellStyle name="Input 5 2 3 3 3 3" xfId="24273"/>
    <cellStyle name="Input 5 2 3 3 3 3 2" xfId="33953"/>
    <cellStyle name="Input 5 2 3 3 3 4" xfId="19212"/>
    <cellStyle name="Input 5 2 3 3 3 4 2" xfId="28892"/>
    <cellStyle name="Input 5 2 3 3 3 5" xfId="27567"/>
    <cellStyle name="Input 5 2 3 3 4" xfId="21938"/>
    <cellStyle name="Input 5 2 3 3 4 2" xfId="31618"/>
    <cellStyle name="Input 5 2 3 3 5" xfId="20475"/>
    <cellStyle name="Input 5 2 3 3 5 2" xfId="30155"/>
    <cellStyle name="Input 5 2 3 3 6" xfId="20480"/>
    <cellStyle name="Input 5 2 3 3 6 2" xfId="30160"/>
    <cellStyle name="Input 5 2 3 3 7" xfId="25589"/>
    <cellStyle name="Input 5 2 3 4" xfId="17040"/>
    <cellStyle name="Input 5 2 3 4 2" xfId="22615"/>
    <cellStyle name="Input 5 2 3 4 2 2" xfId="32295"/>
    <cellStyle name="Input 5 2 3 4 3" xfId="18563"/>
    <cellStyle name="Input 5 2 3 4 3 2" xfId="28243"/>
    <cellStyle name="Input 5 2 3 4 4" xfId="24463"/>
    <cellStyle name="Input 5 2 3 4 4 2" xfId="34143"/>
    <cellStyle name="Input 5 2 3 4 5" xfId="26591"/>
    <cellStyle name="Input 5 2 3 4 6" xfId="26142"/>
    <cellStyle name="Input 5 2 3 5" xfId="17195"/>
    <cellStyle name="Input 5 2 3 5 2" xfId="22770"/>
    <cellStyle name="Input 5 2 3 5 2 2" xfId="32450"/>
    <cellStyle name="Input 5 2 3 5 3" xfId="20510"/>
    <cellStyle name="Input 5 2 3 5 3 2" xfId="30190"/>
    <cellStyle name="Input 5 2 3 5 4" xfId="19918"/>
    <cellStyle name="Input 5 2 3 5 4 2" xfId="29598"/>
    <cellStyle name="Input 5 2 3 5 5" xfId="27121"/>
    <cellStyle name="Input 5 2 3 6" xfId="21659"/>
    <cellStyle name="Input 5 2 3 6 2" xfId="31339"/>
    <cellStyle name="Input 5 2 3 7" xfId="18378"/>
    <cellStyle name="Input 5 2 3 7 2" xfId="28058"/>
    <cellStyle name="Input 5 2 3 8" xfId="20091"/>
    <cellStyle name="Input 5 2 3 8 2" xfId="29771"/>
    <cellStyle name="Input 5 2 3 9" xfId="25912"/>
    <cellStyle name="Input 5 2 4" xfId="16500"/>
    <cellStyle name="Input 5 2 4 2" xfId="17414"/>
    <cellStyle name="Input 5 2 4 2 2" xfId="22974"/>
    <cellStyle name="Input 5 2 4 2 2 2" xfId="32654"/>
    <cellStyle name="Input 5 2 4 2 3" xfId="19072"/>
    <cellStyle name="Input 5 2 4 2 3 2" xfId="28752"/>
    <cellStyle name="Input 5 2 4 2 4" xfId="21685"/>
    <cellStyle name="Input 5 2 4 2 4 2" xfId="31365"/>
    <cellStyle name="Input 5 2 4 2 5" xfId="26896"/>
    <cellStyle name="Input 5 2 4 2 6" xfId="25061"/>
    <cellStyle name="Input 5 2 4 3" xfId="18095"/>
    <cellStyle name="Input 5 2 4 3 2" xfId="23655"/>
    <cellStyle name="Input 5 2 4 3 2 2" xfId="33335"/>
    <cellStyle name="Input 5 2 4 3 3" xfId="23957"/>
    <cellStyle name="Input 5 2 4 3 3 2" xfId="33637"/>
    <cellStyle name="Input 5 2 4 3 4" xfId="20116"/>
    <cellStyle name="Input 5 2 4 3 4 2" xfId="29796"/>
    <cellStyle name="Input 5 2 4 3 5" xfId="27779"/>
    <cellStyle name="Input 5 2 4 4" xfId="22150"/>
    <cellStyle name="Input 5 2 4 4 2" xfId="31830"/>
    <cellStyle name="Input 5 2 4 5" xfId="19069"/>
    <cellStyle name="Input 5 2 4 5 2" xfId="28749"/>
    <cellStyle name="Input 5 2 4 6" xfId="21436"/>
    <cellStyle name="Input 5 2 4 6 2" xfId="31116"/>
    <cellStyle name="Input 5 2 4 7" xfId="26191"/>
    <cellStyle name="Input 5 2 5" xfId="16264"/>
    <cellStyle name="Input 5 2 5 2" xfId="16934"/>
    <cellStyle name="Input 5 2 5 2 2" xfId="22509"/>
    <cellStyle name="Input 5 2 5 2 2 2" xfId="32189"/>
    <cellStyle name="Input 5 2 5 2 3" xfId="20248"/>
    <cellStyle name="Input 5 2 5 2 3 2" xfId="29928"/>
    <cellStyle name="Input 5 2 5 2 4" xfId="20401"/>
    <cellStyle name="Input 5 2 5 2 4 2" xfId="30081"/>
    <cellStyle name="Input 5 2 5 2 5" xfId="26491"/>
    <cellStyle name="Input 5 2 5 2 6" xfId="25978"/>
    <cellStyle name="Input 5 2 5 3" xfId="17859"/>
    <cellStyle name="Input 5 2 5 3 2" xfId="23419"/>
    <cellStyle name="Input 5 2 5 3 2 2" xfId="33099"/>
    <cellStyle name="Input 5 2 5 3 3" xfId="20246"/>
    <cellStyle name="Input 5 2 5 3 3 2" xfId="29926"/>
    <cellStyle name="Input 5 2 5 3 4" xfId="20754"/>
    <cellStyle name="Input 5 2 5 3 4 2" xfId="30434"/>
    <cellStyle name="Input 5 2 5 3 5" xfId="27543"/>
    <cellStyle name="Input 5 2 5 4" xfId="21914"/>
    <cellStyle name="Input 5 2 5 4 2" xfId="31594"/>
    <cellStyle name="Input 5 2 5 5" xfId="18706"/>
    <cellStyle name="Input 5 2 5 5 2" xfId="28386"/>
    <cellStyle name="Input 5 2 5 6" xfId="19933"/>
    <cellStyle name="Input 5 2 5 6 2" xfId="29613"/>
    <cellStyle name="Input 5 2 5 7" xfId="25777"/>
    <cellStyle name="Input 5 2 6" xfId="17117"/>
    <cellStyle name="Input 5 2 6 2" xfId="22692"/>
    <cellStyle name="Input 5 2 6 2 2" xfId="32372"/>
    <cellStyle name="Input 5 2 6 3" xfId="20438"/>
    <cellStyle name="Input 5 2 6 3 2" xfId="30118"/>
    <cellStyle name="Input 5 2 6 4" xfId="19369"/>
    <cellStyle name="Input 5 2 6 4 2" xfId="29049"/>
    <cellStyle name="Input 5 2 6 5" xfId="26660"/>
    <cellStyle name="Input 5 2 6 6" xfId="26286"/>
    <cellStyle name="Input 5 2 7" xfId="17302"/>
    <cellStyle name="Input 5 2 7 2" xfId="22862"/>
    <cellStyle name="Input 5 2 7 2 2" xfId="32542"/>
    <cellStyle name="Input 5 2 7 3" xfId="21608"/>
    <cellStyle name="Input 5 2 7 3 2" xfId="31288"/>
    <cellStyle name="Input 5 2 7 4" xfId="18987"/>
    <cellStyle name="Input 5 2 7 4 2" xfId="28667"/>
    <cellStyle name="Input 5 2 7 5" xfId="25017"/>
    <cellStyle name="Input 5 2 8" xfId="21635"/>
    <cellStyle name="Input 5 2 8 2" xfId="31315"/>
    <cellStyle name="Input 5 2 9" xfId="24269"/>
    <cellStyle name="Input 5 2 9 2" xfId="33949"/>
    <cellStyle name="Input 5 3" xfId="16046"/>
    <cellStyle name="Input 5 3 10" xfId="25953"/>
    <cellStyle name="Input 5 3 2" xfId="16175"/>
    <cellStyle name="Input 5 3 2 2" xfId="16681"/>
    <cellStyle name="Input 5 3 2 2 2" xfId="17595"/>
    <cellStyle name="Input 5 3 2 2 2 2" xfId="23155"/>
    <cellStyle name="Input 5 3 2 2 2 2 2" xfId="32835"/>
    <cellStyle name="Input 5 3 2 2 2 3" xfId="20198"/>
    <cellStyle name="Input 5 3 2 2 2 3 2" xfId="29878"/>
    <cellStyle name="Input 5 3 2 2 2 4" xfId="21347"/>
    <cellStyle name="Input 5 3 2 2 2 4 2" xfId="31027"/>
    <cellStyle name="Input 5 3 2 2 2 5" xfId="27077"/>
    <cellStyle name="Input 5 3 2 2 2 6" xfId="27279"/>
    <cellStyle name="Input 5 3 2 2 3" xfId="18276"/>
    <cellStyle name="Input 5 3 2 2 3 2" xfId="23836"/>
    <cellStyle name="Input 5 3 2 2 3 2 2" xfId="33516"/>
    <cellStyle name="Input 5 3 2 2 3 3" xfId="24536"/>
    <cellStyle name="Input 5 3 2 2 3 3 2" xfId="34216"/>
    <cellStyle name="Input 5 3 2 2 3 4" xfId="24999"/>
    <cellStyle name="Input 5 3 2 2 3 4 2" xfId="34679"/>
    <cellStyle name="Input 5 3 2 2 3 5" xfId="27960"/>
    <cellStyle name="Input 5 3 2 2 4" xfId="22331"/>
    <cellStyle name="Input 5 3 2 2 4 2" xfId="32011"/>
    <cellStyle name="Input 5 3 2 2 5" xfId="20168"/>
    <cellStyle name="Input 5 3 2 2 5 2" xfId="29848"/>
    <cellStyle name="Input 5 3 2 2 6" xfId="24644"/>
    <cellStyle name="Input 5 3 2 2 6 2" xfId="34324"/>
    <cellStyle name="Input 5 3 2 2 7" xfId="25962"/>
    <cellStyle name="Input 5 3 2 3" xfId="16445"/>
    <cellStyle name="Input 5 3 2 3 2" xfId="17359"/>
    <cellStyle name="Input 5 3 2 3 2 2" xfId="22919"/>
    <cellStyle name="Input 5 3 2 3 2 2 2" xfId="32599"/>
    <cellStyle name="Input 5 3 2 3 2 3" xfId="19617"/>
    <cellStyle name="Input 5 3 2 3 2 3 2" xfId="29297"/>
    <cellStyle name="Input 5 3 2 3 2 4" xfId="18604"/>
    <cellStyle name="Input 5 3 2 3 2 4 2" xfId="28284"/>
    <cellStyle name="Input 5 3 2 3 2 5" xfId="26841"/>
    <cellStyle name="Input 5 3 2 3 2 6" xfId="25075"/>
    <cellStyle name="Input 5 3 2 3 3" xfId="18040"/>
    <cellStyle name="Input 5 3 2 3 3 2" xfId="23600"/>
    <cellStyle name="Input 5 3 2 3 3 2 2" xfId="33280"/>
    <cellStyle name="Input 5 3 2 3 3 3" xfId="23951"/>
    <cellStyle name="Input 5 3 2 3 3 3 2" xfId="33631"/>
    <cellStyle name="Input 5 3 2 3 3 4" xfId="24052"/>
    <cellStyle name="Input 5 3 2 3 3 4 2" xfId="33732"/>
    <cellStyle name="Input 5 3 2 3 3 5" xfId="27724"/>
    <cellStyle name="Input 5 3 2 3 4" xfId="22095"/>
    <cellStyle name="Input 5 3 2 3 4 2" xfId="31775"/>
    <cellStyle name="Input 5 3 2 3 5" xfId="18811"/>
    <cellStyle name="Input 5 3 2 3 5 2" xfId="28491"/>
    <cellStyle name="Input 5 3 2 3 6" xfId="18444"/>
    <cellStyle name="Input 5 3 2 3 6 2" xfId="28124"/>
    <cellStyle name="Input 5 3 2 3 7" xfId="25850"/>
    <cellStyle name="Input 5 3 2 4" xfId="17288"/>
    <cellStyle name="Input 5 3 2 4 2" xfId="22848"/>
    <cellStyle name="Input 5 3 2 4 2 2" xfId="32528"/>
    <cellStyle name="Input 5 3 2 4 3" xfId="21097"/>
    <cellStyle name="Input 5 3 2 4 3 2" xfId="30777"/>
    <cellStyle name="Input 5 3 2 4 4" xfId="24941"/>
    <cellStyle name="Input 5 3 2 4 4 2" xfId="34621"/>
    <cellStyle name="Input 5 3 2 4 5" xfId="26776"/>
    <cellStyle name="Input 5 3 2 4 6" xfId="26741"/>
    <cellStyle name="Input 5 3 2 5" xfId="17770"/>
    <cellStyle name="Input 5 3 2 5 2" xfId="23330"/>
    <cellStyle name="Input 5 3 2 5 2 2" xfId="33010"/>
    <cellStyle name="Input 5 3 2 5 3" xfId="18318"/>
    <cellStyle name="Input 5 3 2 5 3 2" xfId="27998"/>
    <cellStyle name="Input 5 3 2 5 4" xfId="21547"/>
    <cellStyle name="Input 5 3 2 5 4 2" xfId="31227"/>
    <cellStyle name="Input 5 3 2 5 5" xfId="27454"/>
    <cellStyle name="Input 5 3 2 6" xfId="21825"/>
    <cellStyle name="Input 5 3 2 6 2" xfId="31505"/>
    <cellStyle name="Input 5 3 2 7" xfId="19439"/>
    <cellStyle name="Input 5 3 2 7 2" xfId="29119"/>
    <cellStyle name="Input 5 3 2 8" xfId="24989"/>
    <cellStyle name="Input 5 3 2 8 2" xfId="34669"/>
    <cellStyle name="Input 5 3 2 9" xfId="26107"/>
    <cellStyle name="Input 5 3 3" xfId="16573"/>
    <cellStyle name="Input 5 3 3 2" xfId="17487"/>
    <cellStyle name="Input 5 3 3 2 2" xfId="23047"/>
    <cellStyle name="Input 5 3 3 2 2 2" xfId="32727"/>
    <cellStyle name="Input 5 3 3 2 3" xfId="19485"/>
    <cellStyle name="Input 5 3 3 2 3 2" xfId="29165"/>
    <cellStyle name="Input 5 3 3 2 4" xfId="20724"/>
    <cellStyle name="Input 5 3 3 2 4 2" xfId="30404"/>
    <cellStyle name="Input 5 3 3 2 5" xfId="26969"/>
    <cellStyle name="Input 5 3 3 2 6" xfId="25236"/>
    <cellStyle name="Input 5 3 3 3" xfId="18168"/>
    <cellStyle name="Input 5 3 3 3 2" xfId="23728"/>
    <cellStyle name="Input 5 3 3 3 2 2" xfId="33408"/>
    <cellStyle name="Input 5 3 3 3 3" xfId="21494"/>
    <cellStyle name="Input 5 3 3 3 3 2" xfId="31174"/>
    <cellStyle name="Input 5 3 3 3 4" xfId="24636"/>
    <cellStyle name="Input 5 3 3 3 4 2" xfId="34316"/>
    <cellStyle name="Input 5 3 3 3 5" xfId="27852"/>
    <cellStyle name="Input 5 3 3 4" xfId="22223"/>
    <cellStyle name="Input 5 3 3 4 2" xfId="31903"/>
    <cellStyle name="Input 5 3 3 5" xfId="19832"/>
    <cellStyle name="Input 5 3 3 5 2" xfId="29512"/>
    <cellStyle name="Input 5 3 3 6" xfId="21177"/>
    <cellStyle name="Input 5 3 3 6 2" xfId="30857"/>
    <cellStyle name="Input 5 3 3 7" xfId="25597"/>
    <cellStyle name="Input 5 3 4" xfId="16337"/>
    <cellStyle name="Input 5 3 4 2" xfId="17074"/>
    <cellStyle name="Input 5 3 4 2 2" xfId="22649"/>
    <cellStyle name="Input 5 3 4 2 2 2" xfId="32329"/>
    <cellStyle name="Input 5 3 4 2 3" xfId="21057"/>
    <cellStyle name="Input 5 3 4 2 3 2" xfId="30737"/>
    <cellStyle name="Input 5 3 4 2 4" xfId="20825"/>
    <cellStyle name="Input 5 3 4 2 4 2" xfId="30505"/>
    <cellStyle name="Input 5 3 4 2 5" xfId="26622"/>
    <cellStyle name="Input 5 3 4 2 6" xfId="25699"/>
    <cellStyle name="Input 5 3 4 3" xfId="17932"/>
    <cellStyle name="Input 5 3 4 3 2" xfId="23492"/>
    <cellStyle name="Input 5 3 4 3 2 2" xfId="33172"/>
    <cellStyle name="Input 5 3 4 3 3" xfId="19471"/>
    <cellStyle name="Input 5 3 4 3 3 2" xfId="29151"/>
    <cellStyle name="Input 5 3 4 3 4" xfId="21505"/>
    <cellStyle name="Input 5 3 4 3 4 2" xfId="31185"/>
    <cellStyle name="Input 5 3 4 3 5" xfId="27616"/>
    <cellStyle name="Input 5 3 4 4" xfId="21987"/>
    <cellStyle name="Input 5 3 4 4 2" xfId="31667"/>
    <cellStyle name="Input 5 3 4 5" xfId="24299"/>
    <cellStyle name="Input 5 3 4 5 2" xfId="33979"/>
    <cellStyle name="Input 5 3 4 6" xfId="18621"/>
    <cellStyle name="Input 5 3 4 6 2" xfId="28301"/>
    <cellStyle name="Input 5 3 4 7" xfId="25544"/>
    <cellStyle name="Input 5 3 5" xfId="17059"/>
    <cellStyle name="Input 5 3 5 2" xfId="22634"/>
    <cellStyle name="Input 5 3 5 2 2" xfId="32314"/>
    <cellStyle name="Input 5 3 5 3" xfId="19684"/>
    <cellStyle name="Input 5 3 5 3 2" xfId="29364"/>
    <cellStyle name="Input 5 3 5 4" xfId="21299"/>
    <cellStyle name="Input 5 3 5 4 2" xfId="30979"/>
    <cellStyle name="Input 5 3 5 5" xfId="26607"/>
    <cellStyle name="Input 5 3 5 6" xfId="25631"/>
    <cellStyle name="Input 5 3 6" xfId="17662"/>
    <cellStyle name="Input 5 3 6 2" xfId="23222"/>
    <cellStyle name="Input 5 3 6 2 2" xfId="32902"/>
    <cellStyle name="Input 5 3 6 3" xfId="20677"/>
    <cellStyle name="Input 5 3 6 3 2" xfId="30357"/>
    <cellStyle name="Input 5 3 6 4" xfId="18988"/>
    <cellStyle name="Input 5 3 6 4 2" xfId="28668"/>
    <cellStyle name="Input 5 3 6 5" xfId="27346"/>
    <cellStyle name="Input 5 3 7" xfId="21713"/>
    <cellStyle name="Input 5 3 7 2" xfId="31393"/>
    <cellStyle name="Input 5 3 8" xfId="21583"/>
    <cellStyle name="Input 5 3 8 2" xfId="31263"/>
    <cellStyle name="Input 5 3 9" xfId="19547"/>
    <cellStyle name="Input 5 3 9 2" xfId="29227"/>
    <cellStyle name="Input 5 4" xfId="16230"/>
    <cellStyle name="Input 5 4 2" xfId="16908"/>
    <cellStyle name="Input 5 4 2 2" xfId="22483"/>
    <cellStyle name="Input 5 4 2 2 2" xfId="32163"/>
    <cellStyle name="Input 5 4 2 3" xfId="19569"/>
    <cellStyle name="Input 5 4 2 3 2" xfId="29249"/>
    <cellStyle name="Input 5 4 2 4" xfId="20139"/>
    <cellStyle name="Input 5 4 2 4 2" xfId="29819"/>
    <cellStyle name="Input 5 4 2 5" xfId="26465"/>
    <cellStyle name="Input 5 4 2 6" xfId="25752"/>
    <cellStyle name="Input 5 4 3" xfId="17825"/>
    <cellStyle name="Input 5 4 3 2" xfId="23385"/>
    <cellStyle name="Input 5 4 3 2 2" xfId="33065"/>
    <cellStyle name="Input 5 4 3 3" xfId="20988"/>
    <cellStyle name="Input 5 4 3 3 2" xfId="30668"/>
    <cellStyle name="Input 5 4 3 4" xfId="24438"/>
    <cellStyle name="Input 5 4 3 4 2" xfId="34118"/>
    <cellStyle name="Input 5 4 3 5" xfId="27509"/>
    <cellStyle name="Input 5 4 4" xfId="21880"/>
    <cellStyle name="Input 5 4 4 2" xfId="31560"/>
    <cellStyle name="Input 5 4 5" xfId="21480"/>
    <cellStyle name="Input 5 4 5 2" xfId="31160"/>
    <cellStyle name="Input 5 4 6" xfId="18891"/>
    <cellStyle name="Input 5 4 6 2" xfId="28571"/>
    <cellStyle name="Input 5 4 7" xfId="25887"/>
    <cellStyle name="Input 5 5" xfId="24063"/>
    <cellStyle name="Input 5 5 2" xfId="33743"/>
    <cellStyle name="Input 6" xfId="1301"/>
    <cellStyle name="Input 6 2" xfId="15954"/>
    <cellStyle name="Input 6 2 10" xfId="24937"/>
    <cellStyle name="Input 6 2 10 2" xfId="34617"/>
    <cellStyle name="Input 6 2 11" xfId="26086"/>
    <cellStyle name="Input 6 2 2" xfId="16136"/>
    <cellStyle name="Input 6 2 2 2" xfId="16650"/>
    <cellStyle name="Input 6 2 2 2 2" xfId="17564"/>
    <cellStyle name="Input 6 2 2 2 2 2" xfId="23124"/>
    <cellStyle name="Input 6 2 2 2 2 2 2" xfId="32804"/>
    <cellStyle name="Input 6 2 2 2 2 3" xfId="18701"/>
    <cellStyle name="Input 6 2 2 2 2 3 2" xfId="28381"/>
    <cellStyle name="Input 6 2 2 2 2 4" xfId="24482"/>
    <cellStyle name="Input 6 2 2 2 2 4 2" xfId="34162"/>
    <cellStyle name="Input 6 2 2 2 2 5" xfId="27046"/>
    <cellStyle name="Input 6 2 2 2 2 6" xfId="27248"/>
    <cellStyle name="Input 6 2 2 2 3" xfId="18245"/>
    <cellStyle name="Input 6 2 2 2 3 2" xfId="23805"/>
    <cellStyle name="Input 6 2 2 2 3 2 2" xfId="33485"/>
    <cellStyle name="Input 6 2 2 2 3 3" xfId="24235"/>
    <cellStyle name="Input 6 2 2 2 3 3 2" xfId="33915"/>
    <cellStyle name="Input 6 2 2 2 3 4" xfId="24980"/>
    <cellStyle name="Input 6 2 2 2 3 4 2" xfId="34660"/>
    <cellStyle name="Input 6 2 2 2 3 5" xfId="27929"/>
    <cellStyle name="Input 6 2 2 2 4" xfId="22300"/>
    <cellStyle name="Input 6 2 2 2 4 2" xfId="31980"/>
    <cellStyle name="Input 6 2 2 2 5" xfId="19495"/>
    <cellStyle name="Input 6 2 2 2 5 2" xfId="29175"/>
    <cellStyle name="Input 6 2 2 2 6" xfId="19621"/>
    <cellStyle name="Input 6 2 2 2 6 2" xfId="29301"/>
    <cellStyle name="Input 6 2 2 2 7" xfId="26231"/>
    <cellStyle name="Input 6 2 2 3" xfId="16414"/>
    <cellStyle name="Input 6 2 2 3 2" xfId="17328"/>
    <cellStyle name="Input 6 2 2 3 2 2" xfId="22888"/>
    <cellStyle name="Input 6 2 2 3 2 2 2" xfId="32568"/>
    <cellStyle name="Input 6 2 2 3 2 3" xfId="20259"/>
    <cellStyle name="Input 6 2 2 3 2 3 2" xfId="29939"/>
    <cellStyle name="Input 6 2 2 3 2 4" xfId="18411"/>
    <cellStyle name="Input 6 2 2 3 2 4 2" xfId="28091"/>
    <cellStyle name="Input 6 2 2 3 2 5" xfId="26810"/>
    <cellStyle name="Input 6 2 2 3 2 6" xfId="25125"/>
    <cellStyle name="Input 6 2 2 3 3" xfId="18009"/>
    <cellStyle name="Input 6 2 2 3 3 2" xfId="23569"/>
    <cellStyle name="Input 6 2 2 3 3 2 2" xfId="33249"/>
    <cellStyle name="Input 6 2 2 3 3 3" xfId="22798"/>
    <cellStyle name="Input 6 2 2 3 3 3 2" xfId="32478"/>
    <cellStyle name="Input 6 2 2 3 3 4" xfId="24896"/>
    <cellStyle name="Input 6 2 2 3 3 4 2" xfId="34576"/>
    <cellStyle name="Input 6 2 2 3 3 5" xfId="27693"/>
    <cellStyle name="Input 6 2 2 3 4" xfId="22064"/>
    <cellStyle name="Input 6 2 2 3 4 2" xfId="31744"/>
    <cellStyle name="Input 6 2 2 3 5" xfId="18535"/>
    <cellStyle name="Input 6 2 2 3 5 2" xfId="28215"/>
    <cellStyle name="Input 6 2 2 3 6" xfId="21464"/>
    <cellStyle name="Input 6 2 2 3 6 2" xfId="31144"/>
    <cellStyle name="Input 6 2 2 3 7" xfId="26126"/>
    <cellStyle name="Input 6 2 2 4" xfId="17300"/>
    <cellStyle name="Input 6 2 2 4 2" xfId="22860"/>
    <cellStyle name="Input 6 2 2 4 2 2" xfId="32540"/>
    <cellStyle name="Input 6 2 2 4 3" xfId="18801"/>
    <cellStyle name="Input 6 2 2 4 3 2" xfId="28481"/>
    <cellStyle name="Input 6 2 2 4 4" xfId="18424"/>
    <cellStyle name="Input 6 2 2 4 4 2" xfId="28104"/>
    <cellStyle name="Input 6 2 2 4 5" xfId="26784"/>
    <cellStyle name="Input 6 2 2 4 6" xfId="26275"/>
    <cellStyle name="Input 6 2 2 5" xfId="17739"/>
    <cellStyle name="Input 6 2 2 5 2" xfId="23299"/>
    <cellStyle name="Input 6 2 2 5 2 2" xfId="32979"/>
    <cellStyle name="Input 6 2 2 5 3" xfId="20484"/>
    <cellStyle name="Input 6 2 2 5 3 2" xfId="30164"/>
    <cellStyle name="Input 6 2 2 5 4" xfId="19600"/>
    <cellStyle name="Input 6 2 2 5 4 2" xfId="29280"/>
    <cellStyle name="Input 6 2 2 5 5" xfId="27423"/>
    <cellStyle name="Input 6 2 2 6" xfId="21792"/>
    <cellStyle name="Input 6 2 2 6 2" xfId="31472"/>
    <cellStyle name="Input 6 2 2 7" xfId="18677"/>
    <cellStyle name="Input 6 2 2 7 2" xfId="28357"/>
    <cellStyle name="Input 6 2 2 8" xfId="24702"/>
    <cellStyle name="Input 6 2 2 8 2" xfId="34382"/>
    <cellStyle name="Input 6 2 2 9" xfId="25766"/>
    <cellStyle name="Input 6 2 3" xfId="15993"/>
    <cellStyle name="Input 6 2 3 2" xfId="16537"/>
    <cellStyle name="Input 6 2 3 2 2" xfId="17451"/>
    <cellStyle name="Input 6 2 3 2 2 2" xfId="23011"/>
    <cellStyle name="Input 6 2 3 2 2 2 2" xfId="32691"/>
    <cellStyle name="Input 6 2 3 2 2 3" xfId="24446"/>
    <cellStyle name="Input 6 2 3 2 2 3 2" xfId="34126"/>
    <cellStyle name="Input 6 2 3 2 2 4" xfId="19167"/>
    <cellStyle name="Input 6 2 3 2 2 4 2" xfId="28847"/>
    <cellStyle name="Input 6 2 3 2 2 5" xfId="26933"/>
    <cellStyle name="Input 6 2 3 2 2 6" xfId="25234"/>
    <cellStyle name="Input 6 2 3 2 3" xfId="18132"/>
    <cellStyle name="Input 6 2 3 2 3 2" xfId="23692"/>
    <cellStyle name="Input 6 2 3 2 3 2 2" xfId="33372"/>
    <cellStyle name="Input 6 2 3 2 3 3" xfId="24338"/>
    <cellStyle name="Input 6 2 3 2 3 3 2" xfId="34018"/>
    <cellStyle name="Input 6 2 3 2 3 4" xfId="24685"/>
    <cellStyle name="Input 6 2 3 2 3 4 2" xfId="34365"/>
    <cellStyle name="Input 6 2 3 2 3 5" xfId="27816"/>
    <cellStyle name="Input 6 2 3 2 4" xfId="22187"/>
    <cellStyle name="Input 6 2 3 2 4 2" xfId="31867"/>
    <cellStyle name="Input 6 2 3 2 5" xfId="19482"/>
    <cellStyle name="Input 6 2 3 2 5 2" xfId="29162"/>
    <cellStyle name="Input 6 2 3 2 6" xfId="18532"/>
    <cellStyle name="Input 6 2 3 2 6 2" xfId="28212"/>
    <cellStyle name="Input 6 2 3 2 7" xfId="25383"/>
    <cellStyle name="Input 6 2 3 3" xfId="16301"/>
    <cellStyle name="Input 6 2 3 3 2" xfId="17096"/>
    <cellStyle name="Input 6 2 3 3 2 2" xfId="22671"/>
    <cellStyle name="Input 6 2 3 3 2 2 2" xfId="32351"/>
    <cellStyle name="Input 6 2 3 3 2 3" xfId="20161"/>
    <cellStyle name="Input 6 2 3 3 2 3 2" xfId="29841"/>
    <cellStyle name="Input 6 2 3 3 2 4" xfId="20617"/>
    <cellStyle name="Input 6 2 3 3 2 4 2" xfId="30297"/>
    <cellStyle name="Input 6 2 3 3 2 5" xfId="26644"/>
    <cellStyle name="Input 6 2 3 3 2 6" xfId="25268"/>
    <cellStyle name="Input 6 2 3 3 3" xfId="17896"/>
    <cellStyle name="Input 6 2 3 3 3 2" xfId="23456"/>
    <cellStyle name="Input 6 2 3 3 3 2 2" xfId="33136"/>
    <cellStyle name="Input 6 2 3 3 3 3" xfId="24000"/>
    <cellStyle name="Input 6 2 3 3 3 3 2" xfId="33680"/>
    <cellStyle name="Input 6 2 3 3 3 4" xfId="20534"/>
    <cellStyle name="Input 6 2 3 3 3 4 2" xfId="30214"/>
    <cellStyle name="Input 6 2 3 3 3 5" xfId="27580"/>
    <cellStyle name="Input 6 2 3 3 4" xfId="21951"/>
    <cellStyle name="Input 6 2 3 3 4 2" xfId="31631"/>
    <cellStyle name="Input 6 2 3 3 5" xfId="18374"/>
    <cellStyle name="Input 6 2 3 3 5 2" xfId="28054"/>
    <cellStyle name="Input 6 2 3 3 6" xfId="24934"/>
    <cellStyle name="Input 6 2 3 3 6 2" xfId="34614"/>
    <cellStyle name="Input 6 2 3 3 7" xfId="25961"/>
    <cellStyle name="Input 6 2 3 4" xfId="17011"/>
    <cellStyle name="Input 6 2 3 4 2" xfId="22586"/>
    <cellStyle name="Input 6 2 3 4 2 2" xfId="32266"/>
    <cellStyle name="Input 6 2 3 4 3" xfId="21565"/>
    <cellStyle name="Input 6 2 3 4 3 2" xfId="31245"/>
    <cellStyle name="Input 6 2 3 4 4" xfId="21029"/>
    <cellStyle name="Input 6 2 3 4 4 2" xfId="30709"/>
    <cellStyle name="Input 6 2 3 4 5" xfId="26567"/>
    <cellStyle name="Input 6 2 3 4 6" xfId="25103"/>
    <cellStyle name="Input 6 2 3 5" xfId="17290"/>
    <cellStyle name="Input 6 2 3 5 2" xfId="22850"/>
    <cellStyle name="Input 6 2 3 5 2 2" xfId="32530"/>
    <cellStyle name="Input 6 2 3 5 3" xfId="21366"/>
    <cellStyle name="Input 6 2 3 5 3 2" xfId="31046"/>
    <cellStyle name="Input 6 2 3 5 4" xfId="20518"/>
    <cellStyle name="Input 6 2 3 5 4 2" xfId="30198"/>
    <cellStyle name="Input 6 2 3 5 5" xfId="26313"/>
    <cellStyle name="Input 6 2 3 6" xfId="21673"/>
    <cellStyle name="Input 6 2 3 6 2" xfId="31353"/>
    <cellStyle name="Input 6 2 3 7" xfId="21076"/>
    <cellStyle name="Input 6 2 3 7 2" xfId="30756"/>
    <cellStyle name="Input 6 2 3 8" xfId="21206"/>
    <cellStyle name="Input 6 2 3 8 2" xfId="30886"/>
    <cellStyle name="Input 6 2 3 9" xfId="26074"/>
    <cellStyle name="Input 6 2 4" xfId="16505"/>
    <cellStyle name="Input 6 2 4 2" xfId="17419"/>
    <cellStyle name="Input 6 2 4 2 2" xfId="22979"/>
    <cellStyle name="Input 6 2 4 2 2 2" xfId="32659"/>
    <cellStyle name="Input 6 2 4 2 3" xfId="24358"/>
    <cellStyle name="Input 6 2 4 2 3 2" xfId="34038"/>
    <cellStyle name="Input 6 2 4 2 4" xfId="20152"/>
    <cellStyle name="Input 6 2 4 2 4 2" xfId="29832"/>
    <cellStyle name="Input 6 2 4 2 5" xfId="26901"/>
    <cellStyle name="Input 6 2 4 2 6" xfId="25062"/>
    <cellStyle name="Input 6 2 4 3" xfId="18100"/>
    <cellStyle name="Input 6 2 4 3 2" xfId="23660"/>
    <cellStyle name="Input 6 2 4 3 2 2" xfId="33340"/>
    <cellStyle name="Input 6 2 4 3 3" xfId="23958"/>
    <cellStyle name="Input 6 2 4 3 3 2" xfId="33638"/>
    <cellStyle name="Input 6 2 4 3 4" xfId="24828"/>
    <cellStyle name="Input 6 2 4 3 4 2" xfId="34508"/>
    <cellStyle name="Input 6 2 4 3 5" xfId="27784"/>
    <cellStyle name="Input 6 2 4 4" xfId="22155"/>
    <cellStyle name="Input 6 2 4 4 2" xfId="31835"/>
    <cellStyle name="Input 6 2 4 5" xfId="18603"/>
    <cellStyle name="Input 6 2 4 5 2" xfId="28283"/>
    <cellStyle name="Input 6 2 4 6" xfId="20179"/>
    <cellStyle name="Input 6 2 4 6 2" xfId="29859"/>
    <cellStyle name="Input 6 2 4 7" xfId="25389"/>
    <cellStyle name="Input 6 2 5" xfId="16269"/>
    <cellStyle name="Input 6 2 5 2" xfId="17002"/>
    <cellStyle name="Input 6 2 5 2 2" xfId="22577"/>
    <cellStyle name="Input 6 2 5 2 2 2" xfId="32257"/>
    <cellStyle name="Input 6 2 5 2 3" xfId="20276"/>
    <cellStyle name="Input 6 2 5 2 3 2" xfId="29956"/>
    <cellStyle name="Input 6 2 5 2 4" xfId="20687"/>
    <cellStyle name="Input 6 2 5 2 4 2" xfId="30367"/>
    <cellStyle name="Input 6 2 5 2 5" xfId="26559"/>
    <cellStyle name="Input 6 2 5 2 6" xfId="25475"/>
    <cellStyle name="Input 6 2 5 3" xfId="17864"/>
    <cellStyle name="Input 6 2 5 3 2" xfId="23424"/>
    <cellStyle name="Input 6 2 5 3 2 2" xfId="33104"/>
    <cellStyle name="Input 6 2 5 3 3" xfId="20044"/>
    <cellStyle name="Input 6 2 5 3 3 2" xfId="29724"/>
    <cellStyle name="Input 6 2 5 3 4" xfId="25004"/>
    <cellStyle name="Input 6 2 5 3 4 2" xfId="34684"/>
    <cellStyle name="Input 6 2 5 3 5" xfId="27548"/>
    <cellStyle name="Input 6 2 5 4" xfId="21919"/>
    <cellStyle name="Input 6 2 5 4 2" xfId="31599"/>
    <cellStyle name="Input 6 2 5 5" xfId="21264"/>
    <cellStyle name="Input 6 2 5 5 2" xfId="30944"/>
    <cellStyle name="Input 6 2 5 6" xfId="24216"/>
    <cellStyle name="Input 6 2 5 6 2" xfId="33896"/>
    <cellStyle name="Input 6 2 5 7" xfId="25970"/>
    <cellStyle name="Input 6 2 6" xfId="17141"/>
    <cellStyle name="Input 6 2 6 2" xfId="22716"/>
    <cellStyle name="Input 6 2 6 2 2" xfId="32396"/>
    <cellStyle name="Input 6 2 6 3" xfId="18726"/>
    <cellStyle name="Input 6 2 6 3 2" xfId="28406"/>
    <cellStyle name="Input 6 2 6 4" xfId="21140"/>
    <cellStyle name="Input 6 2 6 4 2" xfId="30820"/>
    <cellStyle name="Input 6 2 6 5" xfId="26682"/>
    <cellStyle name="Input 6 2 6 6" xfId="26321"/>
    <cellStyle name="Input 6 2 7" xfId="17186"/>
    <cellStyle name="Input 6 2 7 2" xfId="22761"/>
    <cellStyle name="Input 6 2 7 2 2" xfId="32441"/>
    <cellStyle name="Input 6 2 7 3" xfId="21574"/>
    <cellStyle name="Input 6 2 7 3 2" xfId="31254"/>
    <cellStyle name="Input 6 2 7 4" xfId="24623"/>
    <cellStyle name="Input 6 2 7 4 2" xfId="34303"/>
    <cellStyle name="Input 6 2 7 5" xfId="26308"/>
    <cellStyle name="Input 6 2 8" xfId="21640"/>
    <cellStyle name="Input 6 2 8 2" xfId="31320"/>
    <cellStyle name="Input 6 2 9" xfId="18630"/>
    <cellStyle name="Input 6 2 9 2" xfId="28310"/>
    <cellStyle name="Input 6 3" xfId="16052"/>
    <cellStyle name="Input 6 3 10" xfId="25412"/>
    <cellStyle name="Input 6 3 2" xfId="16180"/>
    <cellStyle name="Input 6 3 2 2" xfId="16686"/>
    <cellStyle name="Input 6 3 2 2 2" xfId="17600"/>
    <cellStyle name="Input 6 3 2 2 2 2" xfId="23160"/>
    <cellStyle name="Input 6 3 2 2 2 2 2" xfId="32840"/>
    <cellStyle name="Input 6 3 2 2 2 3" xfId="18477"/>
    <cellStyle name="Input 6 3 2 2 2 3 2" xfId="28157"/>
    <cellStyle name="Input 6 3 2 2 2 4" xfId="19382"/>
    <cellStyle name="Input 6 3 2 2 2 4 2" xfId="29062"/>
    <cellStyle name="Input 6 3 2 2 2 5" xfId="27082"/>
    <cellStyle name="Input 6 3 2 2 2 6" xfId="27284"/>
    <cellStyle name="Input 6 3 2 2 3" xfId="18281"/>
    <cellStyle name="Input 6 3 2 2 3 2" xfId="23841"/>
    <cellStyle name="Input 6 3 2 2 3 2 2" xfId="33521"/>
    <cellStyle name="Input 6 3 2 2 3 3" xfId="24541"/>
    <cellStyle name="Input 6 3 2 2 3 3 2" xfId="34221"/>
    <cellStyle name="Input 6 3 2 2 3 4" xfId="24646"/>
    <cellStyle name="Input 6 3 2 2 3 4 2" xfId="34326"/>
    <cellStyle name="Input 6 3 2 2 3 5" xfId="27965"/>
    <cellStyle name="Input 6 3 2 2 4" xfId="22336"/>
    <cellStyle name="Input 6 3 2 2 4 2" xfId="32016"/>
    <cellStyle name="Input 6 3 2 2 5" xfId="24167"/>
    <cellStyle name="Input 6 3 2 2 5 2" xfId="33847"/>
    <cellStyle name="Input 6 3 2 2 6" xfId="21046"/>
    <cellStyle name="Input 6 3 2 2 6 2" xfId="30726"/>
    <cellStyle name="Input 6 3 2 2 7" xfId="25678"/>
    <cellStyle name="Input 6 3 2 3" xfId="16450"/>
    <cellStyle name="Input 6 3 2 3 2" xfId="17364"/>
    <cellStyle name="Input 6 3 2 3 2 2" xfId="22924"/>
    <cellStyle name="Input 6 3 2 3 2 2 2" xfId="32604"/>
    <cellStyle name="Input 6 3 2 3 2 3" xfId="20746"/>
    <cellStyle name="Input 6 3 2 3 2 3 2" xfId="30426"/>
    <cellStyle name="Input 6 3 2 3 2 4" xfId="19152"/>
    <cellStyle name="Input 6 3 2 3 2 4 2" xfId="28832"/>
    <cellStyle name="Input 6 3 2 3 2 5" xfId="26846"/>
    <cellStyle name="Input 6 3 2 3 2 6" xfId="25076"/>
    <cellStyle name="Input 6 3 2 3 3" xfId="18045"/>
    <cellStyle name="Input 6 3 2 3 3 2" xfId="23605"/>
    <cellStyle name="Input 6 3 2 3 3 2 2" xfId="33285"/>
    <cellStyle name="Input 6 3 2 3 3 3" xfId="20908"/>
    <cellStyle name="Input 6 3 2 3 3 3 2" xfId="30588"/>
    <cellStyle name="Input 6 3 2 3 3 4" xfId="20885"/>
    <cellStyle name="Input 6 3 2 3 3 4 2" xfId="30565"/>
    <cellStyle name="Input 6 3 2 3 3 5" xfId="27729"/>
    <cellStyle name="Input 6 3 2 3 4" xfId="22100"/>
    <cellStyle name="Input 6 3 2 3 4 2" xfId="31780"/>
    <cellStyle name="Input 6 3 2 3 5" xfId="19058"/>
    <cellStyle name="Input 6 3 2 3 5 2" xfId="28738"/>
    <cellStyle name="Input 6 3 2 3 6" xfId="21154"/>
    <cellStyle name="Input 6 3 2 3 6 2" xfId="30834"/>
    <cellStyle name="Input 6 3 2 3 7" xfId="25314"/>
    <cellStyle name="Input 6 3 2 4" xfId="17296"/>
    <cellStyle name="Input 6 3 2 4 2" xfId="22856"/>
    <cellStyle name="Input 6 3 2 4 2 2" xfId="32536"/>
    <cellStyle name="Input 6 3 2 4 3" xfId="24031"/>
    <cellStyle name="Input 6 3 2 4 3 2" xfId="33711"/>
    <cellStyle name="Input 6 3 2 4 4" xfId="18682"/>
    <cellStyle name="Input 6 3 2 4 4 2" xfId="28362"/>
    <cellStyle name="Input 6 3 2 4 5" xfId="26781"/>
    <cellStyle name="Input 6 3 2 4 6" xfId="26323"/>
    <cellStyle name="Input 6 3 2 5" xfId="17775"/>
    <cellStyle name="Input 6 3 2 5 2" xfId="23335"/>
    <cellStyle name="Input 6 3 2 5 2 2" xfId="33015"/>
    <cellStyle name="Input 6 3 2 5 3" xfId="20015"/>
    <cellStyle name="Input 6 3 2 5 3 2" xfId="29695"/>
    <cellStyle name="Input 6 3 2 5 4" xfId="19847"/>
    <cellStyle name="Input 6 3 2 5 4 2" xfId="29527"/>
    <cellStyle name="Input 6 3 2 5 5" xfId="27459"/>
    <cellStyle name="Input 6 3 2 6" xfId="21830"/>
    <cellStyle name="Input 6 3 2 6 2" xfId="31510"/>
    <cellStyle name="Input 6 3 2 7" xfId="21501"/>
    <cellStyle name="Input 6 3 2 7 2" xfId="31181"/>
    <cellStyle name="Input 6 3 2 8" xfId="18722"/>
    <cellStyle name="Input 6 3 2 8 2" xfId="28402"/>
    <cellStyle name="Input 6 3 2 9" xfId="25947"/>
    <cellStyle name="Input 6 3 3" xfId="16578"/>
    <cellStyle name="Input 6 3 3 2" xfId="17492"/>
    <cellStyle name="Input 6 3 3 2 2" xfId="23052"/>
    <cellStyle name="Input 6 3 3 2 2 2" xfId="32732"/>
    <cellStyle name="Input 6 3 3 2 3" xfId="18647"/>
    <cellStyle name="Input 6 3 3 2 3 2" xfId="28327"/>
    <cellStyle name="Input 6 3 3 2 4" xfId="19873"/>
    <cellStyle name="Input 6 3 3 2 4 2" xfId="29553"/>
    <cellStyle name="Input 6 3 3 2 5" xfId="26974"/>
    <cellStyle name="Input 6 3 3 2 6" xfId="25024"/>
    <cellStyle name="Input 6 3 3 3" xfId="18173"/>
    <cellStyle name="Input 6 3 3 3 2" xfId="23733"/>
    <cellStyle name="Input 6 3 3 3 2 2" xfId="33413"/>
    <cellStyle name="Input 6 3 3 3 3" xfId="24166"/>
    <cellStyle name="Input 6 3 3 3 3 2" xfId="33846"/>
    <cellStyle name="Input 6 3 3 3 4" xfId="24724"/>
    <cellStyle name="Input 6 3 3 3 4 2" xfId="34404"/>
    <cellStyle name="Input 6 3 3 3 5" xfId="27857"/>
    <cellStyle name="Input 6 3 3 4" xfId="22228"/>
    <cellStyle name="Input 6 3 3 4 2" xfId="31908"/>
    <cellStyle name="Input 6 3 3 5" xfId="18990"/>
    <cellStyle name="Input 6 3 3 5 2" xfId="28670"/>
    <cellStyle name="Input 6 3 3 6" xfId="19644"/>
    <cellStyle name="Input 6 3 3 6 2" xfId="29324"/>
    <cellStyle name="Input 6 3 3 7" xfId="25190"/>
    <cellStyle name="Input 6 3 4" xfId="16342"/>
    <cellStyle name="Input 6 3 4 2" xfId="16894"/>
    <cellStyle name="Input 6 3 4 2 2" xfId="22469"/>
    <cellStyle name="Input 6 3 4 2 2 2" xfId="32149"/>
    <cellStyle name="Input 6 3 4 2 3" xfId="24280"/>
    <cellStyle name="Input 6 3 4 2 3 2" xfId="33960"/>
    <cellStyle name="Input 6 3 4 2 4" xfId="19540"/>
    <cellStyle name="Input 6 3 4 2 4 2" xfId="29220"/>
    <cellStyle name="Input 6 3 4 2 5" xfId="26451"/>
    <cellStyle name="Input 6 3 4 2 6" xfId="25251"/>
    <cellStyle name="Input 6 3 4 3" xfId="17937"/>
    <cellStyle name="Input 6 3 4 3 2" xfId="23497"/>
    <cellStyle name="Input 6 3 4 3 2 2" xfId="33177"/>
    <cellStyle name="Input 6 3 4 3 3" xfId="20098"/>
    <cellStyle name="Input 6 3 4 3 3 2" xfId="29778"/>
    <cellStyle name="Input 6 3 4 3 4" xfId="22801"/>
    <cellStyle name="Input 6 3 4 3 4 2" xfId="32481"/>
    <cellStyle name="Input 6 3 4 3 5" xfId="27621"/>
    <cellStyle name="Input 6 3 4 4" xfId="21992"/>
    <cellStyle name="Input 6 3 4 4 2" xfId="31672"/>
    <cellStyle name="Input 6 3 4 5" xfId="21218"/>
    <cellStyle name="Input 6 3 4 5 2" xfId="30898"/>
    <cellStyle name="Input 6 3 4 6" xfId="20580"/>
    <cellStyle name="Input 6 3 4 6 2" xfId="30260"/>
    <cellStyle name="Input 6 3 4 7" xfId="26184"/>
    <cellStyle name="Input 6 3 5" xfId="17122"/>
    <cellStyle name="Input 6 3 5 2" xfId="22697"/>
    <cellStyle name="Input 6 3 5 2 2" xfId="32377"/>
    <cellStyle name="Input 6 3 5 3" xfId="19830"/>
    <cellStyle name="Input 6 3 5 3 2" xfId="29510"/>
    <cellStyle name="Input 6 3 5 4" xfId="20559"/>
    <cellStyle name="Input 6 3 5 4 2" xfId="30239"/>
    <cellStyle name="Input 6 3 5 5" xfId="26665"/>
    <cellStyle name="Input 6 3 5 6" xfId="26332"/>
    <cellStyle name="Input 6 3 6" xfId="17667"/>
    <cellStyle name="Input 6 3 6 2" xfId="23227"/>
    <cellStyle name="Input 6 3 6 2 2" xfId="32907"/>
    <cellStyle name="Input 6 3 6 3" xfId="20736"/>
    <cellStyle name="Input 6 3 6 3 2" xfId="30416"/>
    <cellStyle name="Input 6 3 6 4" xfId="18892"/>
    <cellStyle name="Input 6 3 6 4 2" xfId="28572"/>
    <cellStyle name="Input 6 3 6 5" xfId="27351"/>
    <cellStyle name="Input 6 3 7" xfId="21718"/>
    <cellStyle name="Input 6 3 7 2" xfId="31398"/>
    <cellStyle name="Input 6 3 8" xfId="21201"/>
    <cellStyle name="Input 6 3 8 2" xfId="30881"/>
    <cellStyle name="Input 6 3 9" xfId="18483"/>
    <cellStyle name="Input 6 3 9 2" xfId="28163"/>
    <cellStyle name="Input 6 4" xfId="16235"/>
    <cellStyle name="Input 6 4 2" xfId="16971"/>
    <cellStyle name="Input 6 4 2 2" xfId="22546"/>
    <cellStyle name="Input 6 4 2 2 2" xfId="32226"/>
    <cellStyle name="Input 6 4 2 3" xfId="21065"/>
    <cellStyle name="Input 6 4 2 3 2" xfId="30745"/>
    <cellStyle name="Input 6 4 2 4" xfId="18662"/>
    <cellStyle name="Input 6 4 2 4 2" xfId="28342"/>
    <cellStyle name="Input 6 4 2 5" xfId="26528"/>
    <cellStyle name="Input 6 4 2 6" xfId="25736"/>
    <cellStyle name="Input 6 4 3" xfId="17830"/>
    <cellStyle name="Input 6 4 3 2" xfId="23390"/>
    <cellStyle name="Input 6 4 3 2 2" xfId="33070"/>
    <cellStyle name="Input 6 4 3 3" xfId="18341"/>
    <cellStyle name="Input 6 4 3 3 2" xfId="28021"/>
    <cellStyle name="Input 6 4 3 4" xfId="19288"/>
    <cellStyle name="Input 6 4 3 4 2" xfId="28968"/>
    <cellStyle name="Input 6 4 3 5" xfId="27514"/>
    <cellStyle name="Input 6 4 4" xfId="21885"/>
    <cellStyle name="Input 6 4 4 2" xfId="31565"/>
    <cellStyle name="Input 6 4 5" xfId="19230"/>
    <cellStyle name="Input 6 4 5 2" xfId="28910"/>
    <cellStyle name="Input 6 4 6" xfId="24135"/>
    <cellStyle name="Input 6 4 6 2" xfId="33815"/>
    <cellStyle name="Input 6 4 7" xfId="25135"/>
    <cellStyle name="Input 6 5" xfId="24017"/>
    <cellStyle name="Input 6 5 2" xfId="33697"/>
    <cellStyle name="Input 7" xfId="126"/>
    <cellStyle name="Input 7 2" xfId="15929"/>
    <cellStyle name="Input 7 2 10" xfId="20197"/>
    <cellStyle name="Input 7 2 10 2" xfId="29877"/>
    <cellStyle name="Input 7 2 11" xfId="25797"/>
    <cellStyle name="Input 7 2 2" xfId="16085"/>
    <cellStyle name="Input 7 2 2 2" xfId="16608"/>
    <cellStyle name="Input 7 2 2 2 2" xfId="17522"/>
    <cellStyle name="Input 7 2 2 2 2 2" xfId="23082"/>
    <cellStyle name="Input 7 2 2 2 2 2 2" xfId="32762"/>
    <cellStyle name="Input 7 2 2 2 2 3" xfId="20722"/>
    <cellStyle name="Input 7 2 2 2 2 3 2" xfId="30402"/>
    <cellStyle name="Input 7 2 2 2 2 4" xfId="19806"/>
    <cellStyle name="Input 7 2 2 2 2 4 2" xfId="29486"/>
    <cellStyle name="Input 7 2 2 2 2 5" xfId="27004"/>
    <cellStyle name="Input 7 2 2 2 2 6" xfId="27206"/>
    <cellStyle name="Input 7 2 2 2 3" xfId="18203"/>
    <cellStyle name="Input 7 2 2 2 3 2" xfId="23763"/>
    <cellStyle name="Input 7 2 2 2 3 2 2" xfId="33443"/>
    <cellStyle name="Input 7 2 2 2 3 3" xfId="19196"/>
    <cellStyle name="Input 7 2 2 2 3 3 2" xfId="28876"/>
    <cellStyle name="Input 7 2 2 2 3 4" xfId="25012"/>
    <cellStyle name="Input 7 2 2 2 3 4 2" xfId="34692"/>
    <cellStyle name="Input 7 2 2 2 3 5" xfId="27887"/>
    <cellStyle name="Input 7 2 2 2 4" xfId="22258"/>
    <cellStyle name="Input 7 2 2 2 4 2" xfId="31938"/>
    <cellStyle name="Input 7 2 2 2 5" xfId="19827"/>
    <cellStyle name="Input 7 2 2 2 5 2" xfId="29507"/>
    <cellStyle name="Input 7 2 2 2 6" xfId="18903"/>
    <cellStyle name="Input 7 2 2 2 6 2" xfId="28583"/>
    <cellStyle name="Input 7 2 2 2 7" xfId="25330"/>
    <cellStyle name="Input 7 2 2 3" xfId="16372"/>
    <cellStyle name="Input 7 2 2 3 2" xfId="17077"/>
    <cellStyle name="Input 7 2 2 3 2 2" xfId="22652"/>
    <cellStyle name="Input 7 2 2 3 2 2 2" xfId="32332"/>
    <cellStyle name="Input 7 2 2 3 2 3" xfId="20118"/>
    <cellStyle name="Input 7 2 2 3 2 3 2" xfId="29798"/>
    <cellStyle name="Input 7 2 2 3 2 4" xfId="24398"/>
    <cellStyle name="Input 7 2 2 3 2 4 2" xfId="34078"/>
    <cellStyle name="Input 7 2 2 3 2 5" xfId="26625"/>
    <cellStyle name="Input 7 2 2 3 2 6" xfId="25257"/>
    <cellStyle name="Input 7 2 2 3 3" xfId="17967"/>
    <cellStyle name="Input 7 2 2 3 3 2" xfId="23527"/>
    <cellStyle name="Input 7 2 2 3 3 2 2" xfId="33207"/>
    <cellStyle name="Input 7 2 2 3 3 3" xfId="18520"/>
    <cellStyle name="Input 7 2 2 3 3 3 2" xfId="28200"/>
    <cellStyle name="Input 7 2 2 3 3 4" xfId="24674"/>
    <cellStyle name="Input 7 2 2 3 3 4 2" xfId="34354"/>
    <cellStyle name="Input 7 2 2 3 3 5" xfId="27651"/>
    <cellStyle name="Input 7 2 2 3 4" xfId="22022"/>
    <cellStyle name="Input 7 2 2 3 4 2" xfId="31702"/>
    <cellStyle name="Input 7 2 2 3 5" xfId="20302"/>
    <cellStyle name="Input 7 2 2 3 5 2" xfId="29982"/>
    <cellStyle name="Input 7 2 2 3 6" xfId="19225"/>
    <cellStyle name="Input 7 2 2 3 6 2" xfId="28905"/>
    <cellStyle name="Input 7 2 2 3 7" xfId="25943"/>
    <cellStyle name="Input 7 2 2 4" xfId="17160"/>
    <cellStyle name="Input 7 2 2 4 2" xfId="22735"/>
    <cellStyle name="Input 7 2 2 4 2 2" xfId="32415"/>
    <cellStyle name="Input 7 2 2 4 3" xfId="18989"/>
    <cellStyle name="Input 7 2 2 4 3 2" xfId="28669"/>
    <cellStyle name="Input 7 2 2 4 4" xfId="18611"/>
    <cellStyle name="Input 7 2 2 4 4 2" xfId="28291"/>
    <cellStyle name="Input 7 2 2 4 5" xfId="26697"/>
    <cellStyle name="Input 7 2 2 4 6" xfId="26342"/>
    <cellStyle name="Input 7 2 2 5" xfId="17697"/>
    <cellStyle name="Input 7 2 2 5 2" xfId="23257"/>
    <cellStyle name="Input 7 2 2 5 2 2" xfId="32937"/>
    <cellStyle name="Input 7 2 2 5 3" xfId="24041"/>
    <cellStyle name="Input 7 2 2 5 3 2" xfId="33721"/>
    <cellStyle name="Input 7 2 2 5 4" xfId="21566"/>
    <cellStyle name="Input 7 2 2 5 4 2" xfId="31246"/>
    <cellStyle name="Input 7 2 2 5 5" xfId="27381"/>
    <cellStyle name="Input 7 2 2 6" xfId="21748"/>
    <cellStyle name="Input 7 2 2 6 2" xfId="31428"/>
    <cellStyle name="Input 7 2 2 7" xfId="24008"/>
    <cellStyle name="Input 7 2 2 7 2" xfId="33688"/>
    <cellStyle name="Input 7 2 2 8" xfId="24423"/>
    <cellStyle name="Input 7 2 2 8 2" xfId="34103"/>
    <cellStyle name="Input 7 2 2 9" xfId="25941"/>
    <cellStyle name="Input 7 2 3" xfId="15982"/>
    <cellStyle name="Input 7 2 3 2" xfId="16528"/>
    <cellStyle name="Input 7 2 3 2 2" xfId="17442"/>
    <cellStyle name="Input 7 2 3 2 2 2" xfId="23002"/>
    <cellStyle name="Input 7 2 3 2 2 2 2" xfId="32682"/>
    <cellStyle name="Input 7 2 3 2 2 3" xfId="20942"/>
    <cellStyle name="Input 7 2 3 2 2 3 2" xfId="30622"/>
    <cellStyle name="Input 7 2 3 2 2 4" xfId="20950"/>
    <cellStyle name="Input 7 2 3 2 2 4 2" xfId="30630"/>
    <cellStyle name="Input 7 2 3 2 2 5" xfId="26924"/>
    <cellStyle name="Input 7 2 3 2 2 6" xfId="25233"/>
    <cellStyle name="Input 7 2 3 2 3" xfId="18123"/>
    <cellStyle name="Input 7 2 3 2 3 2" xfId="23683"/>
    <cellStyle name="Input 7 2 3 2 3 2 2" xfId="33363"/>
    <cellStyle name="Input 7 2 3 2 3 3" xfId="24490"/>
    <cellStyle name="Input 7 2 3 2 3 3 2" xfId="34170"/>
    <cellStyle name="Input 7 2 3 2 3 4" xfId="24746"/>
    <cellStyle name="Input 7 2 3 2 3 4 2" xfId="34426"/>
    <cellStyle name="Input 7 2 3 2 3 5" xfId="27807"/>
    <cellStyle name="Input 7 2 3 2 4" xfId="22178"/>
    <cellStyle name="Input 7 2 3 2 4 2" xfId="31858"/>
    <cellStyle name="Input 7 2 3 2 5" xfId="21013"/>
    <cellStyle name="Input 7 2 3 2 5 2" xfId="30693"/>
    <cellStyle name="Input 7 2 3 2 6" xfId="20951"/>
    <cellStyle name="Input 7 2 3 2 6 2" xfId="30631"/>
    <cellStyle name="Input 7 2 3 2 7" xfId="25727"/>
    <cellStyle name="Input 7 2 3 3" xfId="16292"/>
    <cellStyle name="Input 7 2 3 3 2" xfId="17104"/>
    <cellStyle name="Input 7 2 3 3 2 2" xfId="22679"/>
    <cellStyle name="Input 7 2 3 3 2 2 2" xfId="32359"/>
    <cellStyle name="Input 7 2 3 3 2 3" xfId="24126"/>
    <cellStyle name="Input 7 2 3 3 2 3 2" xfId="33806"/>
    <cellStyle name="Input 7 2 3 3 2 4" xfId="20656"/>
    <cellStyle name="Input 7 2 3 3 2 4 2" xfId="30336"/>
    <cellStyle name="Input 7 2 3 3 2 5" xfId="26652"/>
    <cellStyle name="Input 7 2 3 3 2 6" xfId="27128"/>
    <cellStyle name="Input 7 2 3 3 3" xfId="17887"/>
    <cellStyle name="Input 7 2 3 3 3 2" xfId="23447"/>
    <cellStyle name="Input 7 2 3 3 3 2 2" xfId="33127"/>
    <cellStyle name="Input 7 2 3 3 3 3" xfId="18943"/>
    <cellStyle name="Input 7 2 3 3 3 3 2" xfId="28623"/>
    <cellStyle name="Input 7 2 3 3 3 4" xfId="24731"/>
    <cellStyle name="Input 7 2 3 3 3 4 2" xfId="34411"/>
    <cellStyle name="Input 7 2 3 3 3 5" xfId="27571"/>
    <cellStyle name="Input 7 2 3 3 4" xfId="21942"/>
    <cellStyle name="Input 7 2 3 3 4 2" xfId="31622"/>
    <cellStyle name="Input 7 2 3 3 5" xfId="20049"/>
    <cellStyle name="Input 7 2 3 3 5 2" xfId="29729"/>
    <cellStyle name="Input 7 2 3 3 6" xfId="21212"/>
    <cellStyle name="Input 7 2 3 3 6 2" xfId="30892"/>
    <cellStyle name="Input 7 2 3 3 7" xfId="25258"/>
    <cellStyle name="Input 7 2 3 4" xfId="17152"/>
    <cellStyle name="Input 7 2 3 4 2" xfId="22727"/>
    <cellStyle name="Input 7 2 3 4 2 2" xfId="32407"/>
    <cellStyle name="Input 7 2 3 4 3" xfId="19952"/>
    <cellStyle name="Input 7 2 3 4 3 2" xfId="29632"/>
    <cellStyle name="Input 7 2 3 4 4" xfId="21476"/>
    <cellStyle name="Input 7 2 3 4 4 2" xfId="31156"/>
    <cellStyle name="Input 7 2 3 4 5" xfId="26691"/>
    <cellStyle name="Input 7 2 3 4 6" xfId="27137"/>
    <cellStyle name="Input 7 2 3 5" xfId="17266"/>
    <cellStyle name="Input 7 2 3 5 2" xfId="22826"/>
    <cellStyle name="Input 7 2 3 5 2 2" xfId="32506"/>
    <cellStyle name="Input 7 2 3 5 3" xfId="19975"/>
    <cellStyle name="Input 7 2 3 5 3 2" xfId="29655"/>
    <cellStyle name="Input 7 2 3 5 4" xfId="20548"/>
    <cellStyle name="Input 7 2 3 5 4 2" xfId="30228"/>
    <cellStyle name="Input 7 2 3 5 5" xfId="26292"/>
    <cellStyle name="Input 7 2 3 6" xfId="21664"/>
    <cellStyle name="Input 7 2 3 6 2" xfId="31344"/>
    <cellStyle name="Input 7 2 3 7" xfId="24343"/>
    <cellStyle name="Input 7 2 3 7 2" xfId="34023"/>
    <cellStyle name="Input 7 2 3 8" xfId="24162"/>
    <cellStyle name="Input 7 2 3 8 2" xfId="33842"/>
    <cellStyle name="Input 7 2 3 9" xfId="25975"/>
    <cellStyle name="Input 7 2 4" xfId="16480"/>
    <cellStyle name="Input 7 2 4 2" xfId="17394"/>
    <cellStyle name="Input 7 2 4 2 2" xfId="22954"/>
    <cellStyle name="Input 7 2 4 2 2 2" xfId="32634"/>
    <cellStyle name="Input 7 2 4 2 3" xfId="20803"/>
    <cellStyle name="Input 7 2 4 2 3 2" xfId="30483"/>
    <cellStyle name="Input 7 2 4 2 4" xfId="19966"/>
    <cellStyle name="Input 7 2 4 2 4 2" xfId="29646"/>
    <cellStyle name="Input 7 2 4 2 5" xfId="26876"/>
    <cellStyle name="Input 7 2 4 2 6" xfId="25636"/>
    <cellStyle name="Input 7 2 4 3" xfId="18075"/>
    <cellStyle name="Input 7 2 4 3 2" xfId="23635"/>
    <cellStyle name="Input 7 2 4 3 2 2" xfId="33315"/>
    <cellStyle name="Input 7 2 4 3 3" xfId="24164"/>
    <cellStyle name="Input 7 2 4 3 3 2" xfId="33844"/>
    <cellStyle name="Input 7 2 4 3 4" xfId="20758"/>
    <cellStyle name="Input 7 2 4 3 4 2" xfId="30438"/>
    <cellStyle name="Input 7 2 4 3 5" xfId="27759"/>
    <cellStyle name="Input 7 2 4 4" xfId="22130"/>
    <cellStyle name="Input 7 2 4 4 2" xfId="31810"/>
    <cellStyle name="Input 7 2 4 5" xfId="18893"/>
    <cellStyle name="Input 7 2 4 5 2" xfId="28573"/>
    <cellStyle name="Input 7 2 4 6" xfId="19110"/>
    <cellStyle name="Input 7 2 4 6 2" xfId="28790"/>
    <cellStyle name="Input 7 2 4 7" xfId="25464"/>
    <cellStyle name="Input 7 2 5" xfId="16244"/>
    <cellStyle name="Input 7 2 5 2" xfId="16906"/>
    <cellStyle name="Input 7 2 5 2 2" xfId="22481"/>
    <cellStyle name="Input 7 2 5 2 2 2" xfId="32161"/>
    <cellStyle name="Input 7 2 5 2 3" xfId="20589"/>
    <cellStyle name="Input 7 2 5 2 3 2" xfId="30269"/>
    <cellStyle name="Input 7 2 5 2 4" xfId="24648"/>
    <cellStyle name="Input 7 2 5 2 4 2" xfId="34328"/>
    <cellStyle name="Input 7 2 5 2 5" xfId="26463"/>
    <cellStyle name="Input 7 2 5 2 6" xfId="26089"/>
    <cellStyle name="Input 7 2 5 3" xfId="17839"/>
    <cellStyle name="Input 7 2 5 3 2" xfId="23399"/>
    <cellStyle name="Input 7 2 5 3 2 2" xfId="33079"/>
    <cellStyle name="Input 7 2 5 3 3" xfId="18886"/>
    <cellStyle name="Input 7 2 5 3 3 2" xfId="28566"/>
    <cellStyle name="Input 7 2 5 3 4" xfId="20551"/>
    <cellStyle name="Input 7 2 5 3 4 2" xfId="30231"/>
    <cellStyle name="Input 7 2 5 3 5" xfId="27523"/>
    <cellStyle name="Input 7 2 5 4" xfId="21894"/>
    <cellStyle name="Input 7 2 5 4 2" xfId="31574"/>
    <cellStyle name="Input 7 2 5 5" xfId="20119"/>
    <cellStyle name="Input 7 2 5 5 2" xfId="29799"/>
    <cellStyle name="Input 7 2 5 6" xfId="21520"/>
    <cellStyle name="Input 7 2 5 6 2" xfId="31200"/>
    <cellStyle name="Input 7 2 5 7" xfId="25409"/>
    <cellStyle name="Input 7 2 6" xfId="17032"/>
    <cellStyle name="Input 7 2 6 2" xfId="22607"/>
    <cellStyle name="Input 7 2 6 2 2" xfId="32287"/>
    <cellStyle name="Input 7 2 6 3" xfId="18963"/>
    <cellStyle name="Input 7 2 6 3 2" xfId="28643"/>
    <cellStyle name="Input 7 2 6 4" xfId="19185"/>
    <cellStyle name="Input 7 2 6 4 2" xfId="28865"/>
    <cellStyle name="Input 7 2 6 5" xfId="26584"/>
    <cellStyle name="Input 7 2 6 6" xfId="25818"/>
    <cellStyle name="Input 7 2 7" xfId="17238"/>
    <cellStyle name="Input 7 2 7 2" xfId="22803"/>
    <cellStyle name="Input 7 2 7 2 2" xfId="32483"/>
    <cellStyle name="Input 7 2 7 3" xfId="20305"/>
    <cellStyle name="Input 7 2 7 3 2" xfId="29985"/>
    <cellStyle name="Input 7 2 7 4" xfId="19935"/>
    <cellStyle name="Input 7 2 7 4 2" xfId="29615"/>
    <cellStyle name="Input 7 2 7 5" xfId="27113"/>
    <cellStyle name="Input 7 2 8" xfId="21615"/>
    <cellStyle name="Input 7 2 8 2" xfId="31295"/>
    <cellStyle name="Input 7 2 9" xfId="24419"/>
    <cellStyle name="Input 7 2 9 2" xfId="34099"/>
    <cellStyle name="Input 7 3" xfId="16021"/>
    <cellStyle name="Input 7 3 10" xfId="25297"/>
    <cellStyle name="Input 7 3 2" xfId="16154"/>
    <cellStyle name="Input 7 3 2 2" xfId="16660"/>
    <cellStyle name="Input 7 3 2 2 2" xfId="17574"/>
    <cellStyle name="Input 7 3 2 2 2 2" xfId="23134"/>
    <cellStyle name="Input 7 3 2 2 2 2 2" xfId="32814"/>
    <cellStyle name="Input 7 3 2 2 2 3" xfId="18974"/>
    <cellStyle name="Input 7 3 2 2 2 3 2" xfId="28654"/>
    <cellStyle name="Input 7 3 2 2 2 4" xfId="24841"/>
    <cellStyle name="Input 7 3 2 2 2 4 2" xfId="34521"/>
    <cellStyle name="Input 7 3 2 2 2 5" xfId="27056"/>
    <cellStyle name="Input 7 3 2 2 2 6" xfId="27258"/>
    <cellStyle name="Input 7 3 2 2 3" xfId="18255"/>
    <cellStyle name="Input 7 3 2 2 3 2" xfId="23815"/>
    <cellStyle name="Input 7 3 2 2 3 2 2" xfId="33495"/>
    <cellStyle name="Input 7 3 2 2 3 3" xfId="24503"/>
    <cellStyle name="Input 7 3 2 2 3 3 2" xfId="34183"/>
    <cellStyle name="Input 7 3 2 2 3 4" xfId="19659"/>
    <cellStyle name="Input 7 3 2 2 3 4 2" xfId="29339"/>
    <cellStyle name="Input 7 3 2 2 3 5" xfId="27939"/>
    <cellStyle name="Input 7 3 2 2 4" xfId="22310"/>
    <cellStyle name="Input 7 3 2 2 4 2" xfId="31990"/>
    <cellStyle name="Input 7 3 2 2 5" xfId="19599"/>
    <cellStyle name="Input 7 3 2 2 5 2" xfId="29279"/>
    <cellStyle name="Input 7 3 2 2 6" xfId="20404"/>
    <cellStyle name="Input 7 3 2 2 6 2" xfId="30084"/>
    <cellStyle name="Input 7 3 2 2 7" xfId="26069"/>
    <cellStyle name="Input 7 3 2 3" xfId="16424"/>
    <cellStyle name="Input 7 3 2 3 2" xfId="17338"/>
    <cellStyle name="Input 7 3 2 3 2 2" xfId="22898"/>
    <cellStyle name="Input 7 3 2 3 2 2 2" xfId="32578"/>
    <cellStyle name="Input 7 3 2 3 2 3" xfId="18582"/>
    <cellStyle name="Input 7 3 2 3 2 3 2" xfId="28262"/>
    <cellStyle name="Input 7 3 2 3 2 4" xfId="19018"/>
    <cellStyle name="Input 7 3 2 3 2 4 2" xfId="28698"/>
    <cellStyle name="Input 7 3 2 3 2 5" xfId="26820"/>
    <cellStyle name="Input 7 3 2 3 2 6" xfId="25081"/>
    <cellStyle name="Input 7 3 2 3 3" xfId="18019"/>
    <cellStyle name="Input 7 3 2 3 3 2" xfId="23579"/>
    <cellStyle name="Input 7 3 2 3 3 2 2" xfId="33259"/>
    <cellStyle name="Input 7 3 2 3 3 3" xfId="24151"/>
    <cellStyle name="Input 7 3 2 3 3 3 2" xfId="33831"/>
    <cellStyle name="Input 7 3 2 3 3 4" xfId="19242"/>
    <cellStyle name="Input 7 3 2 3 3 4 2" xfId="28922"/>
    <cellStyle name="Input 7 3 2 3 3 5" xfId="27703"/>
    <cellStyle name="Input 7 3 2 3 4" xfId="22074"/>
    <cellStyle name="Input 7 3 2 3 4 2" xfId="31754"/>
    <cellStyle name="Input 7 3 2 3 5" xfId="20296"/>
    <cellStyle name="Input 7 3 2 3 5 2" xfId="29976"/>
    <cellStyle name="Input 7 3 2 3 6" xfId="18380"/>
    <cellStyle name="Input 7 3 2 3 6 2" xfId="28060"/>
    <cellStyle name="Input 7 3 2 3 7" xfId="26018"/>
    <cellStyle name="Input 7 3 2 4" xfId="17241"/>
    <cellStyle name="Input 7 3 2 4 2" xfId="22806"/>
    <cellStyle name="Input 7 3 2 4 2 2" xfId="32486"/>
    <cellStyle name="Input 7 3 2 4 3" xfId="20850"/>
    <cellStyle name="Input 7 3 2 4 3 2" xfId="30530"/>
    <cellStyle name="Input 7 3 2 4 4" xfId="21148"/>
    <cellStyle name="Input 7 3 2 4 4 2" xfId="30828"/>
    <cellStyle name="Input 7 3 2 4 5" xfId="26747"/>
    <cellStyle name="Input 7 3 2 4 6" xfId="27173"/>
    <cellStyle name="Input 7 3 2 5" xfId="17749"/>
    <cellStyle name="Input 7 3 2 5 2" xfId="23309"/>
    <cellStyle name="Input 7 3 2 5 2 2" xfId="32989"/>
    <cellStyle name="Input 7 3 2 5 3" xfId="21184"/>
    <cellStyle name="Input 7 3 2 5 3 2" xfId="30864"/>
    <cellStyle name="Input 7 3 2 5 4" xfId="24649"/>
    <cellStyle name="Input 7 3 2 5 4 2" xfId="34329"/>
    <cellStyle name="Input 7 3 2 5 5" xfId="27433"/>
    <cellStyle name="Input 7 3 2 6" xfId="21804"/>
    <cellStyle name="Input 7 3 2 6 2" xfId="31484"/>
    <cellStyle name="Input 7 3 2 7" xfId="19043"/>
    <cellStyle name="Input 7 3 2 7 2" xfId="28723"/>
    <cellStyle name="Input 7 3 2 8" xfId="21518"/>
    <cellStyle name="Input 7 3 2 8 2" xfId="31198"/>
    <cellStyle name="Input 7 3 2 9" xfId="25652"/>
    <cellStyle name="Input 7 3 3" xfId="16548"/>
    <cellStyle name="Input 7 3 3 2" xfId="17462"/>
    <cellStyle name="Input 7 3 3 2 2" xfId="23022"/>
    <cellStyle name="Input 7 3 3 2 2 2" xfId="32702"/>
    <cellStyle name="Input 7 3 3 2 3" xfId="19359"/>
    <cellStyle name="Input 7 3 3 2 3 2" xfId="29039"/>
    <cellStyle name="Input 7 3 3 2 4" xfId="18849"/>
    <cellStyle name="Input 7 3 3 2 4 2" xfId="28529"/>
    <cellStyle name="Input 7 3 3 2 5" xfId="26944"/>
    <cellStyle name="Input 7 3 3 2 6" xfId="25141"/>
    <cellStyle name="Input 7 3 3 3" xfId="18143"/>
    <cellStyle name="Input 7 3 3 3 2" xfId="23703"/>
    <cellStyle name="Input 7 3 3 3 2 2" xfId="33383"/>
    <cellStyle name="Input 7 3 3 3 3" xfId="24467"/>
    <cellStyle name="Input 7 3 3 3 3 2" xfId="34147"/>
    <cellStyle name="Input 7 3 3 3 4" xfId="24880"/>
    <cellStyle name="Input 7 3 3 3 4 2" xfId="34560"/>
    <cellStyle name="Input 7 3 3 3 5" xfId="27827"/>
    <cellStyle name="Input 7 3 3 4" xfId="22198"/>
    <cellStyle name="Input 7 3 3 4 2" xfId="31878"/>
    <cellStyle name="Input 7 3 3 5" xfId="20701"/>
    <cellStyle name="Input 7 3 3 5 2" xfId="30381"/>
    <cellStyle name="Input 7 3 3 6" xfId="21043"/>
    <cellStyle name="Input 7 3 3 6 2" xfId="30723"/>
    <cellStyle name="Input 7 3 3 7" xfId="26175"/>
    <cellStyle name="Input 7 3 4" xfId="16312"/>
    <cellStyle name="Input 7 3 4 2" xfId="16965"/>
    <cellStyle name="Input 7 3 4 2 2" xfId="22540"/>
    <cellStyle name="Input 7 3 4 2 2 2" xfId="32220"/>
    <cellStyle name="Input 7 3 4 2 3" xfId="21203"/>
    <cellStyle name="Input 7 3 4 2 3 2" xfId="30883"/>
    <cellStyle name="Input 7 3 4 2 4" xfId="24137"/>
    <cellStyle name="Input 7 3 4 2 4 2" xfId="33817"/>
    <cellStyle name="Input 7 3 4 2 5" xfId="26522"/>
    <cellStyle name="Input 7 3 4 2 6" xfId="25363"/>
    <cellStyle name="Input 7 3 4 3" xfId="17907"/>
    <cellStyle name="Input 7 3 4 3 2" xfId="23467"/>
    <cellStyle name="Input 7 3 4 3 2 2" xfId="33147"/>
    <cellStyle name="Input 7 3 4 3 3" xfId="21478"/>
    <cellStyle name="Input 7 3 4 3 3 2" xfId="31158"/>
    <cellStyle name="Input 7 3 4 3 4" xfId="21451"/>
    <cellStyle name="Input 7 3 4 3 4 2" xfId="31131"/>
    <cellStyle name="Input 7 3 4 3 5" xfId="27591"/>
    <cellStyle name="Input 7 3 4 4" xfId="21962"/>
    <cellStyle name="Input 7 3 4 4 2" xfId="31642"/>
    <cellStyle name="Input 7 3 4 5" xfId="21245"/>
    <cellStyle name="Input 7 3 4 5 2" xfId="30925"/>
    <cellStyle name="Input 7 3 4 6" xfId="19008"/>
    <cellStyle name="Input 7 3 4 6 2" xfId="28688"/>
    <cellStyle name="Input 7 3 4 7" xfId="26056"/>
    <cellStyle name="Input 7 3 5" xfId="17151"/>
    <cellStyle name="Input 7 3 5 2" xfId="22726"/>
    <cellStyle name="Input 7 3 5 2 2" xfId="32406"/>
    <cellStyle name="Input 7 3 5 3" xfId="18585"/>
    <cellStyle name="Input 7 3 5 3 2" xfId="28265"/>
    <cellStyle name="Input 7 3 5 4" xfId="20994"/>
    <cellStyle name="Input 7 3 5 4 2" xfId="30674"/>
    <cellStyle name="Input 7 3 5 5" xfId="26690"/>
    <cellStyle name="Input 7 3 5 6" xfId="26775"/>
    <cellStyle name="Input 7 3 6" xfId="17637"/>
    <cellStyle name="Input 7 3 6 2" xfId="23197"/>
    <cellStyle name="Input 7 3 6 2 2" xfId="32877"/>
    <cellStyle name="Input 7 3 6 3" xfId="19633"/>
    <cellStyle name="Input 7 3 6 3 2" xfId="29313"/>
    <cellStyle name="Input 7 3 6 4" xfId="24991"/>
    <cellStyle name="Input 7 3 6 4 2" xfId="34671"/>
    <cellStyle name="Input 7 3 6 5" xfId="27321"/>
    <cellStyle name="Input 7 3 7" xfId="21688"/>
    <cellStyle name="Input 7 3 7 2" xfId="31368"/>
    <cellStyle name="Input 7 3 8" xfId="19865"/>
    <cellStyle name="Input 7 3 8 2" xfId="29545"/>
    <cellStyle name="Input 7 3 9" xfId="21529"/>
    <cellStyle name="Input 7 3 9 2" xfId="31209"/>
    <cellStyle name="Input 7 4" xfId="16210"/>
    <cellStyle name="Input 7 4 2" xfId="16874"/>
    <cellStyle name="Input 7 4 2 2" xfId="22449"/>
    <cellStyle name="Input 7 4 2 2 2" xfId="32129"/>
    <cellStyle name="Input 7 4 2 3" xfId="20237"/>
    <cellStyle name="Input 7 4 2 3 2" xfId="29917"/>
    <cellStyle name="Input 7 4 2 4" xfId="21243"/>
    <cellStyle name="Input 7 4 2 4 2" xfId="30923"/>
    <cellStyle name="Input 7 4 2 5" xfId="26431"/>
    <cellStyle name="Input 7 4 2 6" xfId="26093"/>
    <cellStyle name="Input 7 4 3" xfId="17805"/>
    <cellStyle name="Input 7 4 3 2" xfId="23365"/>
    <cellStyle name="Input 7 4 3 2 2" xfId="33045"/>
    <cellStyle name="Input 7 4 3 3" xfId="19678"/>
    <cellStyle name="Input 7 4 3 3 2" xfId="29358"/>
    <cellStyle name="Input 7 4 3 4" xfId="20642"/>
    <cellStyle name="Input 7 4 3 4 2" xfId="30322"/>
    <cellStyle name="Input 7 4 3 5" xfId="27489"/>
    <cellStyle name="Input 7 4 4" xfId="21860"/>
    <cellStyle name="Input 7 4 4 2" xfId="31540"/>
    <cellStyle name="Input 7 4 5" xfId="24057"/>
    <cellStyle name="Input 7 4 5 2" xfId="33737"/>
    <cellStyle name="Input 7 4 6" xfId="18463"/>
    <cellStyle name="Input 7 4 6 2" xfId="28143"/>
    <cellStyle name="Input 7 4 7" xfId="25426"/>
    <cellStyle name="Input 7 5" xfId="24472"/>
    <cellStyle name="Input 7 5 2" xfId="34152"/>
    <cellStyle name="Linked Cell" xfId="12" builtinId="24" customBuiltin="1"/>
    <cellStyle name="Linked Cell 2" xfId="129"/>
    <cellStyle name="Linked Cell 3" xfId="214"/>
    <cellStyle name="Linked Cell 4" xfId="300"/>
    <cellStyle name="Linked Cell 5" xfId="793"/>
    <cellStyle name="Linked Cell 6" xfId="1318"/>
    <cellStyle name="Linked Cell 7" xfId="128"/>
    <cellStyle name="Neutral" xfId="8" builtinId="28" customBuiltin="1"/>
    <cellStyle name="Neutral 2" xfId="131"/>
    <cellStyle name="Neutral 3" xfId="215"/>
    <cellStyle name="Neutral 4" xfId="301"/>
    <cellStyle name="Neutral 5" xfId="794"/>
    <cellStyle name="Neutral 6" xfId="1299"/>
    <cellStyle name="Neutral 7" xfId="130"/>
    <cellStyle name="Normal" xfId="0" builtinId="0"/>
    <cellStyle name="Normal 10" xfId="160"/>
    <cellStyle name="Normal 11" xfId="175"/>
    <cellStyle name="Normal 11 10" xfId="2298"/>
    <cellStyle name="Normal 11 10 2" xfId="6748"/>
    <cellStyle name="Normal 11 11" xfId="4316"/>
    <cellStyle name="Normal 11 11 2" xfId="12073"/>
    <cellStyle name="Normal 11 12" xfId="8213"/>
    <cellStyle name="Normal 11 12 2" xfId="14002"/>
    <cellStyle name="Normal 11 13" xfId="10143"/>
    <cellStyle name="Normal 11 2" xfId="240"/>
    <cellStyle name="Normal 11 2 10" xfId="4326"/>
    <cellStyle name="Normal 11 2 10 2" xfId="12083"/>
    <cellStyle name="Normal 11 2 11" xfId="8223"/>
    <cellStyle name="Normal 11 2 11 2" xfId="14012"/>
    <cellStyle name="Normal 11 2 12" xfId="10153"/>
    <cellStyle name="Normal 11 2 2" xfId="260"/>
    <cellStyle name="Normal 11 2 2 10" xfId="8243"/>
    <cellStyle name="Normal 11 2 2 10 2" xfId="14032"/>
    <cellStyle name="Normal 11 2 2 11" xfId="10173"/>
    <cellStyle name="Normal 11 2 2 2" xfId="345"/>
    <cellStyle name="Normal 11 2 2 2 10" xfId="10213"/>
    <cellStyle name="Normal 11 2 2 2 2" xfId="425"/>
    <cellStyle name="Normal 11 2 2 2 2 2" xfId="585"/>
    <cellStyle name="Normal 11 2 2 2 2 2 2" xfId="1133"/>
    <cellStyle name="Normal 11 2 2 2 2 2 2 2" xfId="49"/>
    <cellStyle name="Normal 11 2 2 2 2 2 2 2 2" xfId="2290"/>
    <cellStyle name="Normal 11 2 2 2 2 2 2 2 2 2" xfId="6322"/>
    <cellStyle name="Normal 11 2 2 2 2 2 2 2 3" xfId="4308"/>
    <cellStyle name="Normal 11 2 2 2 2 2 2 2 3 2" xfId="12066"/>
    <cellStyle name="Normal 11 2 2 2 2 2 2 2 4" xfId="8206"/>
    <cellStyle name="Normal 11 2 2 2 2 2 2 2 4 2" xfId="13994"/>
    <cellStyle name="Normal 11 2 2 2 2 2 2 2 5" xfId="10135"/>
    <cellStyle name="Normal 11 2 2 2 2 2 2 2 6" xfId="15924"/>
    <cellStyle name="Normal 11 2 2 2 2 2 2 3" xfId="3090"/>
    <cellStyle name="Normal 11 2 2 2 2 2 2 3 2" xfId="6973"/>
    <cellStyle name="Normal 11 2 2 2 2 2 2 4" xfId="5108"/>
    <cellStyle name="Normal 11 2 2 2 2 2 2 4 2" xfId="12865"/>
    <cellStyle name="Normal 11 2 2 2 2 2 2 5" xfId="9005"/>
    <cellStyle name="Normal 11 2 2 2 2 2 2 5 2" xfId="14794"/>
    <cellStyle name="Normal 11 2 2 2 2 2 2 6" xfId="10935"/>
    <cellStyle name="Normal 11 2 2 2 2 2 3" xfId="1639"/>
    <cellStyle name="Normal 11 2 2 2 2 2 3 2" xfId="3572"/>
    <cellStyle name="Normal 11 2 2 2 2 2 3 2 2" xfId="6264"/>
    <cellStyle name="Normal 11 2 2 2 2 2 3 3" xfId="5590"/>
    <cellStyle name="Normal 11 2 2 2 2 2 3 3 2" xfId="13347"/>
    <cellStyle name="Normal 11 2 2 2 2 2 3 4" xfId="9487"/>
    <cellStyle name="Normal 11 2 2 2 2 2 3 4 2" xfId="15276"/>
    <cellStyle name="Normal 11 2 2 2 2 2 3 5" xfId="11417"/>
    <cellStyle name="Normal 11 2 2 2 2 2 4" xfId="2608"/>
    <cellStyle name="Normal 11 2 2 2 2 2 4 2" xfId="7071"/>
    <cellStyle name="Normal 11 2 2 2 2 2 5" xfId="4626"/>
    <cellStyle name="Normal 11 2 2 2 2 2 5 2" xfId="12383"/>
    <cellStyle name="Normal 11 2 2 2 2 2 6" xfId="8523"/>
    <cellStyle name="Normal 11 2 2 2 2 2 6 2" xfId="14312"/>
    <cellStyle name="Normal 11 2 2 2 2 2 7" xfId="10453"/>
    <cellStyle name="Normal 11 2 2 2 2 3" xfId="747"/>
    <cellStyle name="Normal 11 2 2 2 2 3 2" xfId="1294"/>
    <cellStyle name="Normal 11 2 2 2 2 3 2 2" xfId="2281"/>
    <cellStyle name="Normal 11 2 2 2 2 3 2 2 2" xfId="4214"/>
    <cellStyle name="Normal 11 2 2 2 2 3 2 2 2 2" xfId="6830"/>
    <cellStyle name="Normal 11 2 2 2 2 3 2 2 3" xfId="6232"/>
    <cellStyle name="Normal 11 2 2 2 2 3 2 2 3 2" xfId="13989"/>
    <cellStyle name="Normal 11 2 2 2 2 3 2 2 4" xfId="10129"/>
    <cellStyle name="Normal 11 2 2 2 2 3 2 2 4 2" xfId="15918"/>
    <cellStyle name="Normal 11 2 2 2 2 3 2 2 5" xfId="12059"/>
    <cellStyle name="Normal 11 2 2 2 2 3 2 3" xfId="3251"/>
    <cellStyle name="Normal 11 2 2 2 2 3 2 3 2" xfId="6355"/>
    <cellStyle name="Normal 11 2 2 2 2 3 2 4" xfId="5269"/>
    <cellStyle name="Normal 11 2 2 2 2 3 2 4 2" xfId="13026"/>
    <cellStyle name="Normal 11 2 2 2 2 3 2 5" xfId="9166"/>
    <cellStyle name="Normal 11 2 2 2 2 3 2 5 2" xfId="14955"/>
    <cellStyle name="Normal 11 2 2 2 2 3 2 6" xfId="11096"/>
    <cellStyle name="Normal 11 2 2 2 2 3 3" xfId="1800"/>
    <cellStyle name="Normal 11 2 2 2 2 3 3 2" xfId="3733"/>
    <cellStyle name="Normal 11 2 2 2 2 3 3 2 2" xfId="7197"/>
    <cellStyle name="Normal 11 2 2 2 2 3 3 3" xfId="5751"/>
    <cellStyle name="Normal 11 2 2 2 2 3 3 3 2" xfId="13508"/>
    <cellStyle name="Normal 11 2 2 2 2 3 3 4" xfId="9648"/>
    <cellStyle name="Normal 11 2 2 2 2 3 3 4 2" xfId="15437"/>
    <cellStyle name="Normal 11 2 2 2 2 3 3 5" xfId="11578"/>
    <cellStyle name="Normal 11 2 2 2 2 3 4" xfId="2769"/>
    <cellStyle name="Normal 11 2 2 2 2 3 4 2" xfId="6501"/>
    <cellStyle name="Normal 11 2 2 2 2 3 5" xfId="4787"/>
    <cellStyle name="Normal 11 2 2 2 2 3 5 2" xfId="12544"/>
    <cellStyle name="Normal 11 2 2 2 2 3 6" xfId="8684"/>
    <cellStyle name="Normal 11 2 2 2 2 3 6 2" xfId="14473"/>
    <cellStyle name="Normal 11 2 2 2 2 3 7" xfId="10614"/>
    <cellStyle name="Normal 11 2 2 2 2 4" xfId="973"/>
    <cellStyle name="Normal 11 2 2 2 2 4 2" xfId="1961"/>
    <cellStyle name="Normal 11 2 2 2 2 4 2 2" xfId="3894"/>
    <cellStyle name="Normal 11 2 2 2 2 4 2 2 2" xfId="6779"/>
    <cellStyle name="Normal 11 2 2 2 2 4 2 3" xfId="5912"/>
    <cellStyle name="Normal 11 2 2 2 2 4 2 3 2" xfId="13669"/>
    <cellStyle name="Normal 11 2 2 2 2 4 2 4" xfId="9809"/>
    <cellStyle name="Normal 11 2 2 2 2 4 2 4 2" xfId="15598"/>
    <cellStyle name="Normal 11 2 2 2 2 4 2 5" xfId="11739"/>
    <cellStyle name="Normal 11 2 2 2 2 4 3" xfId="2930"/>
    <cellStyle name="Normal 11 2 2 2 2 4 3 2" xfId="6367"/>
    <cellStyle name="Normal 11 2 2 2 2 4 4" xfId="4948"/>
    <cellStyle name="Normal 11 2 2 2 2 4 4 2" xfId="12705"/>
    <cellStyle name="Normal 11 2 2 2 2 4 5" xfId="8845"/>
    <cellStyle name="Normal 11 2 2 2 2 4 5 2" xfId="14634"/>
    <cellStyle name="Normal 11 2 2 2 2 4 6" xfId="10775"/>
    <cellStyle name="Normal 11 2 2 2 2 5" xfId="1479"/>
    <cellStyle name="Normal 11 2 2 2 2 5 2" xfId="3412"/>
    <cellStyle name="Normal 11 2 2 2 2 5 2 2" xfId="6260"/>
    <cellStyle name="Normal 11 2 2 2 2 5 3" xfId="5430"/>
    <cellStyle name="Normal 11 2 2 2 2 5 3 2" xfId="13187"/>
    <cellStyle name="Normal 11 2 2 2 2 5 4" xfId="9327"/>
    <cellStyle name="Normal 11 2 2 2 2 5 4 2" xfId="15116"/>
    <cellStyle name="Normal 11 2 2 2 2 5 5" xfId="11257"/>
    <cellStyle name="Normal 11 2 2 2 2 6" xfId="2448"/>
    <cellStyle name="Normal 11 2 2 2 2 6 2" xfId="6439"/>
    <cellStyle name="Normal 11 2 2 2 2 7" xfId="4466"/>
    <cellStyle name="Normal 11 2 2 2 2 7 2" xfId="12223"/>
    <cellStyle name="Normal 11 2 2 2 2 8" xfId="8363"/>
    <cellStyle name="Normal 11 2 2 2 2 8 2" xfId="14152"/>
    <cellStyle name="Normal 11 2 2 2 2 9" xfId="10293"/>
    <cellStyle name="Normal 11 2 2 2 3" xfId="505"/>
    <cellStyle name="Normal 11 2 2 2 3 2" xfId="1053"/>
    <cellStyle name="Normal 11 2 2 2 3 2 2" xfId="2041"/>
    <cellStyle name="Normal 11 2 2 2 3 2 2 2" xfId="3974"/>
    <cellStyle name="Normal 11 2 2 2 3 2 2 2 2" xfId="6916"/>
    <cellStyle name="Normal 11 2 2 2 3 2 2 3" xfId="5992"/>
    <cellStyle name="Normal 11 2 2 2 3 2 2 3 2" xfId="13749"/>
    <cellStyle name="Normal 11 2 2 2 3 2 2 4" xfId="9889"/>
    <cellStyle name="Normal 11 2 2 2 3 2 2 4 2" xfId="15678"/>
    <cellStyle name="Normal 11 2 2 2 3 2 2 5" xfId="11819"/>
    <cellStyle name="Normal 11 2 2 2 3 2 3" xfId="3010"/>
    <cellStyle name="Normal 11 2 2 2 3 2 3 2" xfId="7125"/>
    <cellStyle name="Normal 11 2 2 2 3 2 4" xfId="5028"/>
    <cellStyle name="Normal 11 2 2 2 3 2 4 2" xfId="12785"/>
    <cellStyle name="Normal 11 2 2 2 3 2 5" xfId="8925"/>
    <cellStyle name="Normal 11 2 2 2 3 2 5 2" xfId="14714"/>
    <cellStyle name="Normal 11 2 2 2 3 2 6" xfId="10855"/>
    <cellStyle name="Normal 11 2 2 2 3 3" xfId="1559"/>
    <cellStyle name="Normal 11 2 2 2 3 3 2" xfId="3492"/>
    <cellStyle name="Normal 11 2 2 2 3 3 2 2" xfId="7089"/>
    <cellStyle name="Normal 11 2 2 2 3 3 3" xfId="5510"/>
    <cellStyle name="Normal 11 2 2 2 3 3 3 2" xfId="13267"/>
    <cellStyle name="Normal 11 2 2 2 3 3 4" xfId="9407"/>
    <cellStyle name="Normal 11 2 2 2 3 3 4 2" xfId="15196"/>
    <cellStyle name="Normal 11 2 2 2 3 3 5" xfId="11337"/>
    <cellStyle name="Normal 11 2 2 2 3 4" xfId="2528"/>
    <cellStyle name="Normal 11 2 2 2 3 4 2" xfId="7146"/>
    <cellStyle name="Normal 11 2 2 2 3 5" xfId="4546"/>
    <cellStyle name="Normal 11 2 2 2 3 5 2" xfId="12303"/>
    <cellStyle name="Normal 11 2 2 2 3 6" xfId="8443"/>
    <cellStyle name="Normal 11 2 2 2 3 6 2" xfId="14232"/>
    <cellStyle name="Normal 11 2 2 2 3 7" xfId="10373"/>
    <cellStyle name="Normal 11 2 2 2 4" xfId="667"/>
    <cellStyle name="Normal 11 2 2 2 4 2" xfId="1214"/>
    <cellStyle name="Normal 11 2 2 2 4 2 2" xfId="2201"/>
    <cellStyle name="Normal 11 2 2 2 4 2 2 2" xfId="4134"/>
    <cellStyle name="Normal 11 2 2 2 4 2 2 2 2" xfId="6926"/>
    <cellStyle name="Normal 11 2 2 2 4 2 2 3" xfId="6152"/>
    <cellStyle name="Normal 11 2 2 2 4 2 2 3 2" xfId="13909"/>
    <cellStyle name="Normal 11 2 2 2 4 2 2 4" xfId="10049"/>
    <cellStyle name="Normal 11 2 2 2 4 2 2 4 2" xfId="15838"/>
    <cellStyle name="Normal 11 2 2 2 4 2 2 5" xfId="11979"/>
    <cellStyle name="Normal 11 2 2 2 4 2 3" xfId="3171"/>
    <cellStyle name="Normal 11 2 2 2 4 2 3 2" xfId="6269"/>
    <cellStyle name="Normal 11 2 2 2 4 2 4" xfId="5189"/>
    <cellStyle name="Normal 11 2 2 2 4 2 4 2" xfId="12946"/>
    <cellStyle name="Normal 11 2 2 2 4 2 5" xfId="9086"/>
    <cellStyle name="Normal 11 2 2 2 4 2 5 2" xfId="14875"/>
    <cellStyle name="Normal 11 2 2 2 4 2 6" xfId="11016"/>
    <cellStyle name="Normal 11 2 2 2 4 3" xfId="1720"/>
    <cellStyle name="Normal 11 2 2 2 4 3 2" xfId="3653"/>
    <cellStyle name="Normal 11 2 2 2 4 3 2 2" xfId="6474"/>
    <cellStyle name="Normal 11 2 2 2 4 3 3" xfId="5671"/>
    <cellStyle name="Normal 11 2 2 2 4 3 3 2" xfId="13428"/>
    <cellStyle name="Normal 11 2 2 2 4 3 4" xfId="9568"/>
    <cellStyle name="Normal 11 2 2 2 4 3 4 2" xfId="15357"/>
    <cellStyle name="Normal 11 2 2 2 4 3 5" xfId="11498"/>
    <cellStyle name="Normal 11 2 2 2 4 4" xfId="2689"/>
    <cellStyle name="Normal 11 2 2 2 4 4 2" xfId="6741"/>
    <cellStyle name="Normal 11 2 2 2 4 5" xfId="4707"/>
    <cellStyle name="Normal 11 2 2 2 4 5 2" xfId="12464"/>
    <cellStyle name="Normal 11 2 2 2 4 6" xfId="8604"/>
    <cellStyle name="Normal 11 2 2 2 4 6 2" xfId="14393"/>
    <cellStyle name="Normal 11 2 2 2 4 7" xfId="10534"/>
    <cellStyle name="Normal 11 2 2 2 5" xfId="893"/>
    <cellStyle name="Normal 11 2 2 2 5 2" xfId="1881"/>
    <cellStyle name="Normal 11 2 2 2 5 2 2" xfId="3814"/>
    <cellStyle name="Normal 11 2 2 2 5 2 2 2" xfId="6823"/>
    <cellStyle name="Normal 11 2 2 2 5 2 3" xfId="5832"/>
    <cellStyle name="Normal 11 2 2 2 5 2 3 2" xfId="13589"/>
    <cellStyle name="Normal 11 2 2 2 5 2 4" xfId="9729"/>
    <cellStyle name="Normal 11 2 2 2 5 2 4 2" xfId="15518"/>
    <cellStyle name="Normal 11 2 2 2 5 2 5" xfId="11659"/>
    <cellStyle name="Normal 11 2 2 2 5 3" xfId="2850"/>
    <cellStyle name="Normal 11 2 2 2 5 3 2" xfId="6452"/>
    <cellStyle name="Normal 11 2 2 2 5 4" xfId="4868"/>
    <cellStyle name="Normal 11 2 2 2 5 4 2" xfId="12625"/>
    <cellStyle name="Normal 11 2 2 2 5 5" xfId="8765"/>
    <cellStyle name="Normal 11 2 2 2 5 5 2" xfId="14554"/>
    <cellStyle name="Normal 11 2 2 2 5 6" xfId="10695"/>
    <cellStyle name="Normal 11 2 2 2 6" xfId="1399"/>
    <cellStyle name="Normal 11 2 2 2 6 2" xfId="3332"/>
    <cellStyle name="Normal 11 2 2 2 6 2 2" xfId="6635"/>
    <cellStyle name="Normal 11 2 2 2 6 3" xfId="5350"/>
    <cellStyle name="Normal 11 2 2 2 6 3 2" xfId="13107"/>
    <cellStyle name="Normal 11 2 2 2 6 4" xfId="9247"/>
    <cellStyle name="Normal 11 2 2 2 6 4 2" xfId="15036"/>
    <cellStyle name="Normal 11 2 2 2 6 5" xfId="11177"/>
    <cellStyle name="Normal 11 2 2 2 7" xfId="2368"/>
    <cellStyle name="Normal 11 2 2 2 7 2" xfId="7100"/>
    <cellStyle name="Normal 11 2 2 2 8" xfId="4386"/>
    <cellStyle name="Normal 11 2 2 2 8 2" xfId="12143"/>
    <cellStyle name="Normal 11 2 2 2 9" xfId="8283"/>
    <cellStyle name="Normal 11 2 2 2 9 2" xfId="14072"/>
    <cellStyle name="Normal 11 2 2 3" xfId="385"/>
    <cellStyle name="Normal 11 2 2 3 2" xfId="545"/>
    <cellStyle name="Normal 11 2 2 3 2 2" xfId="1093"/>
    <cellStyle name="Normal 11 2 2 3 2 2 2" xfId="2081"/>
    <cellStyle name="Normal 11 2 2 3 2 2 2 2" xfId="4014"/>
    <cellStyle name="Normal 11 2 2 3 2 2 2 2 2" xfId="6627"/>
    <cellStyle name="Normal 11 2 2 3 2 2 2 3" xfId="6032"/>
    <cellStyle name="Normal 11 2 2 3 2 2 2 3 2" xfId="13789"/>
    <cellStyle name="Normal 11 2 2 3 2 2 2 4" xfId="9929"/>
    <cellStyle name="Normal 11 2 2 3 2 2 2 4 2" xfId="15718"/>
    <cellStyle name="Normal 11 2 2 3 2 2 2 5" xfId="11859"/>
    <cellStyle name="Normal 11 2 2 3 2 2 3" xfId="3050"/>
    <cellStyle name="Normal 11 2 2 3 2 2 3 2" xfId="6541"/>
    <cellStyle name="Normal 11 2 2 3 2 2 4" xfId="5068"/>
    <cellStyle name="Normal 11 2 2 3 2 2 4 2" xfId="12825"/>
    <cellStyle name="Normal 11 2 2 3 2 2 5" xfId="8965"/>
    <cellStyle name="Normal 11 2 2 3 2 2 5 2" xfId="14754"/>
    <cellStyle name="Normal 11 2 2 3 2 2 6" xfId="10895"/>
    <cellStyle name="Normal 11 2 2 3 2 3" xfId="1599"/>
    <cellStyle name="Normal 11 2 2 3 2 3 2" xfId="3532"/>
    <cellStyle name="Normal 11 2 2 3 2 3 2 2" xfId="7200"/>
    <cellStyle name="Normal 11 2 2 3 2 3 3" xfId="5550"/>
    <cellStyle name="Normal 11 2 2 3 2 3 3 2" xfId="13307"/>
    <cellStyle name="Normal 11 2 2 3 2 3 4" xfId="9447"/>
    <cellStyle name="Normal 11 2 2 3 2 3 4 2" xfId="15236"/>
    <cellStyle name="Normal 11 2 2 3 2 3 5" xfId="11377"/>
    <cellStyle name="Normal 11 2 2 3 2 4" xfId="2568"/>
    <cellStyle name="Normal 11 2 2 3 2 4 2" xfId="6267"/>
    <cellStyle name="Normal 11 2 2 3 2 5" xfId="4586"/>
    <cellStyle name="Normal 11 2 2 3 2 5 2" xfId="12343"/>
    <cellStyle name="Normal 11 2 2 3 2 6" xfId="8483"/>
    <cellStyle name="Normal 11 2 2 3 2 6 2" xfId="14272"/>
    <cellStyle name="Normal 11 2 2 3 2 7" xfId="10413"/>
    <cellStyle name="Normal 11 2 2 3 3" xfId="707"/>
    <cellStyle name="Normal 11 2 2 3 3 2" xfId="1254"/>
    <cellStyle name="Normal 11 2 2 3 3 2 2" xfId="2241"/>
    <cellStyle name="Normal 11 2 2 3 3 2 2 2" xfId="4174"/>
    <cellStyle name="Normal 11 2 2 3 3 2 2 2 2" xfId="6805"/>
    <cellStyle name="Normal 11 2 2 3 3 2 2 3" xfId="6192"/>
    <cellStyle name="Normal 11 2 2 3 3 2 2 3 2" xfId="13949"/>
    <cellStyle name="Normal 11 2 2 3 3 2 2 4" xfId="10089"/>
    <cellStyle name="Normal 11 2 2 3 3 2 2 4 2" xfId="15878"/>
    <cellStyle name="Normal 11 2 2 3 3 2 2 5" xfId="12019"/>
    <cellStyle name="Normal 11 2 2 3 3 2 3" xfId="3211"/>
    <cellStyle name="Normal 11 2 2 3 3 2 3 2" xfId="6544"/>
    <cellStyle name="Normal 11 2 2 3 3 2 4" xfId="5229"/>
    <cellStyle name="Normal 11 2 2 3 3 2 4 2" xfId="12986"/>
    <cellStyle name="Normal 11 2 2 3 3 2 5" xfId="9126"/>
    <cellStyle name="Normal 11 2 2 3 3 2 5 2" xfId="14915"/>
    <cellStyle name="Normal 11 2 2 3 3 2 6" xfId="11056"/>
    <cellStyle name="Normal 11 2 2 3 3 3" xfId="1760"/>
    <cellStyle name="Normal 11 2 2 3 3 3 2" xfId="3693"/>
    <cellStyle name="Normal 11 2 2 3 3 3 2 2" xfId="6555"/>
    <cellStyle name="Normal 11 2 2 3 3 3 3" xfId="5711"/>
    <cellStyle name="Normal 11 2 2 3 3 3 3 2" xfId="13468"/>
    <cellStyle name="Normal 11 2 2 3 3 3 4" xfId="9608"/>
    <cellStyle name="Normal 11 2 2 3 3 3 4 2" xfId="15397"/>
    <cellStyle name="Normal 11 2 2 3 3 3 5" xfId="11538"/>
    <cellStyle name="Normal 11 2 2 3 3 4" xfId="2729"/>
    <cellStyle name="Normal 11 2 2 3 3 4 2" xfId="6828"/>
    <cellStyle name="Normal 11 2 2 3 3 5" xfId="4747"/>
    <cellStyle name="Normal 11 2 2 3 3 5 2" xfId="12504"/>
    <cellStyle name="Normal 11 2 2 3 3 6" xfId="8644"/>
    <cellStyle name="Normal 11 2 2 3 3 6 2" xfId="14433"/>
    <cellStyle name="Normal 11 2 2 3 3 7" xfId="10574"/>
    <cellStyle name="Normal 11 2 2 3 4" xfId="933"/>
    <cellStyle name="Normal 11 2 2 3 4 2" xfId="1921"/>
    <cellStyle name="Normal 11 2 2 3 4 2 2" xfId="3854"/>
    <cellStyle name="Normal 11 2 2 3 4 2 2 2" xfId="6247"/>
    <cellStyle name="Normal 11 2 2 3 4 2 3" xfId="5872"/>
    <cellStyle name="Normal 11 2 2 3 4 2 3 2" xfId="13629"/>
    <cellStyle name="Normal 11 2 2 3 4 2 4" xfId="9769"/>
    <cellStyle name="Normal 11 2 2 3 4 2 4 2" xfId="15558"/>
    <cellStyle name="Normal 11 2 2 3 4 2 5" xfId="11699"/>
    <cellStyle name="Normal 11 2 2 3 4 3" xfId="2890"/>
    <cellStyle name="Normal 11 2 2 3 4 3 2" xfId="6803"/>
    <cellStyle name="Normal 11 2 2 3 4 4" xfId="4908"/>
    <cellStyle name="Normal 11 2 2 3 4 4 2" xfId="12665"/>
    <cellStyle name="Normal 11 2 2 3 4 5" xfId="8805"/>
    <cellStyle name="Normal 11 2 2 3 4 5 2" xfId="14594"/>
    <cellStyle name="Normal 11 2 2 3 4 6" xfId="10735"/>
    <cellStyle name="Normal 11 2 2 3 5" xfId="1439"/>
    <cellStyle name="Normal 11 2 2 3 5 2" xfId="3372"/>
    <cellStyle name="Normal 11 2 2 3 5 2 2" xfId="6979"/>
    <cellStyle name="Normal 11 2 2 3 5 3" xfId="5390"/>
    <cellStyle name="Normal 11 2 2 3 5 3 2" xfId="13147"/>
    <cellStyle name="Normal 11 2 2 3 5 4" xfId="9287"/>
    <cellStyle name="Normal 11 2 2 3 5 4 2" xfId="15076"/>
    <cellStyle name="Normal 11 2 2 3 5 5" xfId="11217"/>
    <cellStyle name="Normal 11 2 2 3 6" xfId="2408"/>
    <cellStyle name="Normal 11 2 2 3 6 2" xfId="6304"/>
    <cellStyle name="Normal 11 2 2 3 7" xfId="4426"/>
    <cellStyle name="Normal 11 2 2 3 7 2" xfId="12183"/>
    <cellStyle name="Normal 11 2 2 3 8" xfId="8323"/>
    <cellStyle name="Normal 11 2 2 3 8 2" xfId="14112"/>
    <cellStyle name="Normal 11 2 2 3 9" xfId="10253"/>
    <cellStyle name="Normal 11 2 2 4" xfId="465"/>
    <cellStyle name="Normal 11 2 2 4 2" xfId="1013"/>
    <cellStyle name="Normal 11 2 2 4 2 2" xfId="2001"/>
    <cellStyle name="Normal 11 2 2 4 2 2 2" xfId="3934"/>
    <cellStyle name="Normal 11 2 2 4 2 2 2 2" xfId="6667"/>
    <cellStyle name="Normal 11 2 2 4 2 2 3" xfId="5952"/>
    <cellStyle name="Normal 11 2 2 4 2 2 3 2" xfId="13709"/>
    <cellStyle name="Normal 11 2 2 4 2 2 4" xfId="9849"/>
    <cellStyle name="Normal 11 2 2 4 2 2 4 2" xfId="15638"/>
    <cellStyle name="Normal 11 2 2 4 2 2 5" xfId="11779"/>
    <cellStyle name="Normal 11 2 2 4 2 3" xfId="2970"/>
    <cellStyle name="Normal 11 2 2 4 2 3 2" xfId="7085"/>
    <cellStyle name="Normal 11 2 2 4 2 4" xfId="4988"/>
    <cellStyle name="Normal 11 2 2 4 2 4 2" xfId="12745"/>
    <cellStyle name="Normal 11 2 2 4 2 5" xfId="8885"/>
    <cellStyle name="Normal 11 2 2 4 2 5 2" xfId="14674"/>
    <cellStyle name="Normal 11 2 2 4 2 6" xfId="10815"/>
    <cellStyle name="Normal 11 2 2 4 3" xfId="1519"/>
    <cellStyle name="Normal 11 2 2 4 3 2" xfId="3452"/>
    <cellStyle name="Normal 11 2 2 4 3 2 2" xfId="7121"/>
    <cellStyle name="Normal 11 2 2 4 3 3" xfId="5470"/>
    <cellStyle name="Normal 11 2 2 4 3 3 2" xfId="13227"/>
    <cellStyle name="Normal 11 2 2 4 3 4" xfId="9367"/>
    <cellStyle name="Normal 11 2 2 4 3 4 2" xfId="15156"/>
    <cellStyle name="Normal 11 2 2 4 3 5" xfId="11297"/>
    <cellStyle name="Normal 11 2 2 4 4" xfId="2488"/>
    <cellStyle name="Normal 11 2 2 4 4 2" xfId="6595"/>
    <cellStyle name="Normal 11 2 2 4 5" xfId="4506"/>
    <cellStyle name="Normal 11 2 2 4 5 2" xfId="12263"/>
    <cellStyle name="Normal 11 2 2 4 6" xfId="8403"/>
    <cellStyle name="Normal 11 2 2 4 6 2" xfId="14192"/>
    <cellStyle name="Normal 11 2 2 4 7" xfId="10333"/>
    <cellStyle name="Normal 11 2 2 5" xfId="627"/>
    <cellStyle name="Normal 11 2 2 5 2" xfId="1174"/>
    <cellStyle name="Normal 11 2 2 5 2 2" xfId="2161"/>
    <cellStyle name="Normal 11 2 2 5 2 2 2" xfId="4094"/>
    <cellStyle name="Normal 11 2 2 5 2 2 2 2" xfId="6792"/>
    <cellStyle name="Normal 11 2 2 5 2 2 3" xfId="6112"/>
    <cellStyle name="Normal 11 2 2 5 2 2 3 2" xfId="13869"/>
    <cellStyle name="Normal 11 2 2 5 2 2 4" xfId="10009"/>
    <cellStyle name="Normal 11 2 2 5 2 2 4 2" xfId="15798"/>
    <cellStyle name="Normal 11 2 2 5 2 2 5" xfId="11939"/>
    <cellStyle name="Normal 11 2 2 5 2 3" xfId="3131"/>
    <cellStyle name="Normal 11 2 2 5 2 3 2" xfId="6742"/>
    <cellStyle name="Normal 11 2 2 5 2 4" xfId="5149"/>
    <cellStyle name="Normal 11 2 2 5 2 4 2" xfId="12906"/>
    <cellStyle name="Normal 11 2 2 5 2 5" xfId="9046"/>
    <cellStyle name="Normal 11 2 2 5 2 5 2" xfId="14835"/>
    <cellStyle name="Normal 11 2 2 5 2 6" xfId="10976"/>
    <cellStyle name="Normal 11 2 2 5 3" xfId="1680"/>
    <cellStyle name="Normal 11 2 2 5 3 2" xfId="3613"/>
    <cellStyle name="Normal 11 2 2 5 3 2 2" xfId="6654"/>
    <cellStyle name="Normal 11 2 2 5 3 3" xfId="5631"/>
    <cellStyle name="Normal 11 2 2 5 3 3 2" xfId="13388"/>
    <cellStyle name="Normal 11 2 2 5 3 4" xfId="9528"/>
    <cellStyle name="Normal 11 2 2 5 3 4 2" xfId="15317"/>
    <cellStyle name="Normal 11 2 2 5 3 5" xfId="11458"/>
    <cellStyle name="Normal 11 2 2 5 4" xfId="2649"/>
    <cellStyle name="Normal 11 2 2 5 4 2" xfId="6402"/>
    <cellStyle name="Normal 11 2 2 5 5" xfId="4667"/>
    <cellStyle name="Normal 11 2 2 5 5 2" xfId="12424"/>
    <cellStyle name="Normal 11 2 2 5 6" xfId="8564"/>
    <cellStyle name="Normal 11 2 2 5 6 2" xfId="14353"/>
    <cellStyle name="Normal 11 2 2 5 7" xfId="10494"/>
    <cellStyle name="Normal 11 2 2 6" xfId="845"/>
    <cellStyle name="Normal 11 2 2 6 2" xfId="1841"/>
    <cellStyle name="Normal 11 2 2 6 2 2" xfId="3774"/>
    <cellStyle name="Normal 11 2 2 6 2 2 2" xfId="6292"/>
    <cellStyle name="Normal 11 2 2 6 2 3" xfId="5792"/>
    <cellStyle name="Normal 11 2 2 6 2 3 2" xfId="13549"/>
    <cellStyle name="Normal 11 2 2 6 2 4" xfId="9689"/>
    <cellStyle name="Normal 11 2 2 6 2 4 2" xfId="15478"/>
    <cellStyle name="Normal 11 2 2 6 2 5" xfId="11619"/>
    <cellStyle name="Normal 11 2 2 6 3" xfId="2810"/>
    <cellStyle name="Normal 11 2 2 6 3 2" xfId="6929"/>
    <cellStyle name="Normal 11 2 2 6 4" xfId="4828"/>
    <cellStyle name="Normal 11 2 2 6 4 2" xfId="12585"/>
    <cellStyle name="Normal 11 2 2 6 5" xfId="8725"/>
    <cellStyle name="Normal 11 2 2 6 5 2" xfId="14514"/>
    <cellStyle name="Normal 11 2 2 6 6" xfId="10655"/>
    <cellStyle name="Normal 11 2 2 7" xfId="1359"/>
    <cellStyle name="Normal 11 2 2 7 2" xfId="3292"/>
    <cellStyle name="Normal 11 2 2 7 2 2" xfId="6582"/>
    <cellStyle name="Normal 11 2 2 7 3" xfId="5310"/>
    <cellStyle name="Normal 11 2 2 7 3 2" xfId="13067"/>
    <cellStyle name="Normal 11 2 2 7 4" xfId="9207"/>
    <cellStyle name="Normal 11 2 2 7 4 2" xfId="14996"/>
    <cellStyle name="Normal 11 2 2 7 5" xfId="11137"/>
    <cellStyle name="Normal 11 2 2 8" xfId="2328"/>
    <cellStyle name="Normal 11 2 2 8 2" xfId="6683"/>
    <cellStyle name="Normal 11 2 2 9" xfId="4346"/>
    <cellStyle name="Normal 11 2 2 9 2" xfId="12103"/>
    <cellStyle name="Normal 11 2 3" xfId="325"/>
    <cellStyle name="Normal 11 2 3 10" xfId="10193"/>
    <cellStyle name="Normal 11 2 3 2" xfId="405"/>
    <cellStyle name="Normal 11 2 3 2 2" xfId="565"/>
    <cellStyle name="Normal 11 2 3 2 2 2" xfId="1113"/>
    <cellStyle name="Normal 11 2 3 2 2 2 2" xfId="2101"/>
    <cellStyle name="Normal 11 2 3 2 2 2 2 2" xfId="4034"/>
    <cellStyle name="Normal 11 2 3 2 2 2 2 2 2" xfId="6528"/>
    <cellStyle name="Normal 11 2 3 2 2 2 2 3" xfId="6052"/>
    <cellStyle name="Normal 11 2 3 2 2 2 2 3 2" xfId="13809"/>
    <cellStyle name="Normal 11 2 3 2 2 2 2 4" xfId="9949"/>
    <cellStyle name="Normal 11 2 3 2 2 2 2 4 2" xfId="15738"/>
    <cellStyle name="Normal 11 2 3 2 2 2 2 5" xfId="11879"/>
    <cellStyle name="Normal 11 2 3 2 2 2 3" xfId="3070"/>
    <cellStyle name="Normal 11 2 3 2 2 2 3 2" xfId="6953"/>
    <cellStyle name="Normal 11 2 3 2 2 2 4" xfId="5088"/>
    <cellStyle name="Normal 11 2 3 2 2 2 4 2" xfId="12845"/>
    <cellStyle name="Normal 11 2 3 2 2 2 5" xfId="8985"/>
    <cellStyle name="Normal 11 2 3 2 2 2 5 2" xfId="14774"/>
    <cellStyle name="Normal 11 2 3 2 2 2 6" xfId="10915"/>
    <cellStyle name="Normal 11 2 3 2 2 3" xfId="1619"/>
    <cellStyle name="Normal 11 2 3 2 2 3 2" xfId="3552"/>
    <cellStyle name="Normal 11 2 3 2 2 3 2 2" xfId="6914"/>
    <cellStyle name="Normal 11 2 3 2 2 3 3" xfId="5570"/>
    <cellStyle name="Normal 11 2 3 2 2 3 3 2" xfId="13327"/>
    <cellStyle name="Normal 11 2 3 2 2 3 4" xfId="9467"/>
    <cellStyle name="Normal 11 2 3 2 2 3 4 2" xfId="15256"/>
    <cellStyle name="Normal 11 2 3 2 2 3 5" xfId="11397"/>
    <cellStyle name="Normal 11 2 3 2 2 4" xfId="2588"/>
    <cellStyle name="Normal 11 2 3 2 2 4 2" xfId="6706"/>
    <cellStyle name="Normal 11 2 3 2 2 5" xfId="4606"/>
    <cellStyle name="Normal 11 2 3 2 2 5 2" xfId="12363"/>
    <cellStyle name="Normal 11 2 3 2 2 6" xfId="8503"/>
    <cellStyle name="Normal 11 2 3 2 2 6 2" xfId="14292"/>
    <cellStyle name="Normal 11 2 3 2 2 7" xfId="10433"/>
    <cellStyle name="Normal 11 2 3 2 3" xfId="727"/>
    <cellStyle name="Normal 11 2 3 2 3 2" xfId="1274"/>
    <cellStyle name="Normal 11 2 3 2 3 2 2" xfId="2261"/>
    <cellStyle name="Normal 11 2 3 2 3 2 2 2" xfId="4194"/>
    <cellStyle name="Normal 11 2 3 2 3 2 2 2 2" xfId="6747"/>
    <cellStyle name="Normal 11 2 3 2 3 2 2 3" xfId="6212"/>
    <cellStyle name="Normal 11 2 3 2 3 2 2 3 2" xfId="13969"/>
    <cellStyle name="Normal 11 2 3 2 3 2 2 4" xfId="10109"/>
    <cellStyle name="Normal 11 2 3 2 3 2 2 4 2" xfId="15898"/>
    <cellStyle name="Normal 11 2 3 2 3 2 2 5" xfId="12039"/>
    <cellStyle name="Normal 11 2 3 2 3 2 3" xfId="3231"/>
    <cellStyle name="Normal 11 2 3 2 3 2 3 2" xfId="6697"/>
    <cellStyle name="Normal 11 2 3 2 3 2 4" xfId="5249"/>
    <cellStyle name="Normal 11 2 3 2 3 2 4 2" xfId="13006"/>
    <cellStyle name="Normal 11 2 3 2 3 2 5" xfId="9146"/>
    <cellStyle name="Normal 11 2 3 2 3 2 5 2" xfId="14935"/>
    <cellStyle name="Normal 11 2 3 2 3 2 6" xfId="11076"/>
    <cellStyle name="Normal 11 2 3 2 3 3" xfId="1780"/>
    <cellStyle name="Normal 11 2 3 2 3 3 2" xfId="3713"/>
    <cellStyle name="Normal 11 2 3 2 3 3 2 2" xfId="6294"/>
    <cellStyle name="Normal 11 2 3 2 3 3 3" xfId="5731"/>
    <cellStyle name="Normal 11 2 3 2 3 3 3 2" xfId="13488"/>
    <cellStyle name="Normal 11 2 3 2 3 3 4" xfId="9628"/>
    <cellStyle name="Normal 11 2 3 2 3 3 4 2" xfId="15417"/>
    <cellStyle name="Normal 11 2 3 2 3 3 5" xfId="11558"/>
    <cellStyle name="Normal 11 2 3 2 3 4" xfId="2749"/>
    <cellStyle name="Normal 11 2 3 2 3 4 2" xfId="6701"/>
    <cellStyle name="Normal 11 2 3 2 3 5" xfId="4767"/>
    <cellStyle name="Normal 11 2 3 2 3 5 2" xfId="12524"/>
    <cellStyle name="Normal 11 2 3 2 3 6" xfId="8664"/>
    <cellStyle name="Normal 11 2 3 2 3 6 2" xfId="14453"/>
    <cellStyle name="Normal 11 2 3 2 3 7" xfId="10594"/>
    <cellStyle name="Normal 11 2 3 2 4" xfId="953"/>
    <cellStyle name="Normal 11 2 3 2 4 2" xfId="1941"/>
    <cellStyle name="Normal 11 2 3 2 4 2 2" xfId="3874"/>
    <cellStyle name="Normal 11 2 3 2 4 2 2 2" xfId="7103"/>
    <cellStyle name="Normal 11 2 3 2 4 2 3" xfId="5892"/>
    <cellStyle name="Normal 11 2 3 2 4 2 3 2" xfId="13649"/>
    <cellStyle name="Normal 11 2 3 2 4 2 4" xfId="9789"/>
    <cellStyle name="Normal 11 2 3 2 4 2 4 2" xfId="15578"/>
    <cellStyle name="Normal 11 2 3 2 4 2 5" xfId="11719"/>
    <cellStyle name="Normal 11 2 3 2 4 3" xfId="2910"/>
    <cellStyle name="Normal 11 2 3 2 4 3 2" xfId="6527"/>
    <cellStyle name="Normal 11 2 3 2 4 4" xfId="4928"/>
    <cellStyle name="Normal 11 2 3 2 4 4 2" xfId="12685"/>
    <cellStyle name="Normal 11 2 3 2 4 5" xfId="8825"/>
    <cellStyle name="Normal 11 2 3 2 4 5 2" xfId="14614"/>
    <cellStyle name="Normal 11 2 3 2 4 6" xfId="10755"/>
    <cellStyle name="Normal 11 2 3 2 5" xfId="1459"/>
    <cellStyle name="Normal 11 2 3 2 5 2" xfId="3392"/>
    <cellStyle name="Normal 11 2 3 2 5 2 2" xfId="6530"/>
    <cellStyle name="Normal 11 2 3 2 5 3" xfId="5410"/>
    <cellStyle name="Normal 11 2 3 2 5 3 2" xfId="13167"/>
    <cellStyle name="Normal 11 2 3 2 5 4" xfId="9307"/>
    <cellStyle name="Normal 11 2 3 2 5 4 2" xfId="15096"/>
    <cellStyle name="Normal 11 2 3 2 5 5" xfId="11237"/>
    <cellStyle name="Normal 11 2 3 2 6" xfId="2428"/>
    <cellStyle name="Normal 11 2 3 2 6 2" xfId="6412"/>
    <cellStyle name="Normal 11 2 3 2 7" xfId="4446"/>
    <cellStyle name="Normal 11 2 3 2 7 2" xfId="12203"/>
    <cellStyle name="Normal 11 2 3 2 8" xfId="8343"/>
    <cellStyle name="Normal 11 2 3 2 8 2" xfId="14132"/>
    <cellStyle name="Normal 11 2 3 2 9" xfId="10273"/>
    <cellStyle name="Normal 11 2 3 3" xfId="485"/>
    <cellStyle name="Normal 11 2 3 3 2" xfId="1033"/>
    <cellStyle name="Normal 11 2 3 3 2 2" xfId="2021"/>
    <cellStyle name="Normal 11 2 3 3 2 2 2" xfId="3954"/>
    <cellStyle name="Normal 11 2 3 3 2 2 2 2" xfId="7058"/>
    <cellStyle name="Normal 11 2 3 3 2 2 3" xfId="5972"/>
    <cellStyle name="Normal 11 2 3 3 2 2 3 2" xfId="13729"/>
    <cellStyle name="Normal 11 2 3 3 2 2 4" xfId="9869"/>
    <cellStyle name="Normal 11 2 3 3 2 2 4 2" xfId="15658"/>
    <cellStyle name="Normal 11 2 3 3 2 2 5" xfId="11799"/>
    <cellStyle name="Normal 11 2 3 3 2 3" xfId="2990"/>
    <cellStyle name="Normal 11 2 3 3 2 3 2" xfId="7213"/>
    <cellStyle name="Normal 11 2 3 3 2 4" xfId="5008"/>
    <cellStyle name="Normal 11 2 3 3 2 4 2" xfId="12765"/>
    <cellStyle name="Normal 11 2 3 3 2 5" xfId="8905"/>
    <cellStyle name="Normal 11 2 3 3 2 5 2" xfId="14694"/>
    <cellStyle name="Normal 11 2 3 3 2 6" xfId="10835"/>
    <cellStyle name="Normal 11 2 3 3 3" xfId="1539"/>
    <cellStyle name="Normal 11 2 3 3 3 2" xfId="3472"/>
    <cellStyle name="Normal 11 2 3 3 3 2 2" xfId="6615"/>
    <cellStyle name="Normal 11 2 3 3 3 3" xfId="5490"/>
    <cellStyle name="Normal 11 2 3 3 3 3 2" xfId="13247"/>
    <cellStyle name="Normal 11 2 3 3 3 4" xfId="9387"/>
    <cellStyle name="Normal 11 2 3 3 3 4 2" xfId="15176"/>
    <cellStyle name="Normal 11 2 3 3 3 5" xfId="11317"/>
    <cellStyle name="Normal 11 2 3 3 4" xfId="2508"/>
    <cellStyle name="Normal 11 2 3 3 4 2" xfId="6488"/>
    <cellStyle name="Normal 11 2 3 3 5" xfId="4526"/>
    <cellStyle name="Normal 11 2 3 3 5 2" xfId="12283"/>
    <cellStyle name="Normal 11 2 3 3 6" xfId="8423"/>
    <cellStyle name="Normal 11 2 3 3 6 2" xfId="14212"/>
    <cellStyle name="Normal 11 2 3 3 7" xfId="10353"/>
    <cellStyle name="Normal 11 2 3 4" xfId="647"/>
    <cellStyle name="Normal 11 2 3 4 2" xfId="1194"/>
    <cellStyle name="Normal 11 2 3 4 2 2" xfId="2181"/>
    <cellStyle name="Normal 11 2 3 4 2 2 2" xfId="4114"/>
    <cellStyle name="Normal 11 2 3 4 2 2 2 2" xfId="6820"/>
    <cellStyle name="Normal 11 2 3 4 2 2 3" xfId="6132"/>
    <cellStyle name="Normal 11 2 3 4 2 2 3 2" xfId="13889"/>
    <cellStyle name="Normal 11 2 3 4 2 2 4" xfId="10029"/>
    <cellStyle name="Normal 11 2 3 4 2 2 4 2" xfId="15818"/>
    <cellStyle name="Normal 11 2 3 4 2 2 5" xfId="11959"/>
    <cellStyle name="Normal 11 2 3 4 2 3" xfId="3151"/>
    <cellStyle name="Normal 11 2 3 4 2 3 2" xfId="6988"/>
    <cellStyle name="Normal 11 2 3 4 2 4" xfId="5169"/>
    <cellStyle name="Normal 11 2 3 4 2 4 2" xfId="12926"/>
    <cellStyle name="Normal 11 2 3 4 2 5" xfId="9066"/>
    <cellStyle name="Normal 11 2 3 4 2 5 2" xfId="14855"/>
    <cellStyle name="Normal 11 2 3 4 2 6" xfId="10996"/>
    <cellStyle name="Normal 11 2 3 4 3" xfId="1700"/>
    <cellStyle name="Normal 11 2 3 4 3 2" xfId="3633"/>
    <cellStyle name="Normal 11 2 3 4 3 2 2" xfId="6699"/>
    <cellStyle name="Normal 11 2 3 4 3 3" xfId="5651"/>
    <cellStyle name="Normal 11 2 3 4 3 3 2" xfId="13408"/>
    <cellStyle name="Normal 11 2 3 4 3 4" xfId="9548"/>
    <cellStyle name="Normal 11 2 3 4 3 4 2" xfId="15337"/>
    <cellStyle name="Normal 11 2 3 4 3 5" xfId="11478"/>
    <cellStyle name="Normal 11 2 3 4 4" xfId="2669"/>
    <cellStyle name="Normal 11 2 3 4 4 2" xfId="6547"/>
    <cellStyle name="Normal 11 2 3 4 5" xfId="4687"/>
    <cellStyle name="Normal 11 2 3 4 5 2" xfId="12444"/>
    <cellStyle name="Normal 11 2 3 4 6" xfId="8584"/>
    <cellStyle name="Normal 11 2 3 4 6 2" xfId="14373"/>
    <cellStyle name="Normal 11 2 3 4 7" xfId="10514"/>
    <cellStyle name="Normal 11 2 3 5" xfId="873"/>
    <cellStyle name="Normal 11 2 3 5 2" xfId="1861"/>
    <cellStyle name="Normal 11 2 3 5 2 2" xfId="3794"/>
    <cellStyle name="Normal 11 2 3 5 2 2 2" xfId="6797"/>
    <cellStyle name="Normal 11 2 3 5 2 3" xfId="5812"/>
    <cellStyle name="Normal 11 2 3 5 2 3 2" xfId="13569"/>
    <cellStyle name="Normal 11 2 3 5 2 4" xfId="9709"/>
    <cellStyle name="Normal 11 2 3 5 2 4 2" xfId="15498"/>
    <cellStyle name="Normal 11 2 3 5 2 5" xfId="11639"/>
    <cellStyle name="Normal 11 2 3 5 3" xfId="2830"/>
    <cellStyle name="Normal 11 2 3 5 3 2" xfId="6999"/>
    <cellStyle name="Normal 11 2 3 5 4" xfId="4848"/>
    <cellStyle name="Normal 11 2 3 5 4 2" xfId="12605"/>
    <cellStyle name="Normal 11 2 3 5 5" xfId="8745"/>
    <cellStyle name="Normal 11 2 3 5 5 2" xfId="14534"/>
    <cellStyle name="Normal 11 2 3 5 6" xfId="10675"/>
    <cellStyle name="Normal 11 2 3 6" xfId="1379"/>
    <cellStyle name="Normal 11 2 3 6 2" xfId="3312"/>
    <cellStyle name="Normal 11 2 3 6 2 2" xfId="6604"/>
    <cellStyle name="Normal 11 2 3 6 3" xfId="5330"/>
    <cellStyle name="Normal 11 2 3 6 3 2" xfId="13087"/>
    <cellStyle name="Normal 11 2 3 6 4" xfId="9227"/>
    <cellStyle name="Normal 11 2 3 6 4 2" xfId="15016"/>
    <cellStyle name="Normal 11 2 3 6 5" xfId="11157"/>
    <cellStyle name="Normal 11 2 3 7" xfId="2348"/>
    <cellStyle name="Normal 11 2 3 7 2" xfId="6946"/>
    <cellStyle name="Normal 11 2 3 8" xfId="4366"/>
    <cellStyle name="Normal 11 2 3 8 2" xfId="12123"/>
    <cellStyle name="Normal 11 2 3 9" xfId="8263"/>
    <cellStyle name="Normal 11 2 3 9 2" xfId="14052"/>
    <cellStyle name="Normal 11 2 4" xfId="365"/>
    <cellStyle name="Normal 11 2 4 2" xfId="525"/>
    <cellStyle name="Normal 11 2 4 2 2" xfId="1073"/>
    <cellStyle name="Normal 11 2 4 2 2 2" xfId="2061"/>
    <cellStyle name="Normal 11 2 4 2 2 2 2" xfId="3994"/>
    <cellStyle name="Normal 11 2 4 2 2 2 2 2" xfId="6309"/>
    <cellStyle name="Normal 11 2 4 2 2 2 3" xfId="6012"/>
    <cellStyle name="Normal 11 2 4 2 2 2 3 2" xfId="13769"/>
    <cellStyle name="Normal 11 2 4 2 2 2 4" xfId="9909"/>
    <cellStyle name="Normal 11 2 4 2 2 2 4 2" xfId="15698"/>
    <cellStyle name="Normal 11 2 4 2 2 2 5" xfId="11839"/>
    <cellStyle name="Normal 11 2 4 2 2 3" xfId="3030"/>
    <cellStyle name="Normal 11 2 4 2 2 3 2" xfId="6594"/>
    <cellStyle name="Normal 11 2 4 2 2 4" xfId="5048"/>
    <cellStyle name="Normal 11 2 4 2 2 4 2" xfId="12805"/>
    <cellStyle name="Normal 11 2 4 2 2 5" xfId="8945"/>
    <cellStyle name="Normal 11 2 4 2 2 5 2" xfId="14734"/>
    <cellStyle name="Normal 11 2 4 2 2 6" xfId="10875"/>
    <cellStyle name="Normal 11 2 4 2 3" xfId="1579"/>
    <cellStyle name="Normal 11 2 4 2 3 2" xfId="3512"/>
    <cellStyle name="Normal 11 2 4 2 3 2 2" xfId="6417"/>
    <cellStyle name="Normal 11 2 4 2 3 3" xfId="5530"/>
    <cellStyle name="Normal 11 2 4 2 3 3 2" xfId="13287"/>
    <cellStyle name="Normal 11 2 4 2 3 4" xfId="9427"/>
    <cellStyle name="Normal 11 2 4 2 3 4 2" xfId="15216"/>
    <cellStyle name="Normal 11 2 4 2 3 5" xfId="11357"/>
    <cellStyle name="Normal 11 2 4 2 4" xfId="2548"/>
    <cellStyle name="Normal 11 2 4 2 4 2" xfId="6408"/>
    <cellStyle name="Normal 11 2 4 2 5" xfId="4566"/>
    <cellStyle name="Normal 11 2 4 2 5 2" xfId="12323"/>
    <cellStyle name="Normal 11 2 4 2 6" xfId="8463"/>
    <cellStyle name="Normal 11 2 4 2 6 2" xfId="14252"/>
    <cellStyle name="Normal 11 2 4 2 7" xfId="10393"/>
    <cellStyle name="Normal 11 2 4 3" xfId="687"/>
    <cellStyle name="Normal 11 2 4 3 2" xfId="1234"/>
    <cellStyle name="Normal 11 2 4 3 2 2" xfId="2221"/>
    <cellStyle name="Normal 11 2 4 3 2 2 2" xfId="4154"/>
    <cellStyle name="Normal 11 2 4 3 2 2 2 2" xfId="6320"/>
    <cellStyle name="Normal 11 2 4 3 2 2 3" xfId="6172"/>
    <cellStyle name="Normal 11 2 4 3 2 2 3 2" xfId="13929"/>
    <cellStyle name="Normal 11 2 4 3 2 2 4" xfId="10069"/>
    <cellStyle name="Normal 11 2 4 3 2 2 4 2" xfId="15858"/>
    <cellStyle name="Normal 11 2 4 3 2 2 5" xfId="11999"/>
    <cellStyle name="Normal 11 2 4 3 2 3" xfId="3191"/>
    <cellStyle name="Normal 11 2 4 3 2 3 2" xfId="7093"/>
    <cellStyle name="Normal 11 2 4 3 2 4" xfId="5209"/>
    <cellStyle name="Normal 11 2 4 3 2 4 2" xfId="12966"/>
    <cellStyle name="Normal 11 2 4 3 2 5" xfId="9106"/>
    <cellStyle name="Normal 11 2 4 3 2 5 2" xfId="14895"/>
    <cellStyle name="Normal 11 2 4 3 2 6" xfId="11036"/>
    <cellStyle name="Normal 11 2 4 3 3" xfId="1740"/>
    <cellStyle name="Normal 11 2 4 3 3 2" xfId="3673"/>
    <cellStyle name="Normal 11 2 4 3 3 2 2" xfId="6632"/>
    <cellStyle name="Normal 11 2 4 3 3 3" xfId="5691"/>
    <cellStyle name="Normal 11 2 4 3 3 3 2" xfId="13448"/>
    <cellStyle name="Normal 11 2 4 3 3 4" xfId="9588"/>
    <cellStyle name="Normal 11 2 4 3 3 4 2" xfId="15377"/>
    <cellStyle name="Normal 11 2 4 3 3 5" xfId="11518"/>
    <cellStyle name="Normal 11 2 4 3 4" xfId="2709"/>
    <cellStyle name="Normal 11 2 4 3 4 2" xfId="6418"/>
    <cellStyle name="Normal 11 2 4 3 5" xfId="4727"/>
    <cellStyle name="Normal 11 2 4 3 5 2" xfId="12484"/>
    <cellStyle name="Normal 11 2 4 3 6" xfId="8624"/>
    <cellStyle name="Normal 11 2 4 3 6 2" xfId="14413"/>
    <cellStyle name="Normal 11 2 4 3 7" xfId="10554"/>
    <cellStyle name="Normal 11 2 4 4" xfId="913"/>
    <cellStyle name="Normal 11 2 4 4 2" xfId="1901"/>
    <cellStyle name="Normal 11 2 4 4 2 2" xfId="3834"/>
    <cellStyle name="Normal 11 2 4 4 2 2 2" xfId="7045"/>
    <cellStyle name="Normal 11 2 4 4 2 3" xfId="5852"/>
    <cellStyle name="Normal 11 2 4 4 2 3 2" xfId="13609"/>
    <cellStyle name="Normal 11 2 4 4 2 4" xfId="9749"/>
    <cellStyle name="Normal 11 2 4 4 2 4 2" xfId="15538"/>
    <cellStyle name="Normal 11 2 4 4 2 5" xfId="11679"/>
    <cellStyle name="Normal 11 2 4 4 3" xfId="2870"/>
    <cellStyle name="Normal 11 2 4 4 3 2" xfId="6510"/>
    <cellStyle name="Normal 11 2 4 4 4" xfId="4888"/>
    <cellStyle name="Normal 11 2 4 4 4 2" xfId="12645"/>
    <cellStyle name="Normal 11 2 4 4 5" xfId="8785"/>
    <cellStyle name="Normal 11 2 4 4 5 2" xfId="14574"/>
    <cellStyle name="Normal 11 2 4 4 6" xfId="10715"/>
    <cellStyle name="Normal 11 2 4 5" xfId="1419"/>
    <cellStyle name="Normal 11 2 4 5 2" xfId="3352"/>
    <cellStyle name="Normal 11 2 4 5 2 2" xfId="7074"/>
    <cellStyle name="Normal 11 2 4 5 3" xfId="5370"/>
    <cellStyle name="Normal 11 2 4 5 3 2" xfId="13127"/>
    <cellStyle name="Normal 11 2 4 5 4" xfId="9267"/>
    <cellStyle name="Normal 11 2 4 5 4 2" xfId="15056"/>
    <cellStyle name="Normal 11 2 4 5 5" xfId="11197"/>
    <cellStyle name="Normal 11 2 4 6" xfId="2388"/>
    <cellStyle name="Normal 11 2 4 6 2" xfId="6645"/>
    <cellStyle name="Normal 11 2 4 7" xfId="4406"/>
    <cellStyle name="Normal 11 2 4 7 2" xfId="12163"/>
    <cellStyle name="Normal 11 2 4 8" xfId="8303"/>
    <cellStyle name="Normal 11 2 4 8 2" xfId="14092"/>
    <cellStyle name="Normal 11 2 4 9" xfId="10233"/>
    <cellStyle name="Normal 11 2 5" xfId="445"/>
    <cellStyle name="Normal 11 2 5 2" xfId="993"/>
    <cellStyle name="Normal 11 2 5 2 2" xfId="1981"/>
    <cellStyle name="Normal 11 2 5 2 2 2" xfId="3914"/>
    <cellStyle name="Normal 11 2 5 2 2 2 2" xfId="6761"/>
    <cellStyle name="Normal 11 2 5 2 2 3" xfId="5932"/>
    <cellStyle name="Normal 11 2 5 2 2 3 2" xfId="13689"/>
    <cellStyle name="Normal 11 2 5 2 2 4" xfId="9829"/>
    <cellStyle name="Normal 11 2 5 2 2 4 2" xfId="15618"/>
    <cellStyle name="Normal 11 2 5 2 2 5" xfId="11759"/>
    <cellStyle name="Normal 11 2 5 2 3" xfId="2950"/>
    <cellStyle name="Normal 11 2 5 2 3 2" xfId="7218"/>
    <cellStyle name="Normal 11 2 5 2 4" xfId="4968"/>
    <cellStyle name="Normal 11 2 5 2 4 2" xfId="12725"/>
    <cellStyle name="Normal 11 2 5 2 5" xfId="8865"/>
    <cellStyle name="Normal 11 2 5 2 5 2" xfId="14654"/>
    <cellStyle name="Normal 11 2 5 2 6" xfId="10795"/>
    <cellStyle name="Normal 11 2 5 3" xfId="1499"/>
    <cellStyle name="Normal 11 2 5 3 2" xfId="3432"/>
    <cellStyle name="Normal 11 2 5 3 2 2" xfId="6944"/>
    <cellStyle name="Normal 11 2 5 3 3" xfId="5450"/>
    <cellStyle name="Normal 11 2 5 3 3 2" xfId="13207"/>
    <cellStyle name="Normal 11 2 5 3 4" xfId="9347"/>
    <cellStyle name="Normal 11 2 5 3 4 2" xfId="15136"/>
    <cellStyle name="Normal 11 2 5 3 5" xfId="11277"/>
    <cellStyle name="Normal 11 2 5 4" xfId="2468"/>
    <cellStyle name="Normal 11 2 5 4 2" xfId="6877"/>
    <cellStyle name="Normal 11 2 5 5" xfId="4486"/>
    <cellStyle name="Normal 11 2 5 5 2" xfId="12243"/>
    <cellStyle name="Normal 11 2 5 6" xfId="8383"/>
    <cellStyle name="Normal 11 2 5 6 2" xfId="14172"/>
    <cellStyle name="Normal 11 2 5 7" xfId="10313"/>
    <cellStyle name="Normal 11 2 6" xfId="607"/>
    <cellStyle name="Normal 11 2 6 2" xfId="1154"/>
    <cellStyle name="Normal 11 2 6 2 2" xfId="2141"/>
    <cellStyle name="Normal 11 2 6 2 2 2" xfId="4074"/>
    <cellStyle name="Normal 11 2 6 2 2 2 2" xfId="6758"/>
    <cellStyle name="Normal 11 2 6 2 2 3" xfId="6092"/>
    <cellStyle name="Normal 11 2 6 2 2 3 2" xfId="13849"/>
    <cellStyle name="Normal 11 2 6 2 2 4" xfId="9989"/>
    <cellStyle name="Normal 11 2 6 2 2 4 2" xfId="15778"/>
    <cellStyle name="Normal 11 2 6 2 2 5" xfId="11919"/>
    <cellStyle name="Normal 11 2 6 2 3" xfId="3111"/>
    <cellStyle name="Normal 11 2 6 2 3 2" xfId="6609"/>
    <cellStyle name="Normal 11 2 6 2 4" xfId="5129"/>
    <cellStyle name="Normal 11 2 6 2 4 2" xfId="12886"/>
    <cellStyle name="Normal 11 2 6 2 5" xfId="9026"/>
    <cellStyle name="Normal 11 2 6 2 5 2" xfId="14815"/>
    <cellStyle name="Normal 11 2 6 2 6" xfId="10956"/>
    <cellStyle name="Normal 11 2 6 3" xfId="1660"/>
    <cellStyle name="Normal 11 2 6 3 2" xfId="3593"/>
    <cellStyle name="Normal 11 2 6 3 2 2" xfId="6297"/>
    <cellStyle name="Normal 11 2 6 3 3" xfId="5611"/>
    <cellStyle name="Normal 11 2 6 3 3 2" xfId="13368"/>
    <cellStyle name="Normal 11 2 6 3 4" xfId="9508"/>
    <cellStyle name="Normal 11 2 6 3 4 2" xfId="15297"/>
    <cellStyle name="Normal 11 2 6 3 5" xfId="11438"/>
    <cellStyle name="Normal 11 2 6 4" xfId="2629"/>
    <cellStyle name="Normal 11 2 6 4 2" xfId="7043"/>
    <cellStyle name="Normal 11 2 6 5" xfId="4647"/>
    <cellStyle name="Normal 11 2 6 5 2" xfId="12404"/>
    <cellStyle name="Normal 11 2 6 6" xfId="8544"/>
    <cellStyle name="Normal 11 2 6 6 2" xfId="14333"/>
    <cellStyle name="Normal 11 2 6 7" xfId="10474"/>
    <cellStyle name="Normal 11 2 7" xfId="825"/>
    <cellStyle name="Normal 11 2 7 2" xfId="1821"/>
    <cellStyle name="Normal 11 2 7 2 2" xfId="3754"/>
    <cellStyle name="Normal 11 2 7 2 2 2" xfId="6862"/>
    <cellStyle name="Normal 11 2 7 2 3" xfId="5772"/>
    <cellStyle name="Normal 11 2 7 2 3 2" xfId="13529"/>
    <cellStyle name="Normal 11 2 7 2 4" xfId="9669"/>
    <cellStyle name="Normal 11 2 7 2 4 2" xfId="15458"/>
    <cellStyle name="Normal 11 2 7 2 5" xfId="11599"/>
    <cellStyle name="Normal 11 2 7 3" xfId="2790"/>
    <cellStyle name="Normal 11 2 7 3 2" xfId="6619"/>
    <cellStyle name="Normal 11 2 7 4" xfId="4808"/>
    <cellStyle name="Normal 11 2 7 4 2" xfId="12565"/>
    <cellStyle name="Normal 11 2 7 5" xfId="8705"/>
    <cellStyle name="Normal 11 2 7 5 2" xfId="14494"/>
    <cellStyle name="Normal 11 2 7 6" xfId="10635"/>
    <cellStyle name="Normal 11 2 8" xfId="1339"/>
    <cellStyle name="Normal 11 2 8 2" xfId="3272"/>
    <cellStyle name="Normal 11 2 8 2 2" xfId="6306"/>
    <cellStyle name="Normal 11 2 8 3" xfId="5290"/>
    <cellStyle name="Normal 11 2 8 3 2" xfId="13047"/>
    <cellStyle name="Normal 11 2 8 4" xfId="9187"/>
    <cellStyle name="Normal 11 2 8 4 2" xfId="14976"/>
    <cellStyle name="Normal 11 2 8 5" xfId="11117"/>
    <cellStyle name="Normal 11 2 9" xfId="2308"/>
    <cellStyle name="Normal 11 2 9 2" xfId="6345"/>
    <cellStyle name="Normal 11 3" xfId="250"/>
    <cellStyle name="Normal 11 3 10" xfId="8233"/>
    <cellStyle name="Normal 11 3 10 2" xfId="14022"/>
    <cellStyle name="Normal 11 3 11" xfId="10163"/>
    <cellStyle name="Normal 11 3 2" xfId="335"/>
    <cellStyle name="Normal 11 3 2 10" xfId="10203"/>
    <cellStyle name="Normal 11 3 2 2" xfId="415"/>
    <cellStyle name="Normal 11 3 2 2 2" xfId="575"/>
    <cellStyle name="Normal 11 3 2 2 2 2" xfId="1123"/>
    <cellStyle name="Normal 11 3 2 2 2 2 2" xfId="2111"/>
    <cellStyle name="Normal 11 3 2 2 2 2 2 2" xfId="4044"/>
    <cellStyle name="Normal 11 3 2 2 2 2 2 2 2" xfId="6505"/>
    <cellStyle name="Normal 11 3 2 2 2 2 2 3" xfId="6062"/>
    <cellStyle name="Normal 11 3 2 2 2 2 2 3 2" xfId="13819"/>
    <cellStyle name="Normal 11 3 2 2 2 2 2 4" xfId="9959"/>
    <cellStyle name="Normal 11 3 2 2 2 2 2 4 2" xfId="15748"/>
    <cellStyle name="Normal 11 3 2 2 2 2 2 5" xfId="11889"/>
    <cellStyle name="Normal 11 3 2 2 2 2 3" xfId="3080"/>
    <cellStyle name="Normal 11 3 2 2 2 2 3 2" xfId="6583"/>
    <cellStyle name="Normal 11 3 2 2 2 2 4" xfId="5098"/>
    <cellStyle name="Normal 11 3 2 2 2 2 4 2" xfId="12855"/>
    <cellStyle name="Normal 11 3 2 2 2 2 5" xfId="8995"/>
    <cellStyle name="Normal 11 3 2 2 2 2 5 2" xfId="14784"/>
    <cellStyle name="Normal 11 3 2 2 2 2 6" xfId="10925"/>
    <cellStyle name="Normal 11 3 2 2 2 3" xfId="1629"/>
    <cellStyle name="Normal 11 3 2 2 2 3 2" xfId="3562"/>
    <cellStyle name="Normal 11 3 2 2 2 3 2 2" xfId="6259"/>
    <cellStyle name="Normal 11 3 2 2 2 3 3" xfId="5580"/>
    <cellStyle name="Normal 11 3 2 2 2 3 3 2" xfId="13337"/>
    <cellStyle name="Normal 11 3 2 2 2 3 4" xfId="9477"/>
    <cellStyle name="Normal 11 3 2 2 2 3 4 2" xfId="15266"/>
    <cellStyle name="Normal 11 3 2 2 2 3 5" xfId="11407"/>
    <cellStyle name="Normal 11 3 2 2 2 4" xfId="2598"/>
    <cellStyle name="Normal 11 3 2 2 2 4 2" xfId="6819"/>
    <cellStyle name="Normal 11 3 2 2 2 5" xfId="4616"/>
    <cellStyle name="Normal 11 3 2 2 2 5 2" xfId="12373"/>
    <cellStyle name="Normal 11 3 2 2 2 6" xfId="8513"/>
    <cellStyle name="Normal 11 3 2 2 2 6 2" xfId="14302"/>
    <cellStyle name="Normal 11 3 2 2 2 7" xfId="10443"/>
    <cellStyle name="Normal 11 3 2 2 3" xfId="737"/>
    <cellStyle name="Normal 11 3 2 2 3 2" xfId="1284"/>
    <cellStyle name="Normal 11 3 2 2 3 2 2" xfId="2271"/>
    <cellStyle name="Normal 11 3 2 2 3 2 2 2" xfId="4204"/>
    <cellStyle name="Normal 11 3 2 2 3 2 2 2 2" xfId="6463"/>
    <cellStyle name="Normal 11 3 2 2 3 2 2 3" xfId="6222"/>
    <cellStyle name="Normal 11 3 2 2 3 2 2 3 2" xfId="13979"/>
    <cellStyle name="Normal 11 3 2 2 3 2 2 4" xfId="10119"/>
    <cellStyle name="Normal 11 3 2 2 3 2 2 4 2" xfId="15908"/>
    <cellStyle name="Normal 11 3 2 2 3 2 2 5" xfId="12049"/>
    <cellStyle name="Normal 11 3 2 2 3 2 3" xfId="3241"/>
    <cellStyle name="Normal 11 3 2 2 3 2 3 2" xfId="7185"/>
    <cellStyle name="Normal 11 3 2 2 3 2 4" xfId="5259"/>
    <cellStyle name="Normal 11 3 2 2 3 2 4 2" xfId="13016"/>
    <cellStyle name="Normal 11 3 2 2 3 2 5" xfId="9156"/>
    <cellStyle name="Normal 11 3 2 2 3 2 5 2" xfId="14945"/>
    <cellStyle name="Normal 11 3 2 2 3 2 6" xfId="11086"/>
    <cellStyle name="Normal 11 3 2 2 3 3" xfId="1790"/>
    <cellStyle name="Normal 11 3 2 2 3 3 2" xfId="3723"/>
    <cellStyle name="Normal 11 3 2 2 3 3 2 2" xfId="6238"/>
    <cellStyle name="Normal 11 3 2 2 3 3 3" xfId="5741"/>
    <cellStyle name="Normal 11 3 2 2 3 3 3 2" xfId="13498"/>
    <cellStyle name="Normal 11 3 2 2 3 3 4" xfId="9638"/>
    <cellStyle name="Normal 11 3 2 2 3 3 4 2" xfId="15427"/>
    <cellStyle name="Normal 11 3 2 2 3 3 5" xfId="11568"/>
    <cellStyle name="Normal 11 3 2 2 3 4" xfId="2759"/>
    <cellStyle name="Normal 11 3 2 2 3 4 2" xfId="7106"/>
    <cellStyle name="Normal 11 3 2 2 3 5" xfId="4777"/>
    <cellStyle name="Normal 11 3 2 2 3 5 2" xfId="12534"/>
    <cellStyle name="Normal 11 3 2 2 3 6" xfId="8674"/>
    <cellStyle name="Normal 11 3 2 2 3 6 2" xfId="14463"/>
    <cellStyle name="Normal 11 3 2 2 3 7" xfId="10604"/>
    <cellStyle name="Normal 11 3 2 2 4" xfId="963"/>
    <cellStyle name="Normal 11 3 2 2 4 2" xfId="1951"/>
    <cellStyle name="Normal 11 3 2 2 4 2 2" xfId="3884"/>
    <cellStyle name="Normal 11 3 2 2 4 2 2 2" xfId="6236"/>
    <cellStyle name="Normal 11 3 2 2 4 2 3" xfId="5902"/>
    <cellStyle name="Normal 11 3 2 2 4 2 3 2" xfId="13659"/>
    <cellStyle name="Normal 11 3 2 2 4 2 4" xfId="9799"/>
    <cellStyle name="Normal 11 3 2 2 4 2 4 2" xfId="15588"/>
    <cellStyle name="Normal 11 3 2 2 4 2 5" xfId="11729"/>
    <cellStyle name="Normal 11 3 2 2 4 3" xfId="2920"/>
    <cellStyle name="Normal 11 3 2 2 4 3 2" xfId="6639"/>
    <cellStyle name="Normal 11 3 2 2 4 4" xfId="4938"/>
    <cellStyle name="Normal 11 3 2 2 4 4 2" xfId="12695"/>
    <cellStyle name="Normal 11 3 2 2 4 5" xfId="8835"/>
    <cellStyle name="Normal 11 3 2 2 4 5 2" xfId="14624"/>
    <cellStyle name="Normal 11 3 2 2 4 6" xfId="10765"/>
    <cellStyle name="Normal 11 3 2 2 5" xfId="1469"/>
    <cellStyle name="Normal 11 3 2 2 5 2" xfId="3402"/>
    <cellStyle name="Normal 11 3 2 2 5 2 2" xfId="6401"/>
    <cellStyle name="Normal 11 3 2 2 5 3" xfId="5420"/>
    <cellStyle name="Normal 11 3 2 2 5 3 2" xfId="13177"/>
    <cellStyle name="Normal 11 3 2 2 5 4" xfId="9317"/>
    <cellStyle name="Normal 11 3 2 2 5 4 2" xfId="15106"/>
    <cellStyle name="Normal 11 3 2 2 5 5" xfId="11247"/>
    <cellStyle name="Normal 11 3 2 2 6" xfId="2438"/>
    <cellStyle name="Normal 11 3 2 2 6 2" xfId="6616"/>
    <cellStyle name="Normal 11 3 2 2 7" xfId="4456"/>
    <cellStyle name="Normal 11 3 2 2 7 2" xfId="12213"/>
    <cellStyle name="Normal 11 3 2 2 8" xfId="8353"/>
    <cellStyle name="Normal 11 3 2 2 8 2" xfId="14142"/>
    <cellStyle name="Normal 11 3 2 2 9" xfId="10283"/>
    <cellStyle name="Normal 11 3 2 3" xfId="495"/>
    <cellStyle name="Normal 11 3 2 3 2" xfId="1043"/>
    <cellStyle name="Normal 11 3 2 3 2 2" xfId="2031"/>
    <cellStyle name="Normal 11 3 2 3 2 2 2" xfId="3964"/>
    <cellStyle name="Normal 11 3 2 3 2 2 2 2" xfId="6678"/>
    <cellStyle name="Normal 11 3 2 3 2 2 3" xfId="5982"/>
    <cellStyle name="Normal 11 3 2 3 2 2 3 2" xfId="13739"/>
    <cellStyle name="Normal 11 3 2 3 2 2 4" xfId="9879"/>
    <cellStyle name="Normal 11 3 2 3 2 2 4 2" xfId="15668"/>
    <cellStyle name="Normal 11 3 2 3 2 2 5" xfId="11809"/>
    <cellStyle name="Normal 11 3 2 3 2 3" xfId="3000"/>
    <cellStyle name="Normal 11 3 2 3 2 3 2" xfId="6882"/>
    <cellStyle name="Normal 11 3 2 3 2 4" xfId="5018"/>
    <cellStyle name="Normal 11 3 2 3 2 4 2" xfId="12775"/>
    <cellStyle name="Normal 11 3 2 3 2 5" xfId="8915"/>
    <cellStyle name="Normal 11 3 2 3 2 5 2" xfId="14704"/>
    <cellStyle name="Normal 11 3 2 3 2 6" xfId="10845"/>
    <cellStyle name="Normal 11 3 2 3 3" xfId="1549"/>
    <cellStyle name="Normal 11 3 2 3 3 2" xfId="3482"/>
    <cellStyle name="Normal 11 3 2 3 3 2 2" xfId="6548"/>
    <cellStyle name="Normal 11 3 2 3 3 3" xfId="5500"/>
    <cellStyle name="Normal 11 3 2 3 3 3 2" xfId="13257"/>
    <cellStyle name="Normal 11 3 2 3 3 4" xfId="9397"/>
    <cellStyle name="Normal 11 3 2 3 3 4 2" xfId="15186"/>
    <cellStyle name="Normal 11 3 2 3 3 5" xfId="11327"/>
    <cellStyle name="Normal 11 3 2 3 4" xfId="2518"/>
    <cellStyle name="Normal 11 3 2 3 4 2" xfId="6656"/>
    <cellStyle name="Normal 11 3 2 3 5" xfId="4536"/>
    <cellStyle name="Normal 11 3 2 3 5 2" xfId="12293"/>
    <cellStyle name="Normal 11 3 2 3 6" xfId="8433"/>
    <cellStyle name="Normal 11 3 2 3 6 2" xfId="14222"/>
    <cellStyle name="Normal 11 3 2 3 7" xfId="10363"/>
    <cellStyle name="Normal 11 3 2 4" xfId="657"/>
    <cellStyle name="Normal 11 3 2 4 2" xfId="1204"/>
    <cellStyle name="Normal 11 3 2 4 2 2" xfId="2191"/>
    <cellStyle name="Normal 11 3 2 4 2 2 2" xfId="4124"/>
    <cellStyle name="Normal 11 3 2 4 2 2 2 2" xfId="6424"/>
    <cellStyle name="Normal 11 3 2 4 2 2 3" xfId="6142"/>
    <cellStyle name="Normal 11 3 2 4 2 2 3 2" xfId="13899"/>
    <cellStyle name="Normal 11 3 2 4 2 2 4" xfId="10039"/>
    <cellStyle name="Normal 11 3 2 4 2 2 4 2" xfId="15828"/>
    <cellStyle name="Normal 11 3 2 4 2 2 5" xfId="11969"/>
    <cellStyle name="Normal 11 3 2 4 2 3" xfId="3161"/>
    <cellStyle name="Normal 11 3 2 4 2 3 2" xfId="7059"/>
    <cellStyle name="Normal 11 3 2 4 2 4" xfId="5179"/>
    <cellStyle name="Normal 11 3 2 4 2 4 2" xfId="12936"/>
    <cellStyle name="Normal 11 3 2 4 2 5" xfId="9076"/>
    <cellStyle name="Normal 11 3 2 4 2 5 2" xfId="14865"/>
    <cellStyle name="Normal 11 3 2 4 2 6" xfId="11006"/>
    <cellStyle name="Normal 11 3 2 4 3" xfId="1710"/>
    <cellStyle name="Normal 11 3 2 4 3 2" xfId="3643"/>
    <cellStyle name="Normal 11 3 2 4 3 2 2" xfId="6558"/>
    <cellStyle name="Normal 11 3 2 4 3 3" xfId="5661"/>
    <cellStyle name="Normal 11 3 2 4 3 3 2" xfId="13418"/>
    <cellStyle name="Normal 11 3 2 4 3 4" xfId="9558"/>
    <cellStyle name="Normal 11 3 2 4 3 4 2" xfId="15347"/>
    <cellStyle name="Normal 11 3 2 4 3 5" xfId="11488"/>
    <cellStyle name="Normal 11 3 2 4 4" xfId="2679"/>
    <cellStyle name="Normal 11 3 2 4 4 2" xfId="7099"/>
    <cellStyle name="Normal 11 3 2 4 5" xfId="4697"/>
    <cellStyle name="Normal 11 3 2 4 5 2" xfId="12454"/>
    <cellStyle name="Normal 11 3 2 4 6" xfId="8594"/>
    <cellStyle name="Normal 11 3 2 4 6 2" xfId="14383"/>
    <cellStyle name="Normal 11 3 2 4 7" xfId="10524"/>
    <cellStyle name="Normal 11 3 2 5" xfId="883"/>
    <cellStyle name="Normal 11 3 2 5 2" xfId="1871"/>
    <cellStyle name="Normal 11 3 2 5 2 2" xfId="3804"/>
    <cellStyle name="Normal 11 3 2 5 2 2 2" xfId="6850"/>
    <cellStyle name="Normal 11 3 2 5 2 3" xfId="5822"/>
    <cellStyle name="Normal 11 3 2 5 2 3 2" xfId="13579"/>
    <cellStyle name="Normal 11 3 2 5 2 4" xfId="9719"/>
    <cellStyle name="Normal 11 3 2 5 2 4 2" xfId="15508"/>
    <cellStyle name="Normal 11 3 2 5 2 5" xfId="11649"/>
    <cellStyle name="Normal 11 3 2 5 3" xfId="2840"/>
    <cellStyle name="Normal 11 3 2 5 3 2" xfId="7026"/>
    <cellStyle name="Normal 11 3 2 5 4" xfId="4858"/>
    <cellStyle name="Normal 11 3 2 5 4 2" xfId="12615"/>
    <cellStyle name="Normal 11 3 2 5 5" xfId="8755"/>
    <cellStyle name="Normal 11 3 2 5 5 2" xfId="14544"/>
    <cellStyle name="Normal 11 3 2 5 6" xfId="10685"/>
    <cellStyle name="Normal 11 3 2 6" xfId="1389"/>
    <cellStyle name="Normal 11 3 2 6 2" xfId="3322"/>
    <cellStyle name="Normal 11 3 2 6 2 2" xfId="6378"/>
    <cellStyle name="Normal 11 3 2 6 3" xfId="5340"/>
    <cellStyle name="Normal 11 3 2 6 3 2" xfId="13097"/>
    <cellStyle name="Normal 11 3 2 6 4" xfId="9237"/>
    <cellStyle name="Normal 11 3 2 6 4 2" xfId="15026"/>
    <cellStyle name="Normal 11 3 2 6 5" xfId="11167"/>
    <cellStyle name="Normal 11 3 2 7" xfId="2358"/>
    <cellStyle name="Normal 11 3 2 7 2" xfId="7107"/>
    <cellStyle name="Normal 11 3 2 8" xfId="4376"/>
    <cellStyle name="Normal 11 3 2 8 2" xfId="12133"/>
    <cellStyle name="Normal 11 3 2 9" xfId="8273"/>
    <cellStyle name="Normal 11 3 2 9 2" xfId="14062"/>
    <cellStyle name="Normal 11 3 3" xfId="375"/>
    <cellStyle name="Normal 11 3 3 2" xfId="535"/>
    <cellStyle name="Normal 11 3 3 2 2" xfId="1083"/>
    <cellStyle name="Normal 11 3 3 2 2 2" xfId="2071"/>
    <cellStyle name="Normal 11 3 3 2 2 2 2" xfId="4004"/>
    <cellStyle name="Normal 11 3 3 2 2 2 2 2" xfId="6922"/>
    <cellStyle name="Normal 11 3 3 2 2 2 3" xfId="6022"/>
    <cellStyle name="Normal 11 3 3 2 2 2 3 2" xfId="13779"/>
    <cellStyle name="Normal 11 3 3 2 2 2 4" xfId="9919"/>
    <cellStyle name="Normal 11 3 3 2 2 2 4 2" xfId="15708"/>
    <cellStyle name="Normal 11 3 3 2 2 2 5" xfId="11849"/>
    <cellStyle name="Normal 11 3 3 2 2 3" xfId="3040"/>
    <cellStyle name="Normal 11 3 3 2 2 3 2" xfId="7150"/>
    <cellStyle name="Normal 11 3 3 2 2 4" xfId="5058"/>
    <cellStyle name="Normal 11 3 3 2 2 4 2" xfId="12815"/>
    <cellStyle name="Normal 11 3 3 2 2 5" xfId="8955"/>
    <cellStyle name="Normal 11 3 3 2 2 5 2" xfId="14744"/>
    <cellStyle name="Normal 11 3 3 2 2 6" xfId="10885"/>
    <cellStyle name="Normal 11 3 3 2 3" xfId="1589"/>
    <cellStyle name="Normal 11 3 3 2 3 2" xfId="3522"/>
    <cellStyle name="Normal 11 3 3 2 3 2 2" xfId="6824"/>
    <cellStyle name="Normal 11 3 3 2 3 3" xfId="5540"/>
    <cellStyle name="Normal 11 3 3 2 3 3 2" xfId="13297"/>
    <cellStyle name="Normal 11 3 3 2 3 4" xfId="9437"/>
    <cellStyle name="Normal 11 3 3 2 3 4 2" xfId="15226"/>
    <cellStyle name="Normal 11 3 3 2 3 5" xfId="11367"/>
    <cellStyle name="Normal 11 3 3 2 4" xfId="2558"/>
    <cellStyle name="Normal 11 3 3 2 4 2" xfId="6560"/>
    <cellStyle name="Normal 11 3 3 2 5" xfId="4576"/>
    <cellStyle name="Normal 11 3 3 2 5 2" xfId="12333"/>
    <cellStyle name="Normal 11 3 3 2 6" xfId="8473"/>
    <cellStyle name="Normal 11 3 3 2 6 2" xfId="14262"/>
    <cellStyle name="Normal 11 3 3 2 7" xfId="10403"/>
    <cellStyle name="Normal 11 3 3 3" xfId="697"/>
    <cellStyle name="Normal 11 3 3 3 2" xfId="1244"/>
    <cellStyle name="Normal 11 3 3 3 2 2" xfId="2231"/>
    <cellStyle name="Normal 11 3 3 3 2 2 2" xfId="4164"/>
    <cellStyle name="Normal 11 3 3 3 2 2 2 2" xfId="6561"/>
    <cellStyle name="Normal 11 3 3 3 2 2 3" xfId="6182"/>
    <cellStyle name="Normal 11 3 3 3 2 2 3 2" xfId="13939"/>
    <cellStyle name="Normal 11 3 3 3 2 2 4" xfId="10079"/>
    <cellStyle name="Normal 11 3 3 3 2 2 4 2" xfId="15868"/>
    <cellStyle name="Normal 11 3 3 3 2 2 5" xfId="12009"/>
    <cellStyle name="Normal 11 3 3 3 2 3" xfId="3201"/>
    <cellStyle name="Normal 11 3 3 3 2 3 2" xfId="7081"/>
    <cellStyle name="Normal 11 3 3 3 2 4" xfId="5219"/>
    <cellStyle name="Normal 11 3 3 3 2 4 2" xfId="12976"/>
    <cellStyle name="Normal 11 3 3 3 2 5" xfId="9116"/>
    <cellStyle name="Normal 11 3 3 3 2 5 2" xfId="14905"/>
    <cellStyle name="Normal 11 3 3 3 2 6" xfId="11046"/>
    <cellStyle name="Normal 11 3 3 3 3" xfId="1750"/>
    <cellStyle name="Normal 11 3 3 3 3 2" xfId="3683"/>
    <cellStyle name="Normal 11 3 3 3 3 2 2" xfId="6538"/>
    <cellStyle name="Normal 11 3 3 3 3 3" xfId="5701"/>
    <cellStyle name="Normal 11 3 3 3 3 3 2" xfId="13458"/>
    <cellStyle name="Normal 11 3 3 3 3 4" xfId="9598"/>
    <cellStyle name="Normal 11 3 3 3 3 4 2" xfId="15387"/>
    <cellStyle name="Normal 11 3 3 3 3 5" xfId="11528"/>
    <cellStyle name="Normal 11 3 3 3 4" xfId="2719"/>
    <cellStyle name="Normal 11 3 3 3 4 2" xfId="6288"/>
    <cellStyle name="Normal 11 3 3 3 5" xfId="4737"/>
    <cellStyle name="Normal 11 3 3 3 5 2" xfId="12494"/>
    <cellStyle name="Normal 11 3 3 3 6" xfId="8634"/>
    <cellStyle name="Normal 11 3 3 3 6 2" xfId="14423"/>
    <cellStyle name="Normal 11 3 3 3 7" xfId="10564"/>
    <cellStyle name="Normal 11 3 3 4" xfId="923"/>
    <cellStyle name="Normal 11 3 3 4 2" xfId="1911"/>
    <cellStyle name="Normal 11 3 3 4 2 2" xfId="3844"/>
    <cellStyle name="Normal 11 3 3 4 2 2 2" xfId="6502"/>
    <cellStyle name="Normal 11 3 3 4 2 3" xfId="5862"/>
    <cellStyle name="Normal 11 3 3 4 2 3 2" xfId="13619"/>
    <cellStyle name="Normal 11 3 3 4 2 4" xfId="9759"/>
    <cellStyle name="Normal 11 3 3 4 2 4 2" xfId="15548"/>
    <cellStyle name="Normal 11 3 3 4 2 5" xfId="11689"/>
    <cellStyle name="Normal 11 3 3 4 3" xfId="2880"/>
    <cellStyle name="Normal 11 3 3 4 3 2" xfId="6893"/>
    <cellStyle name="Normal 11 3 3 4 4" xfId="4898"/>
    <cellStyle name="Normal 11 3 3 4 4 2" xfId="12655"/>
    <cellStyle name="Normal 11 3 3 4 5" xfId="8795"/>
    <cellStyle name="Normal 11 3 3 4 5 2" xfId="14584"/>
    <cellStyle name="Normal 11 3 3 4 6" xfId="10725"/>
    <cellStyle name="Normal 11 3 3 5" xfId="1429"/>
    <cellStyle name="Normal 11 3 3 5 2" xfId="3362"/>
    <cellStyle name="Normal 11 3 3 5 2 2" xfId="6976"/>
    <cellStyle name="Normal 11 3 3 5 3" xfId="5380"/>
    <cellStyle name="Normal 11 3 3 5 3 2" xfId="13137"/>
    <cellStyle name="Normal 11 3 3 5 4" xfId="9277"/>
    <cellStyle name="Normal 11 3 3 5 4 2" xfId="15066"/>
    <cellStyle name="Normal 11 3 3 5 5" xfId="11207"/>
    <cellStyle name="Normal 11 3 3 6" xfId="2398"/>
    <cellStyle name="Normal 11 3 3 6 2" xfId="6969"/>
    <cellStyle name="Normal 11 3 3 7" xfId="4416"/>
    <cellStyle name="Normal 11 3 3 7 2" xfId="12173"/>
    <cellStyle name="Normal 11 3 3 8" xfId="8313"/>
    <cellStyle name="Normal 11 3 3 8 2" xfId="14102"/>
    <cellStyle name="Normal 11 3 3 9" xfId="10243"/>
    <cellStyle name="Normal 11 3 4" xfId="455"/>
    <cellStyle name="Normal 11 3 4 2" xfId="1003"/>
    <cellStyle name="Normal 11 3 4 2 2" xfId="1991"/>
    <cellStyle name="Normal 11 3 4 2 2 2" xfId="3924"/>
    <cellStyle name="Normal 11 3 4 2 2 2 2" xfId="7175"/>
    <cellStyle name="Normal 11 3 4 2 2 3" xfId="5942"/>
    <cellStyle name="Normal 11 3 4 2 2 3 2" xfId="13699"/>
    <cellStyle name="Normal 11 3 4 2 2 4" xfId="9839"/>
    <cellStyle name="Normal 11 3 4 2 2 4 2" xfId="15628"/>
    <cellStyle name="Normal 11 3 4 2 2 5" xfId="11769"/>
    <cellStyle name="Normal 11 3 4 2 3" xfId="2960"/>
    <cellStyle name="Normal 11 3 4 2 3 2" xfId="7193"/>
    <cellStyle name="Normal 11 3 4 2 4" xfId="4978"/>
    <cellStyle name="Normal 11 3 4 2 4 2" xfId="12735"/>
    <cellStyle name="Normal 11 3 4 2 5" xfId="8875"/>
    <cellStyle name="Normal 11 3 4 2 5 2" xfId="14664"/>
    <cellStyle name="Normal 11 3 4 2 6" xfId="10805"/>
    <cellStyle name="Normal 11 3 4 3" xfId="1509"/>
    <cellStyle name="Normal 11 3 4 3 2" xfId="3442"/>
    <cellStyle name="Normal 11 3 4 3 2 2" xfId="6254"/>
    <cellStyle name="Normal 11 3 4 3 3" xfId="5460"/>
    <cellStyle name="Normal 11 3 4 3 3 2" xfId="13217"/>
    <cellStyle name="Normal 11 3 4 3 4" xfId="9357"/>
    <cellStyle name="Normal 11 3 4 3 4 2" xfId="15146"/>
    <cellStyle name="Normal 11 3 4 3 5" xfId="11287"/>
    <cellStyle name="Normal 11 3 4 4" xfId="2478"/>
    <cellStyle name="Normal 11 3 4 4 2" xfId="6310"/>
    <cellStyle name="Normal 11 3 4 5" xfId="4496"/>
    <cellStyle name="Normal 11 3 4 5 2" xfId="12253"/>
    <cellStyle name="Normal 11 3 4 6" xfId="8393"/>
    <cellStyle name="Normal 11 3 4 6 2" xfId="14182"/>
    <cellStyle name="Normal 11 3 4 7" xfId="10323"/>
    <cellStyle name="Normal 11 3 5" xfId="617"/>
    <cellStyle name="Normal 11 3 5 2" xfId="1164"/>
    <cellStyle name="Normal 11 3 5 2 2" xfId="2151"/>
    <cellStyle name="Normal 11 3 5 2 2 2" xfId="4084"/>
    <cellStyle name="Normal 11 3 5 2 2 2 2" xfId="6311"/>
    <cellStyle name="Normal 11 3 5 2 2 3" xfId="6102"/>
    <cellStyle name="Normal 11 3 5 2 2 3 2" xfId="13859"/>
    <cellStyle name="Normal 11 3 5 2 2 4" xfId="9999"/>
    <cellStyle name="Normal 11 3 5 2 2 4 2" xfId="15788"/>
    <cellStyle name="Normal 11 3 5 2 2 5" xfId="11929"/>
    <cellStyle name="Normal 11 3 5 2 3" xfId="3121"/>
    <cellStyle name="Normal 11 3 5 2 3 2" xfId="6918"/>
    <cellStyle name="Normal 11 3 5 2 4" xfId="5139"/>
    <cellStyle name="Normal 11 3 5 2 4 2" xfId="12896"/>
    <cellStyle name="Normal 11 3 5 2 5" xfId="9036"/>
    <cellStyle name="Normal 11 3 5 2 5 2" xfId="14825"/>
    <cellStyle name="Normal 11 3 5 2 6" xfId="10966"/>
    <cellStyle name="Normal 11 3 5 3" xfId="1670"/>
    <cellStyle name="Normal 11 3 5 3 2" xfId="3603"/>
    <cellStyle name="Normal 11 3 5 3 2 2" xfId="6246"/>
    <cellStyle name="Normal 11 3 5 3 3" xfId="5621"/>
    <cellStyle name="Normal 11 3 5 3 3 2" xfId="13378"/>
    <cellStyle name="Normal 11 3 5 3 4" xfId="9518"/>
    <cellStyle name="Normal 11 3 5 3 4 2" xfId="15307"/>
    <cellStyle name="Normal 11 3 5 3 5" xfId="11448"/>
    <cellStyle name="Normal 11 3 5 4" xfId="2639"/>
    <cellStyle name="Normal 11 3 5 4 2" xfId="7096"/>
    <cellStyle name="Normal 11 3 5 5" xfId="4657"/>
    <cellStyle name="Normal 11 3 5 5 2" xfId="12414"/>
    <cellStyle name="Normal 11 3 5 6" xfId="8554"/>
    <cellStyle name="Normal 11 3 5 6 2" xfId="14343"/>
    <cellStyle name="Normal 11 3 5 7" xfId="10484"/>
    <cellStyle name="Normal 11 3 6" xfId="835"/>
    <cellStyle name="Normal 11 3 6 2" xfId="1831"/>
    <cellStyle name="Normal 11 3 6 2 2" xfId="3764"/>
    <cellStyle name="Normal 11 3 6 2 2 2" xfId="7204"/>
    <cellStyle name="Normal 11 3 6 2 3" xfId="5782"/>
    <cellStyle name="Normal 11 3 6 2 3 2" xfId="13539"/>
    <cellStyle name="Normal 11 3 6 2 4" xfId="9679"/>
    <cellStyle name="Normal 11 3 6 2 4 2" xfId="15468"/>
    <cellStyle name="Normal 11 3 6 2 5" xfId="11609"/>
    <cellStyle name="Normal 11 3 6 3" xfId="2800"/>
    <cellStyle name="Normal 11 3 6 3 2" xfId="6628"/>
    <cellStyle name="Normal 11 3 6 4" xfId="4818"/>
    <cellStyle name="Normal 11 3 6 4 2" xfId="12575"/>
    <cellStyle name="Normal 11 3 6 5" xfId="8715"/>
    <cellStyle name="Normal 11 3 6 5 2" xfId="14504"/>
    <cellStyle name="Normal 11 3 6 6" xfId="10645"/>
    <cellStyle name="Normal 11 3 7" xfId="1349"/>
    <cellStyle name="Normal 11 3 7 2" xfId="3282"/>
    <cellStyle name="Normal 11 3 7 2 2" xfId="6520"/>
    <cellStyle name="Normal 11 3 7 3" xfId="5300"/>
    <cellStyle name="Normal 11 3 7 3 2" xfId="13057"/>
    <cellStyle name="Normal 11 3 7 4" xfId="9197"/>
    <cellStyle name="Normal 11 3 7 4 2" xfId="14986"/>
    <cellStyle name="Normal 11 3 7 5" xfId="11127"/>
    <cellStyle name="Normal 11 3 8" xfId="2318"/>
    <cellStyle name="Normal 11 3 8 2" xfId="6935"/>
    <cellStyle name="Normal 11 3 9" xfId="4336"/>
    <cellStyle name="Normal 11 3 9 2" xfId="12093"/>
    <cellStyle name="Normal 11 4" xfId="315"/>
    <cellStyle name="Normal 11 4 10" xfId="10183"/>
    <cellStyle name="Normal 11 4 2" xfId="395"/>
    <cellStyle name="Normal 11 4 2 2" xfId="555"/>
    <cellStyle name="Normal 11 4 2 2 2" xfId="1103"/>
    <cellStyle name="Normal 11 4 2 2 2 2" xfId="2091"/>
    <cellStyle name="Normal 11 4 2 2 2 2 2" xfId="4024"/>
    <cellStyle name="Normal 11 4 2 2 2 2 2 2" xfId="6371"/>
    <cellStyle name="Normal 11 4 2 2 2 2 3" xfId="6042"/>
    <cellStyle name="Normal 11 4 2 2 2 2 3 2" xfId="13799"/>
    <cellStyle name="Normal 11 4 2 2 2 2 4" xfId="9939"/>
    <cellStyle name="Normal 11 4 2 2 2 2 4 2" xfId="15728"/>
    <cellStyle name="Normal 11 4 2 2 2 2 5" xfId="11869"/>
    <cellStyle name="Normal 11 4 2 2 2 3" xfId="3060"/>
    <cellStyle name="Normal 11 4 2 2 2 3 2" xfId="6600"/>
    <cellStyle name="Normal 11 4 2 2 2 4" xfId="5078"/>
    <cellStyle name="Normal 11 4 2 2 2 4 2" xfId="12835"/>
    <cellStyle name="Normal 11 4 2 2 2 5" xfId="8975"/>
    <cellStyle name="Normal 11 4 2 2 2 5 2" xfId="14764"/>
    <cellStyle name="Normal 11 4 2 2 2 6" xfId="10905"/>
    <cellStyle name="Normal 11 4 2 2 3" xfId="1609"/>
    <cellStyle name="Normal 11 4 2 2 3 2" xfId="3542"/>
    <cellStyle name="Normal 11 4 2 2 3 2 2" xfId="6577"/>
    <cellStyle name="Normal 11 4 2 2 3 3" xfId="5560"/>
    <cellStyle name="Normal 11 4 2 2 3 3 2" xfId="13317"/>
    <cellStyle name="Normal 11 4 2 2 3 4" xfId="9457"/>
    <cellStyle name="Normal 11 4 2 2 3 4 2" xfId="15246"/>
    <cellStyle name="Normal 11 4 2 2 3 5" xfId="11387"/>
    <cellStyle name="Normal 11 4 2 2 4" xfId="2578"/>
    <cellStyle name="Normal 11 4 2 2 4 2" xfId="7196"/>
    <cellStyle name="Normal 11 4 2 2 5" xfId="4596"/>
    <cellStyle name="Normal 11 4 2 2 5 2" xfId="12353"/>
    <cellStyle name="Normal 11 4 2 2 6" xfId="8493"/>
    <cellStyle name="Normal 11 4 2 2 6 2" xfId="14282"/>
    <cellStyle name="Normal 11 4 2 2 7" xfId="10423"/>
    <cellStyle name="Normal 11 4 2 3" xfId="717"/>
    <cellStyle name="Normal 11 4 2 3 2" xfId="1264"/>
    <cellStyle name="Normal 11 4 2 3 2 2" xfId="2251"/>
    <cellStyle name="Normal 11 4 2 3 2 2 2" xfId="4184"/>
    <cellStyle name="Normal 11 4 2 3 2 2 2 2" xfId="6804"/>
    <cellStyle name="Normal 11 4 2 3 2 2 3" xfId="6202"/>
    <cellStyle name="Normal 11 4 2 3 2 2 3 2" xfId="13959"/>
    <cellStyle name="Normal 11 4 2 3 2 2 4" xfId="10099"/>
    <cellStyle name="Normal 11 4 2 3 2 2 4 2" xfId="15888"/>
    <cellStyle name="Normal 11 4 2 3 2 2 5" xfId="12029"/>
    <cellStyle name="Normal 11 4 2 3 2 3" xfId="3221"/>
    <cellStyle name="Normal 11 4 2 3 2 3 2" xfId="6738"/>
    <cellStyle name="Normal 11 4 2 3 2 4" xfId="5239"/>
    <cellStyle name="Normal 11 4 2 3 2 4 2" xfId="12996"/>
    <cellStyle name="Normal 11 4 2 3 2 5" xfId="9136"/>
    <cellStyle name="Normal 11 4 2 3 2 5 2" xfId="14925"/>
    <cellStyle name="Normal 11 4 2 3 2 6" xfId="11066"/>
    <cellStyle name="Normal 11 4 2 3 3" xfId="1770"/>
    <cellStyle name="Normal 11 4 2 3 3 2" xfId="3703"/>
    <cellStyle name="Normal 11 4 2 3 3 2 2" xfId="6559"/>
    <cellStyle name="Normal 11 4 2 3 3 3" xfId="5721"/>
    <cellStyle name="Normal 11 4 2 3 3 3 2" xfId="13478"/>
    <cellStyle name="Normal 11 4 2 3 3 4" xfId="9618"/>
    <cellStyle name="Normal 11 4 2 3 3 4 2" xfId="15407"/>
    <cellStyle name="Normal 11 4 2 3 3 5" xfId="11548"/>
    <cellStyle name="Normal 11 4 2 3 4" xfId="2739"/>
    <cellStyle name="Normal 11 4 2 3 4 2" xfId="6708"/>
    <cellStyle name="Normal 11 4 2 3 5" xfId="4757"/>
    <cellStyle name="Normal 11 4 2 3 5 2" xfId="12514"/>
    <cellStyle name="Normal 11 4 2 3 6" xfId="8654"/>
    <cellStyle name="Normal 11 4 2 3 6 2" xfId="14443"/>
    <cellStyle name="Normal 11 4 2 3 7" xfId="10584"/>
    <cellStyle name="Normal 11 4 2 4" xfId="943"/>
    <cellStyle name="Normal 11 4 2 4 2" xfId="1931"/>
    <cellStyle name="Normal 11 4 2 4 2 2" xfId="3864"/>
    <cellStyle name="Normal 11 4 2 4 2 2 2" xfId="6915"/>
    <cellStyle name="Normal 11 4 2 4 2 3" xfId="5882"/>
    <cellStyle name="Normal 11 4 2 4 2 3 2" xfId="13639"/>
    <cellStyle name="Normal 11 4 2 4 2 4" xfId="9779"/>
    <cellStyle name="Normal 11 4 2 4 2 4 2" xfId="15568"/>
    <cellStyle name="Normal 11 4 2 4 2 5" xfId="11709"/>
    <cellStyle name="Normal 11 4 2 4 3" xfId="2900"/>
    <cellStyle name="Normal 11 4 2 4 3 2" xfId="6437"/>
    <cellStyle name="Normal 11 4 2 4 4" xfId="4918"/>
    <cellStyle name="Normal 11 4 2 4 4 2" xfId="12675"/>
    <cellStyle name="Normal 11 4 2 4 5" xfId="8815"/>
    <cellStyle name="Normal 11 4 2 4 5 2" xfId="14604"/>
    <cellStyle name="Normal 11 4 2 4 6" xfId="10745"/>
    <cellStyle name="Normal 11 4 2 5" xfId="1449"/>
    <cellStyle name="Normal 11 4 2 5 2" xfId="3382"/>
    <cellStyle name="Normal 11 4 2 5 2 2" xfId="7055"/>
    <cellStyle name="Normal 11 4 2 5 3" xfId="5400"/>
    <cellStyle name="Normal 11 4 2 5 3 2" xfId="13157"/>
    <cellStyle name="Normal 11 4 2 5 4" xfId="9297"/>
    <cellStyle name="Normal 11 4 2 5 4 2" xfId="15086"/>
    <cellStyle name="Normal 11 4 2 5 5" xfId="11227"/>
    <cellStyle name="Normal 11 4 2 6" xfId="2418"/>
    <cellStyle name="Normal 11 4 2 6 2" xfId="6506"/>
    <cellStyle name="Normal 11 4 2 7" xfId="4436"/>
    <cellStyle name="Normal 11 4 2 7 2" xfId="12193"/>
    <cellStyle name="Normal 11 4 2 8" xfId="8333"/>
    <cellStyle name="Normal 11 4 2 8 2" xfId="14122"/>
    <cellStyle name="Normal 11 4 2 9" xfId="10263"/>
    <cellStyle name="Normal 11 4 3" xfId="475"/>
    <cellStyle name="Normal 11 4 3 2" xfId="1023"/>
    <cellStyle name="Normal 11 4 3 2 2" xfId="2011"/>
    <cellStyle name="Normal 11 4 3 2 2 2" xfId="3944"/>
    <cellStyle name="Normal 11 4 3 2 2 2 2" xfId="7024"/>
    <cellStyle name="Normal 11 4 3 2 2 3" xfId="5962"/>
    <cellStyle name="Normal 11 4 3 2 2 3 2" xfId="13719"/>
    <cellStyle name="Normal 11 4 3 2 2 4" xfId="9859"/>
    <cellStyle name="Normal 11 4 3 2 2 4 2" xfId="15648"/>
    <cellStyle name="Normal 11 4 3 2 2 5" xfId="11789"/>
    <cellStyle name="Normal 11 4 3 2 3" xfId="2980"/>
    <cellStyle name="Normal 11 4 3 2 3 2" xfId="6312"/>
    <cellStyle name="Normal 11 4 3 2 4" xfId="4998"/>
    <cellStyle name="Normal 11 4 3 2 4 2" xfId="12755"/>
    <cellStyle name="Normal 11 4 3 2 5" xfId="8895"/>
    <cellStyle name="Normal 11 4 3 2 5 2" xfId="14684"/>
    <cellStyle name="Normal 11 4 3 2 6" xfId="10825"/>
    <cellStyle name="Normal 11 4 3 3" xfId="1529"/>
    <cellStyle name="Normal 11 4 3 3 2" xfId="3462"/>
    <cellStyle name="Normal 11 4 3 3 2 2" xfId="6960"/>
    <cellStyle name="Normal 11 4 3 3 3" xfId="5480"/>
    <cellStyle name="Normal 11 4 3 3 3 2" xfId="13237"/>
    <cellStyle name="Normal 11 4 3 3 4" xfId="9377"/>
    <cellStyle name="Normal 11 4 3 3 4 2" xfId="15166"/>
    <cellStyle name="Normal 11 4 3 3 5" xfId="11307"/>
    <cellStyle name="Normal 11 4 3 4" xfId="2498"/>
    <cellStyle name="Normal 11 4 3 4 2" xfId="6889"/>
    <cellStyle name="Normal 11 4 3 5" xfId="4516"/>
    <cellStyle name="Normal 11 4 3 5 2" xfId="12273"/>
    <cellStyle name="Normal 11 4 3 6" xfId="8413"/>
    <cellStyle name="Normal 11 4 3 6 2" xfId="14202"/>
    <cellStyle name="Normal 11 4 3 7" xfId="10343"/>
    <cellStyle name="Normal 11 4 4" xfId="637"/>
    <cellStyle name="Normal 11 4 4 2" xfId="1184"/>
    <cellStyle name="Normal 11 4 4 2 2" xfId="2171"/>
    <cellStyle name="Normal 11 4 4 2 2 2" xfId="4104"/>
    <cellStyle name="Normal 11 4 4 2 2 2 2" xfId="6925"/>
    <cellStyle name="Normal 11 4 4 2 2 3" xfId="6122"/>
    <cellStyle name="Normal 11 4 4 2 2 3 2" xfId="13879"/>
    <cellStyle name="Normal 11 4 4 2 2 4" xfId="10019"/>
    <cellStyle name="Normal 11 4 4 2 2 4 2" xfId="15808"/>
    <cellStyle name="Normal 11 4 4 2 2 5" xfId="11949"/>
    <cellStyle name="Normal 11 4 4 2 3" xfId="3141"/>
    <cellStyle name="Normal 11 4 4 2 3 2" xfId="6917"/>
    <cellStyle name="Normal 11 4 4 2 4" xfId="5159"/>
    <cellStyle name="Normal 11 4 4 2 4 2" xfId="12916"/>
    <cellStyle name="Normal 11 4 4 2 5" xfId="9056"/>
    <cellStyle name="Normal 11 4 4 2 5 2" xfId="14845"/>
    <cellStyle name="Normal 11 4 4 2 6" xfId="10986"/>
    <cellStyle name="Normal 11 4 4 3" xfId="1690"/>
    <cellStyle name="Normal 11 4 4 3 2" xfId="3623"/>
    <cellStyle name="Normal 11 4 4 3 2 2" xfId="7210"/>
    <cellStyle name="Normal 11 4 4 3 3" xfId="5641"/>
    <cellStyle name="Normal 11 4 4 3 3 2" xfId="13398"/>
    <cellStyle name="Normal 11 4 4 3 4" xfId="9538"/>
    <cellStyle name="Normal 11 4 4 3 4 2" xfId="15327"/>
    <cellStyle name="Normal 11 4 4 3 5" xfId="11468"/>
    <cellStyle name="Normal 11 4 4 4" xfId="2659"/>
    <cellStyle name="Normal 11 4 4 4 2" xfId="6834"/>
    <cellStyle name="Normal 11 4 4 5" xfId="4677"/>
    <cellStyle name="Normal 11 4 4 5 2" xfId="12434"/>
    <cellStyle name="Normal 11 4 4 6" xfId="8574"/>
    <cellStyle name="Normal 11 4 4 6 2" xfId="14363"/>
    <cellStyle name="Normal 11 4 4 7" xfId="10504"/>
    <cellStyle name="Normal 11 4 5" xfId="863"/>
    <cellStyle name="Normal 11 4 5 2" xfId="1851"/>
    <cellStyle name="Normal 11 4 5 2 2" xfId="3784"/>
    <cellStyle name="Normal 11 4 5 2 2 2" xfId="6684"/>
    <cellStyle name="Normal 11 4 5 2 3" xfId="5802"/>
    <cellStyle name="Normal 11 4 5 2 3 2" xfId="13559"/>
    <cellStyle name="Normal 11 4 5 2 4" xfId="9699"/>
    <cellStyle name="Normal 11 4 5 2 4 2" xfId="15488"/>
    <cellStyle name="Normal 11 4 5 2 5" xfId="11629"/>
    <cellStyle name="Normal 11 4 5 3" xfId="2820"/>
    <cellStyle name="Normal 11 4 5 3 2" xfId="7101"/>
    <cellStyle name="Normal 11 4 5 4" xfId="4838"/>
    <cellStyle name="Normal 11 4 5 4 2" xfId="12595"/>
    <cellStyle name="Normal 11 4 5 5" xfId="8735"/>
    <cellStyle name="Normal 11 4 5 5 2" xfId="14524"/>
    <cellStyle name="Normal 11 4 5 6" xfId="10665"/>
    <cellStyle name="Normal 11 4 6" xfId="1369"/>
    <cellStyle name="Normal 11 4 6 2" xfId="3302"/>
    <cellStyle name="Normal 11 4 6 2 2" xfId="6736"/>
    <cellStyle name="Normal 11 4 6 3" xfId="5320"/>
    <cellStyle name="Normal 11 4 6 3 2" xfId="13077"/>
    <cellStyle name="Normal 11 4 6 4" xfId="9217"/>
    <cellStyle name="Normal 11 4 6 4 2" xfId="15006"/>
    <cellStyle name="Normal 11 4 6 5" xfId="11147"/>
    <cellStyle name="Normal 11 4 7" xfId="2338"/>
    <cellStyle name="Normal 11 4 7 2" xfId="6638"/>
    <cellStyle name="Normal 11 4 8" xfId="4356"/>
    <cellStyle name="Normal 11 4 8 2" xfId="12113"/>
    <cellStyle name="Normal 11 4 9" xfId="8253"/>
    <cellStyle name="Normal 11 4 9 2" xfId="14042"/>
    <cellStyle name="Normal 11 5" xfId="355"/>
    <cellStyle name="Normal 11 5 2" xfId="515"/>
    <cellStyle name="Normal 11 5 2 2" xfId="1063"/>
    <cellStyle name="Normal 11 5 2 2 2" xfId="2051"/>
    <cellStyle name="Normal 11 5 2 2 2 2" xfId="3984"/>
    <cellStyle name="Normal 11 5 2 2 2 2 2" xfId="7003"/>
    <cellStyle name="Normal 11 5 2 2 2 3" xfId="6002"/>
    <cellStyle name="Normal 11 5 2 2 2 3 2" xfId="13759"/>
    <cellStyle name="Normal 11 5 2 2 2 4" xfId="9899"/>
    <cellStyle name="Normal 11 5 2 2 2 4 2" xfId="15688"/>
    <cellStyle name="Normal 11 5 2 2 2 5" xfId="11829"/>
    <cellStyle name="Normal 11 5 2 2 3" xfId="3020"/>
    <cellStyle name="Normal 11 5 2 2 3 2" xfId="6924"/>
    <cellStyle name="Normal 11 5 2 2 4" xfId="5038"/>
    <cellStyle name="Normal 11 5 2 2 4 2" xfId="12795"/>
    <cellStyle name="Normal 11 5 2 2 5" xfId="8935"/>
    <cellStyle name="Normal 11 5 2 2 5 2" xfId="14724"/>
    <cellStyle name="Normal 11 5 2 2 6" xfId="10865"/>
    <cellStyle name="Normal 11 5 2 3" xfId="1569"/>
    <cellStyle name="Normal 11 5 2 3 2" xfId="3502"/>
    <cellStyle name="Normal 11 5 2 3 2 2" xfId="6405"/>
    <cellStyle name="Normal 11 5 2 3 3" xfId="5520"/>
    <cellStyle name="Normal 11 5 2 3 3 2" xfId="13277"/>
    <cellStyle name="Normal 11 5 2 3 4" xfId="9417"/>
    <cellStyle name="Normal 11 5 2 3 4 2" xfId="15206"/>
    <cellStyle name="Normal 11 5 2 3 5" xfId="11347"/>
    <cellStyle name="Normal 11 5 2 4" xfId="2538"/>
    <cellStyle name="Normal 11 5 2 4 2" xfId="6720"/>
    <cellStyle name="Normal 11 5 2 5" xfId="4556"/>
    <cellStyle name="Normal 11 5 2 5 2" xfId="12313"/>
    <cellStyle name="Normal 11 5 2 6" xfId="8453"/>
    <cellStyle name="Normal 11 5 2 6 2" xfId="14242"/>
    <cellStyle name="Normal 11 5 2 7" xfId="10383"/>
    <cellStyle name="Normal 11 5 3" xfId="677"/>
    <cellStyle name="Normal 11 5 3 2" xfId="1224"/>
    <cellStyle name="Normal 11 5 3 2 2" xfId="2211"/>
    <cellStyle name="Normal 11 5 3 2 2 2" xfId="4144"/>
    <cellStyle name="Normal 11 5 3 2 2 2 2" xfId="6258"/>
    <cellStyle name="Normal 11 5 3 2 2 3" xfId="6162"/>
    <cellStyle name="Normal 11 5 3 2 2 3 2" xfId="13919"/>
    <cellStyle name="Normal 11 5 3 2 2 4" xfId="10059"/>
    <cellStyle name="Normal 11 5 3 2 2 4 2" xfId="15848"/>
    <cellStyle name="Normal 11 5 3 2 2 5" xfId="11989"/>
    <cellStyle name="Normal 11 5 3 2 3" xfId="3181"/>
    <cellStyle name="Normal 11 5 3 2 3 2" xfId="6726"/>
    <cellStyle name="Normal 11 5 3 2 4" xfId="5199"/>
    <cellStyle name="Normal 11 5 3 2 4 2" xfId="12956"/>
    <cellStyle name="Normal 11 5 3 2 5" xfId="9096"/>
    <cellStyle name="Normal 11 5 3 2 5 2" xfId="14885"/>
    <cellStyle name="Normal 11 5 3 2 6" xfId="11026"/>
    <cellStyle name="Normal 11 5 3 3" xfId="1730"/>
    <cellStyle name="Normal 11 5 3 3 2" xfId="3663"/>
    <cellStyle name="Normal 11 5 3 3 2 2" xfId="6751"/>
    <cellStyle name="Normal 11 5 3 3 3" xfId="5681"/>
    <cellStyle name="Normal 11 5 3 3 3 2" xfId="13438"/>
    <cellStyle name="Normal 11 5 3 3 4" xfId="9578"/>
    <cellStyle name="Normal 11 5 3 3 4 2" xfId="15367"/>
    <cellStyle name="Normal 11 5 3 3 5" xfId="11508"/>
    <cellStyle name="Normal 11 5 3 4" xfId="2699"/>
    <cellStyle name="Normal 11 5 3 4 2" xfId="6967"/>
    <cellStyle name="Normal 11 5 3 5" xfId="4717"/>
    <cellStyle name="Normal 11 5 3 5 2" xfId="12474"/>
    <cellStyle name="Normal 11 5 3 6" xfId="8614"/>
    <cellStyle name="Normal 11 5 3 6 2" xfId="14403"/>
    <cellStyle name="Normal 11 5 3 7" xfId="10544"/>
    <cellStyle name="Normal 11 5 4" xfId="903"/>
    <cellStyle name="Normal 11 5 4 2" xfId="1891"/>
    <cellStyle name="Normal 11 5 4 2 2" xfId="3824"/>
    <cellStyle name="Normal 11 5 4 2 2 2" xfId="7116"/>
    <cellStyle name="Normal 11 5 4 2 3" xfId="5842"/>
    <cellStyle name="Normal 11 5 4 2 3 2" xfId="13599"/>
    <cellStyle name="Normal 11 5 4 2 4" xfId="9739"/>
    <cellStyle name="Normal 11 5 4 2 4 2" xfId="15528"/>
    <cellStyle name="Normal 11 5 4 2 5" xfId="11669"/>
    <cellStyle name="Normal 11 5 4 3" xfId="2860"/>
    <cellStyle name="Normal 11 5 4 3 2" xfId="6385"/>
    <cellStyle name="Normal 11 5 4 4" xfId="4878"/>
    <cellStyle name="Normal 11 5 4 4 2" xfId="12635"/>
    <cellStyle name="Normal 11 5 4 5" xfId="8775"/>
    <cellStyle name="Normal 11 5 4 5 2" xfId="14564"/>
    <cellStyle name="Normal 11 5 4 6" xfId="10705"/>
    <cellStyle name="Normal 11 5 5" xfId="1409"/>
    <cellStyle name="Normal 11 5 5 2" xfId="3342"/>
    <cellStyle name="Normal 11 5 5 2 2" xfId="6872"/>
    <cellStyle name="Normal 11 5 5 3" xfId="5360"/>
    <cellStyle name="Normal 11 5 5 3 2" xfId="13117"/>
    <cellStyle name="Normal 11 5 5 4" xfId="9257"/>
    <cellStyle name="Normal 11 5 5 4 2" xfId="15046"/>
    <cellStyle name="Normal 11 5 5 5" xfId="11187"/>
    <cellStyle name="Normal 11 5 6" xfId="2378"/>
    <cellStyle name="Normal 11 5 6 2" xfId="6812"/>
    <cellStyle name="Normal 11 5 7" xfId="4396"/>
    <cellStyle name="Normal 11 5 7 2" xfId="12153"/>
    <cellStyle name="Normal 11 5 8" xfId="8293"/>
    <cellStyle name="Normal 11 5 8 2" xfId="14082"/>
    <cellStyle name="Normal 11 5 9" xfId="10223"/>
    <cellStyle name="Normal 11 6" xfId="435"/>
    <cellStyle name="Normal 11 6 2" xfId="983"/>
    <cellStyle name="Normal 11 6 2 2" xfId="1971"/>
    <cellStyle name="Normal 11 6 2 2 2" xfId="3904"/>
    <cellStyle name="Normal 11 6 2 2 2 2" xfId="6479"/>
    <cellStyle name="Normal 11 6 2 2 3" xfId="5922"/>
    <cellStyle name="Normal 11 6 2 2 3 2" xfId="13679"/>
    <cellStyle name="Normal 11 6 2 2 4" xfId="9819"/>
    <cellStyle name="Normal 11 6 2 2 4 2" xfId="15608"/>
    <cellStyle name="Normal 11 6 2 2 5" xfId="11749"/>
    <cellStyle name="Normal 11 6 2 3" xfId="2940"/>
    <cellStyle name="Normal 11 6 2 3 2" xfId="6749"/>
    <cellStyle name="Normal 11 6 2 4" xfId="4958"/>
    <cellStyle name="Normal 11 6 2 4 2" xfId="12715"/>
    <cellStyle name="Normal 11 6 2 5" xfId="8855"/>
    <cellStyle name="Normal 11 6 2 5 2" xfId="14644"/>
    <cellStyle name="Normal 11 6 2 6" xfId="10785"/>
    <cellStyle name="Normal 11 6 3" xfId="1489"/>
    <cellStyle name="Normal 11 6 3 2" xfId="3422"/>
    <cellStyle name="Normal 11 6 3 2 2" xfId="6314"/>
    <cellStyle name="Normal 11 6 3 3" xfId="5440"/>
    <cellStyle name="Normal 11 6 3 3 2" xfId="13197"/>
    <cellStyle name="Normal 11 6 3 4" xfId="9337"/>
    <cellStyle name="Normal 11 6 3 4 2" xfId="15126"/>
    <cellStyle name="Normal 11 6 3 5" xfId="11267"/>
    <cellStyle name="Normal 11 6 4" xfId="2458"/>
    <cellStyle name="Normal 11 6 4 2" xfId="6757"/>
    <cellStyle name="Normal 11 6 5" xfId="4476"/>
    <cellStyle name="Normal 11 6 5 2" xfId="12233"/>
    <cellStyle name="Normal 11 6 6" xfId="8373"/>
    <cellStyle name="Normal 11 6 6 2" xfId="14162"/>
    <cellStyle name="Normal 11 6 7" xfId="10303"/>
    <cellStyle name="Normal 11 7" xfId="597"/>
    <cellStyle name="Normal 11 7 2" xfId="1144"/>
    <cellStyle name="Normal 11 7 2 2" xfId="2131"/>
    <cellStyle name="Normal 11 7 2 2 2" xfId="4064"/>
    <cellStyle name="Normal 11 7 2 2 2 2" xfId="6586"/>
    <cellStyle name="Normal 11 7 2 2 3" xfId="6082"/>
    <cellStyle name="Normal 11 7 2 2 3 2" xfId="13839"/>
    <cellStyle name="Normal 11 7 2 2 4" xfId="9979"/>
    <cellStyle name="Normal 11 7 2 2 4 2" xfId="15768"/>
    <cellStyle name="Normal 11 7 2 2 5" xfId="11909"/>
    <cellStyle name="Normal 11 7 2 3" xfId="3101"/>
    <cellStyle name="Normal 11 7 2 3 2" xfId="7111"/>
    <cellStyle name="Normal 11 7 2 4" xfId="5119"/>
    <cellStyle name="Normal 11 7 2 4 2" xfId="12876"/>
    <cellStyle name="Normal 11 7 2 5" xfId="9016"/>
    <cellStyle name="Normal 11 7 2 5 2" xfId="14805"/>
    <cellStyle name="Normal 11 7 2 6" xfId="10946"/>
    <cellStyle name="Normal 11 7 3" xfId="1650"/>
    <cellStyle name="Normal 11 7 3 2" xfId="3583"/>
    <cellStyle name="Normal 11 7 3 2 2" xfId="6860"/>
    <cellStyle name="Normal 11 7 3 3" xfId="5601"/>
    <cellStyle name="Normal 11 7 3 3 2" xfId="13358"/>
    <cellStyle name="Normal 11 7 3 4" xfId="9498"/>
    <cellStyle name="Normal 11 7 3 4 2" xfId="15287"/>
    <cellStyle name="Normal 11 7 3 5" xfId="11428"/>
    <cellStyle name="Normal 11 7 4" xfId="2619"/>
    <cellStyle name="Normal 11 7 4 2" xfId="6817"/>
    <cellStyle name="Normal 11 7 5" xfId="4637"/>
    <cellStyle name="Normal 11 7 5 2" xfId="12394"/>
    <cellStyle name="Normal 11 7 6" xfId="8534"/>
    <cellStyle name="Normal 11 7 6 2" xfId="14323"/>
    <cellStyle name="Normal 11 7 7" xfId="10464"/>
    <cellStyle name="Normal 11 8" xfId="809"/>
    <cellStyle name="Normal 11 8 2" xfId="1811"/>
    <cellStyle name="Normal 11 8 2 2" xfId="3744"/>
    <cellStyle name="Normal 11 8 2 2 2" xfId="6564"/>
    <cellStyle name="Normal 11 8 2 3" xfId="5762"/>
    <cellStyle name="Normal 11 8 2 3 2" xfId="13519"/>
    <cellStyle name="Normal 11 8 2 4" xfId="9659"/>
    <cellStyle name="Normal 11 8 2 4 2" xfId="15448"/>
    <cellStyle name="Normal 11 8 2 5" xfId="11589"/>
    <cellStyle name="Normal 11 8 3" xfId="2780"/>
    <cellStyle name="Normal 11 8 3 2" xfId="6844"/>
    <cellStyle name="Normal 11 8 4" xfId="4798"/>
    <cellStyle name="Normal 11 8 4 2" xfId="12555"/>
    <cellStyle name="Normal 11 8 5" xfId="8695"/>
    <cellStyle name="Normal 11 8 5 2" xfId="14484"/>
    <cellStyle name="Normal 11 8 6" xfId="10625"/>
    <cellStyle name="Normal 11 9" xfId="1329"/>
    <cellStyle name="Normal 11 9 2" xfId="3262"/>
    <cellStyle name="Normal 11 9 2 2" xfId="7216"/>
    <cellStyle name="Normal 11 9 3" xfId="5280"/>
    <cellStyle name="Normal 11 9 3 2" xfId="13037"/>
    <cellStyle name="Normal 11 9 4" xfId="9177"/>
    <cellStyle name="Normal 11 9 4 2" xfId="14966"/>
    <cellStyle name="Normal 11 9 5" xfId="11107"/>
    <cellStyle name="Normal 12" xfId="176"/>
    <cellStyle name="Normal 12 10" xfId="2299"/>
    <cellStyle name="Normal 12 10 2" xfId="6341"/>
    <cellStyle name="Normal 12 11" xfId="4317"/>
    <cellStyle name="Normal 12 11 2" xfId="12074"/>
    <cellStyle name="Normal 12 12" xfId="8214"/>
    <cellStyle name="Normal 12 12 2" xfId="14003"/>
    <cellStyle name="Normal 12 13" xfId="10144"/>
    <cellStyle name="Normal 12 2" xfId="241"/>
    <cellStyle name="Normal 12 2 10" xfId="4327"/>
    <cellStyle name="Normal 12 2 10 2" xfId="12084"/>
    <cellStyle name="Normal 12 2 11" xfId="8224"/>
    <cellStyle name="Normal 12 2 11 2" xfId="14013"/>
    <cellStyle name="Normal 12 2 12" xfId="10154"/>
    <cellStyle name="Normal 12 2 2" xfId="261"/>
    <cellStyle name="Normal 12 2 2 10" xfId="8244"/>
    <cellStyle name="Normal 12 2 2 10 2" xfId="14033"/>
    <cellStyle name="Normal 12 2 2 11" xfId="10174"/>
    <cellStyle name="Normal 12 2 2 2" xfId="346"/>
    <cellStyle name="Normal 12 2 2 2 10" xfId="10214"/>
    <cellStyle name="Normal 12 2 2 2 2" xfId="426"/>
    <cellStyle name="Normal 12 2 2 2 2 2" xfId="586"/>
    <cellStyle name="Normal 12 2 2 2 2 2 2" xfId="1134"/>
    <cellStyle name="Normal 12 2 2 2 2 2 2 2" xfId="2121"/>
    <cellStyle name="Normal 12 2 2 2 2 2 2 2 2" xfId="4054"/>
    <cellStyle name="Normal 12 2 2 2 2 2 2 2 2 2" xfId="6289"/>
    <cellStyle name="Normal 12 2 2 2 2 2 2 2 3" xfId="6072"/>
    <cellStyle name="Normal 12 2 2 2 2 2 2 2 3 2" xfId="13829"/>
    <cellStyle name="Normal 12 2 2 2 2 2 2 2 4" xfId="9969"/>
    <cellStyle name="Normal 12 2 2 2 2 2 2 2 4 2" xfId="15758"/>
    <cellStyle name="Normal 12 2 2 2 2 2 2 2 5" xfId="11899"/>
    <cellStyle name="Normal 12 2 2 2 2 2 2 3" xfId="3091"/>
    <cellStyle name="Normal 12 2 2 2 2 2 2 3 2" xfId="6870"/>
    <cellStyle name="Normal 12 2 2 2 2 2 2 4" xfId="5109"/>
    <cellStyle name="Normal 12 2 2 2 2 2 2 4 2" xfId="12866"/>
    <cellStyle name="Normal 12 2 2 2 2 2 2 5" xfId="9006"/>
    <cellStyle name="Normal 12 2 2 2 2 2 2 5 2" xfId="14795"/>
    <cellStyle name="Normal 12 2 2 2 2 2 2 6" xfId="10936"/>
    <cellStyle name="Normal 12 2 2 2 2 2 3" xfId="1640"/>
    <cellStyle name="Normal 12 2 2 2 2 2 3 2" xfId="3573"/>
    <cellStyle name="Normal 12 2 2 2 2 2 3 2 2" xfId="6857"/>
    <cellStyle name="Normal 12 2 2 2 2 2 3 3" xfId="5591"/>
    <cellStyle name="Normal 12 2 2 2 2 2 3 3 2" xfId="13348"/>
    <cellStyle name="Normal 12 2 2 2 2 2 3 4" xfId="9488"/>
    <cellStyle name="Normal 12 2 2 2 2 2 3 4 2" xfId="15277"/>
    <cellStyle name="Normal 12 2 2 2 2 2 3 5" xfId="11418"/>
    <cellStyle name="Normal 12 2 2 2 2 2 4" xfId="2609"/>
    <cellStyle name="Normal 12 2 2 2 2 2 4 2" xfId="6801"/>
    <cellStyle name="Normal 12 2 2 2 2 2 5" xfId="4627"/>
    <cellStyle name="Normal 12 2 2 2 2 2 5 2" xfId="12384"/>
    <cellStyle name="Normal 12 2 2 2 2 2 6" xfId="8524"/>
    <cellStyle name="Normal 12 2 2 2 2 2 6 2" xfId="14313"/>
    <cellStyle name="Normal 12 2 2 2 2 2 7" xfId="10454"/>
    <cellStyle name="Normal 12 2 2 2 2 3" xfId="748"/>
    <cellStyle name="Normal 12 2 2 2 2 3 2" xfId="1295"/>
    <cellStyle name="Normal 12 2 2 2 2 3 2 2" xfId="2282"/>
    <cellStyle name="Normal 12 2 2 2 2 3 2 2 2" xfId="4215"/>
    <cellStyle name="Normal 12 2 2 2 2 3 2 2 2 2" xfId="6524"/>
    <cellStyle name="Normal 12 2 2 2 2 3 2 2 3" xfId="6233"/>
    <cellStyle name="Normal 12 2 2 2 2 3 2 2 3 2" xfId="13990"/>
    <cellStyle name="Normal 12 2 2 2 2 3 2 2 4" xfId="10130"/>
    <cellStyle name="Normal 12 2 2 2 2 3 2 2 4 2" xfId="15919"/>
    <cellStyle name="Normal 12 2 2 2 2 3 2 2 5" xfId="12060"/>
    <cellStyle name="Normal 12 2 2 2 2 3 2 3" xfId="3252"/>
    <cellStyle name="Normal 12 2 2 2 2 3 2 3 2" xfId="6851"/>
    <cellStyle name="Normal 12 2 2 2 2 3 2 4" xfId="5270"/>
    <cellStyle name="Normal 12 2 2 2 2 3 2 4 2" xfId="13027"/>
    <cellStyle name="Normal 12 2 2 2 2 3 2 5" xfId="9167"/>
    <cellStyle name="Normal 12 2 2 2 2 3 2 5 2" xfId="14956"/>
    <cellStyle name="Normal 12 2 2 2 2 3 2 6" xfId="11097"/>
    <cellStyle name="Normal 12 2 2 2 2 3 3" xfId="1801"/>
    <cellStyle name="Normal 12 2 2 2 2 3 3 2" xfId="3734"/>
    <cellStyle name="Normal 12 2 2 2 2 3 3 2 2" xfId="7186"/>
    <cellStyle name="Normal 12 2 2 2 2 3 3 3" xfId="5752"/>
    <cellStyle name="Normal 12 2 2 2 2 3 3 3 2" xfId="13509"/>
    <cellStyle name="Normal 12 2 2 2 2 3 3 4" xfId="9649"/>
    <cellStyle name="Normal 12 2 2 2 2 3 3 4 2" xfId="15438"/>
    <cellStyle name="Normal 12 2 2 2 2 3 3 5" xfId="11579"/>
    <cellStyle name="Normal 12 2 2 2 2 3 4" xfId="2770"/>
    <cellStyle name="Normal 12 2 2 2 2 3 4 2" xfId="7038"/>
    <cellStyle name="Normal 12 2 2 2 2 3 5" xfId="4788"/>
    <cellStyle name="Normal 12 2 2 2 2 3 5 2" xfId="12545"/>
    <cellStyle name="Normal 12 2 2 2 2 3 6" xfId="8685"/>
    <cellStyle name="Normal 12 2 2 2 2 3 6 2" xfId="14474"/>
    <cellStyle name="Normal 12 2 2 2 2 3 7" xfId="10615"/>
    <cellStyle name="Normal 12 2 2 2 2 4" xfId="974"/>
    <cellStyle name="Normal 12 2 2 2 2 4 2" xfId="1962"/>
    <cellStyle name="Normal 12 2 2 2 2 4 2 2" xfId="3895"/>
    <cellStyle name="Normal 12 2 2 2 2 4 2 2 2" xfId="6323"/>
    <cellStyle name="Normal 12 2 2 2 2 4 2 3" xfId="5913"/>
    <cellStyle name="Normal 12 2 2 2 2 4 2 3 2" xfId="13670"/>
    <cellStyle name="Normal 12 2 2 2 2 4 2 4" xfId="9810"/>
    <cellStyle name="Normal 12 2 2 2 2 4 2 4 2" xfId="15599"/>
    <cellStyle name="Normal 12 2 2 2 2 4 2 5" xfId="11740"/>
    <cellStyle name="Normal 12 2 2 2 2 4 3" xfId="2931"/>
    <cellStyle name="Normal 12 2 2 2 2 4 3 2" xfId="6328"/>
    <cellStyle name="Normal 12 2 2 2 2 4 4" xfId="4949"/>
    <cellStyle name="Normal 12 2 2 2 2 4 4 2" xfId="12706"/>
    <cellStyle name="Normal 12 2 2 2 2 4 5" xfId="8846"/>
    <cellStyle name="Normal 12 2 2 2 2 4 5 2" xfId="14635"/>
    <cellStyle name="Normal 12 2 2 2 2 4 6" xfId="10776"/>
    <cellStyle name="Normal 12 2 2 2 2 5" xfId="1480"/>
    <cellStyle name="Normal 12 2 2 2 2 5 2" xfId="3413"/>
    <cellStyle name="Normal 12 2 2 2 2 5 2 2" xfId="7120"/>
    <cellStyle name="Normal 12 2 2 2 2 5 3" xfId="5431"/>
    <cellStyle name="Normal 12 2 2 2 2 5 3 2" xfId="13188"/>
    <cellStyle name="Normal 12 2 2 2 2 5 4" xfId="9328"/>
    <cellStyle name="Normal 12 2 2 2 2 5 4 2" xfId="15117"/>
    <cellStyle name="Normal 12 2 2 2 2 5 5" xfId="11258"/>
    <cellStyle name="Normal 12 2 2 2 2 6" xfId="2449"/>
    <cellStyle name="Normal 12 2 2 2 2 6 2" xfId="6899"/>
    <cellStyle name="Normal 12 2 2 2 2 7" xfId="4467"/>
    <cellStyle name="Normal 12 2 2 2 2 7 2" xfId="12224"/>
    <cellStyle name="Normal 12 2 2 2 2 8" xfId="8364"/>
    <cellStyle name="Normal 12 2 2 2 2 8 2" xfId="14153"/>
    <cellStyle name="Normal 12 2 2 2 2 9" xfId="10294"/>
    <cellStyle name="Normal 12 2 2 2 3" xfId="506"/>
    <cellStyle name="Normal 12 2 2 2 3 2" xfId="1054"/>
    <cellStyle name="Normal 12 2 2 2 3 2 2" xfId="2042"/>
    <cellStyle name="Normal 12 2 2 2 3 2 2 2" xfId="3975"/>
    <cellStyle name="Normal 12 2 2 2 3 2 2 2 2" xfId="6849"/>
    <cellStyle name="Normal 12 2 2 2 3 2 2 3" xfId="5993"/>
    <cellStyle name="Normal 12 2 2 2 3 2 2 3 2" xfId="13750"/>
    <cellStyle name="Normal 12 2 2 2 3 2 2 4" xfId="9890"/>
    <cellStyle name="Normal 12 2 2 2 3 2 2 4 2" xfId="15679"/>
    <cellStyle name="Normal 12 2 2 2 3 2 2 5" xfId="11820"/>
    <cellStyle name="Normal 12 2 2 2 3 2 3" xfId="3011"/>
    <cellStyle name="Normal 12 2 2 2 3 2 3 2" xfId="6617"/>
    <cellStyle name="Normal 12 2 2 2 3 2 4" xfId="5029"/>
    <cellStyle name="Normal 12 2 2 2 3 2 4 2" xfId="12786"/>
    <cellStyle name="Normal 12 2 2 2 3 2 5" xfId="8926"/>
    <cellStyle name="Normal 12 2 2 2 3 2 5 2" xfId="14715"/>
    <cellStyle name="Normal 12 2 2 2 3 2 6" xfId="10856"/>
    <cellStyle name="Normal 12 2 2 2 3 3" xfId="1560"/>
    <cellStyle name="Normal 12 2 2 2 3 3 2" xfId="3493"/>
    <cellStyle name="Normal 12 2 2 2 3 3 2 2" xfId="7073"/>
    <cellStyle name="Normal 12 2 2 2 3 3 3" xfId="5511"/>
    <cellStyle name="Normal 12 2 2 2 3 3 3 2" xfId="13268"/>
    <cellStyle name="Normal 12 2 2 2 3 3 4" xfId="9408"/>
    <cellStyle name="Normal 12 2 2 2 3 3 4 2" xfId="15197"/>
    <cellStyle name="Normal 12 2 2 2 3 3 5" xfId="11338"/>
    <cellStyle name="Normal 12 2 2 2 3 4" xfId="2529"/>
    <cellStyle name="Normal 12 2 2 2 3 4 2" xfId="6608"/>
    <cellStyle name="Normal 12 2 2 2 3 5" xfId="4547"/>
    <cellStyle name="Normal 12 2 2 2 3 5 2" xfId="12304"/>
    <cellStyle name="Normal 12 2 2 2 3 6" xfId="8444"/>
    <cellStyle name="Normal 12 2 2 2 3 6 2" xfId="14233"/>
    <cellStyle name="Normal 12 2 2 2 3 7" xfId="10374"/>
    <cellStyle name="Normal 12 2 2 2 4" xfId="668"/>
    <cellStyle name="Normal 12 2 2 2 4 2" xfId="1215"/>
    <cellStyle name="Normal 12 2 2 2 4 2 2" xfId="2202"/>
    <cellStyle name="Normal 12 2 2 2 4 2 2 2" xfId="4135"/>
    <cellStyle name="Normal 12 2 2 2 4 2 2 2 2" xfId="6369"/>
    <cellStyle name="Normal 12 2 2 2 4 2 2 3" xfId="6153"/>
    <cellStyle name="Normal 12 2 2 2 4 2 2 3 2" xfId="13910"/>
    <cellStyle name="Normal 12 2 2 2 4 2 2 4" xfId="10050"/>
    <cellStyle name="Normal 12 2 2 2 4 2 2 4 2" xfId="15839"/>
    <cellStyle name="Normal 12 2 2 2 4 2 2 5" xfId="11980"/>
    <cellStyle name="Normal 12 2 2 2 4 2 3" xfId="3172"/>
    <cellStyle name="Normal 12 2 2 2 4 2 3 2" xfId="6465"/>
    <cellStyle name="Normal 12 2 2 2 4 2 4" xfId="5190"/>
    <cellStyle name="Normal 12 2 2 2 4 2 4 2" xfId="12947"/>
    <cellStyle name="Normal 12 2 2 2 4 2 5" xfId="9087"/>
    <cellStyle name="Normal 12 2 2 2 4 2 5 2" xfId="14876"/>
    <cellStyle name="Normal 12 2 2 2 4 2 6" xfId="11017"/>
    <cellStyle name="Normal 12 2 2 2 4 3" xfId="1721"/>
    <cellStyle name="Normal 12 2 2 2 4 3 2" xfId="3654"/>
    <cellStyle name="Normal 12 2 2 2 4 3 2 2" xfId="6905"/>
    <cellStyle name="Normal 12 2 2 2 4 3 3" xfId="5672"/>
    <cellStyle name="Normal 12 2 2 2 4 3 3 2" xfId="13429"/>
    <cellStyle name="Normal 12 2 2 2 4 3 4" xfId="9569"/>
    <cellStyle name="Normal 12 2 2 2 4 3 4 2" xfId="15358"/>
    <cellStyle name="Normal 12 2 2 2 4 3 5" xfId="11499"/>
    <cellStyle name="Normal 12 2 2 2 4 4" xfId="2690"/>
    <cellStyle name="Normal 12 2 2 2 4 4 2" xfId="7133"/>
    <cellStyle name="Normal 12 2 2 2 4 5" xfId="4708"/>
    <cellStyle name="Normal 12 2 2 2 4 5 2" xfId="12465"/>
    <cellStyle name="Normal 12 2 2 2 4 6" xfId="8605"/>
    <cellStyle name="Normal 12 2 2 2 4 6 2" xfId="14394"/>
    <cellStyle name="Normal 12 2 2 2 4 7" xfId="10535"/>
    <cellStyle name="Normal 12 2 2 2 5" xfId="894"/>
    <cellStyle name="Normal 12 2 2 2 5 2" xfId="1882"/>
    <cellStyle name="Normal 12 2 2 2 5 2 2" xfId="3815"/>
    <cellStyle name="Normal 12 2 2 2 5 2 2 2" xfId="7004"/>
    <cellStyle name="Normal 12 2 2 2 5 2 3" xfId="5833"/>
    <cellStyle name="Normal 12 2 2 2 5 2 3 2" xfId="13590"/>
    <cellStyle name="Normal 12 2 2 2 5 2 4" xfId="9730"/>
    <cellStyle name="Normal 12 2 2 2 5 2 4 2" xfId="15519"/>
    <cellStyle name="Normal 12 2 2 2 5 2 5" xfId="11660"/>
    <cellStyle name="Normal 12 2 2 2 5 3" xfId="2851"/>
    <cellStyle name="Normal 12 2 2 2 5 3 2" xfId="7202"/>
    <cellStyle name="Normal 12 2 2 2 5 4" xfId="4869"/>
    <cellStyle name="Normal 12 2 2 2 5 4 2" xfId="12626"/>
    <cellStyle name="Normal 12 2 2 2 5 5" xfId="8766"/>
    <cellStyle name="Normal 12 2 2 2 5 5 2" xfId="14555"/>
    <cellStyle name="Normal 12 2 2 2 5 6" xfId="10696"/>
    <cellStyle name="Normal 12 2 2 2 6" xfId="1400"/>
    <cellStyle name="Normal 12 2 2 2 6 2" xfId="3333"/>
    <cellStyle name="Normal 12 2 2 2 6 2 2" xfId="6545"/>
    <cellStyle name="Normal 12 2 2 2 6 3" xfId="5351"/>
    <cellStyle name="Normal 12 2 2 2 6 3 2" xfId="13108"/>
    <cellStyle name="Normal 12 2 2 2 6 4" xfId="9248"/>
    <cellStyle name="Normal 12 2 2 2 6 4 2" xfId="15037"/>
    <cellStyle name="Normal 12 2 2 2 6 5" xfId="11178"/>
    <cellStyle name="Normal 12 2 2 2 7" xfId="2369"/>
    <cellStyle name="Normal 12 2 2 2 7 2" xfId="7130"/>
    <cellStyle name="Normal 12 2 2 2 8" xfId="4387"/>
    <cellStyle name="Normal 12 2 2 2 8 2" xfId="12144"/>
    <cellStyle name="Normal 12 2 2 2 9" xfId="8284"/>
    <cellStyle name="Normal 12 2 2 2 9 2" xfId="14073"/>
    <cellStyle name="Normal 12 2 2 3" xfId="386"/>
    <cellStyle name="Normal 12 2 2 3 2" xfId="546"/>
    <cellStyle name="Normal 12 2 2 3 2 2" xfId="1094"/>
    <cellStyle name="Normal 12 2 2 3 2 2 2" xfId="2082"/>
    <cellStyle name="Normal 12 2 2 3 2 2 2 2" xfId="4015"/>
    <cellStyle name="Normal 12 2 2 3 2 2 2 2 2" xfId="6725"/>
    <cellStyle name="Normal 12 2 2 3 2 2 2 3" xfId="6033"/>
    <cellStyle name="Normal 12 2 2 3 2 2 2 3 2" xfId="13790"/>
    <cellStyle name="Normal 12 2 2 3 2 2 2 4" xfId="9930"/>
    <cellStyle name="Normal 12 2 2 3 2 2 2 4 2" xfId="15719"/>
    <cellStyle name="Normal 12 2 2 3 2 2 2 5" xfId="11860"/>
    <cellStyle name="Normal 12 2 2 3 2 2 3" xfId="3051"/>
    <cellStyle name="Normal 12 2 2 3 2 2 3 2" xfId="6290"/>
    <cellStyle name="Normal 12 2 2 3 2 2 4" xfId="5069"/>
    <cellStyle name="Normal 12 2 2 3 2 2 4 2" xfId="12826"/>
    <cellStyle name="Normal 12 2 2 3 2 2 5" xfId="8966"/>
    <cellStyle name="Normal 12 2 2 3 2 2 5 2" xfId="14755"/>
    <cellStyle name="Normal 12 2 2 3 2 2 6" xfId="10896"/>
    <cellStyle name="Normal 12 2 2 3 2 3" xfId="1600"/>
    <cellStyle name="Normal 12 2 2 3 2 3 2" xfId="3533"/>
    <cellStyle name="Normal 12 2 2 3 2 3 2 2" xfId="7115"/>
    <cellStyle name="Normal 12 2 2 3 2 3 3" xfId="5551"/>
    <cellStyle name="Normal 12 2 2 3 2 3 3 2" xfId="13308"/>
    <cellStyle name="Normal 12 2 2 3 2 3 4" xfId="9448"/>
    <cellStyle name="Normal 12 2 2 3 2 3 4 2" xfId="15237"/>
    <cellStyle name="Normal 12 2 2 3 2 3 5" xfId="11378"/>
    <cellStyle name="Normal 12 2 2 3 2 4" xfId="2569"/>
    <cellStyle name="Normal 12 2 2 3 2 4 2" xfId="6716"/>
    <cellStyle name="Normal 12 2 2 3 2 5" xfId="4587"/>
    <cellStyle name="Normal 12 2 2 3 2 5 2" xfId="12344"/>
    <cellStyle name="Normal 12 2 2 3 2 6" xfId="8484"/>
    <cellStyle name="Normal 12 2 2 3 2 6 2" xfId="14273"/>
    <cellStyle name="Normal 12 2 2 3 2 7" xfId="10414"/>
    <cellStyle name="Normal 12 2 2 3 3" xfId="708"/>
    <cellStyle name="Normal 12 2 2 3 3 2" xfId="1255"/>
    <cellStyle name="Normal 12 2 2 3 3 2 2" xfId="2242"/>
    <cellStyle name="Normal 12 2 2 3 3 2 2 2" xfId="4175"/>
    <cellStyle name="Normal 12 2 2 3 3 2 2 2 2" xfId="6651"/>
    <cellStyle name="Normal 12 2 2 3 3 2 2 3" xfId="6193"/>
    <cellStyle name="Normal 12 2 2 3 3 2 2 3 2" xfId="13950"/>
    <cellStyle name="Normal 12 2 2 3 3 2 2 4" xfId="10090"/>
    <cellStyle name="Normal 12 2 2 3 3 2 2 4 2" xfId="15879"/>
    <cellStyle name="Normal 12 2 2 3 3 2 2 5" xfId="12020"/>
    <cellStyle name="Normal 12 2 2 3 3 2 3" xfId="3212"/>
    <cellStyle name="Normal 12 2 2 3 3 2 3 2" xfId="6778"/>
    <cellStyle name="Normal 12 2 2 3 3 2 4" xfId="5230"/>
    <cellStyle name="Normal 12 2 2 3 3 2 4 2" xfId="12987"/>
    <cellStyle name="Normal 12 2 2 3 3 2 5" xfId="9127"/>
    <cellStyle name="Normal 12 2 2 3 3 2 5 2" xfId="14916"/>
    <cellStyle name="Normal 12 2 2 3 3 2 6" xfId="11057"/>
    <cellStyle name="Normal 12 2 2 3 3 3" xfId="1761"/>
    <cellStyle name="Normal 12 2 2 3 3 3 2" xfId="3694"/>
    <cellStyle name="Normal 12 2 2 3 3 3 2 2" xfId="6888"/>
    <cellStyle name="Normal 12 2 2 3 3 3 3" xfId="5712"/>
    <cellStyle name="Normal 12 2 2 3 3 3 3 2" xfId="13469"/>
    <cellStyle name="Normal 12 2 2 3 3 3 4" xfId="9609"/>
    <cellStyle name="Normal 12 2 2 3 3 3 4 2" xfId="15398"/>
    <cellStyle name="Normal 12 2 2 3 3 3 5" xfId="11539"/>
    <cellStyle name="Normal 12 2 2 3 3 4" xfId="2730"/>
    <cellStyle name="Normal 12 2 2 3 3 4 2" xfId="6415"/>
    <cellStyle name="Normal 12 2 2 3 3 5" xfId="4748"/>
    <cellStyle name="Normal 12 2 2 3 3 5 2" xfId="12505"/>
    <cellStyle name="Normal 12 2 2 3 3 6" xfId="8645"/>
    <cellStyle name="Normal 12 2 2 3 3 6 2" xfId="14434"/>
    <cellStyle name="Normal 12 2 2 3 3 7" xfId="10575"/>
    <cellStyle name="Normal 12 2 2 3 4" xfId="934"/>
    <cellStyle name="Normal 12 2 2 3 4 2" xfId="1922"/>
    <cellStyle name="Normal 12 2 2 3 4 2 2" xfId="3855"/>
    <cellStyle name="Normal 12 2 2 3 4 2 2 2" xfId="6977"/>
    <cellStyle name="Normal 12 2 2 3 4 2 3" xfId="5873"/>
    <cellStyle name="Normal 12 2 2 3 4 2 3 2" xfId="13630"/>
    <cellStyle name="Normal 12 2 2 3 4 2 4" xfId="9770"/>
    <cellStyle name="Normal 12 2 2 3 4 2 4 2" xfId="15559"/>
    <cellStyle name="Normal 12 2 2 3 4 2 5" xfId="11700"/>
    <cellStyle name="Normal 12 2 2 3 4 3" xfId="2891"/>
    <cellStyle name="Normal 12 2 2 3 4 3 2" xfId="6431"/>
    <cellStyle name="Normal 12 2 2 3 4 4" xfId="4909"/>
    <cellStyle name="Normal 12 2 2 3 4 4 2" xfId="12666"/>
    <cellStyle name="Normal 12 2 2 3 4 5" xfId="8806"/>
    <cellStyle name="Normal 12 2 2 3 4 5 2" xfId="14595"/>
    <cellStyle name="Normal 12 2 2 3 4 6" xfId="10736"/>
    <cellStyle name="Normal 12 2 2 3 5" xfId="1440"/>
    <cellStyle name="Normal 12 2 2 3 5 2" xfId="3373"/>
    <cellStyle name="Normal 12 2 2 3 5 2 2" xfId="6832"/>
    <cellStyle name="Normal 12 2 2 3 5 3" xfId="5391"/>
    <cellStyle name="Normal 12 2 2 3 5 3 2" xfId="13148"/>
    <cellStyle name="Normal 12 2 2 3 5 4" xfId="9288"/>
    <cellStyle name="Normal 12 2 2 3 5 4 2" xfId="15077"/>
    <cellStyle name="Normal 12 2 2 3 5 5" xfId="11218"/>
    <cellStyle name="Normal 12 2 2 3 6" xfId="2409"/>
    <cellStyle name="Normal 12 2 2 3 6 2" xfId="6440"/>
    <cellStyle name="Normal 12 2 2 3 7" xfId="4427"/>
    <cellStyle name="Normal 12 2 2 3 7 2" xfId="12184"/>
    <cellStyle name="Normal 12 2 2 3 8" xfId="8324"/>
    <cellStyle name="Normal 12 2 2 3 8 2" xfId="14113"/>
    <cellStyle name="Normal 12 2 2 3 9" xfId="10254"/>
    <cellStyle name="Normal 12 2 2 4" xfId="466"/>
    <cellStyle name="Normal 12 2 2 4 2" xfId="1014"/>
    <cellStyle name="Normal 12 2 2 4 2 2" xfId="2002"/>
    <cellStyle name="Normal 12 2 2 4 2 2 2" xfId="3935"/>
    <cellStyle name="Normal 12 2 2 4 2 2 2 2" xfId="6603"/>
    <cellStyle name="Normal 12 2 2 4 2 2 3" xfId="5953"/>
    <cellStyle name="Normal 12 2 2 4 2 2 3 2" xfId="13710"/>
    <cellStyle name="Normal 12 2 2 4 2 2 4" xfId="9850"/>
    <cellStyle name="Normal 12 2 2 4 2 2 4 2" xfId="15639"/>
    <cellStyle name="Normal 12 2 2 4 2 2 5" xfId="11780"/>
    <cellStyle name="Normal 12 2 2 4 2 3" xfId="2971"/>
    <cellStyle name="Normal 12 2 2 4 2 3 2" xfId="6806"/>
    <cellStyle name="Normal 12 2 2 4 2 4" xfId="4989"/>
    <cellStyle name="Normal 12 2 2 4 2 4 2" xfId="12746"/>
    <cellStyle name="Normal 12 2 2 4 2 5" xfId="8886"/>
    <cellStyle name="Normal 12 2 2 4 2 5 2" xfId="14675"/>
    <cellStyle name="Normal 12 2 2 4 2 6" xfId="10816"/>
    <cellStyle name="Normal 12 2 2 4 3" xfId="1520"/>
    <cellStyle name="Normal 12 2 2 4 3 2" xfId="3453"/>
    <cellStyle name="Normal 12 2 2 4 3 2 2" xfId="6508"/>
    <cellStyle name="Normal 12 2 2 4 3 3" xfId="5471"/>
    <cellStyle name="Normal 12 2 2 4 3 3 2" xfId="13228"/>
    <cellStyle name="Normal 12 2 2 4 3 4" xfId="9368"/>
    <cellStyle name="Normal 12 2 2 4 3 4 2" xfId="15157"/>
    <cellStyle name="Normal 12 2 2 4 3 5" xfId="11298"/>
    <cellStyle name="Normal 12 2 2 4 4" xfId="2489"/>
    <cellStyle name="Normal 12 2 2 4 4 2" xfId="6709"/>
    <cellStyle name="Normal 12 2 2 4 5" xfId="4507"/>
    <cellStyle name="Normal 12 2 2 4 5 2" xfId="12264"/>
    <cellStyle name="Normal 12 2 2 4 6" xfId="8404"/>
    <cellStyle name="Normal 12 2 2 4 6 2" xfId="14193"/>
    <cellStyle name="Normal 12 2 2 4 7" xfId="10334"/>
    <cellStyle name="Normal 12 2 2 5" xfId="628"/>
    <cellStyle name="Normal 12 2 2 5 2" xfId="1175"/>
    <cellStyle name="Normal 12 2 2 5 2 2" xfId="2162"/>
    <cellStyle name="Normal 12 2 2 5 2 2 2" xfId="4095"/>
    <cellStyle name="Normal 12 2 2 5 2 2 2 2" xfId="6317"/>
    <cellStyle name="Normal 12 2 2 5 2 2 3" xfId="6113"/>
    <cellStyle name="Normal 12 2 2 5 2 2 3 2" xfId="13870"/>
    <cellStyle name="Normal 12 2 2 5 2 2 4" xfId="10010"/>
    <cellStyle name="Normal 12 2 2 5 2 2 4 2" xfId="15799"/>
    <cellStyle name="Normal 12 2 2 5 2 2 5" xfId="11940"/>
    <cellStyle name="Normal 12 2 2 5 2 3" xfId="3132"/>
    <cellStyle name="Normal 12 2 2 5 2 3 2" xfId="6347"/>
    <cellStyle name="Normal 12 2 2 5 2 4" xfId="5150"/>
    <cellStyle name="Normal 12 2 2 5 2 4 2" xfId="12907"/>
    <cellStyle name="Normal 12 2 2 5 2 5" xfId="9047"/>
    <cellStyle name="Normal 12 2 2 5 2 5 2" xfId="14836"/>
    <cellStyle name="Normal 12 2 2 5 2 6" xfId="10977"/>
    <cellStyle name="Normal 12 2 2 5 3" xfId="1681"/>
    <cellStyle name="Normal 12 2 2 5 3 2" xfId="3614"/>
    <cellStyle name="Normal 12 2 2 5 3 2 2" xfId="6383"/>
    <cellStyle name="Normal 12 2 2 5 3 3" xfId="5632"/>
    <cellStyle name="Normal 12 2 2 5 3 3 2" xfId="13389"/>
    <cellStyle name="Normal 12 2 2 5 3 4" xfId="9529"/>
    <cellStyle name="Normal 12 2 2 5 3 4 2" xfId="15318"/>
    <cellStyle name="Normal 12 2 2 5 3 5" xfId="11459"/>
    <cellStyle name="Normal 12 2 2 5 4" xfId="2650"/>
    <cellStyle name="Normal 12 2 2 5 4 2" xfId="6901"/>
    <cellStyle name="Normal 12 2 2 5 5" xfId="4668"/>
    <cellStyle name="Normal 12 2 2 5 5 2" xfId="12425"/>
    <cellStyle name="Normal 12 2 2 5 6" xfId="8565"/>
    <cellStyle name="Normal 12 2 2 5 6 2" xfId="14354"/>
    <cellStyle name="Normal 12 2 2 5 7" xfId="10495"/>
    <cellStyle name="Normal 12 2 2 6" xfId="846"/>
    <cellStyle name="Normal 12 2 2 6 2" xfId="1842"/>
    <cellStyle name="Normal 12 2 2 6 2 2" xfId="3775"/>
    <cellStyle name="Normal 12 2 2 6 2 2 2" xfId="7112"/>
    <cellStyle name="Normal 12 2 2 6 2 3" xfId="5793"/>
    <cellStyle name="Normal 12 2 2 6 2 3 2" xfId="13550"/>
    <cellStyle name="Normal 12 2 2 6 2 4" xfId="9690"/>
    <cellStyle name="Normal 12 2 2 6 2 4 2" xfId="15479"/>
    <cellStyle name="Normal 12 2 2 6 2 5" xfId="11620"/>
    <cellStyle name="Normal 12 2 2 6 3" xfId="2811"/>
    <cellStyle name="Normal 12 2 2 6 3 2" xfId="7166"/>
    <cellStyle name="Normal 12 2 2 6 4" xfId="4829"/>
    <cellStyle name="Normal 12 2 2 6 4 2" xfId="12586"/>
    <cellStyle name="Normal 12 2 2 6 5" xfId="8726"/>
    <cellStyle name="Normal 12 2 2 6 5 2" xfId="14515"/>
    <cellStyle name="Normal 12 2 2 6 6" xfId="10656"/>
    <cellStyle name="Normal 12 2 2 7" xfId="1360"/>
    <cellStyle name="Normal 12 2 2 7 2" xfId="3293"/>
    <cellStyle name="Normal 12 2 2 7 2 2" xfId="7201"/>
    <cellStyle name="Normal 12 2 2 7 3" xfId="5311"/>
    <cellStyle name="Normal 12 2 2 7 3 2" xfId="13068"/>
    <cellStyle name="Normal 12 2 2 7 4" xfId="9208"/>
    <cellStyle name="Normal 12 2 2 7 4 2" xfId="14997"/>
    <cellStyle name="Normal 12 2 2 7 5" xfId="11138"/>
    <cellStyle name="Normal 12 2 2 8" xfId="2329"/>
    <cellStyle name="Normal 12 2 2 8 2" xfId="6470"/>
    <cellStyle name="Normal 12 2 2 9" xfId="4347"/>
    <cellStyle name="Normal 12 2 2 9 2" xfId="12104"/>
    <cellStyle name="Normal 12 2 3" xfId="326"/>
    <cellStyle name="Normal 12 2 3 10" xfId="10194"/>
    <cellStyle name="Normal 12 2 3 2" xfId="406"/>
    <cellStyle name="Normal 12 2 3 2 2" xfId="566"/>
    <cellStyle name="Normal 12 2 3 2 2 2" xfId="1114"/>
    <cellStyle name="Normal 12 2 3 2 2 2 2" xfId="2102"/>
    <cellStyle name="Normal 12 2 3 2 2 2 2 2" xfId="4035"/>
    <cellStyle name="Normal 12 2 3 2 2 2 2 2 2" xfId="7090"/>
    <cellStyle name="Normal 12 2 3 2 2 2 2 3" xfId="6053"/>
    <cellStyle name="Normal 12 2 3 2 2 2 2 3 2" xfId="13810"/>
    <cellStyle name="Normal 12 2 3 2 2 2 2 4" xfId="9950"/>
    <cellStyle name="Normal 12 2 3 2 2 2 2 4 2" xfId="15739"/>
    <cellStyle name="Normal 12 2 3 2 2 2 2 5" xfId="11880"/>
    <cellStyle name="Normal 12 2 3 2 2 2 3" xfId="3071"/>
    <cellStyle name="Normal 12 2 3 2 2 2 3 2" xfId="6362"/>
    <cellStyle name="Normal 12 2 3 2 2 2 4" xfId="5089"/>
    <cellStyle name="Normal 12 2 3 2 2 2 4 2" xfId="12846"/>
    <cellStyle name="Normal 12 2 3 2 2 2 5" xfId="8986"/>
    <cellStyle name="Normal 12 2 3 2 2 2 5 2" xfId="14775"/>
    <cellStyle name="Normal 12 2 3 2 2 2 6" xfId="10916"/>
    <cellStyle name="Normal 12 2 3 2 2 3" xfId="1620"/>
    <cellStyle name="Normal 12 2 3 2 2 3 2" xfId="3553"/>
    <cellStyle name="Normal 12 2 3 2 2 3 2 2" xfId="6975"/>
    <cellStyle name="Normal 12 2 3 2 2 3 3" xfId="5571"/>
    <cellStyle name="Normal 12 2 3 2 2 3 3 2" xfId="13328"/>
    <cellStyle name="Normal 12 2 3 2 2 3 4" xfId="9468"/>
    <cellStyle name="Normal 12 2 3 2 2 3 4 2" xfId="15257"/>
    <cellStyle name="Normal 12 2 3 2 2 3 5" xfId="11398"/>
    <cellStyle name="Normal 12 2 3 2 2 4" xfId="2589"/>
    <cellStyle name="Normal 12 2 3 2 2 4 2" xfId="6829"/>
    <cellStyle name="Normal 12 2 3 2 2 5" xfId="4607"/>
    <cellStyle name="Normal 12 2 3 2 2 5 2" xfId="12364"/>
    <cellStyle name="Normal 12 2 3 2 2 6" xfId="8504"/>
    <cellStyle name="Normal 12 2 3 2 2 6 2" xfId="14293"/>
    <cellStyle name="Normal 12 2 3 2 2 7" xfId="10434"/>
    <cellStyle name="Normal 12 2 3 2 3" xfId="728"/>
    <cellStyle name="Normal 12 2 3 2 3 2" xfId="1275"/>
    <cellStyle name="Normal 12 2 3 2 3 2 2" xfId="2262"/>
    <cellStyle name="Normal 12 2 3 2 3 2 2 2" xfId="4195"/>
    <cellStyle name="Normal 12 2 3 2 3 2 2 2 2" xfId="6788"/>
    <cellStyle name="Normal 12 2 3 2 3 2 2 3" xfId="6213"/>
    <cellStyle name="Normal 12 2 3 2 3 2 2 3 2" xfId="13970"/>
    <cellStyle name="Normal 12 2 3 2 3 2 2 4" xfId="10110"/>
    <cellStyle name="Normal 12 2 3 2 3 2 2 4 2" xfId="15899"/>
    <cellStyle name="Normal 12 2 3 2 3 2 2 5" xfId="12040"/>
    <cellStyle name="Normal 12 2 3 2 3 2 3" xfId="3232"/>
    <cellStyle name="Normal 12 2 3 2 3 2 3 2" xfId="7036"/>
    <cellStyle name="Normal 12 2 3 2 3 2 4" xfId="5250"/>
    <cellStyle name="Normal 12 2 3 2 3 2 4 2" xfId="13007"/>
    <cellStyle name="Normal 12 2 3 2 3 2 5" xfId="9147"/>
    <cellStyle name="Normal 12 2 3 2 3 2 5 2" xfId="14936"/>
    <cellStyle name="Normal 12 2 3 2 3 2 6" xfId="11077"/>
    <cellStyle name="Normal 12 2 3 2 3 3" xfId="1781"/>
    <cellStyle name="Normal 12 2 3 2 3 3 2" xfId="3714"/>
    <cellStyle name="Normal 12 2 3 2 3 3 2 2" xfId="6351"/>
    <cellStyle name="Normal 12 2 3 2 3 3 3" xfId="5732"/>
    <cellStyle name="Normal 12 2 3 2 3 3 3 2" xfId="13489"/>
    <cellStyle name="Normal 12 2 3 2 3 3 4" xfId="9629"/>
    <cellStyle name="Normal 12 2 3 2 3 3 4 2" xfId="15418"/>
    <cellStyle name="Normal 12 2 3 2 3 3 5" xfId="11559"/>
    <cellStyle name="Normal 12 2 3 2 3 4" xfId="2750"/>
    <cellStyle name="Normal 12 2 3 2 3 4 2" xfId="6621"/>
    <cellStyle name="Normal 12 2 3 2 3 5" xfId="4768"/>
    <cellStyle name="Normal 12 2 3 2 3 5 2" xfId="12525"/>
    <cellStyle name="Normal 12 2 3 2 3 6" xfId="8665"/>
    <cellStyle name="Normal 12 2 3 2 3 6 2" xfId="14454"/>
    <cellStyle name="Normal 12 2 3 2 3 7" xfId="10595"/>
    <cellStyle name="Normal 12 2 3 2 4" xfId="954"/>
    <cellStyle name="Normal 12 2 3 2 4 2" xfId="1942"/>
    <cellStyle name="Normal 12 2 3 2 4 2 2" xfId="3875"/>
    <cellStyle name="Normal 12 2 3 2 4 2 2 2" xfId="6350"/>
    <cellStyle name="Normal 12 2 3 2 4 2 3" xfId="5893"/>
    <cellStyle name="Normal 12 2 3 2 4 2 3 2" xfId="13650"/>
    <cellStyle name="Normal 12 2 3 2 4 2 4" xfId="9790"/>
    <cellStyle name="Normal 12 2 3 2 4 2 4 2" xfId="15579"/>
    <cellStyle name="Normal 12 2 3 2 4 2 5" xfId="11720"/>
    <cellStyle name="Normal 12 2 3 2 4 3" xfId="2911"/>
    <cellStyle name="Normal 12 2 3 2 4 3 2" xfId="7179"/>
    <cellStyle name="Normal 12 2 3 2 4 4" xfId="4929"/>
    <cellStyle name="Normal 12 2 3 2 4 4 2" xfId="12686"/>
    <cellStyle name="Normal 12 2 3 2 4 5" xfId="8826"/>
    <cellStyle name="Normal 12 2 3 2 4 5 2" xfId="14615"/>
    <cellStyle name="Normal 12 2 3 2 4 6" xfId="10756"/>
    <cellStyle name="Normal 12 2 3 2 5" xfId="1460"/>
    <cellStyle name="Normal 12 2 3 2 5 2" xfId="3393"/>
    <cellStyle name="Normal 12 2 3 2 5 2 2" xfId="7066"/>
    <cellStyle name="Normal 12 2 3 2 5 3" xfId="5411"/>
    <cellStyle name="Normal 12 2 3 2 5 3 2" xfId="13168"/>
    <cellStyle name="Normal 12 2 3 2 5 4" xfId="9308"/>
    <cellStyle name="Normal 12 2 3 2 5 4 2" xfId="15097"/>
    <cellStyle name="Normal 12 2 3 2 5 5" xfId="11238"/>
    <cellStyle name="Normal 12 2 3 2 6" xfId="2429"/>
    <cellStyle name="Normal 12 2 3 2 6 2" xfId="6796"/>
    <cellStyle name="Normal 12 2 3 2 7" xfId="4447"/>
    <cellStyle name="Normal 12 2 3 2 7 2" xfId="12204"/>
    <cellStyle name="Normal 12 2 3 2 8" xfId="8344"/>
    <cellStyle name="Normal 12 2 3 2 8 2" xfId="14133"/>
    <cellStyle name="Normal 12 2 3 2 9" xfId="10274"/>
    <cellStyle name="Normal 12 2 3 3" xfId="486"/>
    <cellStyle name="Normal 12 2 3 3 2" xfId="1034"/>
    <cellStyle name="Normal 12 2 3 3 2 2" xfId="2022"/>
    <cellStyle name="Normal 12 2 3 3 2 2 2" xfId="3955"/>
    <cellStyle name="Normal 12 2 3 3 2 2 2 2" xfId="6808"/>
    <cellStyle name="Normal 12 2 3 3 2 2 3" xfId="5973"/>
    <cellStyle name="Normal 12 2 3 3 2 2 3 2" xfId="13730"/>
    <cellStyle name="Normal 12 2 3 3 2 2 4" xfId="9870"/>
    <cellStyle name="Normal 12 2 3 3 2 2 4 2" xfId="15659"/>
    <cellStyle name="Normal 12 2 3 3 2 2 5" xfId="11800"/>
    <cellStyle name="Normal 12 2 3 3 2 3" xfId="2991"/>
    <cellStyle name="Normal 12 2 3 3 2 3 2" xfId="6268"/>
    <cellStyle name="Normal 12 2 3 3 2 4" xfId="5009"/>
    <cellStyle name="Normal 12 2 3 3 2 4 2" xfId="12766"/>
    <cellStyle name="Normal 12 2 3 3 2 5" xfId="8906"/>
    <cellStyle name="Normal 12 2 3 3 2 5 2" xfId="14695"/>
    <cellStyle name="Normal 12 2 3 3 2 6" xfId="10836"/>
    <cellStyle name="Normal 12 2 3 3 3" xfId="1540"/>
    <cellStyle name="Normal 12 2 3 3 3 2" xfId="3473"/>
    <cellStyle name="Normal 12 2 3 3 3 2 2" xfId="7113"/>
    <cellStyle name="Normal 12 2 3 3 3 3" xfId="5491"/>
    <cellStyle name="Normal 12 2 3 3 3 3 2" xfId="13248"/>
    <cellStyle name="Normal 12 2 3 3 3 4" xfId="9388"/>
    <cellStyle name="Normal 12 2 3 3 3 4 2" xfId="15177"/>
    <cellStyle name="Normal 12 2 3 3 3 5" xfId="11318"/>
    <cellStyle name="Normal 12 2 3 3 4" xfId="2509"/>
    <cellStyle name="Normal 12 2 3 3 4 2" xfId="6676"/>
    <cellStyle name="Normal 12 2 3 3 5" xfId="4527"/>
    <cellStyle name="Normal 12 2 3 3 5 2" xfId="12284"/>
    <cellStyle name="Normal 12 2 3 3 6" xfId="8424"/>
    <cellStyle name="Normal 12 2 3 3 6 2" xfId="14213"/>
    <cellStyle name="Normal 12 2 3 3 7" xfId="10354"/>
    <cellStyle name="Normal 12 2 3 4" xfId="648"/>
    <cellStyle name="Normal 12 2 3 4 2" xfId="1195"/>
    <cellStyle name="Normal 12 2 3 4 2 2" xfId="2182"/>
    <cellStyle name="Normal 12 2 3 4 2 2 2" xfId="4115"/>
    <cellStyle name="Normal 12 2 3 4 2 2 2 2" xfId="6863"/>
    <cellStyle name="Normal 12 2 3 4 2 2 3" xfId="6133"/>
    <cellStyle name="Normal 12 2 3 4 2 2 3 2" xfId="13890"/>
    <cellStyle name="Normal 12 2 3 4 2 2 4" xfId="10030"/>
    <cellStyle name="Normal 12 2 3 4 2 2 4 2" xfId="15819"/>
    <cellStyle name="Normal 12 2 3 4 2 2 5" xfId="11960"/>
    <cellStyle name="Normal 12 2 3 4 2 3" xfId="3152"/>
    <cellStyle name="Normal 12 2 3 4 2 3 2" xfId="6256"/>
    <cellStyle name="Normal 12 2 3 4 2 4" xfId="5170"/>
    <cellStyle name="Normal 12 2 3 4 2 4 2" xfId="12927"/>
    <cellStyle name="Normal 12 2 3 4 2 5" xfId="9067"/>
    <cellStyle name="Normal 12 2 3 4 2 5 2" xfId="14856"/>
    <cellStyle name="Normal 12 2 3 4 2 6" xfId="10997"/>
    <cellStyle name="Normal 12 2 3 4 3" xfId="1701"/>
    <cellStyle name="Normal 12 2 3 4 3 2" xfId="3634"/>
    <cellStyle name="Normal 12 2 3 4 3 2 2" xfId="7151"/>
    <cellStyle name="Normal 12 2 3 4 3 3" xfId="5652"/>
    <cellStyle name="Normal 12 2 3 4 3 3 2" xfId="13409"/>
    <cellStyle name="Normal 12 2 3 4 3 4" xfId="9549"/>
    <cellStyle name="Normal 12 2 3 4 3 4 2" xfId="15338"/>
    <cellStyle name="Normal 12 2 3 4 3 5" xfId="11479"/>
    <cellStyle name="Normal 12 2 3 4 4" xfId="2670"/>
    <cellStyle name="Normal 12 2 3 4 4 2" xfId="7174"/>
    <cellStyle name="Normal 12 2 3 4 5" xfId="4688"/>
    <cellStyle name="Normal 12 2 3 4 5 2" xfId="12445"/>
    <cellStyle name="Normal 12 2 3 4 6" xfId="8585"/>
    <cellStyle name="Normal 12 2 3 4 6 2" xfId="14374"/>
    <cellStyle name="Normal 12 2 3 4 7" xfId="10515"/>
    <cellStyle name="Normal 12 2 3 5" xfId="874"/>
    <cellStyle name="Normal 12 2 3 5 2" xfId="1862"/>
    <cellStyle name="Normal 12 2 3 5 2 2" xfId="3795"/>
    <cellStyle name="Normal 12 2 3 5 2 2 2" xfId="6411"/>
    <cellStyle name="Normal 12 2 3 5 2 3" xfId="5813"/>
    <cellStyle name="Normal 12 2 3 5 2 3 2" xfId="13570"/>
    <cellStyle name="Normal 12 2 3 5 2 4" xfId="9710"/>
    <cellStyle name="Normal 12 2 3 5 2 4 2" xfId="15499"/>
    <cellStyle name="Normal 12 2 3 5 2 5" xfId="11640"/>
    <cellStyle name="Normal 12 2 3 5 3" xfId="2831"/>
    <cellStyle name="Normal 12 2 3 5 3 2" xfId="7011"/>
    <cellStyle name="Normal 12 2 3 5 4" xfId="4849"/>
    <cellStyle name="Normal 12 2 3 5 4 2" xfId="12606"/>
    <cellStyle name="Normal 12 2 3 5 5" xfId="8746"/>
    <cellStyle name="Normal 12 2 3 5 5 2" xfId="14535"/>
    <cellStyle name="Normal 12 2 3 5 6" xfId="10676"/>
    <cellStyle name="Normal 12 2 3 6" xfId="1380"/>
    <cellStyle name="Normal 12 2 3 6 2" xfId="3313"/>
    <cellStyle name="Normal 12 2 3 6 2 2" xfId="6296"/>
    <cellStyle name="Normal 12 2 3 6 3" xfId="5331"/>
    <cellStyle name="Normal 12 2 3 6 3 2" xfId="13088"/>
    <cellStyle name="Normal 12 2 3 6 4" xfId="9228"/>
    <cellStyle name="Normal 12 2 3 6 4 2" xfId="15017"/>
    <cellStyle name="Normal 12 2 3 6 5" xfId="11158"/>
    <cellStyle name="Normal 12 2 3 7" xfId="2349"/>
    <cellStyle name="Normal 12 2 3 7 2" xfId="7015"/>
    <cellStyle name="Normal 12 2 3 8" xfId="4367"/>
    <cellStyle name="Normal 12 2 3 8 2" xfId="12124"/>
    <cellStyle name="Normal 12 2 3 9" xfId="8264"/>
    <cellStyle name="Normal 12 2 3 9 2" xfId="14053"/>
    <cellStyle name="Normal 12 2 4" xfId="366"/>
    <cellStyle name="Normal 12 2 4 2" xfId="526"/>
    <cellStyle name="Normal 12 2 4 2 2" xfId="1074"/>
    <cellStyle name="Normal 12 2 4 2 2 2" xfId="2062"/>
    <cellStyle name="Normal 12 2 4 2 2 2 2" xfId="3995"/>
    <cellStyle name="Normal 12 2 4 2 2 2 2 2" xfId="6381"/>
    <cellStyle name="Normal 12 2 4 2 2 2 3" xfId="6013"/>
    <cellStyle name="Normal 12 2 4 2 2 2 3 2" xfId="13770"/>
    <cellStyle name="Normal 12 2 4 2 2 2 4" xfId="9910"/>
    <cellStyle name="Normal 12 2 4 2 2 2 4 2" xfId="15699"/>
    <cellStyle name="Normal 12 2 4 2 2 2 5" xfId="11840"/>
    <cellStyle name="Normal 12 2 4 2 2 3" xfId="3031"/>
    <cellStyle name="Normal 12 2 4 2 2 3 2" xfId="6301"/>
    <cellStyle name="Normal 12 2 4 2 2 4" xfId="5049"/>
    <cellStyle name="Normal 12 2 4 2 2 4 2" xfId="12806"/>
    <cellStyle name="Normal 12 2 4 2 2 5" xfId="8946"/>
    <cellStyle name="Normal 12 2 4 2 2 5 2" xfId="14735"/>
    <cellStyle name="Normal 12 2 4 2 2 6" xfId="10876"/>
    <cellStyle name="Normal 12 2 4 2 3" xfId="1580"/>
    <cellStyle name="Normal 12 2 4 2 3 2" xfId="3513"/>
    <cellStyle name="Normal 12 2 4 2 3 2 2" xfId="6610"/>
    <cellStyle name="Normal 12 2 4 2 3 3" xfId="5531"/>
    <cellStyle name="Normal 12 2 4 2 3 3 2" xfId="13288"/>
    <cellStyle name="Normal 12 2 4 2 3 4" xfId="9428"/>
    <cellStyle name="Normal 12 2 4 2 3 4 2" xfId="15217"/>
    <cellStyle name="Normal 12 2 4 2 3 5" xfId="11358"/>
    <cellStyle name="Normal 12 2 4 2 4" xfId="2549"/>
    <cellStyle name="Normal 12 2 4 2 4 2" xfId="7086"/>
    <cellStyle name="Normal 12 2 4 2 5" xfId="4567"/>
    <cellStyle name="Normal 12 2 4 2 5 2" xfId="12324"/>
    <cellStyle name="Normal 12 2 4 2 6" xfId="8464"/>
    <cellStyle name="Normal 12 2 4 2 6 2" xfId="14253"/>
    <cellStyle name="Normal 12 2 4 2 7" xfId="10394"/>
    <cellStyle name="Normal 12 2 4 3" xfId="688"/>
    <cellStyle name="Normal 12 2 4 3 2" xfId="1235"/>
    <cellStyle name="Normal 12 2 4 3 2 2" xfId="2222"/>
    <cellStyle name="Normal 12 2 4 3 2 2 2" xfId="4155"/>
    <cellStyle name="Normal 12 2 4 3 2 2 2 2" xfId="6391"/>
    <cellStyle name="Normal 12 2 4 3 2 2 3" xfId="6173"/>
    <cellStyle name="Normal 12 2 4 3 2 2 3 2" xfId="13930"/>
    <cellStyle name="Normal 12 2 4 3 2 2 4" xfId="10070"/>
    <cellStyle name="Normal 12 2 4 3 2 2 4 2" xfId="15859"/>
    <cellStyle name="Normal 12 2 4 3 2 2 5" xfId="12000"/>
    <cellStyle name="Normal 12 2 4 3 2 3" xfId="3192"/>
    <cellStyle name="Normal 12 2 4 3 2 3 2" xfId="6691"/>
    <cellStyle name="Normal 12 2 4 3 2 4" xfId="5210"/>
    <cellStyle name="Normal 12 2 4 3 2 4 2" xfId="12967"/>
    <cellStyle name="Normal 12 2 4 3 2 5" xfId="9107"/>
    <cellStyle name="Normal 12 2 4 3 2 5 2" xfId="14896"/>
    <cellStyle name="Normal 12 2 4 3 2 6" xfId="11037"/>
    <cellStyle name="Normal 12 2 4 3 3" xfId="1741"/>
    <cellStyle name="Normal 12 2 4 3 3 2" xfId="3674"/>
    <cellStyle name="Normal 12 2 4 3 3 2 2" xfId="6971"/>
    <cellStyle name="Normal 12 2 4 3 3 3" xfId="5692"/>
    <cellStyle name="Normal 12 2 4 3 3 3 2" xfId="13449"/>
    <cellStyle name="Normal 12 2 4 3 3 4" xfId="9589"/>
    <cellStyle name="Normal 12 2 4 3 3 4 2" xfId="15378"/>
    <cellStyle name="Normal 12 2 4 3 3 5" xfId="11519"/>
    <cellStyle name="Normal 12 2 4 3 4" xfId="2710"/>
    <cellStyle name="Normal 12 2 4 3 4 2" xfId="7077"/>
    <cellStyle name="Normal 12 2 4 3 5" xfId="4728"/>
    <cellStyle name="Normal 12 2 4 3 5 2" xfId="12485"/>
    <cellStyle name="Normal 12 2 4 3 6" xfId="8625"/>
    <cellStyle name="Normal 12 2 4 3 6 2" xfId="14414"/>
    <cellStyle name="Normal 12 2 4 3 7" xfId="10555"/>
    <cellStyle name="Normal 12 2 4 4" xfId="914"/>
    <cellStyle name="Normal 12 2 4 4 2" xfId="1902"/>
    <cellStyle name="Normal 12 2 4 4 2 2" xfId="3835"/>
    <cellStyle name="Normal 12 2 4 4 2 2 2" xfId="7135"/>
    <cellStyle name="Normal 12 2 4 4 2 3" xfId="5853"/>
    <cellStyle name="Normal 12 2 4 4 2 3 2" xfId="13610"/>
    <cellStyle name="Normal 12 2 4 4 2 4" xfId="9750"/>
    <cellStyle name="Normal 12 2 4 4 2 4 2" xfId="15539"/>
    <cellStyle name="Normal 12 2 4 4 2 5" xfId="11680"/>
    <cellStyle name="Normal 12 2 4 4 3" xfId="2871"/>
    <cellStyle name="Normal 12 2 4 4 3 2" xfId="6399"/>
    <cellStyle name="Normal 12 2 4 4 4" xfId="4889"/>
    <cellStyle name="Normal 12 2 4 4 4 2" xfId="12646"/>
    <cellStyle name="Normal 12 2 4 4 5" xfId="8786"/>
    <cellStyle name="Normal 12 2 4 4 5 2" xfId="14575"/>
    <cellStyle name="Normal 12 2 4 4 6" xfId="10716"/>
    <cellStyle name="Normal 12 2 4 5" xfId="1420"/>
    <cellStyle name="Normal 12 2 4 5 2" xfId="3353"/>
    <cellStyle name="Normal 12 2 4 5 2 2" xfId="6913"/>
    <cellStyle name="Normal 12 2 4 5 3" xfId="5371"/>
    <cellStyle name="Normal 12 2 4 5 3 2" xfId="13128"/>
    <cellStyle name="Normal 12 2 4 5 4" xfId="9268"/>
    <cellStyle name="Normal 12 2 4 5 4 2" xfId="15057"/>
    <cellStyle name="Normal 12 2 4 5 5" xfId="11198"/>
    <cellStyle name="Normal 12 2 4 6" xfId="2389"/>
    <cellStyle name="Normal 12 2 4 6 2" xfId="6613"/>
    <cellStyle name="Normal 12 2 4 7" xfId="4407"/>
    <cellStyle name="Normal 12 2 4 7 2" xfId="12164"/>
    <cellStyle name="Normal 12 2 4 8" xfId="8304"/>
    <cellStyle name="Normal 12 2 4 8 2" xfId="14093"/>
    <cellStyle name="Normal 12 2 4 9" xfId="10234"/>
    <cellStyle name="Normal 12 2 5" xfId="446"/>
    <cellStyle name="Normal 12 2 5 2" xfId="994"/>
    <cellStyle name="Normal 12 2 5 2 2" xfId="1982"/>
    <cellStyle name="Normal 12 2 5 2 2 2" xfId="3915"/>
    <cellStyle name="Normal 12 2 5 2 2 2 2" xfId="6818"/>
    <cellStyle name="Normal 12 2 5 2 2 3" xfId="5933"/>
    <cellStyle name="Normal 12 2 5 2 2 3 2" xfId="13690"/>
    <cellStyle name="Normal 12 2 5 2 2 4" xfId="9830"/>
    <cellStyle name="Normal 12 2 5 2 2 4 2" xfId="15619"/>
    <cellStyle name="Normal 12 2 5 2 2 5" xfId="11760"/>
    <cellStyle name="Normal 12 2 5 2 3" xfId="2951"/>
    <cellStyle name="Normal 12 2 5 2 3 2" xfId="6250"/>
    <cellStyle name="Normal 12 2 5 2 4" xfId="4969"/>
    <cellStyle name="Normal 12 2 5 2 4 2" xfId="12726"/>
    <cellStyle name="Normal 12 2 5 2 5" xfId="8866"/>
    <cellStyle name="Normal 12 2 5 2 5 2" xfId="14655"/>
    <cellStyle name="Normal 12 2 5 2 6" xfId="10796"/>
    <cellStyle name="Normal 12 2 5 3" xfId="1500"/>
    <cellStyle name="Normal 12 2 5 3 2" xfId="3433"/>
    <cellStyle name="Normal 12 2 5 3 2 2" xfId="6368"/>
    <cellStyle name="Normal 12 2 5 3 3" xfId="5451"/>
    <cellStyle name="Normal 12 2 5 3 3 2" xfId="13208"/>
    <cellStyle name="Normal 12 2 5 3 4" xfId="9348"/>
    <cellStyle name="Normal 12 2 5 3 4 2" xfId="15137"/>
    <cellStyle name="Normal 12 2 5 3 5" xfId="11278"/>
    <cellStyle name="Normal 12 2 5 4" xfId="2469"/>
    <cellStyle name="Normal 12 2 5 4 2" xfId="7147"/>
    <cellStyle name="Normal 12 2 5 5" xfId="4487"/>
    <cellStyle name="Normal 12 2 5 5 2" xfId="12244"/>
    <cellStyle name="Normal 12 2 5 6" xfId="8384"/>
    <cellStyle name="Normal 12 2 5 6 2" xfId="14173"/>
    <cellStyle name="Normal 12 2 5 7" xfId="10314"/>
    <cellStyle name="Normal 12 2 6" xfId="608"/>
    <cellStyle name="Normal 12 2 6 2" xfId="1155"/>
    <cellStyle name="Normal 12 2 6 2 2" xfId="2142"/>
    <cellStyle name="Normal 12 2 6 2 2 2" xfId="4075"/>
    <cellStyle name="Normal 12 2 6 2 2 2 2" xfId="6875"/>
    <cellStyle name="Normal 12 2 6 2 2 3" xfId="6093"/>
    <cellStyle name="Normal 12 2 6 2 2 3 2" xfId="13850"/>
    <cellStyle name="Normal 12 2 6 2 2 4" xfId="9990"/>
    <cellStyle name="Normal 12 2 6 2 2 4 2" xfId="15779"/>
    <cellStyle name="Normal 12 2 6 2 2 5" xfId="11920"/>
    <cellStyle name="Normal 12 2 6 2 3" xfId="3112"/>
    <cellStyle name="Normal 12 2 6 2 3 2" xfId="6712"/>
    <cellStyle name="Normal 12 2 6 2 4" xfId="5130"/>
    <cellStyle name="Normal 12 2 6 2 4 2" xfId="12887"/>
    <cellStyle name="Normal 12 2 6 2 5" xfId="9027"/>
    <cellStyle name="Normal 12 2 6 2 5 2" xfId="14816"/>
    <cellStyle name="Normal 12 2 6 2 6" xfId="10957"/>
    <cellStyle name="Normal 12 2 6 3" xfId="1661"/>
    <cellStyle name="Normal 12 2 6 3 2" xfId="3594"/>
    <cellStyle name="Normal 12 2 6 3 2 2" xfId="7215"/>
    <cellStyle name="Normal 12 2 6 3 3" xfId="5612"/>
    <cellStyle name="Normal 12 2 6 3 3 2" xfId="13369"/>
    <cellStyle name="Normal 12 2 6 3 4" xfId="9509"/>
    <cellStyle name="Normal 12 2 6 3 4 2" xfId="15298"/>
    <cellStyle name="Normal 12 2 6 3 5" xfId="11439"/>
    <cellStyle name="Normal 12 2 6 4" xfId="2630"/>
    <cellStyle name="Normal 12 2 6 4 2" xfId="6910"/>
    <cellStyle name="Normal 12 2 6 5" xfId="4648"/>
    <cellStyle name="Normal 12 2 6 5 2" xfId="12405"/>
    <cellStyle name="Normal 12 2 6 6" xfId="8545"/>
    <cellStyle name="Normal 12 2 6 6 2" xfId="14334"/>
    <cellStyle name="Normal 12 2 6 7" xfId="10475"/>
    <cellStyle name="Normal 12 2 7" xfId="826"/>
    <cellStyle name="Normal 12 2 7 2" xfId="1822"/>
    <cellStyle name="Normal 12 2 7 2 2" xfId="3755"/>
    <cellStyle name="Normal 12 2 7 2 2 2" xfId="6353"/>
    <cellStyle name="Normal 12 2 7 2 3" xfId="5773"/>
    <cellStyle name="Normal 12 2 7 2 3 2" xfId="13530"/>
    <cellStyle name="Normal 12 2 7 2 4" xfId="9670"/>
    <cellStyle name="Normal 12 2 7 2 4 2" xfId="15459"/>
    <cellStyle name="Normal 12 2 7 2 5" xfId="11600"/>
    <cellStyle name="Normal 12 2 7 3" xfId="2791"/>
    <cellStyle name="Normal 12 2 7 3 2" xfId="6780"/>
    <cellStyle name="Normal 12 2 7 4" xfId="4809"/>
    <cellStyle name="Normal 12 2 7 4 2" xfId="12566"/>
    <cellStyle name="Normal 12 2 7 5" xfId="8706"/>
    <cellStyle name="Normal 12 2 7 5 2" xfId="14495"/>
    <cellStyle name="Normal 12 2 7 6" xfId="10636"/>
    <cellStyle name="Normal 12 2 8" xfId="1340"/>
    <cellStyle name="Normal 12 2 8 2" xfId="3273"/>
    <cellStyle name="Normal 12 2 8 2 2" xfId="6271"/>
    <cellStyle name="Normal 12 2 8 3" xfId="5291"/>
    <cellStyle name="Normal 12 2 8 3 2" xfId="13048"/>
    <cellStyle name="Normal 12 2 8 4" xfId="9188"/>
    <cellStyle name="Normal 12 2 8 4 2" xfId="14977"/>
    <cellStyle name="Normal 12 2 8 5" xfId="11118"/>
    <cellStyle name="Normal 12 2 9" xfId="2309"/>
    <cellStyle name="Normal 12 2 9 2" xfId="7158"/>
    <cellStyle name="Normal 12 3" xfId="251"/>
    <cellStyle name="Normal 12 3 10" xfId="8234"/>
    <cellStyle name="Normal 12 3 10 2" xfId="14023"/>
    <cellStyle name="Normal 12 3 11" xfId="10164"/>
    <cellStyle name="Normal 12 3 2" xfId="336"/>
    <cellStyle name="Normal 12 3 2 10" xfId="10204"/>
    <cellStyle name="Normal 12 3 2 2" xfId="416"/>
    <cellStyle name="Normal 12 3 2 2 2" xfId="576"/>
    <cellStyle name="Normal 12 3 2 2 2 2" xfId="1124"/>
    <cellStyle name="Normal 12 3 2 2 2 2 2" xfId="2112"/>
    <cellStyle name="Normal 12 3 2 2 2 2 2 2" xfId="4045"/>
    <cellStyle name="Normal 12 3 2 2 2 2 2 2 2" xfId="7105"/>
    <cellStyle name="Normal 12 3 2 2 2 2 2 3" xfId="6063"/>
    <cellStyle name="Normal 12 3 2 2 2 2 2 3 2" xfId="13820"/>
    <cellStyle name="Normal 12 3 2 2 2 2 2 4" xfId="9960"/>
    <cellStyle name="Normal 12 3 2 2 2 2 2 4 2" xfId="15749"/>
    <cellStyle name="Normal 12 3 2 2 2 2 2 5" xfId="11890"/>
    <cellStyle name="Normal 12 3 2 2 2 2 3" xfId="3081"/>
    <cellStyle name="Normal 12 3 2 2 2 2 3 2" xfId="6711"/>
    <cellStyle name="Normal 12 3 2 2 2 2 4" xfId="5099"/>
    <cellStyle name="Normal 12 3 2 2 2 2 4 2" xfId="12856"/>
    <cellStyle name="Normal 12 3 2 2 2 2 5" xfId="8996"/>
    <cellStyle name="Normal 12 3 2 2 2 2 5 2" xfId="14785"/>
    <cellStyle name="Normal 12 3 2 2 2 2 6" xfId="10926"/>
    <cellStyle name="Normal 12 3 2 2 2 3" xfId="1630"/>
    <cellStyle name="Normal 12 3 2 2 2 3 2" xfId="3563"/>
    <cellStyle name="Normal 12 3 2 2 2 3 2 2" xfId="6435"/>
    <cellStyle name="Normal 12 3 2 2 2 3 3" xfId="5581"/>
    <cellStyle name="Normal 12 3 2 2 2 3 3 2" xfId="13338"/>
    <cellStyle name="Normal 12 3 2 2 2 3 4" xfId="9478"/>
    <cellStyle name="Normal 12 3 2 2 2 3 4 2" xfId="15267"/>
    <cellStyle name="Normal 12 3 2 2 2 3 5" xfId="11408"/>
    <cellStyle name="Normal 12 3 2 2 2 4" xfId="2599"/>
    <cellStyle name="Normal 12 3 2 2 2 4 2" xfId="7102"/>
    <cellStyle name="Normal 12 3 2 2 2 5" xfId="4617"/>
    <cellStyle name="Normal 12 3 2 2 2 5 2" xfId="12374"/>
    <cellStyle name="Normal 12 3 2 2 2 6" xfId="8514"/>
    <cellStyle name="Normal 12 3 2 2 2 6 2" xfId="14303"/>
    <cellStyle name="Normal 12 3 2 2 2 7" xfId="10444"/>
    <cellStyle name="Normal 12 3 2 2 3" xfId="738"/>
    <cellStyle name="Normal 12 3 2 2 3 2" xfId="1285"/>
    <cellStyle name="Normal 12 3 2 2 3 2 2" xfId="2272"/>
    <cellStyle name="Normal 12 3 2 2 3 2 2 2" xfId="4205"/>
    <cellStyle name="Normal 12 3 2 2 3 2 2 2 2" xfId="7052"/>
    <cellStyle name="Normal 12 3 2 2 3 2 2 3" xfId="6223"/>
    <cellStyle name="Normal 12 3 2 2 3 2 2 3 2" xfId="13980"/>
    <cellStyle name="Normal 12 3 2 2 3 2 2 4" xfId="10120"/>
    <cellStyle name="Normal 12 3 2 2 3 2 2 4 2" xfId="15909"/>
    <cellStyle name="Normal 12 3 2 2 3 2 2 5" xfId="12050"/>
    <cellStyle name="Normal 12 3 2 2 3 2 3" xfId="3242"/>
    <cellStyle name="Normal 12 3 2 2 3 2 3 2" xfId="6562"/>
    <cellStyle name="Normal 12 3 2 2 3 2 4" xfId="5260"/>
    <cellStyle name="Normal 12 3 2 2 3 2 4 2" xfId="13017"/>
    <cellStyle name="Normal 12 3 2 2 3 2 5" xfId="9157"/>
    <cellStyle name="Normal 12 3 2 2 3 2 5 2" xfId="14946"/>
    <cellStyle name="Normal 12 3 2 2 3 2 6" xfId="11087"/>
    <cellStyle name="Normal 12 3 2 2 3 3" xfId="1791"/>
    <cellStyle name="Normal 12 3 2 2 3 3 2" xfId="3724"/>
    <cellStyle name="Normal 12 3 2 2 3 3 2 2" xfId="6845"/>
    <cellStyle name="Normal 12 3 2 2 3 3 3" xfId="5742"/>
    <cellStyle name="Normal 12 3 2 2 3 3 3 2" xfId="13499"/>
    <cellStyle name="Normal 12 3 2 2 3 3 4" xfId="9639"/>
    <cellStyle name="Normal 12 3 2 2 3 3 4 2" xfId="15428"/>
    <cellStyle name="Normal 12 3 2 2 3 3 5" xfId="11569"/>
    <cellStyle name="Normal 12 3 2 2 3 4" xfId="2760"/>
    <cellStyle name="Normal 12 3 2 2 3 4 2" xfId="6536"/>
    <cellStyle name="Normal 12 3 2 2 3 5" xfId="4778"/>
    <cellStyle name="Normal 12 3 2 2 3 5 2" xfId="12535"/>
    <cellStyle name="Normal 12 3 2 2 3 6" xfId="8675"/>
    <cellStyle name="Normal 12 3 2 2 3 6 2" xfId="14464"/>
    <cellStyle name="Normal 12 3 2 2 3 7" xfId="10605"/>
    <cellStyle name="Normal 12 3 2 2 4" xfId="964"/>
    <cellStyle name="Normal 12 3 2 2 4 2" xfId="1952"/>
    <cellStyle name="Normal 12 3 2 2 4 2 2" xfId="3885"/>
    <cellStyle name="Normal 12 3 2 2 4 2 2 2" xfId="6453"/>
    <cellStyle name="Normal 12 3 2 2 4 2 3" xfId="5903"/>
    <cellStyle name="Normal 12 3 2 2 4 2 3 2" xfId="13660"/>
    <cellStyle name="Normal 12 3 2 2 4 2 4" xfId="9800"/>
    <cellStyle name="Normal 12 3 2 2 4 2 4 2" xfId="15589"/>
    <cellStyle name="Normal 12 3 2 2 4 2 5" xfId="11730"/>
    <cellStyle name="Normal 12 3 2 2 4 3" xfId="2921"/>
    <cellStyle name="Normal 12 3 2 2 4 3 2" xfId="6579"/>
    <cellStyle name="Normal 12 3 2 2 4 4" xfId="4939"/>
    <cellStyle name="Normal 12 3 2 2 4 4 2" xfId="12696"/>
    <cellStyle name="Normal 12 3 2 2 4 5" xfId="8836"/>
    <cellStyle name="Normal 12 3 2 2 4 5 2" xfId="14625"/>
    <cellStyle name="Normal 12 3 2 2 4 6" xfId="10766"/>
    <cellStyle name="Normal 12 3 2 2 5" xfId="1470"/>
    <cellStyle name="Normal 12 3 2 2 5 2" xfId="3403"/>
    <cellStyle name="Normal 12 3 2 2 5 2 2" xfId="6933"/>
    <cellStyle name="Normal 12 3 2 2 5 3" xfId="5421"/>
    <cellStyle name="Normal 12 3 2 2 5 3 2" xfId="13178"/>
    <cellStyle name="Normal 12 3 2 2 5 4" xfId="9318"/>
    <cellStyle name="Normal 12 3 2 2 5 4 2" xfId="15107"/>
    <cellStyle name="Normal 12 3 2 2 5 5" xfId="11248"/>
    <cellStyle name="Normal 12 3 2 2 6" xfId="2439"/>
    <cellStyle name="Normal 12 3 2 2 6 2" xfId="6298"/>
    <cellStyle name="Normal 12 3 2 2 7" xfId="4457"/>
    <cellStyle name="Normal 12 3 2 2 7 2" xfId="12214"/>
    <cellStyle name="Normal 12 3 2 2 8" xfId="8354"/>
    <cellStyle name="Normal 12 3 2 2 8 2" xfId="14143"/>
    <cellStyle name="Normal 12 3 2 2 9" xfId="10284"/>
    <cellStyle name="Normal 12 3 2 3" xfId="496"/>
    <cellStyle name="Normal 12 3 2 3 2" xfId="1044"/>
    <cellStyle name="Normal 12 3 2 3 2 2" xfId="2032"/>
    <cellStyle name="Normal 12 3 2 3 2 2 2" xfId="3965"/>
    <cellStyle name="Normal 12 3 2 3 2 2 2 2" xfId="7092"/>
    <cellStyle name="Normal 12 3 2 3 2 2 3" xfId="5983"/>
    <cellStyle name="Normal 12 3 2 3 2 2 3 2" xfId="13740"/>
    <cellStyle name="Normal 12 3 2 3 2 2 4" xfId="9880"/>
    <cellStyle name="Normal 12 3 2 3 2 2 4 2" xfId="15669"/>
    <cellStyle name="Normal 12 3 2 3 2 2 5" xfId="11810"/>
    <cellStyle name="Normal 12 3 2 3 2 3" xfId="3001"/>
    <cellStyle name="Normal 12 3 2 3 2 3 2" xfId="7188"/>
    <cellStyle name="Normal 12 3 2 3 2 4" xfId="5019"/>
    <cellStyle name="Normal 12 3 2 3 2 4 2" xfId="12776"/>
    <cellStyle name="Normal 12 3 2 3 2 5" xfId="8916"/>
    <cellStyle name="Normal 12 3 2 3 2 5 2" xfId="14705"/>
    <cellStyle name="Normal 12 3 2 3 2 6" xfId="10846"/>
    <cellStyle name="Normal 12 3 2 3 3" xfId="1550"/>
    <cellStyle name="Normal 12 3 2 3 3 2" xfId="3483"/>
    <cellStyle name="Normal 12 3 2 3 3 2 2" xfId="6657"/>
    <cellStyle name="Normal 12 3 2 3 3 3" xfId="5501"/>
    <cellStyle name="Normal 12 3 2 3 3 3 2" xfId="13258"/>
    <cellStyle name="Normal 12 3 2 3 3 4" xfId="9398"/>
    <cellStyle name="Normal 12 3 2 3 3 4 2" xfId="15187"/>
    <cellStyle name="Normal 12 3 2 3 3 5" xfId="11328"/>
    <cellStyle name="Normal 12 3 2 3 4" xfId="2519"/>
    <cellStyle name="Normal 12 3 2 3 4 2" xfId="7037"/>
    <cellStyle name="Normal 12 3 2 3 5" xfId="4537"/>
    <cellStyle name="Normal 12 3 2 3 5 2" xfId="12294"/>
    <cellStyle name="Normal 12 3 2 3 6" xfId="8434"/>
    <cellStyle name="Normal 12 3 2 3 6 2" xfId="14223"/>
    <cellStyle name="Normal 12 3 2 3 7" xfId="10364"/>
    <cellStyle name="Normal 12 3 2 4" xfId="658"/>
    <cellStyle name="Normal 12 3 2 4 2" xfId="1205"/>
    <cellStyle name="Normal 12 3 2 4 2 2" xfId="2192"/>
    <cellStyle name="Normal 12 3 2 4 2 2 2" xfId="4125"/>
    <cellStyle name="Normal 12 3 2 4 2 2 2 2" xfId="6994"/>
    <cellStyle name="Normal 12 3 2 4 2 2 3" xfId="6143"/>
    <cellStyle name="Normal 12 3 2 4 2 2 3 2" xfId="13900"/>
    <cellStyle name="Normal 12 3 2 4 2 2 4" xfId="10040"/>
    <cellStyle name="Normal 12 3 2 4 2 2 4 2" xfId="15829"/>
    <cellStyle name="Normal 12 3 2 4 2 2 5" xfId="11970"/>
    <cellStyle name="Normal 12 3 2 4 2 3" xfId="3162"/>
    <cellStyle name="Normal 12 3 2 4 2 3 2" xfId="7181"/>
    <cellStyle name="Normal 12 3 2 4 2 4" xfId="5180"/>
    <cellStyle name="Normal 12 3 2 4 2 4 2" xfId="12937"/>
    <cellStyle name="Normal 12 3 2 4 2 5" xfId="9077"/>
    <cellStyle name="Normal 12 3 2 4 2 5 2" xfId="14866"/>
    <cellStyle name="Normal 12 3 2 4 2 6" xfId="11007"/>
    <cellStyle name="Normal 12 3 2 4 3" xfId="1711"/>
    <cellStyle name="Normal 12 3 2 4 3 2" xfId="3644"/>
    <cellStyle name="Normal 12 3 2 4 3 2 2" xfId="7062"/>
    <cellStyle name="Normal 12 3 2 4 3 3" xfId="5662"/>
    <cellStyle name="Normal 12 3 2 4 3 3 2" xfId="13419"/>
    <cellStyle name="Normal 12 3 2 4 3 4" xfId="9559"/>
    <cellStyle name="Normal 12 3 2 4 3 4 2" xfId="15348"/>
    <cellStyle name="Normal 12 3 2 4 3 5" xfId="11489"/>
    <cellStyle name="Normal 12 3 2 4 4" xfId="2680"/>
    <cellStyle name="Normal 12 3 2 4 4 2" xfId="6782"/>
    <cellStyle name="Normal 12 3 2 4 5" xfId="4698"/>
    <cellStyle name="Normal 12 3 2 4 5 2" xfId="12455"/>
    <cellStyle name="Normal 12 3 2 4 6" xfId="8595"/>
    <cellStyle name="Normal 12 3 2 4 6 2" xfId="14384"/>
    <cellStyle name="Normal 12 3 2 4 7" xfId="10525"/>
    <cellStyle name="Normal 12 3 2 5" xfId="884"/>
    <cellStyle name="Normal 12 3 2 5 2" xfId="1872"/>
    <cellStyle name="Normal 12 3 2 5 2 2" xfId="3805"/>
    <cellStyle name="Normal 12 3 2 5 2 2 2" xfId="6956"/>
    <cellStyle name="Normal 12 3 2 5 2 3" xfId="5823"/>
    <cellStyle name="Normal 12 3 2 5 2 3 2" xfId="13580"/>
    <cellStyle name="Normal 12 3 2 5 2 4" xfId="9720"/>
    <cellStyle name="Normal 12 3 2 5 2 4 2" xfId="15509"/>
    <cellStyle name="Normal 12 3 2 5 2 5" xfId="11650"/>
    <cellStyle name="Normal 12 3 2 5 3" xfId="2841"/>
    <cellStyle name="Normal 12 3 2 5 3 2" xfId="7198"/>
    <cellStyle name="Normal 12 3 2 5 4" xfId="4859"/>
    <cellStyle name="Normal 12 3 2 5 4 2" xfId="12616"/>
    <cellStyle name="Normal 12 3 2 5 5" xfId="8756"/>
    <cellStyle name="Normal 12 3 2 5 5 2" xfId="14545"/>
    <cellStyle name="Normal 12 3 2 5 6" xfId="10686"/>
    <cellStyle name="Normal 12 3 2 6" xfId="1390"/>
    <cellStyle name="Normal 12 3 2 6 2" xfId="3323"/>
    <cellStyle name="Normal 12 3 2 6 2 2" xfId="6989"/>
    <cellStyle name="Normal 12 3 2 6 3" xfId="5341"/>
    <cellStyle name="Normal 12 3 2 6 3 2" xfId="13098"/>
    <cellStyle name="Normal 12 3 2 6 4" xfId="9238"/>
    <cellStyle name="Normal 12 3 2 6 4 2" xfId="15027"/>
    <cellStyle name="Normal 12 3 2 6 5" xfId="11168"/>
    <cellStyle name="Normal 12 3 2 7" xfId="2359"/>
    <cellStyle name="Normal 12 3 2 7 2" xfId="6525"/>
    <cellStyle name="Normal 12 3 2 8" xfId="4377"/>
    <cellStyle name="Normal 12 3 2 8 2" xfId="12134"/>
    <cellStyle name="Normal 12 3 2 9" xfId="8274"/>
    <cellStyle name="Normal 12 3 2 9 2" xfId="14063"/>
    <cellStyle name="Normal 12 3 3" xfId="376"/>
    <cellStyle name="Normal 12 3 3 2" xfId="536"/>
    <cellStyle name="Normal 12 3 3 2 2" xfId="1084"/>
    <cellStyle name="Normal 12 3 3 2 2 2" xfId="2072"/>
    <cellStyle name="Normal 12 3 3 2 2 2 2" xfId="4005"/>
    <cellStyle name="Normal 12 3 3 2 2 2 2 2" xfId="7070"/>
    <cellStyle name="Normal 12 3 3 2 2 2 3" xfId="6023"/>
    <cellStyle name="Normal 12 3 3 2 2 2 3 2" xfId="13780"/>
    <cellStyle name="Normal 12 3 3 2 2 2 4" xfId="9920"/>
    <cellStyle name="Normal 12 3 3 2 2 2 4 2" xfId="15709"/>
    <cellStyle name="Normal 12 3 3 2 2 2 5" xfId="11850"/>
    <cellStyle name="Normal 12 3 3 2 2 3" xfId="3041"/>
    <cellStyle name="Normal 12 3 3 2 2 3 2" xfId="6795"/>
    <cellStyle name="Normal 12 3 3 2 2 4" xfId="5059"/>
    <cellStyle name="Normal 12 3 3 2 2 4 2" xfId="12816"/>
    <cellStyle name="Normal 12 3 3 2 2 5" xfId="8956"/>
    <cellStyle name="Normal 12 3 3 2 2 5 2" xfId="14745"/>
    <cellStyle name="Normal 12 3 3 2 2 6" xfId="10886"/>
    <cellStyle name="Normal 12 3 3 2 3" xfId="1590"/>
    <cellStyle name="Normal 12 3 3 2 3 2" xfId="3523"/>
    <cellStyle name="Normal 12 3 3 2 3 2 2" xfId="6607"/>
    <cellStyle name="Normal 12 3 3 2 3 3" xfId="5541"/>
    <cellStyle name="Normal 12 3 3 2 3 3 2" xfId="13298"/>
    <cellStyle name="Normal 12 3 3 2 3 4" xfId="9438"/>
    <cellStyle name="Normal 12 3 3 2 3 4 2" xfId="15227"/>
    <cellStyle name="Normal 12 3 3 2 3 5" xfId="11368"/>
    <cellStyle name="Normal 12 3 3 2 4" xfId="2559"/>
    <cellStyle name="Normal 12 3 3 2 4 2" xfId="6272"/>
    <cellStyle name="Normal 12 3 3 2 5" xfId="4577"/>
    <cellStyle name="Normal 12 3 3 2 5 2" xfId="12334"/>
    <cellStyle name="Normal 12 3 3 2 6" xfId="8474"/>
    <cellStyle name="Normal 12 3 3 2 6 2" xfId="14263"/>
    <cellStyle name="Normal 12 3 3 2 7" xfId="10404"/>
    <cellStyle name="Normal 12 3 3 3" xfId="698"/>
    <cellStyle name="Normal 12 3 3 3 2" xfId="1245"/>
    <cellStyle name="Normal 12 3 3 3 2 2" xfId="2232"/>
    <cellStyle name="Normal 12 3 3 3 2 2 2" xfId="4165"/>
    <cellStyle name="Normal 12 3 3 3 2 2 2 2" xfId="6574"/>
    <cellStyle name="Normal 12 3 3 3 2 2 3" xfId="6183"/>
    <cellStyle name="Normal 12 3 3 3 2 2 3 2" xfId="13940"/>
    <cellStyle name="Normal 12 3 3 3 2 2 4" xfId="10080"/>
    <cellStyle name="Normal 12 3 3 3 2 2 4 2" xfId="15869"/>
    <cellStyle name="Normal 12 3 3 3 2 2 5" xfId="12010"/>
    <cellStyle name="Normal 12 3 3 3 2 3" xfId="3202"/>
    <cellStyle name="Normal 12 3 3 3 2 3 2" xfId="6361"/>
    <cellStyle name="Normal 12 3 3 3 2 4" xfId="5220"/>
    <cellStyle name="Normal 12 3 3 3 2 4 2" xfId="12977"/>
    <cellStyle name="Normal 12 3 3 3 2 5" xfId="9117"/>
    <cellStyle name="Normal 12 3 3 3 2 5 2" xfId="14906"/>
    <cellStyle name="Normal 12 3 3 3 2 6" xfId="11047"/>
    <cellStyle name="Normal 12 3 3 3 3" xfId="1751"/>
    <cellStyle name="Normal 12 3 3 3 3 2" xfId="3684"/>
    <cellStyle name="Normal 12 3 3 3 3 2 2" xfId="6715"/>
    <cellStyle name="Normal 12 3 3 3 3 3" xfId="5702"/>
    <cellStyle name="Normal 12 3 3 3 3 3 2" xfId="13459"/>
    <cellStyle name="Normal 12 3 3 3 3 4" xfId="9599"/>
    <cellStyle name="Normal 12 3 3 3 3 4 2" xfId="15388"/>
    <cellStyle name="Normal 12 3 3 3 3 5" xfId="11529"/>
    <cellStyle name="Normal 12 3 3 3 4" xfId="2720"/>
    <cellStyle name="Normal 12 3 3 3 4 2" xfId="6413"/>
    <cellStyle name="Normal 12 3 3 3 5" xfId="4738"/>
    <cellStyle name="Normal 12 3 3 3 5 2" xfId="12495"/>
    <cellStyle name="Normal 12 3 3 3 6" xfId="8635"/>
    <cellStyle name="Normal 12 3 3 3 6 2" xfId="14424"/>
    <cellStyle name="Normal 12 3 3 3 7" xfId="10565"/>
    <cellStyle name="Normal 12 3 3 4" xfId="924"/>
    <cellStyle name="Normal 12 3 3 4 2" xfId="1912"/>
    <cellStyle name="Normal 12 3 3 4 2 2" xfId="3845"/>
    <cellStyle name="Normal 12 3 3 4 2 2 2" xfId="7190"/>
    <cellStyle name="Normal 12 3 3 4 2 3" xfId="5863"/>
    <cellStyle name="Normal 12 3 3 4 2 3 2" xfId="13620"/>
    <cellStyle name="Normal 12 3 3 4 2 4" xfId="9760"/>
    <cellStyle name="Normal 12 3 3 4 2 4 2" xfId="15549"/>
    <cellStyle name="Normal 12 3 3 4 2 5" xfId="11690"/>
    <cellStyle name="Normal 12 3 3 4 3" xfId="2881"/>
    <cellStyle name="Normal 12 3 3 4 3 2" xfId="6866"/>
    <cellStyle name="Normal 12 3 3 4 4" xfId="4899"/>
    <cellStyle name="Normal 12 3 3 4 4 2" xfId="12656"/>
    <cellStyle name="Normal 12 3 3 4 5" xfId="8796"/>
    <cellStyle name="Normal 12 3 3 4 5 2" xfId="14585"/>
    <cellStyle name="Normal 12 3 3 4 6" xfId="10726"/>
    <cellStyle name="Normal 12 3 3 5" xfId="1430"/>
    <cellStyle name="Normal 12 3 3 5 2" xfId="3363"/>
    <cellStyle name="Normal 12 3 3 5 2 2" xfId="6670"/>
    <cellStyle name="Normal 12 3 3 5 3" xfId="5381"/>
    <cellStyle name="Normal 12 3 3 5 3 2" xfId="13138"/>
    <cellStyle name="Normal 12 3 3 5 4" xfId="9278"/>
    <cellStyle name="Normal 12 3 3 5 4 2" xfId="15067"/>
    <cellStyle name="Normal 12 3 3 5 5" xfId="11208"/>
    <cellStyle name="Normal 12 3 3 6" xfId="2399"/>
    <cellStyle name="Normal 12 3 3 6 2" xfId="6837"/>
    <cellStyle name="Normal 12 3 3 7" xfId="4417"/>
    <cellStyle name="Normal 12 3 3 7 2" xfId="12174"/>
    <cellStyle name="Normal 12 3 3 8" xfId="8314"/>
    <cellStyle name="Normal 12 3 3 8 2" xfId="14103"/>
    <cellStyle name="Normal 12 3 3 9" xfId="10244"/>
    <cellStyle name="Normal 12 3 4" xfId="456"/>
    <cellStyle name="Normal 12 3 4 2" xfId="1004"/>
    <cellStyle name="Normal 12 3 4 2 2" xfId="1992"/>
    <cellStyle name="Normal 12 3 4 2 2 2" xfId="3925"/>
    <cellStyle name="Normal 12 3 4 2 2 2 2" xfId="6446"/>
    <cellStyle name="Normal 12 3 4 2 2 3" xfId="5943"/>
    <cellStyle name="Normal 12 3 4 2 2 3 2" xfId="13700"/>
    <cellStyle name="Normal 12 3 4 2 2 4" xfId="9840"/>
    <cellStyle name="Normal 12 3 4 2 2 4 2" xfId="15629"/>
    <cellStyle name="Normal 12 3 4 2 2 5" xfId="11770"/>
    <cellStyle name="Normal 12 3 4 2 3" xfId="2961"/>
    <cellStyle name="Normal 12 3 4 2 3 2" xfId="6390"/>
    <cellStyle name="Normal 12 3 4 2 4" xfId="4979"/>
    <cellStyle name="Normal 12 3 4 2 4 2" xfId="12736"/>
    <cellStyle name="Normal 12 3 4 2 5" xfId="8876"/>
    <cellStyle name="Normal 12 3 4 2 5 2" xfId="14665"/>
    <cellStyle name="Normal 12 3 4 2 6" xfId="10806"/>
    <cellStyle name="Normal 12 3 4 3" xfId="1510"/>
    <cellStyle name="Normal 12 3 4 3 2" xfId="3443"/>
    <cellStyle name="Normal 12 3 4 3 2 2" xfId="6374"/>
    <cellStyle name="Normal 12 3 4 3 3" xfId="5461"/>
    <cellStyle name="Normal 12 3 4 3 3 2" xfId="13218"/>
    <cellStyle name="Normal 12 3 4 3 4" xfId="9358"/>
    <cellStyle name="Normal 12 3 4 3 4 2" xfId="15147"/>
    <cellStyle name="Normal 12 3 4 3 5" xfId="11288"/>
    <cellStyle name="Normal 12 3 4 4" xfId="2479"/>
    <cellStyle name="Normal 12 3 4 4 2" xfId="6365"/>
    <cellStyle name="Normal 12 3 4 5" xfId="4497"/>
    <cellStyle name="Normal 12 3 4 5 2" xfId="12254"/>
    <cellStyle name="Normal 12 3 4 6" xfId="8394"/>
    <cellStyle name="Normal 12 3 4 6 2" xfId="14183"/>
    <cellStyle name="Normal 12 3 4 7" xfId="10324"/>
    <cellStyle name="Normal 12 3 5" xfId="618"/>
    <cellStyle name="Normal 12 3 5 2" xfId="1165"/>
    <cellStyle name="Normal 12 3 5 2 2" xfId="2152"/>
    <cellStyle name="Normal 12 3 5 2 2 2" xfId="4085"/>
    <cellStyle name="Normal 12 3 5 2 2 2 2" xfId="7006"/>
    <cellStyle name="Normal 12 3 5 2 2 3" xfId="6103"/>
    <cellStyle name="Normal 12 3 5 2 2 3 2" xfId="13860"/>
    <cellStyle name="Normal 12 3 5 2 2 4" xfId="10000"/>
    <cellStyle name="Normal 12 3 5 2 2 4 2" xfId="15789"/>
    <cellStyle name="Normal 12 3 5 2 2 5" xfId="11930"/>
    <cellStyle name="Normal 12 3 5 2 3" xfId="3122"/>
    <cellStyle name="Normal 12 3 5 2 3 2" xfId="6765"/>
    <cellStyle name="Normal 12 3 5 2 4" xfId="5140"/>
    <cellStyle name="Normal 12 3 5 2 4 2" xfId="12897"/>
    <cellStyle name="Normal 12 3 5 2 5" xfId="9037"/>
    <cellStyle name="Normal 12 3 5 2 5 2" xfId="14826"/>
    <cellStyle name="Normal 12 3 5 2 6" xfId="10967"/>
    <cellStyle name="Normal 12 3 5 3" xfId="1671"/>
    <cellStyle name="Normal 12 3 5 3 2" xfId="3604"/>
    <cellStyle name="Normal 12 3 5 3 2 2" xfId="6700"/>
    <cellStyle name="Normal 12 3 5 3 3" xfId="5622"/>
    <cellStyle name="Normal 12 3 5 3 3 2" xfId="13379"/>
    <cellStyle name="Normal 12 3 5 3 4" xfId="9519"/>
    <cellStyle name="Normal 12 3 5 3 4 2" xfId="15308"/>
    <cellStyle name="Normal 12 3 5 3 5" xfId="11449"/>
    <cellStyle name="Normal 12 3 5 4" xfId="2640"/>
    <cellStyle name="Normal 12 3 5 4 2" xfId="6718"/>
    <cellStyle name="Normal 12 3 5 5" xfId="4658"/>
    <cellStyle name="Normal 12 3 5 5 2" xfId="12415"/>
    <cellStyle name="Normal 12 3 5 6" xfId="8555"/>
    <cellStyle name="Normal 12 3 5 6 2" xfId="14344"/>
    <cellStyle name="Normal 12 3 5 7" xfId="10485"/>
    <cellStyle name="Normal 12 3 6" xfId="836"/>
    <cellStyle name="Normal 12 3 6 2" xfId="1832"/>
    <cellStyle name="Normal 12 3 6 2 2" xfId="3765"/>
    <cellStyle name="Normal 12 3 6 2 2 2" xfId="6359"/>
    <cellStyle name="Normal 12 3 6 2 3" xfId="5783"/>
    <cellStyle name="Normal 12 3 6 2 3 2" xfId="13540"/>
    <cellStyle name="Normal 12 3 6 2 4" xfId="9680"/>
    <cellStyle name="Normal 12 3 6 2 4 2" xfId="15469"/>
    <cellStyle name="Normal 12 3 6 2 5" xfId="11610"/>
    <cellStyle name="Normal 12 3 6 3" xfId="2801"/>
    <cellStyle name="Normal 12 3 6 3 2" xfId="6430"/>
    <cellStyle name="Normal 12 3 6 4" xfId="4819"/>
    <cellStyle name="Normal 12 3 6 4 2" xfId="12576"/>
    <cellStyle name="Normal 12 3 6 5" xfId="8716"/>
    <cellStyle name="Normal 12 3 6 5 2" xfId="14505"/>
    <cellStyle name="Normal 12 3 6 6" xfId="10646"/>
    <cellStyle name="Normal 12 3 7" xfId="1350"/>
    <cellStyle name="Normal 12 3 7 2" xfId="3283"/>
    <cellStyle name="Normal 12 3 7 2 2" xfId="6449"/>
    <cellStyle name="Normal 12 3 7 3" xfId="5301"/>
    <cellStyle name="Normal 12 3 7 3 2" xfId="13058"/>
    <cellStyle name="Normal 12 3 7 4" xfId="9198"/>
    <cellStyle name="Normal 12 3 7 4 2" xfId="14987"/>
    <cellStyle name="Normal 12 3 7 5" xfId="11128"/>
    <cellStyle name="Normal 12 3 8" xfId="2319"/>
    <cellStyle name="Normal 12 3 8 2" xfId="7110"/>
    <cellStyle name="Normal 12 3 9" xfId="4337"/>
    <cellStyle name="Normal 12 3 9 2" xfId="12094"/>
    <cellStyle name="Normal 12 4" xfId="316"/>
    <cellStyle name="Normal 12 4 10" xfId="10184"/>
    <cellStyle name="Normal 12 4 2" xfId="396"/>
    <cellStyle name="Normal 12 4 2 2" xfId="556"/>
    <cellStyle name="Normal 12 4 2 2 2" xfId="1104"/>
    <cellStyle name="Normal 12 4 2 2 2 2" xfId="2092"/>
    <cellStyle name="Normal 12 4 2 2 2 2 2" xfId="4025"/>
    <cellStyle name="Normal 12 4 2 2 2 2 2 2" xfId="6308"/>
    <cellStyle name="Normal 12 4 2 2 2 2 3" xfId="6043"/>
    <cellStyle name="Normal 12 4 2 2 2 2 3 2" xfId="13800"/>
    <cellStyle name="Normal 12 4 2 2 2 2 4" xfId="9940"/>
    <cellStyle name="Normal 12 4 2 2 2 2 4 2" xfId="15729"/>
    <cellStyle name="Normal 12 4 2 2 2 2 5" xfId="11870"/>
    <cellStyle name="Normal 12 4 2 2 2 3" xfId="3061"/>
    <cellStyle name="Normal 12 4 2 2 2 3 2" xfId="6458"/>
    <cellStyle name="Normal 12 4 2 2 2 4" xfId="5079"/>
    <cellStyle name="Normal 12 4 2 2 2 4 2" xfId="12836"/>
    <cellStyle name="Normal 12 4 2 2 2 5" xfId="8976"/>
    <cellStyle name="Normal 12 4 2 2 2 5 2" xfId="14765"/>
    <cellStyle name="Normal 12 4 2 2 2 6" xfId="10906"/>
    <cellStyle name="Normal 12 4 2 2 3" xfId="1610"/>
    <cellStyle name="Normal 12 4 2 2 3 2" xfId="3543"/>
    <cellStyle name="Normal 12 4 2 2 3 2 2" xfId="6438"/>
    <cellStyle name="Normal 12 4 2 2 3 3" xfId="5561"/>
    <cellStyle name="Normal 12 4 2 2 3 3 2" xfId="13318"/>
    <cellStyle name="Normal 12 4 2 2 3 4" xfId="9458"/>
    <cellStyle name="Normal 12 4 2 2 3 4 2" xfId="15247"/>
    <cellStyle name="Normal 12 4 2 2 3 5" xfId="11388"/>
    <cellStyle name="Normal 12 4 2 2 4" xfId="2579"/>
    <cellStyle name="Normal 12 4 2 2 4 2" xfId="6896"/>
    <cellStyle name="Normal 12 4 2 2 5" xfId="4597"/>
    <cellStyle name="Normal 12 4 2 2 5 2" xfId="12354"/>
    <cellStyle name="Normal 12 4 2 2 6" xfId="8494"/>
    <cellStyle name="Normal 12 4 2 2 6 2" xfId="14283"/>
    <cellStyle name="Normal 12 4 2 2 7" xfId="10424"/>
    <cellStyle name="Normal 12 4 2 3" xfId="718"/>
    <cellStyle name="Normal 12 4 2 3 2" xfId="1265"/>
    <cellStyle name="Normal 12 4 2 3 2 2" xfId="2252"/>
    <cellStyle name="Normal 12 4 2 3 2 2 2" xfId="4185"/>
    <cellStyle name="Normal 12 4 2 3 2 2 2 2" xfId="6532"/>
    <cellStyle name="Normal 12 4 2 3 2 2 3" xfId="6203"/>
    <cellStyle name="Normal 12 4 2 3 2 2 3 2" xfId="13960"/>
    <cellStyle name="Normal 12 4 2 3 2 2 4" xfId="10100"/>
    <cellStyle name="Normal 12 4 2 3 2 2 4 2" xfId="15889"/>
    <cellStyle name="Normal 12 4 2 3 2 2 5" xfId="12030"/>
    <cellStyle name="Normal 12 4 2 3 2 3" xfId="3222"/>
    <cellStyle name="Normal 12 4 2 3 2 3 2" xfId="7031"/>
    <cellStyle name="Normal 12 4 2 3 2 4" xfId="5240"/>
    <cellStyle name="Normal 12 4 2 3 2 4 2" xfId="12997"/>
    <cellStyle name="Normal 12 4 2 3 2 5" xfId="9137"/>
    <cellStyle name="Normal 12 4 2 3 2 5 2" xfId="14926"/>
    <cellStyle name="Normal 12 4 2 3 2 6" xfId="11067"/>
    <cellStyle name="Normal 12 4 2 3 3" xfId="1771"/>
    <cellStyle name="Normal 12 4 2 3 3 2" xfId="3704"/>
    <cellStyle name="Normal 12 4 2 3 3 2 2" xfId="7047"/>
    <cellStyle name="Normal 12 4 2 3 3 3" xfId="5722"/>
    <cellStyle name="Normal 12 4 2 3 3 3 2" xfId="13479"/>
    <cellStyle name="Normal 12 4 2 3 3 4" xfId="9619"/>
    <cellStyle name="Normal 12 4 2 3 3 4 2" xfId="15408"/>
    <cellStyle name="Normal 12 4 2 3 3 5" xfId="11549"/>
    <cellStyle name="Normal 12 4 2 3 4" xfId="2740"/>
    <cellStyle name="Normal 12 4 2 3 4 2" xfId="6563"/>
    <cellStyle name="Normal 12 4 2 3 5" xfId="4758"/>
    <cellStyle name="Normal 12 4 2 3 5 2" xfId="12515"/>
    <cellStyle name="Normal 12 4 2 3 6" xfId="8655"/>
    <cellStyle name="Normal 12 4 2 3 6 2" xfId="14444"/>
    <cellStyle name="Normal 12 4 2 3 7" xfId="10585"/>
    <cellStyle name="Normal 12 4 2 4" xfId="944"/>
    <cellStyle name="Normal 12 4 2 4 2" xfId="1932"/>
    <cellStyle name="Normal 12 4 2 4 2 2" xfId="3865"/>
    <cellStyle name="Normal 12 4 2 4 2 2 2" xfId="7001"/>
    <cellStyle name="Normal 12 4 2 4 2 3" xfId="5883"/>
    <cellStyle name="Normal 12 4 2 4 2 3 2" xfId="13640"/>
    <cellStyle name="Normal 12 4 2 4 2 4" xfId="9780"/>
    <cellStyle name="Normal 12 4 2 4 2 4 2" xfId="15569"/>
    <cellStyle name="Normal 12 4 2 4 2 5" xfId="11710"/>
    <cellStyle name="Normal 12 4 2 4 3" xfId="2901"/>
    <cellStyle name="Normal 12 4 2 4 3 2" xfId="6398"/>
    <cellStyle name="Normal 12 4 2 4 4" xfId="4919"/>
    <cellStyle name="Normal 12 4 2 4 4 2" xfId="12676"/>
    <cellStyle name="Normal 12 4 2 4 5" xfId="8816"/>
    <cellStyle name="Normal 12 4 2 4 5 2" xfId="14605"/>
    <cellStyle name="Normal 12 4 2 4 6" xfId="10746"/>
    <cellStyle name="Normal 12 4 2 5" xfId="1450"/>
    <cellStyle name="Normal 12 4 2 5 2" xfId="3383"/>
    <cellStyle name="Normal 12 4 2 5 2 2" xfId="6519"/>
    <cellStyle name="Normal 12 4 2 5 3" xfId="5401"/>
    <cellStyle name="Normal 12 4 2 5 3 2" xfId="13158"/>
    <cellStyle name="Normal 12 4 2 5 4" xfId="9298"/>
    <cellStyle name="Normal 12 4 2 5 4 2" xfId="15087"/>
    <cellStyle name="Normal 12 4 2 5 5" xfId="11228"/>
    <cellStyle name="Normal 12 4 2 6" xfId="2419"/>
    <cellStyle name="Normal 12 4 2 6 2" xfId="7184"/>
    <cellStyle name="Normal 12 4 2 7" xfId="4437"/>
    <cellStyle name="Normal 12 4 2 7 2" xfId="12194"/>
    <cellStyle name="Normal 12 4 2 8" xfId="8334"/>
    <cellStyle name="Normal 12 4 2 8 2" xfId="14123"/>
    <cellStyle name="Normal 12 4 2 9" xfId="10264"/>
    <cellStyle name="Normal 12 4 3" xfId="476"/>
    <cellStyle name="Normal 12 4 3 2" xfId="1024"/>
    <cellStyle name="Normal 12 4 3 2 2" xfId="2012"/>
    <cellStyle name="Normal 12 4 3 2 2 2" xfId="3945"/>
    <cellStyle name="Normal 12 4 3 2 2 2 2" xfId="6876"/>
    <cellStyle name="Normal 12 4 3 2 2 3" xfId="5963"/>
    <cellStyle name="Normal 12 4 3 2 2 3 2" xfId="13720"/>
    <cellStyle name="Normal 12 4 3 2 2 4" xfId="9860"/>
    <cellStyle name="Normal 12 4 3 2 2 4 2" xfId="15649"/>
    <cellStyle name="Normal 12 4 3 2 2 5" xfId="11790"/>
    <cellStyle name="Normal 12 4 3 2 3" xfId="2981"/>
    <cellStyle name="Normal 12 4 3 2 3 2" xfId="6825"/>
    <cellStyle name="Normal 12 4 3 2 4" xfId="4999"/>
    <cellStyle name="Normal 12 4 3 2 4 2" xfId="12756"/>
    <cellStyle name="Normal 12 4 3 2 5" xfId="8896"/>
    <cellStyle name="Normal 12 4 3 2 5 2" xfId="14685"/>
    <cellStyle name="Normal 12 4 3 2 6" xfId="10826"/>
    <cellStyle name="Normal 12 4 3 3" xfId="1530"/>
    <cellStyle name="Normal 12 4 3 3 2" xfId="3463"/>
    <cellStyle name="Normal 12 4 3 3 2 2" xfId="6286"/>
    <cellStyle name="Normal 12 4 3 3 3" xfId="5481"/>
    <cellStyle name="Normal 12 4 3 3 3 2" xfId="13238"/>
    <cellStyle name="Normal 12 4 3 3 4" xfId="9378"/>
    <cellStyle name="Normal 12 4 3 3 4 2" xfId="15167"/>
    <cellStyle name="Normal 12 4 3 3 5" xfId="11308"/>
    <cellStyle name="Normal 12 4 3 4" xfId="2499"/>
    <cellStyle name="Normal 12 4 3 4 2" xfId="6737"/>
    <cellStyle name="Normal 12 4 3 5" xfId="4517"/>
    <cellStyle name="Normal 12 4 3 5 2" xfId="12274"/>
    <cellStyle name="Normal 12 4 3 6" xfId="8414"/>
    <cellStyle name="Normal 12 4 3 6 2" xfId="14203"/>
    <cellStyle name="Normal 12 4 3 7" xfId="10344"/>
    <cellStyle name="Normal 12 4 4" xfId="638"/>
    <cellStyle name="Normal 12 4 4 2" xfId="1185"/>
    <cellStyle name="Normal 12 4 4 2 2" xfId="2172"/>
    <cellStyle name="Normal 12 4 4 2 2 2" xfId="4105"/>
    <cellStyle name="Normal 12 4 4 2 2 2 2" xfId="7065"/>
    <cellStyle name="Normal 12 4 4 2 2 3" xfId="6123"/>
    <cellStyle name="Normal 12 4 4 2 2 3 2" xfId="13880"/>
    <cellStyle name="Normal 12 4 4 2 2 4" xfId="10020"/>
    <cellStyle name="Normal 12 4 4 2 2 4 2" xfId="15809"/>
    <cellStyle name="Normal 12 4 4 2 2 5" xfId="11950"/>
    <cellStyle name="Normal 12 4 4 2 3" xfId="3142"/>
    <cellStyle name="Normal 12 4 4 2 3 2" xfId="6822"/>
    <cellStyle name="Normal 12 4 4 2 4" xfId="5160"/>
    <cellStyle name="Normal 12 4 4 2 4 2" xfId="12917"/>
    <cellStyle name="Normal 12 4 4 2 5" xfId="9057"/>
    <cellStyle name="Normal 12 4 4 2 5 2" xfId="14846"/>
    <cellStyle name="Normal 12 4 4 2 6" xfId="10987"/>
    <cellStyle name="Normal 12 4 4 3" xfId="1691"/>
    <cellStyle name="Normal 12 4 4 3 2" xfId="3624"/>
    <cellStyle name="Normal 12 4 4 3 2 2" xfId="6509"/>
    <cellStyle name="Normal 12 4 4 3 3" xfId="5642"/>
    <cellStyle name="Normal 12 4 4 3 3 2" xfId="13399"/>
    <cellStyle name="Normal 12 4 4 3 4" xfId="9539"/>
    <cellStyle name="Normal 12 4 4 3 4 2" xfId="15328"/>
    <cellStyle name="Normal 12 4 4 3 5" xfId="11469"/>
    <cellStyle name="Normal 12 4 4 4" xfId="2660"/>
    <cellStyle name="Normal 12 4 4 4 2" xfId="6511"/>
    <cellStyle name="Normal 12 4 4 5" xfId="4678"/>
    <cellStyle name="Normal 12 4 4 5 2" xfId="12435"/>
    <cellStyle name="Normal 12 4 4 6" xfId="8575"/>
    <cellStyle name="Normal 12 4 4 6 2" xfId="14364"/>
    <cellStyle name="Normal 12 4 4 7" xfId="10505"/>
    <cellStyle name="Normal 12 4 5" xfId="864"/>
    <cellStyle name="Normal 12 4 5 2" xfId="1852"/>
    <cellStyle name="Normal 12 4 5 2 2" xfId="3785"/>
    <cellStyle name="Normal 12 4 5 2 2 2" xfId="7010"/>
    <cellStyle name="Normal 12 4 5 2 3" xfId="5803"/>
    <cellStyle name="Normal 12 4 5 2 3 2" xfId="13560"/>
    <cellStyle name="Normal 12 4 5 2 4" xfId="9700"/>
    <cellStyle name="Normal 12 4 5 2 4 2" xfId="15489"/>
    <cellStyle name="Normal 12 4 5 2 5" xfId="11630"/>
    <cellStyle name="Normal 12 4 5 3" xfId="2821"/>
    <cellStyle name="Normal 12 4 5 3 2" xfId="6493"/>
    <cellStyle name="Normal 12 4 5 4" xfId="4839"/>
    <cellStyle name="Normal 12 4 5 4 2" xfId="12596"/>
    <cellStyle name="Normal 12 4 5 5" xfId="8736"/>
    <cellStyle name="Normal 12 4 5 5 2" xfId="14525"/>
    <cellStyle name="Normal 12 4 5 6" xfId="10666"/>
    <cellStyle name="Normal 12 4 6" xfId="1370"/>
    <cellStyle name="Normal 12 4 6 2" xfId="3303"/>
    <cellStyle name="Normal 12 4 6 2 2" xfId="6534"/>
    <cellStyle name="Normal 12 4 6 3" xfId="5321"/>
    <cellStyle name="Normal 12 4 6 3 2" xfId="13078"/>
    <cellStyle name="Normal 12 4 6 4" xfId="9218"/>
    <cellStyle name="Normal 12 4 6 4 2" xfId="15007"/>
    <cellStyle name="Normal 12 4 6 5" xfId="11148"/>
    <cellStyle name="Normal 12 4 7" xfId="2339"/>
    <cellStyle name="Normal 12 4 7 2" xfId="6664"/>
    <cellStyle name="Normal 12 4 8" xfId="4357"/>
    <cellStyle name="Normal 12 4 8 2" xfId="12114"/>
    <cellStyle name="Normal 12 4 9" xfId="8254"/>
    <cellStyle name="Normal 12 4 9 2" xfId="14043"/>
    <cellStyle name="Normal 12 5" xfId="356"/>
    <cellStyle name="Normal 12 5 2" xfId="516"/>
    <cellStyle name="Normal 12 5 2 2" xfId="1064"/>
    <cellStyle name="Normal 12 5 2 2 2" xfId="2052"/>
    <cellStyle name="Normal 12 5 2 2 2 2" xfId="3985"/>
    <cellStyle name="Normal 12 5 2 2 2 2 2" xfId="6456"/>
    <cellStyle name="Normal 12 5 2 2 2 3" xfId="6003"/>
    <cellStyle name="Normal 12 5 2 2 2 3 2" xfId="13760"/>
    <cellStyle name="Normal 12 5 2 2 2 4" xfId="9900"/>
    <cellStyle name="Normal 12 5 2 2 2 4 2" xfId="15689"/>
    <cellStyle name="Normal 12 5 2 2 2 5" xfId="11830"/>
    <cellStyle name="Normal 12 5 2 2 3" xfId="3021"/>
    <cellStyle name="Normal 12 5 2 2 3 2" xfId="7041"/>
    <cellStyle name="Normal 12 5 2 2 4" xfId="5039"/>
    <cellStyle name="Normal 12 5 2 2 4 2" xfId="12796"/>
    <cellStyle name="Normal 12 5 2 2 5" xfId="8936"/>
    <cellStyle name="Normal 12 5 2 2 5 2" xfId="14725"/>
    <cellStyle name="Normal 12 5 2 2 6" xfId="10866"/>
    <cellStyle name="Normal 12 5 2 3" xfId="1570"/>
    <cellStyle name="Normal 12 5 2 3 2" xfId="3503"/>
    <cellStyle name="Normal 12 5 2 3 2 2" xfId="6855"/>
    <cellStyle name="Normal 12 5 2 3 3" xfId="5521"/>
    <cellStyle name="Normal 12 5 2 3 3 2" xfId="13278"/>
    <cellStyle name="Normal 12 5 2 3 4" xfId="9418"/>
    <cellStyle name="Normal 12 5 2 3 4 2" xfId="15207"/>
    <cellStyle name="Normal 12 5 2 3 5" xfId="11348"/>
    <cellStyle name="Normal 12 5 2 4" xfId="2539"/>
    <cellStyle name="Normal 12 5 2 4 2" xfId="6755"/>
    <cellStyle name="Normal 12 5 2 5" xfId="4557"/>
    <cellStyle name="Normal 12 5 2 5 2" xfId="12314"/>
    <cellStyle name="Normal 12 5 2 6" xfId="8454"/>
    <cellStyle name="Normal 12 5 2 6 2" xfId="14243"/>
    <cellStyle name="Normal 12 5 2 7" xfId="10384"/>
    <cellStyle name="Normal 12 5 3" xfId="678"/>
    <cellStyle name="Normal 12 5 3 2" xfId="1225"/>
    <cellStyle name="Normal 12 5 3 2 2" xfId="2212"/>
    <cellStyle name="Normal 12 5 3 2 2 2" xfId="4145"/>
    <cellStyle name="Normal 12 5 3 2 2 2 2" xfId="6686"/>
    <cellStyle name="Normal 12 5 3 2 2 3" xfId="6163"/>
    <cellStyle name="Normal 12 5 3 2 2 3 2" xfId="13920"/>
    <cellStyle name="Normal 12 5 3 2 2 4" xfId="10060"/>
    <cellStyle name="Normal 12 5 3 2 2 4 2" xfId="15849"/>
    <cellStyle name="Normal 12 5 3 2 2 5" xfId="11990"/>
    <cellStyle name="Normal 12 5 3 2 3" xfId="3182"/>
    <cellStyle name="Normal 12 5 3 2 3 2" xfId="6612"/>
    <cellStyle name="Normal 12 5 3 2 4" xfId="5200"/>
    <cellStyle name="Normal 12 5 3 2 4 2" xfId="12957"/>
    <cellStyle name="Normal 12 5 3 2 5" xfId="9097"/>
    <cellStyle name="Normal 12 5 3 2 5 2" xfId="14886"/>
    <cellStyle name="Normal 12 5 3 2 6" xfId="11027"/>
    <cellStyle name="Normal 12 5 3 3" xfId="1731"/>
    <cellStyle name="Normal 12 5 3 3 2" xfId="3664"/>
    <cellStyle name="Normal 12 5 3 3 2 2" xfId="6671"/>
    <cellStyle name="Normal 12 5 3 3 3" xfId="5682"/>
    <cellStyle name="Normal 12 5 3 3 3 2" xfId="13439"/>
    <cellStyle name="Normal 12 5 3 3 4" xfId="9579"/>
    <cellStyle name="Normal 12 5 3 3 4 2" xfId="15368"/>
    <cellStyle name="Normal 12 5 3 3 5" xfId="11509"/>
    <cellStyle name="Normal 12 5 3 4" xfId="2700"/>
    <cellStyle name="Normal 12 5 3 4 2" xfId="6327"/>
    <cellStyle name="Normal 12 5 3 5" xfId="4718"/>
    <cellStyle name="Normal 12 5 3 5 2" xfId="12475"/>
    <cellStyle name="Normal 12 5 3 6" xfId="8615"/>
    <cellStyle name="Normal 12 5 3 6 2" xfId="14404"/>
    <cellStyle name="Normal 12 5 3 7" xfId="10545"/>
    <cellStyle name="Normal 12 5 4" xfId="904"/>
    <cellStyle name="Normal 12 5 4 2" xfId="1892"/>
    <cellStyle name="Normal 12 5 4 2 2" xfId="3825"/>
    <cellStyle name="Normal 12 5 4 2 2 2" xfId="6581"/>
    <cellStyle name="Normal 12 5 4 2 3" xfId="5843"/>
    <cellStyle name="Normal 12 5 4 2 3 2" xfId="13600"/>
    <cellStyle name="Normal 12 5 4 2 4" xfId="9740"/>
    <cellStyle name="Normal 12 5 4 2 4 2" xfId="15529"/>
    <cellStyle name="Normal 12 5 4 2 5" xfId="11670"/>
    <cellStyle name="Normal 12 5 4 3" xfId="2861"/>
    <cellStyle name="Normal 12 5 4 3 2" xfId="6245"/>
    <cellStyle name="Normal 12 5 4 4" xfId="4879"/>
    <cellStyle name="Normal 12 5 4 4 2" xfId="12636"/>
    <cellStyle name="Normal 12 5 4 5" xfId="8776"/>
    <cellStyle name="Normal 12 5 4 5 2" xfId="14565"/>
    <cellStyle name="Normal 12 5 4 6" xfId="10706"/>
    <cellStyle name="Normal 12 5 5" xfId="1410"/>
    <cellStyle name="Normal 12 5 5 2" xfId="3343"/>
    <cellStyle name="Normal 12 5 5 2 2" xfId="6841"/>
    <cellStyle name="Normal 12 5 5 3" xfId="5361"/>
    <cellStyle name="Normal 12 5 5 3 2" xfId="13118"/>
    <cellStyle name="Normal 12 5 5 4" xfId="9258"/>
    <cellStyle name="Normal 12 5 5 4 2" xfId="15047"/>
    <cellStyle name="Normal 12 5 5 5" xfId="11188"/>
    <cellStyle name="Normal 12 5 6" xfId="2379"/>
    <cellStyle name="Normal 12 5 6 2" xfId="6325"/>
    <cellStyle name="Normal 12 5 7" xfId="4397"/>
    <cellStyle name="Normal 12 5 7 2" xfId="12154"/>
    <cellStyle name="Normal 12 5 8" xfId="8294"/>
    <cellStyle name="Normal 12 5 8 2" xfId="14083"/>
    <cellStyle name="Normal 12 5 9" xfId="10224"/>
    <cellStyle name="Normal 12 6" xfId="436"/>
    <cellStyle name="Normal 12 6 2" xfId="984"/>
    <cellStyle name="Normal 12 6 2 2" xfId="1972"/>
    <cellStyle name="Normal 12 6 2 2 2" xfId="3905"/>
    <cellStyle name="Normal 12 6 2 2 2 2" xfId="6241"/>
    <cellStyle name="Normal 12 6 2 2 3" xfId="5923"/>
    <cellStyle name="Normal 12 6 2 2 3 2" xfId="13680"/>
    <cellStyle name="Normal 12 6 2 2 4" xfId="9820"/>
    <cellStyle name="Normal 12 6 2 2 4 2" xfId="15609"/>
    <cellStyle name="Normal 12 6 2 2 5" xfId="11750"/>
    <cellStyle name="Normal 12 6 2 3" xfId="2941"/>
    <cellStyle name="Normal 12 6 2 3 2" xfId="6299"/>
    <cellStyle name="Normal 12 6 2 4" xfId="4959"/>
    <cellStyle name="Normal 12 6 2 4 2" xfId="12716"/>
    <cellStyle name="Normal 12 6 2 5" xfId="8856"/>
    <cellStyle name="Normal 12 6 2 5 2" xfId="14645"/>
    <cellStyle name="Normal 12 6 2 6" xfId="10786"/>
    <cellStyle name="Normal 12 6 3" xfId="1490"/>
    <cellStyle name="Normal 12 6 3 2" xfId="3423"/>
    <cellStyle name="Normal 12 6 3 2 2" xfId="6454"/>
    <cellStyle name="Normal 12 6 3 3" xfId="5441"/>
    <cellStyle name="Normal 12 6 3 3 2" xfId="13198"/>
    <cellStyle name="Normal 12 6 3 4" xfId="9338"/>
    <cellStyle name="Normal 12 6 3 4 2" xfId="15127"/>
    <cellStyle name="Normal 12 6 3 5" xfId="11268"/>
    <cellStyle name="Normal 12 6 4" xfId="2459"/>
    <cellStyle name="Normal 12 6 4 2" xfId="6698"/>
    <cellStyle name="Normal 12 6 5" xfId="4477"/>
    <cellStyle name="Normal 12 6 5 2" xfId="12234"/>
    <cellStyle name="Normal 12 6 6" xfId="8374"/>
    <cellStyle name="Normal 12 6 6 2" xfId="14163"/>
    <cellStyle name="Normal 12 6 7" xfId="10304"/>
    <cellStyle name="Normal 12 7" xfId="598"/>
    <cellStyle name="Normal 12 7 2" xfId="1145"/>
    <cellStyle name="Normal 12 7 2 2" xfId="2132"/>
    <cellStyle name="Normal 12 7 2 2 2" xfId="4065"/>
    <cellStyle name="Normal 12 7 2 2 2 2" xfId="7163"/>
    <cellStyle name="Normal 12 7 2 2 3" xfId="6083"/>
    <cellStyle name="Normal 12 7 2 2 3 2" xfId="13840"/>
    <cellStyle name="Normal 12 7 2 2 4" xfId="9980"/>
    <cellStyle name="Normal 12 7 2 2 4 2" xfId="15769"/>
    <cellStyle name="Normal 12 7 2 2 5" xfId="11910"/>
    <cellStyle name="Normal 12 7 2 3" xfId="3102"/>
    <cellStyle name="Normal 12 7 2 3 2" xfId="6423"/>
    <cellStyle name="Normal 12 7 2 4" xfId="5120"/>
    <cellStyle name="Normal 12 7 2 4 2" xfId="12877"/>
    <cellStyle name="Normal 12 7 2 5" xfId="9017"/>
    <cellStyle name="Normal 12 7 2 5 2" xfId="14806"/>
    <cellStyle name="Normal 12 7 2 6" xfId="10947"/>
    <cellStyle name="Normal 12 7 3" xfId="1651"/>
    <cellStyle name="Normal 12 7 3 2" xfId="3584"/>
    <cellStyle name="Normal 12 7 3 2 2" xfId="6349"/>
    <cellStyle name="Normal 12 7 3 3" xfId="5602"/>
    <cellStyle name="Normal 12 7 3 3 2" xfId="13359"/>
    <cellStyle name="Normal 12 7 3 4" xfId="9499"/>
    <cellStyle name="Normal 12 7 3 4 2" xfId="15288"/>
    <cellStyle name="Normal 12 7 3 5" xfId="11429"/>
    <cellStyle name="Normal 12 7 4" xfId="2620"/>
    <cellStyle name="Normal 12 7 4 2" xfId="6409"/>
    <cellStyle name="Normal 12 7 5" xfId="4638"/>
    <cellStyle name="Normal 12 7 5 2" xfId="12395"/>
    <cellStyle name="Normal 12 7 6" xfId="8535"/>
    <cellStyle name="Normal 12 7 6 2" xfId="14324"/>
    <cellStyle name="Normal 12 7 7" xfId="10465"/>
    <cellStyle name="Normal 12 8" xfId="810"/>
    <cellStyle name="Normal 12 8 2" xfId="1812"/>
    <cellStyle name="Normal 12 8 2 2" xfId="3745"/>
    <cellStyle name="Normal 12 8 2 2 2" xfId="6428"/>
    <cellStyle name="Normal 12 8 2 3" xfId="5763"/>
    <cellStyle name="Normal 12 8 2 3 2" xfId="13520"/>
    <cellStyle name="Normal 12 8 2 4" xfId="9660"/>
    <cellStyle name="Normal 12 8 2 4 2" xfId="15449"/>
    <cellStyle name="Normal 12 8 2 5" xfId="11590"/>
    <cellStyle name="Normal 12 8 3" xfId="2781"/>
    <cellStyle name="Normal 12 8 3 2" xfId="6499"/>
    <cellStyle name="Normal 12 8 4" xfId="4799"/>
    <cellStyle name="Normal 12 8 4 2" xfId="12556"/>
    <cellStyle name="Normal 12 8 5" xfId="8696"/>
    <cellStyle name="Normal 12 8 5 2" xfId="14485"/>
    <cellStyle name="Normal 12 8 6" xfId="10626"/>
    <cellStyle name="Normal 12 9" xfId="1330"/>
    <cellStyle name="Normal 12 9 2" xfId="3263"/>
    <cellStyle name="Normal 12 9 2 2" xfId="6802"/>
    <cellStyle name="Normal 12 9 3" xfId="5281"/>
    <cellStyle name="Normal 12 9 3 2" xfId="13038"/>
    <cellStyle name="Normal 12 9 4" xfId="9178"/>
    <cellStyle name="Normal 12 9 4 2" xfId="14967"/>
    <cellStyle name="Normal 12 9 5" xfId="11108"/>
    <cellStyle name="Normal 13" xfId="177"/>
    <cellStyle name="Normal 13 10" xfId="4318"/>
    <cellStyle name="Normal 13 10 2" xfId="12075"/>
    <cellStyle name="Normal 13 11" xfId="8215"/>
    <cellStyle name="Normal 13 11 2" xfId="14004"/>
    <cellStyle name="Normal 13 12" xfId="10145"/>
    <cellStyle name="Normal 13 2" xfId="252"/>
    <cellStyle name="Normal 13 2 10" xfId="8235"/>
    <cellStyle name="Normal 13 2 10 2" xfId="14024"/>
    <cellStyle name="Normal 13 2 11" xfId="10165"/>
    <cellStyle name="Normal 13 2 2" xfId="337"/>
    <cellStyle name="Normal 13 2 2 10" xfId="10205"/>
    <cellStyle name="Normal 13 2 2 2" xfId="417"/>
    <cellStyle name="Normal 13 2 2 2 2" xfId="577"/>
    <cellStyle name="Normal 13 2 2 2 2 2" xfId="1125"/>
    <cellStyle name="Normal 13 2 2 2 2 2 2" xfId="2113"/>
    <cellStyle name="Normal 13 2 2 2 2 2 2 2" xfId="4046"/>
    <cellStyle name="Normal 13 2 2 2 2 2 2 2 2" xfId="6605"/>
    <cellStyle name="Normal 13 2 2 2 2 2 2 3" xfId="6064"/>
    <cellStyle name="Normal 13 2 2 2 2 2 2 3 2" xfId="13821"/>
    <cellStyle name="Normal 13 2 2 2 2 2 2 4" xfId="9961"/>
    <cellStyle name="Normal 13 2 2 2 2 2 2 4 2" xfId="15750"/>
    <cellStyle name="Normal 13 2 2 2 2 2 2 5" xfId="11891"/>
    <cellStyle name="Normal 13 2 2 2 2 2 3" xfId="3082"/>
    <cellStyle name="Normal 13 2 2 2 2 2 3 2" xfId="6518"/>
    <cellStyle name="Normal 13 2 2 2 2 2 4" xfId="5100"/>
    <cellStyle name="Normal 13 2 2 2 2 2 4 2" xfId="12857"/>
    <cellStyle name="Normal 13 2 2 2 2 2 5" xfId="8997"/>
    <cellStyle name="Normal 13 2 2 2 2 2 5 2" xfId="14786"/>
    <cellStyle name="Normal 13 2 2 2 2 2 6" xfId="10927"/>
    <cellStyle name="Normal 13 2 2 2 2 3" xfId="1631"/>
    <cellStyle name="Normal 13 2 2 2 2 3 2" xfId="3564"/>
    <cellStyle name="Normal 13 2 2 2 2 3 2 2" xfId="6507"/>
    <cellStyle name="Normal 13 2 2 2 2 3 3" xfId="5582"/>
    <cellStyle name="Normal 13 2 2 2 2 3 3 2" xfId="13339"/>
    <cellStyle name="Normal 13 2 2 2 2 3 4" xfId="9479"/>
    <cellStyle name="Normal 13 2 2 2 2 3 4 2" xfId="15268"/>
    <cellStyle name="Normal 13 2 2 2 2 3 5" xfId="11409"/>
    <cellStyle name="Normal 13 2 2 2 2 4" xfId="2600"/>
    <cellStyle name="Normal 13 2 2 2 2 4 2" xfId="6346"/>
    <cellStyle name="Normal 13 2 2 2 2 5" xfId="4618"/>
    <cellStyle name="Normal 13 2 2 2 2 5 2" xfId="12375"/>
    <cellStyle name="Normal 13 2 2 2 2 6" xfId="8515"/>
    <cellStyle name="Normal 13 2 2 2 2 6 2" xfId="14304"/>
    <cellStyle name="Normal 13 2 2 2 2 7" xfId="10445"/>
    <cellStyle name="Normal 13 2 2 2 3" xfId="739"/>
    <cellStyle name="Normal 13 2 2 2 3 2" xfId="1286"/>
    <cellStyle name="Normal 13 2 2 2 3 2 2" xfId="2273"/>
    <cellStyle name="Normal 13 2 2 2 3 2 2 2" xfId="4206"/>
    <cellStyle name="Normal 13 2 2 2 3 2 2 2 2" xfId="6278"/>
    <cellStyle name="Normal 13 2 2 2 3 2 2 3" xfId="6224"/>
    <cellStyle name="Normal 13 2 2 2 3 2 2 3 2" xfId="13981"/>
    <cellStyle name="Normal 13 2 2 2 3 2 2 4" xfId="10121"/>
    <cellStyle name="Normal 13 2 2 2 3 2 2 4 2" xfId="15910"/>
    <cellStyle name="Normal 13 2 2 2 3 2 2 5" xfId="12051"/>
    <cellStyle name="Normal 13 2 2 2 3 2 3" xfId="3243"/>
    <cellStyle name="Normal 13 2 2 2 3 2 3 2" xfId="6580"/>
    <cellStyle name="Normal 13 2 2 2 3 2 4" xfId="5261"/>
    <cellStyle name="Normal 13 2 2 2 3 2 4 2" xfId="13018"/>
    <cellStyle name="Normal 13 2 2 2 3 2 5" xfId="9158"/>
    <cellStyle name="Normal 13 2 2 2 3 2 5 2" xfId="14947"/>
    <cellStyle name="Normal 13 2 2 2 3 2 6" xfId="11088"/>
    <cellStyle name="Normal 13 2 2 2 3 3" xfId="1792"/>
    <cellStyle name="Normal 13 2 2 2 3 3 2" xfId="3725"/>
    <cellStyle name="Normal 13 2 2 2 3 3 2 2" xfId="7087"/>
    <cellStyle name="Normal 13 2 2 2 3 3 3" xfId="5743"/>
    <cellStyle name="Normal 13 2 2 2 3 3 3 2" xfId="13500"/>
    <cellStyle name="Normal 13 2 2 2 3 3 4" xfId="9640"/>
    <cellStyle name="Normal 13 2 2 2 3 3 4 2" xfId="15429"/>
    <cellStyle name="Normal 13 2 2 2 3 3 5" xfId="11570"/>
    <cellStyle name="Normal 13 2 2 2 3 4" xfId="2761"/>
    <cellStyle name="Normal 13 2 2 2 3 4 2" xfId="6372"/>
    <cellStyle name="Normal 13 2 2 2 3 5" xfId="4779"/>
    <cellStyle name="Normal 13 2 2 2 3 5 2" xfId="12536"/>
    <cellStyle name="Normal 13 2 2 2 3 6" xfId="8676"/>
    <cellStyle name="Normal 13 2 2 2 3 6 2" xfId="14465"/>
    <cellStyle name="Normal 13 2 2 2 3 7" xfId="10606"/>
    <cellStyle name="Normal 13 2 2 2 4" xfId="965"/>
    <cellStyle name="Normal 13 2 2 2 4 2" xfId="1953"/>
    <cellStyle name="Normal 13 2 2 2 4 2 2" xfId="3886"/>
    <cellStyle name="Normal 13 2 2 2 4 2 2 2" xfId="6937"/>
    <cellStyle name="Normal 13 2 2 2 4 2 3" xfId="5904"/>
    <cellStyle name="Normal 13 2 2 2 4 2 3 2" xfId="13661"/>
    <cellStyle name="Normal 13 2 2 2 4 2 4" xfId="9801"/>
    <cellStyle name="Normal 13 2 2 2 4 2 4 2" xfId="15590"/>
    <cellStyle name="Normal 13 2 2 2 4 2 5" xfId="11731"/>
    <cellStyle name="Normal 13 2 2 2 4 3" xfId="2922"/>
    <cellStyle name="Normal 13 2 2 2 4 3 2" xfId="6942"/>
    <cellStyle name="Normal 13 2 2 2 4 4" xfId="4940"/>
    <cellStyle name="Normal 13 2 2 2 4 4 2" xfId="12697"/>
    <cellStyle name="Normal 13 2 2 2 4 5" xfId="8837"/>
    <cellStyle name="Normal 13 2 2 2 4 5 2" xfId="14626"/>
    <cellStyle name="Normal 13 2 2 2 4 6" xfId="10767"/>
    <cellStyle name="Normal 13 2 2 2 5" xfId="1471"/>
    <cellStyle name="Normal 13 2 2 2 5 2" xfId="3404"/>
    <cellStyle name="Normal 13 2 2 2 5 2 2" xfId="6407"/>
    <cellStyle name="Normal 13 2 2 2 5 3" xfId="5422"/>
    <cellStyle name="Normal 13 2 2 2 5 3 2" xfId="13179"/>
    <cellStyle name="Normal 13 2 2 2 5 4" xfId="9319"/>
    <cellStyle name="Normal 13 2 2 2 5 4 2" xfId="15108"/>
    <cellStyle name="Normal 13 2 2 2 5 5" xfId="11249"/>
    <cellStyle name="Normal 13 2 2 2 6" xfId="2440"/>
    <cellStyle name="Normal 13 2 2 2 6 2" xfId="6688"/>
    <cellStyle name="Normal 13 2 2 2 7" xfId="4458"/>
    <cellStyle name="Normal 13 2 2 2 7 2" xfId="12215"/>
    <cellStyle name="Normal 13 2 2 2 8" xfId="8355"/>
    <cellStyle name="Normal 13 2 2 2 8 2" xfId="14144"/>
    <cellStyle name="Normal 13 2 2 2 9" xfId="10285"/>
    <cellStyle name="Normal 13 2 2 3" xfId="497"/>
    <cellStyle name="Normal 13 2 2 3 2" xfId="1045"/>
    <cellStyle name="Normal 13 2 2 3 2 2" xfId="2033"/>
    <cellStyle name="Normal 13 2 2 3 2 2 2" xfId="3966"/>
    <cellStyle name="Normal 13 2 2 3 2 2 2 2" xfId="7022"/>
    <cellStyle name="Normal 13 2 2 3 2 2 3" xfId="5984"/>
    <cellStyle name="Normal 13 2 2 3 2 2 3 2" xfId="13741"/>
    <cellStyle name="Normal 13 2 2 3 2 2 4" xfId="9881"/>
    <cellStyle name="Normal 13 2 2 3 2 2 4 2" xfId="15670"/>
    <cellStyle name="Normal 13 2 2 3 2 2 5" xfId="11811"/>
    <cellStyle name="Normal 13 2 2 3 2 3" xfId="3002"/>
    <cellStyle name="Normal 13 2 2 3 2 3 2" xfId="6836"/>
    <cellStyle name="Normal 13 2 2 3 2 4" xfId="5020"/>
    <cellStyle name="Normal 13 2 2 3 2 4 2" xfId="12777"/>
    <cellStyle name="Normal 13 2 2 3 2 5" xfId="8917"/>
    <cellStyle name="Normal 13 2 2 3 2 5 2" xfId="14706"/>
    <cellStyle name="Normal 13 2 2 3 2 6" xfId="10847"/>
    <cellStyle name="Normal 13 2 2 3 3" xfId="1551"/>
    <cellStyle name="Normal 13 2 2 3 3 2" xfId="3484"/>
    <cellStyle name="Normal 13 2 2 3 3 2 2" xfId="6911"/>
    <cellStyle name="Normal 13 2 2 3 3 3" xfId="5502"/>
    <cellStyle name="Normal 13 2 2 3 3 3 2" xfId="13259"/>
    <cellStyle name="Normal 13 2 2 3 3 4" xfId="9399"/>
    <cellStyle name="Normal 13 2 2 3 3 4 2" xfId="15188"/>
    <cellStyle name="Normal 13 2 2 3 3 5" xfId="11329"/>
    <cellStyle name="Normal 13 2 2 3 4" xfId="2520"/>
    <cellStyle name="Normal 13 2 2 3 4 2" xfId="6814"/>
    <cellStyle name="Normal 13 2 2 3 5" xfId="4538"/>
    <cellStyle name="Normal 13 2 2 3 5 2" xfId="12295"/>
    <cellStyle name="Normal 13 2 2 3 6" xfId="8435"/>
    <cellStyle name="Normal 13 2 2 3 6 2" xfId="14224"/>
    <cellStyle name="Normal 13 2 2 3 7" xfId="10365"/>
    <cellStyle name="Normal 13 2 2 4" xfId="659"/>
    <cellStyle name="Normal 13 2 2 4 2" xfId="1206"/>
    <cellStyle name="Normal 13 2 2 4 2 2" xfId="2193"/>
    <cellStyle name="Normal 13 2 2 4 2 2 2" xfId="4126"/>
    <cellStyle name="Normal 13 2 2 4 2 2 2 2" xfId="6348"/>
    <cellStyle name="Normal 13 2 2 4 2 2 3" xfId="6144"/>
    <cellStyle name="Normal 13 2 2 4 2 2 3 2" xfId="13901"/>
    <cellStyle name="Normal 13 2 2 4 2 2 4" xfId="10041"/>
    <cellStyle name="Normal 13 2 2 4 2 2 4 2" xfId="15830"/>
    <cellStyle name="Normal 13 2 2 4 2 2 5" xfId="11971"/>
    <cellStyle name="Normal 13 2 2 4 2 3" xfId="3163"/>
    <cellStyle name="Normal 13 2 2 4 2 3 2" xfId="6614"/>
    <cellStyle name="Normal 13 2 2 4 2 4" xfId="5181"/>
    <cellStyle name="Normal 13 2 2 4 2 4 2" xfId="12938"/>
    <cellStyle name="Normal 13 2 2 4 2 5" xfId="9078"/>
    <cellStyle name="Normal 13 2 2 4 2 5 2" xfId="14867"/>
    <cellStyle name="Normal 13 2 2 4 2 6" xfId="11008"/>
    <cellStyle name="Normal 13 2 2 4 3" xfId="1712"/>
    <cellStyle name="Normal 13 2 2 4 3 2" xfId="3645"/>
    <cellStyle name="Normal 13 2 2 4 3 2 2" xfId="6281"/>
    <cellStyle name="Normal 13 2 2 4 3 3" xfId="5663"/>
    <cellStyle name="Normal 13 2 2 4 3 3 2" xfId="13420"/>
    <cellStyle name="Normal 13 2 2 4 3 4" xfId="9560"/>
    <cellStyle name="Normal 13 2 2 4 3 4 2" xfId="15349"/>
    <cellStyle name="Normal 13 2 2 4 3 5" xfId="11490"/>
    <cellStyle name="Normal 13 2 2 4 4" xfId="2681"/>
    <cellStyle name="Normal 13 2 2 4 4 2" xfId="6963"/>
    <cellStyle name="Normal 13 2 2 4 5" xfId="4699"/>
    <cellStyle name="Normal 13 2 2 4 5 2" xfId="12456"/>
    <cellStyle name="Normal 13 2 2 4 6" xfId="8596"/>
    <cellStyle name="Normal 13 2 2 4 6 2" xfId="14385"/>
    <cellStyle name="Normal 13 2 2 4 7" xfId="10526"/>
    <cellStyle name="Normal 13 2 2 5" xfId="885"/>
    <cellStyle name="Normal 13 2 2 5 2" xfId="1873"/>
    <cellStyle name="Normal 13 2 2 5 2 2" xfId="3806"/>
    <cellStyle name="Normal 13 2 2 5 2 2 2" xfId="6587"/>
    <cellStyle name="Normal 13 2 2 5 2 3" xfId="5824"/>
    <cellStyle name="Normal 13 2 2 5 2 3 2" xfId="13581"/>
    <cellStyle name="Normal 13 2 2 5 2 4" xfId="9721"/>
    <cellStyle name="Normal 13 2 2 5 2 4 2" xfId="15510"/>
    <cellStyle name="Normal 13 2 2 5 2 5" xfId="11651"/>
    <cellStyle name="Normal 13 2 2 5 3" xfId="2842"/>
    <cellStyle name="Normal 13 2 2 5 3 2" xfId="7156"/>
    <cellStyle name="Normal 13 2 2 5 4" xfId="4860"/>
    <cellStyle name="Normal 13 2 2 5 4 2" xfId="12617"/>
    <cellStyle name="Normal 13 2 2 5 5" xfId="8757"/>
    <cellStyle name="Normal 13 2 2 5 5 2" xfId="14546"/>
    <cellStyle name="Normal 13 2 2 5 6" xfId="10687"/>
    <cellStyle name="Normal 13 2 2 6" xfId="1391"/>
    <cellStyle name="Normal 13 2 2 6 2" xfId="3324"/>
    <cellStyle name="Normal 13 2 2 6 2 2" xfId="6799"/>
    <cellStyle name="Normal 13 2 2 6 3" xfId="5342"/>
    <cellStyle name="Normal 13 2 2 6 3 2" xfId="13099"/>
    <cellStyle name="Normal 13 2 2 6 4" xfId="9239"/>
    <cellStyle name="Normal 13 2 2 6 4 2" xfId="15028"/>
    <cellStyle name="Normal 13 2 2 6 5" xfId="11169"/>
    <cellStyle name="Normal 13 2 2 7" xfId="2360"/>
    <cellStyle name="Normal 13 2 2 7 2" xfId="6940"/>
    <cellStyle name="Normal 13 2 2 8" xfId="4378"/>
    <cellStyle name="Normal 13 2 2 8 2" xfId="12135"/>
    <cellStyle name="Normal 13 2 2 9" xfId="8275"/>
    <cellStyle name="Normal 13 2 2 9 2" xfId="14064"/>
    <cellStyle name="Normal 13 2 3" xfId="377"/>
    <cellStyle name="Normal 13 2 3 2" xfId="537"/>
    <cellStyle name="Normal 13 2 3 2 2" xfId="1085"/>
    <cellStyle name="Normal 13 2 3 2 2 2" xfId="2073"/>
    <cellStyle name="Normal 13 2 3 2 2 2 2" xfId="4006"/>
    <cellStyle name="Normal 13 2 3 2 2 2 2 2" xfId="6781"/>
    <cellStyle name="Normal 13 2 3 2 2 2 3" xfId="6024"/>
    <cellStyle name="Normal 13 2 3 2 2 2 3 2" xfId="13781"/>
    <cellStyle name="Normal 13 2 3 2 2 2 4" xfId="9921"/>
    <cellStyle name="Normal 13 2 3 2 2 2 4 2" xfId="15710"/>
    <cellStyle name="Normal 13 2 3 2 2 2 5" xfId="11851"/>
    <cellStyle name="Normal 13 2 3 2 2 3" xfId="3042"/>
    <cellStyle name="Normal 13 2 3 2 2 3 2" xfId="6951"/>
    <cellStyle name="Normal 13 2 3 2 2 4" xfId="5060"/>
    <cellStyle name="Normal 13 2 3 2 2 4 2" xfId="12817"/>
    <cellStyle name="Normal 13 2 3 2 2 5" xfId="8957"/>
    <cellStyle name="Normal 13 2 3 2 2 5 2" xfId="14746"/>
    <cellStyle name="Normal 13 2 3 2 2 6" xfId="10887"/>
    <cellStyle name="Normal 13 2 3 2 3" xfId="1591"/>
    <cellStyle name="Normal 13 2 3 2 3 2" xfId="3524"/>
    <cellStyle name="Normal 13 2 3 2 3 2 2" xfId="6629"/>
    <cellStyle name="Normal 13 2 3 2 3 3" xfId="5542"/>
    <cellStyle name="Normal 13 2 3 2 3 3 2" xfId="13299"/>
    <cellStyle name="Normal 13 2 3 2 3 4" xfId="9439"/>
    <cellStyle name="Normal 13 2 3 2 3 4 2" xfId="15228"/>
    <cellStyle name="Normal 13 2 3 2 3 5" xfId="11369"/>
    <cellStyle name="Normal 13 2 3 2 4" xfId="2560"/>
    <cellStyle name="Normal 13 2 3 2 4 2" xfId="6455"/>
    <cellStyle name="Normal 13 2 3 2 5" xfId="4578"/>
    <cellStyle name="Normal 13 2 3 2 5 2" xfId="12335"/>
    <cellStyle name="Normal 13 2 3 2 6" xfId="8475"/>
    <cellStyle name="Normal 13 2 3 2 6 2" xfId="14264"/>
    <cellStyle name="Normal 13 2 3 2 7" xfId="10405"/>
    <cellStyle name="Normal 13 2 3 3" xfId="699"/>
    <cellStyle name="Normal 13 2 3 3 2" xfId="1246"/>
    <cellStyle name="Normal 13 2 3 3 2 2" xfId="2233"/>
    <cellStyle name="Normal 13 2 3 3 2 2 2" xfId="4166"/>
    <cellStyle name="Normal 13 2 3 3 2 2 2 2" xfId="6469"/>
    <cellStyle name="Normal 13 2 3 3 2 2 3" xfId="6184"/>
    <cellStyle name="Normal 13 2 3 3 2 2 3 2" xfId="13941"/>
    <cellStyle name="Normal 13 2 3 3 2 2 4" xfId="10081"/>
    <cellStyle name="Normal 13 2 3 3 2 2 4 2" xfId="15870"/>
    <cellStyle name="Normal 13 2 3 3 2 2 5" xfId="12011"/>
    <cellStyle name="Normal 13 2 3 3 2 3" xfId="3203"/>
    <cellStyle name="Normal 13 2 3 3 2 3 2" xfId="6927"/>
    <cellStyle name="Normal 13 2 3 3 2 4" xfId="5221"/>
    <cellStyle name="Normal 13 2 3 3 2 4 2" xfId="12978"/>
    <cellStyle name="Normal 13 2 3 3 2 5" xfId="9118"/>
    <cellStyle name="Normal 13 2 3 3 2 5 2" xfId="14907"/>
    <cellStyle name="Normal 13 2 3 3 2 6" xfId="11048"/>
    <cellStyle name="Normal 13 2 3 3 3" xfId="1752"/>
    <cellStyle name="Normal 13 2 3 3 3 2" xfId="3685"/>
    <cellStyle name="Normal 13 2 3 3 3 2 2" xfId="7194"/>
    <cellStyle name="Normal 13 2 3 3 3 3" xfId="5703"/>
    <cellStyle name="Normal 13 2 3 3 3 3 2" xfId="13460"/>
    <cellStyle name="Normal 13 2 3 3 3 4" xfId="9600"/>
    <cellStyle name="Normal 13 2 3 3 3 4 2" xfId="15389"/>
    <cellStyle name="Normal 13 2 3 3 3 5" xfId="11530"/>
    <cellStyle name="Normal 13 2 3 3 4" xfId="2721"/>
    <cellStyle name="Normal 13 2 3 3 4 2" xfId="6961"/>
    <cellStyle name="Normal 13 2 3 3 5" xfId="4739"/>
    <cellStyle name="Normal 13 2 3 3 5 2" xfId="12496"/>
    <cellStyle name="Normal 13 2 3 3 6" xfId="8636"/>
    <cellStyle name="Normal 13 2 3 3 6 2" xfId="14425"/>
    <cellStyle name="Normal 13 2 3 3 7" xfId="10566"/>
    <cellStyle name="Normal 13 2 3 4" xfId="925"/>
    <cellStyle name="Normal 13 2 3 4 2" xfId="1913"/>
    <cellStyle name="Normal 13 2 3 4 2 2" xfId="3846"/>
    <cellStyle name="Normal 13 2 3 4 2 2 2" xfId="6646"/>
    <cellStyle name="Normal 13 2 3 4 2 3" xfId="5864"/>
    <cellStyle name="Normal 13 2 3 4 2 3 2" xfId="13621"/>
    <cellStyle name="Normal 13 2 3 4 2 4" xfId="9761"/>
    <cellStyle name="Normal 13 2 3 4 2 4 2" xfId="15550"/>
    <cellStyle name="Normal 13 2 3 4 2 5" xfId="11691"/>
    <cellStyle name="Normal 13 2 3 4 3" xfId="2882"/>
    <cellStyle name="Normal 13 2 3 4 3 2" xfId="6677"/>
    <cellStyle name="Normal 13 2 3 4 4" xfId="4900"/>
    <cellStyle name="Normal 13 2 3 4 4 2" xfId="12657"/>
    <cellStyle name="Normal 13 2 3 4 5" xfId="8797"/>
    <cellStyle name="Normal 13 2 3 4 5 2" xfId="14586"/>
    <cellStyle name="Normal 13 2 3 4 6" xfId="10727"/>
    <cellStyle name="Normal 13 2 3 5" xfId="1431"/>
    <cellStyle name="Normal 13 2 3 5 2" xfId="3364"/>
    <cellStyle name="Normal 13 2 3 5 2 2" xfId="6464"/>
    <cellStyle name="Normal 13 2 3 5 3" xfId="5382"/>
    <cellStyle name="Normal 13 2 3 5 3 2" xfId="13139"/>
    <cellStyle name="Normal 13 2 3 5 4" xfId="9279"/>
    <cellStyle name="Normal 13 2 3 5 4 2" xfId="15068"/>
    <cellStyle name="Normal 13 2 3 5 5" xfId="11209"/>
    <cellStyle name="Normal 13 2 3 6" xfId="2400"/>
    <cellStyle name="Normal 13 2 3 6 2" xfId="6652"/>
    <cellStyle name="Normal 13 2 3 7" xfId="4418"/>
    <cellStyle name="Normal 13 2 3 7 2" xfId="12175"/>
    <cellStyle name="Normal 13 2 3 8" xfId="8315"/>
    <cellStyle name="Normal 13 2 3 8 2" xfId="14104"/>
    <cellStyle name="Normal 13 2 3 9" xfId="10245"/>
    <cellStyle name="Normal 13 2 4" xfId="457"/>
    <cellStyle name="Normal 13 2 4 2" xfId="1005"/>
    <cellStyle name="Normal 13 2 4 2 2" xfId="1993"/>
    <cellStyle name="Normal 13 2 4 2 2 2" xfId="3926"/>
    <cellStyle name="Normal 13 2 4 2 2 2 2" xfId="6318"/>
    <cellStyle name="Normal 13 2 4 2 2 3" xfId="5944"/>
    <cellStyle name="Normal 13 2 4 2 2 3 2" xfId="13701"/>
    <cellStyle name="Normal 13 2 4 2 2 4" xfId="9841"/>
    <cellStyle name="Normal 13 2 4 2 2 4 2" xfId="15630"/>
    <cellStyle name="Normal 13 2 4 2 2 5" xfId="11771"/>
    <cellStyle name="Normal 13 2 4 2 3" xfId="2962"/>
    <cellStyle name="Normal 13 2 4 2 3 2" xfId="6947"/>
    <cellStyle name="Normal 13 2 4 2 4" xfId="4980"/>
    <cellStyle name="Normal 13 2 4 2 4 2" xfId="12737"/>
    <cellStyle name="Normal 13 2 4 2 5" xfId="8877"/>
    <cellStyle name="Normal 13 2 4 2 5 2" xfId="14666"/>
    <cellStyle name="Normal 13 2 4 2 6" xfId="10807"/>
    <cellStyle name="Normal 13 2 4 3" xfId="1511"/>
    <cellStyle name="Normal 13 2 4 3 2" xfId="3444"/>
    <cellStyle name="Normal 13 2 4 3 2 2" xfId="6865"/>
    <cellStyle name="Normal 13 2 4 3 3" xfId="5462"/>
    <cellStyle name="Normal 13 2 4 3 3 2" xfId="13219"/>
    <cellStyle name="Normal 13 2 4 3 4" xfId="9359"/>
    <cellStyle name="Normal 13 2 4 3 4 2" xfId="15148"/>
    <cellStyle name="Normal 13 2 4 3 5" xfId="11289"/>
    <cellStyle name="Normal 13 2 4 4" xfId="2480"/>
    <cellStyle name="Normal 13 2 4 4 2" xfId="6373"/>
    <cellStyle name="Normal 13 2 4 5" xfId="4498"/>
    <cellStyle name="Normal 13 2 4 5 2" xfId="12255"/>
    <cellStyle name="Normal 13 2 4 6" xfId="8395"/>
    <cellStyle name="Normal 13 2 4 6 2" xfId="14184"/>
    <cellStyle name="Normal 13 2 4 7" xfId="10325"/>
    <cellStyle name="Normal 13 2 5" xfId="619"/>
    <cellStyle name="Normal 13 2 5 2" xfId="1166"/>
    <cellStyle name="Normal 13 2 5 2 2" xfId="2153"/>
    <cellStyle name="Normal 13 2 5 2 2 2" xfId="4086"/>
    <cellStyle name="Normal 13 2 5 2 2 2 2" xfId="7118"/>
    <cellStyle name="Normal 13 2 5 2 2 3" xfId="6104"/>
    <cellStyle name="Normal 13 2 5 2 2 3 2" xfId="13861"/>
    <cellStyle name="Normal 13 2 5 2 2 4" xfId="10001"/>
    <cellStyle name="Normal 13 2 5 2 2 4 2" xfId="15790"/>
    <cellStyle name="Normal 13 2 5 2 2 5" xfId="11931"/>
    <cellStyle name="Normal 13 2 5 2 3" xfId="3123"/>
    <cellStyle name="Normal 13 2 5 2 3 2" xfId="6540"/>
    <cellStyle name="Normal 13 2 5 2 4" xfId="5141"/>
    <cellStyle name="Normal 13 2 5 2 4 2" xfId="12898"/>
    <cellStyle name="Normal 13 2 5 2 5" xfId="9038"/>
    <cellStyle name="Normal 13 2 5 2 5 2" xfId="14827"/>
    <cellStyle name="Normal 13 2 5 2 6" xfId="10968"/>
    <cellStyle name="Normal 13 2 5 3" xfId="1672"/>
    <cellStyle name="Normal 13 2 5 3 2" xfId="3605"/>
    <cellStyle name="Normal 13 2 5 3 2 2" xfId="6460"/>
    <cellStyle name="Normal 13 2 5 3 3" xfId="5623"/>
    <cellStyle name="Normal 13 2 5 3 3 2" xfId="13380"/>
    <cellStyle name="Normal 13 2 5 3 4" xfId="9520"/>
    <cellStyle name="Normal 13 2 5 3 4 2" xfId="15309"/>
    <cellStyle name="Normal 13 2 5 3 5" xfId="11450"/>
    <cellStyle name="Normal 13 2 5 4" xfId="2641"/>
    <cellStyle name="Normal 13 2 5 4 2" xfId="7136"/>
    <cellStyle name="Normal 13 2 5 5" xfId="4659"/>
    <cellStyle name="Normal 13 2 5 5 2" xfId="12416"/>
    <cellStyle name="Normal 13 2 5 6" xfId="8556"/>
    <cellStyle name="Normal 13 2 5 6 2" xfId="14345"/>
    <cellStyle name="Normal 13 2 5 7" xfId="10486"/>
    <cellStyle name="Normal 13 2 6" xfId="837"/>
    <cellStyle name="Normal 13 2 6 2" xfId="1833"/>
    <cellStyle name="Normal 13 2 6 2 2" xfId="3766"/>
    <cellStyle name="Normal 13 2 6 2 2 2" xfId="7195"/>
    <cellStyle name="Normal 13 2 6 2 3" xfId="5784"/>
    <cellStyle name="Normal 13 2 6 2 3 2" xfId="13541"/>
    <cellStyle name="Normal 13 2 6 2 4" xfId="9681"/>
    <cellStyle name="Normal 13 2 6 2 4 2" xfId="15470"/>
    <cellStyle name="Normal 13 2 6 2 5" xfId="11611"/>
    <cellStyle name="Normal 13 2 6 3" xfId="2802"/>
    <cellStyle name="Normal 13 2 6 3 2" xfId="6965"/>
    <cellStyle name="Normal 13 2 6 4" xfId="4820"/>
    <cellStyle name="Normal 13 2 6 4 2" xfId="12577"/>
    <cellStyle name="Normal 13 2 6 5" xfId="8717"/>
    <cellStyle name="Normal 13 2 6 5 2" xfId="14506"/>
    <cellStyle name="Normal 13 2 6 6" xfId="10647"/>
    <cellStyle name="Normal 13 2 7" xfId="1351"/>
    <cellStyle name="Normal 13 2 7 2" xfId="3284"/>
    <cellStyle name="Normal 13 2 7 2 2" xfId="6307"/>
    <cellStyle name="Normal 13 2 7 3" xfId="5302"/>
    <cellStyle name="Normal 13 2 7 3 2" xfId="13059"/>
    <cellStyle name="Normal 13 2 7 4" xfId="9199"/>
    <cellStyle name="Normal 13 2 7 4 2" xfId="14988"/>
    <cellStyle name="Normal 13 2 7 5" xfId="11129"/>
    <cellStyle name="Normal 13 2 8" xfId="2320"/>
    <cellStyle name="Normal 13 2 8 2" xfId="6329"/>
    <cellStyle name="Normal 13 2 9" xfId="4338"/>
    <cellStyle name="Normal 13 2 9 2" xfId="12095"/>
    <cellStyle name="Normal 13 3" xfId="317"/>
    <cellStyle name="Normal 13 3 10" xfId="10185"/>
    <cellStyle name="Normal 13 3 2" xfId="397"/>
    <cellStyle name="Normal 13 3 2 2" xfId="557"/>
    <cellStyle name="Normal 13 3 2 2 2" xfId="1105"/>
    <cellStyle name="Normal 13 3 2 2 2 2" xfId="2093"/>
    <cellStyle name="Normal 13 3 2 2 2 2 2" xfId="4026"/>
    <cellStyle name="Normal 13 3 2 2 2 2 2 2" xfId="6244"/>
    <cellStyle name="Normal 13 3 2 2 2 2 3" xfId="6044"/>
    <cellStyle name="Normal 13 3 2 2 2 2 3 2" xfId="13801"/>
    <cellStyle name="Normal 13 3 2 2 2 2 4" xfId="9941"/>
    <cellStyle name="Normal 13 3 2 2 2 2 4 2" xfId="15730"/>
    <cellStyle name="Normal 13 3 2 2 2 2 5" xfId="11871"/>
    <cellStyle name="Normal 13 3 2 2 2 3" xfId="3062"/>
    <cellStyle name="Normal 13 3 2 2 2 3 2" xfId="6293"/>
    <cellStyle name="Normal 13 3 2 2 2 4" xfId="5080"/>
    <cellStyle name="Normal 13 3 2 2 2 4 2" xfId="12837"/>
    <cellStyle name="Normal 13 3 2 2 2 5" xfId="8977"/>
    <cellStyle name="Normal 13 3 2 2 2 5 2" xfId="14766"/>
    <cellStyle name="Normal 13 3 2 2 2 6" xfId="10907"/>
    <cellStyle name="Normal 13 3 2 2 3" xfId="1611"/>
    <cellStyle name="Normal 13 3 2 2 3 2" xfId="3544"/>
    <cellStyle name="Normal 13 3 2 2 3 2 2" xfId="6702"/>
    <cellStyle name="Normal 13 3 2 2 3 3" xfId="5562"/>
    <cellStyle name="Normal 13 3 2 2 3 3 2" xfId="13319"/>
    <cellStyle name="Normal 13 3 2 2 3 4" xfId="9459"/>
    <cellStyle name="Normal 13 3 2 2 3 4 2" xfId="15248"/>
    <cellStyle name="Normal 13 3 2 2 3 5" xfId="11389"/>
    <cellStyle name="Normal 13 3 2 2 4" xfId="2580"/>
    <cellStyle name="Normal 13 3 2 2 4 2" xfId="6477"/>
    <cellStyle name="Normal 13 3 2 2 5" xfId="4598"/>
    <cellStyle name="Normal 13 3 2 2 5 2" xfId="12355"/>
    <cellStyle name="Normal 13 3 2 2 6" xfId="8495"/>
    <cellStyle name="Normal 13 3 2 2 6 2" xfId="14284"/>
    <cellStyle name="Normal 13 3 2 2 7" xfId="10425"/>
    <cellStyle name="Normal 13 3 2 3" xfId="719"/>
    <cellStyle name="Normal 13 3 2 3 2" xfId="1266"/>
    <cellStyle name="Normal 13 3 2 3 2 2" xfId="2253"/>
    <cellStyle name="Normal 13 3 2 3 2 2 2" xfId="4186"/>
    <cellStyle name="Normal 13 3 2 3 2 2 2 2" xfId="6263"/>
    <cellStyle name="Normal 13 3 2 3 2 2 3" xfId="6204"/>
    <cellStyle name="Normal 13 3 2 3 2 2 3 2" xfId="13961"/>
    <cellStyle name="Normal 13 3 2 3 2 2 4" xfId="10101"/>
    <cellStyle name="Normal 13 3 2 3 2 2 4 2" xfId="15890"/>
    <cellStyle name="Normal 13 3 2 3 2 2 5" xfId="12031"/>
    <cellStyle name="Normal 13 3 2 3 2 3" xfId="3223"/>
    <cellStyle name="Normal 13 3 2 3 2 3 2" xfId="6358"/>
    <cellStyle name="Normal 13 3 2 3 2 4" xfId="5241"/>
    <cellStyle name="Normal 13 3 2 3 2 4 2" xfId="12998"/>
    <cellStyle name="Normal 13 3 2 3 2 5" xfId="9138"/>
    <cellStyle name="Normal 13 3 2 3 2 5 2" xfId="14927"/>
    <cellStyle name="Normal 13 3 2 3 2 6" xfId="11068"/>
    <cellStyle name="Normal 13 3 2 3 3" xfId="1772"/>
    <cellStyle name="Normal 13 3 2 3 3 2" xfId="3705"/>
    <cellStyle name="Normal 13 3 2 3 3 2 2" xfId="6772"/>
    <cellStyle name="Normal 13 3 2 3 3 3" xfId="5723"/>
    <cellStyle name="Normal 13 3 2 3 3 3 2" xfId="13480"/>
    <cellStyle name="Normal 13 3 2 3 3 4" xfId="9620"/>
    <cellStyle name="Normal 13 3 2 3 3 4 2" xfId="15409"/>
    <cellStyle name="Normal 13 3 2 3 3 5" xfId="11550"/>
    <cellStyle name="Normal 13 3 2 3 4" xfId="2741"/>
    <cellStyle name="Normal 13 3 2 3 4 2" xfId="6945"/>
    <cellStyle name="Normal 13 3 2 3 5" xfId="4759"/>
    <cellStyle name="Normal 13 3 2 3 5 2" xfId="12516"/>
    <cellStyle name="Normal 13 3 2 3 6" xfId="8656"/>
    <cellStyle name="Normal 13 3 2 3 6 2" xfId="14445"/>
    <cellStyle name="Normal 13 3 2 3 7" xfId="10586"/>
    <cellStyle name="Normal 13 3 2 4" xfId="945"/>
    <cellStyle name="Normal 13 3 2 4 2" xfId="1933"/>
    <cellStyle name="Normal 13 3 2 4 2 2" xfId="3866"/>
    <cellStyle name="Normal 13 3 2 4 2 2 2" xfId="6242"/>
    <cellStyle name="Normal 13 3 2 4 2 3" xfId="5884"/>
    <cellStyle name="Normal 13 3 2 4 2 3 2" xfId="13641"/>
    <cellStyle name="Normal 13 3 2 4 2 4" xfId="9781"/>
    <cellStyle name="Normal 13 3 2 4 2 4 2" xfId="15570"/>
    <cellStyle name="Normal 13 3 2 4 2 5" xfId="11711"/>
    <cellStyle name="Normal 13 3 2 4 3" xfId="2902"/>
    <cellStyle name="Normal 13 3 2 4 3 2" xfId="6895"/>
    <cellStyle name="Normal 13 3 2 4 4" xfId="4920"/>
    <cellStyle name="Normal 13 3 2 4 4 2" xfId="12677"/>
    <cellStyle name="Normal 13 3 2 4 5" xfId="8817"/>
    <cellStyle name="Normal 13 3 2 4 5 2" xfId="14606"/>
    <cellStyle name="Normal 13 3 2 4 6" xfId="10747"/>
    <cellStyle name="Normal 13 3 2 5" xfId="1451"/>
    <cellStyle name="Normal 13 3 2 5 2" xfId="3384"/>
    <cellStyle name="Normal 13 3 2 5 2 2" xfId="6878"/>
    <cellStyle name="Normal 13 3 2 5 3" xfId="5402"/>
    <cellStyle name="Normal 13 3 2 5 3 2" xfId="13159"/>
    <cellStyle name="Normal 13 3 2 5 4" xfId="9299"/>
    <cellStyle name="Normal 13 3 2 5 4 2" xfId="15088"/>
    <cellStyle name="Normal 13 3 2 5 5" xfId="11229"/>
    <cellStyle name="Normal 13 3 2 6" xfId="2420"/>
    <cellStyle name="Normal 13 3 2 6 2" xfId="6948"/>
    <cellStyle name="Normal 13 3 2 7" xfId="4438"/>
    <cellStyle name="Normal 13 3 2 7 2" xfId="12195"/>
    <cellStyle name="Normal 13 3 2 8" xfId="8335"/>
    <cellStyle name="Normal 13 3 2 8 2" xfId="14124"/>
    <cellStyle name="Normal 13 3 2 9" xfId="10265"/>
    <cellStyle name="Normal 13 3 3" xfId="477"/>
    <cellStyle name="Normal 13 3 3 2" xfId="1025"/>
    <cellStyle name="Normal 13 3 3 2 2" xfId="2013"/>
    <cellStyle name="Normal 13 3 3 2 2 2" xfId="3946"/>
    <cellStyle name="Normal 13 3 3 2 2 2 2" xfId="6727"/>
    <cellStyle name="Normal 13 3 3 2 2 3" xfId="5964"/>
    <cellStyle name="Normal 13 3 3 2 2 3 2" xfId="13721"/>
    <cellStyle name="Normal 13 3 3 2 2 4" xfId="9861"/>
    <cellStyle name="Normal 13 3 3 2 2 4 2" xfId="15650"/>
    <cellStyle name="Normal 13 3 3 2 2 5" xfId="11791"/>
    <cellStyle name="Normal 13 3 3 2 3" xfId="2982"/>
    <cellStyle name="Normal 13 3 3 2 3 2" xfId="6831"/>
    <cellStyle name="Normal 13 3 3 2 4" xfId="5000"/>
    <cellStyle name="Normal 13 3 3 2 4 2" xfId="12757"/>
    <cellStyle name="Normal 13 3 3 2 5" xfId="8897"/>
    <cellStyle name="Normal 13 3 3 2 5 2" xfId="14686"/>
    <cellStyle name="Normal 13 3 3 2 6" xfId="10827"/>
    <cellStyle name="Normal 13 3 3 3" xfId="1531"/>
    <cellStyle name="Normal 13 3 3 3 2" xfId="3464"/>
    <cellStyle name="Normal 13 3 3 3 2 2" xfId="6302"/>
    <cellStyle name="Normal 13 3 3 3 3" xfId="5482"/>
    <cellStyle name="Normal 13 3 3 3 3 2" xfId="13239"/>
    <cellStyle name="Normal 13 3 3 3 4" xfId="9379"/>
    <cellStyle name="Normal 13 3 3 3 4 2" xfId="15168"/>
    <cellStyle name="Normal 13 3 3 3 5" xfId="11309"/>
    <cellStyle name="Normal 13 3 3 4" xfId="2500"/>
    <cellStyle name="Normal 13 3 3 4 2" xfId="7008"/>
    <cellStyle name="Normal 13 3 3 5" xfId="4518"/>
    <cellStyle name="Normal 13 3 3 5 2" xfId="12275"/>
    <cellStyle name="Normal 13 3 3 6" xfId="8415"/>
    <cellStyle name="Normal 13 3 3 6 2" xfId="14204"/>
    <cellStyle name="Normal 13 3 3 7" xfId="10345"/>
    <cellStyle name="Normal 13 3 4" xfId="639"/>
    <cellStyle name="Normal 13 3 4 2" xfId="1186"/>
    <cellStyle name="Normal 13 3 4 2 2" xfId="2173"/>
    <cellStyle name="Normal 13 3 4 2 2 2" xfId="4106"/>
    <cellStyle name="Normal 13 3 4 2 2 2 2" xfId="7044"/>
    <cellStyle name="Normal 13 3 4 2 2 3" xfId="6124"/>
    <cellStyle name="Normal 13 3 4 2 2 3 2" xfId="13881"/>
    <cellStyle name="Normal 13 3 4 2 2 4" xfId="10021"/>
    <cellStyle name="Normal 13 3 4 2 2 4 2" xfId="15810"/>
    <cellStyle name="Normal 13 3 4 2 2 5" xfId="11951"/>
    <cellStyle name="Normal 13 3 4 2 3" xfId="3143"/>
    <cellStyle name="Normal 13 3 4 2 3 2" xfId="6526"/>
    <cellStyle name="Normal 13 3 4 2 4" xfId="5161"/>
    <cellStyle name="Normal 13 3 4 2 4 2" xfId="12918"/>
    <cellStyle name="Normal 13 3 4 2 5" xfId="9058"/>
    <cellStyle name="Normal 13 3 4 2 5 2" xfId="14847"/>
    <cellStyle name="Normal 13 3 4 2 6" xfId="10988"/>
    <cellStyle name="Normal 13 3 4 3" xfId="1692"/>
    <cellStyle name="Normal 13 3 4 3 2" xfId="3625"/>
    <cellStyle name="Normal 13 3 4 3 2 2" xfId="6517"/>
    <cellStyle name="Normal 13 3 4 3 3" xfId="5643"/>
    <cellStyle name="Normal 13 3 4 3 3 2" xfId="13400"/>
    <cellStyle name="Normal 13 3 4 3 4" xfId="9540"/>
    <cellStyle name="Normal 13 3 4 3 4 2" xfId="15329"/>
    <cellStyle name="Normal 13 3 4 3 5" xfId="11470"/>
    <cellStyle name="Normal 13 3 4 4" xfId="2661"/>
    <cellStyle name="Normal 13 3 4 4 2" xfId="6789"/>
    <cellStyle name="Normal 13 3 4 5" xfId="4679"/>
    <cellStyle name="Normal 13 3 4 5 2" xfId="12436"/>
    <cellStyle name="Normal 13 3 4 6" xfId="8576"/>
    <cellStyle name="Normal 13 3 4 6 2" xfId="14365"/>
    <cellStyle name="Normal 13 3 4 7" xfId="10506"/>
    <cellStyle name="Normal 13 3 5" xfId="865"/>
    <cellStyle name="Normal 13 3 5 2" xfId="1853"/>
    <cellStyle name="Normal 13 3 5 2 2" xfId="3786"/>
    <cellStyle name="Normal 13 3 5 2 2 2" xfId="6983"/>
    <cellStyle name="Normal 13 3 5 2 3" xfId="5804"/>
    <cellStyle name="Normal 13 3 5 2 3 2" xfId="13561"/>
    <cellStyle name="Normal 13 3 5 2 4" xfId="9701"/>
    <cellStyle name="Normal 13 3 5 2 4 2" xfId="15490"/>
    <cellStyle name="Normal 13 3 5 2 5" xfId="11631"/>
    <cellStyle name="Normal 13 3 5 3" xfId="2822"/>
    <cellStyle name="Normal 13 3 5 3 2" xfId="6257"/>
    <cellStyle name="Normal 13 3 5 4" xfId="4840"/>
    <cellStyle name="Normal 13 3 5 4 2" xfId="12597"/>
    <cellStyle name="Normal 13 3 5 5" xfId="8737"/>
    <cellStyle name="Normal 13 3 5 5 2" xfId="14526"/>
    <cellStyle name="Normal 13 3 5 6" xfId="10667"/>
    <cellStyle name="Normal 13 3 6" xfId="1371"/>
    <cellStyle name="Normal 13 3 6 2" xfId="3304"/>
    <cellStyle name="Normal 13 3 6 2 2" xfId="6970"/>
    <cellStyle name="Normal 13 3 6 3" xfId="5322"/>
    <cellStyle name="Normal 13 3 6 3 2" xfId="13079"/>
    <cellStyle name="Normal 13 3 6 4" xfId="9219"/>
    <cellStyle name="Normal 13 3 6 4 2" xfId="15008"/>
    <cellStyle name="Normal 13 3 6 5" xfId="11149"/>
    <cellStyle name="Normal 13 3 7" xfId="2340"/>
    <cellStyle name="Normal 13 3 7 2" xfId="6273"/>
    <cellStyle name="Normal 13 3 8" xfId="4358"/>
    <cellStyle name="Normal 13 3 8 2" xfId="12115"/>
    <cellStyle name="Normal 13 3 9" xfId="8255"/>
    <cellStyle name="Normal 13 3 9 2" xfId="14044"/>
    <cellStyle name="Normal 13 4" xfId="357"/>
    <cellStyle name="Normal 13 4 2" xfId="517"/>
    <cellStyle name="Normal 13 4 2 2" xfId="1065"/>
    <cellStyle name="Normal 13 4 2 2 2" xfId="2053"/>
    <cellStyle name="Normal 13 4 2 2 2 2" xfId="3986"/>
    <cellStyle name="Normal 13 4 2 2 2 2 2" xfId="6404"/>
    <cellStyle name="Normal 13 4 2 2 2 3" xfId="6004"/>
    <cellStyle name="Normal 13 4 2 2 2 3 2" xfId="13761"/>
    <cellStyle name="Normal 13 4 2 2 2 4" xfId="9901"/>
    <cellStyle name="Normal 13 4 2 2 2 4 2" xfId="15690"/>
    <cellStyle name="Normal 13 4 2 2 2 5" xfId="11831"/>
    <cellStyle name="Normal 13 4 2 2 3" xfId="3022"/>
    <cellStyle name="Normal 13 4 2 2 3 2" xfId="7176"/>
    <cellStyle name="Normal 13 4 2 2 4" xfId="5040"/>
    <cellStyle name="Normal 13 4 2 2 4 2" xfId="12797"/>
    <cellStyle name="Normal 13 4 2 2 5" xfId="8937"/>
    <cellStyle name="Normal 13 4 2 2 5 2" xfId="14726"/>
    <cellStyle name="Normal 13 4 2 2 6" xfId="10867"/>
    <cellStyle name="Normal 13 4 2 3" xfId="1571"/>
    <cellStyle name="Normal 13 4 2 3 2" xfId="3504"/>
    <cellStyle name="Normal 13 4 2 3 2 2" xfId="6262"/>
    <cellStyle name="Normal 13 4 2 3 3" xfId="5522"/>
    <cellStyle name="Normal 13 4 2 3 3 2" xfId="13279"/>
    <cellStyle name="Normal 13 4 2 3 4" xfId="9419"/>
    <cellStyle name="Normal 13 4 2 3 4 2" xfId="15208"/>
    <cellStyle name="Normal 13 4 2 3 5" xfId="11349"/>
    <cellStyle name="Normal 13 4 2 4" xfId="2540"/>
    <cellStyle name="Normal 13 4 2 4 2" xfId="7139"/>
    <cellStyle name="Normal 13 4 2 5" xfId="4558"/>
    <cellStyle name="Normal 13 4 2 5 2" xfId="12315"/>
    <cellStyle name="Normal 13 4 2 6" xfId="8455"/>
    <cellStyle name="Normal 13 4 2 6 2" xfId="14244"/>
    <cellStyle name="Normal 13 4 2 7" xfId="10385"/>
    <cellStyle name="Normal 13 4 3" xfId="679"/>
    <cellStyle name="Normal 13 4 3 2" xfId="1226"/>
    <cellStyle name="Normal 13 4 3 2 2" xfId="2213"/>
    <cellStyle name="Normal 13 4 3 2 2 2" xfId="4146"/>
    <cellStyle name="Normal 13 4 3 2 2 2 2" xfId="6277"/>
    <cellStyle name="Normal 13 4 3 2 2 3" xfId="6164"/>
    <cellStyle name="Normal 13 4 3 2 2 3 2" xfId="13921"/>
    <cellStyle name="Normal 13 4 3 2 2 4" xfId="10061"/>
    <cellStyle name="Normal 13 4 3 2 2 4 2" xfId="15850"/>
    <cellStyle name="Normal 13 4 3 2 2 5" xfId="11991"/>
    <cellStyle name="Normal 13 4 3 2 3" xfId="3183"/>
    <cellStyle name="Normal 13 4 3 2 3 2" xfId="6253"/>
    <cellStyle name="Normal 13 4 3 2 4" xfId="5201"/>
    <cellStyle name="Normal 13 4 3 2 4 2" xfId="12958"/>
    <cellStyle name="Normal 13 4 3 2 5" xfId="9098"/>
    <cellStyle name="Normal 13 4 3 2 5 2" xfId="14887"/>
    <cellStyle name="Normal 13 4 3 2 6" xfId="11028"/>
    <cellStyle name="Normal 13 4 3 3" xfId="1732"/>
    <cellStyle name="Normal 13 4 3 3 2" xfId="3665"/>
    <cellStyle name="Normal 13 4 3 3 2 2" xfId="6826"/>
    <cellStyle name="Normal 13 4 3 3 3" xfId="5683"/>
    <cellStyle name="Normal 13 4 3 3 3 2" xfId="13440"/>
    <cellStyle name="Normal 13 4 3 3 4" xfId="9580"/>
    <cellStyle name="Normal 13 4 3 3 4 2" xfId="15369"/>
    <cellStyle name="Normal 13 4 3 3 5" xfId="11510"/>
    <cellStyle name="Normal 13 4 3 4" xfId="2701"/>
    <cellStyle name="Normal 13 4 3 4 2" xfId="7084"/>
    <cellStyle name="Normal 13 4 3 5" xfId="4719"/>
    <cellStyle name="Normal 13 4 3 5 2" xfId="12476"/>
    <cellStyle name="Normal 13 4 3 6" xfId="8616"/>
    <cellStyle name="Normal 13 4 3 6 2" xfId="14405"/>
    <cellStyle name="Normal 13 4 3 7" xfId="10546"/>
    <cellStyle name="Normal 13 4 4" xfId="905"/>
    <cellStyle name="Normal 13 4 4 2" xfId="1893"/>
    <cellStyle name="Normal 13 4 4 2 2" xfId="3826"/>
    <cellStyle name="Normal 13 4 4 2 2 2" xfId="6588"/>
    <cellStyle name="Normal 13 4 4 2 3" xfId="5844"/>
    <cellStyle name="Normal 13 4 4 2 3 2" xfId="13601"/>
    <cellStyle name="Normal 13 4 4 2 4" xfId="9741"/>
    <cellStyle name="Normal 13 4 4 2 4 2" xfId="15530"/>
    <cellStyle name="Normal 13 4 4 2 5" xfId="11671"/>
    <cellStyle name="Normal 13 4 4 3" xfId="2862"/>
    <cellStyle name="Normal 13 4 4 3 2" xfId="7048"/>
    <cellStyle name="Normal 13 4 4 4" xfId="4880"/>
    <cellStyle name="Normal 13 4 4 4 2" xfId="12637"/>
    <cellStyle name="Normal 13 4 4 5" xfId="8777"/>
    <cellStyle name="Normal 13 4 4 5 2" xfId="14566"/>
    <cellStyle name="Normal 13 4 4 6" xfId="10707"/>
    <cellStyle name="Normal 13 4 5" xfId="1411"/>
    <cellStyle name="Normal 13 4 5 2" xfId="3344"/>
    <cellStyle name="Normal 13 4 5 2 2" xfId="6987"/>
    <cellStyle name="Normal 13 4 5 3" xfId="5362"/>
    <cellStyle name="Normal 13 4 5 3 2" xfId="13119"/>
    <cellStyle name="Normal 13 4 5 4" xfId="9259"/>
    <cellStyle name="Normal 13 4 5 4 2" xfId="15048"/>
    <cellStyle name="Normal 13 4 5 5" xfId="11189"/>
    <cellStyle name="Normal 13 4 6" xfId="2380"/>
    <cellStyle name="Normal 13 4 6 2" xfId="7126"/>
    <cellStyle name="Normal 13 4 7" xfId="4398"/>
    <cellStyle name="Normal 13 4 7 2" xfId="12155"/>
    <cellStyle name="Normal 13 4 8" xfId="8295"/>
    <cellStyle name="Normal 13 4 8 2" xfId="14084"/>
    <cellStyle name="Normal 13 4 9" xfId="10225"/>
    <cellStyle name="Normal 13 5" xfId="437"/>
    <cellStyle name="Normal 13 5 2" xfId="985"/>
    <cellStyle name="Normal 13 5 2 2" xfId="1973"/>
    <cellStyle name="Normal 13 5 2 2 2" xfId="3906"/>
    <cellStyle name="Normal 13 5 2 2 2 2" xfId="6571"/>
    <cellStyle name="Normal 13 5 2 2 3" xfId="5924"/>
    <cellStyle name="Normal 13 5 2 2 3 2" xfId="13681"/>
    <cellStyle name="Normal 13 5 2 2 4" xfId="9821"/>
    <cellStyle name="Normal 13 5 2 2 4 2" xfId="15610"/>
    <cellStyle name="Normal 13 5 2 2 5" xfId="11751"/>
    <cellStyle name="Normal 13 5 2 3" xfId="2942"/>
    <cellStyle name="Normal 13 5 2 3 2" xfId="6679"/>
    <cellStyle name="Normal 13 5 2 4" xfId="4960"/>
    <cellStyle name="Normal 13 5 2 4 2" xfId="12717"/>
    <cellStyle name="Normal 13 5 2 5" xfId="8857"/>
    <cellStyle name="Normal 13 5 2 5 2" xfId="14646"/>
    <cellStyle name="Normal 13 5 2 6" xfId="10787"/>
    <cellStyle name="Normal 13 5 3" xfId="1491"/>
    <cellStyle name="Normal 13 5 3 2" xfId="3424"/>
    <cellStyle name="Normal 13 5 3 2 2" xfId="6569"/>
    <cellStyle name="Normal 13 5 3 3" xfId="5442"/>
    <cellStyle name="Normal 13 5 3 3 2" xfId="13199"/>
    <cellStyle name="Normal 13 5 3 4" xfId="9339"/>
    <cellStyle name="Normal 13 5 3 4 2" xfId="15128"/>
    <cellStyle name="Normal 13 5 3 5" xfId="11269"/>
    <cellStyle name="Normal 13 5 4" xfId="2460"/>
    <cellStyle name="Normal 13 5 4 2" xfId="6568"/>
    <cellStyle name="Normal 13 5 5" xfId="4478"/>
    <cellStyle name="Normal 13 5 5 2" xfId="12235"/>
    <cellStyle name="Normal 13 5 6" xfId="8375"/>
    <cellStyle name="Normal 13 5 6 2" xfId="14164"/>
    <cellStyle name="Normal 13 5 7" xfId="10305"/>
    <cellStyle name="Normal 13 6" xfId="599"/>
    <cellStyle name="Normal 13 6 2" xfId="1146"/>
    <cellStyle name="Normal 13 6 2 2" xfId="2133"/>
    <cellStyle name="Normal 13 6 2 2 2" xfId="4066"/>
    <cellStyle name="Normal 13 6 2 2 2 2" xfId="7153"/>
    <cellStyle name="Normal 13 6 2 2 3" xfId="6084"/>
    <cellStyle name="Normal 13 6 2 2 3 2" xfId="13841"/>
    <cellStyle name="Normal 13 6 2 2 4" xfId="9981"/>
    <cellStyle name="Normal 13 6 2 2 4 2" xfId="15770"/>
    <cellStyle name="Normal 13 6 2 2 5" xfId="11911"/>
    <cellStyle name="Normal 13 6 2 3" xfId="3103"/>
    <cellStyle name="Normal 13 6 2 3 2" xfId="7016"/>
    <cellStyle name="Normal 13 6 2 4" xfId="5121"/>
    <cellStyle name="Normal 13 6 2 4 2" xfId="12878"/>
    <cellStyle name="Normal 13 6 2 5" xfId="9018"/>
    <cellStyle name="Normal 13 6 2 5 2" xfId="14807"/>
    <cellStyle name="Normal 13 6 2 6" xfId="10948"/>
    <cellStyle name="Normal 13 6 3" xfId="1652"/>
    <cellStyle name="Normal 13 6 3 2" xfId="3585"/>
    <cellStyle name="Normal 13 6 3 2 2" xfId="6704"/>
    <cellStyle name="Normal 13 6 3 3" xfId="5603"/>
    <cellStyle name="Normal 13 6 3 3 2" xfId="13360"/>
    <cellStyle name="Normal 13 6 3 4" xfId="9500"/>
    <cellStyle name="Normal 13 6 3 4 2" xfId="15289"/>
    <cellStyle name="Normal 13 6 3 5" xfId="11430"/>
    <cellStyle name="Normal 13 6 4" xfId="2621"/>
    <cellStyle name="Normal 13 6 4 2" xfId="6597"/>
    <cellStyle name="Normal 13 6 5" xfId="4639"/>
    <cellStyle name="Normal 13 6 5 2" xfId="12396"/>
    <cellStyle name="Normal 13 6 6" xfId="8536"/>
    <cellStyle name="Normal 13 6 6 2" xfId="14325"/>
    <cellStyle name="Normal 13 6 7" xfId="10466"/>
    <cellStyle name="Normal 13 7" xfId="811"/>
    <cellStyle name="Normal 13 7 2" xfId="1813"/>
    <cellStyle name="Normal 13 7 2 2" xfId="3746"/>
    <cellStyle name="Normal 13 7 2 2 2" xfId="6648"/>
    <cellStyle name="Normal 13 7 2 3" xfId="5764"/>
    <cellStyle name="Normal 13 7 2 3 2" xfId="13521"/>
    <cellStyle name="Normal 13 7 2 4" xfId="9661"/>
    <cellStyle name="Normal 13 7 2 4 2" xfId="15450"/>
    <cellStyle name="Normal 13 7 2 5" xfId="11591"/>
    <cellStyle name="Normal 13 7 3" xfId="2782"/>
    <cellStyle name="Normal 13 7 3 2" xfId="6543"/>
    <cellStyle name="Normal 13 7 4" xfId="4800"/>
    <cellStyle name="Normal 13 7 4 2" xfId="12557"/>
    <cellStyle name="Normal 13 7 5" xfId="8697"/>
    <cellStyle name="Normal 13 7 5 2" xfId="14486"/>
    <cellStyle name="Normal 13 7 6" xfId="10627"/>
    <cellStyle name="Normal 13 8" xfId="1331"/>
    <cellStyle name="Normal 13 8 2" xfId="3264"/>
    <cellStyle name="Normal 13 8 2 2" xfId="6393"/>
    <cellStyle name="Normal 13 8 3" xfId="5282"/>
    <cellStyle name="Normal 13 8 3 2" xfId="13039"/>
    <cellStyle name="Normal 13 8 4" xfId="9179"/>
    <cellStyle name="Normal 13 8 4 2" xfId="14968"/>
    <cellStyle name="Normal 13 8 5" xfId="11109"/>
    <cellStyle name="Normal 13 9" xfId="2300"/>
    <cellStyle name="Normal 13 9 2" xfId="6376"/>
    <cellStyle name="Normal 14" xfId="178"/>
    <cellStyle name="Normal 15" xfId="242"/>
    <cellStyle name="Normal 15 10" xfId="8225"/>
    <cellStyle name="Normal 15 10 2" xfId="14014"/>
    <cellStyle name="Normal 15 11" xfId="10155"/>
    <cellStyle name="Normal 15 2" xfId="327"/>
    <cellStyle name="Normal 15 2 10" xfId="10195"/>
    <cellStyle name="Normal 15 2 2" xfId="407"/>
    <cellStyle name="Normal 15 2 2 2" xfId="567"/>
    <cellStyle name="Normal 15 2 2 2 2" xfId="1115"/>
    <cellStyle name="Normal 15 2 2 2 2 2" xfId="2103"/>
    <cellStyle name="Normal 15 2 2 2 2 2 2" xfId="4036"/>
    <cellStyle name="Normal 15 2 2 2 2 2 2 2" xfId="6377"/>
    <cellStyle name="Normal 15 2 2 2 2 2 3" xfId="6054"/>
    <cellStyle name="Normal 15 2 2 2 2 2 3 2" xfId="13811"/>
    <cellStyle name="Normal 15 2 2 2 2 2 4" xfId="9951"/>
    <cellStyle name="Normal 15 2 2 2 2 2 4 2" xfId="15740"/>
    <cellStyle name="Normal 15 2 2 2 2 2 5" xfId="11881"/>
    <cellStyle name="Normal 15 2 2 2 2 3" xfId="3072"/>
    <cellStyle name="Normal 15 2 2 2 2 3 2" xfId="6952"/>
    <cellStyle name="Normal 15 2 2 2 2 4" xfId="5090"/>
    <cellStyle name="Normal 15 2 2 2 2 4 2" xfId="12847"/>
    <cellStyle name="Normal 15 2 2 2 2 5" xfId="8987"/>
    <cellStyle name="Normal 15 2 2 2 2 5 2" xfId="14776"/>
    <cellStyle name="Normal 15 2 2 2 2 6" xfId="10917"/>
    <cellStyle name="Normal 15 2 2 2 3" xfId="1621"/>
    <cellStyle name="Normal 15 2 2 2 3 2" xfId="3554"/>
    <cellStyle name="Normal 15 2 2 2 3 2 2" xfId="7000"/>
    <cellStyle name="Normal 15 2 2 2 3 3" xfId="5572"/>
    <cellStyle name="Normal 15 2 2 2 3 3 2" xfId="13329"/>
    <cellStyle name="Normal 15 2 2 2 3 4" xfId="9469"/>
    <cellStyle name="Normal 15 2 2 2 3 4 2" xfId="15258"/>
    <cellStyle name="Normal 15 2 2 2 3 5" xfId="11399"/>
    <cellStyle name="Normal 15 2 2 2 4" xfId="2590"/>
    <cellStyle name="Normal 15 2 2 2 4 2" xfId="7143"/>
    <cellStyle name="Normal 15 2 2 2 5" xfId="4608"/>
    <cellStyle name="Normal 15 2 2 2 5 2" xfId="12365"/>
    <cellStyle name="Normal 15 2 2 2 6" xfId="8505"/>
    <cellStyle name="Normal 15 2 2 2 6 2" xfId="14294"/>
    <cellStyle name="Normal 15 2 2 2 7" xfId="10435"/>
    <cellStyle name="Normal 15 2 2 3" xfId="729"/>
    <cellStyle name="Normal 15 2 2 3 2" xfId="1276"/>
    <cellStyle name="Normal 15 2 2 3 2 2" xfId="2263"/>
    <cellStyle name="Normal 15 2 2 3 2 2 2" xfId="4196"/>
    <cellStyle name="Normal 15 2 2 3 2 2 2 2" xfId="6570"/>
    <cellStyle name="Normal 15 2 2 3 2 2 3" xfId="6214"/>
    <cellStyle name="Normal 15 2 2 3 2 2 3 2" xfId="13971"/>
    <cellStyle name="Normal 15 2 2 3 2 2 4" xfId="10111"/>
    <cellStyle name="Normal 15 2 2 3 2 2 4 2" xfId="15900"/>
    <cellStyle name="Normal 15 2 2 3 2 2 5" xfId="12041"/>
    <cellStyle name="Normal 15 2 2 3 2 3" xfId="3233"/>
    <cellStyle name="Normal 15 2 2 3 2 3 2" xfId="6964"/>
    <cellStyle name="Normal 15 2 2 3 2 4" xfId="5251"/>
    <cellStyle name="Normal 15 2 2 3 2 4 2" xfId="13008"/>
    <cellStyle name="Normal 15 2 2 3 2 5" xfId="9148"/>
    <cellStyle name="Normal 15 2 2 3 2 5 2" xfId="14937"/>
    <cellStyle name="Normal 15 2 2 3 2 6" xfId="11078"/>
    <cellStyle name="Normal 15 2 2 3 3" xfId="1782"/>
    <cellStyle name="Normal 15 2 2 3 3 2" xfId="3715"/>
    <cellStyle name="Normal 15 2 2 3 3 2 2" xfId="6833"/>
    <cellStyle name="Normal 15 2 2 3 3 3" xfId="5733"/>
    <cellStyle name="Normal 15 2 2 3 3 3 2" xfId="13490"/>
    <cellStyle name="Normal 15 2 2 3 3 4" xfId="9630"/>
    <cellStyle name="Normal 15 2 2 3 3 4 2" xfId="15419"/>
    <cellStyle name="Normal 15 2 2 3 3 5" xfId="11560"/>
    <cellStyle name="Normal 15 2 2 3 4" xfId="2751"/>
    <cellStyle name="Normal 15 2 2 3 4 2" xfId="7207"/>
    <cellStyle name="Normal 15 2 2 3 5" xfId="4769"/>
    <cellStyle name="Normal 15 2 2 3 5 2" xfId="12526"/>
    <cellStyle name="Normal 15 2 2 3 6" xfId="8666"/>
    <cellStyle name="Normal 15 2 2 3 6 2" xfId="14455"/>
    <cellStyle name="Normal 15 2 2 3 7" xfId="10596"/>
    <cellStyle name="Normal 15 2 2 4" xfId="955"/>
    <cellStyle name="Normal 15 2 2 4 2" xfId="1943"/>
    <cellStyle name="Normal 15 2 2 4 2 2" xfId="3876"/>
    <cellStyle name="Normal 15 2 2 4 2 2 2" xfId="6466"/>
    <cellStyle name="Normal 15 2 2 4 2 3" xfId="5894"/>
    <cellStyle name="Normal 15 2 2 4 2 3 2" xfId="13651"/>
    <cellStyle name="Normal 15 2 2 4 2 4" xfId="9791"/>
    <cellStyle name="Normal 15 2 2 4 2 4 2" xfId="15580"/>
    <cellStyle name="Normal 15 2 2 4 2 5" xfId="11721"/>
    <cellStyle name="Normal 15 2 2 4 3" xfId="2912"/>
    <cellStyle name="Normal 15 2 2 4 3 2" xfId="7020"/>
    <cellStyle name="Normal 15 2 2 4 4" xfId="4930"/>
    <cellStyle name="Normal 15 2 2 4 4 2" xfId="12687"/>
    <cellStyle name="Normal 15 2 2 4 5" xfId="8827"/>
    <cellStyle name="Normal 15 2 2 4 5 2" xfId="14616"/>
    <cellStyle name="Normal 15 2 2 4 6" xfId="10757"/>
    <cellStyle name="Normal 15 2 2 5" xfId="1461"/>
    <cellStyle name="Normal 15 2 2 5 2" xfId="3394"/>
    <cellStyle name="Normal 15 2 2 5 2 2" xfId="6498"/>
    <cellStyle name="Normal 15 2 2 5 3" xfId="5412"/>
    <cellStyle name="Normal 15 2 2 5 3 2" xfId="13169"/>
    <cellStyle name="Normal 15 2 2 5 4" xfId="9309"/>
    <cellStyle name="Normal 15 2 2 5 4 2" xfId="15098"/>
    <cellStyle name="Normal 15 2 2 5 5" xfId="11239"/>
    <cellStyle name="Normal 15 2 2 6" xfId="2430"/>
    <cellStyle name="Normal 15 2 2 6 2" xfId="6931"/>
    <cellStyle name="Normal 15 2 2 7" xfId="4448"/>
    <cellStyle name="Normal 15 2 2 7 2" xfId="12205"/>
    <cellStyle name="Normal 15 2 2 8" xfId="8345"/>
    <cellStyle name="Normal 15 2 2 8 2" xfId="14134"/>
    <cellStyle name="Normal 15 2 2 9" xfId="10275"/>
    <cellStyle name="Normal 15 2 3" xfId="487"/>
    <cellStyle name="Normal 15 2 3 2" xfId="1035"/>
    <cellStyle name="Normal 15 2 3 2 2" xfId="2023"/>
    <cellStyle name="Normal 15 2 3 2 2 2" xfId="3956"/>
    <cellStyle name="Normal 15 2 3 2 2 2 2" xfId="6572"/>
    <cellStyle name="Normal 15 2 3 2 2 3" xfId="5974"/>
    <cellStyle name="Normal 15 2 3 2 2 3 2" xfId="13731"/>
    <cellStyle name="Normal 15 2 3 2 2 4" xfId="9871"/>
    <cellStyle name="Normal 15 2 3 2 2 4 2" xfId="15660"/>
    <cellStyle name="Normal 15 2 3 2 2 5" xfId="11801"/>
    <cellStyle name="Normal 15 2 3 2 3" xfId="2992"/>
    <cellStyle name="Normal 15 2 3 2 3 2" xfId="6821"/>
    <cellStyle name="Normal 15 2 3 2 4" xfId="5010"/>
    <cellStyle name="Normal 15 2 3 2 4 2" xfId="12767"/>
    <cellStyle name="Normal 15 2 3 2 5" xfId="8907"/>
    <cellStyle name="Normal 15 2 3 2 5 2" xfId="14696"/>
    <cellStyle name="Normal 15 2 3 2 6" xfId="10837"/>
    <cellStyle name="Normal 15 2 3 3" xfId="1541"/>
    <cellStyle name="Normal 15 2 3 3 2" xfId="3474"/>
    <cellStyle name="Normal 15 2 3 3 2 2" xfId="6354"/>
    <cellStyle name="Normal 15 2 3 3 3" xfId="5492"/>
    <cellStyle name="Normal 15 2 3 3 3 2" xfId="13249"/>
    <cellStyle name="Normal 15 2 3 3 4" xfId="9389"/>
    <cellStyle name="Normal 15 2 3 3 4 2" xfId="15178"/>
    <cellStyle name="Normal 15 2 3 3 5" xfId="11319"/>
    <cellStyle name="Normal 15 2 3 4" xfId="2510"/>
    <cellStyle name="Normal 15 2 3 4 2" xfId="6338"/>
    <cellStyle name="Normal 15 2 3 5" xfId="4528"/>
    <cellStyle name="Normal 15 2 3 5 2" xfId="12285"/>
    <cellStyle name="Normal 15 2 3 6" xfId="8425"/>
    <cellStyle name="Normal 15 2 3 6 2" xfId="14214"/>
    <cellStyle name="Normal 15 2 3 7" xfId="10355"/>
    <cellStyle name="Normal 15 2 4" xfId="649"/>
    <cellStyle name="Normal 15 2 4 2" xfId="1196"/>
    <cellStyle name="Normal 15 2 4 2 2" xfId="2183"/>
    <cellStyle name="Normal 15 2 4 2 2 2" xfId="4116"/>
    <cellStyle name="Normal 15 2 4 2 2 2 2" xfId="6495"/>
    <cellStyle name="Normal 15 2 4 2 2 3" xfId="6134"/>
    <cellStyle name="Normal 15 2 4 2 2 3 2" xfId="13891"/>
    <cellStyle name="Normal 15 2 4 2 2 4" xfId="10031"/>
    <cellStyle name="Normal 15 2 4 2 2 4 2" xfId="15820"/>
    <cellStyle name="Normal 15 2 4 2 2 5" xfId="11961"/>
    <cellStyle name="Normal 15 2 4 2 3" xfId="3153"/>
    <cellStyle name="Normal 15 2 4 2 3 2" xfId="6578"/>
    <cellStyle name="Normal 15 2 4 2 4" xfId="5171"/>
    <cellStyle name="Normal 15 2 4 2 4 2" xfId="12928"/>
    <cellStyle name="Normal 15 2 4 2 5" xfId="9068"/>
    <cellStyle name="Normal 15 2 4 2 5 2" xfId="14857"/>
    <cellStyle name="Normal 15 2 4 2 6" xfId="10998"/>
    <cellStyle name="Normal 15 2 4 3" xfId="1702"/>
    <cellStyle name="Normal 15 2 4 3 2" xfId="3635"/>
    <cellStyle name="Normal 15 2 4 3 2 2" xfId="6959"/>
    <cellStyle name="Normal 15 2 4 3 3" xfId="5653"/>
    <cellStyle name="Normal 15 2 4 3 3 2" xfId="13410"/>
    <cellStyle name="Normal 15 2 4 3 4" xfId="9550"/>
    <cellStyle name="Normal 15 2 4 3 4 2" xfId="15339"/>
    <cellStyle name="Normal 15 2 4 3 5" xfId="11480"/>
    <cellStyle name="Normal 15 2 4 4" xfId="2671"/>
    <cellStyle name="Normal 15 2 4 4 2" xfId="7170"/>
    <cellStyle name="Normal 15 2 4 5" xfId="4689"/>
    <cellStyle name="Normal 15 2 4 5 2" xfId="12446"/>
    <cellStyle name="Normal 15 2 4 6" xfId="8586"/>
    <cellStyle name="Normal 15 2 4 6 2" xfId="14375"/>
    <cellStyle name="Normal 15 2 4 7" xfId="10516"/>
    <cellStyle name="Normal 15 2 5" xfId="875"/>
    <cellStyle name="Normal 15 2 5 2" xfId="1863"/>
    <cellStyle name="Normal 15 2 5 2 2" xfId="3796"/>
    <cellStyle name="Normal 15 2 5 2 2 2" xfId="6661"/>
    <cellStyle name="Normal 15 2 5 2 3" xfId="5814"/>
    <cellStyle name="Normal 15 2 5 2 3 2" xfId="13571"/>
    <cellStyle name="Normal 15 2 5 2 4" xfId="9711"/>
    <cellStyle name="Normal 15 2 5 2 4 2" xfId="15500"/>
    <cellStyle name="Normal 15 2 5 2 5" xfId="11641"/>
    <cellStyle name="Normal 15 2 5 3" xfId="2832"/>
    <cellStyle name="Normal 15 2 5 3 2" xfId="6906"/>
    <cellStyle name="Normal 15 2 5 4" xfId="4850"/>
    <cellStyle name="Normal 15 2 5 4 2" xfId="12607"/>
    <cellStyle name="Normal 15 2 5 5" xfId="8747"/>
    <cellStyle name="Normal 15 2 5 5 2" xfId="14536"/>
    <cellStyle name="Normal 15 2 5 6" xfId="10677"/>
    <cellStyle name="Normal 15 2 6" xfId="1381"/>
    <cellStyle name="Normal 15 2 6 2" xfId="3314"/>
    <cellStyle name="Normal 15 2 6 2 2" xfId="6740"/>
    <cellStyle name="Normal 15 2 6 3" xfId="5332"/>
    <cellStyle name="Normal 15 2 6 3 2" xfId="13089"/>
    <cellStyle name="Normal 15 2 6 4" xfId="9229"/>
    <cellStyle name="Normal 15 2 6 4 2" xfId="15018"/>
    <cellStyle name="Normal 15 2 6 5" xfId="11159"/>
    <cellStyle name="Normal 15 2 7" xfId="2350"/>
    <cellStyle name="Normal 15 2 7 2" xfId="6443"/>
    <cellStyle name="Normal 15 2 8" xfId="4368"/>
    <cellStyle name="Normal 15 2 8 2" xfId="12125"/>
    <cellStyle name="Normal 15 2 9" xfId="8265"/>
    <cellStyle name="Normal 15 2 9 2" xfId="14054"/>
    <cellStyle name="Normal 15 3" xfId="367"/>
    <cellStyle name="Normal 15 3 2" xfId="527"/>
    <cellStyle name="Normal 15 3 2 2" xfId="1075"/>
    <cellStyle name="Normal 15 3 2 2 2" xfId="2063"/>
    <cellStyle name="Normal 15 3 2 2 2 2" xfId="3996"/>
    <cellStyle name="Normal 15 3 2 2 2 2 2" xfId="6662"/>
    <cellStyle name="Normal 15 3 2 2 2 3" xfId="6014"/>
    <cellStyle name="Normal 15 3 2 2 2 3 2" xfId="13771"/>
    <cellStyle name="Normal 15 3 2 2 2 4" xfId="9911"/>
    <cellStyle name="Normal 15 3 2 2 2 4 2" xfId="15700"/>
    <cellStyle name="Normal 15 3 2 2 2 5" xfId="11841"/>
    <cellStyle name="Normal 15 3 2 2 3" xfId="3032"/>
    <cellStyle name="Normal 15 3 2 2 3 2" xfId="6816"/>
    <cellStyle name="Normal 15 3 2 2 4" xfId="5050"/>
    <cellStyle name="Normal 15 3 2 2 4 2" xfId="12807"/>
    <cellStyle name="Normal 15 3 2 2 5" xfId="8947"/>
    <cellStyle name="Normal 15 3 2 2 5 2" xfId="14736"/>
    <cellStyle name="Normal 15 3 2 2 6" xfId="10877"/>
    <cellStyle name="Normal 15 3 2 3" xfId="1581"/>
    <cellStyle name="Normal 15 3 2 3 2" xfId="3514"/>
    <cellStyle name="Normal 15 3 2 3 2 2" xfId="7203"/>
    <cellStyle name="Normal 15 3 2 3 3" xfId="5532"/>
    <cellStyle name="Normal 15 3 2 3 3 2" xfId="13289"/>
    <cellStyle name="Normal 15 3 2 3 4" xfId="9429"/>
    <cellStyle name="Normal 15 3 2 3 4 2" xfId="15218"/>
    <cellStyle name="Normal 15 3 2 3 5" xfId="11359"/>
    <cellStyle name="Normal 15 3 2 4" xfId="2550"/>
    <cellStyle name="Normal 15 3 2 4 2" xfId="7051"/>
    <cellStyle name="Normal 15 3 2 5" xfId="4568"/>
    <cellStyle name="Normal 15 3 2 5 2" xfId="12325"/>
    <cellStyle name="Normal 15 3 2 6" xfId="8465"/>
    <cellStyle name="Normal 15 3 2 6 2" xfId="14254"/>
    <cellStyle name="Normal 15 3 2 7" xfId="10395"/>
    <cellStyle name="Normal 15 3 3" xfId="689"/>
    <cellStyle name="Normal 15 3 3 2" xfId="1236"/>
    <cellStyle name="Normal 15 3 3 2 2" xfId="2223"/>
    <cellStyle name="Normal 15 3 3 2 2 2" xfId="4156"/>
    <cellStyle name="Normal 15 3 3 2 2 2 2" xfId="7046"/>
    <cellStyle name="Normal 15 3 3 2 2 3" xfId="6174"/>
    <cellStyle name="Normal 15 3 3 2 2 3 2" xfId="13931"/>
    <cellStyle name="Normal 15 3 3 2 2 4" xfId="10071"/>
    <cellStyle name="Normal 15 3 3 2 2 4 2" xfId="15860"/>
    <cellStyle name="Normal 15 3 3 2 2 5" xfId="12001"/>
    <cellStyle name="Normal 15 3 3 2 3" xfId="3193"/>
    <cellStyle name="Normal 15 3 3 2 3 2" xfId="6618"/>
    <cellStyle name="Normal 15 3 3 2 4" xfId="5211"/>
    <cellStyle name="Normal 15 3 3 2 4 2" xfId="12968"/>
    <cellStyle name="Normal 15 3 3 2 5" xfId="9108"/>
    <cellStyle name="Normal 15 3 3 2 5 2" xfId="14897"/>
    <cellStyle name="Normal 15 3 3 2 6" xfId="11038"/>
    <cellStyle name="Normal 15 3 3 3" xfId="1742"/>
    <cellStyle name="Normal 15 3 3 3 2" xfId="3675"/>
    <cellStyle name="Normal 15 3 3 3 2 2" xfId="6843"/>
    <cellStyle name="Normal 15 3 3 3 3" xfId="5693"/>
    <cellStyle name="Normal 15 3 3 3 3 2" xfId="13450"/>
    <cellStyle name="Normal 15 3 3 3 4" xfId="9590"/>
    <cellStyle name="Normal 15 3 3 3 4 2" xfId="15379"/>
    <cellStyle name="Normal 15 3 3 3 5" xfId="11520"/>
    <cellStyle name="Normal 15 3 3 4" xfId="2711"/>
    <cellStyle name="Normal 15 3 3 4 2" xfId="7137"/>
    <cellStyle name="Normal 15 3 3 5" xfId="4729"/>
    <cellStyle name="Normal 15 3 3 5 2" xfId="12486"/>
    <cellStyle name="Normal 15 3 3 6" xfId="8626"/>
    <cellStyle name="Normal 15 3 3 6 2" xfId="14415"/>
    <cellStyle name="Normal 15 3 3 7" xfId="10556"/>
    <cellStyle name="Normal 15 3 4" xfId="915"/>
    <cellStyle name="Normal 15 3 4 2" xfId="1903"/>
    <cellStyle name="Normal 15 3 4 2 2" xfId="3836"/>
    <cellStyle name="Normal 15 3 4 2 2 2" xfId="6750"/>
    <cellStyle name="Normal 15 3 4 2 3" xfId="5854"/>
    <cellStyle name="Normal 15 3 4 2 3 2" xfId="13611"/>
    <cellStyle name="Normal 15 3 4 2 4" xfId="9751"/>
    <cellStyle name="Normal 15 3 4 2 4 2" xfId="15540"/>
    <cellStyle name="Normal 15 3 4 2 5" xfId="11681"/>
    <cellStyle name="Normal 15 3 4 3" xfId="2872"/>
    <cellStyle name="Normal 15 3 4 3 2" xfId="6414"/>
    <cellStyle name="Normal 15 3 4 4" xfId="4890"/>
    <cellStyle name="Normal 15 3 4 4 2" xfId="12647"/>
    <cellStyle name="Normal 15 3 4 5" xfId="8787"/>
    <cellStyle name="Normal 15 3 4 5 2" xfId="14576"/>
    <cellStyle name="Normal 15 3 4 6" xfId="10717"/>
    <cellStyle name="Normal 15 3 5" xfId="1421"/>
    <cellStyle name="Normal 15 3 5 2" xfId="3354"/>
    <cellStyle name="Normal 15 3 5 2 2" xfId="6283"/>
    <cellStyle name="Normal 15 3 5 3" xfId="5372"/>
    <cellStyle name="Normal 15 3 5 3 2" xfId="13129"/>
    <cellStyle name="Normal 15 3 5 4" xfId="9269"/>
    <cellStyle name="Normal 15 3 5 4 2" xfId="15058"/>
    <cellStyle name="Normal 15 3 5 5" xfId="11199"/>
    <cellStyle name="Normal 15 3 6" xfId="2390"/>
    <cellStyle name="Normal 15 3 6 2" xfId="7108"/>
    <cellStyle name="Normal 15 3 7" xfId="4408"/>
    <cellStyle name="Normal 15 3 7 2" xfId="12165"/>
    <cellStyle name="Normal 15 3 8" xfId="8305"/>
    <cellStyle name="Normal 15 3 8 2" xfId="14094"/>
    <cellStyle name="Normal 15 3 9" xfId="10235"/>
    <cellStyle name="Normal 15 4" xfId="447"/>
    <cellStyle name="Normal 15 4 2" xfId="995"/>
    <cellStyle name="Normal 15 4 2 2" xfId="1983"/>
    <cellStyle name="Normal 15 4 2 2 2" xfId="3916"/>
    <cellStyle name="Normal 15 4 2 2 2 2" xfId="6274"/>
    <cellStyle name="Normal 15 4 2 2 3" xfId="5934"/>
    <cellStyle name="Normal 15 4 2 2 3 2" xfId="13691"/>
    <cellStyle name="Normal 15 4 2 2 4" xfId="9831"/>
    <cellStyle name="Normal 15 4 2 2 4 2" xfId="15620"/>
    <cellStyle name="Normal 15 4 2 2 5" xfId="11761"/>
    <cellStyle name="Normal 15 4 2 3" xfId="2952"/>
    <cellStyle name="Normal 15 4 2 3 2" xfId="6903"/>
    <cellStyle name="Normal 15 4 2 4" xfId="4970"/>
    <cellStyle name="Normal 15 4 2 4 2" xfId="12727"/>
    <cellStyle name="Normal 15 4 2 5" xfId="8867"/>
    <cellStyle name="Normal 15 4 2 5 2" xfId="14656"/>
    <cellStyle name="Normal 15 4 2 6" xfId="10797"/>
    <cellStyle name="Normal 15 4 3" xfId="1501"/>
    <cellStyle name="Normal 15 4 3 2" xfId="3434"/>
    <cellStyle name="Normal 15 4 3 2 2" xfId="7123"/>
    <cellStyle name="Normal 15 4 3 3" xfId="5452"/>
    <cellStyle name="Normal 15 4 3 3 2" xfId="13209"/>
    <cellStyle name="Normal 15 4 3 4" xfId="9349"/>
    <cellStyle name="Normal 15 4 3 4 2" xfId="15138"/>
    <cellStyle name="Normal 15 4 3 5" xfId="11279"/>
    <cellStyle name="Normal 15 4 4" xfId="2470"/>
    <cellStyle name="Normal 15 4 4 2" xfId="6467"/>
    <cellStyle name="Normal 15 4 5" xfId="4488"/>
    <cellStyle name="Normal 15 4 5 2" xfId="12245"/>
    <cellStyle name="Normal 15 4 6" xfId="8385"/>
    <cellStyle name="Normal 15 4 6 2" xfId="14174"/>
    <cellStyle name="Normal 15 4 7" xfId="10315"/>
    <cellStyle name="Normal 15 5" xfId="609"/>
    <cellStyle name="Normal 15 5 2" xfId="1156"/>
    <cellStyle name="Normal 15 5 2 2" xfId="2143"/>
    <cellStyle name="Normal 15 5 2 2 2" xfId="4076"/>
    <cellStyle name="Normal 15 5 2 2 2 2" xfId="7076"/>
    <cellStyle name="Normal 15 5 2 2 3" xfId="6094"/>
    <cellStyle name="Normal 15 5 2 2 3 2" xfId="13851"/>
    <cellStyle name="Normal 15 5 2 2 4" xfId="9991"/>
    <cellStyle name="Normal 15 5 2 2 4 2" xfId="15780"/>
    <cellStyle name="Normal 15 5 2 2 5" xfId="11921"/>
    <cellStyle name="Normal 15 5 2 3" xfId="3113"/>
    <cellStyle name="Normal 15 5 2 3 2" xfId="6239"/>
    <cellStyle name="Normal 15 5 2 4" xfId="5131"/>
    <cellStyle name="Normal 15 5 2 4 2" xfId="12888"/>
    <cellStyle name="Normal 15 5 2 5" xfId="9028"/>
    <cellStyle name="Normal 15 5 2 5 2" xfId="14817"/>
    <cellStyle name="Normal 15 5 2 6" xfId="10958"/>
    <cellStyle name="Normal 15 5 3" xfId="1662"/>
    <cellStyle name="Normal 15 5 3 2" xfId="3595"/>
    <cellStyle name="Normal 15 5 3 2 2" xfId="6733"/>
    <cellStyle name="Normal 15 5 3 3" xfId="5613"/>
    <cellStyle name="Normal 15 5 3 3 2" xfId="13370"/>
    <cellStyle name="Normal 15 5 3 4" xfId="9510"/>
    <cellStyle name="Normal 15 5 3 4 2" xfId="15299"/>
    <cellStyle name="Normal 15 5 3 5" xfId="11440"/>
    <cellStyle name="Normal 15 5 4" xfId="2631"/>
    <cellStyle name="Normal 15 5 4 2" xfId="6451"/>
    <cellStyle name="Normal 15 5 5" xfId="4649"/>
    <cellStyle name="Normal 15 5 5 2" xfId="12406"/>
    <cellStyle name="Normal 15 5 6" xfId="8546"/>
    <cellStyle name="Normal 15 5 6 2" xfId="14335"/>
    <cellStyle name="Normal 15 5 7" xfId="10476"/>
    <cellStyle name="Normal 15 6" xfId="827"/>
    <cellStyle name="Normal 15 6 2" xfId="1823"/>
    <cellStyle name="Normal 15 6 2 2" xfId="3756"/>
    <cellStyle name="Normal 15 6 2 2 2" xfId="7019"/>
    <cellStyle name="Normal 15 6 2 3" xfId="5774"/>
    <cellStyle name="Normal 15 6 2 3 2" xfId="13531"/>
    <cellStyle name="Normal 15 6 2 4" xfId="9671"/>
    <cellStyle name="Normal 15 6 2 4 2" xfId="15460"/>
    <cellStyle name="Normal 15 6 2 5" xfId="11601"/>
    <cellStyle name="Normal 15 6 3" xfId="2792"/>
    <cellStyle name="Normal 15 6 3 2" xfId="6483"/>
    <cellStyle name="Normal 15 6 4" xfId="4810"/>
    <cellStyle name="Normal 15 6 4 2" xfId="12567"/>
    <cellStyle name="Normal 15 6 5" xfId="8707"/>
    <cellStyle name="Normal 15 6 5 2" xfId="14496"/>
    <cellStyle name="Normal 15 6 6" xfId="10637"/>
    <cellStyle name="Normal 15 7" xfId="1341"/>
    <cellStyle name="Normal 15 7 2" xfId="3274"/>
    <cellStyle name="Normal 15 7 2 2" xfId="6319"/>
    <cellStyle name="Normal 15 7 3" xfId="5292"/>
    <cellStyle name="Normal 15 7 3 2" xfId="13049"/>
    <cellStyle name="Normal 15 7 4" xfId="9189"/>
    <cellStyle name="Normal 15 7 4 2" xfId="14978"/>
    <cellStyle name="Normal 15 7 5" xfId="11119"/>
    <cellStyle name="Normal 15 8" xfId="2310"/>
    <cellStyle name="Normal 15 8 2" xfId="6993"/>
    <cellStyle name="Normal 15 9" xfId="4328"/>
    <cellStyle name="Normal 15 9 2" xfId="12085"/>
    <cellStyle name="Normal 16" xfId="262"/>
    <cellStyle name="Normal 16 2" xfId="750"/>
    <cellStyle name="Normal 16 3" xfId="2287"/>
    <cellStyle name="Normal 16 3 2" xfId="4256"/>
    <cellStyle name="Normal 16 3 2 2" xfId="4264"/>
    <cellStyle name="Normal 16 3 3" xfId="34698"/>
    <cellStyle name="Normal 17" xfId="263"/>
    <cellStyle name="Normal 17 10" xfId="10175"/>
    <cellStyle name="Normal 17 2" xfId="387"/>
    <cellStyle name="Normal 17 2 2" xfId="547"/>
    <cellStyle name="Normal 17 2 2 2" xfId="1095"/>
    <cellStyle name="Normal 17 2 2 2 2" xfId="2083"/>
    <cellStyle name="Normal 17 2 2 2 2 2" xfId="4016"/>
    <cellStyle name="Normal 17 2 2 2 2 2 2" xfId="6620"/>
    <cellStyle name="Normal 17 2 2 2 2 3" xfId="6034"/>
    <cellStyle name="Normal 17 2 2 2 2 3 2" xfId="13791"/>
    <cellStyle name="Normal 17 2 2 2 2 4" xfId="9931"/>
    <cellStyle name="Normal 17 2 2 2 2 4 2" xfId="15720"/>
    <cellStyle name="Normal 17 2 2 2 2 5" xfId="11861"/>
    <cellStyle name="Normal 17 2 2 2 3" xfId="3052"/>
    <cellStyle name="Normal 17 2 2 2 3 2" xfId="6790"/>
    <cellStyle name="Normal 17 2 2 2 4" xfId="5070"/>
    <cellStyle name="Normal 17 2 2 2 4 2" xfId="12827"/>
    <cellStyle name="Normal 17 2 2 2 5" xfId="8967"/>
    <cellStyle name="Normal 17 2 2 2 5 2" xfId="14756"/>
    <cellStyle name="Normal 17 2 2 2 6" xfId="10897"/>
    <cellStyle name="Normal 17 2 2 3" xfId="1601"/>
    <cellStyle name="Normal 17 2 2 3 2" xfId="3534"/>
    <cellStyle name="Normal 17 2 2 3 2 2" xfId="7002"/>
    <cellStyle name="Normal 17 2 2 3 3" xfId="5552"/>
    <cellStyle name="Normal 17 2 2 3 3 2" xfId="13309"/>
    <cellStyle name="Normal 17 2 2 3 4" xfId="9449"/>
    <cellStyle name="Normal 17 2 2 3 4 2" xfId="15238"/>
    <cellStyle name="Normal 17 2 2 3 5" xfId="11379"/>
    <cellStyle name="Normal 17 2 2 4" xfId="2570"/>
    <cellStyle name="Normal 17 2 2 4 2" xfId="6968"/>
    <cellStyle name="Normal 17 2 2 5" xfId="4588"/>
    <cellStyle name="Normal 17 2 2 5 2" xfId="12345"/>
    <cellStyle name="Normal 17 2 2 6" xfId="8485"/>
    <cellStyle name="Normal 17 2 2 6 2" xfId="14274"/>
    <cellStyle name="Normal 17 2 2 7" xfId="10415"/>
    <cellStyle name="Normal 17 2 3" xfId="709"/>
    <cellStyle name="Normal 17 2 3 2" xfId="1256"/>
    <cellStyle name="Normal 17 2 3 2 2" xfId="2243"/>
    <cellStyle name="Normal 17 2 3 2 2 2" xfId="4176"/>
    <cellStyle name="Normal 17 2 3 2 2 2 2" xfId="6382"/>
    <cellStyle name="Normal 17 2 3 2 2 3" xfId="6194"/>
    <cellStyle name="Normal 17 2 3 2 2 3 2" xfId="13951"/>
    <cellStyle name="Normal 17 2 3 2 2 4" xfId="10091"/>
    <cellStyle name="Normal 17 2 3 2 2 4 2" xfId="15880"/>
    <cellStyle name="Normal 17 2 3 2 2 5" xfId="12021"/>
    <cellStyle name="Normal 17 2 3 2 3" xfId="3213"/>
    <cellStyle name="Normal 17 2 3 2 3 2" xfId="6433"/>
    <cellStyle name="Normal 17 2 3 2 4" xfId="5231"/>
    <cellStyle name="Normal 17 2 3 2 4 2" xfId="12988"/>
    <cellStyle name="Normal 17 2 3 2 5" xfId="9128"/>
    <cellStyle name="Normal 17 2 3 2 5 2" xfId="14917"/>
    <cellStyle name="Normal 17 2 3 2 6" xfId="11058"/>
    <cellStyle name="Normal 17 2 3 3" xfId="1762"/>
    <cellStyle name="Normal 17 2 3 3 2" xfId="3695"/>
    <cellStyle name="Normal 17 2 3 3 2 2" xfId="6396"/>
    <cellStyle name="Normal 17 2 3 3 3" xfId="5713"/>
    <cellStyle name="Normal 17 2 3 3 3 2" xfId="13470"/>
    <cellStyle name="Normal 17 2 3 3 4" xfId="9610"/>
    <cellStyle name="Normal 17 2 3 3 4 2" xfId="15399"/>
    <cellStyle name="Normal 17 2 3 3 5" xfId="11540"/>
    <cellStyle name="Normal 17 2 3 4" xfId="2731"/>
    <cellStyle name="Normal 17 2 3 4 2" xfId="6243"/>
    <cellStyle name="Normal 17 2 3 5" xfId="4749"/>
    <cellStyle name="Normal 17 2 3 5 2" xfId="12506"/>
    <cellStyle name="Normal 17 2 3 6" xfId="8646"/>
    <cellStyle name="Normal 17 2 3 6 2" xfId="14435"/>
    <cellStyle name="Normal 17 2 3 7" xfId="10576"/>
    <cellStyle name="Normal 17 2 4" xfId="935"/>
    <cellStyle name="Normal 17 2 4 2" xfId="1923"/>
    <cellStyle name="Normal 17 2 4 2 2" xfId="3856"/>
    <cellStyle name="Normal 17 2 4 2 2 2" xfId="7208"/>
    <cellStyle name="Normal 17 2 4 2 3" xfId="5874"/>
    <cellStyle name="Normal 17 2 4 2 3 2" xfId="13631"/>
    <cellStyle name="Normal 17 2 4 2 4" xfId="9771"/>
    <cellStyle name="Normal 17 2 4 2 4 2" xfId="15560"/>
    <cellStyle name="Normal 17 2 4 2 5" xfId="11701"/>
    <cellStyle name="Normal 17 2 4 3" xfId="2892"/>
    <cellStyle name="Normal 17 2 4 3 2" xfId="7152"/>
    <cellStyle name="Normal 17 2 4 4" xfId="4910"/>
    <cellStyle name="Normal 17 2 4 4 2" xfId="12667"/>
    <cellStyle name="Normal 17 2 4 5" xfId="8807"/>
    <cellStyle name="Normal 17 2 4 5 2" xfId="14596"/>
    <cellStyle name="Normal 17 2 4 6" xfId="10737"/>
    <cellStyle name="Normal 17 2 5" xfId="1441"/>
    <cellStyle name="Normal 17 2 5 2" xfId="3374"/>
    <cellStyle name="Normal 17 2 5 2 2" xfId="6996"/>
    <cellStyle name="Normal 17 2 5 3" xfId="5392"/>
    <cellStyle name="Normal 17 2 5 3 2" xfId="13149"/>
    <cellStyle name="Normal 17 2 5 4" xfId="9289"/>
    <cellStyle name="Normal 17 2 5 4 2" xfId="15078"/>
    <cellStyle name="Normal 17 2 5 5" xfId="11219"/>
    <cellStyle name="Normal 17 2 6" xfId="2410"/>
    <cellStyle name="Normal 17 2 6 2" xfId="6542"/>
    <cellStyle name="Normal 17 2 7" xfId="4428"/>
    <cellStyle name="Normal 17 2 7 2" xfId="12185"/>
    <cellStyle name="Normal 17 2 8" xfId="8325"/>
    <cellStyle name="Normal 17 2 8 2" xfId="14114"/>
    <cellStyle name="Normal 17 2 9" xfId="10255"/>
    <cellStyle name="Normal 17 3" xfId="467"/>
    <cellStyle name="Normal 17 3 2" xfId="1015"/>
    <cellStyle name="Normal 17 3 2 2" xfId="2003"/>
    <cellStyle name="Normal 17 3 2 2 2" xfId="3936"/>
    <cellStyle name="Normal 17 3 2 2 2 2" xfId="7030"/>
    <cellStyle name="Normal 17 3 2 2 3" xfId="5954"/>
    <cellStyle name="Normal 17 3 2 2 3 2" xfId="13711"/>
    <cellStyle name="Normal 17 3 2 2 4" xfId="9851"/>
    <cellStyle name="Normal 17 3 2 2 4 2" xfId="15640"/>
    <cellStyle name="Normal 17 3 2 2 5" xfId="11781"/>
    <cellStyle name="Normal 17 3 2 3" xfId="2972"/>
    <cellStyle name="Normal 17 3 2 3 2" xfId="7205"/>
    <cellStyle name="Normal 17 3 2 4" xfId="4990"/>
    <cellStyle name="Normal 17 3 2 4 2" xfId="12747"/>
    <cellStyle name="Normal 17 3 2 5" xfId="8887"/>
    <cellStyle name="Normal 17 3 2 5 2" xfId="14676"/>
    <cellStyle name="Normal 17 3 2 6" xfId="10817"/>
    <cellStyle name="Normal 17 3 3" xfId="1521"/>
    <cellStyle name="Normal 17 3 3 2" xfId="3454"/>
    <cellStyle name="Normal 17 3 3 2 2" xfId="6591"/>
    <cellStyle name="Normal 17 3 3 3" xfId="5472"/>
    <cellStyle name="Normal 17 3 3 3 2" xfId="13229"/>
    <cellStyle name="Normal 17 3 3 4" xfId="9369"/>
    <cellStyle name="Normal 17 3 3 4 2" xfId="15158"/>
    <cellStyle name="Normal 17 3 3 5" xfId="11299"/>
    <cellStyle name="Normal 17 3 4" xfId="2490"/>
    <cellStyle name="Normal 17 3 4 2" xfId="6793"/>
    <cellStyle name="Normal 17 3 5" xfId="4508"/>
    <cellStyle name="Normal 17 3 5 2" xfId="12265"/>
    <cellStyle name="Normal 17 3 6" xfId="8405"/>
    <cellStyle name="Normal 17 3 6 2" xfId="14194"/>
    <cellStyle name="Normal 17 3 7" xfId="10335"/>
    <cellStyle name="Normal 17 4" xfId="629"/>
    <cellStyle name="Normal 17 4 2" xfId="1176"/>
    <cellStyle name="Normal 17 4 2 2" xfId="2163"/>
    <cellStyle name="Normal 17 4 2 2 2" xfId="4096"/>
    <cellStyle name="Normal 17 4 2 2 2 2" xfId="7164"/>
    <cellStyle name="Normal 17 4 2 2 3" xfId="6114"/>
    <cellStyle name="Normal 17 4 2 2 3 2" xfId="13871"/>
    <cellStyle name="Normal 17 4 2 2 4" xfId="10011"/>
    <cellStyle name="Normal 17 4 2 2 4 2" xfId="15800"/>
    <cellStyle name="Normal 17 4 2 2 5" xfId="11941"/>
    <cellStyle name="Normal 17 4 2 3" xfId="3133"/>
    <cellStyle name="Normal 17 4 2 3 2" xfId="6705"/>
    <cellStyle name="Normal 17 4 2 4" xfId="5151"/>
    <cellStyle name="Normal 17 4 2 4 2" xfId="12908"/>
    <cellStyle name="Normal 17 4 2 5" xfId="9048"/>
    <cellStyle name="Normal 17 4 2 5 2" xfId="14837"/>
    <cellStyle name="Normal 17 4 2 6" xfId="10978"/>
    <cellStyle name="Normal 17 4 3" xfId="1682"/>
    <cellStyle name="Normal 17 4 3 2" xfId="3615"/>
    <cellStyle name="Normal 17 4 3 2 2" xfId="6251"/>
    <cellStyle name="Normal 17 4 3 3" xfId="5633"/>
    <cellStyle name="Normal 17 4 3 3 2" xfId="13390"/>
    <cellStyle name="Normal 17 4 3 4" xfId="9530"/>
    <cellStyle name="Normal 17 4 3 4 2" xfId="15319"/>
    <cellStyle name="Normal 17 4 3 5" xfId="11460"/>
    <cellStyle name="Normal 17 4 4" xfId="2651"/>
    <cellStyle name="Normal 17 4 4 2" xfId="6606"/>
    <cellStyle name="Normal 17 4 5" xfId="4669"/>
    <cellStyle name="Normal 17 4 5 2" xfId="12426"/>
    <cellStyle name="Normal 17 4 6" xfId="8566"/>
    <cellStyle name="Normal 17 4 6 2" xfId="14355"/>
    <cellStyle name="Normal 17 4 7" xfId="10496"/>
    <cellStyle name="Normal 17 5" xfId="847"/>
    <cellStyle name="Normal 17 5 2" xfId="1843"/>
    <cellStyle name="Normal 17 5 2 2" xfId="3776"/>
    <cellStyle name="Normal 17 5 2 2 2" xfId="6492"/>
    <cellStyle name="Normal 17 5 2 3" xfId="5794"/>
    <cellStyle name="Normal 17 5 2 3 2" xfId="13551"/>
    <cellStyle name="Normal 17 5 2 4" xfId="9691"/>
    <cellStyle name="Normal 17 5 2 4 2" xfId="15480"/>
    <cellStyle name="Normal 17 5 2 5" xfId="11621"/>
    <cellStyle name="Normal 17 5 3" xfId="2812"/>
    <cellStyle name="Normal 17 5 3 2" xfId="6641"/>
    <cellStyle name="Normal 17 5 4" xfId="4830"/>
    <cellStyle name="Normal 17 5 4 2" xfId="12587"/>
    <cellStyle name="Normal 17 5 5" xfId="8727"/>
    <cellStyle name="Normal 17 5 5 2" xfId="14516"/>
    <cellStyle name="Normal 17 5 6" xfId="10657"/>
    <cellStyle name="Normal 17 6" xfId="1361"/>
    <cellStyle name="Normal 17 6 2" xfId="3294"/>
    <cellStyle name="Normal 17 6 2 2" xfId="6890"/>
    <cellStyle name="Normal 17 6 3" xfId="5312"/>
    <cellStyle name="Normal 17 6 3 2" xfId="13069"/>
    <cellStyle name="Normal 17 6 4" xfId="9209"/>
    <cellStyle name="Normal 17 6 4 2" xfId="14998"/>
    <cellStyle name="Normal 17 6 5" xfId="11139"/>
    <cellStyle name="Normal 17 7" xfId="2330"/>
    <cellStyle name="Normal 17 7 2" xfId="6357"/>
    <cellStyle name="Normal 17 8" xfId="4348"/>
    <cellStyle name="Normal 17 8 2" xfId="12105"/>
    <cellStyle name="Normal 17 9" xfId="8245"/>
    <cellStyle name="Normal 17 9 2" xfId="14034"/>
    <cellStyle name="Normal 18" xfId="264"/>
    <cellStyle name="Normal 18 2" xfId="589"/>
    <cellStyle name="Normal 18 3" xfId="2286"/>
    <cellStyle name="Normal 18 3 2" xfId="4255"/>
    <cellStyle name="Normal 18 3 2 2" xfId="4263"/>
    <cellStyle name="Normal 18 3 3" xfId="34697"/>
    <cellStyle name="Normal 19" xfId="347"/>
    <cellStyle name="Normal 19 2" xfId="507"/>
    <cellStyle name="Normal 19 2 2" xfId="1055"/>
    <cellStyle name="Normal 19 2 2 2" xfId="2043"/>
    <cellStyle name="Normal 19 2 2 2 2" xfId="3976"/>
    <cellStyle name="Normal 19 2 2 2 2 2" xfId="7056"/>
    <cellStyle name="Normal 19 2 2 2 3" xfId="5994"/>
    <cellStyle name="Normal 19 2 2 2 3 2" xfId="13751"/>
    <cellStyle name="Normal 19 2 2 2 4" xfId="9891"/>
    <cellStyle name="Normal 19 2 2 2 4 2" xfId="15680"/>
    <cellStyle name="Normal 19 2 2 2 5" xfId="11821"/>
    <cellStyle name="Normal 19 2 2 3" xfId="3012"/>
    <cellStyle name="Normal 19 2 2 3 2" xfId="6653"/>
    <cellStyle name="Normal 19 2 2 4" xfId="5030"/>
    <cellStyle name="Normal 19 2 2 4 2" xfId="12787"/>
    <cellStyle name="Normal 19 2 2 5" xfId="8927"/>
    <cellStyle name="Normal 19 2 2 5 2" xfId="14716"/>
    <cellStyle name="Normal 19 2 2 6" xfId="10857"/>
    <cellStyle name="Normal 19 2 3" xfId="1561"/>
    <cellStyle name="Normal 19 2 3 2" xfId="3494"/>
    <cellStyle name="Normal 19 2 3 2 2" xfId="6762"/>
    <cellStyle name="Normal 19 2 3 3" xfId="5512"/>
    <cellStyle name="Normal 19 2 3 3 2" xfId="13269"/>
    <cellStyle name="Normal 19 2 3 4" xfId="9409"/>
    <cellStyle name="Normal 19 2 3 4 2" xfId="15198"/>
    <cellStyle name="Normal 19 2 3 5" xfId="11339"/>
    <cellStyle name="Normal 19 2 4" xfId="2530"/>
    <cellStyle name="Normal 19 2 4 2" xfId="6342"/>
    <cellStyle name="Normal 19 2 5" xfId="4548"/>
    <cellStyle name="Normal 19 2 5 2" xfId="12305"/>
    <cellStyle name="Normal 19 2 6" xfId="8445"/>
    <cellStyle name="Normal 19 2 6 2" xfId="14234"/>
    <cellStyle name="Normal 19 2 7" xfId="10375"/>
    <cellStyle name="Normal 19 3" xfId="669"/>
    <cellStyle name="Normal 19 3 2" xfId="1216"/>
    <cellStyle name="Normal 19 3 2 2" xfId="2203"/>
    <cellStyle name="Normal 19 3 2 2 2" xfId="4136"/>
    <cellStyle name="Normal 19 3 2 2 2 2" xfId="6315"/>
    <cellStyle name="Normal 19 3 2 2 3" xfId="6154"/>
    <cellStyle name="Normal 19 3 2 2 3 2" xfId="13911"/>
    <cellStyle name="Normal 19 3 2 2 4" xfId="10051"/>
    <cellStyle name="Normal 19 3 2 2 4 2" xfId="15840"/>
    <cellStyle name="Normal 19 3 2 2 5" xfId="11981"/>
    <cellStyle name="Normal 19 3 2 3" xfId="3173"/>
    <cellStyle name="Normal 19 3 2 3 2" xfId="6450"/>
    <cellStyle name="Normal 19 3 2 4" xfId="5191"/>
    <cellStyle name="Normal 19 3 2 4 2" xfId="12948"/>
    <cellStyle name="Normal 19 3 2 5" xfId="9088"/>
    <cellStyle name="Normal 19 3 2 5 2" xfId="14877"/>
    <cellStyle name="Normal 19 3 2 6" xfId="11018"/>
    <cellStyle name="Normal 19 3 3" xfId="1722"/>
    <cellStyle name="Normal 19 3 3 2" xfId="3655"/>
    <cellStyle name="Normal 19 3 3 2 2" xfId="6936"/>
    <cellStyle name="Normal 19 3 3 3" xfId="5673"/>
    <cellStyle name="Normal 19 3 3 3 2" xfId="13430"/>
    <cellStyle name="Normal 19 3 3 4" xfId="9570"/>
    <cellStyle name="Normal 19 3 3 4 2" xfId="15359"/>
    <cellStyle name="Normal 19 3 3 5" xfId="11500"/>
    <cellStyle name="Normal 19 3 4" xfId="2691"/>
    <cellStyle name="Normal 19 3 4 2" xfId="7189"/>
    <cellStyle name="Normal 19 3 5" xfId="4709"/>
    <cellStyle name="Normal 19 3 5 2" xfId="12466"/>
    <cellStyle name="Normal 19 3 6" xfId="8606"/>
    <cellStyle name="Normal 19 3 6 2" xfId="14395"/>
    <cellStyle name="Normal 19 3 7" xfId="10536"/>
    <cellStyle name="Normal 19 4" xfId="895"/>
    <cellStyle name="Normal 19 4 2" xfId="1883"/>
    <cellStyle name="Normal 19 4 2 2" xfId="3816"/>
    <cellStyle name="Normal 19 4 2 2 2" xfId="7191"/>
    <cellStyle name="Normal 19 4 2 3" xfId="5834"/>
    <cellStyle name="Normal 19 4 2 3 2" xfId="13591"/>
    <cellStyle name="Normal 19 4 2 4" xfId="9731"/>
    <cellStyle name="Normal 19 4 2 4 2" xfId="15520"/>
    <cellStyle name="Normal 19 4 2 5" xfId="11661"/>
    <cellStyle name="Normal 19 4 3" xfId="2852"/>
    <cellStyle name="Normal 19 4 3 2" xfId="6631"/>
    <cellStyle name="Normal 19 4 4" xfId="4870"/>
    <cellStyle name="Normal 19 4 4 2" xfId="12627"/>
    <cellStyle name="Normal 19 4 5" xfId="8767"/>
    <cellStyle name="Normal 19 4 5 2" xfId="14556"/>
    <cellStyle name="Normal 19 4 6" xfId="10697"/>
    <cellStyle name="Normal 19 5" xfId="1401"/>
    <cellStyle name="Normal 19 5 2" xfId="3334"/>
    <cellStyle name="Normal 19 5 2 2" xfId="6403"/>
    <cellStyle name="Normal 19 5 3" xfId="5352"/>
    <cellStyle name="Normal 19 5 3 2" xfId="13109"/>
    <cellStyle name="Normal 19 5 4" xfId="9249"/>
    <cellStyle name="Normal 19 5 4 2" xfId="15038"/>
    <cellStyle name="Normal 19 5 5" xfId="11179"/>
    <cellStyle name="Normal 19 6" xfId="2370"/>
    <cellStyle name="Normal 19 6 2" xfId="6794"/>
    <cellStyle name="Normal 19 7" xfId="4388"/>
    <cellStyle name="Normal 19 7 2" xfId="12145"/>
    <cellStyle name="Normal 19 8" xfId="8285"/>
    <cellStyle name="Normal 19 8 2" xfId="14074"/>
    <cellStyle name="Normal 19 9" xfId="10215"/>
    <cellStyle name="Normal 2" xfId="44"/>
    <cellStyle name="Normal 2 2" xfId="146"/>
    <cellStyle name="Normal 2 2 2" xfId="161"/>
    <cellStyle name="Normal 2 2 2 2" xfId="50"/>
    <cellStyle name="Normal 2 2 2 2 2" xfId="4220"/>
    <cellStyle name="Normal 2 2 2 2 2 2" xfId="4281"/>
    <cellStyle name="Normal 2 2 2 2 3" xfId="4268"/>
    <cellStyle name="Normal 2 2 2 3" xfId="4222"/>
    <cellStyle name="Normal 2 2 2 3 2" xfId="4283"/>
    <cellStyle name="Normal 2 2 2 4" xfId="4270"/>
    <cellStyle name="Normal 2 2 3" xfId="174"/>
    <cellStyle name="Normal 2 2 3 2" xfId="239"/>
    <cellStyle name="Normal 2 3" xfId="150"/>
    <cellStyle name="Normal 2 3 2" xfId="162"/>
    <cellStyle name="Normal 2 3 2 2" xfId="230"/>
    <cellStyle name="Normal 2 3 3" xfId="226"/>
    <cellStyle name="Normal 2 3 3 2" xfId="4227"/>
    <cellStyle name="Normal 2 3 3 2 2" xfId="4288"/>
    <cellStyle name="Normal 2 3 3 3" xfId="4275"/>
    <cellStyle name="Normal 2 3 4" xfId="4221"/>
    <cellStyle name="Normal 2 3 4 2" xfId="4282"/>
    <cellStyle name="Normal 2 3 5" xfId="4269"/>
    <cellStyle name="Normal 2 4" xfId="163"/>
    <cellStyle name="Normal 2 4 2" xfId="231"/>
    <cellStyle name="Normal 2 5" xfId="132"/>
    <cellStyle name="Normal 2 6" xfId="4240"/>
    <cellStyle name="Normal 2 7" xfId="4258"/>
    <cellStyle name="Normal 2 8" xfId="15961"/>
    <cellStyle name="Normal 2 8 2" xfId="15978"/>
    <cellStyle name="Normal 2 8 3" xfId="16143"/>
    <cellStyle name="Normal 2 8 3 2" xfId="16793"/>
    <cellStyle name="Normal 2 8 3 3" xfId="17243"/>
    <cellStyle name="Normal 2 8 3 4" xfId="16717"/>
    <cellStyle name="Normal 2 8 3 4 2" xfId="16745"/>
    <cellStyle name="Normal 2 8 4" xfId="16777"/>
    <cellStyle name="Normal 2 8 5" xfId="17199"/>
    <cellStyle name="Normal 2 8 6" xfId="16761"/>
    <cellStyle name="Normal 2 8 6 2" xfId="16741"/>
    <cellStyle name="Normal 2 9" xfId="16011"/>
    <cellStyle name="Normal 2 9 2" xfId="16779"/>
    <cellStyle name="Normal 2 9 3" xfId="17211"/>
    <cellStyle name="Normal 2 9 4" xfId="16736"/>
    <cellStyle name="Normal 2 9 4 2" xfId="16715"/>
    <cellStyle name="Normal 20" xfId="427"/>
    <cellStyle name="Normal 20 2" xfId="975"/>
    <cellStyle name="Normal 20 2 2" xfId="1963"/>
    <cellStyle name="Normal 20 2 2 2" xfId="3896"/>
    <cellStyle name="Normal 20 2 2 2 2" xfId="6990"/>
    <cellStyle name="Normal 20 2 2 3" xfId="5914"/>
    <cellStyle name="Normal 20 2 2 3 2" xfId="13671"/>
    <cellStyle name="Normal 20 2 2 4" xfId="9811"/>
    <cellStyle name="Normal 20 2 2 4 2" xfId="15600"/>
    <cellStyle name="Normal 20 2 2 5" xfId="11741"/>
    <cellStyle name="Normal 20 2 3" xfId="2932"/>
    <cellStyle name="Normal 20 2 3 2" xfId="6421"/>
    <cellStyle name="Normal 20 2 4" xfId="4950"/>
    <cellStyle name="Normal 20 2 4 2" xfId="12707"/>
    <cellStyle name="Normal 20 2 5" xfId="8847"/>
    <cellStyle name="Normal 20 2 5 2" xfId="14636"/>
    <cellStyle name="Normal 20 2 6" xfId="10777"/>
    <cellStyle name="Normal 20 3" xfId="1481"/>
    <cellStyle name="Normal 20 3 2" xfId="3414"/>
    <cellStyle name="Normal 20 3 2 2" xfId="7149"/>
    <cellStyle name="Normal 20 3 3" xfId="5432"/>
    <cellStyle name="Normal 20 3 3 2" xfId="13189"/>
    <cellStyle name="Normal 20 3 4" xfId="9329"/>
    <cellStyle name="Normal 20 3 4 2" xfId="15118"/>
    <cellStyle name="Normal 20 3 5" xfId="11259"/>
    <cellStyle name="Normal 20 4" xfId="2450"/>
    <cellStyle name="Normal 20 4 2" xfId="6252"/>
    <cellStyle name="Normal 20 5" xfId="4468"/>
    <cellStyle name="Normal 20 5 2" xfId="12225"/>
    <cellStyle name="Normal 20 6" xfId="8365"/>
    <cellStyle name="Normal 20 6 2" xfId="14154"/>
    <cellStyle name="Normal 20 7" xfId="10295"/>
    <cellStyle name="Normal 21" xfId="588"/>
    <cellStyle name="Normal 21 2" xfId="1136"/>
    <cellStyle name="Normal 21 2 2" xfId="2123"/>
    <cellStyle name="Normal 21 2 2 2" xfId="4056"/>
    <cellStyle name="Normal 21 2 2 2 2" xfId="6714"/>
    <cellStyle name="Normal 21 2 2 3" xfId="6074"/>
    <cellStyle name="Normal 21 2 2 3 2" xfId="13831"/>
    <cellStyle name="Normal 21 2 2 4" xfId="9971"/>
    <cellStyle name="Normal 21 2 2 4 2" xfId="15760"/>
    <cellStyle name="Normal 21 2 2 5" xfId="11901"/>
    <cellStyle name="Normal 21 2 3" xfId="3093"/>
    <cellStyle name="Normal 21 2 3 2" xfId="6598"/>
    <cellStyle name="Normal 21 2 4" xfId="5111"/>
    <cellStyle name="Normal 21 2 4 2" xfId="12868"/>
    <cellStyle name="Normal 21 2 5" xfId="9008"/>
    <cellStyle name="Normal 21 2 5 2" xfId="14797"/>
    <cellStyle name="Normal 21 2 6" xfId="10938"/>
    <cellStyle name="Normal 21 3" xfId="1642"/>
    <cellStyle name="Normal 21 3 2" xfId="3575"/>
    <cellStyle name="Normal 21 3 2 2" xfId="6476"/>
    <cellStyle name="Normal 21 3 3" xfId="5593"/>
    <cellStyle name="Normal 21 3 3 2" xfId="13350"/>
    <cellStyle name="Normal 21 3 4" xfId="9490"/>
    <cellStyle name="Normal 21 3 4 2" xfId="15279"/>
    <cellStyle name="Normal 21 3 5" xfId="11420"/>
    <cellStyle name="Normal 21 4" xfId="2611"/>
    <cellStyle name="Normal 21 4 2" xfId="6722"/>
    <cellStyle name="Normal 21 5" xfId="4629"/>
    <cellStyle name="Normal 21 5 2" xfId="12386"/>
    <cellStyle name="Normal 21 6" xfId="8526"/>
    <cellStyle name="Normal 21 6 2" xfId="14315"/>
    <cellStyle name="Normal 21 7" xfId="10456"/>
    <cellStyle name="Normal 22" xfId="752"/>
    <cellStyle name="Normal 22 2" xfId="2284"/>
    <cellStyle name="Normal 22 3" xfId="2288"/>
    <cellStyle name="Normal 22 3 2" xfId="4257"/>
    <cellStyle name="Normal 22 3 2 2" xfId="4265"/>
    <cellStyle name="Normal 22 3 3" xfId="34699"/>
    <cellStyle name="Normal 23" xfId="751"/>
    <cellStyle name="Normal 23 2" xfId="1803"/>
    <cellStyle name="Normal 23 2 2" xfId="3736"/>
    <cellStyle name="Normal 23 2 2 2" xfId="6950"/>
    <cellStyle name="Normal 23 2 3" xfId="5754"/>
    <cellStyle name="Normal 23 2 3 2" xfId="13511"/>
    <cellStyle name="Normal 23 2 4" xfId="9651"/>
    <cellStyle name="Normal 23 2 4 2" xfId="15440"/>
    <cellStyle name="Normal 23 2 5" xfId="11581"/>
    <cellStyle name="Normal 23 3" xfId="2772"/>
    <cellStyle name="Normal 23 3 2" xfId="7042"/>
    <cellStyle name="Normal 23 4" xfId="4790"/>
    <cellStyle name="Normal 23 4 2" xfId="12547"/>
    <cellStyle name="Normal 23 5" xfId="8687"/>
    <cellStyle name="Normal 23 5 2" xfId="14476"/>
    <cellStyle name="Normal 23 6" xfId="10617"/>
    <cellStyle name="Normal 24" xfId="51"/>
    <cellStyle name="Normal 24 2" xfId="2285"/>
    <cellStyle name="Normal 24 3" xfId="1306"/>
    <cellStyle name="Normal 24 4" xfId="4249"/>
    <cellStyle name="Normal 24 4 2" xfId="4260"/>
    <cellStyle name="Normal 24 5" xfId="34696"/>
    <cellStyle name="Normal 25" xfId="1321"/>
    <cellStyle name="Normal 25 2" xfId="3254"/>
    <cellStyle name="Normal 25 2 2" xfId="6331"/>
    <cellStyle name="Normal 25 3" xfId="5272"/>
    <cellStyle name="Normal 25 3 2" xfId="13029"/>
    <cellStyle name="Normal 25 4" xfId="9169"/>
    <cellStyle name="Normal 25 4 2" xfId="14958"/>
    <cellStyle name="Normal 25 5" xfId="11099"/>
    <cellStyle name="Normal 26" xfId="53"/>
    <cellStyle name="Normal 26 2" xfId="4251"/>
    <cellStyle name="Normal 26 2 2" xfId="4261"/>
    <cellStyle name="Normal 26 3" xfId="4250"/>
    <cellStyle name="Normal 26 4" xfId="4304"/>
    <cellStyle name="Normal 26 4 2" xfId="6909"/>
    <cellStyle name="Normal 26 4 3" xfId="16009"/>
    <cellStyle name="Normal 26 4 3 2" xfId="16114"/>
    <cellStyle name="Normal 26 4 3 3" xfId="16151"/>
    <cellStyle name="Normal 26 4 3 3 2" xfId="16800"/>
    <cellStyle name="Normal 26 4 3 3 3" xfId="17250"/>
    <cellStyle name="Normal 26 4 3 3 4" xfId="16718"/>
    <cellStyle name="Normal 26 4 3 3 4 2" xfId="18314"/>
    <cellStyle name="Normal 26 4 3 4" xfId="16018"/>
    <cellStyle name="Normal 26 4 3 4 2" xfId="16786"/>
    <cellStyle name="Normal 26 4 3 4 3" xfId="17218"/>
    <cellStyle name="Normal 26 4 3 4 4" xfId="16729"/>
    <cellStyle name="Normal 26 4 3 4 4 2" xfId="16738"/>
    <cellStyle name="Normal 26 4 4" xfId="16751"/>
    <cellStyle name="Normal 26 4 4 2" xfId="16720"/>
    <cellStyle name="Normal 27" xfId="2289"/>
    <cellStyle name="Normal 27 2" xfId="7039"/>
    <cellStyle name="Normal 28" xfId="4239"/>
    <cellStyle name="Normal 28 2" xfId="4305"/>
    <cellStyle name="Normal 28 3" xfId="15979"/>
    <cellStyle name="Normal 29" xfId="4301"/>
    <cellStyle name="Normal 29 2" xfId="6908"/>
    <cellStyle name="Normal 29 2 2" xfId="6332"/>
    <cellStyle name="Normal 29 2 3" xfId="15988"/>
    <cellStyle name="Normal 29 3" xfId="6496"/>
    <cellStyle name="Normal 29 4" xfId="16008"/>
    <cellStyle name="Normal 29 4 2" xfId="16113"/>
    <cellStyle name="Normal 29 4 3" xfId="16150"/>
    <cellStyle name="Normal 29 4 3 2" xfId="16799"/>
    <cellStyle name="Normal 29 4 3 3" xfId="17249"/>
    <cellStyle name="Normal 29 4 3 4" xfId="16716"/>
    <cellStyle name="Normal 29 4 3 4 2" xfId="18309"/>
    <cellStyle name="Normal 29 4 4" xfId="16017"/>
    <cellStyle name="Normal 29 4 4 2" xfId="16785"/>
    <cellStyle name="Normal 29 4 4 3" xfId="17217"/>
    <cellStyle name="Normal 29 4 4 4" xfId="16735"/>
    <cellStyle name="Normal 29 4 4 4 2" xfId="16765"/>
    <cellStyle name="Normal 29 5" xfId="15999"/>
    <cellStyle name="Normal 29 6" xfId="16753"/>
    <cellStyle name="Normal 29 6 2" xfId="16766"/>
    <cellStyle name="Normal 3" xfId="42"/>
    <cellStyle name="Normal 3 2" xfId="48"/>
    <cellStyle name="Normal 3 2 2" xfId="52"/>
    <cellStyle name="Normal 3 2 2 10" xfId="2291"/>
    <cellStyle name="Normal 3 2 2 10 2" xfId="7040"/>
    <cellStyle name="Normal 3 2 2 11" xfId="4307"/>
    <cellStyle name="Normal 3 2 2 11 2" xfId="12065"/>
    <cellStyle name="Normal 3 2 2 12" xfId="8205"/>
    <cellStyle name="Normal 3 2 2 12 2" xfId="13993"/>
    <cellStyle name="Normal 3 2 2 13" xfId="10134"/>
    <cellStyle name="Normal 3 2 2 14" xfId="15923"/>
    <cellStyle name="Normal 3 2 2 2" xfId="232"/>
    <cellStyle name="Normal 3 2 2 2 10" xfId="4323"/>
    <cellStyle name="Normal 3 2 2 2 10 2" xfId="12080"/>
    <cellStyle name="Normal 3 2 2 2 11" xfId="8220"/>
    <cellStyle name="Normal 3 2 2 2 11 2" xfId="14009"/>
    <cellStyle name="Normal 3 2 2 2 12" xfId="10150"/>
    <cellStyle name="Normal 3 2 2 2 2" xfId="257"/>
    <cellStyle name="Normal 3 2 2 2 2 10" xfId="8240"/>
    <cellStyle name="Normal 3 2 2 2 2 10 2" xfId="14029"/>
    <cellStyle name="Normal 3 2 2 2 2 11" xfId="10170"/>
    <cellStyle name="Normal 3 2 2 2 2 2" xfId="342"/>
    <cellStyle name="Normal 3 2 2 2 2 2 10" xfId="10210"/>
    <cellStyle name="Normal 3 2 2 2 2 2 2" xfId="422"/>
    <cellStyle name="Normal 3 2 2 2 2 2 2 2" xfId="582"/>
    <cellStyle name="Normal 3 2 2 2 2 2 2 2 2" xfId="1130"/>
    <cellStyle name="Normal 3 2 2 2 2 2 2 2 2 2" xfId="2118"/>
    <cellStyle name="Normal 3 2 2 2 2 2 2 2 2 2 2" xfId="4051"/>
    <cellStyle name="Normal 3 2 2 2 2 2 2 2 2 2 2 2" xfId="6459"/>
    <cellStyle name="Normal 3 2 2 2 2 2 2 2 2 2 3" xfId="6069"/>
    <cellStyle name="Normal 3 2 2 2 2 2 2 2 2 2 3 2" xfId="13826"/>
    <cellStyle name="Normal 3 2 2 2 2 2 2 2 2 2 4" xfId="9966"/>
    <cellStyle name="Normal 3 2 2 2 2 2 2 2 2 2 4 2" xfId="15755"/>
    <cellStyle name="Normal 3 2 2 2 2 2 2 2 2 2 5" xfId="11896"/>
    <cellStyle name="Normal 3 2 2 2 2 2 2 2 2 3" xfId="3087"/>
    <cellStyle name="Normal 3 2 2 2 2 2 2 2 2 3 2" xfId="6481"/>
    <cellStyle name="Normal 3 2 2 2 2 2 2 2 2 4" xfId="5105"/>
    <cellStyle name="Normal 3 2 2 2 2 2 2 2 2 4 2" xfId="12862"/>
    <cellStyle name="Normal 3 2 2 2 2 2 2 2 2 5" xfId="9002"/>
    <cellStyle name="Normal 3 2 2 2 2 2 2 2 2 5 2" xfId="14791"/>
    <cellStyle name="Normal 3 2 2 2 2 2 2 2 2 6" xfId="10932"/>
    <cellStyle name="Normal 3 2 2 2 2 2 2 2 3" xfId="1636"/>
    <cellStyle name="Normal 3 2 2 2 2 2 2 2 3 2" xfId="3569"/>
    <cellStyle name="Normal 3 2 2 2 2 2 2 2 3 2 2" xfId="7032"/>
    <cellStyle name="Normal 3 2 2 2 2 2 2 2 3 3" xfId="5587"/>
    <cellStyle name="Normal 3 2 2 2 2 2 2 2 3 3 2" xfId="13344"/>
    <cellStyle name="Normal 3 2 2 2 2 2 2 2 3 4" xfId="9484"/>
    <cellStyle name="Normal 3 2 2 2 2 2 2 2 3 4 2" xfId="15273"/>
    <cellStyle name="Normal 3 2 2 2 2 2 2 2 3 5" xfId="11414"/>
    <cellStyle name="Normal 3 2 2 2 2 2 2 2 4" xfId="2605"/>
    <cellStyle name="Normal 3 2 2 2 2 2 2 2 4 2" xfId="7060"/>
    <cellStyle name="Normal 3 2 2 2 2 2 2 2 5" xfId="4623"/>
    <cellStyle name="Normal 3 2 2 2 2 2 2 2 5 2" xfId="12380"/>
    <cellStyle name="Normal 3 2 2 2 2 2 2 2 6" xfId="8520"/>
    <cellStyle name="Normal 3 2 2 2 2 2 2 2 6 2" xfId="14309"/>
    <cellStyle name="Normal 3 2 2 2 2 2 2 2 7" xfId="10450"/>
    <cellStyle name="Normal 3 2 2 2 2 2 2 3" xfId="744"/>
    <cellStyle name="Normal 3 2 2 2 2 2 2 3 2" xfId="1291"/>
    <cellStyle name="Normal 3 2 2 2 2 2 2 3 2 2" xfId="2278"/>
    <cellStyle name="Normal 3 2 2 2 2 2 2 3 2 2 2" xfId="4211"/>
    <cellStyle name="Normal 3 2 2 2 2 2 2 3 2 2 2 2" xfId="6930"/>
    <cellStyle name="Normal 3 2 2 2 2 2 2 3 2 2 3" xfId="6229"/>
    <cellStyle name="Normal 3 2 2 2 2 2 2 3 2 2 3 2" xfId="13986"/>
    <cellStyle name="Normal 3 2 2 2 2 2 2 3 2 2 4" xfId="10126"/>
    <cellStyle name="Normal 3 2 2 2 2 2 2 3 2 2 4 2" xfId="15915"/>
    <cellStyle name="Normal 3 2 2 2 2 2 2 3 2 2 5" xfId="12056"/>
    <cellStyle name="Normal 3 2 2 2 2 2 2 3 2 3" xfId="3248"/>
    <cellStyle name="Normal 3 2 2 2 2 2 2 3 2 3 2" xfId="6447"/>
    <cellStyle name="Normal 3 2 2 2 2 2 2 3 2 4" xfId="5266"/>
    <cellStyle name="Normal 3 2 2 2 2 2 2 3 2 4 2" xfId="13023"/>
    <cellStyle name="Normal 3 2 2 2 2 2 2 3 2 5" xfId="9163"/>
    <cellStyle name="Normal 3 2 2 2 2 2 2 3 2 5 2" xfId="14952"/>
    <cellStyle name="Normal 3 2 2 2 2 2 2 3 2 6" xfId="11093"/>
    <cellStyle name="Normal 3 2 2 2 2 2 2 3 3" xfId="1797"/>
    <cellStyle name="Normal 3 2 2 2 2 2 2 3 3 2" xfId="3730"/>
    <cellStyle name="Normal 3 2 2 2 2 2 2 3 3 2 2" xfId="6531"/>
    <cellStyle name="Normal 3 2 2 2 2 2 2 3 3 3" xfId="5748"/>
    <cellStyle name="Normal 3 2 2 2 2 2 2 3 3 3 2" xfId="13505"/>
    <cellStyle name="Normal 3 2 2 2 2 2 2 3 3 4" xfId="9645"/>
    <cellStyle name="Normal 3 2 2 2 2 2 2 3 3 4 2" xfId="15434"/>
    <cellStyle name="Normal 3 2 2 2 2 2 2 3 3 5" xfId="11575"/>
    <cellStyle name="Normal 3 2 2 2 2 2 2 3 4" xfId="2766"/>
    <cellStyle name="Normal 3 2 2 2 2 2 2 3 4 2" xfId="6854"/>
    <cellStyle name="Normal 3 2 2 2 2 2 2 3 5" xfId="4784"/>
    <cellStyle name="Normal 3 2 2 2 2 2 2 3 5 2" xfId="12541"/>
    <cellStyle name="Normal 3 2 2 2 2 2 2 3 6" xfId="8681"/>
    <cellStyle name="Normal 3 2 2 2 2 2 2 3 6 2" xfId="14470"/>
    <cellStyle name="Normal 3 2 2 2 2 2 2 3 7" xfId="10611"/>
    <cellStyle name="Normal 3 2 2 2 2 2 2 4" xfId="970"/>
    <cellStyle name="Normal 3 2 2 2 2 2 2 4 2" xfId="1958"/>
    <cellStyle name="Normal 3 2 2 2 2 2 2 4 2 2" xfId="3891"/>
    <cellStyle name="Normal 3 2 2 2 2 2 2 4 2 2 2" xfId="7091"/>
    <cellStyle name="Normal 3 2 2 2 2 2 2 4 2 3" xfId="5909"/>
    <cellStyle name="Normal 3 2 2 2 2 2 2 4 2 3 2" xfId="13666"/>
    <cellStyle name="Normal 3 2 2 2 2 2 2 4 2 4" xfId="9806"/>
    <cellStyle name="Normal 3 2 2 2 2 2 2 4 2 4 2" xfId="15595"/>
    <cellStyle name="Normal 3 2 2 2 2 2 2 4 2 5" xfId="11736"/>
    <cellStyle name="Normal 3 2 2 2 2 2 2 4 3" xfId="2927"/>
    <cellStyle name="Normal 3 2 2 2 2 2 2 4 3 2" xfId="6752"/>
    <cellStyle name="Normal 3 2 2 2 2 2 2 4 4" xfId="4945"/>
    <cellStyle name="Normal 3 2 2 2 2 2 2 4 4 2" xfId="12702"/>
    <cellStyle name="Normal 3 2 2 2 2 2 2 4 5" xfId="8842"/>
    <cellStyle name="Normal 3 2 2 2 2 2 2 4 5 2" xfId="14631"/>
    <cellStyle name="Normal 3 2 2 2 2 2 2 4 6" xfId="10772"/>
    <cellStyle name="Normal 3 2 2 2 2 2 2 5" xfId="1476"/>
    <cellStyle name="Normal 3 2 2 2 2 2 2 5 2" xfId="3409"/>
    <cellStyle name="Normal 3 2 2 2 2 2 2 5 2 2" xfId="6791"/>
    <cellStyle name="Normal 3 2 2 2 2 2 2 5 3" xfId="5427"/>
    <cellStyle name="Normal 3 2 2 2 2 2 2 5 3 2" xfId="13184"/>
    <cellStyle name="Normal 3 2 2 2 2 2 2 5 4" xfId="9324"/>
    <cellStyle name="Normal 3 2 2 2 2 2 2 5 4 2" xfId="15113"/>
    <cellStyle name="Normal 3 2 2 2 2 2 2 5 5" xfId="11254"/>
    <cellStyle name="Normal 3 2 2 2 2 2 2 6" xfId="2445"/>
    <cellStyle name="Normal 3 2 2 2 2 2 2 6 2" xfId="6434"/>
    <cellStyle name="Normal 3 2 2 2 2 2 2 7" xfId="4463"/>
    <cellStyle name="Normal 3 2 2 2 2 2 2 7 2" xfId="12220"/>
    <cellStyle name="Normal 3 2 2 2 2 2 2 8" xfId="8360"/>
    <cellStyle name="Normal 3 2 2 2 2 2 2 8 2" xfId="14149"/>
    <cellStyle name="Normal 3 2 2 2 2 2 2 9" xfId="10290"/>
    <cellStyle name="Normal 3 2 2 2 2 2 3" xfId="502"/>
    <cellStyle name="Normal 3 2 2 2 2 2 3 2" xfId="1050"/>
    <cellStyle name="Normal 3 2 2 2 2 2 3 2 2" xfId="2038"/>
    <cellStyle name="Normal 3 2 2 2 2 2 3 2 2 2" xfId="3971"/>
    <cellStyle name="Normal 3 2 2 2 2 2 3 2 2 2 2" xfId="6441"/>
    <cellStyle name="Normal 3 2 2 2 2 2 3 2 2 3" xfId="5989"/>
    <cellStyle name="Normal 3 2 2 2 2 2 3 2 2 3 2" xfId="13746"/>
    <cellStyle name="Normal 3 2 2 2 2 2 3 2 2 4" xfId="9886"/>
    <cellStyle name="Normal 3 2 2 2 2 2 3 2 2 4 2" xfId="15675"/>
    <cellStyle name="Normal 3 2 2 2 2 2 3 2 2 5" xfId="11816"/>
    <cellStyle name="Normal 3 2 2 2 2 2 3 2 3" xfId="3007"/>
    <cellStyle name="Normal 3 2 2 2 2 2 3 2 3 2" xfId="7028"/>
    <cellStyle name="Normal 3 2 2 2 2 2 3 2 4" xfId="5025"/>
    <cellStyle name="Normal 3 2 2 2 2 2 3 2 4 2" xfId="12782"/>
    <cellStyle name="Normal 3 2 2 2 2 2 3 2 5" xfId="8922"/>
    <cellStyle name="Normal 3 2 2 2 2 2 3 2 5 2" xfId="14711"/>
    <cellStyle name="Normal 3 2 2 2 2 2 3 2 6" xfId="10852"/>
    <cellStyle name="Normal 3 2 2 2 2 2 3 3" xfId="1556"/>
    <cellStyle name="Normal 3 2 2 2 2 2 3 3 2" xfId="3489"/>
    <cellStyle name="Normal 3 2 2 2 2 2 3 3 2 2" xfId="6389"/>
    <cellStyle name="Normal 3 2 2 2 2 2 3 3 3" xfId="5507"/>
    <cellStyle name="Normal 3 2 2 2 2 2 3 3 3 2" xfId="13264"/>
    <cellStyle name="Normal 3 2 2 2 2 2 3 3 4" xfId="9404"/>
    <cellStyle name="Normal 3 2 2 2 2 2 3 3 4 2" xfId="15193"/>
    <cellStyle name="Normal 3 2 2 2 2 2 3 3 5" xfId="11334"/>
    <cellStyle name="Normal 3 2 2 2 2 2 3 4" xfId="2525"/>
    <cellStyle name="Normal 3 2 2 2 2 2 3 4 2" xfId="7029"/>
    <cellStyle name="Normal 3 2 2 2 2 2 3 5" xfId="4543"/>
    <cellStyle name="Normal 3 2 2 2 2 2 3 5 2" xfId="12300"/>
    <cellStyle name="Normal 3 2 2 2 2 2 3 6" xfId="8440"/>
    <cellStyle name="Normal 3 2 2 2 2 2 3 6 2" xfId="14229"/>
    <cellStyle name="Normal 3 2 2 2 2 2 3 7" xfId="10370"/>
    <cellStyle name="Normal 3 2 2 2 2 2 4" xfId="664"/>
    <cellStyle name="Normal 3 2 2 2 2 2 4 2" xfId="1211"/>
    <cellStyle name="Normal 3 2 2 2 2 2 4 2 2" xfId="2198"/>
    <cellStyle name="Normal 3 2 2 2 2 2 4 2 2 2" xfId="4131"/>
    <cellStyle name="Normal 3 2 2 2 2 2 4 2 2 2 2" xfId="6535"/>
    <cellStyle name="Normal 3 2 2 2 2 2 4 2 2 3" xfId="6149"/>
    <cellStyle name="Normal 3 2 2 2 2 2 4 2 2 3 2" xfId="13906"/>
    <cellStyle name="Normal 3 2 2 2 2 2 4 2 2 4" xfId="10046"/>
    <cellStyle name="Normal 3 2 2 2 2 2 4 2 2 4 2" xfId="15835"/>
    <cellStyle name="Normal 3 2 2 2 2 2 4 2 2 5" xfId="11976"/>
    <cellStyle name="Normal 3 2 2 2 2 2 4 2 3" xfId="3168"/>
    <cellStyle name="Normal 3 2 2 2 2 2 4 2 3 2" xfId="6366"/>
    <cellStyle name="Normal 3 2 2 2 2 2 4 2 4" xfId="5186"/>
    <cellStyle name="Normal 3 2 2 2 2 2 4 2 4 2" xfId="12943"/>
    <cellStyle name="Normal 3 2 2 2 2 2 4 2 5" xfId="9083"/>
    <cellStyle name="Normal 3 2 2 2 2 2 4 2 5 2" xfId="14872"/>
    <cellStyle name="Normal 3 2 2 2 2 2 4 2 6" xfId="11013"/>
    <cellStyle name="Normal 3 2 2 2 2 2 4 3" xfId="1717"/>
    <cellStyle name="Normal 3 2 2 2 2 2 4 3 2" xfId="3650"/>
    <cellStyle name="Normal 3 2 2 2 2 2 4 3 2 2" xfId="6261"/>
    <cellStyle name="Normal 3 2 2 2 2 2 4 3 3" xfId="5668"/>
    <cellStyle name="Normal 3 2 2 2 2 2 4 3 3 2" xfId="13425"/>
    <cellStyle name="Normal 3 2 2 2 2 2 4 3 4" xfId="9565"/>
    <cellStyle name="Normal 3 2 2 2 2 2 4 3 4 2" xfId="15354"/>
    <cellStyle name="Normal 3 2 2 2 2 2 4 3 5" xfId="11495"/>
    <cellStyle name="Normal 3 2 2 2 2 2 4 4" xfId="2686"/>
    <cellStyle name="Normal 3 2 2 2 2 2 4 4 2" xfId="6487"/>
    <cellStyle name="Normal 3 2 2 2 2 2 4 5" xfId="4704"/>
    <cellStyle name="Normal 3 2 2 2 2 2 4 5 2" xfId="12461"/>
    <cellStyle name="Normal 3 2 2 2 2 2 4 6" xfId="8601"/>
    <cellStyle name="Normal 3 2 2 2 2 2 4 6 2" xfId="14390"/>
    <cellStyle name="Normal 3 2 2 2 2 2 4 7" xfId="10531"/>
    <cellStyle name="Normal 3 2 2 2 2 2 5" xfId="890"/>
    <cellStyle name="Normal 3 2 2 2 2 2 5 2" xfId="1878"/>
    <cellStyle name="Normal 3 2 2 2 2 2 5 2 2" xfId="3811"/>
    <cellStyle name="Normal 3 2 2 2 2 2 5 2 2 2" xfId="6928"/>
    <cellStyle name="Normal 3 2 2 2 2 2 5 2 3" xfId="5829"/>
    <cellStyle name="Normal 3 2 2 2 2 2 5 2 3 2" xfId="13586"/>
    <cellStyle name="Normal 3 2 2 2 2 2 5 2 4" xfId="9726"/>
    <cellStyle name="Normal 3 2 2 2 2 2 5 2 4 2" xfId="15515"/>
    <cellStyle name="Normal 3 2 2 2 2 2 5 2 5" xfId="11656"/>
    <cellStyle name="Normal 3 2 2 2 2 2 5 3" xfId="2847"/>
    <cellStyle name="Normal 3 2 2 2 2 2 5 3 2" xfId="6248"/>
    <cellStyle name="Normal 3 2 2 2 2 2 5 4" xfId="4865"/>
    <cellStyle name="Normal 3 2 2 2 2 2 5 4 2" xfId="12622"/>
    <cellStyle name="Normal 3 2 2 2 2 2 5 5" xfId="8762"/>
    <cellStyle name="Normal 3 2 2 2 2 2 5 5 2" xfId="14551"/>
    <cellStyle name="Normal 3 2 2 2 2 2 5 6" xfId="10692"/>
    <cellStyle name="Normal 3 2 2 2 2 2 6" xfId="1396"/>
    <cellStyle name="Normal 3 2 2 2 2 2 6 2" xfId="3329"/>
    <cellStyle name="Normal 3 2 2 2 2 2 6 2 2" xfId="7080"/>
    <cellStyle name="Normal 3 2 2 2 2 2 6 3" xfId="5347"/>
    <cellStyle name="Normal 3 2 2 2 2 2 6 3 2" xfId="13104"/>
    <cellStyle name="Normal 3 2 2 2 2 2 6 4" xfId="9244"/>
    <cellStyle name="Normal 3 2 2 2 2 2 6 4 2" xfId="15033"/>
    <cellStyle name="Normal 3 2 2 2 2 2 6 5" xfId="11174"/>
    <cellStyle name="Normal 3 2 2 2 2 2 7" xfId="2365"/>
    <cellStyle name="Normal 3 2 2 2 2 2 7 2" xfId="7148"/>
    <cellStyle name="Normal 3 2 2 2 2 2 8" xfId="4383"/>
    <cellStyle name="Normal 3 2 2 2 2 2 8 2" xfId="12140"/>
    <cellStyle name="Normal 3 2 2 2 2 2 9" xfId="8280"/>
    <cellStyle name="Normal 3 2 2 2 2 2 9 2" xfId="14069"/>
    <cellStyle name="Normal 3 2 2 2 2 3" xfId="382"/>
    <cellStyle name="Normal 3 2 2 2 2 3 2" xfId="542"/>
    <cellStyle name="Normal 3 2 2 2 2 3 2 2" xfId="1090"/>
    <cellStyle name="Normal 3 2 2 2 2 3 2 2 2" xfId="2078"/>
    <cellStyle name="Normal 3 2 2 2 2 3 2 2 2 2" xfId="4011"/>
    <cellStyle name="Normal 3 2 2 2 2 3 2 2 2 2 2" xfId="6846"/>
    <cellStyle name="Normal 3 2 2 2 2 3 2 2 2 3" xfId="6029"/>
    <cellStyle name="Normal 3 2 2 2 2 3 2 2 2 3 2" xfId="13786"/>
    <cellStyle name="Normal 3 2 2 2 2 3 2 2 2 4" xfId="9926"/>
    <cellStyle name="Normal 3 2 2 2 2 3 2 2 2 4 2" xfId="15715"/>
    <cellStyle name="Normal 3 2 2 2 2 3 2 2 2 5" xfId="11856"/>
    <cellStyle name="Normal 3 2 2 2 2 3 2 2 3" xfId="3047"/>
    <cellStyle name="Normal 3 2 2 2 2 3 2 2 3 2" xfId="6592"/>
    <cellStyle name="Normal 3 2 2 2 2 3 2 2 4" xfId="5065"/>
    <cellStyle name="Normal 3 2 2 2 2 3 2 2 4 2" xfId="12822"/>
    <cellStyle name="Normal 3 2 2 2 2 3 2 2 5" xfId="8962"/>
    <cellStyle name="Normal 3 2 2 2 2 3 2 2 5 2" xfId="14751"/>
    <cellStyle name="Normal 3 2 2 2 2 3 2 2 6" xfId="10892"/>
    <cellStyle name="Normal 3 2 2 2 2 3 2 3" xfId="1596"/>
    <cellStyle name="Normal 3 2 2 2 2 3 2 3 2" xfId="3529"/>
    <cellStyle name="Normal 3 2 2 2 2 3 2 3 2 2" xfId="6313"/>
    <cellStyle name="Normal 3 2 2 2 2 3 2 3 3" xfId="5547"/>
    <cellStyle name="Normal 3 2 2 2 2 3 2 3 3 2" xfId="13304"/>
    <cellStyle name="Normal 3 2 2 2 2 3 2 3 4" xfId="9444"/>
    <cellStyle name="Normal 3 2 2 2 2 3 2 3 4 2" xfId="15233"/>
    <cellStyle name="Normal 3 2 2 2 2 3 2 3 5" xfId="11374"/>
    <cellStyle name="Normal 3 2 2 2 2 3 2 4" xfId="2565"/>
    <cellStyle name="Normal 3 2 2 2 2 3 2 4 2" xfId="6436"/>
    <cellStyle name="Normal 3 2 2 2 2 3 2 5" xfId="4583"/>
    <cellStyle name="Normal 3 2 2 2 2 3 2 5 2" xfId="12340"/>
    <cellStyle name="Normal 3 2 2 2 2 3 2 6" xfId="8480"/>
    <cellStyle name="Normal 3 2 2 2 2 3 2 6 2" xfId="14269"/>
    <cellStyle name="Normal 3 2 2 2 2 3 2 7" xfId="10410"/>
    <cellStyle name="Normal 3 2 2 2 2 3 3" xfId="704"/>
    <cellStyle name="Normal 3 2 2 2 2 3 3 2" xfId="1251"/>
    <cellStyle name="Normal 3 2 2 2 2 3 3 2 2" xfId="2238"/>
    <cellStyle name="Normal 3 2 2 2 2 3 3 2 2 2" xfId="4171"/>
    <cellStyle name="Normal 3 2 2 2 2 3 3 2 2 2 2" xfId="7034"/>
    <cellStyle name="Normal 3 2 2 2 2 3 3 2 2 3" xfId="6189"/>
    <cellStyle name="Normal 3 2 2 2 2 3 3 2 2 3 2" xfId="13946"/>
    <cellStyle name="Normal 3 2 2 2 2 3 3 2 2 4" xfId="10086"/>
    <cellStyle name="Normal 3 2 2 2 2 3 3 2 2 4 2" xfId="15875"/>
    <cellStyle name="Normal 3 2 2 2 2 3 3 2 2 5" xfId="12016"/>
    <cellStyle name="Normal 3 2 2 2 2 3 3 2 3" xfId="3208"/>
    <cellStyle name="Normal 3 2 2 2 2 3 3 2 3 2" xfId="6985"/>
    <cellStyle name="Normal 3 2 2 2 2 3 3 2 4" xfId="5226"/>
    <cellStyle name="Normal 3 2 2 2 2 3 3 2 4 2" xfId="12983"/>
    <cellStyle name="Normal 3 2 2 2 2 3 3 2 5" xfId="9123"/>
    <cellStyle name="Normal 3 2 2 2 2 3 3 2 5 2" xfId="14912"/>
    <cellStyle name="Normal 3 2 2 2 2 3 3 2 6" xfId="11053"/>
    <cellStyle name="Normal 3 2 2 2 2 3 3 3" xfId="1757"/>
    <cellStyle name="Normal 3 2 2 2 2 3 3 3 2" xfId="3690"/>
    <cellStyle name="Normal 3 2 2 2 2 3 3 3 2 2" xfId="6668"/>
    <cellStyle name="Normal 3 2 2 2 2 3 3 3 3" xfId="5708"/>
    <cellStyle name="Normal 3 2 2 2 2 3 3 3 3 2" xfId="13465"/>
    <cellStyle name="Normal 3 2 2 2 2 3 3 3 4" xfId="9605"/>
    <cellStyle name="Normal 3 2 2 2 2 3 3 3 4 2" xfId="15394"/>
    <cellStyle name="Normal 3 2 2 2 2 3 3 3 5" xfId="11535"/>
    <cellStyle name="Normal 3 2 2 2 2 3 3 4" xfId="2726"/>
    <cellStyle name="Normal 3 2 2 2 2 3 3 4 2" xfId="6874"/>
    <cellStyle name="Normal 3 2 2 2 2 3 3 5" xfId="4744"/>
    <cellStyle name="Normal 3 2 2 2 2 3 3 5 2" xfId="12501"/>
    <cellStyle name="Normal 3 2 2 2 2 3 3 6" xfId="8641"/>
    <cellStyle name="Normal 3 2 2 2 2 3 3 6 2" xfId="14430"/>
    <cellStyle name="Normal 3 2 2 2 2 3 3 7" xfId="10571"/>
    <cellStyle name="Normal 3 2 2 2 2 3 4" xfId="930"/>
    <cellStyle name="Normal 3 2 2 2 2 3 4 2" xfId="1918"/>
    <cellStyle name="Normal 3 2 2 2 2 3 4 2 2" xfId="3851"/>
    <cellStyle name="Normal 3 2 2 2 2 3 4 2 2 2" xfId="7079"/>
    <cellStyle name="Normal 3 2 2 2 2 3 4 2 3" xfId="5869"/>
    <cellStyle name="Normal 3 2 2 2 2 3 4 2 3 2" xfId="13626"/>
    <cellStyle name="Normal 3 2 2 2 2 3 4 2 4" xfId="9766"/>
    <cellStyle name="Normal 3 2 2 2 2 3 4 2 4 2" xfId="15555"/>
    <cellStyle name="Normal 3 2 2 2 2 3 4 2 5" xfId="11696"/>
    <cellStyle name="Normal 3 2 2 2 2 3 4 3" xfId="2887"/>
    <cellStyle name="Normal 3 2 2 2 2 3 4 3 2" xfId="6491"/>
    <cellStyle name="Normal 3 2 2 2 2 3 4 4" xfId="4905"/>
    <cellStyle name="Normal 3 2 2 2 2 3 4 4 2" xfId="12662"/>
    <cellStyle name="Normal 3 2 2 2 2 3 4 5" xfId="8802"/>
    <cellStyle name="Normal 3 2 2 2 2 3 4 5 2" xfId="14591"/>
    <cellStyle name="Normal 3 2 2 2 2 3 4 6" xfId="10732"/>
    <cellStyle name="Normal 3 2 2 2 2 3 5" xfId="1436"/>
    <cellStyle name="Normal 3 2 2 2 2 3 5 2" xfId="3369"/>
    <cellStyle name="Normal 3 2 2 2 2 3 5 2 2" xfId="6840"/>
    <cellStyle name="Normal 3 2 2 2 2 3 5 3" xfId="5387"/>
    <cellStyle name="Normal 3 2 2 2 2 3 5 3 2" xfId="13144"/>
    <cellStyle name="Normal 3 2 2 2 2 3 5 4" xfId="9284"/>
    <cellStyle name="Normal 3 2 2 2 2 3 5 4 2" xfId="15073"/>
    <cellStyle name="Normal 3 2 2 2 2 3 5 5" xfId="11214"/>
    <cellStyle name="Normal 3 2 2 2 2 3 6" xfId="2405"/>
    <cellStyle name="Normal 3 2 2 2 2 3 6 2" xfId="7160"/>
    <cellStyle name="Normal 3 2 2 2 2 3 7" xfId="4423"/>
    <cellStyle name="Normal 3 2 2 2 2 3 7 2" xfId="12180"/>
    <cellStyle name="Normal 3 2 2 2 2 3 8" xfId="8320"/>
    <cellStyle name="Normal 3 2 2 2 2 3 8 2" xfId="14109"/>
    <cellStyle name="Normal 3 2 2 2 2 3 9" xfId="10250"/>
    <cellStyle name="Normal 3 2 2 2 2 4" xfId="462"/>
    <cellStyle name="Normal 3 2 2 2 2 4 2" xfId="1010"/>
    <cellStyle name="Normal 3 2 2 2 2 4 2 2" xfId="1998"/>
    <cellStyle name="Normal 3 2 2 2 2 4 2 2 2" xfId="3931"/>
    <cellStyle name="Normal 3 2 2 2 2 4 2 2 2 2" xfId="7131"/>
    <cellStyle name="Normal 3 2 2 2 2 4 2 2 3" xfId="5949"/>
    <cellStyle name="Normal 3 2 2 2 2 4 2 2 3 2" xfId="13706"/>
    <cellStyle name="Normal 3 2 2 2 2 4 2 2 4" xfId="9846"/>
    <cellStyle name="Normal 3 2 2 2 2 4 2 2 4 2" xfId="15635"/>
    <cellStyle name="Normal 3 2 2 2 2 4 2 2 5" xfId="11776"/>
    <cellStyle name="Normal 3 2 2 2 2 4 2 3" xfId="2967"/>
    <cellStyle name="Normal 3 2 2 2 2 4 2 3 2" xfId="6912"/>
    <cellStyle name="Normal 3 2 2 2 2 4 2 4" xfId="4985"/>
    <cellStyle name="Normal 3 2 2 2 2 4 2 4 2" xfId="12742"/>
    <cellStyle name="Normal 3 2 2 2 2 4 2 5" xfId="8882"/>
    <cellStyle name="Normal 3 2 2 2 2 4 2 5 2" xfId="14671"/>
    <cellStyle name="Normal 3 2 2 2 2 4 2 6" xfId="10812"/>
    <cellStyle name="Normal 3 2 2 2 2 4 3" xfId="1516"/>
    <cellStyle name="Normal 3 2 2 2 2 4 3 2" xfId="3449"/>
    <cellStyle name="Normal 3 2 2 2 2 4 3 2 2" xfId="6894"/>
    <cellStyle name="Normal 3 2 2 2 2 4 3 3" xfId="5467"/>
    <cellStyle name="Normal 3 2 2 2 2 4 3 3 2" xfId="13224"/>
    <cellStyle name="Normal 3 2 2 2 2 4 3 4" xfId="9364"/>
    <cellStyle name="Normal 3 2 2 2 2 4 3 4 2" xfId="15153"/>
    <cellStyle name="Normal 3 2 2 2 2 4 3 5" xfId="11294"/>
    <cellStyle name="Normal 3 2 2 2 2 4 4" xfId="2485"/>
    <cellStyle name="Normal 3 2 2 2 2 4 4 2" xfId="6394"/>
    <cellStyle name="Normal 3 2 2 2 2 4 5" xfId="4503"/>
    <cellStyle name="Normal 3 2 2 2 2 4 5 2" xfId="12260"/>
    <cellStyle name="Normal 3 2 2 2 2 4 6" xfId="8400"/>
    <cellStyle name="Normal 3 2 2 2 2 4 6 2" xfId="14189"/>
    <cellStyle name="Normal 3 2 2 2 2 4 7" xfId="10330"/>
    <cellStyle name="Normal 3 2 2 2 2 5" xfId="624"/>
    <cellStyle name="Normal 3 2 2 2 2 5 2" xfId="1171"/>
    <cellStyle name="Normal 3 2 2 2 2 5 2 2" xfId="2158"/>
    <cellStyle name="Normal 3 2 2 2 2 5 2 2 2" xfId="4091"/>
    <cellStyle name="Normal 3 2 2 2 2 5 2 2 2 2" xfId="6593"/>
    <cellStyle name="Normal 3 2 2 2 2 5 2 2 3" xfId="6109"/>
    <cellStyle name="Normal 3 2 2 2 2 5 2 2 3 2" xfId="13866"/>
    <cellStyle name="Normal 3 2 2 2 2 5 2 2 4" xfId="10006"/>
    <cellStyle name="Normal 3 2 2 2 2 5 2 2 4 2" xfId="15795"/>
    <cellStyle name="Normal 3 2 2 2 2 5 2 2 5" xfId="11936"/>
    <cellStyle name="Normal 3 2 2 2 2 5 2 3" xfId="3128"/>
    <cellStyle name="Normal 3 2 2 2 2 5 2 3 2" xfId="7155"/>
    <cellStyle name="Normal 3 2 2 2 2 5 2 4" xfId="5146"/>
    <cellStyle name="Normal 3 2 2 2 2 5 2 4 2" xfId="12903"/>
    <cellStyle name="Normal 3 2 2 2 2 5 2 5" xfId="9043"/>
    <cellStyle name="Normal 3 2 2 2 2 5 2 5 2" xfId="14832"/>
    <cellStyle name="Normal 3 2 2 2 2 5 2 6" xfId="10973"/>
    <cellStyle name="Normal 3 2 2 2 2 5 3" xfId="1677"/>
    <cellStyle name="Normal 3 2 2 2 2 5 3 2" xfId="3610"/>
    <cellStyle name="Normal 3 2 2 2 2 5 3 2 2" xfId="6625"/>
    <cellStyle name="Normal 3 2 2 2 2 5 3 3" xfId="5628"/>
    <cellStyle name="Normal 3 2 2 2 2 5 3 3 2" xfId="13385"/>
    <cellStyle name="Normal 3 2 2 2 2 5 3 4" xfId="9525"/>
    <cellStyle name="Normal 3 2 2 2 2 5 3 4 2" xfId="15314"/>
    <cellStyle name="Normal 3 2 2 2 2 5 3 5" xfId="11455"/>
    <cellStyle name="Normal 3 2 2 2 2 5 4" xfId="2646"/>
    <cellStyle name="Normal 3 2 2 2 2 5 4 2" xfId="7214"/>
    <cellStyle name="Normal 3 2 2 2 2 5 5" xfId="4664"/>
    <cellStyle name="Normal 3 2 2 2 2 5 5 2" xfId="12421"/>
    <cellStyle name="Normal 3 2 2 2 2 5 6" xfId="8561"/>
    <cellStyle name="Normal 3 2 2 2 2 5 6 2" xfId="14350"/>
    <cellStyle name="Normal 3 2 2 2 2 5 7" xfId="10491"/>
    <cellStyle name="Normal 3 2 2 2 2 6" xfId="842"/>
    <cellStyle name="Normal 3 2 2 2 2 6 2" xfId="1838"/>
    <cellStyle name="Normal 3 2 2 2 2 6 2 2" xfId="3771"/>
    <cellStyle name="Normal 3 2 2 2 2 6 2 2 2" xfId="6663"/>
    <cellStyle name="Normal 3 2 2 2 2 6 2 3" xfId="5789"/>
    <cellStyle name="Normal 3 2 2 2 2 6 2 3 2" xfId="13546"/>
    <cellStyle name="Normal 3 2 2 2 2 6 2 4" xfId="9686"/>
    <cellStyle name="Normal 3 2 2 2 2 6 2 4 2" xfId="15475"/>
    <cellStyle name="Normal 3 2 2 2 2 6 2 5" xfId="11616"/>
    <cellStyle name="Normal 3 2 2 2 2 6 3" xfId="2807"/>
    <cellStyle name="Normal 3 2 2 2 2 6 3 2" xfId="6756"/>
    <cellStyle name="Normal 3 2 2 2 2 6 4" xfId="4825"/>
    <cellStyle name="Normal 3 2 2 2 2 6 4 2" xfId="12582"/>
    <cellStyle name="Normal 3 2 2 2 2 6 5" xfId="8722"/>
    <cellStyle name="Normal 3 2 2 2 2 6 5 2" xfId="14511"/>
    <cellStyle name="Normal 3 2 2 2 2 6 6" xfId="10652"/>
    <cellStyle name="Normal 3 2 2 2 2 7" xfId="1356"/>
    <cellStyle name="Normal 3 2 2 2 2 7 2" xfId="3289"/>
    <cellStyle name="Normal 3 2 2 2 2 7 2 2" xfId="6284"/>
    <cellStyle name="Normal 3 2 2 2 2 7 3" xfId="5307"/>
    <cellStyle name="Normal 3 2 2 2 2 7 3 2" xfId="13064"/>
    <cellStyle name="Normal 3 2 2 2 2 7 4" xfId="9204"/>
    <cellStyle name="Normal 3 2 2 2 2 7 4 2" xfId="14993"/>
    <cellStyle name="Normal 3 2 2 2 2 7 5" xfId="11134"/>
    <cellStyle name="Normal 3 2 2 2 2 8" xfId="2325"/>
    <cellStyle name="Normal 3 2 2 2 2 8 2" xfId="6785"/>
    <cellStyle name="Normal 3 2 2 2 2 9" xfId="4343"/>
    <cellStyle name="Normal 3 2 2 2 2 9 2" xfId="12100"/>
    <cellStyle name="Normal 3 2 2 2 3" xfId="322"/>
    <cellStyle name="Normal 3 2 2 2 3 10" xfId="10190"/>
    <cellStyle name="Normal 3 2 2 2 3 2" xfId="402"/>
    <cellStyle name="Normal 3 2 2 2 3 2 2" xfId="562"/>
    <cellStyle name="Normal 3 2 2 2 3 2 2 2" xfId="1110"/>
    <cellStyle name="Normal 3 2 2 2 3 2 2 2 2" xfId="2098"/>
    <cellStyle name="Normal 3 2 2 2 3 2 2 2 2 2" xfId="4031"/>
    <cellStyle name="Normal 3 2 2 2 3 2 2 2 2 2 2" xfId="6735"/>
    <cellStyle name="Normal 3 2 2 2 3 2 2 2 2 3" xfId="6049"/>
    <cellStyle name="Normal 3 2 2 2 3 2 2 2 2 3 2" xfId="13806"/>
    <cellStyle name="Normal 3 2 2 2 3 2 2 2 2 4" xfId="9946"/>
    <cellStyle name="Normal 3 2 2 2 3 2 2 2 2 4 2" xfId="15735"/>
    <cellStyle name="Normal 3 2 2 2 3 2 2 2 2 5" xfId="11876"/>
    <cellStyle name="Normal 3 2 2 2 3 2 2 2 3" xfId="3067"/>
    <cellStyle name="Normal 3 2 2 2 3 2 2 2 3 2" xfId="6282"/>
    <cellStyle name="Normal 3 2 2 2 3 2 2 2 4" xfId="5085"/>
    <cellStyle name="Normal 3 2 2 2 3 2 2 2 4 2" xfId="12842"/>
    <cellStyle name="Normal 3 2 2 2 3 2 2 2 5" xfId="8982"/>
    <cellStyle name="Normal 3 2 2 2 3 2 2 2 5 2" xfId="14771"/>
    <cellStyle name="Normal 3 2 2 2 3 2 2 2 6" xfId="10912"/>
    <cellStyle name="Normal 3 2 2 2 3 2 2 3" xfId="1616"/>
    <cellStyle name="Normal 3 2 2 2 3 2 2 3 2" xfId="3549"/>
    <cellStyle name="Normal 3 2 2 2 3 2 2 3 2 2" xfId="6410"/>
    <cellStyle name="Normal 3 2 2 2 3 2 2 3 3" xfId="5567"/>
    <cellStyle name="Normal 3 2 2 2 3 2 2 3 3 2" xfId="13324"/>
    <cellStyle name="Normal 3 2 2 2 3 2 2 3 4" xfId="9464"/>
    <cellStyle name="Normal 3 2 2 2 3 2 2 3 4 2" xfId="15253"/>
    <cellStyle name="Normal 3 2 2 2 3 2 2 3 5" xfId="11394"/>
    <cellStyle name="Normal 3 2 2 2 3 2 2 4" xfId="2585"/>
    <cellStyle name="Normal 3 2 2 2 3 2 2 4 2" xfId="6529"/>
    <cellStyle name="Normal 3 2 2 2 3 2 2 5" xfId="4603"/>
    <cellStyle name="Normal 3 2 2 2 3 2 2 5 2" xfId="12360"/>
    <cellStyle name="Normal 3 2 2 2 3 2 2 6" xfId="8500"/>
    <cellStyle name="Normal 3 2 2 2 3 2 2 6 2" xfId="14289"/>
    <cellStyle name="Normal 3 2 2 2 3 2 2 7" xfId="10430"/>
    <cellStyle name="Normal 3 2 2 2 3 2 3" xfId="724"/>
    <cellStyle name="Normal 3 2 2 2 3 2 3 2" xfId="1271"/>
    <cellStyle name="Normal 3 2 2 2 3 2 3 2 2" xfId="2258"/>
    <cellStyle name="Normal 3 2 2 2 3 2 3 2 2 2" xfId="4191"/>
    <cellStyle name="Normal 3 2 2 2 3 2 3 2 2 2 2" xfId="6375"/>
    <cellStyle name="Normal 3 2 2 2 3 2 3 2 2 3" xfId="6209"/>
    <cellStyle name="Normal 3 2 2 2 3 2 3 2 2 3 2" xfId="13966"/>
    <cellStyle name="Normal 3 2 2 2 3 2 3 2 2 4" xfId="10106"/>
    <cellStyle name="Normal 3 2 2 2 3 2 3 2 2 4 2" xfId="15895"/>
    <cellStyle name="Normal 3 2 2 2 3 2 3 2 2 5" xfId="12036"/>
    <cellStyle name="Normal 3 2 2 2 3 2 3 2 3" xfId="3228"/>
    <cellStyle name="Normal 3 2 2 2 3 2 3 2 3 2" xfId="7169"/>
    <cellStyle name="Normal 3 2 2 2 3 2 3 2 4" xfId="5246"/>
    <cellStyle name="Normal 3 2 2 2 3 2 3 2 4 2" xfId="13003"/>
    <cellStyle name="Normal 3 2 2 2 3 2 3 2 5" xfId="9143"/>
    <cellStyle name="Normal 3 2 2 2 3 2 3 2 5 2" xfId="14932"/>
    <cellStyle name="Normal 3 2 2 2 3 2 3 2 6" xfId="11073"/>
    <cellStyle name="Normal 3 2 2 2 3 2 3 3" xfId="1777"/>
    <cellStyle name="Normal 3 2 2 2 3 2 3 3 2" xfId="3710"/>
    <cellStyle name="Normal 3 2 2 2 3 2 3 3 2 2" xfId="6687"/>
    <cellStyle name="Normal 3 2 2 2 3 2 3 3 3" xfId="5728"/>
    <cellStyle name="Normal 3 2 2 2 3 2 3 3 3 2" xfId="13485"/>
    <cellStyle name="Normal 3 2 2 2 3 2 3 3 4" xfId="9625"/>
    <cellStyle name="Normal 3 2 2 2 3 2 3 3 4 2" xfId="15414"/>
    <cellStyle name="Normal 3 2 2 2 3 2 3 3 5" xfId="11555"/>
    <cellStyle name="Normal 3 2 2 2 3 2 3 4" xfId="2746"/>
    <cellStyle name="Normal 3 2 2 2 3 2 3 4 2" xfId="7183"/>
    <cellStyle name="Normal 3 2 2 2 3 2 3 5" xfId="4764"/>
    <cellStyle name="Normal 3 2 2 2 3 2 3 5 2" xfId="12521"/>
    <cellStyle name="Normal 3 2 2 2 3 2 3 6" xfId="8661"/>
    <cellStyle name="Normal 3 2 2 2 3 2 3 6 2" xfId="14450"/>
    <cellStyle name="Normal 3 2 2 2 3 2 3 7" xfId="10591"/>
    <cellStyle name="Normal 3 2 2 2 3 2 4" xfId="950"/>
    <cellStyle name="Normal 3 2 2 2 3 2 4 2" xfId="1938"/>
    <cellStyle name="Normal 3 2 2 2 3 2 4 2 2" xfId="3871"/>
    <cellStyle name="Normal 3 2 2 2 3 2 4 2 2 2" xfId="7018"/>
    <cellStyle name="Normal 3 2 2 2 3 2 4 2 3" xfId="5889"/>
    <cellStyle name="Normal 3 2 2 2 3 2 4 2 3 2" xfId="13646"/>
    <cellStyle name="Normal 3 2 2 2 3 2 4 2 4" xfId="9786"/>
    <cellStyle name="Normal 3 2 2 2 3 2 4 2 4 2" xfId="15575"/>
    <cellStyle name="Normal 3 2 2 2 3 2 4 2 5" xfId="11716"/>
    <cellStyle name="Normal 3 2 2 2 3 2 4 3" xfId="2907"/>
    <cellStyle name="Normal 3 2 2 2 3 2 4 3 2" xfId="6838"/>
    <cellStyle name="Normal 3 2 2 2 3 2 4 4" xfId="4925"/>
    <cellStyle name="Normal 3 2 2 2 3 2 4 4 2" xfId="12682"/>
    <cellStyle name="Normal 3 2 2 2 3 2 4 5" xfId="8822"/>
    <cellStyle name="Normal 3 2 2 2 3 2 4 5 2" xfId="14611"/>
    <cellStyle name="Normal 3 2 2 2 3 2 4 6" xfId="10752"/>
    <cellStyle name="Normal 3 2 2 2 3 2 5" xfId="1456"/>
    <cellStyle name="Normal 3 2 2 2 3 2 5 2" xfId="3389"/>
    <cellStyle name="Normal 3 2 2 2 3 2 5 2 2" xfId="6760"/>
    <cellStyle name="Normal 3 2 2 2 3 2 5 3" xfId="5407"/>
    <cellStyle name="Normal 3 2 2 2 3 2 5 3 2" xfId="13164"/>
    <cellStyle name="Normal 3 2 2 2 3 2 5 4" xfId="9304"/>
    <cellStyle name="Normal 3 2 2 2 3 2 5 4 2" xfId="15093"/>
    <cellStyle name="Normal 3 2 2 2 3 2 5 5" xfId="11234"/>
    <cellStyle name="Normal 3 2 2 2 3 2 6" xfId="2425"/>
    <cellStyle name="Normal 3 2 2 2 3 2 6 2" xfId="6420"/>
    <cellStyle name="Normal 3 2 2 2 3 2 7" xfId="4443"/>
    <cellStyle name="Normal 3 2 2 2 3 2 7 2" xfId="12200"/>
    <cellStyle name="Normal 3 2 2 2 3 2 8" xfId="8340"/>
    <cellStyle name="Normal 3 2 2 2 3 2 8 2" xfId="14129"/>
    <cellStyle name="Normal 3 2 2 2 3 2 9" xfId="10270"/>
    <cellStyle name="Normal 3 2 2 2 3 3" xfId="482"/>
    <cellStyle name="Normal 3 2 2 2 3 3 2" xfId="1030"/>
    <cellStyle name="Normal 3 2 2 2 3 3 2 2" xfId="2018"/>
    <cellStyle name="Normal 3 2 2 2 3 3 2 2 2" xfId="3951"/>
    <cellStyle name="Normal 3 2 2 2 3 3 2 2 2 2" xfId="7182"/>
    <cellStyle name="Normal 3 2 2 2 3 3 2 2 3" xfId="5969"/>
    <cellStyle name="Normal 3 2 2 2 3 3 2 2 3 2" xfId="13726"/>
    <cellStyle name="Normal 3 2 2 2 3 3 2 2 4" xfId="9866"/>
    <cellStyle name="Normal 3 2 2 2 3 3 2 2 4 2" xfId="15655"/>
    <cellStyle name="Normal 3 2 2 2 3 3 2 2 5" xfId="11796"/>
    <cellStyle name="Normal 3 2 2 2 3 3 2 3" xfId="2987"/>
    <cellStyle name="Normal 3 2 2 2 3 3 2 3 2" xfId="7025"/>
    <cellStyle name="Normal 3 2 2 2 3 3 2 4" xfId="5005"/>
    <cellStyle name="Normal 3 2 2 2 3 3 2 4 2" xfId="12762"/>
    <cellStyle name="Normal 3 2 2 2 3 3 2 5" xfId="8902"/>
    <cellStyle name="Normal 3 2 2 2 3 3 2 5 2" xfId="14691"/>
    <cellStyle name="Normal 3 2 2 2 3 3 2 6" xfId="10832"/>
    <cellStyle name="Normal 3 2 2 2 3 3 3" xfId="1536"/>
    <cellStyle name="Normal 3 2 2 2 3 3 3 2" xfId="3469"/>
    <cellStyle name="Normal 3 2 2 2 3 3 3 2 2" xfId="6966"/>
    <cellStyle name="Normal 3 2 2 2 3 3 3 3" xfId="5487"/>
    <cellStyle name="Normal 3 2 2 2 3 3 3 3 2" xfId="13244"/>
    <cellStyle name="Normal 3 2 2 2 3 3 3 4" xfId="9384"/>
    <cellStyle name="Normal 3 2 2 2 3 3 3 4 2" xfId="15173"/>
    <cellStyle name="Normal 3 2 2 2 3 3 3 5" xfId="11314"/>
    <cellStyle name="Normal 3 2 2 2 3 3 4" xfId="2505"/>
    <cellStyle name="Normal 3 2 2 2 3 3 4 2" xfId="7027"/>
    <cellStyle name="Normal 3 2 2 2 3 3 5" xfId="4523"/>
    <cellStyle name="Normal 3 2 2 2 3 3 5 2" xfId="12280"/>
    <cellStyle name="Normal 3 2 2 2 3 3 6" xfId="8420"/>
    <cellStyle name="Normal 3 2 2 2 3 3 6 2" xfId="14209"/>
    <cellStyle name="Normal 3 2 2 2 3 3 7" xfId="10350"/>
    <cellStyle name="Normal 3 2 2 2 3 4" xfId="644"/>
    <cellStyle name="Normal 3 2 2 2 3 4 2" xfId="1191"/>
    <cellStyle name="Normal 3 2 2 2 3 4 2 2" xfId="2178"/>
    <cellStyle name="Normal 3 2 2 2 3 4 2 2 2" xfId="4111"/>
    <cellStyle name="Normal 3 2 2 2 3 4 2 2 2 2" xfId="7171"/>
    <cellStyle name="Normal 3 2 2 2 3 4 2 2 3" xfId="6129"/>
    <cellStyle name="Normal 3 2 2 2 3 4 2 2 3 2" xfId="13886"/>
    <cellStyle name="Normal 3 2 2 2 3 4 2 2 4" xfId="10026"/>
    <cellStyle name="Normal 3 2 2 2 3 4 2 2 4 2" xfId="15815"/>
    <cellStyle name="Normal 3 2 2 2 3 4 2 2 5" xfId="11956"/>
    <cellStyle name="Normal 3 2 2 2 3 4 2 3" xfId="3148"/>
    <cellStyle name="Normal 3 2 2 2 3 4 2 3 2" xfId="6986"/>
    <cellStyle name="Normal 3 2 2 2 3 4 2 4" xfId="5166"/>
    <cellStyle name="Normal 3 2 2 2 3 4 2 4 2" xfId="12923"/>
    <cellStyle name="Normal 3 2 2 2 3 4 2 5" xfId="9063"/>
    <cellStyle name="Normal 3 2 2 2 3 4 2 5 2" xfId="14852"/>
    <cellStyle name="Normal 3 2 2 2 3 4 2 6" xfId="10993"/>
    <cellStyle name="Normal 3 2 2 2 3 4 3" xfId="1697"/>
    <cellStyle name="Normal 3 2 2 2 3 4 3 2" xfId="3630"/>
    <cellStyle name="Normal 3 2 2 2 3 4 3 2 2" xfId="6521"/>
    <cellStyle name="Normal 3 2 2 2 3 4 3 3" xfId="5648"/>
    <cellStyle name="Normal 3 2 2 2 3 4 3 3 2" xfId="13405"/>
    <cellStyle name="Normal 3 2 2 2 3 4 3 4" xfId="9545"/>
    <cellStyle name="Normal 3 2 2 2 3 4 3 4 2" xfId="15334"/>
    <cellStyle name="Normal 3 2 2 2 3 4 3 5" xfId="11475"/>
    <cellStyle name="Normal 3 2 2 2 3 4 4" xfId="2666"/>
    <cellStyle name="Normal 3 2 2 2 3 4 4 2" xfId="6811"/>
    <cellStyle name="Normal 3 2 2 2 3 4 5" xfId="4684"/>
    <cellStyle name="Normal 3 2 2 2 3 4 5 2" xfId="12441"/>
    <cellStyle name="Normal 3 2 2 2 3 4 6" xfId="8581"/>
    <cellStyle name="Normal 3 2 2 2 3 4 6 2" xfId="14370"/>
    <cellStyle name="Normal 3 2 2 2 3 4 7" xfId="10511"/>
    <cellStyle name="Normal 3 2 2 2 3 5" xfId="870"/>
    <cellStyle name="Normal 3 2 2 2 3 5 2" xfId="1858"/>
    <cellStyle name="Normal 3 2 2 2 3 5 2 2" xfId="3791"/>
    <cellStyle name="Normal 3 2 2 2 3 5 2 2 2" xfId="6665"/>
    <cellStyle name="Normal 3 2 2 2 3 5 2 3" xfId="5809"/>
    <cellStyle name="Normal 3 2 2 2 3 5 2 3 2" xfId="13566"/>
    <cellStyle name="Normal 3 2 2 2 3 5 2 4" xfId="9706"/>
    <cellStyle name="Normal 3 2 2 2 3 5 2 4 2" xfId="15495"/>
    <cellStyle name="Normal 3 2 2 2 3 5 2 5" xfId="11636"/>
    <cellStyle name="Normal 3 2 2 2 3 5 3" xfId="2827"/>
    <cellStyle name="Normal 3 2 2 2 3 5 3 2" xfId="6326"/>
    <cellStyle name="Normal 3 2 2 2 3 5 4" xfId="4845"/>
    <cellStyle name="Normal 3 2 2 2 3 5 4 2" xfId="12602"/>
    <cellStyle name="Normal 3 2 2 2 3 5 5" xfId="8742"/>
    <cellStyle name="Normal 3 2 2 2 3 5 5 2" xfId="14531"/>
    <cellStyle name="Normal 3 2 2 2 3 5 6" xfId="10672"/>
    <cellStyle name="Normal 3 2 2 2 3 6" xfId="1376"/>
    <cellStyle name="Normal 3 2 2 2 3 6 2" xfId="3309"/>
    <cellStyle name="Normal 3 2 2 2 3 6 2 2" xfId="7117"/>
    <cellStyle name="Normal 3 2 2 2 3 6 3" xfId="5327"/>
    <cellStyle name="Normal 3 2 2 2 3 6 3 2" xfId="13084"/>
    <cellStyle name="Normal 3 2 2 2 3 6 4" xfId="9224"/>
    <cellStyle name="Normal 3 2 2 2 3 6 4 2" xfId="15013"/>
    <cellStyle name="Normal 3 2 2 2 3 6 5" xfId="11154"/>
    <cellStyle name="Normal 3 2 2 2 3 7" xfId="2345"/>
    <cellStyle name="Normal 3 2 2 2 3 7 2" xfId="6388"/>
    <cellStyle name="Normal 3 2 2 2 3 8" xfId="4363"/>
    <cellStyle name="Normal 3 2 2 2 3 8 2" xfId="12120"/>
    <cellStyle name="Normal 3 2 2 2 3 9" xfId="8260"/>
    <cellStyle name="Normal 3 2 2 2 3 9 2" xfId="14049"/>
    <cellStyle name="Normal 3 2 2 2 4" xfId="362"/>
    <cellStyle name="Normal 3 2 2 2 4 2" xfId="522"/>
    <cellStyle name="Normal 3 2 2 2 4 2 2" xfId="1070"/>
    <cellStyle name="Normal 3 2 2 2 4 2 2 2" xfId="2058"/>
    <cellStyle name="Normal 3 2 2 2 4 2 2 2 2" xfId="3991"/>
    <cellStyle name="Normal 3 2 2 2 4 2 2 2 2 2" xfId="6995"/>
    <cellStyle name="Normal 3 2 2 2 4 2 2 2 3" xfId="6009"/>
    <cellStyle name="Normal 3 2 2 2 4 2 2 2 3 2" xfId="13766"/>
    <cellStyle name="Normal 3 2 2 2 4 2 2 2 4" xfId="9906"/>
    <cellStyle name="Normal 3 2 2 2 4 2 2 2 4 2" xfId="15695"/>
    <cellStyle name="Normal 3 2 2 2 4 2 2 2 5" xfId="11836"/>
    <cellStyle name="Normal 3 2 2 2 4 2 2 3" xfId="3027"/>
    <cellStyle name="Normal 3 2 2 2 4 2 2 3 2" xfId="6337"/>
    <cellStyle name="Normal 3 2 2 2 4 2 2 4" xfId="5045"/>
    <cellStyle name="Normal 3 2 2 2 4 2 2 4 2" xfId="12802"/>
    <cellStyle name="Normal 3 2 2 2 4 2 2 5" xfId="8942"/>
    <cellStyle name="Normal 3 2 2 2 4 2 2 5 2" xfId="14731"/>
    <cellStyle name="Normal 3 2 2 2 4 2 2 6" xfId="10872"/>
    <cellStyle name="Normal 3 2 2 2 4 2 3" xfId="1576"/>
    <cellStyle name="Normal 3 2 2 2 4 2 3 2" xfId="3509"/>
    <cellStyle name="Normal 3 2 2 2 4 2 3 2 2" xfId="6868"/>
    <cellStyle name="Normal 3 2 2 2 4 2 3 3" xfId="5527"/>
    <cellStyle name="Normal 3 2 2 2 4 2 3 3 2" xfId="13284"/>
    <cellStyle name="Normal 3 2 2 2 4 2 3 4" xfId="9424"/>
    <cellStyle name="Normal 3 2 2 2 4 2 3 4 2" xfId="15213"/>
    <cellStyle name="Normal 3 2 2 2 4 2 3 5" xfId="11354"/>
    <cellStyle name="Normal 3 2 2 2 4 2 4" xfId="2545"/>
    <cellStyle name="Normal 3 2 2 2 4 2 4 2" xfId="6280"/>
    <cellStyle name="Normal 3 2 2 2 4 2 5" xfId="4563"/>
    <cellStyle name="Normal 3 2 2 2 4 2 5 2" xfId="12320"/>
    <cellStyle name="Normal 3 2 2 2 4 2 6" xfId="8460"/>
    <cellStyle name="Normal 3 2 2 2 4 2 6 2" xfId="14249"/>
    <cellStyle name="Normal 3 2 2 2 4 2 7" xfId="10390"/>
    <cellStyle name="Normal 3 2 2 2 4 3" xfId="684"/>
    <cellStyle name="Normal 3 2 2 2 4 3 2" xfId="1231"/>
    <cellStyle name="Normal 3 2 2 2 4 3 2 2" xfId="2218"/>
    <cellStyle name="Normal 3 2 2 2 4 3 2 2 2" xfId="4151"/>
    <cellStyle name="Normal 3 2 2 2 4 3 2 2 2 2" xfId="7061"/>
    <cellStyle name="Normal 3 2 2 2 4 3 2 2 3" xfId="6169"/>
    <cellStyle name="Normal 3 2 2 2 4 3 2 2 3 2" xfId="13926"/>
    <cellStyle name="Normal 3 2 2 2 4 3 2 2 4" xfId="10066"/>
    <cellStyle name="Normal 3 2 2 2 4 3 2 2 4 2" xfId="15855"/>
    <cellStyle name="Normal 3 2 2 2 4 3 2 2 5" xfId="11996"/>
    <cellStyle name="Normal 3 2 2 2 4 3 2 3" xfId="3188"/>
    <cellStyle name="Normal 3 2 2 2 4 3 2 3 2" xfId="7142"/>
    <cellStyle name="Normal 3 2 2 2 4 3 2 4" xfId="5206"/>
    <cellStyle name="Normal 3 2 2 2 4 3 2 4 2" xfId="12963"/>
    <cellStyle name="Normal 3 2 2 2 4 3 2 5" xfId="9103"/>
    <cellStyle name="Normal 3 2 2 2 4 3 2 5 2" xfId="14892"/>
    <cellStyle name="Normal 3 2 2 2 4 3 2 6" xfId="11033"/>
    <cellStyle name="Normal 3 2 2 2 4 3 3" xfId="1737"/>
    <cellStyle name="Normal 3 2 2 2 4 3 3 2" xfId="3670"/>
    <cellStyle name="Normal 3 2 2 2 4 3 3 2 2" xfId="6897"/>
    <cellStyle name="Normal 3 2 2 2 4 3 3 3" xfId="5688"/>
    <cellStyle name="Normal 3 2 2 2 4 3 3 3 2" xfId="13445"/>
    <cellStyle name="Normal 3 2 2 2 4 3 3 4" xfId="9585"/>
    <cellStyle name="Normal 3 2 2 2 4 3 3 4 2" xfId="15374"/>
    <cellStyle name="Normal 3 2 2 2 4 3 3 5" xfId="11515"/>
    <cellStyle name="Normal 3 2 2 2 4 3 4" xfId="2706"/>
    <cellStyle name="Normal 3 2 2 2 4 3 4 2" xfId="6658"/>
    <cellStyle name="Normal 3 2 2 2 4 3 5" xfId="4724"/>
    <cellStyle name="Normal 3 2 2 2 4 3 5 2" xfId="12481"/>
    <cellStyle name="Normal 3 2 2 2 4 3 6" xfId="8621"/>
    <cellStyle name="Normal 3 2 2 2 4 3 6 2" xfId="14410"/>
    <cellStyle name="Normal 3 2 2 2 4 3 7" xfId="10551"/>
    <cellStyle name="Normal 3 2 2 2 4 4" xfId="910"/>
    <cellStyle name="Normal 3 2 2 2 4 4 2" xfId="1898"/>
    <cellStyle name="Normal 3 2 2 2 4 4 2 2" xfId="3831"/>
    <cellStyle name="Normal 3 2 2 2 4 4 2 2 2" xfId="6932"/>
    <cellStyle name="Normal 3 2 2 2 4 4 2 3" xfId="5849"/>
    <cellStyle name="Normal 3 2 2 2 4 4 2 3 2" xfId="13606"/>
    <cellStyle name="Normal 3 2 2 2 4 4 2 4" xfId="9746"/>
    <cellStyle name="Normal 3 2 2 2 4 4 2 4 2" xfId="15535"/>
    <cellStyle name="Normal 3 2 2 2 4 4 2 5" xfId="11676"/>
    <cellStyle name="Normal 3 2 2 2 4 4 3" xfId="2867"/>
    <cellStyle name="Normal 3 2 2 2 4 4 3 2" xfId="6887"/>
    <cellStyle name="Normal 3 2 2 2 4 4 4" xfId="4885"/>
    <cellStyle name="Normal 3 2 2 2 4 4 4 2" xfId="12642"/>
    <cellStyle name="Normal 3 2 2 2 4 4 5" xfId="8782"/>
    <cellStyle name="Normal 3 2 2 2 4 4 5 2" xfId="14571"/>
    <cellStyle name="Normal 3 2 2 2 4 4 6" xfId="10712"/>
    <cellStyle name="Normal 3 2 2 2 4 5" xfId="1416"/>
    <cellStyle name="Normal 3 2 2 2 4 5 2" xfId="3349"/>
    <cellStyle name="Normal 3 2 2 2 4 5 2 2" xfId="6787"/>
    <cellStyle name="Normal 3 2 2 2 4 5 3" xfId="5367"/>
    <cellStyle name="Normal 3 2 2 2 4 5 3 2" xfId="13124"/>
    <cellStyle name="Normal 3 2 2 2 4 5 4" xfId="9264"/>
    <cellStyle name="Normal 3 2 2 2 4 5 4 2" xfId="15053"/>
    <cellStyle name="Normal 3 2 2 2 4 5 5" xfId="11194"/>
    <cellStyle name="Normal 3 2 2 2 4 6" xfId="2385"/>
    <cellStyle name="Normal 3 2 2 2 4 6 2" xfId="7173"/>
    <cellStyle name="Normal 3 2 2 2 4 7" xfId="4403"/>
    <cellStyle name="Normal 3 2 2 2 4 7 2" xfId="12160"/>
    <cellStyle name="Normal 3 2 2 2 4 8" xfId="8300"/>
    <cellStyle name="Normal 3 2 2 2 4 8 2" xfId="14089"/>
    <cellStyle name="Normal 3 2 2 2 4 9" xfId="10230"/>
    <cellStyle name="Normal 3 2 2 2 5" xfId="442"/>
    <cellStyle name="Normal 3 2 2 2 5 2" xfId="990"/>
    <cellStyle name="Normal 3 2 2 2 5 2 2" xfId="1978"/>
    <cellStyle name="Normal 3 2 2 2 5 2 2 2" xfId="3911"/>
    <cellStyle name="Normal 3 2 2 2 5 2 2 2 2" xfId="6904"/>
    <cellStyle name="Normal 3 2 2 2 5 2 2 3" xfId="5929"/>
    <cellStyle name="Normal 3 2 2 2 5 2 2 3 2" xfId="13686"/>
    <cellStyle name="Normal 3 2 2 2 5 2 2 4" xfId="9826"/>
    <cellStyle name="Normal 3 2 2 2 5 2 2 4 2" xfId="15615"/>
    <cellStyle name="Normal 3 2 2 2 5 2 2 5" xfId="11756"/>
    <cellStyle name="Normal 3 2 2 2 5 2 3" xfId="2947"/>
    <cellStyle name="Normal 3 2 2 2 5 2 3 2" xfId="6729"/>
    <cellStyle name="Normal 3 2 2 2 5 2 4" xfId="4965"/>
    <cellStyle name="Normal 3 2 2 2 5 2 4 2" xfId="12722"/>
    <cellStyle name="Normal 3 2 2 2 5 2 5" xfId="8862"/>
    <cellStyle name="Normal 3 2 2 2 5 2 5 2" xfId="14651"/>
    <cellStyle name="Normal 3 2 2 2 5 2 6" xfId="10792"/>
    <cellStyle name="Normal 3 2 2 2 5 3" xfId="1496"/>
    <cellStyle name="Normal 3 2 2 2 5 3 2" xfId="3429"/>
    <cellStyle name="Normal 3 2 2 2 5 3 2 2" xfId="6921"/>
    <cellStyle name="Normal 3 2 2 2 5 3 3" xfId="5447"/>
    <cellStyle name="Normal 3 2 2 2 5 3 3 2" xfId="13204"/>
    <cellStyle name="Normal 3 2 2 2 5 3 4" xfId="9344"/>
    <cellStyle name="Normal 3 2 2 2 5 3 4 2" xfId="15133"/>
    <cellStyle name="Normal 3 2 2 2 5 3 5" xfId="11274"/>
    <cellStyle name="Normal 3 2 2 2 5 4" xfId="2465"/>
    <cellStyle name="Normal 3 2 2 2 5 4 2" xfId="6853"/>
    <cellStyle name="Normal 3 2 2 2 5 5" xfId="4483"/>
    <cellStyle name="Normal 3 2 2 2 5 5 2" xfId="12240"/>
    <cellStyle name="Normal 3 2 2 2 5 6" xfId="8380"/>
    <cellStyle name="Normal 3 2 2 2 5 6 2" xfId="14169"/>
    <cellStyle name="Normal 3 2 2 2 5 7" xfId="10310"/>
    <cellStyle name="Normal 3 2 2 2 6" xfId="604"/>
    <cellStyle name="Normal 3 2 2 2 6 2" xfId="1151"/>
    <cellStyle name="Normal 3 2 2 2 6 2 2" xfId="2138"/>
    <cellStyle name="Normal 3 2 2 2 6 2 2 2" xfId="4071"/>
    <cellStyle name="Normal 3 2 2 2 6 2 2 2 2" xfId="6695"/>
    <cellStyle name="Normal 3 2 2 2 6 2 2 3" xfId="6089"/>
    <cellStyle name="Normal 3 2 2 2 6 2 2 3 2" xfId="13846"/>
    <cellStyle name="Normal 3 2 2 2 6 2 2 4" xfId="9986"/>
    <cellStyle name="Normal 3 2 2 2 6 2 2 4 2" xfId="15775"/>
    <cellStyle name="Normal 3 2 2 2 6 2 2 5" xfId="11916"/>
    <cellStyle name="Normal 3 2 2 2 6 2 3" xfId="3108"/>
    <cellStyle name="Normal 3 2 2 2 6 2 3 2" xfId="6622"/>
    <cellStyle name="Normal 3 2 2 2 6 2 4" xfId="5126"/>
    <cellStyle name="Normal 3 2 2 2 6 2 4 2" xfId="12883"/>
    <cellStyle name="Normal 3 2 2 2 6 2 5" xfId="9023"/>
    <cellStyle name="Normal 3 2 2 2 6 2 5 2" xfId="14812"/>
    <cellStyle name="Normal 3 2 2 2 6 2 6" xfId="10953"/>
    <cellStyle name="Normal 3 2 2 2 6 3" xfId="1657"/>
    <cellStyle name="Normal 3 2 2 2 6 3 2" xfId="3590"/>
    <cellStyle name="Normal 3 2 2 2 6 3 2 2" xfId="6754"/>
    <cellStyle name="Normal 3 2 2 2 6 3 3" xfId="5608"/>
    <cellStyle name="Normal 3 2 2 2 6 3 3 2" xfId="13365"/>
    <cellStyle name="Normal 3 2 2 2 6 3 4" xfId="9505"/>
    <cellStyle name="Normal 3 2 2 2 6 3 4 2" xfId="15294"/>
    <cellStyle name="Normal 3 2 2 2 6 3 5" xfId="11435"/>
    <cellStyle name="Normal 3 2 2 2 6 4" xfId="2626"/>
    <cellStyle name="Normal 3 2 2 2 6 4 2" xfId="6573"/>
    <cellStyle name="Normal 3 2 2 2 6 5" xfId="4644"/>
    <cellStyle name="Normal 3 2 2 2 6 5 2" xfId="12401"/>
    <cellStyle name="Normal 3 2 2 2 6 6" xfId="8541"/>
    <cellStyle name="Normal 3 2 2 2 6 6 2" xfId="14330"/>
    <cellStyle name="Normal 3 2 2 2 6 7" xfId="10471"/>
    <cellStyle name="Normal 3 2 2 2 7" xfId="820"/>
    <cellStyle name="Normal 3 2 2 2 7 2" xfId="1818"/>
    <cellStyle name="Normal 3 2 2 2 7 2 2" xfId="3751"/>
    <cellStyle name="Normal 3 2 2 2 7 2 2 2" xfId="6461"/>
    <cellStyle name="Normal 3 2 2 2 7 2 3" xfId="5769"/>
    <cellStyle name="Normal 3 2 2 2 7 2 3 2" xfId="13526"/>
    <cellStyle name="Normal 3 2 2 2 7 2 4" xfId="9666"/>
    <cellStyle name="Normal 3 2 2 2 7 2 4 2" xfId="15455"/>
    <cellStyle name="Normal 3 2 2 2 7 2 5" xfId="11596"/>
    <cellStyle name="Normal 3 2 2 2 7 3" xfId="2787"/>
    <cellStyle name="Normal 3 2 2 2 7 3 2" xfId="6734"/>
    <cellStyle name="Normal 3 2 2 2 7 4" xfId="4805"/>
    <cellStyle name="Normal 3 2 2 2 7 4 2" xfId="12562"/>
    <cellStyle name="Normal 3 2 2 2 7 5" xfId="8702"/>
    <cellStyle name="Normal 3 2 2 2 7 5 2" xfId="14491"/>
    <cellStyle name="Normal 3 2 2 2 7 6" xfId="10632"/>
    <cellStyle name="Normal 3 2 2 2 8" xfId="1336"/>
    <cellStyle name="Normal 3 2 2 2 8 2" xfId="3269"/>
    <cellStyle name="Normal 3 2 2 2 8 2 2" xfId="7021"/>
    <cellStyle name="Normal 3 2 2 2 8 3" xfId="5287"/>
    <cellStyle name="Normal 3 2 2 2 8 3 2" xfId="13044"/>
    <cellStyle name="Normal 3 2 2 2 8 4" xfId="9184"/>
    <cellStyle name="Normal 3 2 2 2 8 4 2" xfId="14973"/>
    <cellStyle name="Normal 3 2 2 2 8 5" xfId="11114"/>
    <cellStyle name="Normal 3 2 2 2 9" xfId="2305"/>
    <cellStyle name="Normal 3 2 2 2 9 2" xfId="6827"/>
    <cellStyle name="Normal 3 2 2 3" xfId="247"/>
    <cellStyle name="Normal 3 2 2 3 10" xfId="8230"/>
    <cellStyle name="Normal 3 2 2 3 10 2" xfId="14019"/>
    <cellStyle name="Normal 3 2 2 3 11" xfId="10160"/>
    <cellStyle name="Normal 3 2 2 3 2" xfId="332"/>
    <cellStyle name="Normal 3 2 2 3 2 10" xfId="10200"/>
    <cellStyle name="Normal 3 2 2 3 2 2" xfId="412"/>
    <cellStyle name="Normal 3 2 2 3 2 2 2" xfId="572"/>
    <cellStyle name="Normal 3 2 2 3 2 2 2 2" xfId="1120"/>
    <cellStyle name="Normal 3 2 2 3 2 2 2 2 2" xfId="2108"/>
    <cellStyle name="Normal 3 2 2 3 2 2 2 2 2 2" xfId="4041"/>
    <cellStyle name="Normal 3 2 2 3 2 2 2 2 2 2 2" xfId="6771"/>
    <cellStyle name="Normal 3 2 2 3 2 2 2 2 2 3" xfId="6059"/>
    <cellStyle name="Normal 3 2 2 3 2 2 2 2 2 3 2" xfId="13816"/>
    <cellStyle name="Normal 3 2 2 3 2 2 2 2 2 4" xfId="9956"/>
    <cellStyle name="Normal 3 2 2 3 2 2 2 2 2 4 2" xfId="15745"/>
    <cellStyle name="Normal 3 2 2 3 2 2 2 2 2 5" xfId="11886"/>
    <cellStyle name="Normal 3 2 2 3 2 2 2 2 3" xfId="3077"/>
    <cellStyle name="Normal 3 2 2 3 2 2 2 2 3 2" xfId="6753"/>
    <cellStyle name="Normal 3 2 2 3 2 2 2 2 4" xfId="5095"/>
    <cellStyle name="Normal 3 2 2 3 2 2 2 2 4 2" xfId="12852"/>
    <cellStyle name="Normal 3 2 2 3 2 2 2 2 5" xfId="8992"/>
    <cellStyle name="Normal 3 2 2 3 2 2 2 2 5 2" xfId="14781"/>
    <cellStyle name="Normal 3 2 2 3 2 2 2 2 6" xfId="10922"/>
    <cellStyle name="Normal 3 2 2 3 2 2 2 3" xfId="1626"/>
    <cellStyle name="Normal 3 2 2 3 2 2 2 3 2" xfId="3559"/>
    <cellStyle name="Normal 3 2 2 3 2 2 2 3 2 2" xfId="6873"/>
    <cellStyle name="Normal 3 2 2 3 2 2 2 3 3" xfId="5577"/>
    <cellStyle name="Normal 3 2 2 3 2 2 2 3 3 2" xfId="13334"/>
    <cellStyle name="Normal 3 2 2 3 2 2 2 3 4" xfId="9474"/>
    <cellStyle name="Normal 3 2 2 3 2 2 2 3 4 2" xfId="15263"/>
    <cellStyle name="Normal 3 2 2 3 2 2 2 3 5" xfId="11404"/>
    <cellStyle name="Normal 3 2 2 3 2 2 2 4" xfId="2595"/>
    <cellStyle name="Normal 3 2 2 3 2 2 2 4 2" xfId="6539"/>
    <cellStyle name="Normal 3 2 2 3 2 2 2 5" xfId="4613"/>
    <cellStyle name="Normal 3 2 2 3 2 2 2 5 2" xfId="12370"/>
    <cellStyle name="Normal 3 2 2 3 2 2 2 6" xfId="8510"/>
    <cellStyle name="Normal 3 2 2 3 2 2 2 6 2" xfId="14299"/>
    <cellStyle name="Normal 3 2 2 3 2 2 2 7" xfId="10440"/>
    <cellStyle name="Normal 3 2 2 3 2 2 3" xfId="734"/>
    <cellStyle name="Normal 3 2 2 3 2 2 3 2" xfId="1281"/>
    <cellStyle name="Normal 3 2 2 3 2 2 3 2 2" xfId="2268"/>
    <cellStyle name="Normal 3 2 2 3 2 2 3 2 2 2" xfId="4201"/>
    <cellStyle name="Normal 3 2 2 3 2 2 3 2 2 2 2" xfId="7104"/>
    <cellStyle name="Normal 3 2 2 3 2 2 3 2 2 3" xfId="6219"/>
    <cellStyle name="Normal 3 2 2 3 2 2 3 2 2 3 2" xfId="13976"/>
    <cellStyle name="Normal 3 2 2 3 2 2 3 2 2 4" xfId="10116"/>
    <cellStyle name="Normal 3 2 2 3 2 2 3 2 2 4 2" xfId="15905"/>
    <cellStyle name="Normal 3 2 2 3 2 2 3 2 2 5" xfId="12046"/>
    <cellStyle name="Normal 3 2 2 3 2 2 3 2 3" xfId="3238"/>
    <cellStyle name="Normal 3 2 2 3 2 2 3 2 3 2" xfId="7049"/>
    <cellStyle name="Normal 3 2 2 3 2 2 3 2 4" xfId="5256"/>
    <cellStyle name="Normal 3 2 2 3 2 2 3 2 4 2" xfId="13013"/>
    <cellStyle name="Normal 3 2 2 3 2 2 3 2 5" xfId="9153"/>
    <cellStyle name="Normal 3 2 2 3 2 2 3 2 5 2" xfId="14942"/>
    <cellStyle name="Normal 3 2 2 3 2 2 3 2 6" xfId="11083"/>
    <cellStyle name="Normal 3 2 2 3 2 2 3 3" xfId="1787"/>
    <cellStyle name="Normal 3 2 2 3 2 2 3 3 2" xfId="3720"/>
    <cellStyle name="Normal 3 2 2 3 2 2 3 3 2 2" xfId="6249"/>
    <cellStyle name="Normal 3 2 2 3 2 2 3 3 3" xfId="5738"/>
    <cellStyle name="Normal 3 2 2 3 2 2 3 3 3 2" xfId="13495"/>
    <cellStyle name="Normal 3 2 2 3 2 2 3 3 4" xfId="9635"/>
    <cellStyle name="Normal 3 2 2 3 2 2 3 3 4 2" xfId="15424"/>
    <cellStyle name="Normal 3 2 2 3 2 2 3 3 5" xfId="11565"/>
    <cellStyle name="Normal 3 2 2 3 2 2 3 4" xfId="2756"/>
    <cellStyle name="Normal 3 2 2 3 2 2 3 4 2" xfId="6689"/>
    <cellStyle name="Normal 3 2 2 3 2 2 3 5" xfId="4774"/>
    <cellStyle name="Normal 3 2 2 3 2 2 3 5 2" xfId="12531"/>
    <cellStyle name="Normal 3 2 2 3 2 2 3 6" xfId="8671"/>
    <cellStyle name="Normal 3 2 2 3 2 2 3 6 2" xfId="14460"/>
    <cellStyle name="Normal 3 2 2 3 2 2 3 7" xfId="10601"/>
    <cellStyle name="Normal 3 2 2 3 2 2 4" xfId="960"/>
    <cellStyle name="Normal 3 2 2 3 2 2 4 2" xfId="1948"/>
    <cellStyle name="Normal 3 2 2 3 2 2 4 2 2" xfId="3881"/>
    <cellStyle name="Normal 3 2 2 3 2 2 4 2 2 2" xfId="6550"/>
    <cellStyle name="Normal 3 2 2 3 2 2 4 2 3" xfId="5899"/>
    <cellStyle name="Normal 3 2 2 3 2 2 4 2 3 2" xfId="13656"/>
    <cellStyle name="Normal 3 2 2 3 2 2 4 2 4" xfId="9796"/>
    <cellStyle name="Normal 3 2 2 3 2 2 4 2 4 2" xfId="15585"/>
    <cellStyle name="Normal 3 2 2 3 2 2 4 2 5" xfId="11726"/>
    <cellStyle name="Normal 3 2 2 3 2 2 4 3" xfId="2917"/>
    <cellStyle name="Normal 3 2 2 3 2 2 4 3 2" xfId="7129"/>
    <cellStyle name="Normal 3 2 2 3 2 2 4 4" xfId="4935"/>
    <cellStyle name="Normal 3 2 2 3 2 2 4 4 2" xfId="12692"/>
    <cellStyle name="Normal 3 2 2 3 2 2 4 5" xfId="8832"/>
    <cellStyle name="Normal 3 2 2 3 2 2 4 5 2" xfId="14621"/>
    <cellStyle name="Normal 3 2 2 3 2 2 4 6" xfId="10762"/>
    <cellStyle name="Normal 3 2 2 3 2 2 5" xfId="1466"/>
    <cellStyle name="Normal 3 2 2 3 2 2 5 2" xfId="3399"/>
    <cellStyle name="Normal 3 2 2 3 2 2 5 2 2" xfId="6602"/>
    <cellStyle name="Normal 3 2 2 3 2 2 5 3" xfId="5417"/>
    <cellStyle name="Normal 3 2 2 3 2 2 5 3 2" xfId="13174"/>
    <cellStyle name="Normal 3 2 2 3 2 2 5 4" xfId="9314"/>
    <cellStyle name="Normal 3 2 2 3 2 2 5 4 2" xfId="15103"/>
    <cellStyle name="Normal 3 2 2 3 2 2 5 5" xfId="11244"/>
    <cellStyle name="Normal 3 2 2 3 2 2 6" xfId="2435"/>
    <cellStyle name="Normal 3 2 2 3 2 2 6 2" xfId="6644"/>
    <cellStyle name="Normal 3 2 2 3 2 2 7" xfId="4453"/>
    <cellStyle name="Normal 3 2 2 3 2 2 7 2" xfId="12210"/>
    <cellStyle name="Normal 3 2 2 3 2 2 8" xfId="8350"/>
    <cellStyle name="Normal 3 2 2 3 2 2 8 2" xfId="14139"/>
    <cellStyle name="Normal 3 2 2 3 2 2 9" xfId="10280"/>
    <cellStyle name="Normal 3 2 2 3 2 3" xfId="492"/>
    <cellStyle name="Normal 3 2 2 3 2 3 2" xfId="1040"/>
    <cellStyle name="Normal 3 2 2 3 2 3 2 2" xfId="2028"/>
    <cellStyle name="Normal 3 2 2 3 2 3 2 2 2" xfId="3961"/>
    <cellStyle name="Normal 3 2 2 3 2 3 2 2 2 2" xfId="6880"/>
    <cellStyle name="Normal 3 2 2 3 2 3 2 2 3" xfId="5979"/>
    <cellStyle name="Normal 3 2 2 3 2 3 2 2 3 2" xfId="13736"/>
    <cellStyle name="Normal 3 2 2 3 2 3 2 2 4" xfId="9876"/>
    <cellStyle name="Normal 3 2 2 3 2 3 2 2 4 2" xfId="15665"/>
    <cellStyle name="Normal 3 2 2 3 2 3 2 2 5" xfId="11806"/>
    <cellStyle name="Normal 3 2 2 3 2 3 2 3" xfId="2997"/>
    <cellStyle name="Normal 3 2 2 3 2 3 2 3 2" xfId="6419"/>
    <cellStyle name="Normal 3 2 2 3 2 3 2 4" xfId="5015"/>
    <cellStyle name="Normal 3 2 2 3 2 3 2 4 2" xfId="12772"/>
    <cellStyle name="Normal 3 2 2 3 2 3 2 5" xfId="8912"/>
    <cellStyle name="Normal 3 2 2 3 2 3 2 5 2" xfId="14701"/>
    <cellStyle name="Normal 3 2 2 3 2 3 2 6" xfId="10842"/>
    <cellStyle name="Normal 3 2 2 3 2 3 3" xfId="1546"/>
    <cellStyle name="Normal 3 2 2 3 2 3 3 2" xfId="3479"/>
    <cellStyle name="Normal 3 2 2 3 2 3 3 2 2" xfId="7083"/>
    <cellStyle name="Normal 3 2 2 3 2 3 3 3" xfId="5497"/>
    <cellStyle name="Normal 3 2 2 3 2 3 3 3 2" xfId="13254"/>
    <cellStyle name="Normal 3 2 2 3 2 3 3 4" xfId="9394"/>
    <cellStyle name="Normal 3 2 2 3 2 3 3 4 2" xfId="15183"/>
    <cellStyle name="Normal 3 2 2 3 2 3 3 5" xfId="11324"/>
    <cellStyle name="Normal 3 2 2 3 2 3 4" xfId="2515"/>
    <cellStyle name="Normal 3 2 2 3 2 3 4 2" xfId="6585"/>
    <cellStyle name="Normal 3 2 2 3 2 3 5" xfId="4533"/>
    <cellStyle name="Normal 3 2 2 3 2 3 5 2" xfId="12290"/>
    <cellStyle name="Normal 3 2 2 3 2 3 6" xfId="8430"/>
    <cellStyle name="Normal 3 2 2 3 2 3 6 2" xfId="14219"/>
    <cellStyle name="Normal 3 2 2 3 2 3 7" xfId="10360"/>
    <cellStyle name="Normal 3 2 2 3 2 4" xfId="654"/>
    <cellStyle name="Normal 3 2 2 3 2 4 2" xfId="1201"/>
    <cellStyle name="Normal 3 2 2 3 2 4 2 2" xfId="2188"/>
    <cellStyle name="Normal 3 2 2 3 2 4 2 2 2" xfId="4121"/>
    <cellStyle name="Normal 3 2 2 3 2 4 2 2 2 2" xfId="6637"/>
    <cellStyle name="Normal 3 2 2 3 2 4 2 2 3" xfId="6139"/>
    <cellStyle name="Normal 3 2 2 3 2 4 2 2 3 2" xfId="13896"/>
    <cellStyle name="Normal 3 2 2 3 2 4 2 2 4" xfId="10036"/>
    <cellStyle name="Normal 3 2 2 3 2 4 2 2 4 2" xfId="15825"/>
    <cellStyle name="Normal 3 2 2 3 2 4 2 2 5" xfId="11966"/>
    <cellStyle name="Normal 3 2 2 3 2 4 2 3" xfId="3158"/>
    <cellStyle name="Normal 3 2 2 3 2 4 2 3 2" xfId="6484"/>
    <cellStyle name="Normal 3 2 2 3 2 4 2 4" xfId="5176"/>
    <cellStyle name="Normal 3 2 2 3 2 4 2 4 2" xfId="12933"/>
    <cellStyle name="Normal 3 2 2 3 2 4 2 5" xfId="9073"/>
    <cellStyle name="Normal 3 2 2 3 2 4 2 5 2" xfId="14862"/>
    <cellStyle name="Normal 3 2 2 3 2 4 2 6" xfId="11003"/>
    <cellStyle name="Normal 3 2 2 3 2 4 3" xfId="1707"/>
    <cellStyle name="Normal 3 2 2 3 2 4 3 2" xfId="3640"/>
    <cellStyle name="Normal 3 2 2 3 2 4 3 2 2" xfId="6485"/>
    <cellStyle name="Normal 3 2 2 3 2 4 3 3" xfId="5658"/>
    <cellStyle name="Normal 3 2 2 3 2 4 3 3 2" xfId="13415"/>
    <cellStyle name="Normal 3 2 2 3 2 4 3 4" xfId="9555"/>
    <cellStyle name="Normal 3 2 2 3 2 4 3 4 2" xfId="15344"/>
    <cellStyle name="Normal 3 2 2 3 2 4 3 5" xfId="11485"/>
    <cellStyle name="Normal 3 2 2 3 2 4 4" xfId="2676"/>
    <cellStyle name="Normal 3 2 2 3 2 4 4 2" xfId="7014"/>
    <cellStyle name="Normal 3 2 2 3 2 4 5" xfId="4694"/>
    <cellStyle name="Normal 3 2 2 3 2 4 5 2" xfId="12451"/>
    <cellStyle name="Normal 3 2 2 3 2 4 6" xfId="8591"/>
    <cellStyle name="Normal 3 2 2 3 2 4 6 2" xfId="14380"/>
    <cellStyle name="Normal 3 2 2 3 2 4 7" xfId="10521"/>
    <cellStyle name="Normal 3 2 2 3 2 5" xfId="880"/>
    <cellStyle name="Normal 3 2 2 3 2 5 2" xfId="1868"/>
    <cellStyle name="Normal 3 2 2 3 2 5 2 2" xfId="3801"/>
    <cellStyle name="Normal 3 2 2 3 2 5 2 2 2" xfId="6473"/>
    <cellStyle name="Normal 3 2 2 3 2 5 2 3" xfId="5819"/>
    <cellStyle name="Normal 3 2 2 3 2 5 2 3 2" xfId="13576"/>
    <cellStyle name="Normal 3 2 2 3 2 5 2 4" xfId="9716"/>
    <cellStyle name="Normal 3 2 2 3 2 5 2 4 2" xfId="15505"/>
    <cellStyle name="Normal 3 2 2 3 2 5 2 5" xfId="11646"/>
    <cellStyle name="Normal 3 2 2 3 2 5 3" xfId="2837"/>
    <cellStyle name="Normal 3 2 2 3 2 5 3 2" xfId="6335"/>
    <cellStyle name="Normal 3 2 2 3 2 5 4" xfId="4855"/>
    <cellStyle name="Normal 3 2 2 3 2 5 4 2" xfId="12612"/>
    <cellStyle name="Normal 3 2 2 3 2 5 5" xfId="8752"/>
    <cellStyle name="Normal 3 2 2 3 2 5 5 2" xfId="14541"/>
    <cellStyle name="Normal 3 2 2 3 2 5 6" xfId="10682"/>
    <cellStyle name="Normal 3 2 2 3 2 6" xfId="1386"/>
    <cellStyle name="Normal 3 2 2 3 2 6 2" xfId="3319"/>
    <cellStyle name="Normal 3 2 2 3 2 6 2 2" xfId="6406"/>
    <cellStyle name="Normal 3 2 2 3 2 6 3" xfId="5337"/>
    <cellStyle name="Normal 3 2 2 3 2 6 3 2" xfId="13094"/>
    <cellStyle name="Normal 3 2 2 3 2 6 4" xfId="9234"/>
    <cellStyle name="Normal 3 2 2 3 2 6 4 2" xfId="15023"/>
    <cellStyle name="Normal 3 2 2 3 2 6 5" xfId="11164"/>
    <cellStyle name="Normal 3 2 2 3 2 7" xfId="2355"/>
    <cellStyle name="Normal 3 2 2 3 2 7 2" xfId="6557"/>
    <cellStyle name="Normal 3 2 2 3 2 8" xfId="4373"/>
    <cellStyle name="Normal 3 2 2 3 2 8 2" xfId="12130"/>
    <cellStyle name="Normal 3 2 2 3 2 9" xfId="8270"/>
    <cellStyle name="Normal 3 2 2 3 2 9 2" xfId="14059"/>
    <cellStyle name="Normal 3 2 2 3 3" xfId="372"/>
    <cellStyle name="Normal 3 2 2 3 3 2" xfId="532"/>
    <cellStyle name="Normal 3 2 2 3 3 2 2" xfId="1080"/>
    <cellStyle name="Normal 3 2 2 3 3 2 2 2" xfId="2068"/>
    <cellStyle name="Normal 3 2 2 3 3 2 2 2 2" xfId="4001"/>
    <cellStyle name="Normal 3 2 2 3 3 2 2 2 2 2" xfId="7075"/>
    <cellStyle name="Normal 3 2 2 3 3 2 2 2 3" xfId="6019"/>
    <cellStyle name="Normal 3 2 2 3 3 2 2 2 3 2" xfId="13776"/>
    <cellStyle name="Normal 3 2 2 3 3 2 2 2 4" xfId="9916"/>
    <cellStyle name="Normal 3 2 2 3 3 2 2 2 4 2" xfId="15705"/>
    <cellStyle name="Normal 3 2 2 3 3 2 2 2 5" xfId="11846"/>
    <cellStyle name="Normal 3 2 2 3 3 2 2 3" xfId="3037"/>
    <cellStyle name="Normal 3 2 2 3 3 2 2 3 2" xfId="6630"/>
    <cellStyle name="Normal 3 2 2 3 3 2 2 4" xfId="5055"/>
    <cellStyle name="Normal 3 2 2 3 3 2 2 4 2" xfId="12812"/>
    <cellStyle name="Normal 3 2 2 3 3 2 2 5" xfId="8952"/>
    <cellStyle name="Normal 3 2 2 3 3 2 2 5 2" xfId="14741"/>
    <cellStyle name="Normal 3 2 2 3 3 2 2 6" xfId="10882"/>
    <cellStyle name="Normal 3 2 2 3 3 2 3" xfId="1586"/>
    <cellStyle name="Normal 3 2 2 3 3 2 3 2" xfId="3519"/>
    <cellStyle name="Normal 3 2 2 3 3 2 3 2 2" xfId="7138"/>
    <cellStyle name="Normal 3 2 2 3 3 2 3 3" xfId="5537"/>
    <cellStyle name="Normal 3 2 2 3 3 2 3 3 2" xfId="13294"/>
    <cellStyle name="Normal 3 2 2 3 3 2 3 4" xfId="9434"/>
    <cellStyle name="Normal 3 2 2 3 3 2 3 4 2" xfId="15223"/>
    <cellStyle name="Normal 3 2 2 3 3 2 3 5" xfId="11364"/>
    <cellStyle name="Normal 3 2 2 3 3 2 4" xfId="2555"/>
    <cellStyle name="Normal 3 2 2 3 3 2 4 2" xfId="6480"/>
    <cellStyle name="Normal 3 2 2 3 3 2 5" xfId="4573"/>
    <cellStyle name="Normal 3 2 2 3 3 2 5 2" xfId="12330"/>
    <cellStyle name="Normal 3 2 2 3 3 2 6" xfId="8470"/>
    <cellStyle name="Normal 3 2 2 3 3 2 6 2" xfId="14259"/>
    <cellStyle name="Normal 3 2 2 3 3 2 7" xfId="10400"/>
    <cellStyle name="Normal 3 2 2 3 3 3" xfId="694"/>
    <cellStyle name="Normal 3 2 2 3 3 3 2" xfId="1241"/>
    <cellStyle name="Normal 3 2 2 3 3 3 2 2" xfId="2228"/>
    <cellStyle name="Normal 3 2 2 3 3 3 2 2 2" xfId="4161"/>
    <cellStyle name="Normal 3 2 2 3 3 3 2 2 2 2" xfId="6300"/>
    <cellStyle name="Normal 3 2 2 3 3 3 2 2 3" xfId="6179"/>
    <cellStyle name="Normal 3 2 2 3 3 3 2 2 3 2" xfId="13936"/>
    <cellStyle name="Normal 3 2 2 3 3 3 2 2 4" xfId="10076"/>
    <cellStyle name="Normal 3 2 2 3 3 3 2 2 4 2" xfId="15865"/>
    <cellStyle name="Normal 3 2 2 3 3 3 2 2 5" xfId="12006"/>
    <cellStyle name="Normal 3 2 2 3 3 3 2 3" xfId="3198"/>
    <cellStyle name="Normal 3 2 2 3 3 3 2 3 2" xfId="7132"/>
    <cellStyle name="Normal 3 2 2 3 3 3 2 4" xfId="5216"/>
    <cellStyle name="Normal 3 2 2 3 3 3 2 4 2" xfId="12973"/>
    <cellStyle name="Normal 3 2 2 3 3 3 2 5" xfId="9113"/>
    <cellStyle name="Normal 3 2 2 3 3 3 2 5 2" xfId="14902"/>
    <cellStyle name="Normal 3 2 2 3 3 3 2 6" xfId="11043"/>
    <cellStyle name="Normal 3 2 2 3 3 3 3" xfId="1747"/>
    <cellStyle name="Normal 3 2 2 3 3 3 3 2" xfId="3680"/>
    <cellStyle name="Normal 3 2 2 3 3 3 3 2 2" xfId="6949"/>
    <cellStyle name="Normal 3 2 2 3 3 3 3 3" xfId="5698"/>
    <cellStyle name="Normal 3 2 2 3 3 3 3 3 2" xfId="13455"/>
    <cellStyle name="Normal 3 2 2 3 3 3 3 4" xfId="9595"/>
    <cellStyle name="Normal 3 2 2 3 3 3 3 4 2" xfId="15384"/>
    <cellStyle name="Normal 3 2 2 3 3 3 3 5" xfId="11525"/>
    <cellStyle name="Normal 3 2 2 3 3 3 4" xfId="2716"/>
    <cellStyle name="Normal 3 2 2 3 3 3 4 2" xfId="6861"/>
    <cellStyle name="Normal 3 2 2 3 3 3 5" xfId="4734"/>
    <cellStyle name="Normal 3 2 2 3 3 3 5 2" xfId="12491"/>
    <cellStyle name="Normal 3 2 2 3 3 3 6" xfId="8631"/>
    <cellStyle name="Normal 3 2 2 3 3 3 6 2" xfId="14420"/>
    <cellStyle name="Normal 3 2 2 3 3 3 7" xfId="10561"/>
    <cellStyle name="Normal 3 2 2 3 3 4" xfId="920"/>
    <cellStyle name="Normal 3 2 2 3 3 4 2" xfId="1908"/>
    <cellStyle name="Normal 3 2 2 3 3 4 2 2" xfId="3841"/>
    <cellStyle name="Normal 3 2 2 3 3 4 2 2 2" xfId="6551"/>
    <cellStyle name="Normal 3 2 2 3 3 4 2 3" xfId="5859"/>
    <cellStyle name="Normal 3 2 2 3 3 4 2 3 2" xfId="13616"/>
    <cellStyle name="Normal 3 2 2 3 3 4 2 4" xfId="9756"/>
    <cellStyle name="Normal 3 2 2 3 3 4 2 4 2" xfId="15545"/>
    <cellStyle name="Normal 3 2 2 3 3 4 2 5" xfId="11686"/>
    <cellStyle name="Normal 3 2 2 3 3 4 3" xfId="2877"/>
    <cellStyle name="Normal 3 2 2 3 3 4 3 2" xfId="6336"/>
    <cellStyle name="Normal 3 2 2 3 3 4 4" xfId="4895"/>
    <cellStyle name="Normal 3 2 2 3 3 4 4 2" xfId="12652"/>
    <cellStyle name="Normal 3 2 2 3 3 4 5" xfId="8792"/>
    <cellStyle name="Normal 3 2 2 3 3 4 5 2" xfId="14581"/>
    <cellStyle name="Normal 3 2 2 3 3 4 6" xfId="10722"/>
    <cellStyle name="Normal 3 2 2 3 3 5" xfId="1426"/>
    <cellStyle name="Normal 3 2 2 3 3 5 2" xfId="3359"/>
    <cellStyle name="Normal 3 2 2 3 3 5 2 2" xfId="6898"/>
    <cellStyle name="Normal 3 2 2 3 3 5 3" xfId="5377"/>
    <cellStyle name="Normal 3 2 2 3 3 5 3 2" xfId="13134"/>
    <cellStyle name="Normal 3 2 2 3 3 5 4" xfId="9274"/>
    <cellStyle name="Normal 3 2 2 3 3 5 4 2" xfId="15063"/>
    <cellStyle name="Normal 3 2 2 3 3 5 5" xfId="11204"/>
    <cellStyle name="Normal 3 2 2 3 3 6" xfId="2395"/>
    <cellStyle name="Normal 3 2 2 3 3 6 2" xfId="6864"/>
    <cellStyle name="Normal 3 2 2 3 3 7" xfId="4413"/>
    <cellStyle name="Normal 3 2 2 3 3 7 2" xfId="12170"/>
    <cellStyle name="Normal 3 2 2 3 3 8" xfId="8310"/>
    <cellStyle name="Normal 3 2 2 3 3 8 2" xfId="14099"/>
    <cellStyle name="Normal 3 2 2 3 3 9" xfId="10240"/>
    <cellStyle name="Normal 3 2 2 3 4" xfId="452"/>
    <cellStyle name="Normal 3 2 2 3 4 2" xfId="1000"/>
    <cellStyle name="Normal 3 2 2 3 4 2 2" xfId="1988"/>
    <cellStyle name="Normal 3 2 2 3 4 2 2 2" xfId="3921"/>
    <cellStyle name="Normal 3 2 2 3 4 2 2 2 2" xfId="6923"/>
    <cellStyle name="Normal 3 2 2 3 4 2 2 3" xfId="5939"/>
    <cellStyle name="Normal 3 2 2 3 4 2 2 3 2" xfId="13696"/>
    <cellStyle name="Normal 3 2 2 3 4 2 2 4" xfId="9836"/>
    <cellStyle name="Normal 3 2 2 3 4 2 2 4 2" xfId="15625"/>
    <cellStyle name="Normal 3 2 2 3 4 2 2 5" xfId="11766"/>
    <cellStyle name="Normal 3 2 2 3 4 2 3" xfId="2957"/>
    <cellStyle name="Normal 3 2 2 3 4 2 3 2" xfId="6636"/>
    <cellStyle name="Normal 3 2 2 3 4 2 4" xfId="4975"/>
    <cellStyle name="Normal 3 2 2 3 4 2 4 2" xfId="12732"/>
    <cellStyle name="Normal 3 2 2 3 4 2 5" xfId="8872"/>
    <cellStyle name="Normal 3 2 2 3 4 2 5 2" xfId="14661"/>
    <cellStyle name="Normal 3 2 2 3 4 2 6" xfId="10802"/>
    <cellStyle name="Normal 3 2 2 3 4 3" xfId="1506"/>
    <cellStyle name="Normal 3 2 2 3 4 3 2" xfId="3439"/>
    <cellStyle name="Normal 3 2 2 3 4 3 2 2" xfId="6266"/>
    <cellStyle name="Normal 3 2 2 3 4 3 3" xfId="5457"/>
    <cellStyle name="Normal 3 2 2 3 4 3 3 2" xfId="13214"/>
    <cellStyle name="Normal 3 2 2 3 4 3 4" xfId="9354"/>
    <cellStyle name="Normal 3 2 2 3 4 3 4 2" xfId="15143"/>
    <cellStyle name="Normal 3 2 2 3 4 3 5" xfId="11284"/>
    <cellStyle name="Normal 3 2 2 3 4 4" xfId="2475"/>
    <cellStyle name="Normal 3 2 2 3 4 4 2" xfId="6549"/>
    <cellStyle name="Normal 3 2 2 3 4 5" xfId="4493"/>
    <cellStyle name="Normal 3 2 2 3 4 5 2" xfId="12250"/>
    <cellStyle name="Normal 3 2 2 3 4 6" xfId="8390"/>
    <cellStyle name="Normal 3 2 2 3 4 6 2" xfId="14179"/>
    <cellStyle name="Normal 3 2 2 3 4 7" xfId="10320"/>
    <cellStyle name="Normal 3 2 2 3 5" xfId="614"/>
    <cellStyle name="Normal 3 2 2 3 5 2" xfId="1161"/>
    <cellStyle name="Normal 3 2 2 3 5 2 2" xfId="2148"/>
    <cellStyle name="Normal 3 2 2 3 5 2 2 2" xfId="4081"/>
    <cellStyle name="Normal 3 2 2 3 5 2 2 2 2" xfId="6360"/>
    <cellStyle name="Normal 3 2 2 3 5 2 2 3" xfId="6099"/>
    <cellStyle name="Normal 3 2 2 3 5 2 2 3 2" xfId="13856"/>
    <cellStyle name="Normal 3 2 2 3 5 2 2 4" xfId="9996"/>
    <cellStyle name="Normal 3 2 2 3 5 2 2 4 2" xfId="15785"/>
    <cellStyle name="Normal 3 2 2 3 5 2 2 5" xfId="11926"/>
    <cellStyle name="Normal 3 2 2 3 5 2 3" xfId="3118"/>
    <cellStyle name="Normal 3 2 2 3 5 2 3 2" xfId="6907"/>
    <cellStyle name="Normal 3 2 2 3 5 2 4" xfId="5136"/>
    <cellStyle name="Normal 3 2 2 3 5 2 4 2" xfId="12893"/>
    <cellStyle name="Normal 3 2 2 3 5 2 5" xfId="9033"/>
    <cellStyle name="Normal 3 2 2 3 5 2 5 2" xfId="14822"/>
    <cellStyle name="Normal 3 2 2 3 5 2 6" xfId="10963"/>
    <cellStyle name="Normal 3 2 2 3 5 3" xfId="1667"/>
    <cellStyle name="Normal 3 2 2 3 5 3 2" xfId="3600"/>
    <cellStyle name="Normal 3 2 2 3 5 3 2 2" xfId="6675"/>
    <cellStyle name="Normal 3 2 2 3 5 3 3" xfId="5618"/>
    <cellStyle name="Normal 3 2 2 3 5 3 3 2" xfId="13375"/>
    <cellStyle name="Normal 3 2 2 3 5 3 4" xfId="9515"/>
    <cellStyle name="Normal 3 2 2 3 5 3 4 2" xfId="15304"/>
    <cellStyle name="Normal 3 2 2 3 5 3 5" xfId="11445"/>
    <cellStyle name="Normal 3 2 2 3 5 4" xfId="2636"/>
    <cellStyle name="Normal 3 2 2 3 5 4 2" xfId="6659"/>
    <cellStyle name="Normal 3 2 2 3 5 5" xfId="4654"/>
    <cellStyle name="Normal 3 2 2 3 5 5 2" xfId="12411"/>
    <cellStyle name="Normal 3 2 2 3 5 6" xfId="8551"/>
    <cellStyle name="Normal 3 2 2 3 5 6 2" xfId="14340"/>
    <cellStyle name="Normal 3 2 2 3 5 7" xfId="10481"/>
    <cellStyle name="Normal 3 2 2 3 6" xfId="832"/>
    <cellStyle name="Normal 3 2 2 3 6 2" xfId="1828"/>
    <cellStyle name="Normal 3 2 2 3 6 2 2" xfId="3761"/>
    <cellStyle name="Normal 3 2 2 3 6 2 2 2" xfId="6556"/>
    <cellStyle name="Normal 3 2 2 3 6 2 3" xfId="5779"/>
    <cellStyle name="Normal 3 2 2 3 6 2 3 2" xfId="13536"/>
    <cellStyle name="Normal 3 2 2 3 6 2 4" xfId="9676"/>
    <cellStyle name="Normal 3 2 2 3 6 2 4 2" xfId="15465"/>
    <cellStyle name="Normal 3 2 2 3 6 2 5" xfId="11606"/>
    <cellStyle name="Normal 3 2 2 3 6 3" xfId="2797"/>
    <cellStyle name="Normal 3 2 2 3 6 3 2" xfId="6426"/>
    <cellStyle name="Normal 3 2 2 3 6 4" xfId="4815"/>
    <cellStyle name="Normal 3 2 2 3 6 4 2" xfId="12572"/>
    <cellStyle name="Normal 3 2 2 3 6 5" xfId="8712"/>
    <cellStyle name="Normal 3 2 2 3 6 5 2" xfId="14501"/>
    <cellStyle name="Normal 3 2 2 3 6 6" xfId="10642"/>
    <cellStyle name="Normal 3 2 2 3 7" xfId="1346"/>
    <cellStyle name="Normal 3 2 2 3 7 2" xfId="3279"/>
    <cellStyle name="Normal 3 2 2 3 7 2 2" xfId="7082"/>
    <cellStyle name="Normal 3 2 2 3 7 3" xfId="5297"/>
    <cellStyle name="Normal 3 2 2 3 7 3 2" xfId="13054"/>
    <cellStyle name="Normal 3 2 2 3 7 4" xfId="9194"/>
    <cellStyle name="Normal 3 2 2 3 7 4 2" xfId="14983"/>
    <cellStyle name="Normal 3 2 2 3 7 5" xfId="11124"/>
    <cellStyle name="Normal 3 2 2 3 8" xfId="2315"/>
    <cellStyle name="Normal 3 2 2 3 8 2" xfId="6767"/>
    <cellStyle name="Normal 3 2 2 3 9" xfId="4333"/>
    <cellStyle name="Normal 3 2 2 3 9 2" xfId="12090"/>
    <cellStyle name="Normal 3 2 2 4" xfId="312"/>
    <cellStyle name="Normal 3 2 2 4 10" xfId="10180"/>
    <cellStyle name="Normal 3 2 2 4 2" xfId="392"/>
    <cellStyle name="Normal 3 2 2 4 2 2" xfId="552"/>
    <cellStyle name="Normal 3 2 2 4 2 2 2" xfId="1100"/>
    <cellStyle name="Normal 3 2 2 4 2 2 2 2" xfId="2088"/>
    <cellStyle name="Normal 3 2 2 4 2 2 2 2 2" xfId="4021"/>
    <cellStyle name="Normal 3 2 2 4 2 2 2 2 2 2" xfId="7088"/>
    <cellStyle name="Normal 3 2 2 4 2 2 2 2 3" xfId="6039"/>
    <cellStyle name="Normal 3 2 2 4 2 2 2 2 3 2" xfId="13796"/>
    <cellStyle name="Normal 3 2 2 4 2 2 2 2 4" xfId="9936"/>
    <cellStyle name="Normal 3 2 2 4 2 2 2 2 4 2" xfId="15725"/>
    <cellStyle name="Normal 3 2 2 4 2 2 2 2 5" xfId="11866"/>
    <cellStyle name="Normal 3 2 2 4 2 2 2 3" xfId="3057"/>
    <cellStyle name="Normal 3 2 2 4 2 2 2 3 2" xfId="6957"/>
    <cellStyle name="Normal 3 2 2 4 2 2 2 4" xfId="5075"/>
    <cellStyle name="Normal 3 2 2 4 2 2 2 4 2" xfId="12832"/>
    <cellStyle name="Normal 3 2 2 4 2 2 2 5" xfId="8972"/>
    <cellStyle name="Normal 3 2 2 4 2 2 2 5 2" xfId="14761"/>
    <cellStyle name="Normal 3 2 2 4 2 2 2 6" xfId="10902"/>
    <cellStyle name="Normal 3 2 2 4 2 2 3" xfId="1606"/>
    <cellStyle name="Normal 3 2 2 4 2 2 3 2" xfId="3539"/>
    <cellStyle name="Normal 3 2 2 4 2 2 3 2 2" xfId="6392"/>
    <cellStyle name="Normal 3 2 2 4 2 2 3 3" xfId="5557"/>
    <cellStyle name="Normal 3 2 2 4 2 2 3 3 2" xfId="13314"/>
    <cellStyle name="Normal 3 2 2 4 2 2 3 4" xfId="9454"/>
    <cellStyle name="Normal 3 2 2 4 2 2 3 4 2" xfId="15243"/>
    <cellStyle name="Normal 3 2 2 4 2 2 3 5" xfId="11384"/>
    <cellStyle name="Normal 3 2 2 4 2 2 4" xfId="2575"/>
    <cellStyle name="Normal 3 2 2 4 2 2 4 2" xfId="6512"/>
    <cellStyle name="Normal 3 2 2 4 2 2 5" xfId="4593"/>
    <cellStyle name="Normal 3 2 2 4 2 2 5 2" xfId="12350"/>
    <cellStyle name="Normal 3 2 2 4 2 2 6" xfId="8490"/>
    <cellStyle name="Normal 3 2 2 4 2 2 6 2" xfId="14279"/>
    <cellStyle name="Normal 3 2 2 4 2 2 7" xfId="10420"/>
    <cellStyle name="Normal 3 2 2 4 2 3" xfId="714"/>
    <cellStyle name="Normal 3 2 2 4 2 3 2" xfId="1261"/>
    <cellStyle name="Normal 3 2 2 4 2 3 2 2" xfId="2248"/>
    <cellStyle name="Normal 3 2 2 4 2 3 2 2 2" xfId="4181"/>
    <cellStyle name="Normal 3 2 2 4 2 3 2 2 2 2" xfId="6516"/>
    <cellStyle name="Normal 3 2 2 4 2 3 2 2 3" xfId="6199"/>
    <cellStyle name="Normal 3 2 2 4 2 3 2 2 3 2" xfId="13956"/>
    <cellStyle name="Normal 3 2 2 4 2 3 2 2 4" xfId="10096"/>
    <cellStyle name="Normal 3 2 2 4 2 3 2 2 4 2" xfId="15885"/>
    <cellStyle name="Normal 3 2 2 4 2 3 2 2 5" xfId="12026"/>
    <cellStyle name="Normal 3 2 2 4 2 3 2 3" xfId="3218"/>
    <cellStyle name="Normal 3 2 2 4 2 3 2 3 2" xfId="7211"/>
    <cellStyle name="Normal 3 2 2 4 2 3 2 4" xfId="5236"/>
    <cellStyle name="Normal 3 2 2 4 2 3 2 4 2" xfId="12993"/>
    <cellStyle name="Normal 3 2 2 4 2 3 2 5" xfId="9133"/>
    <cellStyle name="Normal 3 2 2 4 2 3 2 5 2" xfId="14922"/>
    <cellStyle name="Normal 3 2 2 4 2 3 2 6" xfId="11063"/>
    <cellStyle name="Normal 3 2 2 4 2 3 3" xfId="1767"/>
    <cellStyle name="Normal 3 2 2 4 2 3 3 2" xfId="3700"/>
    <cellStyle name="Normal 3 2 2 4 2 3 3 2 2" xfId="7067"/>
    <cellStyle name="Normal 3 2 2 4 2 3 3 3" xfId="5718"/>
    <cellStyle name="Normal 3 2 2 4 2 3 3 3 2" xfId="13475"/>
    <cellStyle name="Normal 3 2 2 4 2 3 3 4" xfId="9615"/>
    <cellStyle name="Normal 3 2 2 4 2 3 3 4 2" xfId="15404"/>
    <cellStyle name="Normal 3 2 2 4 2 3 3 5" xfId="11545"/>
    <cellStyle name="Normal 3 2 2 4 2 3 4" xfId="2736"/>
    <cellStyle name="Normal 3 2 2 4 2 3 4 2" xfId="6730"/>
    <cellStyle name="Normal 3 2 2 4 2 3 5" xfId="4754"/>
    <cellStyle name="Normal 3 2 2 4 2 3 5 2" xfId="12511"/>
    <cellStyle name="Normal 3 2 2 4 2 3 6" xfId="8651"/>
    <cellStyle name="Normal 3 2 2 4 2 3 6 2" xfId="14440"/>
    <cellStyle name="Normal 3 2 2 4 2 3 7" xfId="10581"/>
    <cellStyle name="Normal 3 2 2 4 2 4" xfId="940"/>
    <cellStyle name="Normal 3 2 2 4 2 4 2" xfId="1928"/>
    <cellStyle name="Normal 3 2 2 4 2 4 2 2" xfId="3861"/>
    <cellStyle name="Normal 3 2 2 4 2 4 2 2 2" xfId="6235"/>
    <cellStyle name="Normal 3 2 2 4 2 4 2 3" xfId="5879"/>
    <cellStyle name="Normal 3 2 2 4 2 4 2 3 2" xfId="13636"/>
    <cellStyle name="Normal 3 2 2 4 2 4 2 4" xfId="9776"/>
    <cellStyle name="Normal 3 2 2 4 2 4 2 4 2" xfId="15565"/>
    <cellStyle name="Normal 3 2 2 4 2 4 2 5" xfId="11706"/>
    <cellStyle name="Normal 3 2 2 4 2 4 3" xfId="2897"/>
    <cellStyle name="Normal 3 2 2 4 2 4 3 2" xfId="7097"/>
    <cellStyle name="Normal 3 2 2 4 2 4 4" xfId="4915"/>
    <cellStyle name="Normal 3 2 2 4 2 4 4 2" xfId="12672"/>
    <cellStyle name="Normal 3 2 2 4 2 4 5" xfId="8812"/>
    <cellStyle name="Normal 3 2 2 4 2 4 5 2" xfId="14601"/>
    <cellStyle name="Normal 3 2 2 4 2 4 6" xfId="10742"/>
    <cellStyle name="Normal 3 2 2 4 2 5" xfId="1446"/>
    <cellStyle name="Normal 3 2 2 4 2 5 2" xfId="3379"/>
    <cellStyle name="Normal 3 2 2 4 2 5 2 2" xfId="6330"/>
    <cellStyle name="Normal 3 2 2 4 2 5 3" xfId="5397"/>
    <cellStyle name="Normal 3 2 2 4 2 5 3 2" xfId="13154"/>
    <cellStyle name="Normal 3 2 2 4 2 5 4" xfId="9294"/>
    <cellStyle name="Normal 3 2 2 4 2 5 4 2" xfId="15083"/>
    <cellStyle name="Normal 3 2 2 4 2 5 5" xfId="11224"/>
    <cellStyle name="Normal 3 2 2 4 2 6" xfId="2415"/>
    <cellStyle name="Normal 3 2 2 4 2 6 2" xfId="6974"/>
    <cellStyle name="Normal 3 2 2 4 2 7" xfId="4433"/>
    <cellStyle name="Normal 3 2 2 4 2 7 2" xfId="12190"/>
    <cellStyle name="Normal 3 2 2 4 2 8" xfId="8330"/>
    <cellStyle name="Normal 3 2 2 4 2 8 2" xfId="14119"/>
    <cellStyle name="Normal 3 2 2 4 2 9" xfId="10260"/>
    <cellStyle name="Normal 3 2 2 4 3" xfId="472"/>
    <cellStyle name="Normal 3 2 2 4 3 2" xfId="1020"/>
    <cellStyle name="Normal 3 2 2 4 3 2 2" xfId="2008"/>
    <cellStyle name="Normal 3 2 2 4 3 2 2 2" xfId="3941"/>
    <cellStyle name="Normal 3 2 2 4 3 2 2 2 2" xfId="6680"/>
    <cellStyle name="Normal 3 2 2 4 3 2 2 3" xfId="5959"/>
    <cellStyle name="Normal 3 2 2 4 3 2 2 3 2" xfId="13716"/>
    <cellStyle name="Normal 3 2 2 4 3 2 2 4" xfId="9856"/>
    <cellStyle name="Normal 3 2 2 4 3 2 2 4 2" xfId="15645"/>
    <cellStyle name="Normal 3 2 2 4 3 2 2 5" xfId="11786"/>
    <cellStyle name="Normal 3 2 2 4 3 2 3" xfId="2977"/>
    <cellStyle name="Normal 3 2 2 4 3 2 3 2" xfId="6858"/>
    <cellStyle name="Normal 3 2 2 4 3 2 4" xfId="4995"/>
    <cellStyle name="Normal 3 2 2 4 3 2 4 2" xfId="12752"/>
    <cellStyle name="Normal 3 2 2 4 3 2 5" xfId="8892"/>
    <cellStyle name="Normal 3 2 2 4 3 2 5 2" xfId="14681"/>
    <cellStyle name="Normal 3 2 2 4 3 2 6" xfId="10822"/>
    <cellStyle name="Normal 3 2 2 4 3 3" xfId="1526"/>
    <cellStyle name="Normal 3 2 2 4 3 3 2" xfId="3459"/>
    <cellStyle name="Normal 3 2 2 4 3 3 2 2" xfId="6745"/>
    <cellStyle name="Normal 3 2 2 4 3 3 3" xfId="5477"/>
    <cellStyle name="Normal 3 2 2 4 3 3 3 2" xfId="13234"/>
    <cellStyle name="Normal 3 2 2 4 3 3 4" xfId="9374"/>
    <cellStyle name="Normal 3 2 2 4 3 3 4 2" xfId="15163"/>
    <cellStyle name="Normal 3 2 2 4 3 3 5" xfId="11304"/>
    <cellStyle name="Normal 3 2 2 4 3 4" xfId="2495"/>
    <cellStyle name="Normal 3 2 2 4 3 4 2" xfId="7144"/>
    <cellStyle name="Normal 3 2 2 4 3 5" xfId="4513"/>
    <cellStyle name="Normal 3 2 2 4 3 5 2" xfId="12270"/>
    <cellStyle name="Normal 3 2 2 4 3 6" xfId="8410"/>
    <cellStyle name="Normal 3 2 2 4 3 6 2" xfId="14199"/>
    <cellStyle name="Normal 3 2 2 4 3 7" xfId="10340"/>
    <cellStyle name="Normal 3 2 2 4 4" xfId="634"/>
    <cellStyle name="Normal 3 2 2 4 4 2" xfId="1181"/>
    <cellStyle name="Normal 3 2 2 4 4 2 2" xfId="2168"/>
    <cellStyle name="Normal 3 2 2 4 4 2 2 2" xfId="4101"/>
    <cellStyle name="Normal 3 2 2 4 4 2 2 2 2" xfId="6596"/>
    <cellStyle name="Normal 3 2 2 4 4 2 2 3" xfId="6119"/>
    <cellStyle name="Normal 3 2 2 4 4 2 2 3 2" xfId="13876"/>
    <cellStyle name="Normal 3 2 2 4 4 2 2 4" xfId="10016"/>
    <cellStyle name="Normal 3 2 2 4 4 2 2 4 2" xfId="15805"/>
    <cellStyle name="Normal 3 2 2 4 4 2 2 5" xfId="11946"/>
    <cellStyle name="Normal 3 2 2 4 4 2 3" xfId="3138"/>
    <cellStyle name="Normal 3 2 2 4 4 2 3 2" xfId="7114"/>
    <cellStyle name="Normal 3 2 2 4 4 2 4" xfId="5156"/>
    <cellStyle name="Normal 3 2 2 4 4 2 4 2" xfId="12913"/>
    <cellStyle name="Normal 3 2 2 4 4 2 5" xfId="9053"/>
    <cellStyle name="Normal 3 2 2 4 4 2 5 2" xfId="14842"/>
    <cellStyle name="Normal 3 2 2 4 4 2 6" xfId="10983"/>
    <cellStyle name="Normal 3 2 2 4 4 3" xfId="1687"/>
    <cellStyle name="Normal 3 2 2 4 4 3 2" xfId="3620"/>
    <cellStyle name="Normal 3 2 2 4 4 3 2 2" xfId="7012"/>
    <cellStyle name="Normal 3 2 2 4 4 3 3" xfId="5638"/>
    <cellStyle name="Normal 3 2 2 4 4 3 3 2" xfId="13395"/>
    <cellStyle name="Normal 3 2 2 4 4 3 4" xfId="9535"/>
    <cellStyle name="Normal 3 2 2 4 4 3 4 2" xfId="15324"/>
    <cellStyle name="Normal 3 2 2 4 4 3 5" xfId="11465"/>
    <cellStyle name="Normal 3 2 2 4 4 4" xfId="2656"/>
    <cellStyle name="Normal 3 2 2 4 4 4 2" xfId="6886"/>
    <cellStyle name="Normal 3 2 2 4 4 5" xfId="4674"/>
    <cellStyle name="Normal 3 2 2 4 4 5 2" xfId="12431"/>
    <cellStyle name="Normal 3 2 2 4 4 6" xfId="8571"/>
    <cellStyle name="Normal 3 2 2 4 4 6 2" xfId="14360"/>
    <cellStyle name="Normal 3 2 2 4 4 7" xfId="10501"/>
    <cellStyle name="Normal 3 2 2 4 5" xfId="860"/>
    <cellStyle name="Normal 3 2 2 4 5 2" xfId="1848"/>
    <cellStyle name="Normal 3 2 2 4 5 2 2" xfId="3781"/>
    <cellStyle name="Normal 3 2 2 4 5 2 2 2" xfId="6958"/>
    <cellStyle name="Normal 3 2 2 4 5 2 3" xfId="5799"/>
    <cellStyle name="Normal 3 2 2 4 5 2 3 2" xfId="13556"/>
    <cellStyle name="Normal 3 2 2 4 5 2 4" xfId="9696"/>
    <cellStyle name="Normal 3 2 2 4 5 2 4 2" xfId="15485"/>
    <cellStyle name="Normal 3 2 2 4 5 2 5" xfId="11626"/>
    <cellStyle name="Normal 3 2 2 4 5 3" xfId="2817"/>
    <cellStyle name="Normal 3 2 2 4 5 3 2" xfId="7140"/>
    <cellStyle name="Normal 3 2 2 4 5 4" xfId="4835"/>
    <cellStyle name="Normal 3 2 2 4 5 4 2" xfId="12592"/>
    <cellStyle name="Normal 3 2 2 4 5 5" xfId="8732"/>
    <cellStyle name="Normal 3 2 2 4 5 5 2" xfId="14521"/>
    <cellStyle name="Normal 3 2 2 4 5 6" xfId="10662"/>
    <cellStyle name="Normal 3 2 2 4 6" xfId="1366"/>
    <cellStyle name="Normal 3 2 2 4 6 2" xfId="3299"/>
    <cellStyle name="Normal 3 2 2 4 6 2 2" xfId="6891"/>
    <cellStyle name="Normal 3 2 2 4 6 3" xfId="5317"/>
    <cellStyle name="Normal 3 2 2 4 6 3 2" xfId="13074"/>
    <cellStyle name="Normal 3 2 2 4 6 4" xfId="9214"/>
    <cellStyle name="Normal 3 2 2 4 6 4 2" xfId="15003"/>
    <cellStyle name="Normal 3 2 2 4 6 5" xfId="11144"/>
    <cellStyle name="Normal 3 2 2 4 7" xfId="2335"/>
    <cellStyle name="Normal 3 2 2 4 7 2" xfId="6533"/>
    <cellStyle name="Normal 3 2 2 4 8" xfId="4353"/>
    <cellStyle name="Normal 3 2 2 4 8 2" xfId="12110"/>
    <cellStyle name="Normal 3 2 2 4 9" xfId="8250"/>
    <cellStyle name="Normal 3 2 2 4 9 2" xfId="14039"/>
    <cellStyle name="Normal 3 2 2 5" xfId="352"/>
    <cellStyle name="Normal 3 2 2 5 2" xfId="512"/>
    <cellStyle name="Normal 3 2 2 5 2 2" xfId="1060"/>
    <cellStyle name="Normal 3 2 2 5 2 2 2" xfId="2048"/>
    <cellStyle name="Normal 3 2 2 5 2 2 2 2" xfId="3981"/>
    <cellStyle name="Normal 3 2 2 5 2 2 2 2 2" xfId="6980"/>
    <cellStyle name="Normal 3 2 2 5 2 2 2 3" xfId="5999"/>
    <cellStyle name="Normal 3 2 2 5 2 2 2 3 2" xfId="13756"/>
    <cellStyle name="Normal 3 2 2 5 2 2 2 4" xfId="9896"/>
    <cellStyle name="Normal 3 2 2 5 2 2 2 4 2" xfId="15685"/>
    <cellStyle name="Normal 3 2 2 5 2 2 2 5" xfId="11826"/>
    <cellStyle name="Normal 3 2 2 5 2 2 3" xfId="3017"/>
    <cellStyle name="Normal 3 2 2 5 2 2 3 2" xfId="6955"/>
    <cellStyle name="Normal 3 2 2 5 2 2 4" xfId="5035"/>
    <cellStyle name="Normal 3 2 2 5 2 2 4 2" xfId="12792"/>
    <cellStyle name="Normal 3 2 2 5 2 2 5" xfId="8932"/>
    <cellStyle name="Normal 3 2 2 5 2 2 5 2" xfId="14721"/>
    <cellStyle name="Normal 3 2 2 5 2 2 6" xfId="10862"/>
    <cellStyle name="Normal 3 2 2 5 2 3" xfId="1566"/>
    <cellStyle name="Normal 3 2 2 5 2 3 2" xfId="3499"/>
    <cellStyle name="Normal 3 2 2 5 2 3 2 2" xfId="6981"/>
    <cellStyle name="Normal 3 2 2 5 2 3 3" xfId="5517"/>
    <cellStyle name="Normal 3 2 2 5 2 3 3 2" xfId="13274"/>
    <cellStyle name="Normal 3 2 2 5 2 3 4" xfId="9414"/>
    <cellStyle name="Normal 3 2 2 5 2 3 4 2" xfId="15203"/>
    <cellStyle name="Normal 3 2 2 5 2 3 5" xfId="11344"/>
    <cellStyle name="Normal 3 2 2 5 2 4" xfId="2535"/>
    <cellStyle name="Normal 3 2 2 5 2 4 2" xfId="6690"/>
    <cellStyle name="Normal 3 2 2 5 2 5" xfId="4553"/>
    <cellStyle name="Normal 3 2 2 5 2 5 2" xfId="12310"/>
    <cellStyle name="Normal 3 2 2 5 2 6" xfId="8450"/>
    <cellStyle name="Normal 3 2 2 5 2 6 2" xfId="14239"/>
    <cellStyle name="Normal 3 2 2 5 2 7" xfId="10380"/>
    <cellStyle name="Normal 3 2 2 5 3" xfId="674"/>
    <cellStyle name="Normal 3 2 2 5 3 2" xfId="1221"/>
    <cellStyle name="Normal 3 2 2 5 3 2 2" xfId="2208"/>
    <cellStyle name="Normal 3 2 2 5 3 2 2 2" xfId="4141"/>
    <cellStyle name="Normal 3 2 2 5 3 2 2 2 2" xfId="7161"/>
    <cellStyle name="Normal 3 2 2 5 3 2 2 3" xfId="6159"/>
    <cellStyle name="Normal 3 2 2 5 3 2 2 3 2" xfId="13916"/>
    <cellStyle name="Normal 3 2 2 5 3 2 2 4" xfId="10056"/>
    <cellStyle name="Normal 3 2 2 5 3 2 2 4 2" xfId="15845"/>
    <cellStyle name="Normal 3 2 2 5 3 2 2 5" xfId="11986"/>
    <cellStyle name="Normal 3 2 2 5 3 2 3" xfId="3178"/>
    <cellStyle name="Normal 3 2 2 5 3 2 3 2" xfId="6457"/>
    <cellStyle name="Normal 3 2 2 5 3 2 4" xfId="5196"/>
    <cellStyle name="Normal 3 2 2 5 3 2 4 2" xfId="12953"/>
    <cellStyle name="Normal 3 2 2 5 3 2 5" xfId="9093"/>
    <cellStyle name="Normal 3 2 2 5 3 2 5 2" xfId="14882"/>
    <cellStyle name="Normal 3 2 2 5 3 2 6" xfId="11023"/>
    <cellStyle name="Normal 3 2 2 5 3 3" xfId="1727"/>
    <cellStyle name="Normal 3 2 2 5 3 3 2" xfId="3660"/>
    <cellStyle name="Normal 3 2 2 5 3 3 2 2" xfId="6770"/>
    <cellStyle name="Normal 3 2 2 5 3 3 3" xfId="5678"/>
    <cellStyle name="Normal 3 2 2 5 3 3 3 2" xfId="13435"/>
    <cellStyle name="Normal 3 2 2 5 3 3 4" xfId="9575"/>
    <cellStyle name="Normal 3 2 2 5 3 3 4 2" xfId="15364"/>
    <cellStyle name="Normal 3 2 2 5 3 3 5" xfId="11505"/>
    <cellStyle name="Normal 3 2 2 5 3 4" xfId="2696"/>
    <cellStyle name="Normal 3 2 2 5 3 4 2" xfId="7219"/>
    <cellStyle name="Normal 3 2 2 5 3 5" xfId="4714"/>
    <cellStyle name="Normal 3 2 2 5 3 5 2" xfId="12471"/>
    <cellStyle name="Normal 3 2 2 5 3 6" xfId="8611"/>
    <cellStyle name="Normal 3 2 2 5 3 6 2" xfId="14400"/>
    <cellStyle name="Normal 3 2 2 5 3 7" xfId="10541"/>
    <cellStyle name="Normal 3 2 2 5 4" xfId="900"/>
    <cellStyle name="Normal 3 2 2 5 4 2" xfId="1888"/>
    <cellStyle name="Normal 3 2 2 5 4 2 2" xfId="3821"/>
    <cellStyle name="Normal 3 2 2 5 4 2 2 2" xfId="7220"/>
    <cellStyle name="Normal 3 2 2 5 4 2 3" xfId="5839"/>
    <cellStyle name="Normal 3 2 2 5 4 2 3 2" xfId="13596"/>
    <cellStyle name="Normal 3 2 2 5 4 2 4" xfId="9736"/>
    <cellStyle name="Normal 3 2 2 5 4 2 4 2" xfId="15525"/>
    <cellStyle name="Normal 3 2 2 5 4 2 5" xfId="11666"/>
    <cellStyle name="Normal 3 2 2 5 4 3" xfId="2857"/>
    <cellStyle name="Normal 3 2 2 5 4 3 2" xfId="7221"/>
    <cellStyle name="Normal 3 2 2 5 4 4" xfId="4875"/>
    <cellStyle name="Normal 3 2 2 5 4 4 2" xfId="12632"/>
    <cellStyle name="Normal 3 2 2 5 4 5" xfId="8772"/>
    <cellStyle name="Normal 3 2 2 5 4 5 2" xfId="14561"/>
    <cellStyle name="Normal 3 2 2 5 4 6" xfId="10702"/>
    <cellStyle name="Normal 3 2 2 5 5" xfId="1406"/>
    <cellStyle name="Normal 3 2 2 5 5 2" xfId="3339"/>
    <cellStyle name="Normal 3 2 2 5 5 2 2" xfId="7222"/>
    <cellStyle name="Normal 3 2 2 5 5 3" xfId="5357"/>
    <cellStyle name="Normal 3 2 2 5 5 3 2" xfId="13114"/>
    <cellStyle name="Normal 3 2 2 5 5 4" xfId="9254"/>
    <cellStyle name="Normal 3 2 2 5 5 4 2" xfId="15043"/>
    <cellStyle name="Normal 3 2 2 5 5 5" xfId="11184"/>
    <cellStyle name="Normal 3 2 2 5 6" xfId="2375"/>
    <cellStyle name="Normal 3 2 2 5 6 2" xfId="7223"/>
    <cellStyle name="Normal 3 2 2 5 7" xfId="4393"/>
    <cellStyle name="Normal 3 2 2 5 7 2" xfId="12150"/>
    <cellStyle name="Normal 3 2 2 5 8" xfId="8290"/>
    <cellStyle name="Normal 3 2 2 5 8 2" xfId="14079"/>
    <cellStyle name="Normal 3 2 2 5 9" xfId="10220"/>
    <cellStyle name="Normal 3 2 2 6" xfId="432"/>
    <cellStyle name="Normal 3 2 2 6 2" xfId="980"/>
    <cellStyle name="Normal 3 2 2 6 2 2" xfId="1968"/>
    <cellStyle name="Normal 3 2 2 6 2 2 2" xfId="3901"/>
    <cellStyle name="Normal 3 2 2 6 2 2 2 2" xfId="7224"/>
    <cellStyle name="Normal 3 2 2 6 2 2 3" xfId="5919"/>
    <cellStyle name="Normal 3 2 2 6 2 2 3 2" xfId="13676"/>
    <cellStyle name="Normal 3 2 2 6 2 2 4" xfId="9816"/>
    <cellStyle name="Normal 3 2 2 6 2 2 4 2" xfId="15605"/>
    <cellStyle name="Normal 3 2 2 6 2 2 5" xfId="11746"/>
    <cellStyle name="Normal 3 2 2 6 2 3" xfId="2937"/>
    <cellStyle name="Normal 3 2 2 6 2 3 2" xfId="7225"/>
    <cellStyle name="Normal 3 2 2 6 2 4" xfId="4955"/>
    <cellStyle name="Normal 3 2 2 6 2 4 2" xfId="12712"/>
    <cellStyle name="Normal 3 2 2 6 2 5" xfId="8852"/>
    <cellStyle name="Normal 3 2 2 6 2 5 2" xfId="14641"/>
    <cellStyle name="Normal 3 2 2 6 2 6" xfId="10782"/>
    <cellStyle name="Normal 3 2 2 6 3" xfId="1486"/>
    <cellStyle name="Normal 3 2 2 6 3 2" xfId="3419"/>
    <cellStyle name="Normal 3 2 2 6 3 2 2" xfId="7226"/>
    <cellStyle name="Normal 3 2 2 6 3 3" xfId="5437"/>
    <cellStyle name="Normal 3 2 2 6 3 3 2" xfId="13194"/>
    <cellStyle name="Normal 3 2 2 6 3 4" xfId="9334"/>
    <cellStyle name="Normal 3 2 2 6 3 4 2" xfId="15123"/>
    <cellStyle name="Normal 3 2 2 6 3 5" xfId="11264"/>
    <cellStyle name="Normal 3 2 2 6 4" xfId="2455"/>
    <cellStyle name="Normal 3 2 2 6 4 2" xfId="7227"/>
    <cellStyle name="Normal 3 2 2 6 5" xfId="4473"/>
    <cellStyle name="Normal 3 2 2 6 5 2" xfId="12230"/>
    <cellStyle name="Normal 3 2 2 6 6" xfId="8370"/>
    <cellStyle name="Normal 3 2 2 6 6 2" xfId="14159"/>
    <cellStyle name="Normal 3 2 2 6 7" xfId="10300"/>
    <cellStyle name="Normal 3 2 2 7" xfId="594"/>
    <cellStyle name="Normal 3 2 2 7 2" xfId="1141"/>
    <cellStyle name="Normal 3 2 2 7 2 2" xfId="2128"/>
    <cellStyle name="Normal 3 2 2 7 2 2 2" xfId="4061"/>
    <cellStyle name="Normal 3 2 2 7 2 2 2 2" xfId="7228"/>
    <cellStyle name="Normal 3 2 2 7 2 2 3" xfId="6079"/>
    <cellStyle name="Normal 3 2 2 7 2 2 3 2" xfId="13836"/>
    <cellStyle name="Normal 3 2 2 7 2 2 4" xfId="9976"/>
    <cellStyle name="Normal 3 2 2 7 2 2 4 2" xfId="15765"/>
    <cellStyle name="Normal 3 2 2 7 2 2 5" xfId="11906"/>
    <cellStyle name="Normal 3 2 2 7 2 3" xfId="3098"/>
    <cellStyle name="Normal 3 2 2 7 2 3 2" xfId="7229"/>
    <cellStyle name="Normal 3 2 2 7 2 4" xfId="5116"/>
    <cellStyle name="Normal 3 2 2 7 2 4 2" xfId="12873"/>
    <cellStyle name="Normal 3 2 2 7 2 5" xfId="9013"/>
    <cellStyle name="Normal 3 2 2 7 2 5 2" xfId="14802"/>
    <cellStyle name="Normal 3 2 2 7 2 6" xfId="10943"/>
    <cellStyle name="Normal 3 2 2 7 3" xfId="1647"/>
    <cellStyle name="Normal 3 2 2 7 3 2" xfId="3580"/>
    <cellStyle name="Normal 3 2 2 7 3 2 2" xfId="7230"/>
    <cellStyle name="Normal 3 2 2 7 3 3" xfId="5598"/>
    <cellStyle name="Normal 3 2 2 7 3 3 2" xfId="13355"/>
    <cellStyle name="Normal 3 2 2 7 3 4" xfId="9495"/>
    <cellStyle name="Normal 3 2 2 7 3 4 2" xfId="15284"/>
    <cellStyle name="Normal 3 2 2 7 3 5" xfId="11425"/>
    <cellStyle name="Normal 3 2 2 7 4" xfId="2616"/>
    <cellStyle name="Normal 3 2 2 7 4 2" xfId="7231"/>
    <cellStyle name="Normal 3 2 2 7 5" xfId="4634"/>
    <cellStyle name="Normal 3 2 2 7 5 2" xfId="12391"/>
    <cellStyle name="Normal 3 2 2 7 6" xfId="8531"/>
    <cellStyle name="Normal 3 2 2 7 6 2" xfId="14320"/>
    <cellStyle name="Normal 3 2 2 7 7" xfId="10461"/>
    <cellStyle name="Normal 3 2 2 8" xfId="806"/>
    <cellStyle name="Normal 3 2 2 8 2" xfId="1808"/>
    <cellStyle name="Normal 3 2 2 8 2 2" xfId="3741"/>
    <cellStyle name="Normal 3 2 2 8 2 2 2" xfId="7232"/>
    <cellStyle name="Normal 3 2 2 8 2 3" xfId="5759"/>
    <cellStyle name="Normal 3 2 2 8 2 3 2" xfId="13516"/>
    <cellStyle name="Normal 3 2 2 8 2 4" xfId="9656"/>
    <cellStyle name="Normal 3 2 2 8 2 4 2" xfId="15445"/>
    <cellStyle name="Normal 3 2 2 8 2 5" xfId="11586"/>
    <cellStyle name="Normal 3 2 2 8 3" xfId="2777"/>
    <cellStyle name="Normal 3 2 2 8 3 2" xfId="7233"/>
    <cellStyle name="Normal 3 2 2 8 4" xfId="4795"/>
    <cellStyle name="Normal 3 2 2 8 4 2" xfId="12552"/>
    <cellStyle name="Normal 3 2 2 8 5" xfId="8692"/>
    <cellStyle name="Normal 3 2 2 8 5 2" xfId="14481"/>
    <cellStyle name="Normal 3 2 2 8 6" xfId="10622"/>
    <cellStyle name="Normal 3 2 2 9" xfId="1326"/>
    <cellStyle name="Normal 3 2 2 9 2" xfId="3259"/>
    <cellStyle name="Normal 3 2 2 9 2 2" xfId="7234"/>
    <cellStyle name="Normal 3 2 2 9 3" xfId="5277"/>
    <cellStyle name="Normal 3 2 2 9 3 2" xfId="13034"/>
    <cellStyle name="Normal 3 2 2 9 4" xfId="9174"/>
    <cellStyle name="Normal 3 2 2 9 4 2" xfId="14963"/>
    <cellStyle name="Normal 3 2 2 9 5" xfId="11104"/>
    <cellStyle name="Normal 3 2 3" xfId="148"/>
    <cellStyle name="Normal 3 2 4" xfId="4219"/>
    <cellStyle name="Normal 3 2 4 2" xfId="4280"/>
    <cellStyle name="Normal 3 2 5" xfId="4252"/>
    <cellStyle name="Normal 3 2 5 2" xfId="4299"/>
    <cellStyle name="Normal 3 2 6" xfId="4267"/>
    <cellStyle name="Normal 3 3" xfId="164"/>
    <cellStyle name="Normal 3 3 10" xfId="2296"/>
    <cellStyle name="Normal 3 3 10 2" xfId="7235"/>
    <cellStyle name="Normal 3 3 11" xfId="4314"/>
    <cellStyle name="Normal 3 3 11 2" xfId="12071"/>
    <cellStyle name="Normal 3 3 12" xfId="8211"/>
    <cellStyle name="Normal 3 3 12 2" xfId="14000"/>
    <cellStyle name="Normal 3 3 13" xfId="10141"/>
    <cellStyle name="Normal 3 3 2" xfId="233"/>
    <cellStyle name="Normal 3 3 2 10" xfId="4324"/>
    <cellStyle name="Normal 3 3 2 10 2" xfId="12081"/>
    <cellStyle name="Normal 3 3 2 11" xfId="8221"/>
    <cellStyle name="Normal 3 3 2 11 2" xfId="14010"/>
    <cellStyle name="Normal 3 3 2 12" xfId="10151"/>
    <cellStyle name="Normal 3 3 2 2" xfId="258"/>
    <cellStyle name="Normal 3 3 2 2 10" xfId="8241"/>
    <cellStyle name="Normal 3 3 2 2 10 2" xfId="14030"/>
    <cellStyle name="Normal 3 3 2 2 11" xfId="10171"/>
    <cellStyle name="Normal 3 3 2 2 2" xfId="343"/>
    <cellStyle name="Normal 3 3 2 2 2 10" xfId="10211"/>
    <cellStyle name="Normal 3 3 2 2 2 2" xfId="423"/>
    <cellStyle name="Normal 3 3 2 2 2 2 2" xfId="583"/>
    <cellStyle name="Normal 3 3 2 2 2 2 2 2" xfId="1131"/>
    <cellStyle name="Normal 3 3 2 2 2 2 2 2 2" xfId="2119"/>
    <cellStyle name="Normal 3 3 2 2 2 2 2 2 2 2" xfId="4052"/>
    <cellStyle name="Normal 3 3 2 2 2 2 2 2 2 2 2" xfId="7236"/>
    <cellStyle name="Normal 3 3 2 2 2 2 2 2 2 3" xfId="6070"/>
    <cellStyle name="Normal 3 3 2 2 2 2 2 2 2 3 2" xfId="13827"/>
    <cellStyle name="Normal 3 3 2 2 2 2 2 2 2 4" xfId="9967"/>
    <cellStyle name="Normal 3 3 2 2 2 2 2 2 2 4 2" xfId="15756"/>
    <cellStyle name="Normal 3 3 2 2 2 2 2 2 2 5" xfId="11897"/>
    <cellStyle name="Normal 3 3 2 2 2 2 2 2 3" xfId="3088"/>
    <cellStyle name="Normal 3 3 2 2 2 2 2 2 3 2" xfId="7237"/>
    <cellStyle name="Normal 3 3 2 2 2 2 2 2 4" xfId="5106"/>
    <cellStyle name="Normal 3 3 2 2 2 2 2 2 4 2" xfId="12863"/>
    <cellStyle name="Normal 3 3 2 2 2 2 2 2 5" xfId="9003"/>
    <cellStyle name="Normal 3 3 2 2 2 2 2 2 5 2" xfId="14792"/>
    <cellStyle name="Normal 3 3 2 2 2 2 2 2 6" xfId="10933"/>
    <cellStyle name="Normal 3 3 2 2 2 2 2 3" xfId="1637"/>
    <cellStyle name="Normal 3 3 2 2 2 2 2 3 2" xfId="3570"/>
    <cellStyle name="Normal 3 3 2 2 2 2 2 3 2 2" xfId="7238"/>
    <cellStyle name="Normal 3 3 2 2 2 2 2 3 3" xfId="5588"/>
    <cellStyle name="Normal 3 3 2 2 2 2 2 3 3 2" xfId="13345"/>
    <cellStyle name="Normal 3 3 2 2 2 2 2 3 4" xfId="9485"/>
    <cellStyle name="Normal 3 3 2 2 2 2 2 3 4 2" xfId="15274"/>
    <cellStyle name="Normal 3 3 2 2 2 2 2 3 5" xfId="11415"/>
    <cellStyle name="Normal 3 3 2 2 2 2 2 4" xfId="2606"/>
    <cellStyle name="Normal 3 3 2 2 2 2 2 4 2" xfId="7239"/>
    <cellStyle name="Normal 3 3 2 2 2 2 2 5" xfId="4624"/>
    <cellStyle name="Normal 3 3 2 2 2 2 2 5 2" xfId="12381"/>
    <cellStyle name="Normal 3 3 2 2 2 2 2 6" xfId="8521"/>
    <cellStyle name="Normal 3 3 2 2 2 2 2 6 2" xfId="14310"/>
    <cellStyle name="Normal 3 3 2 2 2 2 2 7" xfId="10451"/>
    <cellStyle name="Normal 3 3 2 2 2 2 3" xfId="745"/>
    <cellStyle name="Normal 3 3 2 2 2 2 3 2" xfId="1292"/>
    <cellStyle name="Normal 3 3 2 2 2 2 3 2 2" xfId="2279"/>
    <cellStyle name="Normal 3 3 2 2 2 2 3 2 2 2" xfId="4212"/>
    <cellStyle name="Normal 3 3 2 2 2 2 3 2 2 2 2" xfId="7240"/>
    <cellStyle name="Normal 3 3 2 2 2 2 3 2 2 3" xfId="6230"/>
    <cellStyle name="Normal 3 3 2 2 2 2 3 2 2 3 2" xfId="13987"/>
    <cellStyle name="Normal 3 3 2 2 2 2 3 2 2 4" xfId="10127"/>
    <cellStyle name="Normal 3 3 2 2 2 2 3 2 2 4 2" xfId="15916"/>
    <cellStyle name="Normal 3 3 2 2 2 2 3 2 2 5" xfId="12057"/>
    <cellStyle name="Normal 3 3 2 2 2 2 3 2 3" xfId="3249"/>
    <cellStyle name="Normal 3 3 2 2 2 2 3 2 3 2" xfId="7241"/>
    <cellStyle name="Normal 3 3 2 2 2 2 3 2 4" xfId="5267"/>
    <cellStyle name="Normal 3 3 2 2 2 2 3 2 4 2" xfId="13024"/>
    <cellStyle name="Normal 3 3 2 2 2 2 3 2 5" xfId="9164"/>
    <cellStyle name="Normal 3 3 2 2 2 2 3 2 5 2" xfId="14953"/>
    <cellStyle name="Normal 3 3 2 2 2 2 3 2 6" xfId="11094"/>
    <cellStyle name="Normal 3 3 2 2 2 2 3 3" xfId="1798"/>
    <cellStyle name="Normal 3 3 2 2 2 2 3 3 2" xfId="3731"/>
    <cellStyle name="Normal 3 3 2 2 2 2 3 3 2 2" xfId="7242"/>
    <cellStyle name="Normal 3 3 2 2 2 2 3 3 3" xfId="5749"/>
    <cellStyle name="Normal 3 3 2 2 2 2 3 3 3 2" xfId="13506"/>
    <cellStyle name="Normal 3 3 2 2 2 2 3 3 4" xfId="9646"/>
    <cellStyle name="Normal 3 3 2 2 2 2 3 3 4 2" xfId="15435"/>
    <cellStyle name="Normal 3 3 2 2 2 2 3 3 5" xfId="11576"/>
    <cellStyle name="Normal 3 3 2 2 2 2 3 4" xfId="2767"/>
    <cellStyle name="Normal 3 3 2 2 2 2 3 4 2" xfId="7243"/>
    <cellStyle name="Normal 3 3 2 2 2 2 3 5" xfId="4785"/>
    <cellStyle name="Normal 3 3 2 2 2 2 3 5 2" xfId="12542"/>
    <cellStyle name="Normal 3 3 2 2 2 2 3 6" xfId="8682"/>
    <cellStyle name="Normal 3 3 2 2 2 2 3 6 2" xfId="14471"/>
    <cellStyle name="Normal 3 3 2 2 2 2 3 7" xfId="10612"/>
    <cellStyle name="Normal 3 3 2 2 2 2 4" xfId="971"/>
    <cellStyle name="Normal 3 3 2 2 2 2 4 2" xfId="1959"/>
    <cellStyle name="Normal 3 3 2 2 2 2 4 2 2" xfId="3892"/>
    <cellStyle name="Normal 3 3 2 2 2 2 4 2 2 2" xfId="7244"/>
    <cellStyle name="Normal 3 3 2 2 2 2 4 2 3" xfId="5910"/>
    <cellStyle name="Normal 3 3 2 2 2 2 4 2 3 2" xfId="13667"/>
    <cellStyle name="Normal 3 3 2 2 2 2 4 2 4" xfId="9807"/>
    <cellStyle name="Normal 3 3 2 2 2 2 4 2 4 2" xfId="15596"/>
    <cellStyle name="Normal 3 3 2 2 2 2 4 2 5" xfId="11737"/>
    <cellStyle name="Normal 3 3 2 2 2 2 4 3" xfId="2928"/>
    <cellStyle name="Normal 3 3 2 2 2 2 4 3 2" xfId="7245"/>
    <cellStyle name="Normal 3 3 2 2 2 2 4 4" xfId="4946"/>
    <cellStyle name="Normal 3 3 2 2 2 2 4 4 2" xfId="12703"/>
    <cellStyle name="Normal 3 3 2 2 2 2 4 5" xfId="8843"/>
    <cellStyle name="Normal 3 3 2 2 2 2 4 5 2" xfId="14632"/>
    <cellStyle name="Normal 3 3 2 2 2 2 4 6" xfId="10773"/>
    <cellStyle name="Normal 3 3 2 2 2 2 5" xfId="1477"/>
    <cellStyle name="Normal 3 3 2 2 2 2 5 2" xfId="3410"/>
    <cellStyle name="Normal 3 3 2 2 2 2 5 2 2" xfId="7246"/>
    <cellStyle name="Normal 3 3 2 2 2 2 5 3" xfId="5428"/>
    <cellStyle name="Normal 3 3 2 2 2 2 5 3 2" xfId="13185"/>
    <cellStyle name="Normal 3 3 2 2 2 2 5 4" xfId="9325"/>
    <cellStyle name="Normal 3 3 2 2 2 2 5 4 2" xfId="15114"/>
    <cellStyle name="Normal 3 3 2 2 2 2 5 5" xfId="11255"/>
    <cellStyle name="Normal 3 3 2 2 2 2 6" xfId="2446"/>
    <cellStyle name="Normal 3 3 2 2 2 2 6 2" xfId="7247"/>
    <cellStyle name="Normal 3 3 2 2 2 2 7" xfId="4464"/>
    <cellStyle name="Normal 3 3 2 2 2 2 7 2" xfId="12221"/>
    <cellStyle name="Normal 3 3 2 2 2 2 8" xfId="8361"/>
    <cellStyle name="Normal 3 3 2 2 2 2 8 2" xfId="14150"/>
    <cellStyle name="Normal 3 3 2 2 2 2 9" xfId="10291"/>
    <cellStyle name="Normal 3 3 2 2 2 3" xfId="503"/>
    <cellStyle name="Normal 3 3 2 2 2 3 2" xfId="1051"/>
    <cellStyle name="Normal 3 3 2 2 2 3 2 2" xfId="2039"/>
    <cellStyle name="Normal 3 3 2 2 2 3 2 2 2" xfId="3972"/>
    <cellStyle name="Normal 3 3 2 2 2 3 2 2 2 2" xfId="7248"/>
    <cellStyle name="Normal 3 3 2 2 2 3 2 2 3" xfId="5990"/>
    <cellStyle name="Normal 3 3 2 2 2 3 2 2 3 2" xfId="13747"/>
    <cellStyle name="Normal 3 3 2 2 2 3 2 2 4" xfId="9887"/>
    <cellStyle name="Normal 3 3 2 2 2 3 2 2 4 2" xfId="15676"/>
    <cellStyle name="Normal 3 3 2 2 2 3 2 2 5" xfId="11817"/>
    <cellStyle name="Normal 3 3 2 2 2 3 2 3" xfId="3008"/>
    <cellStyle name="Normal 3 3 2 2 2 3 2 3 2" xfId="7249"/>
    <cellStyle name="Normal 3 3 2 2 2 3 2 4" xfId="5026"/>
    <cellStyle name="Normal 3 3 2 2 2 3 2 4 2" xfId="12783"/>
    <cellStyle name="Normal 3 3 2 2 2 3 2 5" xfId="8923"/>
    <cellStyle name="Normal 3 3 2 2 2 3 2 5 2" xfId="14712"/>
    <cellStyle name="Normal 3 3 2 2 2 3 2 6" xfId="10853"/>
    <cellStyle name="Normal 3 3 2 2 2 3 3" xfId="1557"/>
    <cellStyle name="Normal 3 3 2 2 2 3 3 2" xfId="3490"/>
    <cellStyle name="Normal 3 3 2 2 2 3 3 2 2" xfId="7250"/>
    <cellStyle name="Normal 3 3 2 2 2 3 3 3" xfId="5508"/>
    <cellStyle name="Normal 3 3 2 2 2 3 3 3 2" xfId="13265"/>
    <cellStyle name="Normal 3 3 2 2 2 3 3 4" xfId="9405"/>
    <cellStyle name="Normal 3 3 2 2 2 3 3 4 2" xfId="15194"/>
    <cellStyle name="Normal 3 3 2 2 2 3 3 5" xfId="11335"/>
    <cellStyle name="Normal 3 3 2 2 2 3 4" xfId="2526"/>
    <cellStyle name="Normal 3 3 2 2 2 3 4 2" xfId="7251"/>
    <cellStyle name="Normal 3 3 2 2 2 3 5" xfId="4544"/>
    <cellStyle name="Normal 3 3 2 2 2 3 5 2" xfId="12301"/>
    <cellStyle name="Normal 3 3 2 2 2 3 6" xfId="8441"/>
    <cellStyle name="Normal 3 3 2 2 2 3 6 2" xfId="14230"/>
    <cellStyle name="Normal 3 3 2 2 2 3 7" xfId="10371"/>
    <cellStyle name="Normal 3 3 2 2 2 4" xfId="665"/>
    <cellStyle name="Normal 3 3 2 2 2 4 2" xfId="1212"/>
    <cellStyle name="Normal 3 3 2 2 2 4 2 2" xfId="2199"/>
    <cellStyle name="Normal 3 3 2 2 2 4 2 2 2" xfId="4132"/>
    <cellStyle name="Normal 3 3 2 2 2 4 2 2 2 2" xfId="7252"/>
    <cellStyle name="Normal 3 3 2 2 2 4 2 2 3" xfId="6150"/>
    <cellStyle name="Normal 3 3 2 2 2 4 2 2 3 2" xfId="13907"/>
    <cellStyle name="Normal 3 3 2 2 2 4 2 2 4" xfId="10047"/>
    <cellStyle name="Normal 3 3 2 2 2 4 2 2 4 2" xfId="15836"/>
    <cellStyle name="Normal 3 3 2 2 2 4 2 2 5" xfId="11977"/>
    <cellStyle name="Normal 3 3 2 2 2 4 2 3" xfId="3169"/>
    <cellStyle name="Normal 3 3 2 2 2 4 2 3 2" xfId="7253"/>
    <cellStyle name="Normal 3 3 2 2 2 4 2 4" xfId="5187"/>
    <cellStyle name="Normal 3 3 2 2 2 4 2 4 2" xfId="12944"/>
    <cellStyle name="Normal 3 3 2 2 2 4 2 5" xfId="9084"/>
    <cellStyle name="Normal 3 3 2 2 2 4 2 5 2" xfId="14873"/>
    <cellStyle name="Normal 3 3 2 2 2 4 2 6" xfId="11014"/>
    <cellStyle name="Normal 3 3 2 2 2 4 3" xfId="1718"/>
    <cellStyle name="Normal 3 3 2 2 2 4 3 2" xfId="3651"/>
    <cellStyle name="Normal 3 3 2 2 2 4 3 2 2" xfId="7254"/>
    <cellStyle name="Normal 3 3 2 2 2 4 3 3" xfId="5669"/>
    <cellStyle name="Normal 3 3 2 2 2 4 3 3 2" xfId="13426"/>
    <cellStyle name="Normal 3 3 2 2 2 4 3 4" xfId="9566"/>
    <cellStyle name="Normal 3 3 2 2 2 4 3 4 2" xfId="15355"/>
    <cellStyle name="Normal 3 3 2 2 2 4 3 5" xfId="11496"/>
    <cellStyle name="Normal 3 3 2 2 2 4 4" xfId="2687"/>
    <cellStyle name="Normal 3 3 2 2 2 4 4 2" xfId="7255"/>
    <cellStyle name="Normal 3 3 2 2 2 4 5" xfId="4705"/>
    <cellStyle name="Normal 3 3 2 2 2 4 5 2" xfId="12462"/>
    <cellStyle name="Normal 3 3 2 2 2 4 6" xfId="8602"/>
    <cellStyle name="Normal 3 3 2 2 2 4 6 2" xfId="14391"/>
    <cellStyle name="Normal 3 3 2 2 2 4 7" xfId="10532"/>
    <cellStyle name="Normal 3 3 2 2 2 5" xfId="891"/>
    <cellStyle name="Normal 3 3 2 2 2 5 2" xfId="1879"/>
    <cellStyle name="Normal 3 3 2 2 2 5 2 2" xfId="3812"/>
    <cellStyle name="Normal 3 3 2 2 2 5 2 2 2" xfId="7256"/>
    <cellStyle name="Normal 3 3 2 2 2 5 2 3" xfId="5830"/>
    <cellStyle name="Normal 3 3 2 2 2 5 2 3 2" xfId="13587"/>
    <cellStyle name="Normal 3 3 2 2 2 5 2 4" xfId="9727"/>
    <cellStyle name="Normal 3 3 2 2 2 5 2 4 2" xfId="15516"/>
    <cellStyle name="Normal 3 3 2 2 2 5 2 5" xfId="11657"/>
    <cellStyle name="Normal 3 3 2 2 2 5 3" xfId="2848"/>
    <cellStyle name="Normal 3 3 2 2 2 5 3 2" xfId="7257"/>
    <cellStyle name="Normal 3 3 2 2 2 5 4" xfId="4866"/>
    <cellStyle name="Normal 3 3 2 2 2 5 4 2" xfId="12623"/>
    <cellStyle name="Normal 3 3 2 2 2 5 5" xfId="8763"/>
    <cellStyle name="Normal 3 3 2 2 2 5 5 2" xfId="14552"/>
    <cellStyle name="Normal 3 3 2 2 2 5 6" xfId="10693"/>
    <cellStyle name="Normal 3 3 2 2 2 6" xfId="1397"/>
    <cellStyle name="Normal 3 3 2 2 2 6 2" xfId="3330"/>
    <cellStyle name="Normal 3 3 2 2 2 6 2 2" xfId="7258"/>
    <cellStyle name="Normal 3 3 2 2 2 6 3" xfId="5348"/>
    <cellStyle name="Normal 3 3 2 2 2 6 3 2" xfId="13105"/>
    <cellStyle name="Normal 3 3 2 2 2 6 4" xfId="9245"/>
    <cellStyle name="Normal 3 3 2 2 2 6 4 2" xfId="15034"/>
    <cellStyle name="Normal 3 3 2 2 2 6 5" xfId="11175"/>
    <cellStyle name="Normal 3 3 2 2 2 7" xfId="2366"/>
    <cellStyle name="Normal 3 3 2 2 2 7 2" xfId="7259"/>
    <cellStyle name="Normal 3 3 2 2 2 8" xfId="4384"/>
    <cellStyle name="Normal 3 3 2 2 2 8 2" xfId="12141"/>
    <cellStyle name="Normal 3 3 2 2 2 9" xfId="8281"/>
    <cellStyle name="Normal 3 3 2 2 2 9 2" xfId="14070"/>
    <cellStyle name="Normal 3 3 2 2 3" xfId="383"/>
    <cellStyle name="Normal 3 3 2 2 3 2" xfId="543"/>
    <cellStyle name="Normal 3 3 2 2 3 2 2" xfId="1091"/>
    <cellStyle name="Normal 3 3 2 2 3 2 2 2" xfId="2079"/>
    <cellStyle name="Normal 3 3 2 2 3 2 2 2 2" xfId="4012"/>
    <cellStyle name="Normal 3 3 2 2 3 2 2 2 2 2" xfId="7260"/>
    <cellStyle name="Normal 3 3 2 2 3 2 2 2 3" xfId="6030"/>
    <cellStyle name="Normal 3 3 2 2 3 2 2 2 3 2" xfId="13787"/>
    <cellStyle name="Normal 3 3 2 2 3 2 2 2 4" xfId="9927"/>
    <cellStyle name="Normal 3 3 2 2 3 2 2 2 4 2" xfId="15716"/>
    <cellStyle name="Normal 3 3 2 2 3 2 2 2 5" xfId="11857"/>
    <cellStyle name="Normal 3 3 2 2 3 2 2 3" xfId="3048"/>
    <cellStyle name="Normal 3 3 2 2 3 2 2 3 2" xfId="7261"/>
    <cellStyle name="Normal 3 3 2 2 3 2 2 4" xfId="5066"/>
    <cellStyle name="Normal 3 3 2 2 3 2 2 4 2" xfId="12823"/>
    <cellStyle name="Normal 3 3 2 2 3 2 2 5" xfId="8963"/>
    <cellStyle name="Normal 3 3 2 2 3 2 2 5 2" xfId="14752"/>
    <cellStyle name="Normal 3 3 2 2 3 2 2 6" xfId="10893"/>
    <cellStyle name="Normal 3 3 2 2 3 2 3" xfId="1597"/>
    <cellStyle name="Normal 3 3 2 2 3 2 3 2" xfId="3530"/>
    <cellStyle name="Normal 3 3 2 2 3 2 3 2 2" xfId="7262"/>
    <cellStyle name="Normal 3 3 2 2 3 2 3 3" xfId="5548"/>
    <cellStyle name="Normal 3 3 2 2 3 2 3 3 2" xfId="13305"/>
    <cellStyle name="Normal 3 3 2 2 3 2 3 4" xfId="9445"/>
    <cellStyle name="Normal 3 3 2 2 3 2 3 4 2" xfId="15234"/>
    <cellStyle name="Normal 3 3 2 2 3 2 3 5" xfId="11375"/>
    <cellStyle name="Normal 3 3 2 2 3 2 4" xfId="2566"/>
    <cellStyle name="Normal 3 3 2 2 3 2 4 2" xfId="7263"/>
    <cellStyle name="Normal 3 3 2 2 3 2 5" xfId="4584"/>
    <cellStyle name="Normal 3 3 2 2 3 2 5 2" xfId="12341"/>
    <cellStyle name="Normal 3 3 2 2 3 2 6" xfId="8481"/>
    <cellStyle name="Normal 3 3 2 2 3 2 6 2" xfId="14270"/>
    <cellStyle name="Normal 3 3 2 2 3 2 7" xfId="10411"/>
    <cellStyle name="Normal 3 3 2 2 3 3" xfId="705"/>
    <cellStyle name="Normal 3 3 2 2 3 3 2" xfId="1252"/>
    <cellStyle name="Normal 3 3 2 2 3 3 2 2" xfId="2239"/>
    <cellStyle name="Normal 3 3 2 2 3 3 2 2 2" xfId="4172"/>
    <cellStyle name="Normal 3 3 2 2 3 3 2 2 2 2" xfId="7264"/>
    <cellStyle name="Normal 3 3 2 2 3 3 2 2 3" xfId="6190"/>
    <cellStyle name="Normal 3 3 2 2 3 3 2 2 3 2" xfId="13947"/>
    <cellStyle name="Normal 3 3 2 2 3 3 2 2 4" xfId="10087"/>
    <cellStyle name="Normal 3 3 2 2 3 3 2 2 4 2" xfId="15876"/>
    <cellStyle name="Normal 3 3 2 2 3 3 2 2 5" xfId="12017"/>
    <cellStyle name="Normal 3 3 2 2 3 3 2 3" xfId="3209"/>
    <cellStyle name="Normal 3 3 2 2 3 3 2 3 2" xfId="7265"/>
    <cellStyle name="Normal 3 3 2 2 3 3 2 4" xfId="5227"/>
    <cellStyle name="Normal 3 3 2 2 3 3 2 4 2" xfId="12984"/>
    <cellStyle name="Normal 3 3 2 2 3 3 2 5" xfId="9124"/>
    <cellStyle name="Normal 3 3 2 2 3 3 2 5 2" xfId="14913"/>
    <cellStyle name="Normal 3 3 2 2 3 3 2 6" xfId="11054"/>
    <cellStyle name="Normal 3 3 2 2 3 3 3" xfId="1758"/>
    <cellStyle name="Normal 3 3 2 2 3 3 3 2" xfId="3691"/>
    <cellStyle name="Normal 3 3 2 2 3 3 3 2 2" xfId="7266"/>
    <cellStyle name="Normal 3 3 2 2 3 3 3 3" xfId="5709"/>
    <cellStyle name="Normal 3 3 2 2 3 3 3 3 2" xfId="13466"/>
    <cellStyle name="Normal 3 3 2 2 3 3 3 4" xfId="9606"/>
    <cellStyle name="Normal 3 3 2 2 3 3 3 4 2" xfId="15395"/>
    <cellStyle name="Normal 3 3 2 2 3 3 3 5" xfId="11536"/>
    <cellStyle name="Normal 3 3 2 2 3 3 4" xfId="2727"/>
    <cellStyle name="Normal 3 3 2 2 3 3 4 2" xfId="7267"/>
    <cellStyle name="Normal 3 3 2 2 3 3 5" xfId="4745"/>
    <cellStyle name="Normal 3 3 2 2 3 3 5 2" xfId="12502"/>
    <cellStyle name="Normal 3 3 2 2 3 3 6" xfId="8642"/>
    <cellStyle name="Normal 3 3 2 2 3 3 6 2" xfId="14431"/>
    <cellStyle name="Normal 3 3 2 2 3 3 7" xfId="10572"/>
    <cellStyle name="Normal 3 3 2 2 3 4" xfId="931"/>
    <cellStyle name="Normal 3 3 2 2 3 4 2" xfId="1919"/>
    <cellStyle name="Normal 3 3 2 2 3 4 2 2" xfId="3852"/>
    <cellStyle name="Normal 3 3 2 2 3 4 2 2 2" xfId="7268"/>
    <cellStyle name="Normal 3 3 2 2 3 4 2 3" xfId="5870"/>
    <cellStyle name="Normal 3 3 2 2 3 4 2 3 2" xfId="13627"/>
    <cellStyle name="Normal 3 3 2 2 3 4 2 4" xfId="9767"/>
    <cellStyle name="Normal 3 3 2 2 3 4 2 4 2" xfId="15556"/>
    <cellStyle name="Normal 3 3 2 2 3 4 2 5" xfId="11697"/>
    <cellStyle name="Normal 3 3 2 2 3 4 3" xfId="2888"/>
    <cellStyle name="Normal 3 3 2 2 3 4 3 2" xfId="7269"/>
    <cellStyle name="Normal 3 3 2 2 3 4 4" xfId="4906"/>
    <cellStyle name="Normal 3 3 2 2 3 4 4 2" xfId="12663"/>
    <cellStyle name="Normal 3 3 2 2 3 4 5" xfId="8803"/>
    <cellStyle name="Normal 3 3 2 2 3 4 5 2" xfId="14592"/>
    <cellStyle name="Normal 3 3 2 2 3 4 6" xfId="10733"/>
    <cellStyle name="Normal 3 3 2 2 3 5" xfId="1437"/>
    <cellStyle name="Normal 3 3 2 2 3 5 2" xfId="3370"/>
    <cellStyle name="Normal 3 3 2 2 3 5 2 2" xfId="7270"/>
    <cellStyle name="Normal 3 3 2 2 3 5 3" xfId="5388"/>
    <cellStyle name="Normal 3 3 2 2 3 5 3 2" xfId="13145"/>
    <cellStyle name="Normal 3 3 2 2 3 5 4" xfId="9285"/>
    <cellStyle name="Normal 3 3 2 2 3 5 4 2" xfId="15074"/>
    <cellStyle name="Normal 3 3 2 2 3 5 5" xfId="11215"/>
    <cellStyle name="Normal 3 3 2 2 3 6" xfId="2406"/>
    <cellStyle name="Normal 3 3 2 2 3 6 2" xfId="7271"/>
    <cellStyle name="Normal 3 3 2 2 3 7" xfId="4424"/>
    <cellStyle name="Normal 3 3 2 2 3 7 2" xfId="12181"/>
    <cellStyle name="Normal 3 3 2 2 3 8" xfId="8321"/>
    <cellStyle name="Normal 3 3 2 2 3 8 2" xfId="14110"/>
    <cellStyle name="Normal 3 3 2 2 3 9" xfId="10251"/>
    <cellStyle name="Normal 3 3 2 2 4" xfId="463"/>
    <cellStyle name="Normal 3 3 2 2 4 2" xfId="1011"/>
    <cellStyle name="Normal 3 3 2 2 4 2 2" xfId="1999"/>
    <cellStyle name="Normal 3 3 2 2 4 2 2 2" xfId="3932"/>
    <cellStyle name="Normal 3 3 2 2 4 2 2 2 2" xfId="7272"/>
    <cellStyle name="Normal 3 3 2 2 4 2 2 3" xfId="5950"/>
    <cellStyle name="Normal 3 3 2 2 4 2 2 3 2" xfId="13707"/>
    <cellStyle name="Normal 3 3 2 2 4 2 2 4" xfId="9847"/>
    <cellStyle name="Normal 3 3 2 2 4 2 2 4 2" xfId="15636"/>
    <cellStyle name="Normal 3 3 2 2 4 2 2 5" xfId="11777"/>
    <cellStyle name="Normal 3 3 2 2 4 2 3" xfId="2968"/>
    <cellStyle name="Normal 3 3 2 2 4 2 3 2" xfId="7273"/>
    <cellStyle name="Normal 3 3 2 2 4 2 4" xfId="4986"/>
    <cellStyle name="Normal 3 3 2 2 4 2 4 2" xfId="12743"/>
    <cellStyle name="Normal 3 3 2 2 4 2 5" xfId="8883"/>
    <cellStyle name="Normal 3 3 2 2 4 2 5 2" xfId="14672"/>
    <cellStyle name="Normal 3 3 2 2 4 2 6" xfId="10813"/>
    <cellStyle name="Normal 3 3 2 2 4 3" xfId="1517"/>
    <cellStyle name="Normal 3 3 2 2 4 3 2" xfId="3450"/>
    <cellStyle name="Normal 3 3 2 2 4 3 2 2" xfId="7274"/>
    <cellStyle name="Normal 3 3 2 2 4 3 3" xfId="5468"/>
    <cellStyle name="Normal 3 3 2 2 4 3 3 2" xfId="13225"/>
    <cellStyle name="Normal 3 3 2 2 4 3 4" xfId="9365"/>
    <cellStyle name="Normal 3 3 2 2 4 3 4 2" xfId="15154"/>
    <cellStyle name="Normal 3 3 2 2 4 3 5" xfId="11295"/>
    <cellStyle name="Normal 3 3 2 2 4 4" xfId="2486"/>
    <cellStyle name="Normal 3 3 2 2 4 4 2" xfId="7275"/>
    <cellStyle name="Normal 3 3 2 2 4 5" xfId="4504"/>
    <cellStyle name="Normal 3 3 2 2 4 5 2" xfId="12261"/>
    <cellStyle name="Normal 3 3 2 2 4 6" xfId="8401"/>
    <cellStyle name="Normal 3 3 2 2 4 6 2" xfId="14190"/>
    <cellStyle name="Normal 3 3 2 2 4 7" xfId="10331"/>
    <cellStyle name="Normal 3 3 2 2 5" xfId="625"/>
    <cellStyle name="Normal 3 3 2 2 5 2" xfId="1172"/>
    <cellStyle name="Normal 3 3 2 2 5 2 2" xfId="2159"/>
    <cellStyle name="Normal 3 3 2 2 5 2 2 2" xfId="4092"/>
    <cellStyle name="Normal 3 3 2 2 5 2 2 2 2" xfId="7276"/>
    <cellStyle name="Normal 3 3 2 2 5 2 2 3" xfId="6110"/>
    <cellStyle name="Normal 3 3 2 2 5 2 2 3 2" xfId="13867"/>
    <cellStyle name="Normal 3 3 2 2 5 2 2 4" xfId="10007"/>
    <cellStyle name="Normal 3 3 2 2 5 2 2 4 2" xfId="15796"/>
    <cellStyle name="Normal 3 3 2 2 5 2 2 5" xfId="11937"/>
    <cellStyle name="Normal 3 3 2 2 5 2 3" xfId="3129"/>
    <cellStyle name="Normal 3 3 2 2 5 2 3 2" xfId="7277"/>
    <cellStyle name="Normal 3 3 2 2 5 2 4" xfId="5147"/>
    <cellStyle name="Normal 3 3 2 2 5 2 4 2" xfId="12904"/>
    <cellStyle name="Normal 3 3 2 2 5 2 5" xfId="9044"/>
    <cellStyle name="Normal 3 3 2 2 5 2 5 2" xfId="14833"/>
    <cellStyle name="Normal 3 3 2 2 5 2 6" xfId="10974"/>
    <cellStyle name="Normal 3 3 2 2 5 3" xfId="1678"/>
    <cellStyle name="Normal 3 3 2 2 5 3 2" xfId="3611"/>
    <cellStyle name="Normal 3 3 2 2 5 3 2 2" xfId="7278"/>
    <cellStyle name="Normal 3 3 2 2 5 3 3" xfId="5629"/>
    <cellStyle name="Normal 3 3 2 2 5 3 3 2" xfId="13386"/>
    <cellStyle name="Normal 3 3 2 2 5 3 4" xfId="9526"/>
    <cellStyle name="Normal 3 3 2 2 5 3 4 2" xfId="15315"/>
    <cellStyle name="Normal 3 3 2 2 5 3 5" xfId="11456"/>
    <cellStyle name="Normal 3 3 2 2 5 4" xfId="2647"/>
    <cellStyle name="Normal 3 3 2 2 5 4 2" xfId="7279"/>
    <cellStyle name="Normal 3 3 2 2 5 5" xfId="4665"/>
    <cellStyle name="Normal 3 3 2 2 5 5 2" xfId="12422"/>
    <cellStyle name="Normal 3 3 2 2 5 6" xfId="8562"/>
    <cellStyle name="Normal 3 3 2 2 5 6 2" xfId="14351"/>
    <cellStyle name="Normal 3 3 2 2 5 7" xfId="10492"/>
    <cellStyle name="Normal 3 3 2 2 6" xfId="843"/>
    <cellStyle name="Normal 3 3 2 2 6 2" xfId="1839"/>
    <cellStyle name="Normal 3 3 2 2 6 2 2" xfId="3772"/>
    <cellStyle name="Normal 3 3 2 2 6 2 2 2" xfId="7280"/>
    <cellStyle name="Normal 3 3 2 2 6 2 3" xfId="5790"/>
    <cellStyle name="Normal 3 3 2 2 6 2 3 2" xfId="13547"/>
    <cellStyle name="Normal 3 3 2 2 6 2 4" xfId="9687"/>
    <cellStyle name="Normal 3 3 2 2 6 2 4 2" xfId="15476"/>
    <cellStyle name="Normal 3 3 2 2 6 2 5" xfId="11617"/>
    <cellStyle name="Normal 3 3 2 2 6 3" xfId="2808"/>
    <cellStyle name="Normal 3 3 2 2 6 3 2" xfId="7281"/>
    <cellStyle name="Normal 3 3 2 2 6 4" xfId="4826"/>
    <cellStyle name="Normal 3 3 2 2 6 4 2" xfId="12583"/>
    <cellStyle name="Normal 3 3 2 2 6 5" xfId="8723"/>
    <cellStyle name="Normal 3 3 2 2 6 5 2" xfId="14512"/>
    <cellStyle name="Normal 3 3 2 2 6 6" xfId="10653"/>
    <cellStyle name="Normal 3 3 2 2 7" xfId="1357"/>
    <cellStyle name="Normal 3 3 2 2 7 2" xfId="3290"/>
    <cellStyle name="Normal 3 3 2 2 7 2 2" xfId="7282"/>
    <cellStyle name="Normal 3 3 2 2 7 3" xfId="5308"/>
    <cellStyle name="Normal 3 3 2 2 7 3 2" xfId="13065"/>
    <cellStyle name="Normal 3 3 2 2 7 4" xfId="9205"/>
    <cellStyle name="Normal 3 3 2 2 7 4 2" xfId="14994"/>
    <cellStyle name="Normal 3 3 2 2 7 5" xfId="11135"/>
    <cellStyle name="Normal 3 3 2 2 8" xfId="2326"/>
    <cellStyle name="Normal 3 3 2 2 8 2" xfId="7283"/>
    <cellStyle name="Normal 3 3 2 2 9" xfId="4344"/>
    <cellStyle name="Normal 3 3 2 2 9 2" xfId="12101"/>
    <cellStyle name="Normal 3 3 2 3" xfId="323"/>
    <cellStyle name="Normal 3 3 2 3 10" xfId="10191"/>
    <cellStyle name="Normal 3 3 2 3 2" xfId="403"/>
    <cellStyle name="Normal 3 3 2 3 2 2" xfId="563"/>
    <cellStyle name="Normal 3 3 2 3 2 2 2" xfId="1111"/>
    <cellStyle name="Normal 3 3 2 3 2 2 2 2" xfId="2099"/>
    <cellStyle name="Normal 3 3 2 3 2 2 2 2 2" xfId="4032"/>
    <cellStyle name="Normal 3 3 2 3 2 2 2 2 2 2" xfId="7284"/>
    <cellStyle name="Normal 3 3 2 3 2 2 2 2 3" xfId="6050"/>
    <cellStyle name="Normal 3 3 2 3 2 2 2 2 3 2" xfId="13807"/>
    <cellStyle name="Normal 3 3 2 3 2 2 2 2 4" xfId="9947"/>
    <cellStyle name="Normal 3 3 2 3 2 2 2 2 4 2" xfId="15736"/>
    <cellStyle name="Normal 3 3 2 3 2 2 2 2 5" xfId="11877"/>
    <cellStyle name="Normal 3 3 2 3 2 2 2 3" xfId="3068"/>
    <cellStyle name="Normal 3 3 2 3 2 2 2 3 2" xfId="7285"/>
    <cellStyle name="Normal 3 3 2 3 2 2 2 4" xfId="5086"/>
    <cellStyle name="Normal 3 3 2 3 2 2 2 4 2" xfId="12843"/>
    <cellStyle name="Normal 3 3 2 3 2 2 2 5" xfId="8983"/>
    <cellStyle name="Normal 3 3 2 3 2 2 2 5 2" xfId="14772"/>
    <cellStyle name="Normal 3 3 2 3 2 2 2 6" xfId="10913"/>
    <cellStyle name="Normal 3 3 2 3 2 2 3" xfId="1617"/>
    <cellStyle name="Normal 3 3 2 3 2 2 3 2" xfId="3550"/>
    <cellStyle name="Normal 3 3 2 3 2 2 3 2 2" xfId="7286"/>
    <cellStyle name="Normal 3 3 2 3 2 2 3 3" xfId="5568"/>
    <cellStyle name="Normal 3 3 2 3 2 2 3 3 2" xfId="13325"/>
    <cellStyle name="Normal 3 3 2 3 2 2 3 4" xfId="9465"/>
    <cellStyle name="Normal 3 3 2 3 2 2 3 4 2" xfId="15254"/>
    <cellStyle name="Normal 3 3 2 3 2 2 3 5" xfId="11395"/>
    <cellStyle name="Normal 3 3 2 3 2 2 4" xfId="2586"/>
    <cellStyle name="Normal 3 3 2 3 2 2 4 2" xfId="7287"/>
    <cellStyle name="Normal 3 3 2 3 2 2 5" xfId="4604"/>
    <cellStyle name="Normal 3 3 2 3 2 2 5 2" xfId="12361"/>
    <cellStyle name="Normal 3 3 2 3 2 2 6" xfId="8501"/>
    <cellStyle name="Normal 3 3 2 3 2 2 6 2" xfId="14290"/>
    <cellStyle name="Normal 3 3 2 3 2 2 7" xfId="10431"/>
    <cellStyle name="Normal 3 3 2 3 2 3" xfId="725"/>
    <cellStyle name="Normal 3 3 2 3 2 3 2" xfId="1272"/>
    <cellStyle name="Normal 3 3 2 3 2 3 2 2" xfId="2259"/>
    <cellStyle name="Normal 3 3 2 3 2 3 2 2 2" xfId="4192"/>
    <cellStyle name="Normal 3 3 2 3 2 3 2 2 2 2" xfId="7288"/>
    <cellStyle name="Normal 3 3 2 3 2 3 2 2 3" xfId="6210"/>
    <cellStyle name="Normal 3 3 2 3 2 3 2 2 3 2" xfId="13967"/>
    <cellStyle name="Normal 3 3 2 3 2 3 2 2 4" xfId="10107"/>
    <cellStyle name="Normal 3 3 2 3 2 3 2 2 4 2" xfId="15896"/>
    <cellStyle name="Normal 3 3 2 3 2 3 2 2 5" xfId="12037"/>
    <cellStyle name="Normal 3 3 2 3 2 3 2 3" xfId="3229"/>
    <cellStyle name="Normal 3 3 2 3 2 3 2 3 2" xfId="7289"/>
    <cellStyle name="Normal 3 3 2 3 2 3 2 4" xfId="5247"/>
    <cellStyle name="Normal 3 3 2 3 2 3 2 4 2" xfId="13004"/>
    <cellStyle name="Normal 3 3 2 3 2 3 2 5" xfId="9144"/>
    <cellStyle name="Normal 3 3 2 3 2 3 2 5 2" xfId="14933"/>
    <cellStyle name="Normal 3 3 2 3 2 3 2 6" xfId="11074"/>
    <cellStyle name="Normal 3 3 2 3 2 3 3" xfId="1778"/>
    <cellStyle name="Normal 3 3 2 3 2 3 3 2" xfId="3711"/>
    <cellStyle name="Normal 3 3 2 3 2 3 3 2 2" xfId="7290"/>
    <cellStyle name="Normal 3 3 2 3 2 3 3 3" xfId="5729"/>
    <cellStyle name="Normal 3 3 2 3 2 3 3 3 2" xfId="13486"/>
    <cellStyle name="Normal 3 3 2 3 2 3 3 4" xfId="9626"/>
    <cellStyle name="Normal 3 3 2 3 2 3 3 4 2" xfId="15415"/>
    <cellStyle name="Normal 3 3 2 3 2 3 3 5" xfId="11556"/>
    <cellStyle name="Normal 3 3 2 3 2 3 4" xfId="2747"/>
    <cellStyle name="Normal 3 3 2 3 2 3 4 2" xfId="7291"/>
    <cellStyle name="Normal 3 3 2 3 2 3 5" xfId="4765"/>
    <cellStyle name="Normal 3 3 2 3 2 3 5 2" xfId="12522"/>
    <cellStyle name="Normal 3 3 2 3 2 3 6" xfId="8662"/>
    <cellStyle name="Normal 3 3 2 3 2 3 6 2" xfId="14451"/>
    <cellStyle name="Normal 3 3 2 3 2 3 7" xfId="10592"/>
    <cellStyle name="Normal 3 3 2 3 2 4" xfId="951"/>
    <cellStyle name="Normal 3 3 2 3 2 4 2" xfId="1939"/>
    <cellStyle name="Normal 3 3 2 3 2 4 2 2" xfId="3872"/>
    <cellStyle name="Normal 3 3 2 3 2 4 2 2 2" xfId="7292"/>
    <cellStyle name="Normal 3 3 2 3 2 4 2 3" xfId="5890"/>
    <cellStyle name="Normal 3 3 2 3 2 4 2 3 2" xfId="13647"/>
    <cellStyle name="Normal 3 3 2 3 2 4 2 4" xfId="9787"/>
    <cellStyle name="Normal 3 3 2 3 2 4 2 4 2" xfId="15576"/>
    <cellStyle name="Normal 3 3 2 3 2 4 2 5" xfId="11717"/>
    <cellStyle name="Normal 3 3 2 3 2 4 3" xfId="2908"/>
    <cellStyle name="Normal 3 3 2 3 2 4 3 2" xfId="7293"/>
    <cellStyle name="Normal 3 3 2 3 2 4 4" xfId="4926"/>
    <cellStyle name="Normal 3 3 2 3 2 4 4 2" xfId="12683"/>
    <cellStyle name="Normal 3 3 2 3 2 4 5" xfId="8823"/>
    <cellStyle name="Normal 3 3 2 3 2 4 5 2" xfId="14612"/>
    <cellStyle name="Normal 3 3 2 3 2 4 6" xfId="10753"/>
    <cellStyle name="Normal 3 3 2 3 2 5" xfId="1457"/>
    <cellStyle name="Normal 3 3 2 3 2 5 2" xfId="3390"/>
    <cellStyle name="Normal 3 3 2 3 2 5 2 2" xfId="7294"/>
    <cellStyle name="Normal 3 3 2 3 2 5 3" xfId="5408"/>
    <cellStyle name="Normal 3 3 2 3 2 5 3 2" xfId="13165"/>
    <cellStyle name="Normal 3 3 2 3 2 5 4" xfId="9305"/>
    <cellStyle name="Normal 3 3 2 3 2 5 4 2" xfId="15094"/>
    <cellStyle name="Normal 3 3 2 3 2 5 5" xfId="11235"/>
    <cellStyle name="Normal 3 3 2 3 2 6" xfId="2426"/>
    <cellStyle name="Normal 3 3 2 3 2 6 2" xfId="7295"/>
    <cellStyle name="Normal 3 3 2 3 2 7" xfId="4444"/>
    <cellStyle name="Normal 3 3 2 3 2 7 2" xfId="12201"/>
    <cellStyle name="Normal 3 3 2 3 2 8" xfId="8341"/>
    <cellStyle name="Normal 3 3 2 3 2 8 2" xfId="14130"/>
    <cellStyle name="Normal 3 3 2 3 2 9" xfId="10271"/>
    <cellStyle name="Normal 3 3 2 3 3" xfId="483"/>
    <cellStyle name="Normal 3 3 2 3 3 2" xfId="1031"/>
    <cellStyle name="Normal 3 3 2 3 3 2 2" xfId="2019"/>
    <cellStyle name="Normal 3 3 2 3 3 2 2 2" xfId="3952"/>
    <cellStyle name="Normal 3 3 2 3 3 2 2 2 2" xfId="7296"/>
    <cellStyle name="Normal 3 3 2 3 3 2 2 3" xfId="5970"/>
    <cellStyle name="Normal 3 3 2 3 3 2 2 3 2" xfId="13727"/>
    <cellStyle name="Normal 3 3 2 3 3 2 2 4" xfId="9867"/>
    <cellStyle name="Normal 3 3 2 3 3 2 2 4 2" xfId="15656"/>
    <cellStyle name="Normal 3 3 2 3 3 2 2 5" xfId="11797"/>
    <cellStyle name="Normal 3 3 2 3 3 2 3" xfId="2988"/>
    <cellStyle name="Normal 3 3 2 3 3 2 3 2" xfId="7297"/>
    <cellStyle name="Normal 3 3 2 3 3 2 4" xfId="5006"/>
    <cellStyle name="Normal 3 3 2 3 3 2 4 2" xfId="12763"/>
    <cellStyle name="Normal 3 3 2 3 3 2 5" xfId="8903"/>
    <cellStyle name="Normal 3 3 2 3 3 2 5 2" xfId="14692"/>
    <cellStyle name="Normal 3 3 2 3 3 2 6" xfId="10833"/>
    <cellStyle name="Normal 3 3 2 3 3 3" xfId="1537"/>
    <cellStyle name="Normal 3 3 2 3 3 3 2" xfId="3470"/>
    <cellStyle name="Normal 3 3 2 3 3 3 2 2" xfId="7298"/>
    <cellStyle name="Normal 3 3 2 3 3 3 3" xfId="5488"/>
    <cellStyle name="Normal 3 3 2 3 3 3 3 2" xfId="13245"/>
    <cellStyle name="Normal 3 3 2 3 3 3 4" xfId="9385"/>
    <cellStyle name="Normal 3 3 2 3 3 3 4 2" xfId="15174"/>
    <cellStyle name="Normal 3 3 2 3 3 3 5" xfId="11315"/>
    <cellStyle name="Normal 3 3 2 3 3 4" xfId="2506"/>
    <cellStyle name="Normal 3 3 2 3 3 4 2" xfId="7299"/>
    <cellStyle name="Normal 3 3 2 3 3 5" xfId="4524"/>
    <cellStyle name="Normal 3 3 2 3 3 5 2" xfId="12281"/>
    <cellStyle name="Normal 3 3 2 3 3 6" xfId="8421"/>
    <cellStyle name="Normal 3 3 2 3 3 6 2" xfId="14210"/>
    <cellStyle name="Normal 3 3 2 3 3 7" xfId="10351"/>
    <cellStyle name="Normal 3 3 2 3 4" xfId="645"/>
    <cellStyle name="Normal 3 3 2 3 4 2" xfId="1192"/>
    <cellStyle name="Normal 3 3 2 3 4 2 2" xfId="2179"/>
    <cellStyle name="Normal 3 3 2 3 4 2 2 2" xfId="4112"/>
    <cellStyle name="Normal 3 3 2 3 4 2 2 2 2" xfId="7300"/>
    <cellStyle name="Normal 3 3 2 3 4 2 2 3" xfId="6130"/>
    <cellStyle name="Normal 3 3 2 3 4 2 2 3 2" xfId="13887"/>
    <cellStyle name="Normal 3 3 2 3 4 2 2 4" xfId="10027"/>
    <cellStyle name="Normal 3 3 2 3 4 2 2 4 2" xfId="15816"/>
    <cellStyle name="Normal 3 3 2 3 4 2 2 5" xfId="11957"/>
    <cellStyle name="Normal 3 3 2 3 4 2 3" xfId="3149"/>
    <cellStyle name="Normal 3 3 2 3 4 2 3 2" xfId="7301"/>
    <cellStyle name="Normal 3 3 2 3 4 2 4" xfId="5167"/>
    <cellStyle name="Normal 3 3 2 3 4 2 4 2" xfId="12924"/>
    <cellStyle name="Normal 3 3 2 3 4 2 5" xfId="9064"/>
    <cellStyle name="Normal 3 3 2 3 4 2 5 2" xfId="14853"/>
    <cellStyle name="Normal 3 3 2 3 4 2 6" xfId="10994"/>
    <cellStyle name="Normal 3 3 2 3 4 3" xfId="1698"/>
    <cellStyle name="Normal 3 3 2 3 4 3 2" xfId="3631"/>
    <cellStyle name="Normal 3 3 2 3 4 3 2 2" xfId="7302"/>
    <cellStyle name="Normal 3 3 2 3 4 3 3" xfId="5649"/>
    <cellStyle name="Normal 3 3 2 3 4 3 3 2" xfId="13406"/>
    <cellStyle name="Normal 3 3 2 3 4 3 4" xfId="9546"/>
    <cellStyle name="Normal 3 3 2 3 4 3 4 2" xfId="15335"/>
    <cellStyle name="Normal 3 3 2 3 4 3 5" xfId="11476"/>
    <cellStyle name="Normal 3 3 2 3 4 4" xfId="2667"/>
    <cellStyle name="Normal 3 3 2 3 4 4 2" xfId="7303"/>
    <cellStyle name="Normal 3 3 2 3 4 5" xfId="4685"/>
    <cellStyle name="Normal 3 3 2 3 4 5 2" xfId="12442"/>
    <cellStyle name="Normal 3 3 2 3 4 6" xfId="8582"/>
    <cellStyle name="Normal 3 3 2 3 4 6 2" xfId="14371"/>
    <cellStyle name="Normal 3 3 2 3 4 7" xfId="10512"/>
    <cellStyle name="Normal 3 3 2 3 5" xfId="871"/>
    <cellStyle name="Normal 3 3 2 3 5 2" xfId="1859"/>
    <cellStyle name="Normal 3 3 2 3 5 2 2" xfId="3792"/>
    <cellStyle name="Normal 3 3 2 3 5 2 2 2" xfId="7304"/>
    <cellStyle name="Normal 3 3 2 3 5 2 3" xfId="5810"/>
    <cellStyle name="Normal 3 3 2 3 5 2 3 2" xfId="13567"/>
    <cellStyle name="Normal 3 3 2 3 5 2 4" xfId="9707"/>
    <cellStyle name="Normal 3 3 2 3 5 2 4 2" xfId="15496"/>
    <cellStyle name="Normal 3 3 2 3 5 2 5" xfId="11637"/>
    <cellStyle name="Normal 3 3 2 3 5 3" xfId="2828"/>
    <cellStyle name="Normal 3 3 2 3 5 3 2" xfId="7305"/>
    <cellStyle name="Normal 3 3 2 3 5 4" xfId="4846"/>
    <cellStyle name="Normal 3 3 2 3 5 4 2" xfId="12603"/>
    <cellStyle name="Normal 3 3 2 3 5 5" xfId="8743"/>
    <cellStyle name="Normal 3 3 2 3 5 5 2" xfId="14532"/>
    <cellStyle name="Normal 3 3 2 3 5 6" xfId="10673"/>
    <cellStyle name="Normal 3 3 2 3 6" xfId="1377"/>
    <cellStyle name="Normal 3 3 2 3 6 2" xfId="3310"/>
    <cellStyle name="Normal 3 3 2 3 6 2 2" xfId="7306"/>
    <cellStyle name="Normal 3 3 2 3 6 3" xfId="5328"/>
    <cellStyle name="Normal 3 3 2 3 6 3 2" xfId="13085"/>
    <cellStyle name="Normal 3 3 2 3 6 4" xfId="9225"/>
    <cellStyle name="Normal 3 3 2 3 6 4 2" xfId="15014"/>
    <cellStyle name="Normal 3 3 2 3 6 5" xfId="11155"/>
    <cellStyle name="Normal 3 3 2 3 7" xfId="2346"/>
    <cellStyle name="Normal 3 3 2 3 7 2" xfId="7307"/>
    <cellStyle name="Normal 3 3 2 3 8" xfId="4364"/>
    <cellStyle name="Normal 3 3 2 3 8 2" xfId="12121"/>
    <cellStyle name="Normal 3 3 2 3 9" xfId="8261"/>
    <cellStyle name="Normal 3 3 2 3 9 2" xfId="14050"/>
    <cellStyle name="Normal 3 3 2 4" xfId="363"/>
    <cellStyle name="Normal 3 3 2 4 2" xfId="523"/>
    <cellStyle name="Normal 3 3 2 4 2 2" xfId="1071"/>
    <cellStyle name="Normal 3 3 2 4 2 2 2" xfId="2059"/>
    <cellStyle name="Normal 3 3 2 4 2 2 2 2" xfId="3992"/>
    <cellStyle name="Normal 3 3 2 4 2 2 2 2 2" xfId="7308"/>
    <cellStyle name="Normal 3 3 2 4 2 2 2 3" xfId="6010"/>
    <cellStyle name="Normal 3 3 2 4 2 2 2 3 2" xfId="13767"/>
    <cellStyle name="Normal 3 3 2 4 2 2 2 4" xfId="9907"/>
    <cellStyle name="Normal 3 3 2 4 2 2 2 4 2" xfId="15696"/>
    <cellStyle name="Normal 3 3 2 4 2 2 2 5" xfId="11837"/>
    <cellStyle name="Normal 3 3 2 4 2 2 3" xfId="3028"/>
    <cellStyle name="Normal 3 3 2 4 2 2 3 2" xfId="7309"/>
    <cellStyle name="Normal 3 3 2 4 2 2 4" xfId="5046"/>
    <cellStyle name="Normal 3 3 2 4 2 2 4 2" xfId="12803"/>
    <cellStyle name="Normal 3 3 2 4 2 2 5" xfId="8943"/>
    <cellStyle name="Normal 3 3 2 4 2 2 5 2" xfId="14732"/>
    <cellStyle name="Normal 3 3 2 4 2 2 6" xfId="10873"/>
    <cellStyle name="Normal 3 3 2 4 2 3" xfId="1577"/>
    <cellStyle name="Normal 3 3 2 4 2 3 2" xfId="3510"/>
    <cellStyle name="Normal 3 3 2 4 2 3 2 2" xfId="7310"/>
    <cellStyle name="Normal 3 3 2 4 2 3 3" xfId="5528"/>
    <cellStyle name="Normal 3 3 2 4 2 3 3 2" xfId="13285"/>
    <cellStyle name="Normal 3 3 2 4 2 3 4" xfId="9425"/>
    <cellStyle name="Normal 3 3 2 4 2 3 4 2" xfId="15214"/>
    <cellStyle name="Normal 3 3 2 4 2 3 5" xfId="11355"/>
    <cellStyle name="Normal 3 3 2 4 2 4" xfId="2546"/>
    <cellStyle name="Normal 3 3 2 4 2 4 2" xfId="7311"/>
    <cellStyle name="Normal 3 3 2 4 2 5" xfId="4564"/>
    <cellStyle name="Normal 3 3 2 4 2 5 2" xfId="12321"/>
    <cellStyle name="Normal 3 3 2 4 2 6" xfId="8461"/>
    <cellStyle name="Normal 3 3 2 4 2 6 2" xfId="14250"/>
    <cellStyle name="Normal 3 3 2 4 2 7" xfId="10391"/>
    <cellStyle name="Normal 3 3 2 4 3" xfId="685"/>
    <cellStyle name="Normal 3 3 2 4 3 2" xfId="1232"/>
    <cellStyle name="Normal 3 3 2 4 3 2 2" xfId="2219"/>
    <cellStyle name="Normal 3 3 2 4 3 2 2 2" xfId="4152"/>
    <cellStyle name="Normal 3 3 2 4 3 2 2 2 2" xfId="7312"/>
    <cellStyle name="Normal 3 3 2 4 3 2 2 3" xfId="6170"/>
    <cellStyle name="Normal 3 3 2 4 3 2 2 3 2" xfId="13927"/>
    <cellStyle name="Normal 3 3 2 4 3 2 2 4" xfId="10067"/>
    <cellStyle name="Normal 3 3 2 4 3 2 2 4 2" xfId="15856"/>
    <cellStyle name="Normal 3 3 2 4 3 2 2 5" xfId="11997"/>
    <cellStyle name="Normal 3 3 2 4 3 2 3" xfId="3189"/>
    <cellStyle name="Normal 3 3 2 4 3 2 3 2" xfId="7313"/>
    <cellStyle name="Normal 3 3 2 4 3 2 4" xfId="5207"/>
    <cellStyle name="Normal 3 3 2 4 3 2 4 2" xfId="12964"/>
    <cellStyle name="Normal 3 3 2 4 3 2 5" xfId="9104"/>
    <cellStyle name="Normal 3 3 2 4 3 2 5 2" xfId="14893"/>
    <cellStyle name="Normal 3 3 2 4 3 2 6" xfId="11034"/>
    <cellStyle name="Normal 3 3 2 4 3 3" xfId="1738"/>
    <cellStyle name="Normal 3 3 2 4 3 3 2" xfId="3671"/>
    <cellStyle name="Normal 3 3 2 4 3 3 2 2" xfId="7314"/>
    <cellStyle name="Normal 3 3 2 4 3 3 3" xfId="5689"/>
    <cellStyle name="Normal 3 3 2 4 3 3 3 2" xfId="13446"/>
    <cellStyle name="Normal 3 3 2 4 3 3 4" xfId="9586"/>
    <cellStyle name="Normal 3 3 2 4 3 3 4 2" xfId="15375"/>
    <cellStyle name="Normal 3 3 2 4 3 3 5" xfId="11516"/>
    <cellStyle name="Normal 3 3 2 4 3 4" xfId="2707"/>
    <cellStyle name="Normal 3 3 2 4 3 4 2" xfId="7315"/>
    <cellStyle name="Normal 3 3 2 4 3 5" xfId="4725"/>
    <cellStyle name="Normal 3 3 2 4 3 5 2" xfId="12482"/>
    <cellStyle name="Normal 3 3 2 4 3 6" xfId="8622"/>
    <cellStyle name="Normal 3 3 2 4 3 6 2" xfId="14411"/>
    <cellStyle name="Normal 3 3 2 4 3 7" xfId="10552"/>
    <cellStyle name="Normal 3 3 2 4 4" xfId="911"/>
    <cellStyle name="Normal 3 3 2 4 4 2" xfId="1899"/>
    <cellStyle name="Normal 3 3 2 4 4 2 2" xfId="3832"/>
    <cellStyle name="Normal 3 3 2 4 4 2 2 2" xfId="7316"/>
    <cellStyle name="Normal 3 3 2 4 4 2 3" xfId="5850"/>
    <cellStyle name="Normal 3 3 2 4 4 2 3 2" xfId="13607"/>
    <cellStyle name="Normal 3 3 2 4 4 2 4" xfId="9747"/>
    <cellStyle name="Normal 3 3 2 4 4 2 4 2" xfId="15536"/>
    <cellStyle name="Normal 3 3 2 4 4 2 5" xfId="11677"/>
    <cellStyle name="Normal 3 3 2 4 4 3" xfId="2868"/>
    <cellStyle name="Normal 3 3 2 4 4 3 2" xfId="7317"/>
    <cellStyle name="Normal 3 3 2 4 4 4" xfId="4886"/>
    <cellStyle name="Normal 3 3 2 4 4 4 2" xfId="12643"/>
    <cellStyle name="Normal 3 3 2 4 4 5" xfId="8783"/>
    <cellStyle name="Normal 3 3 2 4 4 5 2" xfId="14572"/>
    <cellStyle name="Normal 3 3 2 4 4 6" xfId="10713"/>
    <cellStyle name="Normal 3 3 2 4 5" xfId="1417"/>
    <cellStyle name="Normal 3 3 2 4 5 2" xfId="3350"/>
    <cellStyle name="Normal 3 3 2 4 5 2 2" xfId="7318"/>
    <cellStyle name="Normal 3 3 2 4 5 3" xfId="5368"/>
    <cellStyle name="Normal 3 3 2 4 5 3 2" xfId="13125"/>
    <cellStyle name="Normal 3 3 2 4 5 4" xfId="9265"/>
    <cellStyle name="Normal 3 3 2 4 5 4 2" xfId="15054"/>
    <cellStyle name="Normal 3 3 2 4 5 5" xfId="11195"/>
    <cellStyle name="Normal 3 3 2 4 6" xfId="2386"/>
    <cellStyle name="Normal 3 3 2 4 6 2" xfId="7319"/>
    <cellStyle name="Normal 3 3 2 4 7" xfId="4404"/>
    <cellStyle name="Normal 3 3 2 4 7 2" xfId="12161"/>
    <cellStyle name="Normal 3 3 2 4 8" xfId="8301"/>
    <cellStyle name="Normal 3 3 2 4 8 2" xfId="14090"/>
    <cellStyle name="Normal 3 3 2 4 9" xfId="10231"/>
    <cellStyle name="Normal 3 3 2 5" xfId="443"/>
    <cellStyle name="Normal 3 3 2 5 2" xfId="991"/>
    <cellStyle name="Normal 3 3 2 5 2 2" xfId="1979"/>
    <cellStyle name="Normal 3 3 2 5 2 2 2" xfId="3912"/>
    <cellStyle name="Normal 3 3 2 5 2 2 2 2" xfId="7320"/>
    <cellStyle name="Normal 3 3 2 5 2 2 3" xfId="5930"/>
    <cellStyle name="Normal 3 3 2 5 2 2 3 2" xfId="13687"/>
    <cellStyle name="Normal 3 3 2 5 2 2 4" xfId="9827"/>
    <cellStyle name="Normal 3 3 2 5 2 2 4 2" xfId="15616"/>
    <cellStyle name="Normal 3 3 2 5 2 2 5" xfId="11757"/>
    <cellStyle name="Normal 3 3 2 5 2 3" xfId="2948"/>
    <cellStyle name="Normal 3 3 2 5 2 3 2" xfId="7321"/>
    <cellStyle name="Normal 3 3 2 5 2 4" xfId="4966"/>
    <cellStyle name="Normal 3 3 2 5 2 4 2" xfId="12723"/>
    <cellStyle name="Normal 3 3 2 5 2 5" xfId="8863"/>
    <cellStyle name="Normal 3 3 2 5 2 5 2" xfId="14652"/>
    <cellStyle name="Normal 3 3 2 5 2 6" xfId="10793"/>
    <cellStyle name="Normal 3 3 2 5 3" xfId="1497"/>
    <cellStyle name="Normal 3 3 2 5 3 2" xfId="3430"/>
    <cellStyle name="Normal 3 3 2 5 3 2 2" xfId="7322"/>
    <cellStyle name="Normal 3 3 2 5 3 3" xfId="5448"/>
    <cellStyle name="Normal 3 3 2 5 3 3 2" xfId="13205"/>
    <cellStyle name="Normal 3 3 2 5 3 4" xfId="9345"/>
    <cellStyle name="Normal 3 3 2 5 3 4 2" xfId="15134"/>
    <cellStyle name="Normal 3 3 2 5 3 5" xfId="11275"/>
    <cellStyle name="Normal 3 3 2 5 4" xfId="2466"/>
    <cellStyle name="Normal 3 3 2 5 4 2" xfId="7323"/>
    <cellStyle name="Normal 3 3 2 5 5" xfId="4484"/>
    <cellStyle name="Normal 3 3 2 5 5 2" xfId="12241"/>
    <cellStyle name="Normal 3 3 2 5 6" xfId="8381"/>
    <cellStyle name="Normal 3 3 2 5 6 2" xfId="14170"/>
    <cellStyle name="Normal 3 3 2 5 7" xfId="10311"/>
    <cellStyle name="Normal 3 3 2 6" xfId="605"/>
    <cellStyle name="Normal 3 3 2 6 2" xfId="1152"/>
    <cellStyle name="Normal 3 3 2 6 2 2" xfId="2139"/>
    <cellStyle name="Normal 3 3 2 6 2 2 2" xfId="4072"/>
    <cellStyle name="Normal 3 3 2 6 2 2 2 2" xfId="7324"/>
    <cellStyle name="Normal 3 3 2 6 2 2 3" xfId="6090"/>
    <cellStyle name="Normal 3 3 2 6 2 2 3 2" xfId="13847"/>
    <cellStyle name="Normal 3 3 2 6 2 2 4" xfId="9987"/>
    <cellStyle name="Normal 3 3 2 6 2 2 4 2" xfId="15776"/>
    <cellStyle name="Normal 3 3 2 6 2 2 5" xfId="11917"/>
    <cellStyle name="Normal 3 3 2 6 2 3" xfId="3109"/>
    <cellStyle name="Normal 3 3 2 6 2 3 2" xfId="7325"/>
    <cellStyle name="Normal 3 3 2 6 2 4" xfId="5127"/>
    <cellStyle name="Normal 3 3 2 6 2 4 2" xfId="12884"/>
    <cellStyle name="Normal 3 3 2 6 2 5" xfId="9024"/>
    <cellStyle name="Normal 3 3 2 6 2 5 2" xfId="14813"/>
    <cellStyle name="Normal 3 3 2 6 2 6" xfId="10954"/>
    <cellStyle name="Normal 3 3 2 6 3" xfId="1658"/>
    <cellStyle name="Normal 3 3 2 6 3 2" xfId="3591"/>
    <cellStyle name="Normal 3 3 2 6 3 2 2" xfId="7326"/>
    <cellStyle name="Normal 3 3 2 6 3 3" xfId="5609"/>
    <cellStyle name="Normal 3 3 2 6 3 3 2" xfId="13366"/>
    <cellStyle name="Normal 3 3 2 6 3 4" xfId="9506"/>
    <cellStyle name="Normal 3 3 2 6 3 4 2" xfId="15295"/>
    <cellStyle name="Normal 3 3 2 6 3 5" xfId="11436"/>
    <cellStyle name="Normal 3 3 2 6 4" xfId="2627"/>
    <cellStyle name="Normal 3 3 2 6 4 2" xfId="7327"/>
    <cellStyle name="Normal 3 3 2 6 5" xfId="4645"/>
    <cellStyle name="Normal 3 3 2 6 5 2" xfId="12402"/>
    <cellStyle name="Normal 3 3 2 6 6" xfId="8542"/>
    <cellStyle name="Normal 3 3 2 6 6 2" xfId="14331"/>
    <cellStyle name="Normal 3 3 2 6 7" xfId="10472"/>
    <cellStyle name="Normal 3 3 2 7" xfId="821"/>
    <cellStyle name="Normal 3 3 2 7 2" xfId="1819"/>
    <cellStyle name="Normal 3 3 2 7 2 2" xfId="3752"/>
    <cellStyle name="Normal 3 3 2 7 2 2 2" xfId="7328"/>
    <cellStyle name="Normal 3 3 2 7 2 3" xfId="5770"/>
    <cellStyle name="Normal 3 3 2 7 2 3 2" xfId="13527"/>
    <cellStyle name="Normal 3 3 2 7 2 4" xfId="9667"/>
    <cellStyle name="Normal 3 3 2 7 2 4 2" xfId="15456"/>
    <cellStyle name="Normal 3 3 2 7 2 5" xfId="11597"/>
    <cellStyle name="Normal 3 3 2 7 3" xfId="2788"/>
    <cellStyle name="Normal 3 3 2 7 3 2" xfId="7329"/>
    <cellStyle name="Normal 3 3 2 7 4" xfId="4806"/>
    <cellStyle name="Normal 3 3 2 7 4 2" xfId="12563"/>
    <cellStyle name="Normal 3 3 2 7 5" xfId="8703"/>
    <cellStyle name="Normal 3 3 2 7 5 2" xfId="14492"/>
    <cellStyle name="Normal 3 3 2 7 6" xfId="10633"/>
    <cellStyle name="Normal 3 3 2 8" xfId="1337"/>
    <cellStyle name="Normal 3 3 2 8 2" xfId="3270"/>
    <cellStyle name="Normal 3 3 2 8 2 2" xfId="7330"/>
    <cellStyle name="Normal 3 3 2 8 3" xfId="5288"/>
    <cellStyle name="Normal 3 3 2 8 3 2" xfId="13045"/>
    <cellStyle name="Normal 3 3 2 8 4" xfId="9185"/>
    <cellStyle name="Normal 3 3 2 8 4 2" xfId="14974"/>
    <cellStyle name="Normal 3 3 2 8 5" xfId="11115"/>
    <cellStyle name="Normal 3 3 2 9" xfId="2306"/>
    <cellStyle name="Normal 3 3 2 9 2" xfId="7331"/>
    <cellStyle name="Normal 3 3 3" xfId="248"/>
    <cellStyle name="Normal 3 3 3 10" xfId="8231"/>
    <cellStyle name="Normal 3 3 3 10 2" xfId="14020"/>
    <cellStyle name="Normal 3 3 3 11" xfId="10161"/>
    <cellStyle name="Normal 3 3 3 2" xfId="333"/>
    <cellStyle name="Normal 3 3 3 2 10" xfId="10201"/>
    <cellStyle name="Normal 3 3 3 2 2" xfId="413"/>
    <cellStyle name="Normal 3 3 3 2 2 2" xfId="573"/>
    <cellStyle name="Normal 3 3 3 2 2 2 2" xfId="1121"/>
    <cellStyle name="Normal 3 3 3 2 2 2 2 2" xfId="2109"/>
    <cellStyle name="Normal 3 3 3 2 2 2 2 2 2" xfId="4042"/>
    <cellStyle name="Normal 3 3 3 2 2 2 2 2 2 2" xfId="7332"/>
    <cellStyle name="Normal 3 3 3 2 2 2 2 2 3" xfId="6060"/>
    <cellStyle name="Normal 3 3 3 2 2 2 2 2 3 2" xfId="13817"/>
    <cellStyle name="Normal 3 3 3 2 2 2 2 2 4" xfId="9957"/>
    <cellStyle name="Normal 3 3 3 2 2 2 2 2 4 2" xfId="15746"/>
    <cellStyle name="Normal 3 3 3 2 2 2 2 2 5" xfId="11887"/>
    <cellStyle name="Normal 3 3 3 2 2 2 2 3" xfId="3078"/>
    <cellStyle name="Normal 3 3 3 2 2 2 2 3 2" xfId="7333"/>
    <cellStyle name="Normal 3 3 3 2 2 2 2 4" xfId="5096"/>
    <cellStyle name="Normal 3 3 3 2 2 2 2 4 2" xfId="12853"/>
    <cellStyle name="Normal 3 3 3 2 2 2 2 5" xfId="8993"/>
    <cellStyle name="Normal 3 3 3 2 2 2 2 5 2" xfId="14782"/>
    <cellStyle name="Normal 3 3 3 2 2 2 2 6" xfId="10923"/>
    <cellStyle name="Normal 3 3 3 2 2 2 3" xfId="1627"/>
    <cellStyle name="Normal 3 3 3 2 2 2 3 2" xfId="3560"/>
    <cellStyle name="Normal 3 3 3 2 2 2 3 2 2" xfId="7334"/>
    <cellStyle name="Normal 3 3 3 2 2 2 3 3" xfId="5578"/>
    <cellStyle name="Normal 3 3 3 2 2 2 3 3 2" xfId="13335"/>
    <cellStyle name="Normal 3 3 3 2 2 2 3 4" xfId="9475"/>
    <cellStyle name="Normal 3 3 3 2 2 2 3 4 2" xfId="15264"/>
    <cellStyle name="Normal 3 3 3 2 2 2 3 5" xfId="11405"/>
    <cellStyle name="Normal 3 3 3 2 2 2 4" xfId="2596"/>
    <cellStyle name="Normal 3 3 3 2 2 2 4 2" xfId="7335"/>
    <cellStyle name="Normal 3 3 3 2 2 2 5" xfId="4614"/>
    <cellStyle name="Normal 3 3 3 2 2 2 5 2" xfId="12371"/>
    <cellStyle name="Normal 3 3 3 2 2 2 6" xfId="8511"/>
    <cellStyle name="Normal 3 3 3 2 2 2 6 2" xfId="14300"/>
    <cellStyle name="Normal 3 3 3 2 2 2 7" xfId="10441"/>
    <cellStyle name="Normal 3 3 3 2 2 3" xfId="735"/>
    <cellStyle name="Normal 3 3 3 2 2 3 2" xfId="1282"/>
    <cellStyle name="Normal 3 3 3 2 2 3 2 2" xfId="2269"/>
    <cellStyle name="Normal 3 3 3 2 2 3 2 2 2" xfId="4202"/>
    <cellStyle name="Normal 3 3 3 2 2 3 2 2 2 2" xfId="7336"/>
    <cellStyle name="Normal 3 3 3 2 2 3 2 2 3" xfId="6220"/>
    <cellStyle name="Normal 3 3 3 2 2 3 2 2 3 2" xfId="13977"/>
    <cellStyle name="Normal 3 3 3 2 2 3 2 2 4" xfId="10117"/>
    <cellStyle name="Normal 3 3 3 2 2 3 2 2 4 2" xfId="15906"/>
    <cellStyle name="Normal 3 3 3 2 2 3 2 2 5" xfId="12047"/>
    <cellStyle name="Normal 3 3 3 2 2 3 2 3" xfId="3239"/>
    <cellStyle name="Normal 3 3 3 2 2 3 2 3 2" xfId="7337"/>
    <cellStyle name="Normal 3 3 3 2 2 3 2 4" xfId="5257"/>
    <cellStyle name="Normal 3 3 3 2 2 3 2 4 2" xfId="13014"/>
    <cellStyle name="Normal 3 3 3 2 2 3 2 5" xfId="9154"/>
    <cellStyle name="Normal 3 3 3 2 2 3 2 5 2" xfId="14943"/>
    <cellStyle name="Normal 3 3 3 2 2 3 2 6" xfId="11084"/>
    <cellStyle name="Normal 3 3 3 2 2 3 3" xfId="1788"/>
    <cellStyle name="Normal 3 3 3 2 2 3 3 2" xfId="3721"/>
    <cellStyle name="Normal 3 3 3 2 2 3 3 2 2" xfId="7338"/>
    <cellStyle name="Normal 3 3 3 2 2 3 3 3" xfId="5739"/>
    <cellStyle name="Normal 3 3 3 2 2 3 3 3 2" xfId="13496"/>
    <cellStyle name="Normal 3 3 3 2 2 3 3 4" xfId="9636"/>
    <cellStyle name="Normal 3 3 3 2 2 3 3 4 2" xfId="15425"/>
    <cellStyle name="Normal 3 3 3 2 2 3 3 5" xfId="11566"/>
    <cellStyle name="Normal 3 3 3 2 2 3 4" xfId="2757"/>
    <cellStyle name="Normal 3 3 3 2 2 3 4 2" xfId="7339"/>
    <cellStyle name="Normal 3 3 3 2 2 3 5" xfId="4775"/>
    <cellStyle name="Normal 3 3 3 2 2 3 5 2" xfId="12532"/>
    <cellStyle name="Normal 3 3 3 2 2 3 6" xfId="8672"/>
    <cellStyle name="Normal 3 3 3 2 2 3 6 2" xfId="14461"/>
    <cellStyle name="Normal 3 3 3 2 2 3 7" xfId="10602"/>
    <cellStyle name="Normal 3 3 3 2 2 4" xfId="961"/>
    <cellStyle name="Normal 3 3 3 2 2 4 2" xfId="1949"/>
    <cellStyle name="Normal 3 3 3 2 2 4 2 2" xfId="3882"/>
    <cellStyle name="Normal 3 3 3 2 2 4 2 2 2" xfId="7340"/>
    <cellStyle name="Normal 3 3 3 2 2 4 2 3" xfId="5900"/>
    <cellStyle name="Normal 3 3 3 2 2 4 2 3 2" xfId="13657"/>
    <cellStyle name="Normal 3 3 3 2 2 4 2 4" xfId="9797"/>
    <cellStyle name="Normal 3 3 3 2 2 4 2 4 2" xfId="15586"/>
    <cellStyle name="Normal 3 3 3 2 2 4 2 5" xfId="11727"/>
    <cellStyle name="Normal 3 3 3 2 2 4 3" xfId="2918"/>
    <cellStyle name="Normal 3 3 3 2 2 4 3 2" xfId="7341"/>
    <cellStyle name="Normal 3 3 3 2 2 4 4" xfId="4936"/>
    <cellStyle name="Normal 3 3 3 2 2 4 4 2" xfId="12693"/>
    <cellStyle name="Normal 3 3 3 2 2 4 5" xfId="8833"/>
    <cellStyle name="Normal 3 3 3 2 2 4 5 2" xfId="14622"/>
    <cellStyle name="Normal 3 3 3 2 2 4 6" xfId="10763"/>
    <cellStyle name="Normal 3 3 3 2 2 5" xfId="1467"/>
    <cellStyle name="Normal 3 3 3 2 2 5 2" xfId="3400"/>
    <cellStyle name="Normal 3 3 3 2 2 5 2 2" xfId="7342"/>
    <cellStyle name="Normal 3 3 3 2 2 5 3" xfId="5418"/>
    <cellStyle name="Normal 3 3 3 2 2 5 3 2" xfId="13175"/>
    <cellStyle name="Normal 3 3 3 2 2 5 4" xfId="9315"/>
    <cellStyle name="Normal 3 3 3 2 2 5 4 2" xfId="15104"/>
    <cellStyle name="Normal 3 3 3 2 2 5 5" xfId="11245"/>
    <cellStyle name="Normal 3 3 3 2 2 6" xfId="2436"/>
    <cellStyle name="Normal 3 3 3 2 2 6 2" xfId="7343"/>
    <cellStyle name="Normal 3 3 3 2 2 7" xfId="4454"/>
    <cellStyle name="Normal 3 3 3 2 2 7 2" xfId="12211"/>
    <cellStyle name="Normal 3 3 3 2 2 8" xfId="8351"/>
    <cellStyle name="Normal 3 3 3 2 2 8 2" xfId="14140"/>
    <cellStyle name="Normal 3 3 3 2 2 9" xfId="10281"/>
    <cellStyle name="Normal 3 3 3 2 3" xfId="493"/>
    <cellStyle name="Normal 3 3 3 2 3 2" xfId="1041"/>
    <cellStyle name="Normal 3 3 3 2 3 2 2" xfId="2029"/>
    <cellStyle name="Normal 3 3 3 2 3 2 2 2" xfId="3962"/>
    <cellStyle name="Normal 3 3 3 2 3 2 2 2 2" xfId="7344"/>
    <cellStyle name="Normal 3 3 3 2 3 2 2 3" xfId="5980"/>
    <cellStyle name="Normal 3 3 3 2 3 2 2 3 2" xfId="13737"/>
    <cellStyle name="Normal 3 3 3 2 3 2 2 4" xfId="9877"/>
    <cellStyle name="Normal 3 3 3 2 3 2 2 4 2" xfId="15666"/>
    <cellStyle name="Normal 3 3 3 2 3 2 2 5" xfId="11807"/>
    <cellStyle name="Normal 3 3 3 2 3 2 3" xfId="2998"/>
    <cellStyle name="Normal 3 3 3 2 3 2 3 2" xfId="7345"/>
    <cellStyle name="Normal 3 3 3 2 3 2 4" xfId="5016"/>
    <cellStyle name="Normal 3 3 3 2 3 2 4 2" xfId="12773"/>
    <cellStyle name="Normal 3 3 3 2 3 2 5" xfId="8913"/>
    <cellStyle name="Normal 3 3 3 2 3 2 5 2" xfId="14702"/>
    <cellStyle name="Normal 3 3 3 2 3 2 6" xfId="10843"/>
    <cellStyle name="Normal 3 3 3 2 3 3" xfId="1547"/>
    <cellStyle name="Normal 3 3 3 2 3 3 2" xfId="3480"/>
    <cellStyle name="Normal 3 3 3 2 3 3 2 2" xfId="7346"/>
    <cellStyle name="Normal 3 3 3 2 3 3 3" xfId="5498"/>
    <cellStyle name="Normal 3 3 3 2 3 3 3 2" xfId="13255"/>
    <cellStyle name="Normal 3 3 3 2 3 3 4" xfId="9395"/>
    <cellStyle name="Normal 3 3 3 2 3 3 4 2" xfId="15184"/>
    <cellStyle name="Normal 3 3 3 2 3 3 5" xfId="11325"/>
    <cellStyle name="Normal 3 3 3 2 3 4" xfId="2516"/>
    <cellStyle name="Normal 3 3 3 2 3 4 2" xfId="7347"/>
    <cellStyle name="Normal 3 3 3 2 3 5" xfId="4534"/>
    <cellStyle name="Normal 3 3 3 2 3 5 2" xfId="12291"/>
    <cellStyle name="Normal 3 3 3 2 3 6" xfId="8431"/>
    <cellStyle name="Normal 3 3 3 2 3 6 2" xfId="14220"/>
    <cellStyle name="Normal 3 3 3 2 3 7" xfId="10361"/>
    <cellStyle name="Normal 3 3 3 2 4" xfId="655"/>
    <cellStyle name="Normal 3 3 3 2 4 2" xfId="1202"/>
    <cellStyle name="Normal 3 3 3 2 4 2 2" xfId="2189"/>
    <cellStyle name="Normal 3 3 3 2 4 2 2 2" xfId="4122"/>
    <cellStyle name="Normal 3 3 3 2 4 2 2 2 2" xfId="7348"/>
    <cellStyle name="Normal 3 3 3 2 4 2 2 3" xfId="6140"/>
    <cellStyle name="Normal 3 3 3 2 4 2 2 3 2" xfId="13897"/>
    <cellStyle name="Normal 3 3 3 2 4 2 2 4" xfId="10037"/>
    <cellStyle name="Normal 3 3 3 2 4 2 2 4 2" xfId="15826"/>
    <cellStyle name="Normal 3 3 3 2 4 2 2 5" xfId="11967"/>
    <cellStyle name="Normal 3 3 3 2 4 2 3" xfId="3159"/>
    <cellStyle name="Normal 3 3 3 2 4 2 3 2" xfId="7349"/>
    <cellStyle name="Normal 3 3 3 2 4 2 4" xfId="5177"/>
    <cellStyle name="Normal 3 3 3 2 4 2 4 2" xfId="12934"/>
    <cellStyle name="Normal 3 3 3 2 4 2 5" xfId="9074"/>
    <cellStyle name="Normal 3 3 3 2 4 2 5 2" xfId="14863"/>
    <cellStyle name="Normal 3 3 3 2 4 2 6" xfId="11004"/>
    <cellStyle name="Normal 3 3 3 2 4 3" xfId="1708"/>
    <cellStyle name="Normal 3 3 3 2 4 3 2" xfId="3641"/>
    <cellStyle name="Normal 3 3 3 2 4 3 2 2" xfId="7350"/>
    <cellStyle name="Normal 3 3 3 2 4 3 3" xfId="5659"/>
    <cellStyle name="Normal 3 3 3 2 4 3 3 2" xfId="13416"/>
    <cellStyle name="Normal 3 3 3 2 4 3 4" xfId="9556"/>
    <cellStyle name="Normal 3 3 3 2 4 3 4 2" xfId="15345"/>
    <cellStyle name="Normal 3 3 3 2 4 3 5" xfId="11486"/>
    <cellStyle name="Normal 3 3 3 2 4 4" xfId="2677"/>
    <cellStyle name="Normal 3 3 3 2 4 4 2" xfId="7351"/>
    <cellStyle name="Normal 3 3 3 2 4 5" xfId="4695"/>
    <cellStyle name="Normal 3 3 3 2 4 5 2" xfId="12452"/>
    <cellStyle name="Normal 3 3 3 2 4 6" xfId="8592"/>
    <cellStyle name="Normal 3 3 3 2 4 6 2" xfId="14381"/>
    <cellStyle name="Normal 3 3 3 2 4 7" xfId="10522"/>
    <cellStyle name="Normal 3 3 3 2 5" xfId="881"/>
    <cellStyle name="Normal 3 3 3 2 5 2" xfId="1869"/>
    <cellStyle name="Normal 3 3 3 2 5 2 2" xfId="3802"/>
    <cellStyle name="Normal 3 3 3 2 5 2 2 2" xfId="7352"/>
    <cellStyle name="Normal 3 3 3 2 5 2 3" xfId="5820"/>
    <cellStyle name="Normal 3 3 3 2 5 2 3 2" xfId="13577"/>
    <cellStyle name="Normal 3 3 3 2 5 2 4" xfId="9717"/>
    <cellStyle name="Normal 3 3 3 2 5 2 4 2" xfId="15506"/>
    <cellStyle name="Normal 3 3 3 2 5 2 5" xfId="11647"/>
    <cellStyle name="Normal 3 3 3 2 5 3" xfId="2838"/>
    <cellStyle name="Normal 3 3 3 2 5 3 2" xfId="7353"/>
    <cellStyle name="Normal 3 3 3 2 5 4" xfId="4856"/>
    <cellStyle name="Normal 3 3 3 2 5 4 2" xfId="12613"/>
    <cellStyle name="Normal 3 3 3 2 5 5" xfId="8753"/>
    <cellStyle name="Normal 3 3 3 2 5 5 2" xfId="14542"/>
    <cellStyle name="Normal 3 3 3 2 5 6" xfId="10683"/>
    <cellStyle name="Normal 3 3 3 2 6" xfId="1387"/>
    <cellStyle name="Normal 3 3 3 2 6 2" xfId="3320"/>
    <cellStyle name="Normal 3 3 3 2 6 2 2" xfId="7354"/>
    <cellStyle name="Normal 3 3 3 2 6 3" xfId="5338"/>
    <cellStyle name="Normal 3 3 3 2 6 3 2" xfId="13095"/>
    <cellStyle name="Normal 3 3 3 2 6 4" xfId="9235"/>
    <cellStyle name="Normal 3 3 3 2 6 4 2" xfId="15024"/>
    <cellStyle name="Normal 3 3 3 2 6 5" xfId="11165"/>
    <cellStyle name="Normal 3 3 3 2 7" xfId="2356"/>
    <cellStyle name="Normal 3 3 3 2 7 2" xfId="7355"/>
    <cellStyle name="Normal 3 3 3 2 8" xfId="4374"/>
    <cellStyle name="Normal 3 3 3 2 8 2" xfId="12131"/>
    <cellStyle name="Normal 3 3 3 2 9" xfId="8271"/>
    <cellStyle name="Normal 3 3 3 2 9 2" xfId="14060"/>
    <cellStyle name="Normal 3 3 3 3" xfId="373"/>
    <cellStyle name="Normal 3 3 3 3 2" xfId="533"/>
    <cellStyle name="Normal 3 3 3 3 2 2" xfId="1081"/>
    <cellStyle name="Normal 3 3 3 3 2 2 2" xfId="2069"/>
    <cellStyle name="Normal 3 3 3 3 2 2 2 2" xfId="4002"/>
    <cellStyle name="Normal 3 3 3 3 2 2 2 2 2" xfId="7356"/>
    <cellStyle name="Normal 3 3 3 3 2 2 2 3" xfId="6020"/>
    <cellStyle name="Normal 3 3 3 3 2 2 2 3 2" xfId="13777"/>
    <cellStyle name="Normal 3 3 3 3 2 2 2 4" xfId="9917"/>
    <cellStyle name="Normal 3 3 3 3 2 2 2 4 2" xfId="15706"/>
    <cellStyle name="Normal 3 3 3 3 2 2 2 5" xfId="11847"/>
    <cellStyle name="Normal 3 3 3 3 2 2 3" xfId="3038"/>
    <cellStyle name="Normal 3 3 3 3 2 2 3 2" xfId="7357"/>
    <cellStyle name="Normal 3 3 3 3 2 2 4" xfId="5056"/>
    <cellStyle name="Normal 3 3 3 3 2 2 4 2" xfId="12813"/>
    <cellStyle name="Normal 3 3 3 3 2 2 5" xfId="8953"/>
    <cellStyle name="Normal 3 3 3 3 2 2 5 2" xfId="14742"/>
    <cellStyle name="Normal 3 3 3 3 2 2 6" xfId="10883"/>
    <cellStyle name="Normal 3 3 3 3 2 3" xfId="1587"/>
    <cellStyle name="Normal 3 3 3 3 2 3 2" xfId="3520"/>
    <cellStyle name="Normal 3 3 3 3 2 3 2 2" xfId="7358"/>
    <cellStyle name="Normal 3 3 3 3 2 3 3" xfId="5538"/>
    <cellStyle name="Normal 3 3 3 3 2 3 3 2" xfId="13295"/>
    <cellStyle name="Normal 3 3 3 3 2 3 4" xfId="9435"/>
    <cellStyle name="Normal 3 3 3 3 2 3 4 2" xfId="15224"/>
    <cellStyle name="Normal 3 3 3 3 2 3 5" xfId="11365"/>
    <cellStyle name="Normal 3 3 3 3 2 4" xfId="2556"/>
    <cellStyle name="Normal 3 3 3 3 2 4 2" xfId="7359"/>
    <cellStyle name="Normal 3 3 3 3 2 5" xfId="4574"/>
    <cellStyle name="Normal 3 3 3 3 2 5 2" xfId="12331"/>
    <cellStyle name="Normal 3 3 3 3 2 6" xfId="8471"/>
    <cellStyle name="Normal 3 3 3 3 2 6 2" xfId="14260"/>
    <cellStyle name="Normal 3 3 3 3 2 7" xfId="10401"/>
    <cellStyle name="Normal 3 3 3 3 3" xfId="695"/>
    <cellStyle name="Normal 3 3 3 3 3 2" xfId="1242"/>
    <cellStyle name="Normal 3 3 3 3 3 2 2" xfId="2229"/>
    <cellStyle name="Normal 3 3 3 3 3 2 2 2" xfId="4162"/>
    <cellStyle name="Normal 3 3 3 3 3 2 2 2 2" xfId="7360"/>
    <cellStyle name="Normal 3 3 3 3 3 2 2 3" xfId="6180"/>
    <cellStyle name="Normal 3 3 3 3 3 2 2 3 2" xfId="13937"/>
    <cellStyle name="Normal 3 3 3 3 3 2 2 4" xfId="10077"/>
    <cellStyle name="Normal 3 3 3 3 3 2 2 4 2" xfId="15866"/>
    <cellStyle name="Normal 3 3 3 3 3 2 2 5" xfId="12007"/>
    <cellStyle name="Normal 3 3 3 3 3 2 3" xfId="3199"/>
    <cellStyle name="Normal 3 3 3 3 3 2 3 2" xfId="7361"/>
    <cellStyle name="Normal 3 3 3 3 3 2 4" xfId="5217"/>
    <cellStyle name="Normal 3 3 3 3 3 2 4 2" xfId="12974"/>
    <cellStyle name="Normal 3 3 3 3 3 2 5" xfId="9114"/>
    <cellStyle name="Normal 3 3 3 3 3 2 5 2" xfId="14903"/>
    <cellStyle name="Normal 3 3 3 3 3 2 6" xfId="11044"/>
    <cellStyle name="Normal 3 3 3 3 3 3" xfId="1748"/>
    <cellStyle name="Normal 3 3 3 3 3 3 2" xfId="3681"/>
    <cellStyle name="Normal 3 3 3 3 3 3 2 2" xfId="7362"/>
    <cellStyle name="Normal 3 3 3 3 3 3 3" xfId="5699"/>
    <cellStyle name="Normal 3 3 3 3 3 3 3 2" xfId="13456"/>
    <cellStyle name="Normal 3 3 3 3 3 3 4" xfId="9596"/>
    <cellStyle name="Normal 3 3 3 3 3 3 4 2" xfId="15385"/>
    <cellStyle name="Normal 3 3 3 3 3 3 5" xfId="11526"/>
    <cellStyle name="Normal 3 3 3 3 3 4" xfId="2717"/>
    <cellStyle name="Normal 3 3 3 3 3 4 2" xfId="7363"/>
    <cellStyle name="Normal 3 3 3 3 3 5" xfId="4735"/>
    <cellStyle name="Normal 3 3 3 3 3 5 2" xfId="12492"/>
    <cellStyle name="Normal 3 3 3 3 3 6" xfId="8632"/>
    <cellStyle name="Normal 3 3 3 3 3 6 2" xfId="14421"/>
    <cellStyle name="Normal 3 3 3 3 3 7" xfId="10562"/>
    <cellStyle name="Normal 3 3 3 3 4" xfId="921"/>
    <cellStyle name="Normal 3 3 3 3 4 2" xfId="1909"/>
    <cellStyle name="Normal 3 3 3 3 4 2 2" xfId="3842"/>
    <cellStyle name="Normal 3 3 3 3 4 2 2 2" xfId="7364"/>
    <cellStyle name="Normal 3 3 3 3 4 2 3" xfId="5860"/>
    <cellStyle name="Normal 3 3 3 3 4 2 3 2" xfId="13617"/>
    <cellStyle name="Normal 3 3 3 3 4 2 4" xfId="9757"/>
    <cellStyle name="Normal 3 3 3 3 4 2 4 2" xfId="15546"/>
    <cellStyle name="Normal 3 3 3 3 4 2 5" xfId="11687"/>
    <cellStyle name="Normal 3 3 3 3 4 3" xfId="2878"/>
    <cellStyle name="Normal 3 3 3 3 4 3 2" xfId="7365"/>
    <cellStyle name="Normal 3 3 3 3 4 4" xfId="4896"/>
    <cellStyle name="Normal 3 3 3 3 4 4 2" xfId="12653"/>
    <cellStyle name="Normal 3 3 3 3 4 5" xfId="8793"/>
    <cellStyle name="Normal 3 3 3 3 4 5 2" xfId="14582"/>
    <cellStyle name="Normal 3 3 3 3 4 6" xfId="10723"/>
    <cellStyle name="Normal 3 3 3 3 5" xfId="1427"/>
    <cellStyle name="Normal 3 3 3 3 5 2" xfId="3360"/>
    <cellStyle name="Normal 3 3 3 3 5 2 2" xfId="7366"/>
    <cellStyle name="Normal 3 3 3 3 5 3" xfId="5378"/>
    <cellStyle name="Normal 3 3 3 3 5 3 2" xfId="13135"/>
    <cellStyle name="Normal 3 3 3 3 5 4" xfId="9275"/>
    <cellStyle name="Normal 3 3 3 3 5 4 2" xfId="15064"/>
    <cellStyle name="Normal 3 3 3 3 5 5" xfId="11205"/>
    <cellStyle name="Normal 3 3 3 3 6" xfId="2396"/>
    <cellStyle name="Normal 3 3 3 3 6 2" xfId="7367"/>
    <cellStyle name="Normal 3 3 3 3 7" xfId="4414"/>
    <cellStyle name="Normal 3 3 3 3 7 2" xfId="12171"/>
    <cellStyle name="Normal 3 3 3 3 8" xfId="8311"/>
    <cellStyle name="Normal 3 3 3 3 8 2" xfId="14100"/>
    <cellStyle name="Normal 3 3 3 3 9" xfId="10241"/>
    <cellStyle name="Normal 3 3 3 4" xfId="453"/>
    <cellStyle name="Normal 3 3 3 4 2" xfId="1001"/>
    <cellStyle name="Normal 3 3 3 4 2 2" xfId="1989"/>
    <cellStyle name="Normal 3 3 3 4 2 2 2" xfId="3922"/>
    <cellStyle name="Normal 3 3 3 4 2 2 2 2" xfId="7368"/>
    <cellStyle name="Normal 3 3 3 4 2 2 3" xfId="5940"/>
    <cellStyle name="Normal 3 3 3 4 2 2 3 2" xfId="13697"/>
    <cellStyle name="Normal 3 3 3 4 2 2 4" xfId="9837"/>
    <cellStyle name="Normal 3 3 3 4 2 2 4 2" xfId="15626"/>
    <cellStyle name="Normal 3 3 3 4 2 2 5" xfId="11767"/>
    <cellStyle name="Normal 3 3 3 4 2 3" xfId="2958"/>
    <cellStyle name="Normal 3 3 3 4 2 3 2" xfId="7369"/>
    <cellStyle name="Normal 3 3 3 4 2 4" xfId="4976"/>
    <cellStyle name="Normal 3 3 3 4 2 4 2" xfId="12733"/>
    <cellStyle name="Normal 3 3 3 4 2 5" xfId="8873"/>
    <cellStyle name="Normal 3 3 3 4 2 5 2" xfId="14662"/>
    <cellStyle name="Normal 3 3 3 4 2 6" xfId="10803"/>
    <cellStyle name="Normal 3 3 3 4 3" xfId="1507"/>
    <cellStyle name="Normal 3 3 3 4 3 2" xfId="3440"/>
    <cellStyle name="Normal 3 3 3 4 3 2 2" xfId="7370"/>
    <cellStyle name="Normal 3 3 3 4 3 3" xfId="5458"/>
    <cellStyle name="Normal 3 3 3 4 3 3 2" xfId="13215"/>
    <cellStyle name="Normal 3 3 3 4 3 4" xfId="9355"/>
    <cellStyle name="Normal 3 3 3 4 3 4 2" xfId="15144"/>
    <cellStyle name="Normal 3 3 3 4 3 5" xfId="11285"/>
    <cellStyle name="Normal 3 3 3 4 4" xfId="2476"/>
    <cellStyle name="Normal 3 3 3 4 4 2" xfId="7371"/>
    <cellStyle name="Normal 3 3 3 4 5" xfId="4494"/>
    <cellStyle name="Normal 3 3 3 4 5 2" xfId="12251"/>
    <cellStyle name="Normal 3 3 3 4 6" xfId="8391"/>
    <cellStyle name="Normal 3 3 3 4 6 2" xfId="14180"/>
    <cellStyle name="Normal 3 3 3 4 7" xfId="10321"/>
    <cellStyle name="Normal 3 3 3 5" xfId="615"/>
    <cellStyle name="Normal 3 3 3 5 2" xfId="1162"/>
    <cellStyle name="Normal 3 3 3 5 2 2" xfId="2149"/>
    <cellStyle name="Normal 3 3 3 5 2 2 2" xfId="4082"/>
    <cellStyle name="Normal 3 3 3 5 2 2 2 2" xfId="7372"/>
    <cellStyle name="Normal 3 3 3 5 2 2 3" xfId="6100"/>
    <cellStyle name="Normal 3 3 3 5 2 2 3 2" xfId="13857"/>
    <cellStyle name="Normal 3 3 3 5 2 2 4" xfId="9997"/>
    <cellStyle name="Normal 3 3 3 5 2 2 4 2" xfId="15786"/>
    <cellStyle name="Normal 3 3 3 5 2 2 5" xfId="11927"/>
    <cellStyle name="Normal 3 3 3 5 2 3" xfId="3119"/>
    <cellStyle name="Normal 3 3 3 5 2 3 2" xfId="7373"/>
    <cellStyle name="Normal 3 3 3 5 2 4" xfId="5137"/>
    <cellStyle name="Normal 3 3 3 5 2 4 2" xfId="12894"/>
    <cellStyle name="Normal 3 3 3 5 2 5" xfId="9034"/>
    <cellStyle name="Normal 3 3 3 5 2 5 2" xfId="14823"/>
    <cellStyle name="Normal 3 3 3 5 2 6" xfId="10964"/>
    <cellStyle name="Normal 3 3 3 5 3" xfId="1668"/>
    <cellStyle name="Normal 3 3 3 5 3 2" xfId="3601"/>
    <cellStyle name="Normal 3 3 3 5 3 2 2" xfId="7374"/>
    <cellStyle name="Normal 3 3 3 5 3 3" xfId="5619"/>
    <cellStyle name="Normal 3 3 3 5 3 3 2" xfId="13376"/>
    <cellStyle name="Normal 3 3 3 5 3 4" xfId="9516"/>
    <cellStyle name="Normal 3 3 3 5 3 4 2" xfId="15305"/>
    <cellStyle name="Normal 3 3 3 5 3 5" xfId="11446"/>
    <cellStyle name="Normal 3 3 3 5 4" xfId="2637"/>
    <cellStyle name="Normal 3 3 3 5 4 2" xfId="7375"/>
    <cellStyle name="Normal 3 3 3 5 5" xfId="4655"/>
    <cellStyle name="Normal 3 3 3 5 5 2" xfId="12412"/>
    <cellStyle name="Normal 3 3 3 5 6" xfId="8552"/>
    <cellStyle name="Normal 3 3 3 5 6 2" xfId="14341"/>
    <cellStyle name="Normal 3 3 3 5 7" xfId="10482"/>
    <cellStyle name="Normal 3 3 3 6" xfId="833"/>
    <cellStyle name="Normal 3 3 3 6 2" xfId="1829"/>
    <cellStyle name="Normal 3 3 3 6 2 2" xfId="3762"/>
    <cellStyle name="Normal 3 3 3 6 2 2 2" xfId="7376"/>
    <cellStyle name="Normal 3 3 3 6 2 3" xfId="5780"/>
    <cellStyle name="Normal 3 3 3 6 2 3 2" xfId="13537"/>
    <cellStyle name="Normal 3 3 3 6 2 4" xfId="9677"/>
    <cellStyle name="Normal 3 3 3 6 2 4 2" xfId="15466"/>
    <cellStyle name="Normal 3 3 3 6 2 5" xfId="11607"/>
    <cellStyle name="Normal 3 3 3 6 3" xfId="2798"/>
    <cellStyle name="Normal 3 3 3 6 3 2" xfId="7377"/>
    <cellStyle name="Normal 3 3 3 6 4" xfId="4816"/>
    <cellStyle name="Normal 3 3 3 6 4 2" xfId="12573"/>
    <cellStyle name="Normal 3 3 3 6 5" xfId="8713"/>
    <cellStyle name="Normal 3 3 3 6 5 2" xfId="14502"/>
    <cellStyle name="Normal 3 3 3 6 6" xfId="10643"/>
    <cellStyle name="Normal 3 3 3 7" xfId="1347"/>
    <cellStyle name="Normal 3 3 3 7 2" xfId="3280"/>
    <cellStyle name="Normal 3 3 3 7 2 2" xfId="7378"/>
    <cellStyle name="Normal 3 3 3 7 3" xfId="5298"/>
    <cellStyle name="Normal 3 3 3 7 3 2" xfId="13055"/>
    <cellStyle name="Normal 3 3 3 7 4" xfId="9195"/>
    <cellStyle name="Normal 3 3 3 7 4 2" xfId="14984"/>
    <cellStyle name="Normal 3 3 3 7 5" xfId="11125"/>
    <cellStyle name="Normal 3 3 3 8" xfId="2316"/>
    <cellStyle name="Normal 3 3 3 8 2" xfId="7379"/>
    <cellStyle name="Normal 3 3 3 9" xfId="4334"/>
    <cellStyle name="Normal 3 3 3 9 2" xfId="12091"/>
    <cellStyle name="Normal 3 3 4" xfId="313"/>
    <cellStyle name="Normal 3 3 4 10" xfId="10181"/>
    <cellStyle name="Normal 3 3 4 2" xfId="393"/>
    <cellStyle name="Normal 3 3 4 2 2" xfId="553"/>
    <cellStyle name="Normal 3 3 4 2 2 2" xfId="1101"/>
    <cellStyle name="Normal 3 3 4 2 2 2 2" xfId="2089"/>
    <cellStyle name="Normal 3 3 4 2 2 2 2 2" xfId="4022"/>
    <cellStyle name="Normal 3 3 4 2 2 2 2 2 2" xfId="7380"/>
    <cellStyle name="Normal 3 3 4 2 2 2 2 3" xfId="6040"/>
    <cellStyle name="Normal 3 3 4 2 2 2 2 3 2" xfId="13797"/>
    <cellStyle name="Normal 3 3 4 2 2 2 2 4" xfId="9937"/>
    <cellStyle name="Normal 3 3 4 2 2 2 2 4 2" xfId="15726"/>
    <cellStyle name="Normal 3 3 4 2 2 2 2 5" xfId="11867"/>
    <cellStyle name="Normal 3 3 4 2 2 2 3" xfId="3058"/>
    <cellStyle name="Normal 3 3 4 2 2 2 3 2" xfId="7381"/>
    <cellStyle name="Normal 3 3 4 2 2 2 4" xfId="5076"/>
    <cellStyle name="Normal 3 3 4 2 2 2 4 2" xfId="12833"/>
    <cellStyle name="Normal 3 3 4 2 2 2 5" xfId="8973"/>
    <cellStyle name="Normal 3 3 4 2 2 2 5 2" xfId="14762"/>
    <cellStyle name="Normal 3 3 4 2 2 2 6" xfId="10903"/>
    <cellStyle name="Normal 3 3 4 2 2 3" xfId="1607"/>
    <cellStyle name="Normal 3 3 4 2 2 3 2" xfId="3540"/>
    <cellStyle name="Normal 3 3 4 2 2 3 2 2" xfId="7382"/>
    <cellStyle name="Normal 3 3 4 2 2 3 3" xfId="5558"/>
    <cellStyle name="Normal 3 3 4 2 2 3 3 2" xfId="13315"/>
    <cellStyle name="Normal 3 3 4 2 2 3 4" xfId="9455"/>
    <cellStyle name="Normal 3 3 4 2 2 3 4 2" xfId="15244"/>
    <cellStyle name="Normal 3 3 4 2 2 3 5" xfId="11385"/>
    <cellStyle name="Normal 3 3 4 2 2 4" xfId="2576"/>
    <cellStyle name="Normal 3 3 4 2 2 4 2" xfId="7383"/>
    <cellStyle name="Normal 3 3 4 2 2 5" xfId="4594"/>
    <cellStyle name="Normal 3 3 4 2 2 5 2" xfId="12351"/>
    <cellStyle name="Normal 3 3 4 2 2 6" xfId="8491"/>
    <cellStyle name="Normal 3 3 4 2 2 6 2" xfId="14280"/>
    <cellStyle name="Normal 3 3 4 2 2 7" xfId="10421"/>
    <cellStyle name="Normal 3 3 4 2 3" xfId="715"/>
    <cellStyle name="Normal 3 3 4 2 3 2" xfId="1262"/>
    <cellStyle name="Normal 3 3 4 2 3 2 2" xfId="2249"/>
    <cellStyle name="Normal 3 3 4 2 3 2 2 2" xfId="4182"/>
    <cellStyle name="Normal 3 3 4 2 3 2 2 2 2" xfId="7384"/>
    <cellStyle name="Normal 3 3 4 2 3 2 2 3" xfId="6200"/>
    <cellStyle name="Normal 3 3 4 2 3 2 2 3 2" xfId="13957"/>
    <cellStyle name="Normal 3 3 4 2 3 2 2 4" xfId="10097"/>
    <cellStyle name="Normal 3 3 4 2 3 2 2 4 2" xfId="15886"/>
    <cellStyle name="Normal 3 3 4 2 3 2 2 5" xfId="12027"/>
    <cellStyle name="Normal 3 3 4 2 3 2 3" xfId="3219"/>
    <cellStyle name="Normal 3 3 4 2 3 2 3 2" xfId="7385"/>
    <cellStyle name="Normal 3 3 4 2 3 2 4" xfId="5237"/>
    <cellStyle name="Normal 3 3 4 2 3 2 4 2" xfId="12994"/>
    <cellStyle name="Normal 3 3 4 2 3 2 5" xfId="9134"/>
    <cellStyle name="Normal 3 3 4 2 3 2 5 2" xfId="14923"/>
    <cellStyle name="Normal 3 3 4 2 3 2 6" xfId="11064"/>
    <cellStyle name="Normal 3 3 4 2 3 3" xfId="1768"/>
    <cellStyle name="Normal 3 3 4 2 3 3 2" xfId="3701"/>
    <cellStyle name="Normal 3 3 4 2 3 3 2 2" xfId="7386"/>
    <cellStyle name="Normal 3 3 4 2 3 3 3" xfId="5719"/>
    <cellStyle name="Normal 3 3 4 2 3 3 3 2" xfId="13476"/>
    <cellStyle name="Normal 3 3 4 2 3 3 4" xfId="9616"/>
    <cellStyle name="Normal 3 3 4 2 3 3 4 2" xfId="15405"/>
    <cellStyle name="Normal 3 3 4 2 3 3 5" xfId="11546"/>
    <cellStyle name="Normal 3 3 4 2 3 4" xfId="2737"/>
    <cellStyle name="Normal 3 3 4 2 3 4 2" xfId="7387"/>
    <cellStyle name="Normal 3 3 4 2 3 5" xfId="4755"/>
    <cellStyle name="Normal 3 3 4 2 3 5 2" xfId="12512"/>
    <cellStyle name="Normal 3 3 4 2 3 6" xfId="8652"/>
    <cellStyle name="Normal 3 3 4 2 3 6 2" xfId="14441"/>
    <cellStyle name="Normal 3 3 4 2 3 7" xfId="10582"/>
    <cellStyle name="Normal 3 3 4 2 4" xfId="941"/>
    <cellStyle name="Normal 3 3 4 2 4 2" xfId="1929"/>
    <cellStyle name="Normal 3 3 4 2 4 2 2" xfId="3862"/>
    <cellStyle name="Normal 3 3 4 2 4 2 2 2" xfId="7388"/>
    <cellStyle name="Normal 3 3 4 2 4 2 3" xfId="5880"/>
    <cellStyle name="Normal 3 3 4 2 4 2 3 2" xfId="13637"/>
    <cellStyle name="Normal 3 3 4 2 4 2 4" xfId="9777"/>
    <cellStyle name="Normal 3 3 4 2 4 2 4 2" xfId="15566"/>
    <cellStyle name="Normal 3 3 4 2 4 2 5" xfId="11707"/>
    <cellStyle name="Normal 3 3 4 2 4 3" xfId="2898"/>
    <cellStyle name="Normal 3 3 4 2 4 3 2" xfId="7389"/>
    <cellStyle name="Normal 3 3 4 2 4 4" xfId="4916"/>
    <cellStyle name="Normal 3 3 4 2 4 4 2" xfId="12673"/>
    <cellStyle name="Normal 3 3 4 2 4 5" xfId="8813"/>
    <cellStyle name="Normal 3 3 4 2 4 5 2" xfId="14602"/>
    <cellStyle name="Normal 3 3 4 2 4 6" xfId="10743"/>
    <cellStyle name="Normal 3 3 4 2 5" xfId="1447"/>
    <cellStyle name="Normal 3 3 4 2 5 2" xfId="3380"/>
    <cellStyle name="Normal 3 3 4 2 5 2 2" xfId="7390"/>
    <cellStyle name="Normal 3 3 4 2 5 3" xfId="5398"/>
    <cellStyle name="Normal 3 3 4 2 5 3 2" xfId="13155"/>
    <cellStyle name="Normal 3 3 4 2 5 4" xfId="9295"/>
    <cellStyle name="Normal 3 3 4 2 5 4 2" xfId="15084"/>
    <cellStyle name="Normal 3 3 4 2 5 5" xfId="11225"/>
    <cellStyle name="Normal 3 3 4 2 6" xfId="2416"/>
    <cellStyle name="Normal 3 3 4 2 6 2" xfId="7391"/>
    <cellStyle name="Normal 3 3 4 2 7" xfId="4434"/>
    <cellStyle name="Normal 3 3 4 2 7 2" xfId="12191"/>
    <cellStyle name="Normal 3 3 4 2 8" xfId="8331"/>
    <cellStyle name="Normal 3 3 4 2 8 2" xfId="14120"/>
    <cellStyle name="Normal 3 3 4 2 9" xfId="10261"/>
    <cellStyle name="Normal 3 3 4 3" xfId="473"/>
    <cellStyle name="Normal 3 3 4 3 2" xfId="1021"/>
    <cellStyle name="Normal 3 3 4 3 2 2" xfId="2009"/>
    <cellStyle name="Normal 3 3 4 3 2 2 2" xfId="3942"/>
    <cellStyle name="Normal 3 3 4 3 2 2 2 2" xfId="7392"/>
    <cellStyle name="Normal 3 3 4 3 2 2 3" xfId="5960"/>
    <cellStyle name="Normal 3 3 4 3 2 2 3 2" xfId="13717"/>
    <cellStyle name="Normal 3 3 4 3 2 2 4" xfId="9857"/>
    <cellStyle name="Normal 3 3 4 3 2 2 4 2" xfId="15646"/>
    <cellStyle name="Normal 3 3 4 3 2 2 5" xfId="11787"/>
    <cellStyle name="Normal 3 3 4 3 2 3" xfId="2978"/>
    <cellStyle name="Normal 3 3 4 3 2 3 2" xfId="7393"/>
    <cellStyle name="Normal 3 3 4 3 2 4" xfId="4996"/>
    <cellStyle name="Normal 3 3 4 3 2 4 2" xfId="12753"/>
    <cellStyle name="Normal 3 3 4 3 2 5" xfId="8893"/>
    <cellStyle name="Normal 3 3 4 3 2 5 2" xfId="14682"/>
    <cellStyle name="Normal 3 3 4 3 2 6" xfId="10823"/>
    <cellStyle name="Normal 3 3 4 3 3" xfId="1527"/>
    <cellStyle name="Normal 3 3 4 3 3 2" xfId="3460"/>
    <cellStyle name="Normal 3 3 4 3 3 2 2" xfId="7394"/>
    <cellStyle name="Normal 3 3 4 3 3 3" xfId="5478"/>
    <cellStyle name="Normal 3 3 4 3 3 3 2" xfId="13235"/>
    <cellStyle name="Normal 3 3 4 3 3 4" xfId="9375"/>
    <cellStyle name="Normal 3 3 4 3 3 4 2" xfId="15164"/>
    <cellStyle name="Normal 3 3 4 3 3 5" xfId="11305"/>
    <cellStyle name="Normal 3 3 4 3 4" xfId="2496"/>
    <cellStyle name="Normal 3 3 4 3 4 2" xfId="7395"/>
    <cellStyle name="Normal 3 3 4 3 5" xfId="4514"/>
    <cellStyle name="Normal 3 3 4 3 5 2" xfId="12271"/>
    <cellStyle name="Normal 3 3 4 3 6" xfId="8411"/>
    <cellStyle name="Normal 3 3 4 3 6 2" xfId="14200"/>
    <cellStyle name="Normal 3 3 4 3 7" xfId="10341"/>
    <cellStyle name="Normal 3 3 4 4" xfId="635"/>
    <cellStyle name="Normal 3 3 4 4 2" xfId="1182"/>
    <cellStyle name="Normal 3 3 4 4 2 2" xfId="2169"/>
    <cellStyle name="Normal 3 3 4 4 2 2 2" xfId="4102"/>
    <cellStyle name="Normal 3 3 4 4 2 2 2 2" xfId="7396"/>
    <cellStyle name="Normal 3 3 4 4 2 2 3" xfId="6120"/>
    <cellStyle name="Normal 3 3 4 4 2 2 3 2" xfId="13877"/>
    <cellStyle name="Normal 3 3 4 4 2 2 4" xfId="10017"/>
    <cellStyle name="Normal 3 3 4 4 2 2 4 2" xfId="15806"/>
    <cellStyle name="Normal 3 3 4 4 2 2 5" xfId="11947"/>
    <cellStyle name="Normal 3 3 4 4 2 3" xfId="3139"/>
    <cellStyle name="Normal 3 3 4 4 2 3 2" xfId="7397"/>
    <cellStyle name="Normal 3 3 4 4 2 4" xfId="5157"/>
    <cellStyle name="Normal 3 3 4 4 2 4 2" xfId="12914"/>
    <cellStyle name="Normal 3 3 4 4 2 5" xfId="9054"/>
    <cellStyle name="Normal 3 3 4 4 2 5 2" xfId="14843"/>
    <cellStyle name="Normal 3 3 4 4 2 6" xfId="10984"/>
    <cellStyle name="Normal 3 3 4 4 3" xfId="1688"/>
    <cellStyle name="Normal 3 3 4 4 3 2" xfId="3621"/>
    <cellStyle name="Normal 3 3 4 4 3 2 2" xfId="7398"/>
    <cellStyle name="Normal 3 3 4 4 3 3" xfId="5639"/>
    <cellStyle name="Normal 3 3 4 4 3 3 2" xfId="13396"/>
    <cellStyle name="Normal 3 3 4 4 3 4" xfId="9536"/>
    <cellStyle name="Normal 3 3 4 4 3 4 2" xfId="15325"/>
    <cellStyle name="Normal 3 3 4 4 3 5" xfId="11466"/>
    <cellStyle name="Normal 3 3 4 4 4" xfId="2657"/>
    <cellStyle name="Normal 3 3 4 4 4 2" xfId="7399"/>
    <cellStyle name="Normal 3 3 4 4 5" xfId="4675"/>
    <cellStyle name="Normal 3 3 4 4 5 2" xfId="12432"/>
    <cellStyle name="Normal 3 3 4 4 6" xfId="8572"/>
    <cellStyle name="Normal 3 3 4 4 6 2" xfId="14361"/>
    <cellStyle name="Normal 3 3 4 4 7" xfId="10502"/>
    <cellStyle name="Normal 3 3 4 5" xfId="861"/>
    <cellStyle name="Normal 3 3 4 5 2" xfId="1849"/>
    <cellStyle name="Normal 3 3 4 5 2 2" xfId="3782"/>
    <cellStyle name="Normal 3 3 4 5 2 2 2" xfId="7400"/>
    <cellStyle name="Normal 3 3 4 5 2 3" xfId="5800"/>
    <cellStyle name="Normal 3 3 4 5 2 3 2" xfId="13557"/>
    <cellStyle name="Normal 3 3 4 5 2 4" xfId="9697"/>
    <cellStyle name="Normal 3 3 4 5 2 4 2" xfId="15486"/>
    <cellStyle name="Normal 3 3 4 5 2 5" xfId="11627"/>
    <cellStyle name="Normal 3 3 4 5 3" xfId="2818"/>
    <cellStyle name="Normal 3 3 4 5 3 2" xfId="7401"/>
    <cellStyle name="Normal 3 3 4 5 4" xfId="4836"/>
    <cellStyle name="Normal 3 3 4 5 4 2" xfId="12593"/>
    <cellStyle name="Normal 3 3 4 5 5" xfId="8733"/>
    <cellStyle name="Normal 3 3 4 5 5 2" xfId="14522"/>
    <cellStyle name="Normal 3 3 4 5 6" xfId="10663"/>
    <cellStyle name="Normal 3 3 4 6" xfId="1367"/>
    <cellStyle name="Normal 3 3 4 6 2" xfId="3300"/>
    <cellStyle name="Normal 3 3 4 6 2 2" xfId="7402"/>
    <cellStyle name="Normal 3 3 4 6 3" xfId="5318"/>
    <cellStyle name="Normal 3 3 4 6 3 2" xfId="13075"/>
    <cellStyle name="Normal 3 3 4 6 4" xfId="9215"/>
    <cellStyle name="Normal 3 3 4 6 4 2" xfId="15004"/>
    <cellStyle name="Normal 3 3 4 6 5" xfId="11145"/>
    <cellStyle name="Normal 3 3 4 7" xfId="2336"/>
    <cellStyle name="Normal 3 3 4 7 2" xfId="7403"/>
    <cellStyle name="Normal 3 3 4 8" xfId="4354"/>
    <cellStyle name="Normal 3 3 4 8 2" xfId="12111"/>
    <cellStyle name="Normal 3 3 4 9" xfId="8251"/>
    <cellStyle name="Normal 3 3 4 9 2" xfId="14040"/>
    <cellStyle name="Normal 3 3 5" xfId="353"/>
    <cellStyle name="Normal 3 3 5 2" xfId="513"/>
    <cellStyle name="Normal 3 3 5 2 2" xfId="1061"/>
    <cellStyle name="Normal 3 3 5 2 2 2" xfId="2049"/>
    <cellStyle name="Normal 3 3 5 2 2 2 2" xfId="3982"/>
    <cellStyle name="Normal 3 3 5 2 2 2 2 2" xfId="7404"/>
    <cellStyle name="Normal 3 3 5 2 2 2 3" xfId="6000"/>
    <cellStyle name="Normal 3 3 5 2 2 2 3 2" xfId="13757"/>
    <cellStyle name="Normal 3 3 5 2 2 2 4" xfId="9897"/>
    <cellStyle name="Normal 3 3 5 2 2 2 4 2" xfId="15686"/>
    <cellStyle name="Normal 3 3 5 2 2 2 5" xfId="11827"/>
    <cellStyle name="Normal 3 3 5 2 2 3" xfId="3018"/>
    <cellStyle name="Normal 3 3 5 2 2 3 2" xfId="7405"/>
    <cellStyle name="Normal 3 3 5 2 2 4" xfId="5036"/>
    <cellStyle name="Normal 3 3 5 2 2 4 2" xfId="12793"/>
    <cellStyle name="Normal 3 3 5 2 2 5" xfId="8933"/>
    <cellStyle name="Normal 3 3 5 2 2 5 2" xfId="14722"/>
    <cellStyle name="Normal 3 3 5 2 2 6" xfId="10863"/>
    <cellStyle name="Normal 3 3 5 2 3" xfId="1567"/>
    <cellStyle name="Normal 3 3 5 2 3 2" xfId="3500"/>
    <cellStyle name="Normal 3 3 5 2 3 2 2" xfId="7406"/>
    <cellStyle name="Normal 3 3 5 2 3 3" xfId="5518"/>
    <cellStyle name="Normal 3 3 5 2 3 3 2" xfId="13275"/>
    <cellStyle name="Normal 3 3 5 2 3 4" xfId="9415"/>
    <cellStyle name="Normal 3 3 5 2 3 4 2" xfId="15204"/>
    <cellStyle name="Normal 3 3 5 2 3 5" xfId="11345"/>
    <cellStyle name="Normal 3 3 5 2 4" xfId="2536"/>
    <cellStyle name="Normal 3 3 5 2 4 2" xfId="7407"/>
    <cellStyle name="Normal 3 3 5 2 5" xfId="4554"/>
    <cellStyle name="Normal 3 3 5 2 5 2" xfId="12311"/>
    <cellStyle name="Normal 3 3 5 2 6" xfId="8451"/>
    <cellStyle name="Normal 3 3 5 2 6 2" xfId="14240"/>
    <cellStyle name="Normal 3 3 5 2 7" xfId="10381"/>
    <cellStyle name="Normal 3 3 5 3" xfId="675"/>
    <cellStyle name="Normal 3 3 5 3 2" xfId="1222"/>
    <cellStyle name="Normal 3 3 5 3 2 2" xfId="2209"/>
    <cellStyle name="Normal 3 3 5 3 2 2 2" xfId="4142"/>
    <cellStyle name="Normal 3 3 5 3 2 2 2 2" xfId="7408"/>
    <cellStyle name="Normal 3 3 5 3 2 2 3" xfId="6160"/>
    <cellStyle name="Normal 3 3 5 3 2 2 3 2" xfId="13917"/>
    <cellStyle name="Normal 3 3 5 3 2 2 4" xfId="10057"/>
    <cellStyle name="Normal 3 3 5 3 2 2 4 2" xfId="15846"/>
    <cellStyle name="Normal 3 3 5 3 2 2 5" xfId="11987"/>
    <cellStyle name="Normal 3 3 5 3 2 3" xfId="3179"/>
    <cellStyle name="Normal 3 3 5 3 2 3 2" xfId="7409"/>
    <cellStyle name="Normal 3 3 5 3 2 4" xfId="5197"/>
    <cellStyle name="Normal 3 3 5 3 2 4 2" xfId="12954"/>
    <cellStyle name="Normal 3 3 5 3 2 5" xfId="9094"/>
    <cellStyle name="Normal 3 3 5 3 2 5 2" xfId="14883"/>
    <cellStyle name="Normal 3 3 5 3 2 6" xfId="11024"/>
    <cellStyle name="Normal 3 3 5 3 3" xfId="1728"/>
    <cellStyle name="Normal 3 3 5 3 3 2" xfId="3661"/>
    <cellStyle name="Normal 3 3 5 3 3 2 2" xfId="7410"/>
    <cellStyle name="Normal 3 3 5 3 3 3" xfId="5679"/>
    <cellStyle name="Normal 3 3 5 3 3 3 2" xfId="13436"/>
    <cellStyle name="Normal 3 3 5 3 3 4" xfId="9576"/>
    <cellStyle name="Normal 3 3 5 3 3 4 2" xfId="15365"/>
    <cellStyle name="Normal 3 3 5 3 3 5" xfId="11506"/>
    <cellStyle name="Normal 3 3 5 3 4" xfId="2697"/>
    <cellStyle name="Normal 3 3 5 3 4 2" xfId="7411"/>
    <cellStyle name="Normal 3 3 5 3 5" xfId="4715"/>
    <cellStyle name="Normal 3 3 5 3 5 2" xfId="12472"/>
    <cellStyle name="Normal 3 3 5 3 6" xfId="8612"/>
    <cellStyle name="Normal 3 3 5 3 6 2" xfId="14401"/>
    <cellStyle name="Normal 3 3 5 3 7" xfId="10542"/>
    <cellStyle name="Normal 3 3 5 4" xfId="901"/>
    <cellStyle name="Normal 3 3 5 4 2" xfId="1889"/>
    <cellStyle name="Normal 3 3 5 4 2 2" xfId="3822"/>
    <cellStyle name="Normal 3 3 5 4 2 2 2" xfId="7412"/>
    <cellStyle name="Normal 3 3 5 4 2 3" xfId="5840"/>
    <cellStyle name="Normal 3 3 5 4 2 3 2" xfId="13597"/>
    <cellStyle name="Normal 3 3 5 4 2 4" xfId="9737"/>
    <cellStyle name="Normal 3 3 5 4 2 4 2" xfId="15526"/>
    <cellStyle name="Normal 3 3 5 4 2 5" xfId="11667"/>
    <cellStyle name="Normal 3 3 5 4 3" xfId="2858"/>
    <cellStyle name="Normal 3 3 5 4 3 2" xfId="7413"/>
    <cellStyle name="Normal 3 3 5 4 4" xfId="4876"/>
    <cellStyle name="Normal 3 3 5 4 4 2" xfId="12633"/>
    <cellStyle name="Normal 3 3 5 4 5" xfId="8773"/>
    <cellStyle name="Normal 3 3 5 4 5 2" xfId="14562"/>
    <cellStyle name="Normal 3 3 5 4 6" xfId="10703"/>
    <cellStyle name="Normal 3 3 5 5" xfId="1407"/>
    <cellStyle name="Normal 3 3 5 5 2" xfId="3340"/>
    <cellStyle name="Normal 3 3 5 5 2 2" xfId="7414"/>
    <cellStyle name="Normal 3 3 5 5 3" xfId="5358"/>
    <cellStyle name="Normal 3 3 5 5 3 2" xfId="13115"/>
    <cellStyle name="Normal 3 3 5 5 4" xfId="9255"/>
    <cellStyle name="Normal 3 3 5 5 4 2" xfId="15044"/>
    <cellStyle name="Normal 3 3 5 5 5" xfId="11185"/>
    <cellStyle name="Normal 3 3 5 6" xfId="2376"/>
    <cellStyle name="Normal 3 3 5 6 2" xfId="7415"/>
    <cellStyle name="Normal 3 3 5 7" xfId="4394"/>
    <cellStyle name="Normal 3 3 5 7 2" xfId="12151"/>
    <cellStyle name="Normal 3 3 5 8" xfId="8291"/>
    <cellStyle name="Normal 3 3 5 8 2" xfId="14080"/>
    <cellStyle name="Normal 3 3 5 9" xfId="10221"/>
    <cellStyle name="Normal 3 3 6" xfId="433"/>
    <cellStyle name="Normal 3 3 6 2" xfId="981"/>
    <cellStyle name="Normal 3 3 6 2 2" xfId="1969"/>
    <cellStyle name="Normal 3 3 6 2 2 2" xfId="3902"/>
    <cellStyle name="Normal 3 3 6 2 2 2 2" xfId="7416"/>
    <cellStyle name="Normal 3 3 6 2 2 3" xfId="5920"/>
    <cellStyle name="Normal 3 3 6 2 2 3 2" xfId="13677"/>
    <cellStyle name="Normal 3 3 6 2 2 4" xfId="9817"/>
    <cellStyle name="Normal 3 3 6 2 2 4 2" xfId="15606"/>
    <cellStyle name="Normal 3 3 6 2 2 5" xfId="11747"/>
    <cellStyle name="Normal 3 3 6 2 3" xfId="2938"/>
    <cellStyle name="Normal 3 3 6 2 3 2" xfId="7417"/>
    <cellStyle name="Normal 3 3 6 2 4" xfId="4956"/>
    <cellStyle name="Normal 3 3 6 2 4 2" xfId="12713"/>
    <cellStyle name="Normal 3 3 6 2 5" xfId="8853"/>
    <cellStyle name="Normal 3 3 6 2 5 2" xfId="14642"/>
    <cellStyle name="Normal 3 3 6 2 6" xfId="10783"/>
    <cellStyle name="Normal 3 3 6 3" xfId="1487"/>
    <cellStyle name="Normal 3 3 6 3 2" xfId="3420"/>
    <cellStyle name="Normal 3 3 6 3 2 2" xfId="7418"/>
    <cellStyle name="Normal 3 3 6 3 3" xfId="5438"/>
    <cellStyle name="Normal 3 3 6 3 3 2" xfId="13195"/>
    <cellStyle name="Normal 3 3 6 3 4" xfId="9335"/>
    <cellStyle name="Normal 3 3 6 3 4 2" xfId="15124"/>
    <cellStyle name="Normal 3 3 6 3 5" xfId="11265"/>
    <cellStyle name="Normal 3 3 6 4" xfId="2456"/>
    <cellStyle name="Normal 3 3 6 4 2" xfId="7419"/>
    <cellStyle name="Normal 3 3 6 5" xfId="4474"/>
    <cellStyle name="Normal 3 3 6 5 2" xfId="12231"/>
    <cellStyle name="Normal 3 3 6 6" xfId="8371"/>
    <cellStyle name="Normal 3 3 6 6 2" xfId="14160"/>
    <cellStyle name="Normal 3 3 6 7" xfId="10301"/>
    <cellStyle name="Normal 3 3 7" xfId="595"/>
    <cellStyle name="Normal 3 3 7 2" xfId="1142"/>
    <cellStyle name="Normal 3 3 7 2 2" xfId="2129"/>
    <cellStyle name="Normal 3 3 7 2 2 2" xfId="4062"/>
    <cellStyle name="Normal 3 3 7 2 2 2 2" xfId="7420"/>
    <cellStyle name="Normal 3 3 7 2 2 3" xfId="6080"/>
    <cellStyle name="Normal 3 3 7 2 2 3 2" xfId="13837"/>
    <cellStyle name="Normal 3 3 7 2 2 4" xfId="9977"/>
    <cellStyle name="Normal 3 3 7 2 2 4 2" xfId="15766"/>
    <cellStyle name="Normal 3 3 7 2 2 5" xfId="11907"/>
    <cellStyle name="Normal 3 3 7 2 3" xfId="3099"/>
    <cellStyle name="Normal 3 3 7 2 3 2" xfId="7421"/>
    <cellStyle name="Normal 3 3 7 2 4" xfId="5117"/>
    <cellStyle name="Normal 3 3 7 2 4 2" xfId="12874"/>
    <cellStyle name="Normal 3 3 7 2 5" xfId="9014"/>
    <cellStyle name="Normal 3 3 7 2 5 2" xfId="14803"/>
    <cellStyle name="Normal 3 3 7 2 6" xfId="10944"/>
    <cellStyle name="Normal 3 3 7 3" xfId="1648"/>
    <cellStyle name="Normal 3 3 7 3 2" xfId="3581"/>
    <cellStyle name="Normal 3 3 7 3 2 2" xfId="7422"/>
    <cellStyle name="Normal 3 3 7 3 3" xfId="5599"/>
    <cellStyle name="Normal 3 3 7 3 3 2" xfId="13356"/>
    <cellStyle name="Normal 3 3 7 3 4" xfId="9496"/>
    <cellStyle name="Normal 3 3 7 3 4 2" xfId="15285"/>
    <cellStyle name="Normal 3 3 7 3 5" xfId="11426"/>
    <cellStyle name="Normal 3 3 7 4" xfId="2617"/>
    <cellStyle name="Normal 3 3 7 4 2" xfId="7423"/>
    <cellStyle name="Normal 3 3 7 5" xfId="4635"/>
    <cellStyle name="Normal 3 3 7 5 2" xfId="12392"/>
    <cellStyle name="Normal 3 3 7 6" xfId="8532"/>
    <cellStyle name="Normal 3 3 7 6 2" xfId="14321"/>
    <cellStyle name="Normal 3 3 7 7" xfId="10462"/>
    <cellStyle name="Normal 3 3 8" xfId="807"/>
    <cellStyle name="Normal 3 3 8 2" xfId="1809"/>
    <cellStyle name="Normal 3 3 8 2 2" xfId="3742"/>
    <cellStyle name="Normal 3 3 8 2 2 2" xfId="7424"/>
    <cellStyle name="Normal 3 3 8 2 3" xfId="5760"/>
    <cellStyle name="Normal 3 3 8 2 3 2" xfId="13517"/>
    <cellStyle name="Normal 3 3 8 2 4" xfId="9657"/>
    <cellStyle name="Normal 3 3 8 2 4 2" xfId="15446"/>
    <cellStyle name="Normal 3 3 8 2 5" xfId="11587"/>
    <cellStyle name="Normal 3 3 8 3" xfId="2778"/>
    <cellStyle name="Normal 3 3 8 3 2" xfId="7425"/>
    <cellStyle name="Normal 3 3 8 4" xfId="4796"/>
    <cellStyle name="Normal 3 3 8 4 2" xfId="12553"/>
    <cellStyle name="Normal 3 3 8 5" xfId="8693"/>
    <cellStyle name="Normal 3 3 8 5 2" xfId="14482"/>
    <cellStyle name="Normal 3 3 8 6" xfId="10623"/>
    <cellStyle name="Normal 3 3 9" xfId="1327"/>
    <cellStyle name="Normal 3 3 9 2" xfId="3260"/>
    <cellStyle name="Normal 3 3 9 2 2" xfId="7426"/>
    <cellStyle name="Normal 3 3 9 3" xfId="5278"/>
    <cellStyle name="Normal 3 3 9 3 2" xfId="13035"/>
    <cellStyle name="Normal 3 3 9 4" xfId="9175"/>
    <cellStyle name="Normal 3 3 9 4 2" xfId="14964"/>
    <cellStyle name="Normal 3 3 9 5" xfId="11105"/>
    <cellStyle name="Normal 3 4" xfId="165"/>
    <cellStyle name="Normal 3 5" xfId="133"/>
    <cellStyle name="Normal 3 6" xfId="4217"/>
    <cellStyle name="Normal 3 6 2" xfId="4231"/>
    <cellStyle name="Normal 3 6 2 2" xfId="4292"/>
    <cellStyle name="Normal 3 6 3" xfId="4232"/>
    <cellStyle name="Normal 3 6 3 2" xfId="4233"/>
    <cellStyle name="Normal 3 6 3 2 2" xfId="4293"/>
    <cellStyle name="Normal 3 6 3 3" xfId="4235"/>
    <cellStyle name="Normal 3 6 3 3 2" xfId="4294"/>
    <cellStyle name="Normal 3 6 3 4" xfId="4234"/>
    <cellStyle name="Normal 3 6 3 4 2" xfId="4237"/>
    <cellStyle name="Normal 3 6 3 4 2 2" xfId="4238"/>
    <cellStyle name="Normal 3 6 3 4 2 2 2" xfId="4296"/>
    <cellStyle name="Normal 3 6 3 4 2 3" xfId="4248"/>
    <cellStyle name="Normal 3 6 3 4 2 3 2" xfId="4245"/>
    <cellStyle name="Normal 3 6 3 4 2 3 2 2" xfId="4297"/>
    <cellStyle name="Normal 3 6 3 4 2 3 3" xfId="16007"/>
    <cellStyle name="Normal 3 6 3 4 2 3 3 2" xfId="16112"/>
    <cellStyle name="Normal 3 6 3 4 2 3 3 3" xfId="16149"/>
    <cellStyle name="Normal 3 6 3 4 2 3 3 3 2" xfId="16798"/>
    <cellStyle name="Normal 3 6 3 4 2 3 3 3 3" xfId="17248"/>
    <cellStyle name="Normal 3 6 3 4 2 3 3 3 4" xfId="16756"/>
    <cellStyle name="Normal 3 6 3 4 2 3 3 3 4 2" xfId="16758"/>
    <cellStyle name="Normal 3 6 3 4 2 3 3 4" xfId="16016"/>
    <cellStyle name="Normal 3 6 3 4 2 3 3 4 2" xfId="16784"/>
    <cellStyle name="Normal 3 6 3 4 2 3 3 4 3" xfId="17216"/>
    <cellStyle name="Normal 3 6 3 4 2 3 3 4 4" xfId="16722"/>
    <cellStyle name="Normal 3 6 3 4 2 3 3 4 4 2" xfId="16747"/>
    <cellStyle name="Normal 3 6 3 4 2 3 4" xfId="16077"/>
    <cellStyle name="Normal 3 6 3 4 2 3 4 2" xfId="16788"/>
    <cellStyle name="Normal 3 6 3 4 2 3 4 3" xfId="17231"/>
    <cellStyle name="Normal 3 6 3 4 2 3 4 4" xfId="16754"/>
    <cellStyle name="Normal 3 6 3 4 2 3 4 4 2" xfId="16740"/>
    <cellStyle name="Normal 3 6 3 4 2 3 5" xfId="16727"/>
    <cellStyle name="Normal 3 6 3 4 2 3 5 2" xfId="16732"/>
    <cellStyle name="Normal 3 6 3 4 2 4" xfId="16005"/>
    <cellStyle name="Normal 3 6 3 4 2 4 2" xfId="16110"/>
    <cellStyle name="Normal 3 6 3 4 2 4 3" xfId="16147"/>
    <cellStyle name="Normal 3 6 3 4 2 4 3 2" xfId="16796"/>
    <cellStyle name="Normal 3 6 3 4 2 4 3 3" xfId="17246"/>
    <cellStyle name="Normal 3 6 3 4 2 4 3 4" xfId="16714"/>
    <cellStyle name="Normal 3 6 3 4 2 4 3 4 2" xfId="18311"/>
    <cellStyle name="Normal 3 6 3 4 2 4 4" xfId="16014"/>
    <cellStyle name="Normal 3 6 3 4 2 4 4 2" xfId="16782"/>
    <cellStyle name="Normal 3 6 3 4 2 4 4 3" xfId="17214"/>
    <cellStyle name="Normal 3 6 3 4 2 4 4 4" xfId="16737"/>
    <cellStyle name="Normal 3 6 3 4 2 4 4 4 2" xfId="16771"/>
    <cellStyle name="Normal 3 6 3 4 2 5" xfId="16051"/>
    <cellStyle name="Normal 3 6 3 4 2 5 2" xfId="16787"/>
    <cellStyle name="Normal 3 6 3 4 2 5 3" xfId="17225"/>
    <cellStyle name="Normal 3 6 3 4 2 5 4" xfId="16742"/>
    <cellStyle name="Normal 3 6 3 4 2 5 4 2" xfId="16774"/>
    <cellStyle name="Normal 3 6 3 4 2 6" xfId="16764"/>
    <cellStyle name="Normal 3 6 3 4 2 6 2" xfId="16775"/>
    <cellStyle name="Normal 3 6 3 4 3" xfId="4236"/>
    <cellStyle name="Normal 3 6 3 4 3 2" xfId="4295"/>
    <cellStyle name="Normal 3 6 3 4 4" xfId="4247"/>
    <cellStyle name="Normal 3 6 3 4 4 2" xfId="4246"/>
    <cellStyle name="Normal 3 6 3 4 4 2 2" xfId="4298"/>
    <cellStyle name="Normal 3 6 3 4 4 3" xfId="16006"/>
    <cellStyle name="Normal 3 6 3 4 4 3 2" xfId="16111"/>
    <cellStyle name="Normal 3 6 3 4 4 3 3" xfId="16148"/>
    <cellStyle name="Normal 3 6 3 4 4 3 3 2" xfId="16797"/>
    <cellStyle name="Normal 3 6 3 4 4 3 3 3" xfId="17247"/>
    <cellStyle name="Normal 3 6 3 4 4 3 3 4" xfId="16792"/>
    <cellStyle name="Normal 3 6 3 4 4 3 3 4 2" xfId="16725"/>
    <cellStyle name="Normal 3 6 3 4 4 3 4" xfId="16015"/>
    <cellStyle name="Normal 3 6 3 4 4 3 4 2" xfId="16783"/>
    <cellStyle name="Normal 3 6 3 4 4 3 4 3" xfId="17215"/>
    <cellStyle name="Normal 3 6 3 4 4 3 4 4" xfId="16743"/>
    <cellStyle name="Normal 3 6 3 4 4 3 4 4 2" xfId="16772"/>
    <cellStyle name="Normal 3 6 3 4 4 4" xfId="16107"/>
    <cellStyle name="Normal 3 6 3 4 4 4 2" xfId="16791"/>
    <cellStyle name="Normal 3 6 3 4 4 4 3" xfId="17236"/>
    <cellStyle name="Normal 3 6 3 4 4 4 4" xfId="16768"/>
    <cellStyle name="Normal 3 6 3 4 4 4 4 2" xfId="16744"/>
    <cellStyle name="Normal 3 6 3 4 4 5" xfId="16749"/>
    <cellStyle name="Normal 3 6 3 4 4 5 2" xfId="18313"/>
    <cellStyle name="Normal 3 6 3 4 5" xfId="16004"/>
    <cellStyle name="Normal 3 6 3 4 5 2" xfId="16109"/>
    <cellStyle name="Normal 3 6 3 4 5 3" xfId="16146"/>
    <cellStyle name="Normal 3 6 3 4 5 3 2" xfId="16795"/>
    <cellStyle name="Normal 3 6 3 4 5 3 3" xfId="17245"/>
    <cellStyle name="Normal 3 6 3 4 5 3 4" xfId="16719"/>
    <cellStyle name="Normal 3 6 3 4 5 3 4 2" xfId="16757"/>
    <cellStyle name="Normal 3 6 3 4 5 4" xfId="16013"/>
    <cellStyle name="Normal 3 6 3 4 5 4 2" xfId="16781"/>
    <cellStyle name="Normal 3 6 3 4 5 4 3" xfId="17213"/>
    <cellStyle name="Normal 3 6 3 4 5 4 4" xfId="16776"/>
    <cellStyle name="Normal 3 6 3 4 5 4 4 2" xfId="16760"/>
    <cellStyle name="Normal 3 6 3 4 6" xfId="16084"/>
    <cellStyle name="Normal 3 6 3 4 6 2" xfId="16789"/>
    <cellStyle name="Normal 3 6 3 4 6 3" xfId="17233"/>
    <cellStyle name="Normal 3 6 3 4 6 4" xfId="16746"/>
    <cellStyle name="Normal 3 6 3 4 6 4 2" xfId="16723"/>
    <cellStyle name="Normal 3 6 3 4 7" xfId="16773"/>
    <cellStyle name="Normal 3 6 3 4 7 2" xfId="16759"/>
    <cellStyle name="Normal 3 6 4" xfId="16003"/>
    <cellStyle name="Normal 3 6 4 2" xfId="16108"/>
    <cellStyle name="Normal 3 6 4 3" xfId="16145"/>
    <cellStyle name="Normal 3 6 4 3 2" xfId="16794"/>
    <cellStyle name="Normal 3 6 4 3 3" xfId="17244"/>
    <cellStyle name="Normal 3 6 4 3 4" xfId="16724"/>
    <cellStyle name="Normal 3 6 4 3 4 2" xfId="16739"/>
    <cellStyle name="Normal 3 6 4 4" xfId="16012"/>
    <cellStyle name="Normal 3 6 4 4 2" xfId="16780"/>
    <cellStyle name="Normal 3 6 4 4 3" xfId="17212"/>
    <cellStyle name="Normal 3 6 4 4 4" xfId="16731"/>
    <cellStyle name="Normal 3 6 4 4 4 2" xfId="16767"/>
    <cellStyle name="Normal 3 6 5" xfId="16104"/>
    <cellStyle name="Normal 3 6 5 2" xfId="16790"/>
    <cellStyle name="Normal 3 6 5 3" xfId="17235"/>
    <cellStyle name="Normal 3 6 5 4" xfId="16801"/>
    <cellStyle name="Normal 3 6 5 4 2" xfId="16721"/>
    <cellStyle name="Normal 3 6 6" xfId="16762"/>
    <cellStyle name="Normal 3 6 6 2" xfId="16734"/>
    <cellStyle name="Normal 3 7" xfId="4253"/>
    <cellStyle name="Normal 3 7 2" xfId="4262"/>
    <cellStyle name="Normal 3 7 2 2" xfId="4300"/>
    <cellStyle name="Normal 30" xfId="7154"/>
    <cellStyle name="Normal 30 2" xfId="10132"/>
    <cellStyle name="Normal 30 2 2" xfId="16010"/>
    <cellStyle name="Normal 30 2 3" xfId="16078"/>
    <cellStyle name="Normal 30 3" xfId="15986"/>
    <cellStyle name="Normal 31" xfId="7427"/>
    <cellStyle name="Normal 31 2" xfId="7428"/>
    <cellStyle name="Normal 31 3" xfId="15921"/>
    <cellStyle name="Normal 32" xfId="6809"/>
    <cellStyle name="Normal 33" xfId="6669"/>
    <cellStyle name="Normal 35" xfId="7429"/>
    <cellStyle name="Normal 39" xfId="7430"/>
    <cellStyle name="Normal 4" xfId="43"/>
    <cellStyle name="Normal 4 2" xfId="166"/>
    <cellStyle name="Normal 4 2 2" xfId="234"/>
    <cellStyle name="Normal 4 2 2 2" xfId="4228"/>
    <cellStyle name="Normal 4 2 2 2 2" xfId="4289"/>
    <cellStyle name="Normal 4 2 2 3" xfId="4276"/>
    <cellStyle name="Normal 4 2 3" xfId="4223"/>
    <cellStyle name="Normal 4 2 3 2" xfId="4284"/>
    <cellStyle name="Normal 4 2 4" xfId="4271"/>
    <cellStyle name="Normal 4 3" xfId="167"/>
    <cellStyle name="Normal 4 3 2" xfId="4224"/>
    <cellStyle name="Normal 4 3 2 2" xfId="4285"/>
    <cellStyle name="Normal 4 3 3" xfId="4272"/>
    <cellStyle name="Normal 4 4" xfId="4218"/>
    <cellStyle name="Normal 4 4 2" xfId="4279"/>
    <cellStyle name="Normal 4 5" xfId="4266"/>
    <cellStyle name="Normal 5" xfId="46"/>
    <cellStyle name="Normal 5 10" xfId="1322"/>
    <cellStyle name="Normal 5 10 2" xfId="3255"/>
    <cellStyle name="Normal 5 10 2 2" xfId="7431"/>
    <cellStyle name="Normal 5 10 3" xfId="5273"/>
    <cellStyle name="Normal 5 10 3 2" xfId="13030"/>
    <cellStyle name="Normal 5 10 4" xfId="9170"/>
    <cellStyle name="Normal 5 10 4 2" xfId="14959"/>
    <cellStyle name="Normal 5 10 5" xfId="11100"/>
    <cellStyle name="Normal 5 11" xfId="2292"/>
    <cellStyle name="Normal 5 11 2" xfId="7432"/>
    <cellStyle name="Normal 5 12" xfId="4241"/>
    <cellStyle name="Normal 5 12 2" xfId="4311"/>
    <cellStyle name="Normal 5 12 3" xfId="15980"/>
    <cellStyle name="Normal 5 13" xfId="7433"/>
    <cellStyle name="Normal 5 13 2" xfId="13997"/>
    <cellStyle name="Normal 5 14" xfId="10138"/>
    <cellStyle name="Normal 5 2" xfId="149"/>
    <cellStyle name="Normal 5 2 10" xfId="2294"/>
    <cellStyle name="Normal 5 2 10 2" xfId="7434"/>
    <cellStyle name="Normal 5 2 11" xfId="4306"/>
    <cellStyle name="Normal 5 2 11 2" xfId="12064"/>
    <cellStyle name="Normal 5 2 12" xfId="8204"/>
    <cellStyle name="Normal 5 2 12 2" xfId="13992"/>
    <cellStyle name="Normal 5 2 13" xfId="10133"/>
    <cellStyle name="Normal 5 2 14" xfId="15922"/>
    <cellStyle name="Normal 5 2 2" xfId="225"/>
    <cellStyle name="Normal 5 2 2 10" xfId="4321"/>
    <cellStyle name="Normal 5 2 2 10 2" xfId="12078"/>
    <cellStyle name="Normal 5 2 2 11" xfId="8218"/>
    <cellStyle name="Normal 5 2 2 11 2" xfId="14007"/>
    <cellStyle name="Normal 5 2 2 12" xfId="10148"/>
    <cellStyle name="Normal 5 2 2 2" xfId="255"/>
    <cellStyle name="Normal 5 2 2 2 10" xfId="8238"/>
    <cellStyle name="Normal 5 2 2 2 10 2" xfId="14027"/>
    <cellStyle name="Normal 5 2 2 2 11" xfId="10168"/>
    <cellStyle name="Normal 5 2 2 2 2" xfId="340"/>
    <cellStyle name="Normal 5 2 2 2 2 10" xfId="10208"/>
    <cellStyle name="Normal 5 2 2 2 2 2" xfId="420"/>
    <cellStyle name="Normal 5 2 2 2 2 2 2" xfId="580"/>
    <cellStyle name="Normal 5 2 2 2 2 2 2 2" xfId="1128"/>
    <cellStyle name="Normal 5 2 2 2 2 2 2 2 2" xfId="2116"/>
    <cellStyle name="Normal 5 2 2 2 2 2 2 2 2 2" xfId="4049"/>
    <cellStyle name="Normal 5 2 2 2 2 2 2 2 2 2 2" xfId="7435"/>
    <cellStyle name="Normal 5 2 2 2 2 2 2 2 2 3" xfId="6067"/>
    <cellStyle name="Normal 5 2 2 2 2 2 2 2 2 3 2" xfId="13824"/>
    <cellStyle name="Normal 5 2 2 2 2 2 2 2 2 4" xfId="9964"/>
    <cellStyle name="Normal 5 2 2 2 2 2 2 2 2 4 2" xfId="15753"/>
    <cellStyle name="Normal 5 2 2 2 2 2 2 2 2 5" xfId="11894"/>
    <cellStyle name="Normal 5 2 2 2 2 2 2 2 3" xfId="3085"/>
    <cellStyle name="Normal 5 2 2 2 2 2 2 2 3 2" xfId="7436"/>
    <cellStyle name="Normal 5 2 2 2 2 2 2 2 4" xfId="5103"/>
    <cellStyle name="Normal 5 2 2 2 2 2 2 2 4 2" xfId="12860"/>
    <cellStyle name="Normal 5 2 2 2 2 2 2 2 5" xfId="9000"/>
    <cellStyle name="Normal 5 2 2 2 2 2 2 2 5 2" xfId="14789"/>
    <cellStyle name="Normal 5 2 2 2 2 2 2 2 6" xfId="10930"/>
    <cellStyle name="Normal 5 2 2 2 2 2 2 3" xfId="1634"/>
    <cellStyle name="Normal 5 2 2 2 2 2 2 3 2" xfId="3567"/>
    <cellStyle name="Normal 5 2 2 2 2 2 2 3 2 2" xfId="7437"/>
    <cellStyle name="Normal 5 2 2 2 2 2 2 3 3" xfId="5585"/>
    <cellStyle name="Normal 5 2 2 2 2 2 2 3 3 2" xfId="13342"/>
    <cellStyle name="Normal 5 2 2 2 2 2 2 3 4" xfId="9482"/>
    <cellStyle name="Normal 5 2 2 2 2 2 2 3 4 2" xfId="15271"/>
    <cellStyle name="Normal 5 2 2 2 2 2 2 3 5" xfId="11412"/>
    <cellStyle name="Normal 5 2 2 2 2 2 2 4" xfId="2603"/>
    <cellStyle name="Normal 5 2 2 2 2 2 2 4 2" xfId="7438"/>
    <cellStyle name="Normal 5 2 2 2 2 2 2 5" xfId="4621"/>
    <cellStyle name="Normal 5 2 2 2 2 2 2 5 2" xfId="12378"/>
    <cellStyle name="Normal 5 2 2 2 2 2 2 6" xfId="8518"/>
    <cellStyle name="Normal 5 2 2 2 2 2 2 6 2" xfId="14307"/>
    <cellStyle name="Normal 5 2 2 2 2 2 2 7" xfId="10448"/>
    <cellStyle name="Normal 5 2 2 2 2 2 3" xfId="742"/>
    <cellStyle name="Normal 5 2 2 2 2 2 3 2" xfId="1289"/>
    <cellStyle name="Normal 5 2 2 2 2 2 3 2 2" xfId="2276"/>
    <cellStyle name="Normal 5 2 2 2 2 2 3 2 2 2" xfId="4209"/>
    <cellStyle name="Normal 5 2 2 2 2 2 3 2 2 2 2" xfId="7439"/>
    <cellStyle name="Normal 5 2 2 2 2 2 3 2 2 3" xfId="6227"/>
    <cellStyle name="Normal 5 2 2 2 2 2 3 2 2 3 2" xfId="13984"/>
    <cellStyle name="Normal 5 2 2 2 2 2 3 2 2 4" xfId="10124"/>
    <cellStyle name="Normal 5 2 2 2 2 2 3 2 2 4 2" xfId="15913"/>
    <cellStyle name="Normal 5 2 2 2 2 2 3 2 2 5" xfId="12054"/>
    <cellStyle name="Normal 5 2 2 2 2 2 3 2 3" xfId="3246"/>
    <cellStyle name="Normal 5 2 2 2 2 2 3 2 3 2" xfId="7440"/>
    <cellStyle name="Normal 5 2 2 2 2 2 3 2 4" xfId="5264"/>
    <cellStyle name="Normal 5 2 2 2 2 2 3 2 4 2" xfId="13021"/>
    <cellStyle name="Normal 5 2 2 2 2 2 3 2 5" xfId="9161"/>
    <cellStyle name="Normal 5 2 2 2 2 2 3 2 5 2" xfId="14950"/>
    <cellStyle name="Normal 5 2 2 2 2 2 3 2 6" xfId="11091"/>
    <cellStyle name="Normal 5 2 2 2 2 2 3 3" xfId="1795"/>
    <cellStyle name="Normal 5 2 2 2 2 2 3 3 2" xfId="3728"/>
    <cellStyle name="Normal 5 2 2 2 2 2 3 3 2 2" xfId="7441"/>
    <cellStyle name="Normal 5 2 2 2 2 2 3 3 3" xfId="5746"/>
    <cellStyle name="Normal 5 2 2 2 2 2 3 3 3 2" xfId="13503"/>
    <cellStyle name="Normal 5 2 2 2 2 2 3 3 4" xfId="9643"/>
    <cellStyle name="Normal 5 2 2 2 2 2 3 3 4 2" xfId="15432"/>
    <cellStyle name="Normal 5 2 2 2 2 2 3 3 5" xfId="11573"/>
    <cellStyle name="Normal 5 2 2 2 2 2 3 4" xfId="2764"/>
    <cellStyle name="Normal 5 2 2 2 2 2 3 4 2" xfId="7442"/>
    <cellStyle name="Normal 5 2 2 2 2 2 3 5" xfId="4782"/>
    <cellStyle name="Normal 5 2 2 2 2 2 3 5 2" xfId="12539"/>
    <cellStyle name="Normal 5 2 2 2 2 2 3 6" xfId="8679"/>
    <cellStyle name="Normal 5 2 2 2 2 2 3 6 2" xfId="14468"/>
    <cellStyle name="Normal 5 2 2 2 2 2 3 7" xfId="10609"/>
    <cellStyle name="Normal 5 2 2 2 2 2 4" xfId="968"/>
    <cellStyle name="Normal 5 2 2 2 2 2 4 2" xfId="1956"/>
    <cellStyle name="Normal 5 2 2 2 2 2 4 2 2" xfId="3889"/>
    <cellStyle name="Normal 5 2 2 2 2 2 4 2 2 2" xfId="7443"/>
    <cellStyle name="Normal 5 2 2 2 2 2 4 2 3" xfId="5907"/>
    <cellStyle name="Normal 5 2 2 2 2 2 4 2 3 2" xfId="13664"/>
    <cellStyle name="Normal 5 2 2 2 2 2 4 2 4" xfId="9804"/>
    <cellStyle name="Normal 5 2 2 2 2 2 4 2 4 2" xfId="15593"/>
    <cellStyle name="Normal 5 2 2 2 2 2 4 2 5" xfId="11734"/>
    <cellStyle name="Normal 5 2 2 2 2 2 4 3" xfId="2925"/>
    <cellStyle name="Normal 5 2 2 2 2 2 4 3 2" xfId="7444"/>
    <cellStyle name="Normal 5 2 2 2 2 2 4 4" xfId="4943"/>
    <cellStyle name="Normal 5 2 2 2 2 2 4 4 2" xfId="12700"/>
    <cellStyle name="Normal 5 2 2 2 2 2 4 5" xfId="8840"/>
    <cellStyle name="Normal 5 2 2 2 2 2 4 5 2" xfId="14629"/>
    <cellStyle name="Normal 5 2 2 2 2 2 4 6" xfId="10770"/>
    <cellStyle name="Normal 5 2 2 2 2 2 5" xfId="1474"/>
    <cellStyle name="Normal 5 2 2 2 2 2 5 2" xfId="3407"/>
    <cellStyle name="Normal 5 2 2 2 2 2 5 2 2" xfId="7445"/>
    <cellStyle name="Normal 5 2 2 2 2 2 5 3" xfId="5425"/>
    <cellStyle name="Normal 5 2 2 2 2 2 5 3 2" xfId="13182"/>
    <cellStyle name="Normal 5 2 2 2 2 2 5 4" xfId="9322"/>
    <cellStyle name="Normal 5 2 2 2 2 2 5 4 2" xfId="15111"/>
    <cellStyle name="Normal 5 2 2 2 2 2 5 5" xfId="11252"/>
    <cellStyle name="Normal 5 2 2 2 2 2 6" xfId="2443"/>
    <cellStyle name="Normal 5 2 2 2 2 2 6 2" xfId="7446"/>
    <cellStyle name="Normal 5 2 2 2 2 2 7" xfId="4461"/>
    <cellStyle name="Normal 5 2 2 2 2 2 7 2" xfId="12218"/>
    <cellStyle name="Normal 5 2 2 2 2 2 8" xfId="8358"/>
    <cellStyle name="Normal 5 2 2 2 2 2 8 2" xfId="14147"/>
    <cellStyle name="Normal 5 2 2 2 2 2 9" xfId="10288"/>
    <cellStyle name="Normal 5 2 2 2 2 3" xfId="500"/>
    <cellStyle name="Normal 5 2 2 2 2 3 2" xfId="1048"/>
    <cellStyle name="Normal 5 2 2 2 2 3 2 2" xfId="2036"/>
    <cellStyle name="Normal 5 2 2 2 2 3 2 2 2" xfId="3969"/>
    <cellStyle name="Normal 5 2 2 2 2 3 2 2 2 2" xfId="7447"/>
    <cellStyle name="Normal 5 2 2 2 2 3 2 2 3" xfId="5987"/>
    <cellStyle name="Normal 5 2 2 2 2 3 2 2 3 2" xfId="13744"/>
    <cellStyle name="Normal 5 2 2 2 2 3 2 2 4" xfId="9884"/>
    <cellStyle name="Normal 5 2 2 2 2 3 2 2 4 2" xfId="15673"/>
    <cellStyle name="Normal 5 2 2 2 2 3 2 2 5" xfId="11814"/>
    <cellStyle name="Normal 5 2 2 2 2 3 2 3" xfId="3005"/>
    <cellStyle name="Normal 5 2 2 2 2 3 2 3 2" xfId="7448"/>
    <cellStyle name="Normal 5 2 2 2 2 3 2 4" xfId="5023"/>
    <cellStyle name="Normal 5 2 2 2 2 3 2 4 2" xfId="12780"/>
    <cellStyle name="Normal 5 2 2 2 2 3 2 5" xfId="8920"/>
    <cellStyle name="Normal 5 2 2 2 2 3 2 5 2" xfId="14709"/>
    <cellStyle name="Normal 5 2 2 2 2 3 2 6" xfId="10850"/>
    <cellStyle name="Normal 5 2 2 2 2 3 3" xfId="1554"/>
    <cellStyle name="Normal 5 2 2 2 2 3 3 2" xfId="3487"/>
    <cellStyle name="Normal 5 2 2 2 2 3 3 2 2" xfId="7449"/>
    <cellStyle name="Normal 5 2 2 2 2 3 3 3" xfId="5505"/>
    <cellStyle name="Normal 5 2 2 2 2 3 3 3 2" xfId="13262"/>
    <cellStyle name="Normal 5 2 2 2 2 3 3 4" xfId="9402"/>
    <cellStyle name="Normal 5 2 2 2 2 3 3 4 2" xfId="15191"/>
    <cellStyle name="Normal 5 2 2 2 2 3 3 5" xfId="11332"/>
    <cellStyle name="Normal 5 2 2 2 2 3 4" xfId="2523"/>
    <cellStyle name="Normal 5 2 2 2 2 3 4 2" xfId="7450"/>
    <cellStyle name="Normal 5 2 2 2 2 3 5" xfId="4541"/>
    <cellStyle name="Normal 5 2 2 2 2 3 5 2" xfId="12298"/>
    <cellStyle name="Normal 5 2 2 2 2 3 6" xfId="8438"/>
    <cellStyle name="Normal 5 2 2 2 2 3 6 2" xfId="14227"/>
    <cellStyle name="Normal 5 2 2 2 2 3 7" xfId="10368"/>
    <cellStyle name="Normal 5 2 2 2 2 4" xfId="662"/>
    <cellStyle name="Normal 5 2 2 2 2 4 2" xfId="1209"/>
    <cellStyle name="Normal 5 2 2 2 2 4 2 2" xfId="2196"/>
    <cellStyle name="Normal 5 2 2 2 2 4 2 2 2" xfId="4129"/>
    <cellStyle name="Normal 5 2 2 2 2 4 2 2 2 2" xfId="7451"/>
    <cellStyle name="Normal 5 2 2 2 2 4 2 2 3" xfId="6147"/>
    <cellStyle name="Normal 5 2 2 2 2 4 2 2 3 2" xfId="13904"/>
    <cellStyle name="Normal 5 2 2 2 2 4 2 2 4" xfId="10044"/>
    <cellStyle name="Normal 5 2 2 2 2 4 2 2 4 2" xfId="15833"/>
    <cellStyle name="Normal 5 2 2 2 2 4 2 2 5" xfId="11974"/>
    <cellStyle name="Normal 5 2 2 2 2 4 2 3" xfId="3166"/>
    <cellStyle name="Normal 5 2 2 2 2 4 2 3 2" xfId="7452"/>
    <cellStyle name="Normal 5 2 2 2 2 4 2 4" xfId="5184"/>
    <cellStyle name="Normal 5 2 2 2 2 4 2 4 2" xfId="12941"/>
    <cellStyle name="Normal 5 2 2 2 2 4 2 5" xfId="9081"/>
    <cellStyle name="Normal 5 2 2 2 2 4 2 5 2" xfId="14870"/>
    <cellStyle name="Normal 5 2 2 2 2 4 2 6" xfId="11011"/>
    <cellStyle name="Normal 5 2 2 2 2 4 3" xfId="1715"/>
    <cellStyle name="Normal 5 2 2 2 2 4 3 2" xfId="3648"/>
    <cellStyle name="Normal 5 2 2 2 2 4 3 2 2" xfId="7453"/>
    <cellStyle name="Normal 5 2 2 2 2 4 3 3" xfId="5666"/>
    <cellStyle name="Normal 5 2 2 2 2 4 3 3 2" xfId="13423"/>
    <cellStyle name="Normal 5 2 2 2 2 4 3 4" xfId="9563"/>
    <cellStyle name="Normal 5 2 2 2 2 4 3 4 2" xfId="15352"/>
    <cellStyle name="Normal 5 2 2 2 2 4 3 5" xfId="11493"/>
    <cellStyle name="Normal 5 2 2 2 2 4 4" xfId="2684"/>
    <cellStyle name="Normal 5 2 2 2 2 4 4 2" xfId="7454"/>
    <cellStyle name="Normal 5 2 2 2 2 4 5" xfId="4702"/>
    <cellStyle name="Normal 5 2 2 2 2 4 5 2" xfId="12459"/>
    <cellStyle name="Normal 5 2 2 2 2 4 6" xfId="8599"/>
    <cellStyle name="Normal 5 2 2 2 2 4 6 2" xfId="14388"/>
    <cellStyle name="Normal 5 2 2 2 2 4 7" xfId="10529"/>
    <cellStyle name="Normal 5 2 2 2 2 5" xfId="888"/>
    <cellStyle name="Normal 5 2 2 2 2 5 2" xfId="1876"/>
    <cellStyle name="Normal 5 2 2 2 2 5 2 2" xfId="3809"/>
    <cellStyle name="Normal 5 2 2 2 2 5 2 2 2" xfId="7455"/>
    <cellStyle name="Normal 5 2 2 2 2 5 2 3" xfId="5827"/>
    <cellStyle name="Normal 5 2 2 2 2 5 2 3 2" xfId="13584"/>
    <cellStyle name="Normal 5 2 2 2 2 5 2 4" xfId="9724"/>
    <cellStyle name="Normal 5 2 2 2 2 5 2 4 2" xfId="15513"/>
    <cellStyle name="Normal 5 2 2 2 2 5 2 5" xfId="11654"/>
    <cellStyle name="Normal 5 2 2 2 2 5 3" xfId="2845"/>
    <cellStyle name="Normal 5 2 2 2 2 5 3 2" xfId="7456"/>
    <cellStyle name="Normal 5 2 2 2 2 5 4" xfId="4863"/>
    <cellStyle name="Normal 5 2 2 2 2 5 4 2" xfId="12620"/>
    <cellStyle name="Normal 5 2 2 2 2 5 5" xfId="8760"/>
    <cellStyle name="Normal 5 2 2 2 2 5 5 2" xfId="14549"/>
    <cellStyle name="Normal 5 2 2 2 2 5 6" xfId="10690"/>
    <cellStyle name="Normal 5 2 2 2 2 6" xfId="1394"/>
    <cellStyle name="Normal 5 2 2 2 2 6 2" xfId="3327"/>
    <cellStyle name="Normal 5 2 2 2 2 6 2 2" xfId="7457"/>
    <cellStyle name="Normal 5 2 2 2 2 6 3" xfId="5345"/>
    <cellStyle name="Normal 5 2 2 2 2 6 3 2" xfId="13102"/>
    <cellStyle name="Normal 5 2 2 2 2 6 4" xfId="9242"/>
    <cellStyle name="Normal 5 2 2 2 2 6 4 2" xfId="15031"/>
    <cellStyle name="Normal 5 2 2 2 2 6 5" xfId="11172"/>
    <cellStyle name="Normal 5 2 2 2 2 7" xfId="2363"/>
    <cellStyle name="Normal 5 2 2 2 2 7 2" xfId="7458"/>
    <cellStyle name="Normal 5 2 2 2 2 8" xfId="4381"/>
    <cellStyle name="Normal 5 2 2 2 2 8 2" xfId="12138"/>
    <cellStyle name="Normal 5 2 2 2 2 9" xfId="8278"/>
    <cellStyle name="Normal 5 2 2 2 2 9 2" xfId="14067"/>
    <cellStyle name="Normal 5 2 2 2 3" xfId="380"/>
    <cellStyle name="Normal 5 2 2 2 3 2" xfId="540"/>
    <cellStyle name="Normal 5 2 2 2 3 2 2" xfId="1088"/>
    <cellStyle name="Normal 5 2 2 2 3 2 2 2" xfId="2076"/>
    <cellStyle name="Normal 5 2 2 2 3 2 2 2 2" xfId="4009"/>
    <cellStyle name="Normal 5 2 2 2 3 2 2 2 2 2" xfId="7459"/>
    <cellStyle name="Normal 5 2 2 2 3 2 2 2 3" xfId="6027"/>
    <cellStyle name="Normal 5 2 2 2 3 2 2 2 3 2" xfId="13784"/>
    <cellStyle name="Normal 5 2 2 2 3 2 2 2 4" xfId="9924"/>
    <cellStyle name="Normal 5 2 2 2 3 2 2 2 4 2" xfId="15713"/>
    <cellStyle name="Normal 5 2 2 2 3 2 2 2 5" xfId="11854"/>
    <cellStyle name="Normal 5 2 2 2 3 2 2 3" xfId="3045"/>
    <cellStyle name="Normal 5 2 2 2 3 2 2 3 2" xfId="7460"/>
    <cellStyle name="Normal 5 2 2 2 3 2 2 4" xfId="5063"/>
    <cellStyle name="Normal 5 2 2 2 3 2 2 4 2" xfId="12820"/>
    <cellStyle name="Normal 5 2 2 2 3 2 2 5" xfId="8960"/>
    <cellStyle name="Normal 5 2 2 2 3 2 2 5 2" xfId="14749"/>
    <cellStyle name="Normal 5 2 2 2 3 2 2 6" xfId="10890"/>
    <cellStyle name="Normal 5 2 2 2 3 2 3" xfId="1594"/>
    <cellStyle name="Normal 5 2 2 2 3 2 3 2" xfId="3527"/>
    <cellStyle name="Normal 5 2 2 2 3 2 3 2 2" xfId="7461"/>
    <cellStyle name="Normal 5 2 2 2 3 2 3 3" xfId="5545"/>
    <cellStyle name="Normal 5 2 2 2 3 2 3 3 2" xfId="13302"/>
    <cellStyle name="Normal 5 2 2 2 3 2 3 4" xfId="9442"/>
    <cellStyle name="Normal 5 2 2 2 3 2 3 4 2" xfId="15231"/>
    <cellStyle name="Normal 5 2 2 2 3 2 3 5" xfId="11372"/>
    <cellStyle name="Normal 5 2 2 2 3 2 4" xfId="2563"/>
    <cellStyle name="Normal 5 2 2 2 3 2 4 2" xfId="7462"/>
    <cellStyle name="Normal 5 2 2 2 3 2 5" xfId="4581"/>
    <cellStyle name="Normal 5 2 2 2 3 2 5 2" xfId="12338"/>
    <cellStyle name="Normal 5 2 2 2 3 2 6" xfId="8478"/>
    <cellStyle name="Normal 5 2 2 2 3 2 6 2" xfId="14267"/>
    <cellStyle name="Normal 5 2 2 2 3 2 7" xfId="10408"/>
    <cellStyle name="Normal 5 2 2 2 3 3" xfId="702"/>
    <cellStyle name="Normal 5 2 2 2 3 3 2" xfId="1249"/>
    <cellStyle name="Normal 5 2 2 2 3 3 2 2" xfId="2236"/>
    <cellStyle name="Normal 5 2 2 2 3 3 2 2 2" xfId="4169"/>
    <cellStyle name="Normal 5 2 2 2 3 3 2 2 2 2" xfId="7463"/>
    <cellStyle name="Normal 5 2 2 2 3 3 2 2 3" xfId="6187"/>
    <cellStyle name="Normal 5 2 2 2 3 3 2 2 3 2" xfId="13944"/>
    <cellStyle name="Normal 5 2 2 2 3 3 2 2 4" xfId="10084"/>
    <cellStyle name="Normal 5 2 2 2 3 3 2 2 4 2" xfId="15873"/>
    <cellStyle name="Normal 5 2 2 2 3 3 2 2 5" xfId="12014"/>
    <cellStyle name="Normal 5 2 2 2 3 3 2 3" xfId="3206"/>
    <cellStyle name="Normal 5 2 2 2 3 3 2 3 2" xfId="7464"/>
    <cellStyle name="Normal 5 2 2 2 3 3 2 4" xfId="5224"/>
    <cellStyle name="Normal 5 2 2 2 3 3 2 4 2" xfId="12981"/>
    <cellStyle name="Normal 5 2 2 2 3 3 2 5" xfId="9121"/>
    <cellStyle name="Normal 5 2 2 2 3 3 2 5 2" xfId="14910"/>
    <cellStyle name="Normal 5 2 2 2 3 3 2 6" xfId="11051"/>
    <cellStyle name="Normal 5 2 2 2 3 3 3" xfId="1755"/>
    <cellStyle name="Normal 5 2 2 2 3 3 3 2" xfId="3688"/>
    <cellStyle name="Normal 5 2 2 2 3 3 3 2 2" xfId="7465"/>
    <cellStyle name="Normal 5 2 2 2 3 3 3 3" xfId="5706"/>
    <cellStyle name="Normal 5 2 2 2 3 3 3 3 2" xfId="13463"/>
    <cellStyle name="Normal 5 2 2 2 3 3 3 4" xfId="9603"/>
    <cellStyle name="Normal 5 2 2 2 3 3 3 4 2" xfId="15392"/>
    <cellStyle name="Normal 5 2 2 2 3 3 3 5" xfId="11533"/>
    <cellStyle name="Normal 5 2 2 2 3 3 4" xfId="2724"/>
    <cellStyle name="Normal 5 2 2 2 3 3 4 2" xfId="7466"/>
    <cellStyle name="Normal 5 2 2 2 3 3 5" xfId="4742"/>
    <cellStyle name="Normal 5 2 2 2 3 3 5 2" xfId="12499"/>
    <cellStyle name="Normal 5 2 2 2 3 3 6" xfId="8639"/>
    <cellStyle name="Normal 5 2 2 2 3 3 6 2" xfId="14428"/>
    <cellStyle name="Normal 5 2 2 2 3 3 7" xfId="10569"/>
    <cellStyle name="Normal 5 2 2 2 3 4" xfId="928"/>
    <cellStyle name="Normal 5 2 2 2 3 4 2" xfId="1916"/>
    <cellStyle name="Normal 5 2 2 2 3 4 2 2" xfId="3849"/>
    <cellStyle name="Normal 5 2 2 2 3 4 2 2 2" xfId="7467"/>
    <cellStyle name="Normal 5 2 2 2 3 4 2 3" xfId="5867"/>
    <cellStyle name="Normal 5 2 2 2 3 4 2 3 2" xfId="13624"/>
    <cellStyle name="Normal 5 2 2 2 3 4 2 4" xfId="9764"/>
    <cellStyle name="Normal 5 2 2 2 3 4 2 4 2" xfId="15553"/>
    <cellStyle name="Normal 5 2 2 2 3 4 2 5" xfId="11694"/>
    <cellStyle name="Normal 5 2 2 2 3 4 3" xfId="2885"/>
    <cellStyle name="Normal 5 2 2 2 3 4 3 2" xfId="7468"/>
    <cellStyle name="Normal 5 2 2 2 3 4 4" xfId="4903"/>
    <cellStyle name="Normal 5 2 2 2 3 4 4 2" xfId="12660"/>
    <cellStyle name="Normal 5 2 2 2 3 4 5" xfId="8800"/>
    <cellStyle name="Normal 5 2 2 2 3 4 5 2" xfId="14589"/>
    <cellStyle name="Normal 5 2 2 2 3 4 6" xfId="10730"/>
    <cellStyle name="Normal 5 2 2 2 3 5" xfId="1434"/>
    <cellStyle name="Normal 5 2 2 2 3 5 2" xfId="3367"/>
    <cellStyle name="Normal 5 2 2 2 3 5 2 2" xfId="7469"/>
    <cellStyle name="Normal 5 2 2 2 3 5 3" xfId="5385"/>
    <cellStyle name="Normal 5 2 2 2 3 5 3 2" xfId="13142"/>
    <cellStyle name="Normal 5 2 2 2 3 5 4" xfId="9282"/>
    <cellStyle name="Normal 5 2 2 2 3 5 4 2" xfId="15071"/>
    <cellStyle name="Normal 5 2 2 2 3 5 5" xfId="11212"/>
    <cellStyle name="Normal 5 2 2 2 3 6" xfId="2403"/>
    <cellStyle name="Normal 5 2 2 2 3 6 2" xfId="7470"/>
    <cellStyle name="Normal 5 2 2 2 3 7" xfId="4421"/>
    <cellStyle name="Normal 5 2 2 2 3 7 2" xfId="12178"/>
    <cellStyle name="Normal 5 2 2 2 3 8" xfId="8318"/>
    <cellStyle name="Normal 5 2 2 2 3 8 2" xfId="14107"/>
    <cellStyle name="Normal 5 2 2 2 3 9" xfId="10248"/>
    <cellStyle name="Normal 5 2 2 2 4" xfId="460"/>
    <cellStyle name="Normal 5 2 2 2 4 2" xfId="1008"/>
    <cellStyle name="Normal 5 2 2 2 4 2 2" xfId="1996"/>
    <cellStyle name="Normal 5 2 2 2 4 2 2 2" xfId="3929"/>
    <cellStyle name="Normal 5 2 2 2 4 2 2 2 2" xfId="7471"/>
    <cellStyle name="Normal 5 2 2 2 4 2 2 3" xfId="5947"/>
    <cellStyle name="Normal 5 2 2 2 4 2 2 3 2" xfId="13704"/>
    <cellStyle name="Normal 5 2 2 2 4 2 2 4" xfId="9844"/>
    <cellStyle name="Normal 5 2 2 2 4 2 2 4 2" xfId="15633"/>
    <cellStyle name="Normal 5 2 2 2 4 2 2 5" xfId="11774"/>
    <cellStyle name="Normal 5 2 2 2 4 2 3" xfId="2965"/>
    <cellStyle name="Normal 5 2 2 2 4 2 3 2" xfId="7472"/>
    <cellStyle name="Normal 5 2 2 2 4 2 4" xfId="4983"/>
    <cellStyle name="Normal 5 2 2 2 4 2 4 2" xfId="12740"/>
    <cellStyle name="Normal 5 2 2 2 4 2 5" xfId="8880"/>
    <cellStyle name="Normal 5 2 2 2 4 2 5 2" xfId="14669"/>
    <cellStyle name="Normal 5 2 2 2 4 2 6" xfId="10810"/>
    <cellStyle name="Normal 5 2 2 2 4 3" xfId="1514"/>
    <cellStyle name="Normal 5 2 2 2 4 3 2" xfId="3447"/>
    <cellStyle name="Normal 5 2 2 2 4 3 2 2" xfId="7473"/>
    <cellStyle name="Normal 5 2 2 2 4 3 3" xfId="5465"/>
    <cellStyle name="Normal 5 2 2 2 4 3 3 2" xfId="13222"/>
    <cellStyle name="Normal 5 2 2 2 4 3 4" xfId="9362"/>
    <cellStyle name="Normal 5 2 2 2 4 3 4 2" xfId="15151"/>
    <cellStyle name="Normal 5 2 2 2 4 3 5" xfId="11292"/>
    <cellStyle name="Normal 5 2 2 2 4 4" xfId="2483"/>
    <cellStyle name="Normal 5 2 2 2 4 4 2" xfId="7474"/>
    <cellStyle name="Normal 5 2 2 2 4 5" xfId="4501"/>
    <cellStyle name="Normal 5 2 2 2 4 5 2" xfId="12258"/>
    <cellStyle name="Normal 5 2 2 2 4 6" xfId="8398"/>
    <cellStyle name="Normal 5 2 2 2 4 6 2" xfId="14187"/>
    <cellStyle name="Normal 5 2 2 2 4 7" xfId="10328"/>
    <cellStyle name="Normal 5 2 2 2 5" xfId="622"/>
    <cellStyle name="Normal 5 2 2 2 5 2" xfId="1169"/>
    <cellStyle name="Normal 5 2 2 2 5 2 2" xfId="2156"/>
    <cellStyle name="Normal 5 2 2 2 5 2 2 2" xfId="4089"/>
    <cellStyle name="Normal 5 2 2 2 5 2 2 2 2" xfId="7475"/>
    <cellStyle name="Normal 5 2 2 2 5 2 2 3" xfId="6107"/>
    <cellStyle name="Normal 5 2 2 2 5 2 2 3 2" xfId="13864"/>
    <cellStyle name="Normal 5 2 2 2 5 2 2 4" xfId="10004"/>
    <cellStyle name="Normal 5 2 2 2 5 2 2 4 2" xfId="15793"/>
    <cellStyle name="Normal 5 2 2 2 5 2 2 5" xfId="11934"/>
    <cellStyle name="Normal 5 2 2 2 5 2 3" xfId="3126"/>
    <cellStyle name="Normal 5 2 2 2 5 2 3 2" xfId="7476"/>
    <cellStyle name="Normal 5 2 2 2 5 2 4" xfId="5144"/>
    <cellStyle name="Normal 5 2 2 2 5 2 4 2" xfId="12901"/>
    <cellStyle name="Normal 5 2 2 2 5 2 5" xfId="9041"/>
    <cellStyle name="Normal 5 2 2 2 5 2 5 2" xfId="14830"/>
    <cellStyle name="Normal 5 2 2 2 5 2 6" xfId="10971"/>
    <cellStyle name="Normal 5 2 2 2 5 3" xfId="1675"/>
    <cellStyle name="Normal 5 2 2 2 5 3 2" xfId="3608"/>
    <cellStyle name="Normal 5 2 2 2 5 3 2 2" xfId="7477"/>
    <cellStyle name="Normal 5 2 2 2 5 3 3" xfId="5626"/>
    <cellStyle name="Normal 5 2 2 2 5 3 3 2" xfId="13383"/>
    <cellStyle name="Normal 5 2 2 2 5 3 4" xfId="9523"/>
    <cellStyle name="Normal 5 2 2 2 5 3 4 2" xfId="15312"/>
    <cellStyle name="Normal 5 2 2 2 5 3 5" xfId="11453"/>
    <cellStyle name="Normal 5 2 2 2 5 4" xfId="2644"/>
    <cellStyle name="Normal 5 2 2 2 5 4 2" xfId="7478"/>
    <cellStyle name="Normal 5 2 2 2 5 5" xfId="4662"/>
    <cellStyle name="Normal 5 2 2 2 5 5 2" xfId="12419"/>
    <cellStyle name="Normal 5 2 2 2 5 6" xfId="8559"/>
    <cellStyle name="Normal 5 2 2 2 5 6 2" xfId="14348"/>
    <cellStyle name="Normal 5 2 2 2 5 7" xfId="10489"/>
    <cellStyle name="Normal 5 2 2 2 6" xfId="840"/>
    <cellStyle name="Normal 5 2 2 2 6 2" xfId="1836"/>
    <cellStyle name="Normal 5 2 2 2 6 2 2" xfId="3769"/>
    <cellStyle name="Normal 5 2 2 2 6 2 2 2" xfId="7479"/>
    <cellStyle name="Normal 5 2 2 2 6 2 3" xfId="5787"/>
    <cellStyle name="Normal 5 2 2 2 6 2 3 2" xfId="13544"/>
    <cellStyle name="Normal 5 2 2 2 6 2 4" xfId="9684"/>
    <cellStyle name="Normal 5 2 2 2 6 2 4 2" xfId="15473"/>
    <cellStyle name="Normal 5 2 2 2 6 2 5" xfId="11614"/>
    <cellStyle name="Normal 5 2 2 2 6 3" xfId="2805"/>
    <cellStyle name="Normal 5 2 2 2 6 3 2" xfId="7480"/>
    <cellStyle name="Normal 5 2 2 2 6 4" xfId="4823"/>
    <cellStyle name="Normal 5 2 2 2 6 4 2" xfId="12580"/>
    <cellStyle name="Normal 5 2 2 2 6 5" xfId="8720"/>
    <cellStyle name="Normal 5 2 2 2 6 5 2" xfId="14509"/>
    <cellStyle name="Normal 5 2 2 2 6 6" xfId="10650"/>
    <cellStyle name="Normal 5 2 2 2 7" xfId="1354"/>
    <cellStyle name="Normal 5 2 2 2 7 2" xfId="3287"/>
    <cellStyle name="Normal 5 2 2 2 7 2 2" xfId="7481"/>
    <cellStyle name="Normal 5 2 2 2 7 3" xfId="5305"/>
    <cellStyle name="Normal 5 2 2 2 7 3 2" xfId="13062"/>
    <cellStyle name="Normal 5 2 2 2 7 4" xfId="9202"/>
    <cellStyle name="Normal 5 2 2 2 7 4 2" xfId="14991"/>
    <cellStyle name="Normal 5 2 2 2 7 5" xfId="11132"/>
    <cellStyle name="Normal 5 2 2 2 8" xfId="2323"/>
    <cellStyle name="Normal 5 2 2 2 8 2" xfId="7482"/>
    <cellStyle name="Normal 5 2 2 2 9" xfId="4341"/>
    <cellStyle name="Normal 5 2 2 2 9 2" xfId="12098"/>
    <cellStyle name="Normal 5 2 2 3" xfId="320"/>
    <cellStyle name="Normal 5 2 2 3 10" xfId="10188"/>
    <cellStyle name="Normal 5 2 2 3 2" xfId="400"/>
    <cellStyle name="Normal 5 2 2 3 2 2" xfId="560"/>
    <cellStyle name="Normal 5 2 2 3 2 2 2" xfId="1108"/>
    <cellStyle name="Normal 5 2 2 3 2 2 2 2" xfId="2096"/>
    <cellStyle name="Normal 5 2 2 3 2 2 2 2 2" xfId="4029"/>
    <cellStyle name="Normal 5 2 2 3 2 2 2 2 2 2" xfId="7483"/>
    <cellStyle name="Normal 5 2 2 3 2 2 2 2 3" xfId="6047"/>
    <cellStyle name="Normal 5 2 2 3 2 2 2 2 3 2" xfId="13804"/>
    <cellStyle name="Normal 5 2 2 3 2 2 2 2 4" xfId="9944"/>
    <cellStyle name="Normal 5 2 2 3 2 2 2 2 4 2" xfId="15733"/>
    <cellStyle name="Normal 5 2 2 3 2 2 2 2 5" xfId="11874"/>
    <cellStyle name="Normal 5 2 2 3 2 2 2 3" xfId="3065"/>
    <cellStyle name="Normal 5 2 2 3 2 2 2 3 2" xfId="7484"/>
    <cellStyle name="Normal 5 2 2 3 2 2 2 4" xfId="5083"/>
    <cellStyle name="Normal 5 2 2 3 2 2 2 4 2" xfId="12840"/>
    <cellStyle name="Normal 5 2 2 3 2 2 2 5" xfId="8980"/>
    <cellStyle name="Normal 5 2 2 3 2 2 2 5 2" xfId="14769"/>
    <cellStyle name="Normal 5 2 2 3 2 2 2 6" xfId="10910"/>
    <cellStyle name="Normal 5 2 2 3 2 2 3" xfId="1614"/>
    <cellStyle name="Normal 5 2 2 3 2 2 3 2" xfId="3547"/>
    <cellStyle name="Normal 5 2 2 3 2 2 3 2 2" xfId="7485"/>
    <cellStyle name="Normal 5 2 2 3 2 2 3 3" xfId="5565"/>
    <cellStyle name="Normal 5 2 2 3 2 2 3 3 2" xfId="13322"/>
    <cellStyle name="Normal 5 2 2 3 2 2 3 4" xfId="9462"/>
    <cellStyle name="Normal 5 2 2 3 2 2 3 4 2" xfId="15251"/>
    <cellStyle name="Normal 5 2 2 3 2 2 3 5" xfId="11392"/>
    <cellStyle name="Normal 5 2 2 3 2 2 4" xfId="2583"/>
    <cellStyle name="Normal 5 2 2 3 2 2 4 2" xfId="7486"/>
    <cellStyle name="Normal 5 2 2 3 2 2 5" xfId="4601"/>
    <cellStyle name="Normal 5 2 2 3 2 2 5 2" xfId="12358"/>
    <cellStyle name="Normal 5 2 2 3 2 2 6" xfId="8498"/>
    <cellStyle name="Normal 5 2 2 3 2 2 6 2" xfId="14287"/>
    <cellStyle name="Normal 5 2 2 3 2 2 7" xfId="10428"/>
    <cellStyle name="Normal 5 2 2 3 2 3" xfId="722"/>
    <cellStyle name="Normal 5 2 2 3 2 3 2" xfId="1269"/>
    <cellStyle name="Normal 5 2 2 3 2 3 2 2" xfId="2256"/>
    <cellStyle name="Normal 5 2 2 3 2 3 2 2 2" xfId="4189"/>
    <cellStyle name="Normal 5 2 2 3 2 3 2 2 2 2" xfId="7487"/>
    <cellStyle name="Normal 5 2 2 3 2 3 2 2 3" xfId="6207"/>
    <cellStyle name="Normal 5 2 2 3 2 3 2 2 3 2" xfId="13964"/>
    <cellStyle name="Normal 5 2 2 3 2 3 2 2 4" xfId="10104"/>
    <cellStyle name="Normal 5 2 2 3 2 3 2 2 4 2" xfId="15893"/>
    <cellStyle name="Normal 5 2 2 3 2 3 2 2 5" xfId="12034"/>
    <cellStyle name="Normal 5 2 2 3 2 3 2 3" xfId="3226"/>
    <cellStyle name="Normal 5 2 2 3 2 3 2 3 2" xfId="7488"/>
    <cellStyle name="Normal 5 2 2 3 2 3 2 4" xfId="5244"/>
    <cellStyle name="Normal 5 2 2 3 2 3 2 4 2" xfId="13001"/>
    <cellStyle name="Normal 5 2 2 3 2 3 2 5" xfId="9141"/>
    <cellStyle name="Normal 5 2 2 3 2 3 2 5 2" xfId="14930"/>
    <cellStyle name="Normal 5 2 2 3 2 3 2 6" xfId="11071"/>
    <cellStyle name="Normal 5 2 2 3 2 3 3" xfId="1775"/>
    <cellStyle name="Normal 5 2 2 3 2 3 3 2" xfId="3708"/>
    <cellStyle name="Normal 5 2 2 3 2 3 3 2 2" xfId="7489"/>
    <cellStyle name="Normal 5 2 2 3 2 3 3 3" xfId="5726"/>
    <cellStyle name="Normal 5 2 2 3 2 3 3 3 2" xfId="13483"/>
    <cellStyle name="Normal 5 2 2 3 2 3 3 4" xfId="9623"/>
    <cellStyle name="Normal 5 2 2 3 2 3 3 4 2" xfId="15412"/>
    <cellStyle name="Normal 5 2 2 3 2 3 3 5" xfId="11553"/>
    <cellStyle name="Normal 5 2 2 3 2 3 4" xfId="2744"/>
    <cellStyle name="Normal 5 2 2 3 2 3 4 2" xfId="7490"/>
    <cellStyle name="Normal 5 2 2 3 2 3 5" xfId="4762"/>
    <cellStyle name="Normal 5 2 2 3 2 3 5 2" xfId="12519"/>
    <cellStyle name="Normal 5 2 2 3 2 3 6" xfId="8659"/>
    <cellStyle name="Normal 5 2 2 3 2 3 6 2" xfId="14448"/>
    <cellStyle name="Normal 5 2 2 3 2 3 7" xfId="10589"/>
    <cellStyle name="Normal 5 2 2 3 2 4" xfId="948"/>
    <cellStyle name="Normal 5 2 2 3 2 4 2" xfId="1936"/>
    <cellStyle name="Normal 5 2 2 3 2 4 2 2" xfId="3869"/>
    <cellStyle name="Normal 5 2 2 3 2 4 2 2 2" xfId="7491"/>
    <cellStyle name="Normal 5 2 2 3 2 4 2 3" xfId="5887"/>
    <cellStyle name="Normal 5 2 2 3 2 4 2 3 2" xfId="13644"/>
    <cellStyle name="Normal 5 2 2 3 2 4 2 4" xfId="9784"/>
    <cellStyle name="Normal 5 2 2 3 2 4 2 4 2" xfId="15573"/>
    <cellStyle name="Normal 5 2 2 3 2 4 2 5" xfId="11714"/>
    <cellStyle name="Normal 5 2 2 3 2 4 3" xfId="2905"/>
    <cellStyle name="Normal 5 2 2 3 2 4 3 2" xfId="7492"/>
    <cellStyle name="Normal 5 2 2 3 2 4 4" xfId="4923"/>
    <cellStyle name="Normal 5 2 2 3 2 4 4 2" xfId="12680"/>
    <cellStyle name="Normal 5 2 2 3 2 4 5" xfId="8820"/>
    <cellStyle name="Normal 5 2 2 3 2 4 5 2" xfId="14609"/>
    <cellStyle name="Normal 5 2 2 3 2 4 6" xfId="10750"/>
    <cellStyle name="Normal 5 2 2 3 2 5" xfId="1454"/>
    <cellStyle name="Normal 5 2 2 3 2 5 2" xfId="3387"/>
    <cellStyle name="Normal 5 2 2 3 2 5 2 2" xfId="7493"/>
    <cellStyle name="Normal 5 2 2 3 2 5 3" xfId="5405"/>
    <cellStyle name="Normal 5 2 2 3 2 5 3 2" xfId="13162"/>
    <cellStyle name="Normal 5 2 2 3 2 5 4" xfId="9302"/>
    <cellStyle name="Normal 5 2 2 3 2 5 4 2" xfId="15091"/>
    <cellStyle name="Normal 5 2 2 3 2 5 5" xfId="11232"/>
    <cellStyle name="Normal 5 2 2 3 2 6" xfId="2423"/>
    <cellStyle name="Normal 5 2 2 3 2 6 2" xfId="7494"/>
    <cellStyle name="Normal 5 2 2 3 2 7" xfId="4441"/>
    <cellStyle name="Normal 5 2 2 3 2 7 2" xfId="12198"/>
    <cellStyle name="Normal 5 2 2 3 2 8" xfId="8338"/>
    <cellStyle name="Normal 5 2 2 3 2 8 2" xfId="14127"/>
    <cellStyle name="Normal 5 2 2 3 2 9" xfId="10268"/>
    <cellStyle name="Normal 5 2 2 3 3" xfId="480"/>
    <cellStyle name="Normal 5 2 2 3 3 2" xfId="1028"/>
    <cellStyle name="Normal 5 2 2 3 3 2 2" xfId="2016"/>
    <cellStyle name="Normal 5 2 2 3 3 2 2 2" xfId="3949"/>
    <cellStyle name="Normal 5 2 2 3 3 2 2 2 2" xfId="7495"/>
    <cellStyle name="Normal 5 2 2 3 3 2 2 3" xfId="5967"/>
    <cellStyle name="Normal 5 2 2 3 3 2 2 3 2" xfId="13724"/>
    <cellStyle name="Normal 5 2 2 3 3 2 2 4" xfId="9864"/>
    <cellStyle name="Normal 5 2 2 3 3 2 2 4 2" xfId="15653"/>
    <cellStyle name="Normal 5 2 2 3 3 2 2 5" xfId="11794"/>
    <cellStyle name="Normal 5 2 2 3 3 2 3" xfId="2985"/>
    <cellStyle name="Normal 5 2 2 3 3 2 3 2" xfId="7496"/>
    <cellStyle name="Normal 5 2 2 3 3 2 4" xfId="5003"/>
    <cellStyle name="Normal 5 2 2 3 3 2 4 2" xfId="12760"/>
    <cellStyle name="Normal 5 2 2 3 3 2 5" xfId="8900"/>
    <cellStyle name="Normal 5 2 2 3 3 2 5 2" xfId="14689"/>
    <cellStyle name="Normal 5 2 2 3 3 2 6" xfId="10830"/>
    <cellStyle name="Normal 5 2 2 3 3 3" xfId="1534"/>
    <cellStyle name="Normal 5 2 2 3 3 3 2" xfId="3467"/>
    <cellStyle name="Normal 5 2 2 3 3 3 2 2" xfId="7497"/>
    <cellStyle name="Normal 5 2 2 3 3 3 3" xfId="5485"/>
    <cellStyle name="Normal 5 2 2 3 3 3 3 2" xfId="13242"/>
    <cellStyle name="Normal 5 2 2 3 3 3 4" xfId="9382"/>
    <cellStyle name="Normal 5 2 2 3 3 3 4 2" xfId="15171"/>
    <cellStyle name="Normal 5 2 2 3 3 3 5" xfId="11312"/>
    <cellStyle name="Normal 5 2 2 3 3 4" xfId="2503"/>
    <cellStyle name="Normal 5 2 2 3 3 4 2" xfId="7498"/>
    <cellStyle name="Normal 5 2 2 3 3 5" xfId="4521"/>
    <cellStyle name="Normal 5 2 2 3 3 5 2" xfId="12278"/>
    <cellStyle name="Normal 5 2 2 3 3 6" xfId="8418"/>
    <cellStyle name="Normal 5 2 2 3 3 6 2" xfId="14207"/>
    <cellStyle name="Normal 5 2 2 3 3 7" xfId="10348"/>
    <cellStyle name="Normal 5 2 2 3 4" xfId="642"/>
    <cellStyle name="Normal 5 2 2 3 4 2" xfId="1189"/>
    <cellStyle name="Normal 5 2 2 3 4 2 2" xfId="2176"/>
    <cellStyle name="Normal 5 2 2 3 4 2 2 2" xfId="4109"/>
    <cellStyle name="Normal 5 2 2 3 4 2 2 2 2" xfId="7499"/>
    <cellStyle name="Normal 5 2 2 3 4 2 2 3" xfId="6127"/>
    <cellStyle name="Normal 5 2 2 3 4 2 2 3 2" xfId="13884"/>
    <cellStyle name="Normal 5 2 2 3 4 2 2 4" xfId="10024"/>
    <cellStyle name="Normal 5 2 2 3 4 2 2 4 2" xfId="15813"/>
    <cellStyle name="Normal 5 2 2 3 4 2 2 5" xfId="11954"/>
    <cellStyle name="Normal 5 2 2 3 4 2 3" xfId="3146"/>
    <cellStyle name="Normal 5 2 2 3 4 2 3 2" xfId="7500"/>
    <cellStyle name="Normal 5 2 2 3 4 2 4" xfId="5164"/>
    <cellStyle name="Normal 5 2 2 3 4 2 4 2" xfId="12921"/>
    <cellStyle name="Normal 5 2 2 3 4 2 5" xfId="9061"/>
    <cellStyle name="Normal 5 2 2 3 4 2 5 2" xfId="14850"/>
    <cellStyle name="Normal 5 2 2 3 4 2 6" xfId="10991"/>
    <cellStyle name="Normal 5 2 2 3 4 3" xfId="1695"/>
    <cellStyle name="Normal 5 2 2 3 4 3 2" xfId="3628"/>
    <cellStyle name="Normal 5 2 2 3 4 3 2 2" xfId="7501"/>
    <cellStyle name="Normal 5 2 2 3 4 3 3" xfId="5646"/>
    <cellStyle name="Normal 5 2 2 3 4 3 3 2" xfId="13403"/>
    <cellStyle name="Normal 5 2 2 3 4 3 4" xfId="9543"/>
    <cellStyle name="Normal 5 2 2 3 4 3 4 2" xfId="15332"/>
    <cellStyle name="Normal 5 2 2 3 4 3 5" xfId="11473"/>
    <cellStyle name="Normal 5 2 2 3 4 4" xfId="2664"/>
    <cellStyle name="Normal 5 2 2 3 4 4 2" xfId="7502"/>
    <cellStyle name="Normal 5 2 2 3 4 5" xfId="4682"/>
    <cellStyle name="Normal 5 2 2 3 4 5 2" xfId="12439"/>
    <cellStyle name="Normal 5 2 2 3 4 6" xfId="8579"/>
    <cellStyle name="Normal 5 2 2 3 4 6 2" xfId="14368"/>
    <cellStyle name="Normal 5 2 2 3 4 7" xfId="10509"/>
    <cellStyle name="Normal 5 2 2 3 5" xfId="868"/>
    <cellStyle name="Normal 5 2 2 3 5 2" xfId="1856"/>
    <cellStyle name="Normal 5 2 2 3 5 2 2" xfId="3789"/>
    <cellStyle name="Normal 5 2 2 3 5 2 2 2" xfId="7503"/>
    <cellStyle name="Normal 5 2 2 3 5 2 3" xfId="5807"/>
    <cellStyle name="Normal 5 2 2 3 5 2 3 2" xfId="13564"/>
    <cellStyle name="Normal 5 2 2 3 5 2 4" xfId="9704"/>
    <cellStyle name="Normal 5 2 2 3 5 2 4 2" xfId="15493"/>
    <cellStyle name="Normal 5 2 2 3 5 2 5" xfId="11634"/>
    <cellStyle name="Normal 5 2 2 3 5 3" xfId="2825"/>
    <cellStyle name="Normal 5 2 2 3 5 3 2" xfId="7504"/>
    <cellStyle name="Normal 5 2 2 3 5 4" xfId="4843"/>
    <cellStyle name="Normal 5 2 2 3 5 4 2" xfId="12600"/>
    <cellStyle name="Normal 5 2 2 3 5 5" xfId="8740"/>
    <cellStyle name="Normal 5 2 2 3 5 5 2" xfId="14529"/>
    <cellStyle name="Normal 5 2 2 3 5 6" xfId="10670"/>
    <cellStyle name="Normal 5 2 2 3 6" xfId="1374"/>
    <cellStyle name="Normal 5 2 2 3 6 2" xfId="3307"/>
    <cellStyle name="Normal 5 2 2 3 6 2 2" xfId="7505"/>
    <cellStyle name="Normal 5 2 2 3 6 3" xfId="5325"/>
    <cellStyle name="Normal 5 2 2 3 6 3 2" xfId="13082"/>
    <cellStyle name="Normal 5 2 2 3 6 4" xfId="9222"/>
    <cellStyle name="Normal 5 2 2 3 6 4 2" xfId="15011"/>
    <cellStyle name="Normal 5 2 2 3 6 5" xfId="11152"/>
    <cellStyle name="Normal 5 2 2 3 7" xfId="2343"/>
    <cellStyle name="Normal 5 2 2 3 7 2" xfId="7506"/>
    <cellStyle name="Normal 5 2 2 3 8" xfId="4361"/>
    <cellStyle name="Normal 5 2 2 3 8 2" xfId="12118"/>
    <cellStyle name="Normal 5 2 2 3 9" xfId="8258"/>
    <cellStyle name="Normal 5 2 2 3 9 2" xfId="14047"/>
    <cellStyle name="Normal 5 2 2 4" xfId="360"/>
    <cellStyle name="Normal 5 2 2 4 2" xfId="520"/>
    <cellStyle name="Normal 5 2 2 4 2 2" xfId="1068"/>
    <cellStyle name="Normal 5 2 2 4 2 2 2" xfId="2056"/>
    <cellStyle name="Normal 5 2 2 4 2 2 2 2" xfId="3989"/>
    <cellStyle name="Normal 5 2 2 4 2 2 2 2 2" xfId="7507"/>
    <cellStyle name="Normal 5 2 2 4 2 2 2 3" xfId="6007"/>
    <cellStyle name="Normal 5 2 2 4 2 2 2 3 2" xfId="13764"/>
    <cellStyle name="Normal 5 2 2 4 2 2 2 4" xfId="9904"/>
    <cellStyle name="Normal 5 2 2 4 2 2 2 4 2" xfId="15693"/>
    <cellStyle name="Normal 5 2 2 4 2 2 2 5" xfId="11834"/>
    <cellStyle name="Normal 5 2 2 4 2 2 3" xfId="3025"/>
    <cellStyle name="Normal 5 2 2 4 2 2 3 2" xfId="7508"/>
    <cellStyle name="Normal 5 2 2 4 2 2 4" xfId="5043"/>
    <cellStyle name="Normal 5 2 2 4 2 2 4 2" xfId="12800"/>
    <cellStyle name="Normal 5 2 2 4 2 2 5" xfId="8940"/>
    <cellStyle name="Normal 5 2 2 4 2 2 5 2" xfId="14729"/>
    <cellStyle name="Normal 5 2 2 4 2 2 6" xfId="10870"/>
    <cellStyle name="Normal 5 2 2 4 2 3" xfId="1574"/>
    <cellStyle name="Normal 5 2 2 4 2 3 2" xfId="3507"/>
    <cellStyle name="Normal 5 2 2 4 2 3 2 2" xfId="7509"/>
    <cellStyle name="Normal 5 2 2 4 2 3 3" xfId="5525"/>
    <cellStyle name="Normal 5 2 2 4 2 3 3 2" xfId="13282"/>
    <cellStyle name="Normal 5 2 2 4 2 3 4" xfId="9422"/>
    <cellStyle name="Normal 5 2 2 4 2 3 4 2" xfId="15211"/>
    <cellStyle name="Normal 5 2 2 4 2 3 5" xfId="11352"/>
    <cellStyle name="Normal 5 2 2 4 2 4" xfId="2543"/>
    <cellStyle name="Normal 5 2 2 4 2 4 2" xfId="7510"/>
    <cellStyle name="Normal 5 2 2 4 2 5" xfId="4561"/>
    <cellStyle name="Normal 5 2 2 4 2 5 2" xfId="12318"/>
    <cellStyle name="Normal 5 2 2 4 2 6" xfId="8458"/>
    <cellStyle name="Normal 5 2 2 4 2 6 2" xfId="14247"/>
    <cellStyle name="Normal 5 2 2 4 2 7" xfId="10388"/>
    <cellStyle name="Normal 5 2 2 4 3" xfId="682"/>
    <cellStyle name="Normal 5 2 2 4 3 2" xfId="1229"/>
    <cellStyle name="Normal 5 2 2 4 3 2 2" xfId="2216"/>
    <cellStyle name="Normal 5 2 2 4 3 2 2 2" xfId="4149"/>
    <cellStyle name="Normal 5 2 2 4 3 2 2 2 2" xfId="7511"/>
    <cellStyle name="Normal 5 2 2 4 3 2 2 3" xfId="6167"/>
    <cellStyle name="Normal 5 2 2 4 3 2 2 3 2" xfId="13924"/>
    <cellStyle name="Normal 5 2 2 4 3 2 2 4" xfId="10064"/>
    <cellStyle name="Normal 5 2 2 4 3 2 2 4 2" xfId="15853"/>
    <cellStyle name="Normal 5 2 2 4 3 2 2 5" xfId="11994"/>
    <cellStyle name="Normal 5 2 2 4 3 2 3" xfId="3186"/>
    <cellStyle name="Normal 5 2 2 4 3 2 3 2" xfId="7512"/>
    <cellStyle name="Normal 5 2 2 4 3 2 4" xfId="5204"/>
    <cellStyle name="Normal 5 2 2 4 3 2 4 2" xfId="12961"/>
    <cellStyle name="Normal 5 2 2 4 3 2 5" xfId="9101"/>
    <cellStyle name="Normal 5 2 2 4 3 2 5 2" xfId="14890"/>
    <cellStyle name="Normal 5 2 2 4 3 2 6" xfId="11031"/>
    <cellStyle name="Normal 5 2 2 4 3 3" xfId="1735"/>
    <cellStyle name="Normal 5 2 2 4 3 3 2" xfId="3668"/>
    <cellStyle name="Normal 5 2 2 4 3 3 2 2" xfId="7513"/>
    <cellStyle name="Normal 5 2 2 4 3 3 3" xfId="5686"/>
    <cellStyle name="Normal 5 2 2 4 3 3 3 2" xfId="13443"/>
    <cellStyle name="Normal 5 2 2 4 3 3 4" xfId="9583"/>
    <cellStyle name="Normal 5 2 2 4 3 3 4 2" xfId="15372"/>
    <cellStyle name="Normal 5 2 2 4 3 3 5" xfId="11513"/>
    <cellStyle name="Normal 5 2 2 4 3 4" xfId="2704"/>
    <cellStyle name="Normal 5 2 2 4 3 4 2" xfId="7514"/>
    <cellStyle name="Normal 5 2 2 4 3 5" xfId="4722"/>
    <cellStyle name="Normal 5 2 2 4 3 5 2" xfId="12479"/>
    <cellStyle name="Normal 5 2 2 4 3 6" xfId="8619"/>
    <cellStyle name="Normal 5 2 2 4 3 6 2" xfId="14408"/>
    <cellStyle name="Normal 5 2 2 4 3 7" xfId="10549"/>
    <cellStyle name="Normal 5 2 2 4 4" xfId="908"/>
    <cellStyle name="Normal 5 2 2 4 4 2" xfId="1896"/>
    <cellStyle name="Normal 5 2 2 4 4 2 2" xfId="3829"/>
    <cellStyle name="Normal 5 2 2 4 4 2 2 2" xfId="7515"/>
    <cellStyle name="Normal 5 2 2 4 4 2 3" xfId="5847"/>
    <cellStyle name="Normal 5 2 2 4 4 2 3 2" xfId="13604"/>
    <cellStyle name="Normal 5 2 2 4 4 2 4" xfId="9744"/>
    <cellStyle name="Normal 5 2 2 4 4 2 4 2" xfId="15533"/>
    <cellStyle name="Normal 5 2 2 4 4 2 5" xfId="11674"/>
    <cellStyle name="Normal 5 2 2 4 4 3" xfId="2865"/>
    <cellStyle name="Normal 5 2 2 4 4 3 2" xfId="7516"/>
    <cellStyle name="Normal 5 2 2 4 4 4" xfId="4883"/>
    <cellStyle name="Normal 5 2 2 4 4 4 2" xfId="12640"/>
    <cellStyle name="Normal 5 2 2 4 4 5" xfId="8780"/>
    <cellStyle name="Normal 5 2 2 4 4 5 2" xfId="14569"/>
    <cellStyle name="Normal 5 2 2 4 4 6" xfId="10710"/>
    <cellStyle name="Normal 5 2 2 4 5" xfId="1414"/>
    <cellStyle name="Normal 5 2 2 4 5 2" xfId="3347"/>
    <cellStyle name="Normal 5 2 2 4 5 2 2" xfId="7517"/>
    <cellStyle name="Normal 5 2 2 4 5 3" xfId="5365"/>
    <cellStyle name="Normal 5 2 2 4 5 3 2" xfId="13122"/>
    <cellStyle name="Normal 5 2 2 4 5 4" xfId="9262"/>
    <cellStyle name="Normal 5 2 2 4 5 4 2" xfId="15051"/>
    <cellStyle name="Normal 5 2 2 4 5 5" xfId="11192"/>
    <cellStyle name="Normal 5 2 2 4 6" xfId="2383"/>
    <cellStyle name="Normal 5 2 2 4 6 2" xfId="7518"/>
    <cellStyle name="Normal 5 2 2 4 7" xfId="4401"/>
    <cellStyle name="Normal 5 2 2 4 7 2" xfId="12158"/>
    <cellStyle name="Normal 5 2 2 4 8" xfId="8298"/>
    <cellStyle name="Normal 5 2 2 4 8 2" xfId="14087"/>
    <cellStyle name="Normal 5 2 2 4 9" xfId="10228"/>
    <cellStyle name="Normal 5 2 2 5" xfId="440"/>
    <cellStyle name="Normal 5 2 2 5 2" xfId="988"/>
    <cellStyle name="Normal 5 2 2 5 2 2" xfId="1976"/>
    <cellStyle name="Normal 5 2 2 5 2 2 2" xfId="3909"/>
    <cellStyle name="Normal 5 2 2 5 2 2 2 2" xfId="7519"/>
    <cellStyle name="Normal 5 2 2 5 2 2 3" xfId="5927"/>
    <cellStyle name="Normal 5 2 2 5 2 2 3 2" xfId="13684"/>
    <cellStyle name="Normal 5 2 2 5 2 2 4" xfId="9824"/>
    <cellStyle name="Normal 5 2 2 5 2 2 4 2" xfId="15613"/>
    <cellStyle name="Normal 5 2 2 5 2 2 5" xfId="11754"/>
    <cellStyle name="Normal 5 2 2 5 2 3" xfId="2945"/>
    <cellStyle name="Normal 5 2 2 5 2 3 2" xfId="7520"/>
    <cellStyle name="Normal 5 2 2 5 2 4" xfId="4963"/>
    <cellStyle name="Normal 5 2 2 5 2 4 2" xfId="12720"/>
    <cellStyle name="Normal 5 2 2 5 2 5" xfId="8860"/>
    <cellStyle name="Normal 5 2 2 5 2 5 2" xfId="14649"/>
    <cellStyle name="Normal 5 2 2 5 2 6" xfId="10790"/>
    <cellStyle name="Normal 5 2 2 5 3" xfId="1494"/>
    <cellStyle name="Normal 5 2 2 5 3 2" xfId="3427"/>
    <cellStyle name="Normal 5 2 2 5 3 2 2" xfId="7521"/>
    <cellStyle name="Normal 5 2 2 5 3 3" xfId="5445"/>
    <cellStyle name="Normal 5 2 2 5 3 3 2" xfId="13202"/>
    <cellStyle name="Normal 5 2 2 5 3 4" xfId="9342"/>
    <cellStyle name="Normal 5 2 2 5 3 4 2" xfId="15131"/>
    <cellStyle name="Normal 5 2 2 5 3 5" xfId="11272"/>
    <cellStyle name="Normal 5 2 2 5 4" xfId="2463"/>
    <cellStyle name="Normal 5 2 2 5 4 2" xfId="7522"/>
    <cellStyle name="Normal 5 2 2 5 5" xfId="4481"/>
    <cellStyle name="Normal 5 2 2 5 5 2" xfId="12238"/>
    <cellStyle name="Normal 5 2 2 5 6" xfId="8378"/>
    <cellStyle name="Normal 5 2 2 5 6 2" xfId="14167"/>
    <cellStyle name="Normal 5 2 2 5 7" xfId="10308"/>
    <cellStyle name="Normal 5 2 2 6" xfId="602"/>
    <cellStyle name="Normal 5 2 2 6 2" xfId="1149"/>
    <cellStyle name="Normal 5 2 2 6 2 2" xfId="2136"/>
    <cellStyle name="Normal 5 2 2 6 2 2 2" xfId="4069"/>
    <cellStyle name="Normal 5 2 2 6 2 2 2 2" xfId="7523"/>
    <cellStyle name="Normal 5 2 2 6 2 2 3" xfId="6087"/>
    <cellStyle name="Normal 5 2 2 6 2 2 3 2" xfId="13844"/>
    <cellStyle name="Normal 5 2 2 6 2 2 4" xfId="9984"/>
    <cellStyle name="Normal 5 2 2 6 2 2 4 2" xfId="15773"/>
    <cellStyle name="Normal 5 2 2 6 2 2 5" xfId="11914"/>
    <cellStyle name="Normal 5 2 2 6 2 3" xfId="3106"/>
    <cellStyle name="Normal 5 2 2 6 2 3 2" xfId="7524"/>
    <cellStyle name="Normal 5 2 2 6 2 4" xfId="5124"/>
    <cellStyle name="Normal 5 2 2 6 2 4 2" xfId="12881"/>
    <cellStyle name="Normal 5 2 2 6 2 5" xfId="9021"/>
    <cellStyle name="Normal 5 2 2 6 2 5 2" xfId="14810"/>
    <cellStyle name="Normal 5 2 2 6 2 6" xfId="10951"/>
    <cellStyle name="Normal 5 2 2 6 3" xfId="1655"/>
    <cellStyle name="Normal 5 2 2 6 3 2" xfId="3588"/>
    <cellStyle name="Normal 5 2 2 6 3 2 2" xfId="7525"/>
    <cellStyle name="Normal 5 2 2 6 3 3" xfId="5606"/>
    <cellStyle name="Normal 5 2 2 6 3 3 2" xfId="13363"/>
    <cellStyle name="Normal 5 2 2 6 3 4" xfId="9503"/>
    <cellStyle name="Normal 5 2 2 6 3 4 2" xfId="15292"/>
    <cellStyle name="Normal 5 2 2 6 3 5" xfId="11433"/>
    <cellStyle name="Normal 5 2 2 6 4" xfId="2624"/>
    <cellStyle name="Normal 5 2 2 6 4 2" xfId="7526"/>
    <cellStyle name="Normal 5 2 2 6 5" xfId="4642"/>
    <cellStyle name="Normal 5 2 2 6 5 2" xfId="12399"/>
    <cellStyle name="Normal 5 2 2 6 6" xfId="8539"/>
    <cellStyle name="Normal 5 2 2 6 6 2" xfId="14328"/>
    <cellStyle name="Normal 5 2 2 6 7" xfId="10469"/>
    <cellStyle name="Normal 5 2 2 7" xfId="817"/>
    <cellStyle name="Normal 5 2 2 7 2" xfId="1816"/>
    <cellStyle name="Normal 5 2 2 7 2 2" xfId="3749"/>
    <cellStyle name="Normal 5 2 2 7 2 2 2" xfId="7527"/>
    <cellStyle name="Normal 5 2 2 7 2 3" xfId="5767"/>
    <cellStyle name="Normal 5 2 2 7 2 3 2" xfId="13524"/>
    <cellStyle name="Normal 5 2 2 7 2 4" xfId="9664"/>
    <cellStyle name="Normal 5 2 2 7 2 4 2" xfId="15453"/>
    <cellStyle name="Normal 5 2 2 7 2 5" xfId="11594"/>
    <cellStyle name="Normal 5 2 2 7 3" xfId="2785"/>
    <cellStyle name="Normal 5 2 2 7 3 2" xfId="7528"/>
    <cellStyle name="Normal 5 2 2 7 4" xfId="4803"/>
    <cellStyle name="Normal 5 2 2 7 4 2" xfId="12560"/>
    <cellStyle name="Normal 5 2 2 7 5" xfId="8700"/>
    <cellStyle name="Normal 5 2 2 7 5 2" xfId="14489"/>
    <cellStyle name="Normal 5 2 2 7 6" xfId="10630"/>
    <cellStyle name="Normal 5 2 2 8" xfId="1334"/>
    <cellStyle name="Normal 5 2 2 8 2" xfId="3267"/>
    <cellStyle name="Normal 5 2 2 8 2 2" xfId="7529"/>
    <cellStyle name="Normal 5 2 2 8 3" xfId="5285"/>
    <cellStyle name="Normal 5 2 2 8 3 2" xfId="13042"/>
    <cellStyle name="Normal 5 2 2 8 4" xfId="9182"/>
    <cellStyle name="Normal 5 2 2 8 4 2" xfId="14971"/>
    <cellStyle name="Normal 5 2 2 8 5" xfId="11112"/>
    <cellStyle name="Normal 5 2 2 9" xfId="2303"/>
    <cellStyle name="Normal 5 2 2 9 2" xfId="7530"/>
    <cellStyle name="Normal 5 2 3" xfId="245"/>
    <cellStyle name="Normal 5 2 3 10" xfId="8228"/>
    <cellStyle name="Normal 5 2 3 10 2" xfId="14017"/>
    <cellStyle name="Normal 5 2 3 11" xfId="10158"/>
    <cellStyle name="Normal 5 2 3 2" xfId="330"/>
    <cellStyle name="Normal 5 2 3 2 10" xfId="10198"/>
    <cellStyle name="Normal 5 2 3 2 2" xfId="410"/>
    <cellStyle name="Normal 5 2 3 2 2 2" xfId="570"/>
    <cellStyle name="Normal 5 2 3 2 2 2 2" xfId="1118"/>
    <cellStyle name="Normal 5 2 3 2 2 2 2 2" xfId="2106"/>
    <cellStyle name="Normal 5 2 3 2 2 2 2 2 2" xfId="4039"/>
    <cellStyle name="Normal 5 2 3 2 2 2 2 2 2 2" xfId="7531"/>
    <cellStyle name="Normal 5 2 3 2 2 2 2 2 3" xfId="6057"/>
    <cellStyle name="Normal 5 2 3 2 2 2 2 2 3 2" xfId="13814"/>
    <cellStyle name="Normal 5 2 3 2 2 2 2 2 4" xfId="9954"/>
    <cellStyle name="Normal 5 2 3 2 2 2 2 2 4 2" xfId="15743"/>
    <cellStyle name="Normal 5 2 3 2 2 2 2 2 5" xfId="11884"/>
    <cellStyle name="Normal 5 2 3 2 2 2 2 3" xfId="3075"/>
    <cellStyle name="Normal 5 2 3 2 2 2 2 3 2" xfId="7532"/>
    <cellStyle name="Normal 5 2 3 2 2 2 2 4" xfId="5093"/>
    <cellStyle name="Normal 5 2 3 2 2 2 2 4 2" xfId="12850"/>
    <cellStyle name="Normal 5 2 3 2 2 2 2 5" xfId="8990"/>
    <cellStyle name="Normal 5 2 3 2 2 2 2 5 2" xfId="14779"/>
    <cellStyle name="Normal 5 2 3 2 2 2 2 6" xfId="10920"/>
    <cellStyle name="Normal 5 2 3 2 2 2 3" xfId="1624"/>
    <cellStyle name="Normal 5 2 3 2 2 2 3 2" xfId="3557"/>
    <cellStyle name="Normal 5 2 3 2 2 2 3 2 2" xfId="7533"/>
    <cellStyle name="Normal 5 2 3 2 2 2 3 3" xfId="5575"/>
    <cellStyle name="Normal 5 2 3 2 2 2 3 3 2" xfId="13332"/>
    <cellStyle name="Normal 5 2 3 2 2 2 3 4" xfId="9472"/>
    <cellStyle name="Normal 5 2 3 2 2 2 3 4 2" xfId="15261"/>
    <cellStyle name="Normal 5 2 3 2 2 2 3 5" xfId="11402"/>
    <cellStyle name="Normal 5 2 3 2 2 2 4" xfId="2593"/>
    <cellStyle name="Normal 5 2 3 2 2 2 4 2" xfId="7534"/>
    <cellStyle name="Normal 5 2 3 2 2 2 5" xfId="4611"/>
    <cellStyle name="Normal 5 2 3 2 2 2 5 2" xfId="12368"/>
    <cellStyle name="Normal 5 2 3 2 2 2 6" xfId="8508"/>
    <cellStyle name="Normal 5 2 3 2 2 2 6 2" xfId="14297"/>
    <cellStyle name="Normal 5 2 3 2 2 2 7" xfId="10438"/>
    <cellStyle name="Normal 5 2 3 2 2 3" xfId="732"/>
    <cellStyle name="Normal 5 2 3 2 2 3 2" xfId="1279"/>
    <cellStyle name="Normal 5 2 3 2 2 3 2 2" xfId="2266"/>
    <cellStyle name="Normal 5 2 3 2 2 3 2 2 2" xfId="4199"/>
    <cellStyle name="Normal 5 2 3 2 2 3 2 2 2 2" xfId="7535"/>
    <cellStyle name="Normal 5 2 3 2 2 3 2 2 3" xfId="6217"/>
    <cellStyle name="Normal 5 2 3 2 2 3 2 2 3 2" xfId="13974"/>
    <cellStyle name="Normal 5 2 3 2 2 3 2 2 4" xfId="10114"/>
    <cellStyle name="Normal 5 2 3 2 2 3 2 2 4 2" xfId="15903"/>
    <cellStyle name="Normal 5 2 3 2 2 3 2 2 5" xfId="12044"/>
    <cellStyle name="Normal 5 2 3 2 2 3 2 3" xfId="3236"/>
    <cellStyle name="Normal 5 2 3 2 2 3 2 3 2" xfId="7536"/>
    <cellStyle name="Normal 5 2 3 2 2 3 2 4" xfId="5254"/>
    <cellStyle name="Normal 5 2 3 2 2 3 2 4 2" xfId="13011"/>
    <cellStyle name="Normal 5 2 3 2 2 3 2 5" xfId="9151"/>
    <cellStyle name="Normal 5 2 3 2 2 3 2 5 2" xfId="14940"/>
    <cellStyle name="Normal 5 2 3 2 2 3 2 6" xfId="11081"/>
    <cellStyle name="Normal 5 2 3 2 2 3 3" xfId="1785"/>
    <cellStyle name="Normal 5 2 3 2 2 3 3 2" xfId="3718"/>
    <cellStyle name="Normal 5 2 3 2 2 3 3 2 2" xfId="7537"/>
    <cellStyle name="Normal 5 2 3 2 2 3 3 3" xfId="5736"/>
    <cellStyle name="Normal 5 2 3 2 2 3 3 3 2" xfId="13493"/>
    <cellStyle name="Normal 5 2 3 2 2 3 3 4" xfId="9633"/>
    <cellStyle name="Normal 5 2 3 2 2 3 3 4 2" xfId="15422"/>
    <cellStyle name="Normal 5 2 3 2 2 3 3 5" xfId="11563"/>
    <cellStyle name="Normal 5 2 3 2 2 3 4" xfId="2754"/>
    <cellStyle name="Normal 5 2 3 2 2 3 4 2" xfId="7538"/>
    <cellStyle name="Normal 5 2 3 2 2 3 5" xfId="4772"/>
    <cellStyle name="Normal 5 2 3 2 2 3 5 2" xfId="12529"/>
    <cellStyle name="Normal 5 2 3 2 2 3 6" xfId="8669"/>
    <cellStyle name="Normal 5 2 3 2 2 3 6 2" xfId="14458"/>
    <cellStyle name="Normal 5 2 3 2 2 3 7" xfId="10599"/>
    <cellStyle name="Normal 5 2 3 2 2 4" xfId="958"/>
    <cellStyle name="Normal 5 2 3 2 2 4 2" xfId="1946"/>
    <cellStyle name="Normal 5 2 3 2 2 4 2 2" xfId="3879"/>
    <cellStyle name="Normal 5 2 3 2 2 4 2 2 2" xfId="7539"/>
    <cellStyle name="Normal 5 2 3 2 2 4 2 3" xfId="5897"/>
    <cellStyle name="Normal 5 2 3 2 2 4 2 3 2" xfId="13654"/>
    <cellStyle name="Normal 5 2 3 2 2 4 2 4" xfId="9794"/>
    <cellStyle name="Normal 5 2 3 2 2 4 2 4 2" xfId="15583"/>
    <cellStyle name="Normal 5 2 3 2 2 4 2 5" xfId="11724"/>
    <cellStyle name="Normal 5 2 3 2 2 4 3" xfId="2915"/>
    <cellStyle name="Normal 5 2 3 2 2 4 3 2" xfId="7540"/>
    <cellStyle name="Normal 5 2 3 2 2 4 4" xfId="4933"/>
    <cellStyle name="Normal 5 2 3 2 2 4 4 2" xfId="12690"/>
    <cellStyle name="Normal 5 2 3 2 2 4 5" xfId="8830"/>
    <cellStyle name="Normal 5 2 3 2 2 4 5 2" xfId="14619"/>
    <cellStyle name="Normal 5 2 3 2 2 4 6" xfId="10760"/>
    <cellStyle name="Normal 5 2 3 2 2 5" xfId="1464"/>
    <cellStyle name="Normal 5 2 3 2 2 5 2" xfId="3397"/>
    <cellStyle name="Normal 5 2 3 2 2 5 2 2" xfId="7541"/>
    <cellStyle name="Normal 5 2 3 2 2 5 3" xfId="5415"/>
    <cellStyle name="Normal 5 2 3 2 2 5 3 2" xfId="13172"/>
    <cellStyle name="Normal 5 2 3 2 2 5 4" xfId="9312"/>
    <cellStyle name="Normal 5 2 3 2 2 5 4 2" xfId="15101"/>
    <cellStyle name="Normal 5 2 3 2 2 5 5" xfId="11242"/>
    <cellStyle name="Normal 5 2 3 2 2 6" xfId="2433"/>
    <cellStyle name="Normal 5 2 3 2 2 6 2" xfId="7542"/>
    <cellStyle name="Normal 5 2 3 2 2 7" xfId="4451"/>
    <cellStyle name="Normal 5 2 3 2 2 7 2" xfId="12208"/>
    <cellStyle name="Normal 5 2 3 2 2 8" xfId="8348"/>
    <cellStyle name="Normal 5 2 3 2 2 8 2" xfId="14137"/>
    <cellStyle name="Normal 5 2 3 2 2 9" xfId="10278"/>
    <cellStyle name="Normal 5 2 3 2 3" xfId="490"/>
    <cellStyle name="Normal 5 2 3 2 3 2" xfId="1038"/>
    <cellStyle name="Normal 5 2 3 2 3 2 2" xfId="2026"/>
    <cellStyle name="Normal 5 2 3 2 3 2 2 2" xfId="3959"/>
    <cellStyle name="Normal 5 2 3 2 3 2 2 2 2" xfId="7543"/>
    <cellStyle name="Normal 5 2 3 2 3 2 2 3" xfId="5977"/>
    <cellStyle name="Normal 5 2 3 2 3 2 2 3 2" xfId="13734"/>
    <cellStyle name="Normal 5 2 3 2 3 2 2 4" xfId="9874"/>
    <cellStyle name="Normal 5 2 3 2 3 2 2 4 2" xfId="15663"/>
    <cellStyle name="Normal 5 2 3 2 3 2 2 5" xfId="11804"/>
    <cellStyle name="Normal 5 2 3 2 3 2 3" xfId="2995"/>
    <cellStyle name="Normal 5 2 3 2 3 2 3 2" xfId="7544"/>
    <cellStyle name="Normal 5 2 3 2 3 2 4" xfId="5013"/>
    <cellStyle name="Normal 5 2 3 2 3 2 4 2" xfId="12770"/>
    <cellStyle name="Normal 5 2 3 2 3 2 5" xfId="8910"/>
    <cellStyle name="Normal 5 2 3 2 3 2 5 2" xfId="14699"/>
    <cellStyle name="Normal 5 2 3 2 3 2 6" xfId="10840"/>
    <cellStyle name="Normal 5 2 3 2 3 3" xfId="1544"/>
    <cellStyle name="Normal 5 2 3 2 3 3 2" xfId="3477"/>
    <cellStyle name="Normal 5 2 3 2 3 3 2 2" xfId="7545"/>
    <cellStyle name="Normal 5 2 3 2 3 3 3" xfId="5495"/>
    <cellStyle name="Normal 5 2 3 2 3 3 3 2" xfId="13252"/>
    <cellStyle name="Normal 5 2 3 2 3 3 4" xfId="9392"/>
    <cellStyle name="Normal 5 2 3 2 3 3 4 2" xfId="15181"/>
    <cellStyle name="Normal 5 2 3 2 3 3 5" xfId="11322"/>
    <cellStyle name="Normal 5 2 3 2 3 4" xfId="2513"/>
    <cellStyle name="Normal 5 2 3 2 3 4 2" xfId="7546"/>
    <cellStyle name="Normal 5 2 3 2 3 5" xfId="4531"/>
    <cellStyle name="Normal 5 2 3 2 3 5 2" xfId="12288"/>
    <cellStyle name="Normal 5 2 3 2 3 6" xfId="8428"/>
    <cellStyle name="Normal 5 2 3 2 3 6 2" xfId="14217"/>
    <cellStyle name="Normal 5 2 3 2 3 7" xfId="10358"/>
    <cellStyle name="Normal 5 2 3 2 4" xfId="652"/>
    <cellStyle name="Normal 5 2 3 2 4 2" xfId="1199"/>
    <cellStyle name="Normal 5 2 3 2 4 2 2" xfId="2186"/>
    <cellStyle name="Normal 5 2 3 2 4 2 2 2" xfId="4119"/>
    <cellStyle name="Normal 5 2 3 2 4 2 2 2 2" xfId="7547"/>
    <cellStyle name="Normal 5 2 3 2 4 2 2 3" xfId="6137"/>
    <cellStyle name="Normal 5 2 3 2 4 2 2 3 2" xfId="13894"/>
    <cellStyle name="Normal 5 2 3 2 4 2 2 4" xfId="10034"/>
    <cellStyle name="Normal 5 2 3 2 4 2 2 4 2" xfId="15823"/>
    <cellStyle name="Normal 5 2 3 2 4 2 2 5" xfId="11964"/>
    <cellStyle name="Normal 5 2 3 2 4 2 3" xfId="3156"/>
    <cellStyle name="Normal 5 2 3 2 4 2 3 2" xfId="7548"/>
    <cellStyle name="Normal 5 2 3 2 4 2 4" xfId="5174"/>
    <cellStyle name="Normal 5 2 3 2 4 2 4 2" xfId="12931"/>
    <cellStyle name="Normal 5 2 3 2 4 2 5" xfId="9071"/>
    <cellStyle name="Normal 5 2 3 2 4 2 5 2" xfId="14860"/>
    <cellStyle name="Normal 5 2 3 2 4 2 6" xfId="11001"/>
    <cellStyle name="Normal 5 2 3 2 4 3" xfId="1705"/>
    <cellStyle name="Normal 5 2 3 2 4 3 2" xfId="3638"/>
    <cellStyle name="Normal 5 2 3 2 4 3 2 2" xfId="7549"/>
    <cellStyle name="Normal 5 2 3 2 4 3 3" xfId="5656"/>
    <cellStyle name="Normal 5 2 3 2 4 3 3 2" xfId="13413"/>
    <cellStyle name="Normal 5 2 3 2 4 3 4" xfId="9553"/>
    <cellStyle name="Normal 5 2 3 2 4 3 4 2" xfId="15342"/>
    <cellStyle name="Normal 5 2 3 2 4 3 5" xfId="11483"/>
    <cellStyle name="Normal 5 2 3 2 4 4" xfId="2674"/>
    <cellStyle name="Normal 5 2 3 2 4 4 2" xfId="7550"/>
    <cellStyle name="Normal 5 2 3 2 4 5" xfId="4692"/>
    <cellStyle name="Normal 5 2 3 2 4 5 2" xfId="12449"/>
    <cellStyle name="Normal 5 2 3 2 4 6" xfId="8589"/>
    <cellStyle name="Normal 5 2 3 2 4 6 2" xfId="14378"/>
    <cellStyle name="Normal 5 2 3 2 4 7" xfId="10519"/>
    <cellStyle name="Normal 5 2 3 2 5" xfId="878"/>
    <cellStyle name="Normal 5 2 3 2 5 2" xfId="1866"/>
    <cellStyle name="Normal 5 2 3 2 5 2 2" xfId="3799"/>
    <cellStyle name="Normal 5 2 3 2 5 2 2 2" xfId="7551"/>
    <cellStyle name="Normal 5 2 3 2 5 2 3" xfId="5817"/>
    <cellStyle name="Normal 5 2 3 2 5 2 3 2" xfId="13574"/>
    <cellStyle name="Normal 5 2 3 2 5 2 4" xfId="9714"/>
    <cellStyle name="Normal 5 2 3 2 5 2 4 2" xfId="15503"/>
    <cellStyle name="Normal 5 2 3 2 5 2 5" xfId="11644"/>
    <cellStyle name="Normal 5 2 3 2 5 3" xfId="2835"/>
    <cellStyle name="Normal 5 2 3 2 5 3 2" xfId="7552"/>
    <cellStyle name="Normal 5 2 3 2 5 4" xfId="4853"/>
    <cellStyle name="Normal 5 2 3 2 5 4 2" xfId="12610"/>
    <cellStyle name="Normal 5 2 3 2 5 5" xfId="8750"/>
    <cellStyle name="Normal 5 2 3 2 5 5 2" xfId="14539"/>
    <cellStyle name="Normal 5 2 3 2 5 6" xfId="10680"/>
    <cellStyle name="Normal 5 2 3 2 6" xfId="1384"/>
    <cellStyle name="Normal 5 2 3 2 6 2" xfId="3317"/>
    <cellStyle name="Normal 5 2 3 2 6 2 2" xfId="7553"/>
    <cellStyle name="Normal 5 2 3 2 6 3" xfId="5335"/>
    <cellStyle name="Normal 5 2 3 2 6 3 2" xfId="13092"/>
    <cellStyle name="Normal 5 2 3 2 6 4" xfId="9232"/>
    <cellStyle name="Normal 5 2 3 2 6 4 2" xfId="15021"/>
    <cellStyle name="Normal 5 2 3 2 6 5" xfId="11162"/>
    <cellStyle name="Normal 5 2 3 2 7" xfId="2353"/>
    <cellStyle name="Normal 5 2 3 2 7 2" xfId="7554"/>
    <cellStyle name="Normal 5 2 3 2 8" xfId="4371"/>
    <cellStyle name="Normal 5 2 3 2 8 2" xfId="12128"/>
    <cellStyle name="Normal 5 2 3 2 9" xfId="8268"/>
    <cellStyle name="Normal 5 2 3 2 9 2" xfId="14057"/>
    <cellStyle name="Normal 5 2 3 3" xfId="370"/>
    <cellStyle name="Normal 5 2 3 3 2" xfId="530"/>
    <cellStyle name="Normal 5 2 3 3 2 2" xfId="1078"/>
    <cellStyle name="Normal 5 2 3 3 2 2 2" xfId="2066"/>
    <cellStyle name="Normal 5 2 3 3 2 2 2 2" xfId="3999"/>
    <cellStyle name="Normal 5 2 3 3 2 2 2 2 2" xfId="7555"/>
    <cellStyle name="Normal 5 2 3 3 2 2 2 3" xfId="6017"/>
    <cellStyle name="Normal 5 2 3 3 2 2 2 3 2" xfId="13774"/>
    <cellStyle name="Normal 5 2 3 3 2 2 2 4" xfId="9914"/>
    <cellStyle name="Normal 5 2 3 3 2 2 2 4 2" xfId="15703"/>
    <cellStyle name="Normal 5 2 3 3 2 2 2 5" xfId="11844"/>
    <cellStyle name="Normal 5 2 3 3 2 2 3" xfId="3035"/>
    <cellStyle name="Normal 5 2 3 3 2 2 3 2" xfId="7556"/>
    <cellStyle name="Normal 5 2 3 3 2 2 4" xfId="5053"/>
    <cellStyle name="Normal 5 2 3 3 2 2 4 2" xfId="12810"/>
    <cellStyle name="Normal 5 2 3 3 2 2 5" xfId="8950"/>
    <cellStyle name="Normal 5 2 3 3 2 2 5 2" xfId="14739"/>
    <cellStyle name="Normal 5 2 3 3 2 2 6" xfId="10880"/>
    <cellStyle name="Normal 5 2 3 3 2 3" xfId="1584"/>
    <cellStyle name="Normal 5 2 3 3 2 3 2" xfId="3517"/>
    <cellStyle name="Normal 5 2 3 3 2 3 2 2" xfId="7557"/>
    <cellStyle name="Normal 5 2 3 3 2 3 3" xfId="5535"/>
    <cellStyle name="Normal 5 2 3 3 2 3 3 2" xfId="13292"/>
    <cellStyle name="Normal 5 2 3 3 2 3 4" xfId="9432"/>
    <cellStyle name="Normal 5 2 3 3 2 3 4 2" xfId="15221"/>
    <cellStyle name="Normal 5 2 3 3 2 3 5" xfId="11362"/>
    <cellStyle name="Normal 5 2 3 3 2 4" xfId="2553"/>
    <cellStyle name="Normal 5 2 3 3 2 4 2" xfId="7558"/>
    <cellStyle name="Normal 5 2 3 3 2 5" xfId="4571"/>
    <cellStyle name="Normal 5 2 3 3 2 5 2" xfId="12328"/>
    <cellStyle name="Normal 5 2 3 3 2 6" xfId="8468"/>
    <cellStyle name="Normal 5 2 3 3 2 6 2" xfId="14257"/>
    <cellStyle name="Normal 5 2 3 3 2 7" xfId="10398"/>
    <cellStyle name="Normal 5 2 3 3 3" xfId="692"/>
    <cellStyle name="Normal 5 2 3 3 3 2" xfId="1239"/>
    <cellStyle name="Normal 5 2 3 3 3 2 2" xfId="2226"/>
    <cellStyle name="Normal 5 2 3 3 3 2 2 2" xfId="4159"/>
    <cellStyle name="Normal 5 2 3 3 3 2 2 2 2" xfId="7559"/>
    <cellStyle name="Normal 5 2 3 3 3 2 2 3" xfId="6177"/>
    <cellStyle name="Normal 5 2 3 3 3 2 2 3 2" xfId="13934"/>
    <cellStyle name="Normal 5 2 3 3 3 2 2 4" xfId="10074"/>
    <cellStyle name="Normal 5 2 3 3 3 2 2 4 2" xfId="15863"/>
    <cellStyle name="Normal 5 2 3 3 3 2 2 5" xfId="12004"/>
    <cellStyle name="Normal 5 2 3 3 3 2 3" xfId="3196"/>
    <cellStyle name="Normal 5 2 3 3 3 2 3 2" xfId="7560"/>
    <cellStyle name="Normal 5 2 3 3 3 2 4" xfId="5214"/>
    <cellStyle name="Normal 5 2 3 3 3 2 4 2" xfId="12971"/>
    <cellStyle name="Normal 5 2 3 3 3 2 5" xfId="9111"/>
    <cellStyle name="Normal 5 2 3 3 3 2 5 2" xfId="14900"/>
    <cellStyle name="Normal 5 2 3 3 3 2 6" xfId="11041"/>
    <cellStyle name="Normal 5 2 3 3 3 3" xfId="1745"/>
    <cellStyle name="Normal 5 2 3 3 3 3 2" xfId="3678"/>
    <cellStyle name="Normal 5 2 3 3 3 3 2 2" xfId="7561"/>
    <cellStyle name="Normal 5 2 3 3 3 3 3" xfId="5696"/>
    <cellStyle name="Normal 5 2 3 3 3 3 3 2" xfId="13453"/>
    <cellStyle name="Normal 5 2 3 3 3 3 4" xfId="9593"/>
    <cellStyle name="Normal 5 2 3 3 3 3 4 2" xfId="15382"/>
    <cellStyle name="Normal 5 2 3 3 3 3 5" xfId="11523"/>
    <cellStyle name="Normal 5 2 3 3 3 4" xfId="2714"/>
    <cellStyle name="Normal 5 2 3 3 3 4 2" xfId="7562"/>
    <cellStyle name="Normal 5 2 3 3 3 5" xfId="4732"/>
    <cellStyle name="Normal 5 2 3 3 3 5 2" xfId="12489"/>
    <cellStyle name="Normal 5 2 3 3 3 6" xfId="8629"/>
    <cellStyle name="Normal 5 2 3 3 3 6 2" xfId="14418"/>
    <cellStyle name="Normal 5 2 3 3 3 7" xfId="10559"/>
    <cellStyle name="Normal 5 2 3 3 4" xfId="918"/>
    <cellStyle name="Normal 5 2 3 3 4 2" xfId="1906"/>
    <cellStyle name="Normal 5 2 3 3 4 2 2" xfId="3839"/>
    <cellStyle name="Normal 5 2 3 3 4 2 2 2" xfId="7563"/>
    <cellStyle name="Normal 5 2 3 3 4 2 3" xfId="5857"/>
    <cellStyle name="Normal 5 2 3 3 4 2 3 2" xfId="13614"/>
    <cellStyle name="Normal 5 2 3 3 4 2 4" xfId="9754"/>
    <cellStyle name="Normal 5 2 3 3 4 2 4 2" xfId="15543"/>
    <cellStyle name="Normal 5 2 3 3 4 2 5" xfId="11684"/>
    <cellStyle name="Normal 5 2 3 3 4 3" xfId="2875"/>
    <cellStyle name="Normal 5 2 3 3 4 3 2" xfId="7564"/>
    <cellStyle name="Normal 5 2 3 3 4 4" xfId="4893"/>
    <cellStyle name="Normal 5 2 3 3 4 4 2" xfId="12650"/>
    <cellStyle name="Normal 5 2 3 3 4 5" xfId="8790"/>
    <cellStyle name="Normal 5 2 3 3 4 5 2" xfId="14579"/>
    <cellStyle name="Normal 5 2 3 3 4 6" xfId="10720"/>
    <cellStyle name="Normal 5 2 3 3 5" xfId="1424"/>
    <cellStyle name="Normal 5 2 3 3 5 2" xfId="3357"/>
    <cellStyle name="Normal 5 2 3 3 5 2 2" xfId="7565"/>
    <cellStyle name="Normal 5 2 3 3 5 3" xfId="5375"/>
    <cellStyle name="Normal 5 2 3 3 5 3 2" xfId="13132"/>
    <cellStyle name="Normal 5 2 3 3 5 4" xfId="9272"/>
    <cellStyle name="Normal 5 2 3 3 5 4 2" xfId="15061"/>
    <cellStyle name="Normal 5 2 3 3 5 5" xfId="11202"/>
    <cellStyle name="Normal 5 2 3 3 6" xfId="2393"/>
    <cellStyle name="Normal 5 2 3 3 6 2" xfId="7566"/>
    <cellStyle name="Normal 5 2 3 3 7" xfId="4411"/>
    <cellStyle name="Normal 5 2 3 3 7 2" xfId="12168"/>
    <cellStyle name="Normal 5 2 3 3 8" xfId="8308"/>
    <cellStyle name="Normal 5 2 3 3 8 2" xfId="14097"/>
    <cellStyle name="Normal 5 2 3 3 9" xfId="10238"/>
    <cellStyle name="Normal 5 2 3 4" xfId="450"/>
    <cellStyle name="Normal 5 2 3 4 2" xfId="998"/>
    <cellStyle name="Normal 5 2 3 4 2 2" xfId="1986"/>
    <cellStyle name="Normal 5 2 3 4 2 2 2" xfId="3919"/>
    <cellStyle name="Normal 5 2 3 4 2 2 2 2" xfId="7567"/>
    <cellStyle name="Normal 5 2 3 4 2 2 3" xfId="5937"/>
    <cellStyle name="Normal 5 2 3 4 2 2 3 2" xfId="13694"/>
    <cellStyle name="Normal 5 2 3 4 2 2 4" xfId="9834"/>
    <cellStyle name="Normal 5 2 3 4 2 2 4 2" xfId="15623"/>
    <cellStyle name="Normal 5 2 3 4 2 2 5" xfId="11764"/>
    <cellStyle name="Normal 5 2 3 4 2 3" xfId="2955"/>
    <cellStyle name="Normal 5 2 3 4 2 3 2" xfId="7568"/>
    <cellStyle name="Normal 5 2 3 4 2 4" xfId="4973"/>
    <cellStyle name="Normal 5 2 3 4 2 4 2" xfId="12730"/>
    <cellStyle name="Normal 5 2 3 4 2 5" xfId="8870"/>
    <cellStyle name="Normal 5 2 3 4 2 5 2" xfId="14659"/>
    <cellStyle name="Normal 5 2 3 4 2 6" xfId="10800"/>
    <cellStyle name="Normal 5 2 3 4 3" xfId="1504"/>
    <cellStyle name="Normal 5 2 3 4 3 2" xfId="3437"/>
    <cellStyle name="Normal 5 2 3 4 3 2 2" xfId="7569"/>
    <cellStyle name="Normal 5 2 3 4 3 3" xfId="5455"/>
    <cellStyle name="Normal 5 2 3 4 3 3 2" xfId="13212"/>
    <cellStyle name="Normal 5 2 3 4 3 4" xfId="9352"/>
    <cellStyle name="Normal 5 2 3 4 3 4 2" xfId="15141"/>
    <cellStyle name="Normal 5 2 3 4 3 5" xfId="11282"/>
    <cellStyle name="Normal 5 2 3 4 4" xfId="2473"/>
    <cellStyle name="Normal 5 2 3 4 4 2" xfId="7570"/>
    <cellStyle name="Normal 5 2 3 4 5" xfId="4491"/>
    <cellStyle name="Normal 5 2 3 4 5 2" xfId="12248"/>
    <cellStyle name="Normal 5 2 3 4 6" xfId="8388"/>
    <cellStyle name="Normal 5 2 3 4 6 2" xfId="14177"/>
    <cellStyle name="Normal 5 2 3 4 7" xfId="10318"/>
    <cellStyle name="Normal 5 2 3 5" xfId="612"/>
    <cellStyle name="Normal 5 2 3 5 2" xfId="1159"/>
    <cellStyle name="Normal 5 2 3 5 2 2" xfId="2146"/>
    <cellStyle name="Normal 5 2 3 5 2 2 2" xfId="4079"/>
    <cellStyle name="Normal 5 2 3 5 2 2 2 2" xfId="7571"/>
    <cellStyle name="Normal 5 2 3 5 2 2 3" xfId="6097"/>
    <cellStyle name="Normal 5 2 3 5 2 2 3 2" xfId="13854"/>
    <cellStyle name="Normal 5 2 3 5 2 2 4" xfId="9994"/>
    <cellStyle name="Normal 5 2 3 5 2 2 4 2" xfId="15783"/>
    <cellStyle name="Normal 5 2 3 5 2 2 5" xfId="11924"/>
    <cellStyle name="Normal 5 2 3 5 2 3" xfId="3116"/>
    <cellStyle name="Normal 5 2 3 5 2 3 2" xfId="7572"/>
    <cellStyle name="Normal 5 2 3 5 2 4" xfId="5134"/>
    <cellStyle name="Normal 5 2 3 5 2 4 2" xfId="12891"/>
    <cellStyle name="Normal 5 2 3 5 2 5" xfId="9031"/>
    <cellStyle name="Normal 5 2 3 5 2 5 2" xfId="14820"/>
    <cellStyle name="Normal 5 2 3 5 2 6" xfId="10961"/>
    <cellStyle name="Normal 5 2 3 5 3" xfId="1665"/>
    <cellStyle name="Normal 5 2 3 5 3 2" xfId="3598"/>
    <cellStyle name="Normal 5 2 3 5 3 2 2" xfId="7573"/>
    <cellStyle name="Normal 5 2 3 5 3 3" xfId="5616"/>
    <cellStyle name="Normal 5 2 3 5 3 3 2" xfId="13373"/>
    <cellStyle name="Normal 5 2 3 5 3 4" xfId="9513"/>
    <cellStyle name="Normal 5 2 3 5 3 4 2" xfId="15302"/>
    <cellStyle name="Normal 5 2 3 5 3 5" xfId="11443"/>
    <cellStyle name="Normal 5 2 3 5 4" xfId="2634"/>
    <cellStyle name="Normal 5 2 3 5 4 2" xfId="7574"/>
    <cellStyle name="Normal 5 2 3 5 5" xfId="4652"/>
    <cellStyle name="Normal 5 2 3 5 5 2" xfId="12409"/>
    <cellStyle name="Normal 5 2 3 5 6" xfId="8549"/>
    <cellStyle name="Normal 5 2 3 5 6 2" xfId="14338"/>
    <cellStyle name="Normal 5 2 3 5 7" xfId="10479"/>
    <cellStyle name="Normal 5 2 3 6" xfId="830"/>
    <cellStyle name="Normal 5 2 3 6 2" xfId="1826"/>
    <cellStyle name="Normal 5 2 3 6 2 2" xfId="3759"/>
    <cellStyle name="Normal 5 2 3 6 2 2 2" xfId="7575"/>
    <cellStyle name="Normal 5 2 3 6 2 3" xfId="5777"/>
    <cellStyle name="Normal 5 2 3 6 2 3 2" xfId="13534"/>
    <cellStyle name="Normal 5 2 3 6 2 4" xfId="9674"/>
    <cellStyle name="Normal 5 2 3 6 2 4 2" xfId="15463"/>
    <cellStyle name="Normal 5 2 3 6 2 5" xfId="11604"/>
    <cellStyle name="Normal 5 2 3 6 3" xfId="2795"/>
    <cellStyle name="Normal 5 2 3 6 3 2" xfId="7576"/>
    <cellStyle name="Normal 5 2 3 6 4" xfId="4813"/>
    <cellStyle name="Normal 5 2 3 6 4 2" xfId="12570"/>
    <cellStyle name="Normal 5 2 3 6 5" xfId="8710"/>
    <cellStyle name="Normal 5 2 3 6 5 2" xfId="14499"/>
    <cellStyle name="Normal 5 2 3 6 6" xfId="10640"/>
    <cellStyle name="Normal 5 2 3 7" xfId="1344"/>
    <cellStyle name="Normal 5 2 3 7 2" xfId="3277"/>
    <cellStyle name="Normal 5 2 3 7 2 2" xfId="7577"/>
    <cellStyle name="Normal 5 2 3 7 3" xfId="5295"/>
    <cellStyle name="Normal 5 2 3 7 3 2" xfId="13052"/>
    <cellStyle name="Normal 5 2 3 7 4" xfId="9192"/>
    <cellStyle name="Normal 5 2 3 7 4 2" xfId="14981"/>
    <cellStyle name="Normal 5 2 3 7 5" xfId="11122"/>
    <cellStyle name="Normal 5 2 3 8" xfId="2313"/>
    <cellStyle name="Normal 5 2 3 8 2" xfId="7578"/>
    <cellStyle name="Normal 5 2 3 9" xfId="4331"/>
    <cellStyle name="Normal 5 2 3 9 2" xfId="12088"/>
    <cellStyle name="Normal 5 2 4" xfId="310"/>
    <cellStyle name="Normal 5 2 4 10" xfId="10178"/>
    <cellStyle name="Normal 5 2 4 2" xfId="390"/>
    <cellStyle name="Normal 5 2 4 2 2" xfId="550"/>
    <cellStyle name="Normal 5 2 4 2 2 2" xfId="1098"/>
    <cellStyle name="Normal 5 2 4 2 2 2 2" xfId="2086"/>
    <cellStyle name="Normal 5 2 4 2 2 2 2 2" xfId="4019"/>
    <cellStyle name="Normal 5 2 4 2 2 2 2 2 2" xfId="7579"/>
    <cellStyle name="Normal 5 2 4 2 2 2 2 3" xfId="6037"/>
    <cellStyle name="Normal 5 2 4 2 2 2 2 3 2" xfId="13794"/>
    <cellStyle name="Normal 5 2 4 2 2 2 2 4" xfId="9934"/>
    <cellStyle name="Normal 5 2 4 2 2 2 2 4 2" xfId="15723"/>
    <cellStyle name="Normal 5 2 4 2 2 2 2 5" xfId="11864"/>
    <cellStyle name="Normal 5 2 4 2 2 2 3" xfId="3055"/>
    <cellStyle name="Normal 5 2 4 2 2 2 3 2" xfId="7580"/>
    <cellStyle name="Normal 5 2 4 2 2 2 4" xfId="5073"/>
    <cellStyle name="Normal 5 2 4 2 2 2 4 2" xfId="12830"/>
    <cellStyle name="Normal 5 2 4 2 2 2 5" xfId="8970"/>
    <cellStyle name="Normal 5 2 4 2 2 2 5 2" xfId="14759"/>
    <cellStyle name="Normal 5 2 4 2 2 2 6" xfId="10900"/>
    <cellStyle name="Normal 5 2 4 2 2 3" xfId="1604"/>
    <cellStyle name="Normal 5 2 4 2 2 3 2" xfId="3537"/>
    <cellStyle name="Normal 5 2 4 2 2 3 2 2" xfId="7581"/>
    <cellStyle name="Normal 5 2 4 2 2 3 3" xfId="5555"/>
    <cellStyle name="Normal 5 2 4 2 2 3 3 2" xfId="13312"/>
    <cellStyle name="Normal 5 2 4 2 2 3 4" xfId="9452"/>
    <cellStyle name="Normal 5 2 4 2 2 3 4 2" xfId="15241"/>
    <cellStyle name="Normal 5 2 4 2 2 3 5" xfId="11382"/>
    <cellStyle name="Normal 5 2 4 2 2 4" xfId="2573"/>
    <cellStyle name="Normal 5 2 4 2 2 4 2" xfId="7582"/>
    <cellStyle name="Normal 5 2 4 2 2 5" xfId="4591"/>
    <cellStyle name="Normal 5 2 4 2 2 5 2" xfId="12348"/>
    <cellStyle name="Normal 5 2 4 2 2 6" xfId="8488"/>
    <cellStyle name="Normal 5 2 4 2 2 6 2" xfId="14277"/>
    <cellStyle name="Normal 5 2 4 2 2 7" xfId="10418"/>
    <cellStyle name="Normal 5 2 4 2 3" xfId="712"/>
    <cellStyle name="Normal 5 2 4 2 3 2" xfId="1259"/>
    <cellStyle name="Normal 5 2 4 2 3 2 2" xfId="2246"/>
    <cellStyle name="Normal 5 2 4 2 3 2 2 2" xfId="4179"/>
    <cellStyle name="Normal 5 2 4 2 3 2 2 2 2" xfId="7583"/>
    <cellStyle name="Normal 5 2 4 2 3 2 2 3" xfId="6197"/>
    <cellStyle name="Normal 5 2 4 2 3 2 2 3 2" xfId="13954"/>
    <cellStyle name="Normal 5 2 4 2 3 2 2 4" xfId="10094"/>
    <cellStyle name="Normal 5 2 4 2 3 2 2 4 2" xfId="15883"/>
    <cellStyle name="Normal 5 2 4 2 3 2 2 5" xfId="12024"/>
    <cellStyle name="Normal 5 2 4 2 3 2 3" xfId="3216"/>
    <cellStyle name="Normal 5 2 4 2 3 2 3 2" xfId="7584"/>
    <cellStyle name="Normal 5 2 4 2 3 2 4" xfId="5234"/>
    <cellStyle name="Normal 5 2 4 2 3 2 4 2" xfId="12991"/>
    <cellStyle name="Normal 5 2 4 2 3 2 5" xfId="9131"/>
    <cellStyle name="Normal 5 2 4 2 3 2 5 2" xfId="14920"/>
    <cellStyle name="Normal 5 2 4 2 3 2 6" xfId="11061"/>
    <cellStyle name="Normal 5 2 4 2 3 3" xfId="1765"/>
    <cellStyle name="Normal 5 2 4 2 3 3 2" xfId="3698"/>
    <cellStyle name="Normal 5 2 4 2 3 3 2 2" xfId="7585"/>
    <cellStyle name="Normal 5 2 4 2 3 3 3" xfId="5716"/>
    <cellStyle name="Normal 5 2 4 2 3 3 3 2" xfId="13473"/>
    <cellStyle name="Normal 5 2 4 2 3 3 4" xfId="9613"/>
    <cellStyle name="Normal 5 2 4 2 3 3 4 2" xfId="15402"/>
    <cellStyle name="Normal 5 2 4 2 3 3 5" xfId="11543"/>
    <cellStyle name="Normal 5 2 4 2 3 4" xfId="2734"/>
    <cellStyle name="Normal 5 2 4 2 3 4 2" xfId="7586"/>
    <cellStyle name="Normal 5 2 4 2 3 5" xfId="4752"/>
    <cellStyle name="Normal 5 2 4 2 3 5 2" xfId="12509"/>
    <cellStyle name="Normal 5 2 4 2 3 6" xfId="8649"/>
    <cellStyle name="Normal 5 2 4 2 3 6 2" xfId="14438"/>
    <cellStyle name="Normal 5 2 4 2 3 7" xfId="10579"/>
    <cellStyle name="Normal 5 2 4 2 4" xfId="938"/>
    <cellStyle name="Normal 5 2 4 2 4 2" xfId="1926"/>
    <cellStyle name="Normal 5 2 4 2 4 2 2" xfId="3859"/>
    <cellStyle name="Normal 5 2 4 2 4 2 2 2" xfId="7587"/>
    <cellStyle name="Normal 5 2 4 2 4 2 3" xfId="5877"/>
    <cellStyle name="Normal 5 2 4 2 4 2 3 2" xfId="13634"/>
    <cellStyle name="Normal 5 2 4 2 4 2 4" xfId="9774"/>
    <cellStyle name="Normal 5 2 4 2 4 2 4 2" xfId="15563"/>
    <cellStyle name="Normal 5 2 4 2 4 2 5" xfId="11704"/>
    <cellStyle name="Normal 5 2 4 2 4 3" xfId="2895"/>
    <cellStyle name="Normal 5 2 4 2 4 3 2" xfId="7588"/>
    <cellStyle name="Normal 5 2 4 2 4 4" xfId="4913"/>
    <cellStyle name="Normal 5 2 4 2 4 4 2" xfId="12670"/>
    <cellStyle name="Normal 5 2 4 2 4 5" xfId="8810"/>
    <cellStyle name="Normal 5 2 4 2 4 5 2" xfId="14599"/>
    <cellStyle name="Normal 5 2 4 2 4 6" xfId="10740"/>
    <cellStyle name="Normal 5 2 4 2 5" xfId="1444"/>
    <cellStyle name="Normal 5 2 4 2 5 2" xfId="3377"/>
    <cellStyle name="Normal 5 2 4 2 5 2 2" xfId="7589"/>
    <cellStyle name="Normal 5 2 4 2 5 3" xfId="5395"/>
    <cellStyle name="Normal 5 2 4 2 5 3 2" xfId="13152"/>
    <cellStyle name="Normal 5 2 4 2 5 4" xfId="9292"/>
    <cellStyle name="Normal 5 2 4 2 5 4 2" xfId="15081"/>
    <cellStyle name="Normal 5 2 4 2 5 5" xfId="11222"/>
    <cellStyle name="Normal 5 2 4 2 6" xfId="2413"/>
    <cellStyle name="Normal 5 2 4 2 6 2" xfId="7590"/>
    <cellStyle name="Normal 5 2 4 2 7" xfId="4431"/>
    <cellStyle name="Normal 5 2 4 2 7 2" xfId="12188"/>
    <cellStyle name="Normal 5 2 4 2 8" xfId="8328"/>
    <cellStyle name="Normal 5 2 4 2 8 2" xfId="14117"/>
    <cellStyle name="Normal 5 2 4 2 9" xfId="10258"/>
    <cellStyle name="Normal 5 2 4 3" xfId="470"/>
    <cellStyle name="Normal 5 2 4 3 2" xfId="1018"/>
    <cellStyle name="Normal 5 2 4 3 2 2" xfId="2006"/>
    <cellStyle name="Normal 5 2 4 3 2 2 2" xfId="3939"/>
    <cellStyle name="Normal 5 2 4 3 2 2 2 2" xfId="7591"/>
    <cellStyle name="Normal 5 2 4 3 2 2 3" xfId="5957"/>
    <cellStyle name="Normal 5 2 4 3 2 2 3 2" xfId="13714"/>
    <cellStyle name="Normal 5 2 4 3 2 2 4" xfId="9854"/>
    <cellStyle name="Normal 5 2 4 3 2 2 4 2" xfId="15643"/>
    <cellStyle name="Normal 5 2 4 3 2 2 5" xfId="11784"/>
    <cellStyle name="Normal 5 2 4 3 2 3" xfId="2975"/>
    <cellStyle name="Normal 5 2 4 3 2 3 2" xfId="7592"/>
    <cellStyle name="Normal 5 2 4 3 2 4" xfId="4993"/>
    <cellStyle name="Normal 5 2 4 3 2 4 2" xfId="12750"/>
    <cellStyle name="Normal 5 2 4 3 2 5" xfId="8890"/>
    <cellStyle name="Normal 5 2 4 3 2 5 2" xfId="14679"/>
    <cellStyle name="Normal 5 2 4 3 2 6" xfId="10820"/>
    <cellStyle name="Normal 5 2 4 3 3" xfId="1524"/>
    <cellStyle name="Normal 5 2 4 3 3 2" xfId="3457"/>
    <cellStyle name="Normal 5 2 4 3 3 2 2" xfId="7593"/>
    <cellStyle name="Normal 5 2 4 3 3 3" xfId="5475"/>
    <cellStyle name="Normal 5 2 4 3 3 3 2" xfId="13232"/>
    <cellStyle name="Normal 5 2 4 3 3 4" xfId="9372"/>
    <cellStyle name="Normal 5 2 4 3 3 4 2" xfId="15161"/>
    <cellStyle name="Normal 5 2 4 3 3 5" xfId="11302"/>
    <cellStyle name="Normal 5 2 4 3 4" xfId="2493"/>
    <cellStyle name="Normal 5 2 4 3 4 2" xfId="7594"/>
    <cellStyle name="Normal 5 2 4 3 5" xfId="4511"/>
    <cellStyle name="Normal 5 2 4 3 5 2" xfId="12268"/>
    <cellStyle name="Normal 5 2 4 3 6" xfId="8408"/>
    <cellStyle name="Normal 5 2 4 3 6 2" xfId="14197"/>
    <cellStyle name="Normal 5 2 4 3 7" xfId="10338"/>
    <cellStyle name="Normal 5 2 4 4" xfId="632"/>
    <cellStyle name="Normal 5 2 4 4 2" xfId="1179"/>
    <cellStyle name="Normal 5 2 4 4 2 2" xfId="2166"/>
    <cellStyle name="Normal 5 2 4 4 2 2 2" xfId="4099"/>
    <cellStyle name="Normal 5 2 4 4 2 2 2 2" xfId="7595"/>
    <cellStyle name="Normal 5 2 4 4 2 2 3" xfId="6117"/>
    <cellStyle name="Normal 5 2 4 4 2 2 3 2" xfId="13874"/>
    <cellStyle name="Normal 5 2 4 4 2 2 4" xfId="10014"/>
    <cellStyle name="Normal 5 2 4 4 2 2 4 2" xfId="15803"/>
    <cellStyle name="Normal 5 2 4 4 2 2 5" xfId="11944"/>
    <cellStyle name="Normal 5 2 4 4 2 3" xfId="3136"/>
    <cellStyle name="Normal 5 2 4 4 2 3 2" xfId="7596"/>
    <cellStyle name="Normal 5 2 4 4 2 4" xfId="5154"/>
    <cellStyle name="Normal 5 2 4 4 2 4 2" xfId="12911"/>
    <cellStyle name="Normal 5 2 4 4 2 5" xfId="9051"/>
    <cellStyle name="Normal 5 2 4 4 2 5 2" xfId="14840"/>
    <cellStyle name="Normal 5 2 4 4 2 6" xfId="10981"/>
    <cellStyle name="Normal 5 2 4 4 3" xfId="1685"/>
    <cellStyle name="Normal 5 2 4 4 3 2" xfId="3618"/>
    <cellStyle name="Normal 5 2 4 4 3 2 2" xfId="7597"/>
    <cellStyle name="Normal 5 2 4 4 3 3" xfId="5636"/>
    <cellStyle name="Normal 5 2 4 4 3 3 2" xfId="13393"/>
    <cellStyle name="Normal 5 2 4 4 3 4" xfId="9533"/>
    <cellStyle name="Normal 5 2 4 4 3 4 2" xfId="15322"/>
    <cellStyle name="Normal 5 2 4 4 3 5" xfId="11463"/>
    <cellStyle name="Normal 5 2 4 4 4" xfId="2654"/>
    <cellStyle name="Normal 5 2 4 4 4 2" xfId="7598"/>
    <cellStyle name="Normal 5 2 4 4 5" xfId="4672"/>
    <cellStyle name="Normal 5 2 4 4 5 2" xfId="12429"/>
    <cellStyle name="Normal 5 2 4 4 6" xfId="8569"/>
    <cellStyle name="Normal 5 2 4 4 6 2" xfId="14358"/>
    <cellStyle name="Normal 5 2 4 4 7" xfId="10499"/>
    <cellStyle name="Normal 5 2 4 5" xfId="858"/>
    <cellStyle name="Normal 5 2 4 5 2" xfId="1846"/>
    <cellStyle name="Normal 5 2 4 5 2 2" xfId="3779"/>
    <cellStyle name="Normal 5 2 4 5 2 2 2" xfId="7599"/>
    <cellStyle name="Normal 5 2 4 5 2 3" xfId="5797"/>
    <cellStyle name="Normal 5 2 4 5 2 3 2" xfId="13554"/>
    <cellStyle name="Normal 5 2 4 5 2 4" xfId="9694"/>
    <cellStyle name="Normal 5 2 4 5 2 4 2" xfId="15483"/>
    <cellStyle name="Normal 5 2 4 5 2 5" xfId="11624"/>
    <cellStyle name="Normal 5 2 4 5 3" xfId="2815"/>
    <cellStyle name="Normal 5 2 4 5 3 2" xfId="7600"/>
    <cellStyle name="Normal 5 2 4 5 4" xfId="4833"/>
    <cellStyle name="Normal 5 2 4 5 4 2" xfId="12590"/>
    <cellStyle name="Normal 5 2 4 5 5" xfId="8730"/>
    <cellStyle name="Normal 5 2 4 5 5 2" xfId="14519"/>
    <cellStyle name="Normal 5 2 4 5 6" xfId="10660"/>
    <cellStyle name="Normal 5 2 4 6" xfId="1364"/>
    <cellStyle name="Normal 5 2 4 6 2" xfId="3297"/>
    <cellStyle name="Normal 5 2 4 6 2 2" xfId="7601"/>
    <cellStyle name="Normal 5 2 4 6 3" xfId="5315"/>
    <cellStyle name="Normal 5 2 4 6 3 2" xfId="13072"/>
    <cellStyle name="Normal 5 2 4 6 4" xfId="9212"/>
    <cellStyle name="Normal 5 2 4 6 4 2" xfId="15001"/>
    <cellStyle name="Normal 5 2 4 6 5" xfId="11142"/>
    <cellStyle name="Normal 5 2 4 7" xfId="2333"/>
    <cellStyle name="Normal 5 2 4 7 2" xfId="7602"/>
    <cellStyle name="Normal 5 2 4 8" xfId="4351"/>
    <cellStyle name="Normal 5 2 4 8 2" xfId="12108"/>
    <cellStyle name="Normal 5 2 4 9" xfId="8248"/>
    <cellStyle name="Normal 5 2 4 9 2" xfId="14037"/>
    <cellStyle name="Normal 5 2 5" xfId="350"/>
    <cellStyle name="Normal 5 2 5 2" xfId="510"/>
    <cellStyle name="Normal 5 2 5 2 2" xfId="1058"/>
    <cellStyle name="Normal 5 2 5 2 2 2" xfId="2046"/>
    <cellStyle name="Normal 5 2 5 2 2 2 2" xfId="3979"/>
    <cellStyle name="Normal 5 2 5 2 2 2 2 2" xfId="7603"/>
    <cellStyle name="Normal 5 2 5 2 2 2 3" xfId="5997"/>
    <cellStyle name="Normal 5 2 5 2 2 2 3 2" xfId="13754"/>
    <cellStyle name="Normal 5 2 5 2 2 2 4" xfId="9894"/>
    <cellStyle name="Normal 5 2 5 2 2 2 4 2" xfId="15683"/>
    <cellStyle name="Normal 5 2 5 2 2 2 5" xfId="11824"/>
    <cellStyle name="Normal 5 2 5 2 2 3" xfId="3015"/>
    <cellStyle name="Normal 5 2 5 2 2 3 2" xfId="7604"/>
    <cellStyle name="Normal 5 2 5 2 2 4" xfId="5033"/>
    <cellStyle name="Normal 5 2 5 2 2 4 2" xfId="12790"/>
    <cellStyle name="Normal 5 2 5 2 2 5" xfId="8930"/>
    <cellStyle name="Normal 5 2 5 2 2 5 2" xfId="14719"/>
    <cellStyle name="Normal 5 2 5 2 2 6" xfId="10860"/>
    <cellStyle name="Normal 5 2 5 2 3" xfId="1564"/>
    <cellStyle name="Normal 5 2 5 2 3 2" xfId="3497"/>
    <cellStyle name="Normal 5 2 5 2 3 2 2" xfId="7605"/>
    <cellStyle name="Normal 5 2 5 2 3 3" xfId="5515"/>
    <cellStyle name="Normal 5 2 5 2 3 3 2" xfId="13272"/>
    <cellStyle name="Normal 5 2 5 2 3 4" xfId="9412"/>
    <cellStyle name="Normal 5 2 5 2 3 4 2" xfId="15201"/>
    <cellStyle name="Normal 5 2 5 2 3 5" xfId="11342"/>
    <cellStyle name="Normal 5 2 5 2 4" xfId="2533"/>
    <cellStyle name="Normal 5 2 5 2 4 2" xfId="7606"/>
    <cellStyle name="Normal 5 2 5 2 5" xfId="4551"/>
    <cellStyle name="Normal 5 2 5 2 5 2" xfId="12308"/>
    <cellStyle name="Normal 5 2 5 2 6" xfId="8448"/>
    <cellStyle name="Normal 5 2 5 2 6 2" xfId="14237"/>
    <cellStyle name="Normal 5 2 5 2 7" xfId="10378"/>
    <cellStyle name="Normal 5 2 5 3" xfId="672"/>
    <cellStyle name="Normal 5 2 5 3 2" xfId="1219"/>
    <cellStyle name="Normal 5 2 5 3 2 2" xfId="2206"/>
    <cellStyle name="Normal 5 2 5 3 2 2 2" xfId="4139"/>
    <cellStyle name="Normal 5 2 5 3 2 2 2 2" xfId="7607"/>
    <cellStyle name="Normal 5 2 5 3 2 2 3" xfId="6157"/>
    <cellStyle name="Normal 5 2 5 3 2 2 3 2" xfId="13914"/>
    <cellStyle name="Normal 5 2 5 3 2 2 4" xfId="10054"/>
    <cellStyle name="Normal 5 2 5 3 2 2 4 2" xfId="15843"/>
    <cellStyle name="Normal 5 2 5 3 2 2 5" xfId="11984"/>
    <cellStyle name="Normal 5 2 5 3 2 3" xfId="3176"/>
    <cellStyle name="Normal 5 2 5 3 2 3 2" xfId="7608"/>
    <cellStyle name="Normal 5 2 5 3 2 4" xfId="5194"/>
    <cellStyle name="Normal 5 2 5 3 2 4 2" xfId="12951"/>
    <cellStyle name="Normal 5 2 5 3 2 5" xfId="9091"/>
    <cellStyle name="Normal 5 2 5 3 2 5 2" xfId="14880"/>
    <cellStyle name="Normal 5 2 5 3 2 6" xfId="11021"/>
    <cellStyle name="Normal 5 2 5 3 3" xfId="1725"/>
    <cellStyle name="Normal 5 2 5 3 3 2" xfId="3658"/>
    <cellStyle name="Normal 5 2 5 3 3 2 2" xfId="7609"/>
    <cellStyle name="Normal 5 2 5 3 3 3" xfId="5676"/>
    <cellStyle name="Normal 5 2 5 3 3 3 2" xfId="13433"/>
    <cellStyle name="Normal 5 2 5 3 3 4" xfId="9573"/>
    <cellStyle name="Normal 5 2 5 3 3 4 2" xfId="15362"/>
    <cellStyle name="Normal 5 2 5 3 3 5" xfId="11503"/>
    <cellStyle name="Normal 5 2 5 3 4" xfId="2694"/>
    <cellStyle name="Normal 5 2 5 3 4 2" xfId="7610"/>
    <cellStyle name="Normal 5 2 5 3 5" xfId="4712"/>
    <cellStyle name="Normal 5 2 5 3 5 2" xfId="12469"/>
    <cellStyle name="Normal 5 2 5 3 6" xfId="8609"/>
    <cellStyle name="Normal 5 2 5 3 6 2" xfId="14398"/>
    <cellStyle name="Normal 5 2 5 3 7" xfId="10539"/>
    <cellStyle name="Normal 5 2 5 4" xfId="898"/>
    <cellStyle name="Normal 5 2 5 4 2" xfId="1886"/>
    <cellStyle name="Normal 5 2 5 4 2 2" xfId="3819"/>
    <cellStyle name="Normal 5 2 5 4 2 2 2" xfId="7611"/>
    <cellStyle name="Normal 5 2 5 4 2 3" xfId="5837"/>
    <cellStyle name="Normal 5 2 5 4 2 3 2" xfId="13594"/>
    <cellStyle name="Normal 5 2 5 4 2 4" xfId="9734"/>
    <cellStyle name="Normal 5 2 5 4 2 4 2" xfId="15523"/>
    <cellStyle name="Normal 5 2 5 4 2 5" xfId="11664"/>
    <cellStyle name="Normal 5 2 5 4 3" xfId="2855"/>
    <cellStyle name="Normal 5 2 5 4 3 2" xfId="7612"/>
    <cellStyle name="Normal 5 2 5 4 4" xfId="4873"/>
    <cellStyle name="Normal 5 2 5 4 4 2" xfId="12630"/>
    <cellStyle name="Normal 5 2 5 4 5" xfId="8770"/>
    <cellStyle name="Normal 5 2 5 4 5 2" xfId="14559"/>
    <cellStyle name="Normal 5 2 5 4 6" xfId="10700"/>
    <cellStyle name="Normal 5 2 5 5" xfId="1404"/>
    <cellStyle name="Normal 5 2 5 5 2" xfId="3337"/>
    <cellStyle name="Normal 5 2 5 5 2 2" xfId="7613"/>
    <cellStyle name="Normal 5 2 5 5 3" xfId="5355"/>
    <cellStyle name="Normal 5 2 5 5 3 2" xfId="13112"/>
    <cellStyle name="Normal 5 2 5 5 4" xfId="9252"/>
    <cellStyle name="Normal 5 2 5 5 4 2" xfId="15041"/>
    <cellStyle name="Normal 5 2 5 5 5" xfId="11182"/>
    <cellStyle name="Normal 5 2 5 6" xfId="2373"/>
    <cellStyle name="Normal 5 2 5 6 2" xfId="7614"/>
    <cellStyle name="Normal 5 2 5 7" xfId="4391"/>
    <cellStyle name="Normal 5 2 5 7 2" xfId="12148"/>
    <cellStyle name="Normal 5 2 5 8" xfId="8288"/>
    <cellStyle name="Normal 5 2 5 8 2" xfId="14077"/>
    <cellStyle name="Normal 5 2 5 9" xfId="10218"/>
    <cellStyle name="Normal 5 2 6" xfId="430"/>
    <cellStyle name="Normal 5 2 6 2" xfId="978"/>
    <cellStyle name="Normal 5 2 6 2 2" xfId="1966"/>
    <cellStyle name="Normal 5 2 6 2 2 2" xfId="3899"/>
    <cellStyle name="Normal 5 2 6 2 2 2 2" xfId="7615"/>
    <cellStyle name="Normal 5 2 6 2 2 3" xfId="5917"/>
    <cellStyle name="Normal 5 2 6 2 2 3 2" xfId="13674"/>
    <cellStyle name="Normal 5 2 6 2 2 4" xfId="9814"/>
    <cellStyle name="Normal 5 2 6 2 2 4 2" xfId="15603"/>
    <cellStyle name="Normal 5 2 6 2 2 5" xfId="11744"/>
    <cellStyle name="Normal 5 2 6 2 3" xfId="2935"/>
    <cellStyle name="Normal 5 2 6 2 3 2" xfId="7616"/>
    <cellStyle name="Normal 5 2 6 2 4" xfId="4953"/>
    <cellStyle name="Normal 5 2 6 2 4 2" xfId="12710"/>
    <cellStyle name="Normal 5 2 6 2 5" xfId="8850"/>
    <cellStyle name="Normal 5 2 6 2 5 2" xfId="14639"/>
    <cellStyle name="Normal 5 2 6 2 6" xfId="10780"/>
    <cellStyle name="Normal 5 2 6 3" xfId="1484"/>
    <cellStyle name="Normal 5 2 6 3 2" xfId="3417"/>
    <cellStyle name="Normal 5 2 6 3 2 2" xfId="7617"/>
    <cellStyle name="Normal 5 2 6 3 3" xfId="5435"/>
    <cellStyle name="Normal 5 2 6 3 3 2" xfId="13192"/>
    <cellStyle name="Normal 5 2 6 3 4" xfId="9332"/>
    <cellStyle name="Normal 5 2 6 3 4 2" xfId="15121"/>
    <cellStyle name="Normal 5 2 6 3 5" xfId="11262"/>
    <cellStyle name="Normal 5 2 6 4" xfId="2453"/>
    <cellStyle name="Normal 5 2 6 4 2" xfId="7618"/>
    <cellStyle name="Normal 5 2 6 5" xfId="4471"/>
    <cellStyle name="Normal 5 2 6 5 2" xfId="12228"/>
    <cellStyle name="Normal 5 2 6 6" xfId="8368"/>
    <cellStyle name="Normal 5 2 6 6 2" xfId="14157"/>
    <cellStyle name="Normal 5 2 6 7" xfId="10298"/>
    <cellStyle name="Normal 5 2 7" xfId="592"/>
    <cellStyle name="Normal 5 2 7 2" xfId="1139"/>
    <cellStyle name="Normal 5 2 7 2 2" xfId="2126"/>
    <cellStyle name="Normal 5 2 7 2 2 2" xfId="4059"/>
    <cellStyle name="Normal 5 2 7 2 2 2 2" xfId="7619"/>
    <cellStyle name="Normal 5 2 7 2 2 3" xfId="6077"/>
    <cellStyle name="Normal 5 2 7 2 2 3 2" xfId="13834"/>
    <cellStyle name="Normal 5 2 7 2 2 4" xfId="9974"/>
    <cellStyle name="Normal 5 2 7 2 2 4 2" xfId="15763"/>
    <cellStyle name="Normal 5 2 7 2 2 5" xfId="11904"/>
    <cellStyle name="Normal 5 2 7 2 3" xfId="3096"/>
    <cellStyle name="Normal 5 2 7 2 3 2" xfId="7620"/>
    <cellStyle name="Normal 5 2 7 2 4" xfId="5114"/>
    <cellStyle name="Normal 5 2 7 2 4 2" xfId="12871"/>
    <cellStyle name="Normal 5 2 7 2 5" xfId="9011"/>
    <cellStyle name="Normal 5 2 7 2 5 2" xfId="14800"/>
    <cellStyle name="Normal 5 2 7 2 6" xfId="10941"/>
    <cellStyle name="Normal 5 2 7 3" xfId="1645"/>
    <cellStyle name="Normal 5 2 7 3 2" xfId="3578"/>
    <cellStyle name="Normal 5 2 7 3 2 2" xfId="7621"/>
    <cellStyle name="Normal 5 2 7 3 3" xfId="5596"/>
    <cellStyle name="Normal 5 2 7 3 3 2" xfId="13353"/>
    <cellStyle name="Normal 5 2 7 3 4" xfId="9493"/>
    <cellStyle name="Normal 5 2 7 3 4 2" xfId="15282"/>
    <cellStyle name="Normal 5 2 7 3 5" xfId="11423"/>
    <cellStyle name="Normal 5 2 7 4" xfId="2614"/>
    <cellStyle name="Normal 5 2 7 4 2" xfId="7622"/>
    <cellStyle name="Normal 5 2 7 5" xfId="4632"/>
    <cellStyle name="Normal 5 2 7 5 2" xfId="12389"/>
    <cellStyle name="Normal 5 2 7 6" xfId="8529"/>
    <cellStyle name="Normal 5 2 7 6 2" xfId="14318"/>
    <cellStyle name="Normal 5 2 7 7" xfId="10459"/>
    <cellStyle name="Normal 5 2 8" xfId="804"/>
    <cellStyle name="Normal 5 2 8 2" xfId="1806"/>
    <cellStyle name="Normal 5 2 8 2 2" xfId="3739"/>
    <cellStyle name="Normal 5 2 8 2 2 2" xfId="7623"/>
    <cellStyle name="Normal 5 2 8 2 3" xfId="5757"/>
    <cellStyle name="Normal 5 2 8 2 3 2" xfId="13514"/>
    <cellStyle name="Normal 5 2 8 2 4" xfId="9654"/>
    <cellStyle name="Normal 5 2 8 2 4 2" xfId="15443"/>
    <cellStyle name="Normal 5 2 8 2 5" xfId="11584"/>
    <cellStyle name="Normal 5 2 8 3" xfId="2775"/>
    <cellStyle name="Normal 5 2 8 3 2" xfId="7624"/>
    <cellStyle name="Normal 5 2 8 4" xfId="4793"/>
    <cellStyle name="Normal 5 2 8 4 2" xfId="12550"/>
    <cellStyle name="Normal 5 2 8 5" xfId="8690"/>
    <cellStyle name="Normal 5 2 8 5 2" xfId="14479"/>
    <cellStyle name="Normal 5 2 8 6" xfId="10620"/>
    <cellStyle name="Normal 5 2 9" xfId="1324"/>
    <cellStyle name="Normal 5 2 9 2" xfId="3257"/>
    <cellStyle name="Normal 5 2 9 2 2" xfId="7625"/>
    <cellStyle name="Normal 5 2 9 3" xfId="5275"/>
    <cellStyle name="Normal 5 2 9 3 2" xfId="13032"/>
    <cellStyle name="Normal 5 2 9 4" xfId="9172"/>
    <cellStyle name="Normal 5 2 9 4 2" xfId="14961"/>
    <cellStyle name="Normal 5 2 9 5" xfId="11102"/>
    <cellStyle name="Normal 5 3" xfId="223"/>
    <cellStyle name="Normal 5 3 10" xfId="4319"/>
    <cellStyle name="Normal 5 3 10 2" xfId="12076"/>
    <cellStyle name="Normal 5 3 11" xfId="8216"/>
    <cellStyle name="Normal 5 3 11 2" xfId="14005"/>
    <cellStyle name="Normal 5 3 12" xfId="10146"/>
    <cellStyle name="Normal 5 3 2" xfId="253"/>
    <cellStyle name="Normal 5 3 2 10" xfId="8236"/>
    <cellStyle name="Normal 5 3 2 10 2" xfId="14025"/>
    <cellStyle name="Normal 5 3 2 11" xfId="10166"/>
    <cellStyle name="Normal 5 3 2 2" xfId="338"/>
    <cellStyle name="Normal 5 3 2 2 10" xfId="10206"/>
    <cellStyle name="Normal 5 3 2 2 2" xfId="418"/>
    <cellStyle name="Normal 5 3 2 2 2 2" xfId="578"/>
    <cellStyle name="Normal 5 3 2 2 2 2 2" xfId="1126"/>
    <cellStyle name="Normal 5 3 2 2 2 2 2 2" xfId="2114"/>
    <cellStyle name="Normal 5 3 2 2 2 2 2 2 2" xfId="4047"/>
    <cellStyle name="Normal 5 3 2 2 2 2 2 2 2 2" xfId="7626"/>
    <cellStyle name="Normal 5 3 2 2 2 2 2 2 3" xfId="6065"/>
    <cellStyle name="Normal 5 3 2 2 2 2 2 2 3 2" xfId="13822"/>
    <cellStyle name="Normal 5 3 2 2 2 2 2 2 4" xfId="9962"/>
    <cellStyle name="Normal 5 3 2 2 2 2 2 2 4 2" xfId="15751"/>
    <cellStyle name="Normal 5 3 2 2 2 2 2 2 5" xfId="11892"/>
    <cellStyle name="Normal 5 3 2 2 2 2 2 3" xfId="3083"/>
    <cellStyle name="Normal 5 3 2 2 2 2 2 3 2" xfId="7627"/>
    <cellStyle name="Normal 5 3 2 2 2 2 2 4" xfId="5101"/>
    <cellStyle name="Normal 5 3 2 2 2 2 2 4 2" xfId="12858"/>
    <cellStyle name="Normal 5 3 2 2 2 2 2 5" xfId="8998"/>
    <cellStyle name="Normal 5 3 2 2 2 2 2 5 2" xfId="14787"/>
    <cellStyle name="Normal 5 3 2 2 2 2 2 6" xfId="10928"/>
    <cellStyle name="Normal 5 3 2 2 2 2 3" xfId="1632"/>
    <cellStyle name="Normal 5 3 2 2 2 2 3 2" xfId="3565"/>
    <cellStyle name="Normal 5 3 2 2 2 2 3 2 2" xfId="7628"/>
    <cellStyle name="Normal 5 3 2 2 2 2 3 3" xfId="5583"/>
    <cellStyle name="Normal 5 3 2 2 2 2 3 3 2" xfId="13340"/>
    <cellStyle name="Normal 5 3 2 2 2 2 3 4" xfId="9480"/>
    <cellStyle name="Normal 5 3 2 2 2 2 3 4 2" xfId="15269"/>
    <cellStyle name="Normal 5 3 2 2 2 2 3 5" xfId="11410"/>
    <cellStyle name="Normal 5 3 2 2 2 2 4" xfId="2601"/>
    <cellStyle name="Normal 5 3 2 2 2 2 4 2" xfId="7629"/>
    <cellStyle name="Normal 5 3 2 2 2 2 5" xfId="4619"/>
    <cellStyle name="Normal 5 3 2 2 2 2 5 2" xfId="12376"/>
    <cellStyle name="Normal 5 3 2 2 2 2 6" xfId="8516"/>
    <cellStyle name="Normal 5 3 2 2 2 2 6 2" xfId="14305"/>
    <cellStyle name="Normal 5 3 2 2 2 2 7" xfId="10446"/>
    <cellStyle name="Normal 5 3 2 2 2 3" xfId="740"/>
    <cellStyle name="Normal 5 3 2 2 2 3 2" xfId="1287"/>
    <cellStyle name="Normal 5 3 2 2 2 3 2 2" xfId="2274"/>
    <cellStyle name="Normal 5 3 2 2 2 3 2 2 2" xfId="4207"/>
    <cellStyle name="Normal 5 3 2 2 2 3 2 2 2 2" xfId="7630"/>
    <cellStyle name="Normal 5 3 2 2 2 3 2 2 3" xfId="6225"/>
    <cellStyle name="Normal 5 3 2 2 2 3 2 2 3 2" xfId="13982"/>
    <cellStyle name="Normal 5 3 2 2 2 3 2 2 4" xfId="10122"/>
    <cellStyle name="Normal 5 3 2 2 2 3 2 2 4 2" xfId="15911"/>
    <cellStyle name="Normal 5 3 2 2 2 3 2 2 5" xfId="12052"/>
    <cellStyle name="Normal 5 3 2 2 2 3 2 3" xfId="3244"/>
    <cellStyle name="Normal 5 3 2 2 2 3 2 3 2" xfId="7631"/>
    <cellStyle name="Normal 5 3 2 2 2 3 2 4" xfId="5262"/>
    <cellStyle name="Normal 5 3 2 2 2 3 2 4 2" xfId="13019"/>
    <cellStyle name="Normal 5 3 2 2 2 3 2 5" xfId="9159"/>
    <cellStyle name="Normal 5 3 2 2 2 3 2 5 2" xfId="14948"/>
    <cellStyle name="Normal 5 3 2 2 2 3 2 6" xfId="11089"/>
    <cellStyle name="Normal 5 3 2 2 2 3 3" xfId="1793"/>
    <cellStyle name="Normal 5 3 2 2 2 3 3 2" xfId="3726"/>
    <cellStyle name="Normal 5 3 2 2 2 3 3 2 2" xfId="7632"/>
    <cellStyle name="Normal 5 3 2 2 2 3 3 3" xfId="5744"/>
    <cellStyle name="Normal 5 3 2 2 2 3 3 3 2" xfId="13501"/>
    <cellStyle name="Normal 5 3 2 2 2 3 3 4" xfId="9641"/>
    <cellStyle name="Normal 5 3 2 2 2 3 3 4 2" xfId="15430"/>
    <cellStyle name="Normal 5 3 2 2 2 3 3 5" xfId="11571"/>
    <cellStyle name="Normal 5 3 2 2 2 3 4" xfId="2762"/>
    <cellStyle name="Normal 5 3 2 2 2 3 4 2" xfId="7633"/>
    <cellStyle name="Normal 5 3 2 2 2 3 5" xfId="4780"/>
    <cellStyle name="Normal 5 3 2 2 2 3 5 2" xfId="12537"/>
    <cellStyle name="Normal 5 3 2 2 2 3 6" xfId="8677"/>
    <cellStyle name="Normal 5 3 2 2 2 3 6 2" xfId="14466"/>
    <cellStyle name="Normal 5 3 2 2 2 3 7" xfId="10607"/>
    <cellStyle name="Normal 5 3 2 2 2 4" xfId="966"/>
    <cellStyle name="Normal 5 3 2 2 2 4 2" xfId="1954"/>
    <cellStyle name="Normal 5 3 2 2 2 4 2 2" xfId="3887"/>
    <cellStyle name="Normal 5 3 2 2 2 4 2 2 2" xfId="7634"/>
    <cellStyle name="Normal 5 3 2 2 2 4 2 3" xfId="5905"/>
    <cellStyle name="Normal 5 3 2 2 2 4 2 3 2" xfId="13662"/>
    <cellStyle name="Normal 5 3 2 2 2 4 2 4" xfId="9802"/>
    <cellStyle name="Normal 5 3 2 2 2 4 2 4 2" xfId="15591"/>
    <cellStyle name="Normal 5 3 2 2 2 4 2 5" xfId="11732"/>
    <cellStyle name="Normal 5 3 2 2 2 4 3" xfId="2923"/>
    <cellStyle name="Normal 5 3 2 2 2 4 3 2" xfId="7635"/>
    <cellStyle name="Normal 5 3 2 2 2 4 4" xfId="4941"/>
    <cellStyle name="Normal 5 3 2 2 2 4 4 2" xfId="12698"/>
    <cellStyle name="Normal 5 3 2 2 2 4 5" xfId="8838"/>
    <cellStyle name="Normal 5 3 2 2 2 4 5 2" xfId="14627"/>
    <cellStyle name="Normal 5 3 2 2 2 4 6" xfId="10768"/>
    <cellStyle name="Normal 5 3 2 2 2 5" xfId="1472"/>
    <cellStyle name="Normal 5 3 2 2 2 5 2" xfId="3405"/>
    <cellStyle name="Normal 5 3 2 2 2 5 2 2" xfId="7636"/>
    <cellStyle name="Normal 5 3 2 2 2 5 3" xfId="5423"/>
    <cellStyle name="Normal 5 3 2 2 2 5 3 2" xfId="13180"/>
    <cellStyle name="Normal 5 3 2 2 2 5 4" xfId="9320"/>
    <cellStyle name="Normal 5 3 2 2 2 5 4 2" xfId="15109"/>
    <cellStyle name="Normal 5 3 2 2 2 5 5" xfId="11250"/>
    <cellStyle name="Normal 5 3 2 2 2 6" xfId="2441"/>
    <cellStyle name="Normal 5 3 2 2 2 6 2" xfId="7637"/>
    <cellStyle name="Normal 5 3 2 2 2 7" xfId="4459"/>
    <cellStyle name="Normal 5 3 2 2 2 7 2" xfId="12216"/>
    <cellStyle name="Normal 5 3 2 2 2 8" xfId="8356"/>
    <cellStyle name="Normal 5 3 2 2 2 8 2" xfId="14145"/>
    <cellStyle name="Normal 5 3 2 2 2 9" xfId="10286"/>
    <cellStyle name="Normal 5 3 2 2 3" xfId="498"/>
    <cellStyle name="Normal 5 3 2 2 3 2" xfId="1046"/>
    <cellStyle name="Normal 5 3 2 2 3 2 2" xfId="2034"/>
    <cellStyle name="Normal 5 3 2 2 3 2 2 2" xfId="3967"/>
    <cellStyle name="Normal 5 3 2 2 3 2 2 2 2" xfId="7638"/>
    <cellStyle name="Normal 5 3 2 2 3 2 2 3" xfId="5985"/>
    <cellStyle name="Normal 5 3 2 2 3 2 2 3 2" xfId="13742"/>
    <cellStyle name="Normal 5 3 2 2 3 2 2 4" xfId="9882"/>
    <cellStyle name="Normal 5 3 2 2 3 2 2 4 2" xfId="15671"/>
    <cellStyle name="Normal 5 3 2 2 3 2 2 5" xfId="11812"/>
    <cellStyle name="Normal 5 3 2 2 3 2 3" xfId="3003"/>
    <cellStyle name="Normal 5 3 2 2 3 2 3 2" xfId="7639"/>
    <cellStyle name="Normal 5 3 2 2 3 2 4" xfId="5021"/>
    <cellStyle name="Normal 5 3 2 2 3 2 4 2" xfId="12778"/>
    <cellStyle name="Normal 5 3 2 2 3 2 5" xfId="8918"/>
    <cellStyle name="Normal 5 3 2 2 3 2 5 2" xfId="14707"/>
    <cellStyle name="Normal 5 3 2 2 3 2 6" xfId="10848"/>
    <cellStyle name="Normal 5 3 2 2 3 3" xfId="1552"/>
    <cellStyle name="Normal 5 3 2 2 3 3 2" xfId="3485"/>
    <cellStyle name="Normal 5 3 2 2 3 3 2 2" xfId="7640"/>
    <cellStyle name="Normal 5 3 2 2 3 3 3" xfId="5503"/>
    <cellStyle name="Normal 5 3 2 2 3 3 3 2" xfId="13260"/>
    <cellStyle name="Normal 5 3 2 2 3 3 4" xfId="9400"/>
    <cellStyle name="Normal 5 3 2 2 3 3 4 2" xfId="15189"/>
    <cellStyle name="Normal 5 3 2 2 3 3 5" xfId="11330"/>
    <cellStyle name="Normal 5 3 2 2 3 4" xfId="2521"/>
    <cellStyle name="Normal 5 3 2 2 3 4 2" xfId="7641"/>
    <cellStyle name="Normal 5 3 2 2 3 5" xfId="4539"/>
    <cellStyle name="Normal 5 3 2 2 3 5 2" xfId="12296"/>
    <cellStyle name="Normal 5 3 2 2 3 6" xfId="8436"/>
    <cellStyle name="Normal 5 3 2 2 3 6 2" xfId="14225"/>
    <cellStyle name="Normal 5 3 2 2 3 7" xfId="10366"/>
    <cellStyle name="Normal 5 3 2 2 4" xfId="660"/>
    <cellStyle name="Normal 5 3 2 2 4 2" xfId="1207"/>
    <cellStyle name="Normal 5 3 2 2 4 2 2" xfId="2194"/>
    <cellStyle name="Normal 5 3 2 2 4 2 2 2" xfId="4127"/>
    <cellStyle name="Normal 5 3 2 2 4 2 2 2 2" xfId="7642"/>
    <cellStyle name="Normal 5 3 2 2 4 2 2 3" xfId="6145"/>
    <cellStyle name="Normal 5 3 2 2 4 2 2 3 2" xfId="13902"/>
    <cellStyle name="Normal 5 3 2 2 4 2 2 4" xfId="10042"/>
    <cellStyle name="Normal 5 3 2 2 4 2 2 4 2" xfId="15831"/>
    <cellStyle name="Normal 5 3 2 2 4 2 2 5" xfId="11972"/>
    <cellStyle name="Normal 5 3 2 2 4 2 3" xfId="3164"/>
    <cellStyle name="Normal 5 3 2 2 4 2 3 2" xfId="7643"/>
    <cellStyle name="Normal 5 3 2 2 4 2 4" xfId="5182"/>
    <cellStyle name="Normal 5 3 2 2 4 2 4 2" xfId="12939"/>
    <cellStyle name="Normal 5 3 2 2 4 2 5" xfId="9079"/>
    <cellStyle name="Normal 5 3 2 2 4 2 5 2" xfId="14868"/>
    <cellStyle name="Normal 5 3 2 2 4 2 6" xfId="11009"/>
    <cellStyle name="Normal 5 3 2 2 4 3" xfId="1713"/>
    <cellStyle name="Normal 5 3 2 2 4 3 2" xfId="3646"/>
    <cellStyle name="Normal 5 3 2 2 4 3 2 2" xfId="7644"/>
    <cellStyle name="Normal 5 3 2 2 4 3 3" xfId="5664"/>
    <cellStyle name="Normal 5 3 2 2 4 3 3 2" xfId="13421"/>
    <cellStyle name="Normal 5 3 2 2 4 3 4" xfId="9561"/>
    <cellStyle name="Normal 5 3 2 2 4 3 4 2" xfId="15350"/>
    <cellStyle name="Normal 5 3 2 2 4 3 5" xfId="11491"/>
    <cellStyle name="Normal 5 3 2 2 4 4" xfId="2682"/>
    <cellStyle name="Normal 5 3 2 2 4 4 2" xfId="7645"/>
    <cellStyle name="Normal 5 3 2 2 4 5" xfId="4700"/>
    <cellStyle name="Normal 5 3 2 2 4 5 2" xfId="12457"/>
    <cellStyle name="Normal 5 3 2 2 4 6" xfId="8597"/>
    <cellStyle name="Normal 5 3 2 2 4 6 2" xfId="14386"/>
    <cellStyle name="Normal 5 3 2 2 4 7" xfId="10527"/>
    <cellStyle name="Normal 5 3 2 2 5" xfId="886"/>
    <cellStyle name="Normal 5 3 2 2 5 2" xfId="1874"/>
    <cellStyle name="Normal 5 3 2 2 5 2 2" xfId="3807"/>
    <cellStyle name="Normal 5 3 2 2 5 2 2 2" xfId="7646"/>
    <cellStyle name="Normal 5 3 2 2 5 2 3" xfId="5825"/>
    <cellStyle name="Normal 5 3 2 2 5 2 3 2" xfId="13582"/>
    <cellStyle name="Normal 5 3 2 2 5 2 4" xfId="9722"/>
    <cellStyle name="Normal 5 3 2 2 5 2 4 2" xfId="15511"/>
    <cellStyle name="Normal 5 3 2 2 5 2 5" xfId="11652"/>
    <cellStyle name="Normal 5 3 2 2 5 3" xfId="2843"/>
    <cellStyle name="Normal 5 3 2 2 5 3 2" xfId="7647"/>
    <cellStyle name="Normal 5 3 2 2 5 4" xfId="4861"/>
    <cellStyle name="Normal 5 3 2 2 5 4 2" xfId="12618"/>
    <cellStyle name="Normal 5 3 2 2 5 5" xfId="8758"/>
    <cellStyle name="Normal 5 3 2 2 5 5 2" xfId="14547"/>
    <cellStyle name="Normal 5 3 2 2 5 6" xfId="10688"/>
    <cellStyle name="Normal 5 3 2 2 6" xfId="1392"/>
    <cellStyle name="Normal 5 3 2 2 6 2" xfId="3325"/>
    <cellStyle name="Normal 5 3 2 2 6 2 2" xfId="7648"/>
    <cellStyle name="Normal 5 3 2 2 6 3" xfId="5343"/>
    <cellStyle name="Normal 5 3 2 2 6 3 2" xfId="13100"/>
    <cellStyle name="Normal 5 3 2 2 6 4" xfId="9240"/>
    <cellStyle name="Normal 5 3 2 2 6 4 2" xfId="15029"/>
    <cellStyle name="Normal 5 3 2 2 6 5" xfId="11170"/>
    <cellStyle name="Normal 5 3 2 2 7" xfId="2361"/>
    <cellStyle name="Normal 5 3 2 2 7 2" xfId="7649"/>
    <cellStyle name="Normal 5 3 2 2 8" xfId="4379"/>
    <cellStyle name="Normal 5 3 2 2 8 2" xfId="12136"/>
    <cellStyle name="Normal 5 3 2 2 9" xfId="8276"/>
    <cellStyle name="Normal 5 3 2 2 9 2" xfId="14065"/>
    <cellStyle name="Normal 5 3 2 3" xfId="378"/>
    <cellStyle name="Normal 5 3 2 3 2" xfId="538"/>
    <cellStyle name="Normal 5 3 2 3 2 2" xfId="1086"/>
    <cellStyle name="Normal 5 3 2 3 2 2 2" xfId="2074"/>
    <cellStyle name="Normal 5 3 2 3 2 2 2 2" xfId="4007"/>
    <cellStyle name="Normal 5 3 2 3 2 2 2 2 2" xfId="7650"/>
    <cellStyle name="Normal 5 3 2 3 2 2 2 3" xfId="6025"/>
    <cellStyle name="Normal 5 3 2 3 2 2 2 3 2" xfId="13782"/>
    <cellStyle name="Normal 5 3 2 3 2 2 2 4" xfId="9922"/>
    <cellStyle name="Normal 5 3 2 3 2 2 2 4 2" xfId="15711"/>
    <cellStyle name="Normal 5 3 2 3 2 2 2 5" xfId="11852"/>
    <cellStyle name="Normal 5 3 2 3 2 2 3" xfId="3043"/>
    <cellStyle name="Normal 5 3 2 3 2 2 3 2" xfId="7651"/>
    <cellStyle name="Normal 5 3 2 3 2 2 4" xfId="5061"/>
    <cellStyle name="Normal 5 3 2 3 2 2 4 2" xfId="12818"/>
    <cellStyle name="Normal 5 3 2 3 2 2 5" xfId="8958"/>
    <cellStyle name="Normal 5 3 2 3 2 2 5 2" xfId="14747"/>
    <cellStyle name="Normal 5 3 2 3 2 2 6" xfId="10888"/>
    <cellStyle name="Normal 5 3 2 3 2 3" xfId="1592"/>
    <cellStyle name="Normal 5 3 2 3 2 3 2" xfId="3525"/>
    <cellStyle name="Normal 5 3 2 3 2 3 2 2" xfId="7652"/>
    <cellStyle name="Normal 5 3 2 3 2 3 3" xfId="5543"/>
    <cellStyle name="Normal 5 3 2 3 2 3 3 2" xfId="13300"/>
    <cellStyle name="Normal 5 3 2 3 2 3 4" xfId="9440"/>
    <cellStyle name="Normal 5 3 2 3 2 3 4 2" xfId="15229"/>
    <cellStyle name="Normal 5 3 2 3 2 3 5" xfId="11370"/>
    <cellStyle name="Normal 5 3 2 3 2 4" xfId="2561"/>
    <cellStyle name="Normal 5 3 2 3 2 4 2" xfId="7653"/>
    <cellStyle name="Normal 5 3 2 3 2 5" xfId="4579"/>
    <cellStyle name="Normal 5 3 2 3 2 5 2" xfId="12336"/>
    <cellStyle name="Normal 5 3 2 3 2 6" xfId="8476"/>
    <cellStyle name="Normal 5 3 2 3 2 6 2" xfId="14265"/>
    <cellStyle name="Normal 5 3 2 3 2 7" xfId="10406"/>
    <cellStyle name="Normal 5 3 2 3 3" xfId="700"/>
    <cellStyle name="Normal 5 3 2 3 3 2" xfId="1247"/>
    <cellStyle name="Normal 5 3 2 3 3 2 2" xfId="2234"/>
    <cellStyle name="Normal 5 3 2 3 3 2 2 2" xfId="4167"/>
    <cellStyle name="Normal 5 3 2 3 3 2 2 2 2" xfId="7654"/>
    <cellStyle name="Normal 5 3 2 3 3 2 2 3" xfId="6185"/>
    <cellStyle name="Normal 5 3 2 3 3 2 2 3 2" xfId="13942"/>
    <cellStyle name="Normal 5 3 2 3 3 2 2 4" xfId="10082"/>
    <cellStyle name="Normal 5 3 2 3 3 2 2 4 2" xfId="15871"/>
    <cellStyle name="Normal 5 3 2 3 3 2 2 5" xfId="12012"/>
    <cellStyle name="Normal 5 3 2 3 3 2 3" xfId="3204"/>
    <cellStyle name="Normal 5 3 2 3 3 2 3 2" xfId="7655"/>
    <cellStyle name="Normal 5 3 2 3 3 2 4" xfId="5222"/>
    <cellStyle name="Normal 5 3 2 3 3 2 4 2" xfId="12979"/>
    <cellStyle name="Normal 5 3 2 3 3 2 5" xfId="9119"/>
    <cellStyle name="Normal 5 3 2 3 3 2 5 2" xfId="14908"/>
    <cellStyle name="Normal 5 3 2 3 3 2 6" xfId="11049"/>
    <cellStyle name="Normal 5 3 2 3 3 3" xfId="1753"/>
    <cellStyle name="Normal 5 3 2 3 3 3 2" xfId="3686"/>
    <cellStyle name="Normal 5 3 2 3 3 3 2 2" xfId="7656"/>
    <cellStyle name="Normal 5 3 2 3 3 3 3" xfId="5704"/>
    <cellStyle name="Normal 5 3 2 3 3 3 3 2" xfId="13461"/>
    <cellStyle name="Normal 5 3 2 3 3 3 4" xfId="9601"/>
    <cellStyle name="Normal 5 3 2 3 3 3 4 2" xfId="15390"/>
    <cellStyle name="Normal 5 3 2 3 3 3 5" xfId="11531"/>
    <cellStyle name="Normal 5 3 2 3 3 4" xfId="2722"/>
    <cellStyle name="Normal 5 3 2 3 3 4 2" xfId="7657"/>
    <cellStyle name="Normal 5 3 2 3 3 5" xfId="4740"/>
    <cellStyle name="Normal 5 3 2 3 3 5 2" xfId="12497"/>
    <cellStyle name="Normal 5 3 2 3 3 6" xfId="8637"/>
    <cellStyle name="Normal 5 3 2 3 3 6 2" xfId="14426"/>
    <cellStyle name="Normal 5 3 2 3 3 7" xfId="10567"/>
    <cellStyle name="Normal 5 3 2 3 4" xfId="926"/>
    <cellStyle name="Normal 5 3 2 3 4 2" xfId="1914"/>
    <cellStyle name="Normal 5 3 2 3 4 2 2" xfId="3847"/>
    <cellStyle name="Normal 5 3 2 3 4 2 2 2" xfId="7658"/>
    <cellStyle name="Normal 5 3 2 3 4 2 3" xfId="5865"/>
    <cellStyle name="Normal 5 3 2 3 4 2 3 2" xfId="13622"/>
    <cellStyle name="Normal 5 3 2 3 4 2 4" xfId="9762"/>
    <cellStyle name="Normal 5 3 2 3 4 2 4 2" xfId="15551"/>
    <cellStyle name="Normal 5 3 2 3 4 2 5" xfId="11692"/>
    <cellStyle name="Normal 5 3 2 3 4 3" xfId="2883"/>
    <cellStyle name="Normal 5 3 2 3 4 3 2" xfId="7659"/>
    <cellStyle name="Normal 5 3 2 3 4 4" xfId="4901"/>
    <cellStyle name="Normal 5 3 2 3 4 4 2" xfId="12658"/>
    <cellStyle name="Normal 5 3 2 3 4 5" xfId="8798"/>
    <cellStyle name="Normal 5 3 2 3 4 5 2" xfId="14587"/>
    <cellStyle name="Normal 5 3 2 3 4 6" xfId="10728"/>
    <cellStyle name="Normal 5 3 2 3 5" xfId="1432"/>
    <cellStyle name="Normal 5 3 2 3 5 2" xfId="3365"/>
    <cellStyle name="Normal 5 3 2 3 5 2 2" xfId="7660"/>
    <cellStyle name="Normal 5 3 2 3 5 3" xfId="5383"/>
    <cellStyle name="Normal 5 3 2 3 5 3 2" xfId="13140"/>
    <cellStyle name="Normal 5 3 2 3 5 4" xfId="9280"/>
    <cellStyle name="Normal 5 3 2 3 5 4 2" xfId="15069"/>
    <cellStyle name="Normal 5 3 2 3 5 5" xfId="11210"/>
    <cellStyle name="Normal 5 3 2 3 6" xfId="2401"/>
    <cellStyle name="Normal 5 3 2 3 6 2" xfId="7661"/>
    <cellStyle name="Normal 5 3 2 3 7" xfId="4419"/>
    <cellStyle name="Normal 5 3 2 3 7 2" xfId="12176"/>
    <cellStyle name="Normal 5 3 2 3 8" xfId="8316"/>
    <cellStyle name="Normal 5 3 2 3 8 2" xfId="14105"/>
    <cellStyle name="Normal 5 3 2 3 9" xfId="10246"/>
    <cellStyle name="Normal 5 3 2 4" xfId="458"/>
    <cellStyle name="Normal 5 3 2 4 2" xfId="1006"/>
    <cellStyle name="Normal 5 3 2 4 2 2" xfId="1994"/>
    <cellStyle name="Normal 5 3 2 4 2 2 2" xfId="3927"/>
    <cellStyle name="Normal 5 3 2 4 2 2 2 2" xfId="7662"/>
    <cellStyle name="Normal 5 3 2 4 2 2 3" xfId="5945"/>
    <cellStyle name="Normal 5 3 2 4 2 2 3 2" xfId="13702"/>
    <cellStyle name="Normal 5 3 2 4 2 2 4" xfId="9842"/>
    <cellStyle name="Normal 5 3 2 4 2 2 4 2" xfId="15631"/>
    <cellStyle name="Normal 5 3 2 4 2 2 5" xfId="11772"/>
    <cellStyle name="Normal 5 3 2 4 2 3" xfId="2963"/>
    <cellStyle name="Normal 5 3 2 4 2 3 2" xfId="7663"/>
    <cellStyle name="Normal 5 3 2 4 2 4" xfId="4981"/>
    <cellStyle name="Normal 5 3 2 4 2 4 2" xfId="12738"/>
    <cellStyle name="Normal 5 3 2 4 2 5" xfId="8878"/>
    <cellStyle name="Normal 5 3 2 4 2 5 2" xfId="14667"/>
    <cellStyle name="Normal 5 3 2 4 2 6" xfId="10808"/>
    <cellStyle name="Normal 5 3 2 4 3" xfId="1512"/>
    <cellStyle name="Normal 5 3 2 4 3 2" xfId="3445"/>
    <cellStyle name="Normal 5 3 2 4 3 2 2" xfId="7664"/>
    <cellStyle name="Normal 5 3 2 4 3 3" xfId="5463"/>
    <cellStyle name="Normal 5 3 2 4 3 3 2" xfId="13220"/>
    <cellStyle name="Normal 5 3 2 4 3 4" xfId="9360"/>
    <cellStyle name="Normal 5 3 2 4 3 4 2" xfId="15149"/>
    <cellStyle name="Normal 5 3 2 4 3 5" xfId="11290"/>
    <cellStyle name="Normal 5 3 2 4 4" xfId="2481"/>
    <cellStyle name="Normal 5 3 2 4 4 2" xfId="7665"/>
    <cellStyle name="Normal 5 3 2 4 5" xfId="4499"/>
    <cellStyle name="Normal 5 3 2 4 5 2" xfId="12256"/>
    <cellStyle name="Normal 5 3 2 4 6" xfId="8396"/>
    <cellStyle name="Normal 5 3 2 4 6 2" xfId="14185"/>
    <cellStyle name="Normal 5 3 2 4 7" xfId="10326"/>
    <cellStyle name="Normal 5 3 2 5" xfId="620"/>
    <cellStyle name="Normal 5 3 2 5 2" xfId="1167"/>
    <cellStyle name="Normal 5 3 2 5 2 2" xfId="2154"/>
    <cellStyle name="Normal 5 3 2 5 2 2 2" xfId="4087"/>
    <cellStyle name="Normal 5 3 2 5 2 2 2 2" xfId="7666"/>
    <cellStyle name="Normal 5 3 2 5 2 2 3" xfId="6105"/>
    <cellStyle name="Normal 5 3 2 5 2 2 3 2" xfId="13862"/>
    <cellStyle name="Normal 5 3 2 5 2 2 4" xfId="10002"/>
    <cellStyle name="Normal 5 3 2 5 2 2 4 2" xfId="15791"/>
    <cellStyle name="Normal 5 3 2 5 2 2 5" xfId="11932"/>
    <cellStyle name="Normal 5 3 2 5 2 3" xfId="3124"/>
    <cellStyle name="Normal 5 3 2 5 2 3 2" xfId="7667"/>
    <cellStyle name="Normal 5 3 2 5 2 4" xfId="5142"/>
    <cellStyle name="Normal 5 3 2 5 2 4 2" xfId="12899"/>
    <cellStyle name="Normal 5 3 2 5 2 5" xfId="9039"/>
    <cellStyle name="Normal 5 3 2 5 2 5 2" xfId="14828"/>
    <cellStyle name="Normal 5 3 2 5 2 6" xfId="10969"/>
    <cellStyle name="Normal 5 3 2 5 3" xfId="1673"/>
    <cellStyle name="Normal 5 3 2 5 3 2" xfId="3606"/>
    <cellStyle name="Normal 5 3 2 5 3 2 2" xfId="7668"/>
    <cellStyle name="Normal 5 3 2 5 3 3" xfId="5624"/>
    <cellStyle name="Normal 5 3 2 5 3 3 2" xfId="13381"/>
    <cellStyle name="Normal 5 3 2 5 3 4" xfId="9521"/>
    <cellStyle name="Normal 5 3 2 5 3 4 2" xfId="15310"/>
    <cellStyle name="Normal 5 3 2 5 3 5" xfId="11451"/>
    <cellStyle name="Normal 5 3 2 5 4" xfId="2642"/>
    <cellStyle name="Normal 5 3 2 5 4 2" xfId="7669"/>
    <cellStyle name="Normal 5 3 2 5 5" xfId="4660"/>
    <cellStyle name="Normal 5 3 2 5 5 2" xfId="12417"/>
    <cellStyle name="Normal 5 3 2 5 6" xfId="8557"/>
    <cellStyle name="Normal 5 3 2 5 6 2" xfId="14346"/>
    <cellStyle name="Normal 5 3 2 5 7" xfId="10487"/>
    <cellStyle name="Normal 5 3 2 6" xfId="838"/>
    <cellStyle name="Normal 5 3 2 6 2" xfId="1834"/>
    <cellStyle name="Normal 5 3 2 6 2 2" xfId="3767"/>
    <cellStyle name="Normal 5 3 2 6 2 2 2" xfId="7670"/>
    <cellStyle name="Normal 5 3 2 6 2 3" xfId="5785"/>
    <cellStyle name="Normal 5 3 2 6 2 3 2" xfId="13542"/>
    <cellStyle name="Normal 5 3 2 6 2 4" xfId="9682"/>
    <cellStyle name="Normal 5 3 2 6 2 4 2" xfId="15471"/>
    <cellStyle name="Normal 5 3 2 6 2 5" xfId="11612"/>
    <cellStyle name="Normal 5 3 2 6 3" xfId="2803"/>
    <cellStyle name="Normal 5 3 2 6 3 2" xfId="7671"/>
    <cellStyle name="Normal 5 3 2 6 4" xfId="4821"/>
    <cellStyle name="Normal 5 3 2 6 4 2" xfId="12578"/>
    <cellStyle name="Normal 5 3 2 6 5" xfId="8718"/>
    <cellStyle name="Normal 5 3 2 6 5 2" xfId="14507"/>
    <cellStyle name="Normal 5 3 2 6 6" xfId="10648"/>
    <cellStyle name="Normal 5 3 2 7" xfId="1352"/>
    <cellStyle name="Normal 5 3 2 7 2" xfId="3285"/>
    <cellStyle name="Normal 5 3 2 7 2 2" xfId="7672"/>
    <cellStyle name="Normal 5 3 2 7 3" xfId="5303"/>
    <cellStyle name="Normal 5 3 2 7 3 2" xfId="13060"/>
    <cellStyle name="Normal 5 3 2 7 4" xfId="9200"/>
    <cellStyle name="Normal 5 3 2 7 4 2" xfId="14989"/>
    <cellStyle name="Normal 5 3 2 7 5" xfId="11130"/>
    <cellStyle name="Normal 5 3 2 8" xfId="2321"/>
    <cellStyle name="Normal 5 3 2 8 2" xfId="7673"/>
    <cellStyle name="Normal 5 3 2 9" xfId="4339"/>
    <cellStyle name="Normal 5 3 2 9 2" xfId="12096"/>
    <cellStyle name="Normal 5 3 3" xfId="318"/>
    <cellStyle name="Normal 5 3 3 10" xfId="10186"/>
    <cellStyle name="Normal 5 3 3 2" xfId="398"/>
    <cellStyle name="Normal 5 3 3 2 2" xfId="558"/>
    <cellStyle name="Normal 5 3 3 2 2 2" xfId="1106"/>
    <cellStyle name="Normal 5 3 3 2 2 2 2" xfId="2094"/>
    <cellStyle name="Normal 5 3 3 2 2 2 2 2" xfId="4027"/>
    <cellStyle name="Normal 5 3 3 2 2 2 2 2 2" xfId="7674"/>
    <cellStyle name="Normal 5 3 3 2 2 2 2 3" xfId="6045"/>
    <cellStyle name="Normal 5 3 3 2 2 2 2 3 2" xfId="13802"/>
    <cellStyle name="Normal 5 3 3 2 2 2 2 4" xfId="9942"/>
    <cellStyle name="Normal 5 3 3 2 2 2 2 4 2" xfId="15731"/>
    <cellStyle name="Normal 5 3 3 2 2 2 2 5" xfId="11872"/>
    <cellStyle name="Normal 5 3 3 2 2 2 3" xfId="3063"/>
    <cellStyle name="Normal 5 3 3 2 2 2 3 2" xfId="7675"/>
    <cellStyle name="Normal 5 3 3 2 2 2 4" xfId="5081"/>
    <cellStyle name="Normal 5 3 3 2 2 2 4 2" xfId="12838"/>
    <cellStyle name="Normal 5 3 3 2 2 2 5" xfId="8978"/>
    <cellStyle name="Normal 5 3 3 2 2 2 5 2" xfId="14767"/>
    <cellStyle name="Normal 5 3 3 2 2 2 6" xfId="10908"/>
    <cellStyle name="Normal 5 3 3 2 2 3" xfId="1612"/>
    <cellStyle name="Normal 5 3 3 2 2 3 2" xfId="3545"/>
    <cellStyle name="Normal 5 3 3 2 2 3 2 2" xfId="7676"/>
    <cellStyle name="Normal 5 3 3 2 2 3 3" xfId="5563"/>
    <cellStyle name="Normal 5 3 3 2 2 3 3 2" xfId="13320"/>
    <cellStyle name="Normal 5 3 3 2 2 3 4" xfId="9460"/>
    <cellStyle name="Normal 5 3 3 2 2 3 4 2" xfId="15249"/>
    <cellStyle name="Normal 5 3 3 2 2 3 5" xfId="11390"/>
    <cellStyle name="Normal 5 3 3 2 2 4" xfId="2581"/>
    <cellStyle name="Normal 5 3 3 2 2 4 2" xfId="7677"/>
    <cellStyle name="Normal 5 3 3 2 2 5" xfId="4599"/>
    <cellStyle name="Normal 5 3 3 2 2 5 2" xfId="12356"/>
    <cellStyle name="Normal 5 3 3 2 2 6" xfId="8496"/>
    <cellStyle name="Normal 5 3 3 2 2 6 2" xfId="14285"/>
    <cellStyle name="Normal 5 3 3 2 2 7" xfId="10426"/>
    <cellStyle name="Normal 5 3 3 2 3" xfId="720"/>
    <cellStyle name="Normal 5 3 3 2 3 2" xfId="1267"/>
    <cellStyle name="Normal 5 3 3 2 3 2 2" xfId="2254"/>
    <cellStyle name="Normal 5 3 3 2 3 2 2 2" xfId="4187"/>
    <cellStyle name="Normal 5 3 3 2 3 2 2 2 2" xfId="7678"/>
    <cellStyle name="Normal 5 3 3 2 3 2 2 3" xfId="6205"/>
    <cellStyle name="Normal 5 3 3 2 3 2 2 3 2" xfId="13962"/>
    <cellStyle name="Normal 5 3 3 2 3 2 2 4" xfId="10102"/>
    <cellStyle name="Normal 5 3 3 2 3 2 2 4 2" xfId="15891"/>
    <cellStyle name="Normal 5 3 3 2 3 2 2 5" xfId="12032"/>
    <cellStyle name="Normal 5 3 3 2 3 2 3" xfId="3224"/>
    <cellStyle name="Normal 5 3 3 2 3 2 3 2" xfId="7679"/>
    <cellStyle name="Normal 5 3 3 2 3 2 4" xfId="5242"/>
    <cellStyle name="Normal 5 3 3 2 3 2 4 2" xfId="12999"/>
    <cellStyle name="Normal 5 3 3 2 3 2 5" xfId="9139"/>
    <cellStyle name="Normal 5 3 3 2 3 2 5 2" xfId="14928"/>
    <cellStyle name="Normal 5 3 3 2 3 2 6" xfId="11069"/>
    <cellStyle name="Normal 5 3 3 2 3 3" xfId="1773"/>
    <cellStyle name="Normal 5 3 3 2 3 3 2" xfId="3706"/>
    <cellStyle name="Normal 5 3 3 2 3 3 2 2" xfId="7680"/>
    <cellStyle name="Normal 5 3 3 2 3 3 3" xfId="5724"/>
    <cellStyle name="Normal 5 3 3 2 3 3 3 2" xfId="13481"/>
    <cellStyle name="Normal 5 3 3 2 3 3 4" xfId="9621"/>
    <cellStyle name="Normal 5 3 3 2 3 3 4 2" xfId="15410"/>
    <cellStyle name="Normal 5 3 3 2 3 3 5" xfId="11551"/>
    <cellStyle name="Normal 5 3 3 2 3 4" xfId="2742"/>
    <cellStyle name="Normal 5 3 3 2 3 4 2" xfId="7681"/>
    <cellStyle name="Normal 5 3 3 2 3 5" xfId="4760"/>
    <cellStyle name="Normal 5 3 3 2 3 5 2" xfId="12517"/>
    <cellStyle name="Normal 5 3 3 2 3 6" xfId="8657"/>
    <cellStyle name="Normal 5 3 3 2 3 6 2" xfId="14446"/>
    <cellStyle name="Normal 5 3 3 2 3 7" xfId="10587"/>
    <cellStyle name="Normal 5 3 3 2 4" xfId="946"/>
    <cellStyle name="Normal 5 3 3 2 4 2" xfId="1934"/>
    <cellStyle name="Normal 5 3 3 2 4 2 2" xfId="3867"/>
    <cellStyle name="Normal 5 3 3 2 4 2 2 2" xfId="7682"/>
    <cellStyle name="Normal 5 3 3 2 4 2 3" xfId="5885"/>
    <cellStyle name="Normal 5 3 3 2 4 2 3 2" xfId="13642"/>
    <cellStyle name="Normal 5 3 3 2 4 2 4" xfId="9782"/>
    <cellStyle name="Normal 5 3 3 2 4 2 4 2" xfId="15571"/>
    <cellStyle name="Normal 5 3 3 2 4 2 5" xfId="11712"/>
    <cellStyle name="Normal 5 3 3 2 4 3" xfId="2903"/>
    <cellStyle name="Normal 5 3 3 2 4 3 2" xfId="7683"/>
    <cellStyle name="Normal 5 3 3 2 4 4" xfId="4921"/>
    <cellStyle name="Normal 5 3 3 2 4 4 2" xfId="12678"/>
    <cellStyle name="Normal 5 3 3 2 4 5" xfId="8818"/>
    <cellStyle name="Normal 5 3 3 2 4 5 2" xfId="14607"/>
    <cellStyle name="Normal 5 3 3 2 4 6" xfId="10748"/>
    <cellStyle name="Normal 5 3 3 2 5" xfId="1452"/>
    <cellStyle name="Normal 5 3 3 2 5 2" xfId="3385"/>
    <cellStyle name="Normal 5 3 3 2 5 2 2" xfId="7684"/>
    <cellStyle name="Normal 5 3 3 2 5 3" xfId="5403"/>
    <cellStyle name="Normal 5 3 3 2 5 3 2" xfId="13160"/>
    <cellStyle name="Normal 5 3 3 2 5 4" xfId="9300"/>
    <cellStyle name="Normal 5 3 3 2 5 4 2" xfId="15089"/>
    <cellStyle name="Normal 5 3 3 2 5 5" xfId="11230"/>
    <cellStyle name="Normal 5 3 3 2 6" xfId="2421"/>
    <cellStyle name="Normal 5 3 3 2 6 2" xfId="7685"/>
    <cellStyle name="Normal 5 3 3 2 7" xfId="4439"/>
    <cellStyle name="Normal 5 3 3 2 7 2" xfId="12196"/>
    <cellStyle name="Normal 5 3 3 2 8" xfId="8336"/>
    <cellStyle name="Normal 5 3 3 2 8 2" xfId="14125"/>
    <cellStyle name="Normal 5 3 3 2 9" xfId="10266"/>
    <cellStyle name="Normal 5 3 3 3" xfId="478"/>
    <cellStyle name="Normal 5 3 3 3 2" xfId="1026"/>
    <cellStyle name="Normal 5 3 3 3 2 2" xfId="2014"/>
    <cellStyle name="Normal 5 3 3 3 2 2 2" xfId="3947"/>
    <cellStyle name="Normal 5 3 3 3 2 2 2 2" xfId="7686"/>
    <cellStyle name="Normal 5 3 3 3 2 2 3" xfId="5965"/>
    <cellStyle name="Normal 5 3 3 3 2 2 3 2" xfId="13722"/>
    <cellStyle name="Normal 5 3 3 3 2 2 4" xfId="9862"/>
    <cellStyle name="Normal 5 3 3 3 2 2 4 2" xfId="15651"/>
    <cellStyle name="Normal 5 3 3 3 2 2 5" xfId="11792"/>
    <cellStyle name="Normal 5 3 3 3 2 3" xfId="2983"/>
    <cellStyle name="Normal 5 3 3 3 2 3 2" xfId="7687"/>
    <cellStyle name="Normal 5 3 3 3 2 4" xfId="5001"/>
    <cellStyle name="Normal 5 3 3 3 2 4 2" xfId="12758"/>
    <cellStyle name="Normal 5 3 3 3 2 5" xfId="8898"/>
    <cellStyle name="Normal 5 3 3 3 2 5 2" xfId="14687"/>
    <cellStyle name="Normal 5 3 3 3 2 6" xfId="10828"/>
    <cellStyle name="Normal 5 3 3 3 3" xfId="1532"/>
    <cellStyle name="Normal 5 3 3 3 3 2" xfId="3465"/>
    <cellStyle name="Normal 5 3 3 3 3 2 2" xfId="7688"/>
    <cellStyle name="Normal 5 3 3 3 3 3" xfId="5483"/>
    <cellStyle name="Normal 5 3 3 3 3 3 2" xfId="13240"/>
    <cellStyle name="Normal 5 3 3 3 3 4" xfId="9380"/>
    <cellStyle name="Normal 5 3 3 3 3 4 2" xfId="15169"/>
    <cellStyle name="Normal 5 3 3 3 3 5" xfId="11310"/>
    <cellStyle name="Normal 5 3 3 3 4" xfId="2501"/>
    <cellStyle name="Normal 5 3 3 3 4 2" xfId="7689"/>
    <cellStyle name="Normal 5 3 3 3 5" xfId="4519"/>
    <cellStyle name="Normal 5 3 3 3 5 2" xfId="12276"/>
    <cellStyle name="Normal 5 3 3 3 6" xfId="8416"/>
    <cellStyle name="Normal 5 3 3 3 6 2" xfId="14205"/>
    <cellStyle name="Normal 5 3 3 3 7" xfId="10346"/>
    <cellStyle name="Normal 5 3 3 4" xfId="640"/>
    <cellStyle name="Normal 5 3 3 4 2" xfId="1187"/>
    <cellStyle name="Normal 5 3 3 4 2 2" xfId="2174"/>
    <cellStyle name="Normal 5 3 3 4 2 2 2" xfId="4107"/>
    <cellStyle name="Normal 5 3 3 4 2 2 2 2" xfId="7690"/>
    <cellStyle name="Normal 5 3 3 4 2 2 3" xfId="6125"/>
    <cellStyle name="Normal 5 3 3 4 2 2 3 2" xfId="13882"/>
    <cellStyle name="Normal 5 3 3 4 2 2 4" xfId="10022"/>
    <cellStyle name="Normal 5 3 3 4 2 2 4 2" xfId="15811"/>
    <cellStyle name="Normal 5 3 3 4 2 2 5" xfId="11952"/>
    <cellStyle name="Normal 5 3 3 4 2 3" xfId="3144"/>
    <cellStyle name="Normal 5 3 3 4 2 3 2" xfId="7691"/>
    <cellStyle name="Normal 5 3 3 4 2 4" xfId="5162"/>
    <cellStyle name="Normal 5 3 3 4 2 4 2" xfId="12919"/>
    <cellStyle name="Normal 5 3 3 4 2 5" xfId="9059"/>
    <cellStyle name="Normal 5 3 3 4 2 5 2" xfId="14848"/>
    <cellStyle name="Normal 5 3 3 4 2 6" xfId="10989"/>
    <cellStyle name="Normal 5 3 3 4 3" xfId="1693"/>
    <cellStyle name="Normal 5 3 3 4 3 2" xfId="3626"/>
    <cellStyle name="Normal 5 3 3 4 3 2 2" xfId="7692"/>
    <cellStyle name="Normal 5 3 3 4 3 3" xfId="5644"/>
    <cellStyle name="Normal 5 3 3 4 3 3 2" xfId="13401"/>
    <cellStyle name="Normal 5 3 3 4 3 4" xfId="9541"/>
    <cellStyle name="Normal 5 3 3 4 3 4 2" xfId="15330"/>
    <cellStyle name="Normal 5 3 3 4 3 5" xfId="11471"/>
    <cellStyle name="Normal 5 3 3 4 4" xfId="2662"/>
    <cellStyle name="Normal 5 3 3 4 4 2" xfId="7693"/>
    <cellStyle name="Normal 5 3 3 4 5" xfId="4680"/>
    <cellStyle name="Normal 5 3 3 4 5 2" xfId="12437"/>
    <cellStyle name="Normal 5 3 3 4 6" xfId="8577"/>
    <cellStyle name="Normal 5 3 3 4 6 2" xfId="14366"/>
    <cellStyle name="Normal 5 3 3 4 7" xfId="10507"/>
    <cellStyle name="Normal 5 3 3 5" xfId="866"/>
    <cellStyle name="Normal 5 3 3 5 2" xfId="1854"/>
    <cellStyle name="Normal 5 3 3 5 2 2" xfId="3787"/>
    <cellStyle name="Normal 5 3 3 5 2 2 2" xfId="7694"/>
    <cellStyle name="Normal 5 3 3 5 2 3" xfId="5805"/>
    <cellStyle name="Normal 5 3 3 5 2 3 2" xfId="13562"/>
    <cellStyle name="Normal 5 3 3 5 2 4" xfId="9702"/>
    <cellStyle name="Normal 5 3 3 5 2 4 2" xfId="15491"/>
    <cellStyle name="Normal 5 3 3 5 2 5" xfId="11632"/>
    <cellStyle name="Normal 5 3 3 5 3" xfId="2823"/>
    <cellStyle name="Normal 5 3 3 5 3 2" xfId="7695"/>
    <cellStyle name="Normal 5 3 3 5 4" xfId="4841"/>
    <cellStyle name="Normal 5 3 3 5 4 2" xfId="12598"/>
    <cellStyle name="Normal 5 3 3 5 5" xfId="8738"/>
    <cellStyle name="Normal 5 3 3 5 5 2" xfId="14527"/>
    <cellStyle name="Normal 5 3 3 5 6" xfId="10668"/>
    <cellStyle name="Normal 5 3 3 6" xfId="1372"/>
    <cellStyle name="Normal 5 3 3 6 2" xfId="3305"/>
    <cellStyle name="Normal 5 3 3 6 2 2" xfId="7696"/>
    <cellStyle name="Normal 5 3 3 6 3" xfId="5323"/>
    <cellStyle name="Normal 5 3 3 6 3 2" xfId="13080"/>
    <cellStyle name="Normal 5 3 3 6 4" xfId="9220"/>
    <cellStyle name="Normal 5 3 3 6 4 2" xfId="15009"/>
    <cellStyle name="Normal 5 3 3 6 5" xfId="11150"/>
    <cellStyle name="Normal 5 3 3 7" xfId="2341"/>
    <cellStyle name="Normal 5 3 3 7 2" xfId="7697"/>
    <cellStyle name="Normal 5 3 3 8" xfId="4359"/>
    <cellStyle name="Normal 5 3 3 8 2" xfId="12116"/>
    <cellStyle name="Normal 5 3 3 9" xfId="8256"/>
    <cellStyle name="Normal 5 3 3 9 2" xfId="14045"/>
    <cellStyle name="Normal 5 3 4" xfId="358"/>
    <cellStyle name="Normal 5 3 4 2" xfId="518"/>
    <cellStyle name="Normal 5 3 4 2 2" xfId="1066"/>
    <cellStyle name="Normal 5 3 4 2 2 2" xfId="2054"/>
    <cellStyle name="Normal 5 3 4 2 2 2 2" xfId="3987"/>
    <cellStyle name="Normal 5 3 4 2 2 2 2 2" xfId="7698"/>
    <cellStyle name="Normal 5 3 4 2 2 2 3" xfId="6005"/>
    <cellStyle name="Normal 5 3 4 2 2 2 3 2" xfId="13762"/>
    <cellStyle name="Normal 5 3 4 2 2 2 4" xfId="9902"/>
    <cellStyle name="Normal 5 3 4 2 2 2 4 2" xfId="15691"/>
    <cellStyle name="Normal 5 3 4 2 2 2 5" xfId="11832"/>
    <cellStyle name="Normal 5 3 4 2 2 3" xfId="3023"/>
    <cellStyle name="Normal 5 3 4 2 2 3 2" xfId="7699"/>
    <cellStyle name="Normal 5 3 4 2 2 4" xfId="5041"/>
    <cellStyle name="Normal 5 3 4 2 2 4 2" xfId="12798"/>
    <cellStyle name="Normal 5 3 4 2 2 5" xfId="8938"/>
    <cellStyle name="Normal 5 3 4 2 2 5 2" xfId="14727"/>
    <cellStyle name="Normal 5 3 4 2 2 6" xfId="10868"/>
    <cellStyle name="Normal 5 3 4 2 3" xfId="1572"/>
    <cellStyle name="Normal 5 3 4 2 3 2" xfId="3505"/>
    <cellStyle name="Normal 5 3 4 2 3 2 2" xfId="7700"/>
    <cellStyle name="Normal 5 3 4 2 3 3" xfId="5523"/>
    <cellStyle name="Normal 5 3 4 2 3 3 2" xfId="13280"/>
    <cellStyle name="Normal 5 3 4 2 3 4" xfId="9420"/>
    <cellStyle name="Normal 5 3 4 2 3 4 2" xfId="15209"/>
    <cellStyle name="Normal 5 3 4 2 3 5" xfId="11350"/>
    <cellStyle name="Normal 5 3 4 2 4" xfId="2541"/>
    <cellStyle name="Normal 5 3 4 2 4 2" xfId="7701"/>
    <cellStyle name="Normal 5 3 4 2 5" xfId="4559"/>
    <cellStyle name="Normal 5 3 4 2 5 2" xfId="12316"/>
    <cellStyle name="Normal 5 3 4 2 6" xfId="8456"/>
    <cellStyle name="Normal 5 3 4 2 6 2" xfId="14245"/>
    <cellStyle name="Normal 5 3 4 2 7" xfId="10386"/>
    <cellStyle name="Normal 5 3 4 3" xfId="680"/>
    <cellStyle name="Normal 5 3 4 3 2" xfId="1227"/>
    <cellStyle name="Normal 5 3 4 3 2 2" xfId="2214"/>
    <cellStyle name="Normal 5 3 4 3 2 2 2" xfId="4147"/>
    <cellStyle name="Normal 5 3 4 3 2 2 2 2" xfId="7702"/>
    <cellStyle name="Normal 5 3 4 3 2 2 3" xfId="6165"/>
    <cellStyle name="Normal 5 3 4 3 2 2 3 2" xfId="13922"/>
    <cellStyle name="Normal 5 3 4 3 2 2 4" xfId="10062"/>
    <cellStyle name="Normal 5 3 4 3 2 2 4 2" xfId="15851"/>
    <cellStyle name="Normal 5 3 4 3 2 2 5" xfId="11992"/>
    <cellStyle name="Normal 5 3 4 3 2 3" xfId="3184"/>
    <cellStyle name="Normal 5 3 4 3 2 3 2" xfId="7703"/>
    <cellStyle name="Normal 5 3 4 3 2 4" xfId="5202"/>
    <cellStyle name="Normal 5 3 4 3 2 4 2" xfId="12959"/>
    <cellStyle name="Normal 5 3 4 3 2 5" xfId="9099"/>
    <cellStyle name="Normal 5 3 4 3 2 5 2" xfId="14888"/>
    <cellStyle name="Normal 5 3 4 3 2 6" xfId="11029"/>
    <cellStyle name="Normal 5 3 4 3 3" xfId="1733"/>
    <cellStyle name="Normal 5 3 4 3 3 2" xfId="3666"/>
    <cellStyle name="Normal 5 3 4 3 3 2 2" xfId="7704"/>
    <cellStyle name="Normal 5 3 4 3 3 3" xfId="5684"/>
    <cellStyle name="Normal 5 3 4 3 3 3 2" xfId="13441"/>
    <cellStyle name="Normal 5 3 4 3 3 4" xfId="9581"/>
    <cellStyle name="Normal 5 3 4 3 3 4 2" xfId="15370"/>
    <cellStyle name="Normal 5 3 4 3 3 5" xfId="11511"/>
    <cellStyle name="Normal 5 3 4 3 4" xfId="2702"/>
    <cellStyle name="Normal 5 3 4 3 4 2" xfId="7705"/>
    <cellStyle name="Normal 5 3 4 3 5" xfId="4720"/>
    <cellStyle name="Normal 5 3 4 3 5 2" xfId="12477"/>
    <cellStyle name="Normal 5 3 4 3 6" xfId="8617"/>
    <cellStyle name="Normal 5 3 4 3 6 2" xfId="14406"/>
    <cellStyle name="Normal 5 3 4 3 7" xfId="10547"/>
    <cellStyle name="Normal 5 3 4 4" xfId="906"/>
    <cellStyle name="Normal 5 3 4 4 2" xfId="1894"/>
    <cellStyle name="Normal 5 3 4 4 2 2" xfId="3827"/>
    <cellStyle name="Normal 5 3 4 4 2 2 2" xfId="7706"/>
    <cellStyle name="Normal 5 3 4 4 2 3" xfId="5845"/>
    <cellStyle name="Normal 5 3 4 4 2 3 2" xfId="13602"/>
    <cellStyle name="Normal 5 3 4 4 2 4" xfId="9742"/>
    <cellStyle name="Normal 5 3 4 4 2 4 2" xfId="15531"/>
    <cellStyle name="Normal 5 3 4 4 2 5" xfId="11672"/>
    <cellStyle name="Normal 5 3 4 4 3" xfId="2863"/>
    <cellStyle name="Normal 5 3 4 4 3 2" xfId="7707"/>
    <cellStyle name="Normal 5 3 4 4 4" xfId="4881"/>
    <cellStyle name="Normal 5 3 4 4 4 2" xfId="12638"/>
    <cellStyle name="Normal 5 3 4 4 5" xfId="8778"/>
    <cellStyle name="Normal 5 3 4 4 5 2" xfId="14567"/>
    <cellStyle name="Normal 5 3 4 4 6" xfId="10708"/>
    <cellStyle name="Normal 5 3 4 5" xfId="1412"/>
    <cellStyle name="Normal 5 3 4 5 2" xfId="3345"/>
    <cellStyle name="Normal 5 3 4 5 2 2" xfId="7708"/>
    <cellStyle name="Normal 5 3 4 5 3" xfId="5363"/>
    <cellStyle name="Normal 5 3 4 5 3 2" xfId="13120"/>
    <cellStyle name="Normal 5 3 4 5 4" xfId="9260"/>
    <cellStyle name="Normal 5 3 4 5 4 2" xfId="15049"/>
    <cellStyle name="Normal 5 3 4 5 5" xfId="11190"/>
    <cellStyle name="Normal 5 3 4 6" xfId="2381"/>
    <cellStyle name="Normal 5 3 4 6 2" xfId="7709"/>
    <cellStyle name="Normal 5 3 4 7" xfId="4399"/>
    <cellStyle name="Normal 5 3 4 7 2" xfId="12156"/>
    <cellStyle name="Normal 5 3 4 8" xfId="8296"/>
    <cellStyle name="Normal 5 3 4 8 2" xfId="14085"/>
    <cellStyle name="Normal 5 3 4 9" xfId="10226"/>
    <cellStyle name="Normal 5 3 5" xfId="438"/>
    <cellStyle name="Normal 5 3 5 2" xfId="986"/>
    <cellStyle name="Normal 5 3 5 2 2" xfId="1974"/>
    <cellStyle name="Normal 5 3 5 2 2 2" xfId="3907"/>
    <cellStyle name="Normal 5 3 5 2 2 2 2" xfId="7710"/>
    <cellStyle name="Normal 5 3 5 2 2 3" xfId="5925"/>
    <cellStyle name="Normal 5 3 5 2 2 3 2" xfId="13682"/>
    <cellStyle name="Normal 5 3 5 2 2 4" xfId="9822"/>
    <cellStyle name="Normal 5 3 5 2 2 4 2" xfId="15611"/>
    <cellStyle name="Normal 5 3 5 2 2 5" xfId="11752"/>
    <cellStyle name="Normal 5 3 5 2 3" xfId="2943"/>
    <cellStyle name="Normal 5 3 5 2 3 2" xfId="7711"/>
    <cellStyle name="Normal 5 3 5 2 4" xfId="4961"/>
    <cellStyle name="Normal 5 3 5 2 4 2" xfId="12718"/>
    <cellStyle name="Normal 5 3 5 2 5" xfId="8858"/>
    <cellStyle name="Normal 5 3 5 2 5 2" xfId="14647"/>
    <cellStyle name="Normal 5 3 5 2 6" xfId="10788"/>
    <cellStyle name="Normal 5 3 5 3" xfId="1492"/>
    <cellStyle name="Normal 5 3 5 3 2" xfId="3425"/>
    <cellStyle name="Normal 5 3 5 3 2 2" xfId="7712"/>
    <cellStyle name="Normal 5 3 5 3 3" xfId="5443"/>
    <cellStyle name="Normal 5 3 5 3 3 2" xfId="13200"/>
    <cellStyle name="Normal 5 3 5 3 4" xfId="9340"/>
    <cellStyle name="Normal 5 3 5 3 4 2" xfId="15129"/>
    <cellStyle name="Normal 5 3 5 3 5" xfId="11270"/>
    <cellStyle name="Normal 5 3 5 4" xfId="2461"/>
    <cellStyle name="Normal 5 3 5 4 2" xfId="7713"/>
    <cellStyle name="Normal 5 3 5 5" xfId="4479"/>
    <cellStyle name="Normal 5 3 5 5 2" xfId="12236"/>
    <cellStyle name="Normal 5 3 5 6" xfId="8376"/>
    <cellStyle name="Normal 5 3 5 6 2" xfId="14165"/>
    <cellStyle name="Normal 5 3 5 7" xfId="10306"/>
    <cellStyle name="Normal 5 3 6" xfId="600"/>
    <cellStyle name="Normal 5 3 6 2" xfId="1147"/>
    <cellStyle name="Normal 5 3 6 2 2" xfId="2134"/>
    <cellStyle name="Normal 5 3 6 2 2 2" xfId="4067"/>
    <cellStyle name="Normal 5 3 6 2 2 2 2" xfId="7714"/>
    <cellStyle name="Normal 5 3 6 2 2 3" xfId="6085"/>
    <cellStyle name="Normal 5 3 6 2 2 3 2" xfId="13842"/>
    <cellStyle name="Normal 5 3 6 2 2 4" xfId="9982"/>
    <cellStyle name="Normal 5 3 6 2 2 4 2" xfId="15771"/>
    <cellStyle name="Normal 5 3 6 2 2 5" xfId="11912"/>
    <cellStyle name="Normal 5 3 6 2 3" xfId="3104"/>
    <cellStyle name="Normal 5 3 6 2 3 2" xfId="7715"/>
    <cellStyle name="Normal 5 3 6 2 4" xfId="5122"/>
    <cellStyle name="Normal 5 3 6 2 4 2" xfId="12879"/>
    <cellStyle name="Normal 5 3 6 2 5" xfId="9019"/>
    <cellStyle name="Normal 5 3 6 2 5 2" xfId="14808"/>
    <cellStyle name="Normal 5 3 6 2 6" xfId="10949"/>
    <cellStyle name="Normal 5 3 6 3" xfId="1653"/>
    <cellStyle name="Normal 5 3 6 3 2" xfId="3586"/>
    <cellStyle name="Normal 5 3 6 3 2 2" xfId="7716"/>
    <cellStyle name="Normal 5 3 6 3 3" xfId="5604"/>
    <cellStyle name="Normal 5 3 6 3 3 2" xfId="13361"/>
    <cellStyle name="Normal 5 3 6 3 4" xfId="9501"/>
    <cellStyle name="Normal 5 3 6 3 4 2" xfId="15290"/>
    <cellStyle name="Normal 5 3 6 3 5" xfId="11431"/>
    <cellStyle name="Normal 5 3 6 4" xfId="2622"/>
    <cellStyle name="Normal 5 3 6 4 2" xfId="7717"/>
    <cellStyle name="Normal 5 3 6 5" xfId="4640"/>
    <cellStyle name="Normal 5 3 6 5 2" xfId="12397"/>
    <cellStyle name="Normal 5 3 6 6" xfId="8537"/>
    <cellStyle name="Normal 5 3 6 6 2" xfId="14326"/>
    <cellStyle name="Normal 5 3 6 7" xfId="10467"/>
    <cellStyle name="Normal 5 3 7" xfId="815"/>
    <cellStyle name="Normal 5 3 7 2" xfId="1814"/>
    <cellStyle name="Normal 5 3 7 2 2" xfId="3747"/>
    <cellStyle name="Normal 5 3 7 2 2 2" xfId="7718"/>
    <cellStyle name="Normal 5 3 7 2 3" xfId="5765"/>
    <cellStyle name="Normal 5 3 7 2 3 2" xfId="13522"/>
    <cellStyle name="Normal 5 3 7 2 4" xfId="9662"/>
    <cellStyle name="Normal 5 3 7 2 4 2" xfId="15451"/>
    <cellStyle name="Normal 5 3 7 2 5" xfId="11592"/>
    <cellStyle name="Normal 5 3 7 3" xfId="2783"/>
    <cellStyle name="Normal 5 3 7 3 2" xfId="7719"/>
    <cellStyle name="Normal 5 3 7 4" xfId="4801"/>
    <cellStyle name="Normal 5 3 7 4 2" xfId="12558"/>
    <cellStyle name="Normal 5 3 7 5" xfId="8698"/>
    <cellStyle name="Normal 5 3 7 5 2" xfId="14487"/>
    <cellStyle name="Normal 5 3 7 6" xfId="10628"/>
    <cellStyle name="Normal 5 3 8" xfId="1332"/>
    <cellStyle name="Normal 5 3 8 2" xfId="3265"/>
    <cellStyle name="Normal 5 3 8 2 2" xfId="7720"/>
    <cellStyle name="Normal 5 3 8 3" xfId="5283"/>
    <cellStyle name="Normal 5 3 8 3 2" xfId="13040"/>
    <cellStyle name="Normal 5 3 8 4" xfId="9180"/>
    <cellStyle name="Normal 5 3 8 4 2" xfId="14969"/>
    <cellStyle name="Normal 5 3 8 5" xfId="11110"/>
    <cellStyle name="Normal 5 3 9" xfId="2301"/>
    <cellStyle name="Normal 5 3 9 2" xfId="7721"/>
    <cellStyle name="Normal 5 4" xfId="243"/>
    <cellStyle name="Normal 5 4 10" xfId="8226"/>
    <cellStyle name="Normal 5 4 10 2" xfId="14015"/>
    <cellStyle name="Normal 5 4 11" xfId="10156"/>
    <cellStyle name="Normal 5 4 2" xfId="328"/>
    <cellStyle name="Normal 5 4 2 10" xfId="10196"/>
    <cellStyle name="Normal 5 4 2 2" xfId="408"/>
    <cellStyle name="Normal 5 4 2 2 2" xfId="568"/>
    <cellStyle name="Normal 5 4 2 2 2 2" xfId="1116"/>
    <cellStyle name="Normal 5 4 2 2 2 2 2" xfId="2104"/>
    <cellStyle name="Normal 5 4 2 2 2 2 2 2" xfId="4037"/>
    <cellStyle name="Normal 5 4 2 2 2 2 2 2 2" xfId="7722"/>
    <cellStyle name="Normal 5 4 2 2 2 2 2 3" xfId="6055"/>
    <cellStyle name="Normal 5 4 2 2 2 2 2 3 2" xfId="13812"/>
    <cellStyle name="Normal 5 4 2 2 2 2 2 4" xfId="9952"/>
    <cellStyle name="Normal 5 4 2 2 2 2 2 4 2" xfId="15741"/>
    <cellStyle name="Normal 5 4 2 2 2 2 2 5" xfId="11882"/>
    <cellStyle name="Normal 5 4 2 2 2 2 3" xfId="3073"/>
    <cellStyle name="Normal 5 4 2 2 2 2 3 2" xfId="7723"/>
    <cellStyle name="Normal 5 4 2 2 2 2 4" xfId="5091"/>
    <cellStyle name="Normal 5 4 2 2 2 2 4 2" xfId="12848"/>
    <cellStyle name="Normal 5 4 2 2 2 2 5" xfId="8988"/>
    <cellStyle name="Normal 5 4 2 2 2 2 5 2" xfId="14777"/>
    <cellStyle name="Normal 5 4 2 2 2 2 6" xfId="10918"/>
    <cellStyle name="Normal 5 4 2 2 2 3" xfId="1622"/>
    <cellStyle name="Normal 5 4 2 2 2 3 2" xfId="3555"/>
    <cellStyle name="Normal 5 4 2 2 2 3 2 2" xfId="7724"/>
    <cellStyle name="Normal 5 4 2 2 2 3 3" xfId="5573"/>
    <cellStyle name="Normal 5 4 2 2 2 3 3 2" xfId="13330"/>
    <cellStyle name="Normal 5 4 2 2 2 3 4" xfId="9470"/>
    <cellStyle name="Normal 5 4 2 2 2 3 4 2" xfId="15259"/>
    <cellStyle name="Normal 5 4 2 2 2 3 5" xfId="11400"/>
    <cellStyle name="Normal 5 4 2 2 2 4" xfId="2591"/>
    <cellStyle name="Normal 5 4 2 2 2 4 2" xfId="7725"/>
    <cellStyle name="Normal 5 4 2 2 2 5" xfId="4609"/>
    <cellStyle name="Normal 5 4 2 2 2 5 2" xfId="12366"/>
    <cellStyle name="Normal 5 4 2 2 2 6" xfId="8506"/>
    <cellStyle name="Normal 5 4 2 2 2 6 2" xfId="14295"/>
    <cellStyle name="Normal 5 4 2 2 2 7" xfId="10436"/>
    <cellStyle name="Normal 5 4 2 2 3" xfId="730"/>
    <cellStyle name="Normal 5 4 2 2 3 2" xfId="1277"/>
    <cellStyle name="Normal 5 4 2 2 3 2 2" xfId="2264"/>
    <cellStyle name="Normal 5 4 2 2 3 2 2 2" xfId="4197"/>
    <cellStyle name="Normal 5 4 2 2 3 2 2 2 2" xfId="7726"/>
    <cellStyle name="Normal 5 4 2 2 3 2 2 3" xfId="6215"/>
    <cellStyle name="Normal 5 4 2 2 3 2 2 3 2" xfId="13972"/>
    <cellStyle name="Normal 5 4 2 2 3 2 2 4" xfId="10112"/>
    <cellStyle name="Normal 5 4 2 2 3 2 2 4 2" xfId="15901"/>
    <cellStyle name="Normal 5 4 2 2 3 2 2 5" xfId="12042"/>
    <cellStyle name="Normal 5 4 2 2 3 2 3" xfId="3234"/>
    <cellStyle name="Normal 5 4 2 2 3 2 3 2" xfId="7727"/>
    <cellStyle name="Normal 5 4 2 2 3 2 4" xfId="5252"/>
    <cellStyle name="Normal 5 4 2 2 3 2 4 2" xfId="13009"/>
    <cellStyle name="Normal 5 4 2 2 3 2 5" xfId="9149"/>
    <cellStyle name="Normal 5 4 2 2 3 2 5 2" xfId="14938"/>
    <cellStyle name="Normal 5 4 2 2 3 2 6" xfId="11079"/>
    <cellStyle name="Normal 5 4 2 2 3 3" xfId="1783"/>
    <cellStyle name="Normal 5 4 2 2 3 3 2" xfId="3716"/>
    <cellStyle name="Normal 5 4 2 2 3 3 2 2" xfId="7728"/>
    <cellStyle name="Normal 5 4 2 2 3 3 3" xfId="5734"/>
    <cellStyle name="Normal 5 4 2 2 3 3 3 2" xfId="13491"/>
    <cellStyle name="Normal 5 4 2 2 3 3 4" xfId="9631"/>
    <cellStyle name="Normal 5 4 2 2 3 3 4 2" xfId="15420"/>
    <cellStyle name="Normal 5 4 2 2 3 3 5" xfId="11561"/>
    <cellStyle name="Normal 5 4 2 2 3 4" xfId="2752"/>
    <cellStyle name="Normal 5 4 2 2 3 4 2" xfId="7729"/>
    <cellStyle name="Normal 5 4 2 2 3 5" xfId="4770"/>
    <cellStyle name="Normal 5 4 2 2 3 5 2" xfId="12527"/>
    <cellStyle name="Normal 5 4 2 2 3 6" xfId="8667"/>
    <cellStyle name="Normal 5 4 2 2 3 6 2" xfId="14456"/>
    <cellStyle name="Normal 5 4 2 2 3 7" xfId="10597"/>
    <cellStyle name="Normal 5 4 2 2 4" xfId="956"/>
    <cellStyle name="Normal 5 4 2 2 4 2" xfId="1944"/>
    <cellStyle name="Normal 5 4 2 2 4 2 2" xfId="3877"/>
    <cellStyle name="Normal 5 4 2 2 4 2 2 2" xfId="7730"/>
    <cellStyle name="Normal 5 4 2 2 4 2 3" xfId="5895"/>
    <cellStyle name="Normal 5 4 2 2 4 2 3 2" xfId="13652"/>
    <cellStyle name="Normal 5 4 2 2 4 2 4" xfId="9792"/>
    <cellStyle name="Normal 5 4 2 2 4 2 4 2" xfId="15581"/>
    <cellStyle name="Normal 5 4 2 2 4 2 5" xfId="11722"/>
    <cellStyle name="Normal 5 4 2 2 4 3" xfId="2913"/>
    <cellStyle name="Normal 5 4 2 2 4 3 2" xfId="7731"/>
    <cellStyle name="Normal 5 4 2 2 4 4" xfId="4931"/>
    <cellStyle name="Normal 5 4 2 2 4 4 2" xfId="12688"/>
    <cellStyle name="Normal 5 4 2 2 4 5" xfId="8828"/>
    <cellStyle name="Normal 5 4 2 2 4 5 2" xfId="14617"/>
    <cellStyle name="Normal 5 4 2 2 4 6" xfId="10758"/>
    <cellStyle name="Normal 5 4 2 2 5" xfId="1462"/>
    <cellStyle name="Normal 5 4 2 2 5 2" xfId="3395"/>
    <cellStyle name="Normal 5 4 2 2 5 2 2" xfId="7732"/>
    <cellStyle name="Normal 5 4 2 2 5 3" xfId="5413"/>
    <cellStyle name="Normal 5 4 2 2 5 3 2" xfId="13170"/>
    <cellStyle name="Normal 5 4 2 2 5 4" xfId="9310"/>
    <cellStyle name="Normal 5 4 2 2 5 4 2" xfId="15099"/>
    <cellStyle name="Normal 5 4 2 2 5 5" xfId="11240"/>
    <cellStyle name="Normal 5 4 2 2 6" xfId="2431"/>
    <cellStyle name="Normal 5 4 2 2 6 2" xfId="7733"/>
    <cellStyle name="Normal 5 4 2 2 7" xfId="4449"/>
    <cellStyle name="Normal 5 4 2 2 7 2" xfId="12206"/>
    <cellStyle name="Normal 5 4 2 2 8" xfId="8346"/>
    <cellStyle name="Normal 5 4 2 2 8 2" xfId="14135"/>
    <cellStyle name="Normal 5 4 2 2 9" xfId="10276"/>
    <cellStyle name="Normal 5 4 2 3" xfId="488"/>
    <cellStyle name="Normal 5 4 2 3 2" xfId="1036"/>
    <cellStyle name="Normal 5 4 2 3 2 2" xfId="2024"/>
    <cellStyle name="Normal 5 4 2 3 2 2 2" xfId="3957"/>
    <cellStyle name="Normal 5 4 2 3 2 2 2 2" xfId="7734"/>
    <cellStyle name="Normal 5 4 2 3 2 2 3" xfId="5975"/>
    <cellStyle name="Normal 5 4 2 3 2 2 3 2" xfId="13732"/>
    <cellStyle name="Normal 5 4 2 3 2 2 4" xfId="9872"/>
    <cellStyle name="Normal 5 4 2 3 2 2 4 2" xfId="15661"/>
    <cellStyle name="Normal 5 4 2 3 2 2 5" xfId="11802"/>
    <cellStyle name="Normal 5 4 2 3 2 3" xfId="2993"/>
    <cellStyle name="Normal 5 4 2 3 2 3 2" xfId="7735"/>
    <cellStyle name="Normal 5 4 2 3 2 4" xfId="5011"/>
    <cellStyle name="Normal 5 4 2 3 2 4 2" xfId="12768"/>
    <cellStyle name="Normal 5 4 2 3 2 5" xfId="8908"/>
    <cellStyle name="Normal 5 4 2 3 2 5 2" xfId="14697"/>
    <cellStyle name="Normal 5 4 2 3 2 6" xfId="10838"/>
    <cellStyle name="Normal 5 4 2 3 3" xfId="1542"/>
    <cellStyle name="Normal 5 4 2 3 3 2" xfId="3475"/>
    <cellStyle name="Normal 5 4 2 3 3 2 2" xfId="7736"/>
    <cellStyle name="Normal 5 4 2 3 3 3" xfId="5493"/>
    <cellStyle name="Normal 5 4 2 3 3 3 2" xfId="13250"/>
    <cellStyle name="Normal 5 4 2 3 3 4" xfId="9390"/>
    <cellStyle name="Normal 5 4 2 3 3 4 2" xfId="15179"/>
    <cellStyle name="Normal 5 4 2 3 3 5" xfId="11320"/>
    <cellStyle name="Normal 5 4 2 3 4" xfId="2511"/>
    <cellStyle name="Normal 5 4 2 3 4 2" xfId="7737"/>
    <cellStyle name="Normal 5 4 2 3 5" xfId="4529"/>
    <cellStyle name="Normal 5 4 2 3 5 2" xfId="12286"/>
    <cellStyle name="Normal 5 4 2 3 6" xfId="8426"/>
    <cellStyle name="Normal 5 4 2 3 6 2" xfId="14215"/>
    <cellStyle name="Normal 5 4 2 3 7" xfId="10356"/>
    <cellStyle name="Normal 5 4 2 4" xfId="650"/>
    <cellStyle name="Normal 5 4 2 4 2" xfId="1197"/>
    <cellStyle name="Normal 5 4 2 4 2 2" xfId="2184"/>
    <cellStyle name="Normal 5 4 2 4 2 2 2" xfId="4117"/>
    <cellStyle name="Normal 5 4 2 4 2 2 2 2" xfId="7738"/>
    <cellStyle name="Normal 5 4 2 4 2 2 3" xfId="6135"/>
    <cellStyle name="Normal 5 4 2 4 2 2 3 2" xfId="13892"/>
    <cellStyle name="Normal 5 4 2 4 2 2 4" xfId="10032"/>
    <cellStyle name="Normal 5 4 2 4 2 2 4 2" xfId="15821"/>
    <cellStyle name="Normal 5 4 2 4 2 2 5" xfId="11962"/>
    <cellStyle name="Normal 5 4 2 4 2 3" xfId="3154"/>
    <cellStyle name="Normal 5 4 2 4 2 3 2" xfId="7739"/>
    <cellStyle name="Normal 5 4 2 4 2 4" xfId="5172"/>
    <cellStyle name="Normal 5 4 2 4 2 4 2" xfId="12929"/>
    <cellStyle name="Normal 5 4 2 4 2 5" xfId="9069"/>
    <cellStyle name="Normal 5 4 2 4 2 5 2" xfId="14858"/>
    <cellStyle name="Normal 5 4 2 4 2 6" xfId="10999"/>
    <cellStyle name="Normal 5 4 2 4 3" xfId="1703"/>
    <cellStyle name="Normal 5 4 2 4 3 2" xfId="3636"/>
    <cellStyle name="Normal 5 4 2 4 3 2 2" xfId="7740"/>
    <cellStyle name="Normal 5 4 2 4 3 3" xfId="5654"/>
    <cellStyle name="Normal 5 4 2 4 3 3 2" xfId="13411"/>
    <cellStyle name="Normal 5 4 2 4 3 4" xfId="9551"/>
    <cellStyle name="Normal 5 4 2 4 3 4 2" xfId="15340"/>
    <cellStyle name="Normal 5 4 2 4 3 5" xfId="11481"/>
    <cellStyle name="Normal 5 4 2 4 4" xfId="2672"/>
    <cellStyle name="Normal 5 4 2 4 4 2" xfId="7741"/>
    <cellStyle name="Normal 5 4 2 4 5" xfId="4690"/>
    <cellStyle name="Normal 5 4 2 4 5 2" xfId="12447"/>
    <cellStyle name="Normal 5 4 2 4 6" xfId="8587"/>
    <cellStyle name="Normal 5 4 2 4 6 2" xfId="14376"/>
    <cellStyle name="Normal 5 4 2 4 7" xfId="10517"/>
    <cellStyle name="Normal 5 4 2 5" xfId="876"/>
    <cellStyle name="Normal 5 4 2 5 2" xfId="1864"/>
    <cellStyle name="Normal 5 4 2 5 2 2" xfId="3797"/>
    <cellStyle name="Normal 5 4 2 5 2 2 2" xfId="7742"/>
    <cellStyle name="Normal 5 4 2 5 2 3" xfId="5815"/>
    <cellStyle name="Normal 5 4 2 5 2 3 2" xfId="13572"/>
    <cellStyle name="Normal 5 4 2 5 2 4" xfId="9712"/>
    <cellStyle name="Normal 5 4 2 5 2 4 2" xfId="15501"/>
    <cellStyle name="Normal 5 4 2 5 2 5" xfId="11642"/>
    <cellStyle name="Normal 5 4 2 5 3" xfId="2833"/>
    <cellStyle name="Normal 5 4 2 5 3 2" xfId="7743"/>
    <cellStyle name="Normal 5 4 2 5 4" xfId="4851"/>
    <cellStyle name="Normal 5 4 2 5 4 2" xfId="12608"/>
    <cellStyle name="Normal 5 4 2 5 5" xfId="8748"/>
    <cellStyle name="Normal 5 4 2 5 5 2" xfId="14537"/>
    <cellStyle name="Normal 5 4 2 5 6" xfId="10678"/>
    <cellStyle name="Normal 5 4 2 6" xfId="1382"/>
    <cellStyle name="Normal 5 4 2 6 2" xfId="3315"/>
    <cellStyle name="Normal 5 4 2 6 2 2" xfId="7744"/>
    <cellStyle name="Normal 5 4 2 6 3" xfId="5333"/>
    <cellStyle name="Normal 5 4 2 6 3 2" xfId="13090"/>
    <cellStyle name="Normal 5 4 2 6 4" xfId="9230"/>
    <cellStyle name="Normal 5 4 2 6 4 2" xfId="15019"/>
    <cellStyle name="Normal 5 4 2 6 5" xfId="11160"/>
    <cellStyle name="Normal 5 4 2 7" xfId="2351"/>
    <cellStyle name="Normal 5 4 2 7 2" xfId="7745"/>
    <cellStyle name="Normal 5 4 2 8" xfId="4369"/>
    <cellStyle name="Normal 5 4 2 8 2" xfId="12126"/>
    <cellStyle name="Normal 5 4 2 9" xfId="8266"/>
    <cellStyle name="Normal 5 4 2 9 2" xfId="14055"/>
    <cellStyle name="Normal 5 4 3" xfId="368"/>
    <cellStyle name="Normal 5 4 3 2" xfId="528"/>
    <cellStyle name="Normal 5 4 3 2 2" xfId="1076"/>
    <cellStyle name="Normal 5 4 3 2 2 2" xfId="2064"/>
    <cellStyle name="Normal 5 4 3 2 2 2 2" xfId="3997"/>
    <cellStyle name="Normal 5 4 3 2 2 2 2 2" xfId="7746"/>
    <cellStyle name="Normal 5 4 3 2 2 2 3" xfId="6015"/>
    <cellStyle name="Normal 5 4 3 2 2 2 3 2" xfId="13772"/>
    <cellStyle name="Normal 5 4 3 2 2 2 4" xfId="9912"/>
    <cellStyle name="Normal 5 4 3 2 2 2 4 2" xfId="15701"/>
    <cellStyle name="Normal 5 4 3 2 2 2 5" xfId="11842"/>
    <cellStyle name="Normal 5 4 3 2 2 3" xfId="3033"/>
    <cellStyle name="Normal 5 4 3 2 2 3 2" xfId="7747"/>
    <cellStyle name="Normal 5 4 3 2 2 4" xfId="5051"/>
    <cellStyle name="Normal 5 4 3 2 2 4 2" xfId="12808"/>
    <cellStyle name="Normal 5 4 3 2 2 5" xfId="8948"/>
    <cellStyle name="Normal 5 4 3 2 2 5 2" xfId="14737"/>
    <cellStyle name="Normal 5 4 3 2 2 6" xfId="10878"/>
    <cellStyle name="Normal 5 4 3 2 3" xfId="1582"/>
    <cellStyle name="Normal 5 4 3 2 3 2" xfId="3515"/>
    <cellStyle name="Normal 5 4 3 2 3 2 2" xfId="7748"/>
    <cellStyle name="Normal 5 4 3 2 3 3" xfId="5533"/>
    <cellStyle name="Normal 5 4 3 2 3 3 2" xfId="13290"/>
    <cellStyle name="Normal 5 4 3 2 3 4" xfId="9430"/>
    <cellStyle name="Normal 5 4 3 2 3 4 2" xfId="15219"/>
    <cellStyle name="Normal 5 4 3 2 3 5" xfId="11360"/>
    <cellStyle name="Normal 5 4 3 2 4" xfId="2551"/>
    <cellStyle name="Normal 5 4 3 2 4 2" xfId="7749"/>
    <cellStyle name="Normal 5 4 3 2 5" xfId="4569"/>
    <cellStyle name="Normal 5 4 3 2 5 2" xfId="12326"/>
    <cellStyle name="Normal 5 4 3 2 6" xfId="8466"/>
    <cellStyle name="Normal 5 4 3 2 6 2" xfId="14255"/>
    <cellStyle name="Normal 5 4 3 2 7" xfId="10396"/>
    <cellStyle name="Normal 5 4 3 3" xfId="690"/>
    <cellStyle name="Normal 5 4 3 3 2" xfId="1237"/>
    <cellStyle name="Normal 5 4 3 3 2 2" xfId="2224"/>
    <cellStyle name="Normal 5 4 3 3 2 2 2" xfId="4157"/>
    <cellStyle name="Normal 5 4 3 3 2 2 2 2" xfId="7750"/>
    <cellStyle name="Normal 5 4 3 3 2 2 3" xfId="6175"/>
    <cellStyle name="Normal 5 4 3 3 2 2 3 2" xfId="13932"/>
    <cellStyle name="Normal 5 4 3 3 2 2 4" xfId="10072"/>
    <cellStyle name="Normal 5 4 3 3 2 2 4 2" xfId="15861"/>
    <cellStyle name="Normal 5 4 3 3 2 2 5" xfId="12002"/>
    <cellStyle name="Normal 5 4 3 3 2 3" xfId="3194"/>
    <cellStyle name="Normal 5 4 3 3 2 3 2" xfId="7751"/>
    <cellStyle name="Normal 5 4 3 3 2 4" xfId="5212"/>
    <cellStyle name="Normal 5 4 3 3 2 4 2" xfId="12969"/>
    <cellStyle name="Normal 5 4 3 3 2 5" xfId="9109"/>
    <cellStyle name="Normal 5 4 3 3 2 5 2" xfId="14898"/>
    <cellStyle name="Normal 5 4 3 3 2 6" xfId="11039"/>
    <cellStyle name="Normal 5 4 3 3 3" xfId="1743"/>
    <cellStyle name="Normal 5 4 3 3 3 2" xfId="3676"/>
    <cellStyle name="Normal 5 4 3 3 3 2 2" xfId="7752"/>
    <cellStyle name="Normal 5 4 3 3 3 3" xfId="5694"/>
    <cellStyle name="Normal 5 4 3 3 3 3 2" xfId="13451"/>
    <cellStyle name="Normal 5 4 3 3 3 4" xfId="9591"/>
    <cellStyle name="Normal 5 4 3 3 3 4 2" xfId="15380"/>
    <cellStyle name="Normal 5 4 3 3 3 5" xfId="11521"/>
    <cellStyle name="Normal 5 4 3 3 4" xfId="2712"/>
    <cellStyle name="Normal 5 4 3 3 4 2" xfId="7753"/>
    <cellStyle name="Normal 5 4 3 3 5" xfId="4730"/>
    <cellStyle name="Normal 5 4 3 3 5 2" xfId="12487"/>
    <cellStyle name="Normal 5 4 3 3 6" xfId="8627"/>
    <cellStyle name="Normal 5 4 3 3 6 2" xfId="14416"/>
    <cellStyle name="Normal 5 4 3 3 7" xfId="10557"/>
    <cellStyle name="Normal 5 4 3 4" xfId="916"/>
    <cellStyle name="Normal 5 4 3 4 2" xfId="1904"/>
    <cellStyle name="Normal 5 4 3 4 2 2" xfId="3837"/>
    <cellStyle name="Normal 5 4 3 4 2 2 2" xfId="7754"/>
    <cellStyle name="Normal 5 4 3 4 2 3" xfId="5855"/>
    <cellStyle name="Normal 5 4 3 4 2 3 2" xfId="13612"/>
    <cellStyle name="Normal 5 4 3 4 2 4" xfId="9752"/>
    <cellStyle name="Normal 5 4 3 4 2 4 2" xfId="15541"/>
    <cellStyle name="Normal 5 4 3 4 2 5" xfId="11682"/>
    <cellStyle name="Normal 5 4 3 4 3" xfId="2873"/>
    <cellStyle name="Normal 5 4 3 4 3 2" xfId="7755"/>
    <cellStyle name="Normal 5 4 3 4 4" xfId="4891"/>
    <cellStyle name="Normal 5 4 3 4 4 2" xfId="12648"/>
    <cellStyle name="Normal 5 4 3 4 5" xfId="8788"/>
    <cellStyle name="Normal 5 4 3 4 5 2" xfId="14577"/>
    <cellStyle name="Normal 5 4 3 4 6" xfId="10718"/>
    <cellStyle name="Normal 5 4 3 5" xfId="1422"/>
    <cellStyle name="Normal 5 4 3 5 2" xfId="3355"/>
    <cellStyle name="Normal 5 4 3 5 2 2" xfId="7756"/>
    <cellStyle name="Normal 5 4 3 5 3" xfId="5373"/>
    <cellStyle name="Normal 5 4 3 5 3 2" xfId="13130"/>
    <cellStyle name="Normal 5 4 3 5 4" xfId="9270"/>
    <cellStyle name="Normal 5 4 3 5 4 2" xfId="15059"/>
    <cellStyle name="Normal 5 4 3 5 5" xfId="11200"/>
    <cellStyle name="Normal 5 4 3 6" xfId="2391"/>
    <cellStyle name="Normal 5 4 3 6 2" xfId="7757"/>
    <cellStyle name="Normal 5 4 3 7" xfId="4409"/>
    <cellStyle name="Normal 5 4 3 7 2" xfId="12166"/>
    <cellStyle name="Normal 5 4 3 8" xfId="8306"/>
    <cellStyle name="Normal 5 4 3 8 2" xfId="14095"/>
    <cellStyle name="Normal 5 4 3 9" xfId="10236"/>
    <cellStyle name="Normal 5 4 4" xfId="448"/>
    <cellStyle name="Normal 5 4 4 2" xfId="996"/>
    <cellStyle name="Normal 5 4 4 2 2" xfId="1984"/>
    <cellStyle name="Normal 5 4 4 2 2 2" xfId="3917"/>
    <cellStyle name="Normal 5 4 4 2 2 2 2" xfId="7758"/>
    <cellStyle name="Normal 5 4 4 2 2 3" xfId="5935"/>
    <cellStyle name="Normal 5 4 4 2 2 3 2" xfId="13692"/>
    <cellStyle name="Normal 5 4 4 2 2 4" xfId="9832"/>
    <cellStyle name="Normal 5 4 4 2 2 4 2" xfId="15621"/>
    <cellStyle name="Normal 5 4 4 2 2 5" xfId="11762"/>
    <cellStyle name="Normal 5 4 4 2 3" xfId="2953"/>
    <cellStyle name="Normal 5 4 4 2 3 2" xfId="7759"/>
    <cellStyle name="Normal 5 4 4 2 4" xfId="4971"/>
    <cellStyle name="Normal 5 4 4 2 4 2" xfId="12728"/>
    <cellStyle name="Normal 5 4 4 2 5" xfId="8868"/>
    <cellStyle name="Normal 5 4 4 2 5 2" xfId="14657"/>
    <cellStyle name="Normal 5 4 4 2 6" xfId="10798"/>
    <cellStyle name="Normal 5 4 4 3" xfId="1502"/>
    <cellStyle name="Normal 5 4 4 3 2" xfId="3435"/>
    <cellStyle name="Normal 5 4 4 3 2 2" xfId="7760"/>
    <cellStyle name="Normal 5 4 4 3 3" xfId="5453"/>
    <cellStyle name="Normal 5 4 4 3 3 2" xfId="13210"/>
    <cellStyle name="Normal 5 4 4 3 4" xfId="9350"/>
    <cellStyle name="Normal 5 4 4 3 4 2" xfId="15139"/>
    <cellStyle name="Normal 5 4 4 3 5" xfId="11280"/>
    <cellStyle name="Normal 5 4 4 4" xfId="2471"/>
    <cellStyle name="Normal 5 4 4 4 2" xfId="7761"/>
    <cellStyle name="Normal 5 4 4 5" xfId="4489"/>
    <cellStyle name="Normal 5 4 4 5 2" xfId="12246"/>
    <cellStyle name="Normal 5 4 4 6" xfId="8386"/>
    <cellStyle name="Normal 5 4 4 6 2" xfId="14175"/>
    <cellStyle name="Normal 5 4 4 7" xfId="10316"/>
    <cellStyle name="Normal 5 4 5" xfId="610"/>
    <cellStyle name="Normal 5 4 5 2" xfId="1157"/>
    <cellStyle name="Normal 5 4 5 2 2" xfId="2144"/>
    <cellStyle name="Normal 5 4 5 2 2 2" xfId="4077"/>
    <cellStyle name="Normal 5 4 5 2 2 2 2" xfId="7762"/>
    <cellStyle name="Normal 5 4 5 2 2 3" xfId="6095"/>
    <cellStyle name="Normal 5 4 5 2 2 3 2" xfId="13852"/>
    <cellStyle name="Normal 5 4 5 2 2 4" xfId="9992"/>
    <cellStyle name="Normal 5 4 5 2 2 4 2" xfId="15781"/>
    <cellStyle name="Normal 5 4 5 2 2 5" xfId="11922"/>
    <cellStyle name="Normal 5 4 5 2 3" xfId="3114"/>
    <cellStyle name="Normal 5 4 5 2 3 2" xfId="7763"/>
    <cellStyle name="Normal 5 4 5 2 4" xfId="5132"/>
    <cellStyle name="Normal 5 4 5 2 4 2" xfId="12889"/>
    <cellStyle name="Normal 5 4 5 2 5" xfId="9029"/>
    <cellStyle name="Normal 5 4 5 2 5 2" xfId="14818"/>
    <cellStyle name="Normal 5 4 5 2 6" xfId="10959"/>
    <cellStyle name="Normal 5 4 5 3" xfId="1663"/>
    <cellStyle name="Normal 5 4 5 3 2" xfId="3596"/>
    <cellStyle name="Normal 5 4 5 3 2 2" xfId="7764"/>
    <cellStyle name="Normal 5 4 5 3 3" xfId="5614"/>
    <cellStyle name="Normal 5 4 5 3 3 2" xfId="13371"/>
    <cellStyle name="Normal 5 4 5 3 4" xfId="9511"/>
    <cellStyle name="Normal 5 4 5 3 4 2" xfId="15300"/>
    <cellStyle name="Normal 5 4 5 3 5" xfId="11441"/>
    <cellStyle name="Normal 5 4 5 4" xfId="2632"/>
    <cellStyle name="Normal 5 4 5 4 2" xfId="7765"/>
    <cellStyle name="Normal 5 4 5 5" xfId="4650"/>
    <cellStyle name="Normal 5 4 5 5 2" xfId="12407"/>
    <cellStyle name="Normal 5 4 5 6" xfId="8547"/>
    <cellStyle name="Normal 5 4 5 6 2" xfId="14336"/>
    <cellStyle name="Normal 5 4 5 7" xfId="10477"/>
    <cellStyle name="Normal 5 4 6" xfId="828"/>
    <cellStyle name="Normal 5 4 6 2" xfId="1824"/>
    <cellStyle name="Normal 5 4 6 2 2" xfId="3757"/>
    <cellStyle name="Normal 5 4 6 2 2 2" xfId="7766"/>
    <cellStyle name="Normal 5 4 6 2 3" xfId="5775"/>
    <cellStyle name="Normal 5 4 6 2 3 2" xfId="13532"/>
    <cellStyle name="Normal 5 4 6 2 4" xfId="9672"/>
    <cellStyle name="Normal 5 4 6 2 4 2" xfId="15461"/>
    <cellStyle name="Normal 5 4 6 2 5" xfId="11602"/>
    <cellStyle name="Normal 5 4 6 3" xfId="2793"/>
    <cellStyle name="Normal 5 4 6 3 2" xfId="7767"/>
    <cellStyle name="Normal 5 4 6 4" xfId="4811"/>
    <cellStyle name="Normal 5 4 6 4 2" xfId="12568"/>
    <cellStyle name="Normal 5 4 6 5" xfId="8708"/>
    <cellStyle name="Normal 5 4 6 5 2" xfId="14497"/>
    <cellStyle name="Normal 5 4 6 6" xfId="10638"/>
    <cellStyle name="Normal 5 4 7" xfId="1342"/>
    <cellStyle name="Normal 5 4 7 2" xfId="3275"/>
    <cellStyle name="Normal 5 4 7 2 2" xfId="7768"/>
    <cellStyle name="Normal 5 4 7 3" xfId="5293"/>
    <cellStyle name="Normal 5 4 7 3 2" xfId="13050"/>
    <cellStyle name="Normal 5 4 7 4" xfId="9190"/>
    <cellStyle name="Normal 5 4 7 4 2" xfId="14979"/>
    <cellStyle name="Normal 5 4 7 5" xfId="11120"/>
    <cellStyle name="Normal 5 4 8" xfId="2311"/>
    <cellStyle name="Normal 5 4 8 2" xfId="7769"/>
    <cellStyle name="Normal 5 4 9" xfId="4329"/>
    <cellStyle name="Normal 5 4 9 2" xfId="12086"/>
    <cellStyle name="Normal 5 5" xfId="308"/>
    <cellStyle name="Normal 5 5 10" xfId="10176"/>
    <cellStyle name="Normal 5 5 2" xfId="388"/>
    <cellStyle name="Normal 5 5 2 2" xfId="548"/>
    <cellStyle name="Normal 5 5 2 2 2" xfId="1096"/>
    <cellStyle name="Normal 5 5 2 2 2 2" xfId="2084"/>
    <cellStyle name="Normal 5 5 2 2 2 2 2" xfId="4017"/>
    <cellStyle name="Normal 5 5 2 2 2 2 2 2" xfId="7770"/>
    <cellStyle name="Normal 5 5 2 2 2 2 3" xfId="6035"/>
    <cellStyle name="Normal 5 5 2 2 2 2 3 2" xfId="13792"/>
    <cellStyle name="Normal 5 5 2 2 2 2 4" xfId="9932"/>
    <cellStyle name="Normal 5 5 2 2 2 2 4 2" xfId="15721"/>
    <cellStyle name="Normal 5 5 2 2 2 2 5" xfId="11862"/>
    <cellStyle name="Normal 5 5 2 2 2 3" xfId="3053"/>
    <cellStyle name="Normal 5 5 2 2 2 3 2" xfId="7771"/>
    <cellStyle name="Normal 5 5 2 2 2 4" xfId="5071"/>
    <cellStyle name="Normal 5 5 2 2 2 4 2" xfId="12828"/>
    <cellStyle name="Normal 5 5 2 2 2 5" xfId="8968"/>
    <cellStyle name="Normal 5 5 2 2 2 5 2" xfId="14757"/>
    <cellStyle name="Normal 5 5 2 2 2 6" xfId="10898"/>
    <cellStyle name="Normal 5 5 2 2 3" xfId="1602"/>
    <cellStyle name="Normal 5 5 2 2 3 2" xfId="3535"/>
    <cellStyle name="Normal 5 5 2 2 3 2 2" xfId="7772"/>
    <cellStyle name="Normal 5 5 2 2 3 3" xfId="5553"/>
    <cellStyle name="Normal 5 5 2 2 3 3 2" xfId="13310"/>
    <cellStyle name="Normal 5 5 2 2 3 4" xfId="9450"/>
    <cellStyle name="Normal 5 5 2 2 3 4 2" xfId="15239"/>
    <cellStyle name="Normal 5 5 2 2 3 5" xfId="11380"/>
    <cellStyle name="Normal 5 5 2 2 4" xfId="2571"/>
    <cellStyle name="Normal 5 5 2 2 4 2" xfId="7773"/>
    <cellStyle name="Normal 5 5 2 2 5" xfId="4589"/>
    <cellStyle name="Normal 5 5 2 2 5 2" xfId="12346"/>
    <cellStyle name="Normal 5 5 2 2 6" xfId="8486"/>
    <cellStyle name="Normal 5 5 2 2 6 2" xfId="14275"/>
    <cellStyle name="Normal 5 5 2 2 7" xfId="10416"/>
    <cellStyle name="Normal 5 5 2 3" xfId="710"/>
    <cellStyle name="Normal 5 5 2 3 2" xfId="1257"/>
    <cellStyle name="Normal 5 5 2 3 2 2" xfId="2244"/>
    <cellStyle name="Normal 5 5 2 3 2 2 2" xfId="4177"/>
    <cellStyle name="Normal 5 5 2 3 2 2 2 2" xfId="7774"/>
    <cellStyle name="Normal 5 5 2 3 2 2 3" xfId="6195"/>
    <cellStyle name="Normal 5 5 2 3 2 2 3 2" xfId="13952"/>
    <cellStyle name="Normal 5 5 2 3 2 2 4" xfId="10092"/>
    <cellStyle name="Normal 5 5 2 3 2 2 4 2" xfId="15881"/>
    <cellStyle name="Normal 5 5 2 3 2 2 5" xfId="12022"/>
    <cellStyle name="Normal 5 5 2 3 2 3" xfId="3214"/>
    <cellStyle name="Normal 5 5 2 3 2 3 2" xfId="7775"/>
    <cellStyle name="Normal 5 5 2 3 2 4" xfId="5232"/>
    <cellStyle name="Normal 5 5 2 3 2 4 2" xfId="12989"/>
    <cellStyle name="Normal 5 5 2 3 2 5" xfId="9129"/>
    <cellStyle name="Normal 5 5 2 3 2 5 2" xfId="14918"/>
    <cellStyle name="Normal 5 5 2 3 2 6" xfId="11059"/>
    <cellStyle name="Normal 5 5 2 3 3" xfId="1763"/>
    <cellStyle name="Normal 5 5 2 3 3 2" xfId="3696"/>
    <cellStyle name="Normal 5 5 2 3 3 2 2" xfId="7776"/>
    <cellStyle name="Normal 5 5 2 3 3 3" xfId="5714"/>
    <cellStyle name="Normal 5 5 2 3 3 3 2" xfId="13471"/>
    <cellStyle name="Normal 5 5 2 3 3 4" xfId="9611"/>
    <cellStyle name="Normal 5 5 2 3 3 4 2" xfId="15400"/>
    <cellStyle name="Normal 5 5 2 3 3 5" xfId="11541"/>
    <cellStyle name="Normal 5 5 2 3 4" xfId="2732"/>
    <cellStyle name="Normal 5 5 2 3 4 2" xfId="7777"/>
    <cellStyle name="Normal 5 5 2 3 5" xfId="4750"/>
    <cellStyle name="Normal 5 5 2 3 5 2" xfId="12507"/>
    <cellStyle name="Normal 5 5 2 3 6" xfId="8647"/>
    <cellStyle name="Normal 5 5 2 3 6 2" xfId="14436"/>
    <cellStyle name="Normal 5 5 2 3 7" xfId="10577"/>
    <cellStyle name="Normal 5 5 2 4" xfId="936"/>
    <cellStyle name="Normal 5 5 2 4 2" xfId="1924"/>
    <cellStyle name="Normal 5 5 2 4 2 2" xfId="3857"/>
    <cellStyle name="Normal 5 5 2 4 2 2 2" xfId="7778"/>
    <cellStyle name="Normal 5 5 2 4 2 3" xfId="5875"/>
    <cellStyle name="Normal 5 5 2 4 2 3 2" xfId="13632"/>
    <cellStyle name="Normal 5 5 2 4 2 4" xfId="9772"/>
    <cellStyle name="Normal 5 5 2 4 2 4 2" xfId="15561"/>
    <cellStyle name="Normal 5 5 2 4 2 5" xfId="11702"/>
    <cellStyle name="Normal 5 5 2 4 3" xfId="2893"/>
    <cellStyle name="Normal 5 5 2 4 3 2" xfId="7779"/>
    <cellStyle name="Normal 5 5 2 4 4" xfId="4911"/>
    <cellStyle name="Normal 5 5 2 4 4 2" xfId="12668"/>
    <cellStyle name="Normal 5 5 2 4 5" xfId="8808"/>
    <cellStyle name="Normal 5 5 2 4 5 2" xfId="14597"/>
    <cellStyle name="Normal 5 5 2 4 6" xfId="10738"/>
    <cellStyle name="Normal 5 5 2 5" xfId="1442"/>
    <cellStyle name="Normal 5 5 2 5 2" xfId="3375"/>
    <cellStyle name="Normal 5 5 2 5 2 2" xfId="7780"/>
    <cellStyle name="Normal 5 5 2 5 3" xfId="5393"/>
    <cellStyle name="Normal 5 5 2 5 3 2" xfId="13150"/>
    <cellStyle name="Normal 5 5 2 5 4" xfId="9290"/>
    <cellStyle name="Normal 5 5 2 5 4 2" xfId="15079"/>
    <cellStyle name="Normal 5 5 2 5 5" xfId="11220"/>
    <cellStyle name="Normal 5 5 2 6" xfId="2411"/>
    <cellStyle name="Normal 5 5 2 6 2" xfId="7781"/>
    <cellStyle name="Normal 5 5 2 7" xfId="4429"/>
    <cellStyle name="Normal 5 5 2 7 2" xfId="12186"/>
    <cellStyle name="Normal 5 5 2 8" xfId="8326"/>
    <cellStyle name="Normal 5 5 2 8 2" xfId="14115"/>
    <cellStyle name="Normal 5 5 2 9" xfId="10256"/>
    <cellStyle name="Normal 5 5 3" xfId="468"/>
    <cellStyle name="Normal 5 5 3 2" xfId="1016"/>
    <cellStyle name="Normal 5 5 3 2 2" xfId="2004"/>
    <cellStyle name="Normal 5 5 3 2 2 2" xfId="3937"/>
    <cellStyle name="Normal 5 5 3 2 2 2 2" xfId="7782"/>
    <cellStyle name="Normal 5 5 3 2 2 3" xfId="5955"/>
    <cellStyle name="Normal 5 5 3 2 2 3 2" xfId="13712"/>
    <cellStyle name="Normal 5 5 3 2 2 4" xfId="9852"/>
    <cellStyle name="Normal 5 5 3 2 2 4 2" xfId="15641"/>
    <cellStyle name="Normal 5 5 3 2 2 5" xfId="11782"/>
    <cellStyle name="Normal 5 5 3 2 3" xfId="2973"/>
    <cellStyle name="Normal 5 5 3 2 3 2" xfId="7783"/>
    <cellStyle name="Normal 5 5 3 2 4" xfId="4991"/>
    <cellStyle name="Normal 5 5 3 2 4 2" xfId="12748"/>
    <cellStyle name="Normal 5 5 3 2 5" xfId="8888"/>
    <cellStyle name="Normal 5 5 3 2 5 2" xfId="14677"/>
    <cellStyle name="Normal 5 5 3 2 6" xfId="10818"/>
    <cellStyle name="Normal 5 5 3 3" xfId="1522"/>
    <cellStyle name="Normal 5 5 3 3 2" xfId="3455"/>
    <cellStyle name="Normal 5 5 3 3 2 2" xfId="7784"/>
    <cellStyle name="Normal 5 5 3 3 3" xfId="5473"/>
    <cellStyle name="Normal 5 5 3 3 3 2" xfId="13230"/>
    <cellStyle name="Normal 5 5 3 3 4" xfId="9370"/>
    <cellStyle name="Normal 5 5 3 3 4 2" xfId="15159"/>
    <cellStyle name="Normal 5 5 3 3 5" xfId="11300"/>
    <cellStyle name="Normal 5 5 3 4" xfId="2491"/>
    <cellStyle name="Normal 5 5 3 4 2" xfId="7785"/>
    <cellStyle name="Normal 5 5 3 5" xfId="4509"/>
    <cellStyle name="Normal 5 5 3 5 2" xfId="12266"/>
    <cellStyle name="Normal 5 5 3 6" xfId="8406"/>
    <cellStyle name="Normal 5 5 3 6 2" xfId="14195"/>
    <cellStyle name="Normal 5 5 3 7" xfId="10336"/>
    <cellStyle name="Normal 5 5 4" xfId="630"/>
    <cellStyle name="Normal 5 5 4 2" xfId="1177"/>
    <cellStyle name="Normal 5 5 4 2 2" xfId="2164"/>
    <cellStyle name="Normal 5 5 4 2 2 2" xfId="4097"/>
    <cellStyle name="Normal 5 5 4 2 2 2 2" xfId="7786"/>
    <cellStyle name="Normal 5 5 4 2 2 3" xfId="6115"/>
    <cellStyle name="Normal 5 5 4 2 2 3 2" xfId="13872"/>
    <cellStyle name="Normal 5 5 4 2 2 4" xfId="10012"/>
    <cellStyle name="Normal 5 5 4 2 2 4 2" xfId="15801"/>
    <cellStyle name="Normal 5 5 4 2 2 5" xfId="11942"/>
    <cellStyle name="Normal 5 5 4 2 3" xfId="3134"/>
    <cellStyle name="Normal 5 5 4 2 3 2" xfId="7787"/>
    <cellStyle name="Normal 5 5 4 2 4" xfId="5152"/>
    <cellStyle name="Normal 5 5 4 2 4 2" xfId="12909"/>
    <cellStyle name="Normal 5 5 4 2 5" xfId="9049"/>
    <cellStyle name="Normal 5 5 4 2 5 2" xfId="14838"/>
    <cellStyle name="Normal 5 5 4 2 6" xfId="10979"/>
    <cellStyle name="Normal 5 5 4 3" xfId="1683"/>
    <cellStyle name="Normal 5 5 4 3 2" xfId="3616"/>
    <cellStyle name="Normal 5 5 4 3 2 2" xfId="7788"/>
    <cellStyle name="Normal 5 5 4 3 3" xfId="5634"/>
    <cellStyle name="Normal 5 5 4 3 3 2" xfId="13391"/>
    <cellStyle name="Normal 5 5 4 3 4" xfId="9531"/>
    <cellStyle name="Normal 5 5 4 3 4 2" xfId="15320"/>
    <cellStyle name="Normal 5 5 4 3 5" xfId="11461"/>
    <cellStyle name="Normal 5 5 4 4" xfId="2652"/>
    <cellStyle name="Normal 5 5 4 4 2" xfId="7789"/>
    <cellStyle name="Normal 5 5 4 5" xfId="4670"/>
    <cellStyle name="Normal 5 5 4 5 2" xfId="12427"/>
    <cellStyle name="Normal 5 5 4 6" xfId="8567"/>
    <cellStyle name="Normal 5 5 4 6 2" xfId="14356"/>
    <cellStyle name="Normal 5 5 4 7" xfId="10497"/>
    <cellStyle name="Normal 5 5 5" xfId="856"/>
    <cellStyle name="Normal 5 5 5 2" xfId="1844"/>
    <cellStyle name="Normal 5 5 5 2 2" xfId="3777"/>
    <cellStyle name="Normal 5 5 5 2 2 2" xfId="7790"/>
    <cellStyle name="Normal 5 5 5 2 3" xfId="5795"/>
    <cellStyle name="Normal 5 5 5 2 3 2" xfId="13552"/>
    <cellStyle name="Normal 5 5 5 2 4" xfId="9692"/>
    <cellStyle name="Normal 5 5 5 2 4 2" xfId="15481"/>
    <cellStyle name="Normal 5 5 5 2 5" xfId="11622"/>
    <cellStyle name="Normal 5 5 5 3" xfId="2813"/>
    <cellStyle name="Normal 5 5 5 3 2" xfId="7791"/>
    <cellStyle name="Normal 5 5 5 4" xfId="4831"/>
    <cellStyle name="Normal 5 5 5 4 2" xfId="12588"/>
    <cellStyle name="Normal 5 5 5 5" xfId="8728"/>
    <cellStyle name="Normal 5 5 5 5 2" xfId="14517"/>
    <cellStyle name="Normal 5 5 5 6" xfId="10658"/>
    <cellStyle name="Normal 5 5 6" xfId="1362"/>
    <cellStyle name="Normal 5 5 6 2" xfId="3295"/>
    <cellStyle name="Normal 5 5 6 2 2" xfId="7792"/>
    <cellStyle name="Normal 5 5 6 3" xfId="5313"/>
    <cellStyle name="Normal 5 5 6 3 2" xfId="13070"/>
    <cellStyle name="Normal 5 5 6 4" xfId="9210"/>
    <cellStyle name="Normal 5 5 6 4 2" xfId="14999"/>
    <cellStyle name="Normal 5 5 6 5" xfId="11140"/>
    <cellStyle name="Normal 5 5 7" xfId="2331"/>
    <cellStyle name="Normal 5 5 7 2" xfId="7793"/>
    <cellStyle name="Normal 5 5 8" xfId="4349"/>
    <cellStyle name="Normal 5 5 8 2" xfId="12106"/>
    <cellStyle name="Normal 5 5 9" xfId="8246"/>
    <cellStyle name="Normal 5 5 9 2" xfId="14035"/>
    <cellStyle name="Normal 5 6" xfId="348"/>
    <cellStyle name="Normal 5 6 2" xfId="508"/>
    <cellStyle name="Normal 5 6 2 2" xfId="1056"/>
    <cellStyle name="Normal 5 6 2 2 2" xfId="2044"/>
    <cellStyle name="Normal 5 6 2 2 2 2" xfId="3977"/>
    <cellStyle name="Normal 5 6 2 2 2 2 2" xfId="7794"/>
    <cellStyle name="Normal 5 6 2 2 2 3" xfId="5995"/>
    <cellStyle name="Normal 5 6 2 2 2 3 2" xfId="13752"/>
    <cellStyle name="Normal 5 6 2 2 2 4" xfId="9892"/>
    <cellStyle name="Normal 5 6 2 2 2 4 2" xfId="15681"/>
    <cellStyle name="Normal 5 6 2 2 2 5" xfId="11822"/>
    <cellStyle name="Normal 5 6 2 2 3" xfId="3013"/>
    <cellStyle name="Normal 5 6 2 2 3 2" xfId="7795"/>
    <cellStyle name="Normal 5 6 2 2 4" xfId="5031"/>
    <cellStyle name="Normal 5 6 2 2 4 2" xfId="12788"/>
    <cellStyle name="Normal 5 6 2 2 5" xfId="8928"/>
    <cellStyle name="Normal 5 6 2 2 5 2" xfId="14717"/>
    <cellStyle name="Normal 5 6 2 2 6" xfId="10858"/>
    <cellStyle name="Normal 5 6 2 3" xfId="1562"/>
    <cellStyle name="Normal 5 6 2 3 2" xfId="3495"/>
    <cellStyle name="Normal 5 6 2 3 2 2" xfId="7796"/>
    <cellStyle name="Normal 5 6 2 3 3" xfId="5513"/>
    <cellStyle name="Normal 5 6 2 3 3 2" xfId="13270"/>
    <cellStyle name="Normal 5 6 2 3 4" xfId="9410"/>
    <cellStyle name="Normal 5 6 2 3 4 2" xfId="15199"/>
    <cellStyle name="Normal 5 6 2 3 5" xfId="11340"/>
    <cellStyle name="Normal 5 6 2 4" xfId="2531"/>
    <cellStyle name="Normal 5 6 2 4 2" xfId="7797"/>
    <cellStyle name="Normal 5 6 2 5" xfId="4549"/>
    <cellStyle name="Normal 5 6 2 5 2" xfId="12306"/>
    <cellStyle name="Normal 5 6 2 6" xfId="8446"/>
    <cellStyle name="Normal 5 6 2 6 2" xfId="14235"/>
    <cellStyle name="Normal 5 6 2 7" xfId="10376"/>
    <cellStyle name="Normal 5 6 3" xfId="670"/>
    <cellStyle name="Normal 5 6 3 2" xfId="1217"/>
    <cellStyle name="Normal 5 6 3 2 2" xfId="2204"/>
    <cellStyle name="Normal 5 6 3 2 2 2" xfId="4137"/>
    <cellStyle name="Normal 5 6 3 2 2 2 2" xfId="7798"/>
    <cellStyle name="Normal 5 6 3 2 2 3" xfId="6155"/>
    <cellStyle name="Normal 5 6 3 2 2 3 2" xfId="13912"/>
    <cellStyle name="Normal 5 6 3 2 2 4" xfId="10052"/>
    <cellStyle name="Normal 5 6 3 2 2 4 2" xfId="15841"/>
    <cellStyle name="Normal 5 6 3 2 2 5" xfId="11982"/>
    <cellStyle name="Normal 5 6 3 2 3" xfId="3174"/>
    <cellStyle name="Normal 5 6 3 2 3 2" xfId="7799"/>
    <cellStyle name="Normal 5 6 3 2 4" xfId="5192"/>
    <cellStyle name="Normal 5 6 3 2 4 2" xfId="12949"/>
    <cellStyle name="Normal 5 6 3 2 5" xfId="9089"/>
    <cellStyle name="Normal 5 6 3 2 5 2" xfId="14878"/>
    <cellStyle name="Normal 5 6 3 2 6" xfId="11019"/>
    <cellStyle name="Normal 5 6 3 3" xfId="1723"/>
    <cellStyle name="Normal 5 6 3 3 2" xfId="3656"/>
    <cellStyle name="Normal 5 6 3 3 2 2" xfId="7800"/>
    <cellStyle name="Normal 5 6 3 3 3" xfId="5674"/>
    <cellStyle name="Normal 5 6 3 3 3 2" xfId="13431"/>
    <cellStyle name="Normal 5 6 3 3 4" xfId="9571"/>
    <cellStyle name="Normal 5 6 3 3 4 2" xfId="15360"/>
    <cellStyle name="Normal 5 6 3 3 5" xfId="11501"/>
    <cellStyle name="Normal 5 6 3 4" xfId="2692"/>
    <cellStyle name="Normal 5 6 3 4 2" xfId="7801"/>
    <cellStyle name="Normal 5 6 3 5" xfId="4710"/>
    <cellStyle name="Normal 5 6 3 5 2" xfId="12467"/>
    <cellStyle name="Normal 5 6 3 6" xfId="8607"/>
    <cellStyle name="Normal 5 6 3 6 2" xfId="14396"/>
    <cellStyle name="Normal 5 6 3 7" xfId="10537"/>
    <cellStyle name="Normal 5 6 4" xfId="896"/>
    <cellStyle name="Normal 5 6 4 2" xfId="1884"/>
    <cellStyle name="Normal 5 6 4 2 2" xfId="3817"/>
    <cellStyle name="Normal 5 6 4 2 2 2" xfId="7802"/>
    <cellStyle name="Normal 5 6 4 2 3" xfId="5835"/>
    <cellStyle name="Normal 5 6 4 2 3 2" xfId="13592"/>
    <cellStyle name="Normal 5 6 4 2 4" xfId="9732"/>
    <cellStyle name="Normal 5 6 4 2 4 2" xfId="15521"/>
    <cellStyle name="Normal 5 6 4 2 5" xfId="11662"/>
    <cellStyle name="Normal 5 6 4 3" xfId="2853"/>
    <cellStyle name="Normal 5 6 4 3 2" xfId="7803"/>
    <cellStyle name="Normal 5 6 4 4" xfId="4871"/>
    <cellStyle name="Normal 5 6 4 4 2" xfId="12628"/>
    <cellStyle name="Normal 5 6 4 5" xfId="8768"/>
    <cellStyle name="Normal 5 6 4 5 2" xfId="14557"/>
    <cellStyle name="Normal 5 6 4 6" xfId="10698"/>
    <cellStyle name="Normal 5 6 5" xfId="1402"/>
    <cellStyle name="Normal 5 6 5 2" xfId="3335"/>
    <cellStyle name="Normal 5 6 5 2 2" xfId="7804"/>
    <cellStyle name="Normal 5 6 5 3" xfId="5353"/>
    <cellStyle name="Normal 5 6 5 3 2" xfId="13110"/>
    <cellStyle name="Normal 5 6 5 4" xfId="9250"/>
    <cellStyle name="Normal 5 6 5 4 2" xfId="15039"/>
    <cellStyle name="Normal 5 6 5 5" xfId="11180"/>
    <cellStyle name="Normal 5 6 6" xfId="2371"/>
    <cellStyle name="Normal 5 6 6 2" xfId="7805"/>
    <cellStyle name="Normal 5 6 7" xfId="4389"/>
    <cellStyle name="Normal 5 6 7 2" xfId="12146"/>
    <cellStyle name="Normal 5 6 8" xfId="8286"/>
    <cellStyle name="Normal 5 6 8 2" xfId="14075"/>
    <cellStyle name="Normal 5 6 9" xfId="10216"/>
    <cellStyle name="Normal 5 7" xfId="428"/>
    <cellStyle name="Normal 5 7 2" xfId="976"/>
    <cellStyle name="Normal 5 7 2 2" xfId="1964"/>
    <cellStyle name="Normal 5 7 2 2 2" xfId="3897"/>
    <cellStyle name="Normal 5 7 2 2 2 2" xfId="7806"/>
    <cellStyle name="Normal 5 7 2 2 3" xfId="5915"/>
    <cellStyle name="Normal 5 7 2 2 3 2" xfId="13672"/>
    <cellStyle name="Normal 5 7 2 2 4" xfId="9812"/>
    <cellStyle name="Normal 5 7 2 2 4 2" xfId="15601"/>
    <cellStyle name="Normal 5 7 2 2 5" xfId="11742"/>
    <cellStyle name="Normal 5 7 2 3" xfId="2933"/>
    <cellStyle name="Normal 5 7 2 3 2" xfId="7807"/>
    <cellStyle name="Normal 5 7 2 4" xfId="4951"/>
    <cellStyle name="Normal 5 7 2 4 2" xfId="12708"/>
    <cellStyle name="Normal 5 7 2 5" xfId="8848"/>
    <cellStyle name="Normal 5 7 2 5 2" xfId="14637"/>
    <cellStyle name="Normal 5 7 2 6" xfId="10778"/>
    <cellStyle name="Normal 5 7 3" xfId="1482"/>
    <cellStyle name="Normal 5 7 3 2" xfId="3415"/>
    <cellStyle name="Normal 5 7 3 2 2" xfId="7808"/>
    <cellStyle name="Normal 5 7 3 3" xfId="5433"/>
    <cellStyle name="Normal 5 7 3 3 2" xfId="13190"/>
    <cellStyle name="Normal 5 7 3 4" xfId="9330"/>
    <cellStyle name="Normal 5 7 3 4 2" xfId="15119"/>
    <cellStyle name="Normal 5 7 3 5" xfId="11260"/>
    <cellStyle name="Normal 5 7 4" xfId="2451"/>
    <cellStyle name="Normal 5 7 4 2" xfId="7809"/>
    <cellStyle name="Normal 5 7 5" xfId="4469"/>
    <cellStyle name="Normal 5 7 5 2" xfId="12226"/>
    <cellStyle name="Normal 5 7 6" xfId="8366"/>
    <cellStyle name="Normal 5 7 6 2" xfId="14155"/>
    <cellStyle name="Normal 5 7 7" xfId="10296"/>
    <cellStyle name="Normal 5 8" xfId="590"/>
    <cellStyle name="Normal 5 8 2" xfId="1137"/>
    <cellStyle name="Normal 5 8 2 2" xfId="2124"/>
    <cellStyle name="Normal 5 8 2 2 2" xfId="4057"/>
    <cellStyle name="Normal 5 8 2 2 2 2" xfId="7810"/>
    <cellStyle name="Normal 5 8 2 2 3" xfId="6075"/>
    <cellStyle name="Normal 5 8 2 2 3 2" xfId="13832"/>
    <cellStyle name="Normal 5 8 2 2 4" xfId="9972"/>
    <cellStyle name="Normal 5 8 2 2 4 2" xfId="15761"/>
    <cellStyle name="Normal 5 8 2 2 5" xfId="11902"/>
    <cellStyle name="Normal 5 8 2 3" xfId="3094"/>
    <cellStyle name="Normal 5 8 2 3 2" xfId="7811"/>
    <cellStyle name="Normal 5 8 2 4" xfId="5112"/>
    <cellStyle name="Normal 5 8 2 4 2" xfId="12869"/>
    <cellStyle name="Normal 5 8 2 5" xfId="9009"/>
    <cellStyle name="Normal 5 8 2 5 2" xfId="14798"/>
    <cellStyle name="Normal 5 8 2 6" xfId="10939"/>
    <cellStyle name="Normal 5 8 3" xfId="1643"/>
    <cellStyle name="Normal 5 8 3 2" xfId="3576"/>
    <cellStyle name="Normal 5 8 3 2 2" xfId="7812"/>
    <cellStyle name="Normal 5 8 3 3" xfId="5594"/>
    <cellStyle name="Normal 5 8 3 3 2" xfId="13351"/>
    <cellStyle name="Normal 5 8 3 4" xfId="9491"/>
    <cellStyle name="Normal 5 8 3 4 2" xfId="15280"/>
    <cellStyle name="Normal 5 8 3 5" xfId="11421"/>
    <cellStyle name="Normal 5 8 4" xfId="2612"/>
    <cellStyle name="Normal 5 8 4 2" xfId="7813"/>
    <cellStyle name="Normal 5 8 5" xfId="4630"/>
    <cellStyle name="Normal 5 8 5 2" xfId="12387"/>
    <cellStyle name="Normal 5 8 6" xfId="8527"/>
    <cellStyle name="Normal 5 8 6 2" xfId="14316"/>
    <cellStyle name="Normal 5 8 7" xfId="10457"/>
    <cellStyle name="Normal 5 9" xfId="802"/>
    <cellStyle name="Normal 5 9 2" xfId="1804"/>
    <cellStyle name="Normal 5 9 2 2" xfId="3737"/>
    <cellStyle name="Normal 5 9 2 2 2" xfId="7814"/>
    <cellStyle name="Normal 5 9 2 3" xfId="5755"/>
    <cellStyle name="Normal 5 9 2 3 2" xfId="13512"/>
    <cellStyle name="Normal 5 9 2 4" xfId="9652"/>
    <cellStyle name="Normal 5 9 2 4 2" xfId="15441"/>
    <cellStyle name="Normal 5 9 2 5" xfId="11582"/>
    <cellStyle name="Normal 5 9 3" xfId="2773"/>
    <cellStyle name="Normal 5 9 3 2" xfId="7815"/>
    <cellStyle name="Normal 5 9 4" xfId="4791"/>
    <cellStyle name="Normal 5 9 4 2" xfId="12548"/>
    <cellStyle name="Normal 5 9 5" xfId="8688"/>
    <cellStyle name="Normal 5 9 5 2" xfId="14477"/>
    <cellStyle name="Normal 5 9 6" xfId="10618"/>
    <cellStyle name="Normal 6" xfId="147"/>
    <cellStyle name="Normal 6 10" xfId="2293"/>
    <cellStyle name="Normal 6 10 2" xfId="7816"/>
    <cellStyle name="Normal 6 11" xfId="4312"/>
    <cellStyle name="Normal 6 11 2" xfId="12069"/>
    <cellStyle name="Normal 6 12" xfId="8209"/>
    <cellStyle name="Normal 6 12 2" xfId="13998"/>
    <cellStyle name="Normal 6 13" xfId="10139"/>
    <cellStyle name="Normal 6 2" xfId="224"/>
    <cellStyle name="Normal 6 2 10" xfId="4320"/>
    <cellStyle name="Normal 6 2 10 2" xfId="12077"/>
    <cellStyle name="Normal 6 2 11" xfId="8217"/>
    <cellStyle name="Normal 6 2 11 2" xfId="14006"/>
    <cellStyle name="Normal 6 2 12" xfId="10147"/>
    <cellStyle name="Normal 6 2 2" xfId="254"/>
    <cellStyle name="Normal 6 2 2 10" xfId="8237"/>
    <cellStyle name="Normal 6 2 2 10 2" xfId="14026"/>
    <cellStyle name="Normal 6 2 2 11" xfId="10167"/>
    <cellStyle name="Normal 6 2 2 2" xfId="339"/>
    <cellStyle name="Normal 6 2 2 2 10" xfId="10207"/>
    <cellStyle name="Normal 6 2 2 2 2" xfId="419"/>
    <cellStyle name="Normal 6 2 2 2 2 2" xfId="579"/>
    <cellStyle name="Normal 6 2 2 2 2 2 2" xfId="1127"/>
    <cellStyle name="Normal 6 2 2 2 2 2 2 2" xfId="2115"/>
    <cellStyle name="Normal 6 2 2 2 2 2 2 2 2" xfId="4048"/>
    <cellStyle name="Normal 6 2 2 2 2 2 2 2 2 2" xfId="7817"/>
    <cellStyle name="Normal 6 2 2 2 2 2 2 2 3" xfId="6066"/>
    <cellStyle name="Normal 6 2 2 2 2 2 2 2 3 2" xfId="13823"/>
    <cellStyle name="Normal 6 2 2 2 2 2 2 2 4" xfId="9963"/>
    <cellStyle name="Normal 6 2 2 2 2 2 2 2 4 2" xfId="15752"/>
    <cellStyle name="Normal 6 2 2 2 2 2 2 2 5" xfId="11893"/>
    <cellStyle name="Normal 6 2 2 2 2 2 2 3" xfId="3084"/>
    <cellStyle name="Normal 6 2 2 2 2 2 2 3 2" xfId="7818"/>
    <cellStyle name="Normal 6 2 2 2 2 2 2 4" xfId="5102"/>
    <cellStyle name="Normal 6 2 2 2 2 2 2 4 2" xfId="12859"/>
    <cellStyle name="Normal 6 2 2 2 2 2 2 5" xfId="8999"/>
    <cellStyle name="Normal 6 2 2 2 2 2 2 5 2" xfId="14788"/>
    <cellStyle name="Normal 6 2 2 2 2 2 2 6" xfId="10929"/>
    <cellStyle name="Normal 6 2 2 2 2 2 3" xfId="1633"/>
    <cellStyle name="Normal 6 2 2 2 2 2 3 2" xfId="3566"/>
    <cellStyle name="Normal 6 2 2 2 2 2 3 2 2" xfId="7819"/>
    <cellStyle name="Normal 6 2 2 2 2 2 3 3" xfId="5584"/>
    <cellStyle name="Normal 6 2 2 2 2 2 3 3 2" xfId="13341"/>
    <cellStyle name="Normal 6 2 2 2 2 2 3 4" xfId="9481"/>
    <cellStyle name="Normal 6 2 2 2 2 2 3 4 2" xfId="15270"/>
    <cellStyle name="Normal 6 2 2 2 2 2 3 5" xfId="11411"/>
    <cellStyle name="Normal 6 2 2 2 2 2 4" xfId="2602"/>
    <cellStyle name="Normal 6 2 2 2 2 2 4 2" xfId="7820"/>
    <cellStyle name="Normal 6 2 2 2 2 2 5" xfId="4620"/>
    <cellStyle name="Normal 6 2 2 2 2 2 5 2" xfId="12377"/>
    <cellStyle name="Normal 6 2 2 2 2 2 6" xfId="8517"/>
    <cellStyle name="Normal 6 2 2 2 2 2 6 2" xfId="14306"/>
    <cellStyle name="Normal 6 2 2 2 2 2 7" xfId="10447"/>
    <cellStyle name="Normal 6 2 2 2 2 3" xfId="741"/>
    <cellStyle name="Normal 6 2 2 2 2 3 2" xfId="1288"/>
    <cellStyle name="Normal 6 2 2 2 2 3 2 2" xfId="2275"/>
    <cellStyle name="Normal 6 2 2 2 2 3 2 2 2" xfId="4208"/>
    <cellStyle name="Normal 6 2 2 2 2 3 2 2 2 2" xfId="7821"/>
    <cellStyle name="Normal 6 2 2 2 2 3 2 2 3" xfId="6226"/>
    <cellStyle name="Normal 6 2 2 2 2 3 2 2 3 2" xfId="13983"/>
    <cellStyle name="Normal 6 2 2 2 2 3 2 2 4" xfId="10123"/>
    <cellStyle name="Normal 6 2 2 2 2 3 2 2 4 2" xfId="15912"/>
    <cellStyle name="Normal 6 2 2 2 2 3 2 2 5" xfId="12053"/>
    <cellStyle name="Normal 6 2 2 2 2 3 2 3" xfId="3245"/>
    <cellStyle name="Normal 6 2 2 2 2 3 2 3 2" xfId="7822"/>
    <cellStyle name="Normal 6 2 2 2 2 3 2 4" xfId="5263"/>
    <cellStyle name="Normal 6 2 2 2 2 3 2 4 2" xfId="13020"/>
    <cellStyle name="Normal 6 2 2 2 2 3 2 5" xfId="9160"/>
    <cellStyle name="Normal 6 2 2 2 2 3 2 5 2" xfId="14949"/>
    <cellStyle name="Normal 6 2 2 2 2 3 2 6" xfId="11090"/>
    <cellStyle name="Normal 6 2 2 2 2 3 3" xfId="1794"/>
    <cellStyle name="Normal 6 2 2 2 2 3 3 2" xfId="3727"/>
    <cellStyle name="Normal 6 2 2 2 2 3 3 2 2" xfId="7823"/>
    <cellStyle name="Normal 6 2 2 2 2 3 3 3" xfId="5745"/>
    <cellStyle name="Normal 6 2 2 2 2 3 3 3 2" xfId="13502"/>
    <cellStyle name="Normal 6 2 2 2 2 3 3 4" xfId="9642"/>
    <cellStyle name="Normal 6 2 2 2 2 3 3 4 2" xfId="15431"/>
    <cellStyle name="Normal 6 2 2 2 2 3 3 5" xfId="11572"/>
    <cellStyle name="Normal 6 2 2 2 2 3 4" xfId="2763"/>
    <cellStyle name="Normal 6 2 2 2 2 3 4 2" xfId="7824"/>
    <cellStyle name="Normal 6 2 2 2 2 3 5" xfId="4781"/>
    <cellStyle name="Normal 6 2 2 2 2 3 5 2" xfId="12538"/>
    <cellStyle name="Normal 6 2 2 2 2 3 6" xfId="8678"/>
    <cellStyle name="Normal 6 2 2 2 2 3 6 2" xfId="14467"/>
    <cellStyle name="Normal 6 2 2 2 2 3 7" xfId="10608"/>
    <cellStyle name="Normal 6 2 2 2 2 4" xfId="967"/>
    <cellStyle name="Normal 6 2 2 2 2 4 2" xfId="1955"/>
    <cellStyle name="Normal 6 2 2 2 2 4 2 2" xfId="3888"/>
    <cellStyle name="Normal 6 2 2 2 2 4 2 2 2" xfId="7825"/>
    <cellStyle name="Normal 6 2 2 2 2 4 2 3" xfId="5906"/>
    <cellStyle name="Normal 6 2 2 2 2 4 2 3 2" xfId="13663"/>
    <cellStyle name="Normal 6 2 2 2 2 4 2 4" xfId="9803"/>
    <cellStyle name="Normal 6 2 2 2 2 4 2 4 2" xfId="15592"/>
    <cellStyle name="Normal 6 2 2 2 2 4 2 5" xfId="11733"/>
    <cellStyle name="Normal 6 2 2 2 2 4 3" xfId="2924"/>
    <cellStyle name="Normal 6 2 2 2 2 4 3 2" xfId="7826"/>
    <cellStyle name="Normal 6 2 2 2 2 4 4" xfId="4942"/>
    <cellStyle name="Normal 6 2 2 2 2 4 4 2" xfId="12699"/>
    <cellStyle name="Normal 6 2 2 2 2 4 5" xfId="8839"/>
    <cellStyle name="Normal 6 2 2 2 2 4 5 2" xfId="14628"/>
    <cellStyle name="Normal 6 2 2 2 2 4 6" xfId="10769"/>
    <cellStyle name="Normal 6 2 2 2 2 5" xfId="1473"/>
    <cellStyle name="Normal 6 2 2 2 2 5 2" xfId="3406"/>
    <cellStyle name="Normal 6 2 2 2 2 5 2 2" xfId="7827"/>
    <cellStyle name="Normal 6 2 2 2 2 5 3" xfId="5424"/>
    <cellStyle name="Normal 6 2 2 2 2 5 3 2" xfId="13181"/>
    <cellStyle name="Normal 6 2 2 2 2 5 4" xfId="9321"/>
    <cellStyle name="Normal 6 2 2 2 2 5 4 2" xfId="15110"/>
    <cellStyle name="Normal 6 2 2 2 2 5 5" xfId="11251"/>
    <cellStyle name="Normal 6 2 2 2 2 6" xfId="2442"/>
    <cellStyle name="Normal 6 2 2 2 2 6 2" xfId="7828"/>
    <cellStyle name="Normal 6 2 2 2 2 7" xfId="4460"/>
    <cellStyle name="Normal 6 2 2 2 2 7 2" xfId="12217"/>
    <cellStyle name="Normal 6 2 2 2 2 8" xfId="8357"/>
    <cellStyle name="Normal 6 2 2 2 2 8 2" xfId="14146"/>
    <cellStyle name="Normal 6 2 2 2 2 9" xfId="10287"/>
    <cellStyle name="Normal 6 2 2 2 3" xfId="499"/>
    <cellStyle name="Normal 6 2 2 2 3 2" xfId="1047"/>
    <cellStyle name="Normal 6 2 2 2 3 2 2" xfId="2035"/>
    <cellStyle name="Normal 6 2 2 2 3 2 2 2" xfId="3968"/>
    <cellStyle name="Normal 6 2 2 2 3 2 2 2 2" xfId="7829"/>
    <cellStyle name="Normal 6 2 2 2 3 2 2 3" xfId="5986"/>
    <cellStyle name="Normal 6 2 2 2 3 2 2 3 2" xfId="13743"/>
    <cellStyle name="Normal 6 2 2 2 3 2 2 4" xfId="9883"/>
    <cellStyle name="Normal 6 2 2 2 3 2 2 4 2" xfId="15672"/>
    <cellStyle name="Normal 6 2 2 2 3 2 2 5" xfId="11813"/>
    <cellStyle name="Normal 6 2 2 2 3 2 3" xfId="3004"/>
    <cellStyle name="Normal 6 2 2 2 3 2 3 2" xfId="7830"/>
    <cellStyle name="Normal 6 2 2 2 3 2 4" xfId="5022"/>
    <cellStyle name="Normal 6 2 2 2 3 2 4 2" xfId="12779"/>
    <cellStyle name="Normal 6 2 2 2 3 2 5" xfId="8919"/>
    <cellStyle name="Normal 6 2 2 2 3 2 5 2" xfId="14708"/>
    <cellStyle name="Normal 6 2 2 2 3 2 6" xfId="10849"/>
    <cellStyle name="Normal 6 2 2 2 3 3" xfId="1553"/>
    <cellStyle name="Normal 6 2 2 2 3 3 2" xfId="3486"/>
    <cellStyle name="Normal 6 2 2 2 3 3 2 2" xfId="7831"/>
    <cellStyle name="Normal 6 2 2 2 3 3 3" xfId="5504"/>
    <cellStyle name="Normal 6 2 2 2 3 3 3 2" xfId="13261"/>
    <cellStyle name="Normal 6 2 2 2 3 3 4" xfId="9401"/>
    <cellStyle name="Normal 6 2 2 2 3 3 4 2" xfId="15190"/>
    <cellStyle name="Normal 6 2 2 2 3 3 5" xfId="11331"/>
    <cellStyle name="Normal 6 2 2 2 3 4" xfId="2522"/>
    <cellStyle name="Normal 6 2 2 2 3 4 2" xfId="7832"/>
    <cellStyle name="Normal 6 2 2 2 3 5" xfId="4540"/>
    <cellStyle name="Normal 6 2 2 2 3 5 2" xfId="12297"/>
    <cellStyle name="Normal 6 2 2 2 3 6" xfId="8437"/>
    <cellStyle name="Normal 6 2 2 2 3 6 2" xfId="14226"/>
    <cellStyle name="Normal 6 2 2 2 3 7" xfId="10367"/>
    <cellStyle name="Normal 6 2 2 2 4" xfId="661"/>
    <cellStyle name="Normal 6 2 2 2 4 2" xfId="1208"/>
    <cellStyle name="Normal 6 2 2 2 4 2 2" xfId="2195"/>
    <cellStyle name="Normal 6 2 2 2 4 2 2 2" xfId="4128"/>
    <cellStyle name="Normal 6 2 2 2 4 2 2 2 2" xfId="7833"/>
    <cellStyle name="Normal 6 2 2 2 4 2 2 3" xfId="6146"/>
    <cellStyle name="Normal 6 2 2 2 4 2 2 3 2" xfId="13903"/>
    <cellStyle name="Normal 6 2 2 2 4 2 2 4" xfId="10043"/>
    <cellStyle name="Normal 6 2 2 2 4 2 2 4 2" xfId="15832"/>
    <cellStyle name="Normal 6 2 2 2 4 2 2 5" xfId="11973"/>
    <cellStyle name="Normal 6 2 2 2 4 2 3" xfId="3165"/>
    <cellStyle name="Normal 6 2 2 2 4 2 3 2" xfId="7834"/>
    <cellStyle name="Normal 6 2 2 2 4 2 4" xfId="5183"/>
    <cellStyle name="Normal 6 2 2 2 4 2 4 2" xfId="12940"/>
    <cellStyle name="Normal 6 2 2 2 4 2 5" xfId="9080"/>
    <cellStyle name="Normal 6 2 2 2 4 2 5 2" xfId="14869"/>
    <cellStyle name="Normal 6 2 2 2 4 2 6" xfId="11010"/>
    <cellStyle name="Normal 6 2 2 2 4 3" xfId="1714"/>
    <cellStyle name="Normal 6 2 2 2 4 3 2" xfId="3647"/>
    <cellStyle name="Normal 6 2 2 2 4 3 2 2" xfId="7835"/>
    <cellStyle name="Normal 6 2 2 2 4 3 3" xfId="5665"/>
    <cellStyle name="Normal 6 2 2 2 4 3 3 2" xfId="13422"/>
    <cellStyle name="Normal 6 2 2 2 4 3 4" xfId="9562"/>
    <cellStyle name="Normal 6 2 2 2 4 3 4 2" xfId="15351"/>
    <cellStyle name="Normal 6 2 2 2 4 3 5" xfId="11492"/>
    <cellStyle name="Normal 6 2 2 2 4 4" xfId="2683"/>
    <cellStyle name="Normal 6 2 2 2 4 4 2" xfId="7836"/>
    <cellStyle name="Normal 6 2 2 2 4 5" xfId="4701"/>
    <cellStyle name="Normal 6 2 2 2 4 5 2" xfId="12458"/>
    <cellStyle name="Normal 6 2 2 2 4 6" xfId="8598"/>
    <cellStyle name="Normal 6 2 2 2 4 6 2" xfId="14387"/>
    <cellStyle name="Normal 6 2 2 2 4 7" xfId="10528"/>
    <cellStyle name="Normal 6 2 2 2 5" xfId="887"/>
    <cellStyle name="Normal 6 2 2 2 5 2" xfId="1875"/>
    <cellStyle name="Normal 6 2 2 2 5 2 2" xfId="3808"/>
    <cellStyle name="Normal 6 2 2 2 5 2 2 2" xfId="7837"/>
    <cellStyle name="Normal 6 2 2 2 5 2 3" xfId="5826"/>
    <cellStyle name="Normal 6 2 2 2 5 2 3 2" xfId="13583"/>
    <cellStyle name="Normal 6 2 2 2 5 2 4" xfId="9723"/>
    <cellStyle name="Normal 6 2 2 2 5 2 4 2" xfId="15512"/>
    <cellStyle name="Normal 6 2 2 2 5 2 5" xfId="11653"/>
    <cellStyle name="Normal 6 2 2 2 5 3" xfId="2844"/>
    <cellStyle name="Normal 6 2 2 2 5 3 2" xfId="7838"/>
    <cellStyle name="Normal 6 2 2 2 5 4" xfId="4862"/>
    <cellStyle name="Normal 6 2 2 2 5 4 2" xfId="12619"/>
    <cellStyle name="Normal 6 2 2 2 5 5" xfId="8759"/>
    <cellStyle name="Normal 6 2 2 2 5 5 2" xfId="14548"/>
    <cellStyle name="Normal 6 2 2 2 5 6" xfId="10689"/>
    <cellStyle name="Normal 6 2 2 2 6" xfId="1393"/>
    <cellStyle name="Normal 6 2 2 2 6 2" xfId="3326"/>
    <cellStyle name="Normal 6 2 2 2 6 2 2" xfId="7839"/>
    <cellStyle name="Normal 6 2 2 2 6 3" xfId="5344"/>
    <cellStyle name="Normal 6 2 2 2 6 3 2" xfId="13101"/>
    <cellStyle name="Normal 6 2 2 2 6 4" xfId="9241"/>
    <cellStyle name="Normal 6 2 2 2 6 4 2" xfId="15030"/>
    <cellStyle name="Normal 6 2 2 2 6 5" xfId="11171"/>
    <cellStyle name="Normal 6 2 2 2 7" xfId="2362"/>
    <cellStyle name="Normal 6 2 2 2 7 2" xfId="7840"/>
    <cellStyle name="Normal 6 2 2 2 8" xfId="4380"/>
    <cellStyle name="Normal 6 2 2 2 8 2" xfId="12137"/>
    <cellStyle name="Normal 6 2 2 2 9" xfId="8277"/>
    <cellStyle name="Normal 6 2 2 2 9 2" xfId="14066"/>
    <cellStyle name="Normal 6 2 2 3" xfId="379"/>
    <cellStyle name="Normal 6 2 2 3 2" xfId="539"/>
    <cellStyle name="Normal 6 2 2 3 2 2" xfId="1087"/>
    <cellStyle name="Normal 6 2 2 3 2 2 2" xfId="2075"/>
    <cellStyle name="Normal 6 2 2 3 2 2 2 2" xfId="4008"/>
    <cellStyle name="Normal 6 2 2 3 2 2 2 2 2" xfId="7841"/>
    <cellStyle name="Normal 6 2 2 3 2 2 2 3" xfId="6026"/>
    <cellStyle name="Normal 6 2 2 3 2 2 2 3 2" xfId="13783"/>
    <cellStyle name="Normal 6 2 2 3 2 2 2 4" xfId="9923"/>
    <cellStyle name="Normal 6 2 2 3 2 2 2 4 2" xfId="15712"/>
    <cellStyle name="Normal 6 2 2 3 2 2 2 5" xfId="11853"/>
    <cellStyle name="Normal 6 2 2 3 2 2 3" xfId="3044"/>
    <cellStyle name="Normal 6 2 2 3 2 2 3 2" xfId="7842"/>
    <cellStyle name="Normal 6 2 2 3 2 2 4" xfId="5062"/>
    <cellStyle name="Normal 6 2 2 3 2 2 4 2" xfId="12819"/>
    <cellStyle name="Normal 6 2 2 3 2 2 5" xfId="8959"/>
    <cellStyle name="Normal 6 2 2 3 2 2 5 2" xfId="14748"/>
    <cellStyle name="Normal 6 2 2 3 2 2 6" xfId="10889"/>
    <cellStyle name="Normal 6 2 2 3 2 3" xfId="1593"/>
    <cellStyle name="Normal 6 2 2 3 2 3 2" xfId="3526"/>
    <cellStyle name="Normal 6 2 2 3 2 3 2 2" xfId="7843"/>
    <cellStyle name="Normal 6 2 2 3 2 3 3" xfId="5544"/>
    <cellStyle name="Normal 6 2 2 3 2 3 3 2" xfId="13301"/>
    <cellStyle name="Normal 6 2 2 3 2 3 4" xfId="9441"/>
    <cellStyle name="Normal 6 2 2 3 2 3 4 2" xfId="15230"/>
    <cellStyle name="Normal 6 2 2 3 2 3 5" xfId="11371"/>
    <cellStyle name="Normal 6 2 2 3 2 4" xfId="2562"/>
    <cellStyle name="Normal 6 2 2 3 2 4 2" xfId="7844"/>
    <cellStyle name="Normal 6 2 2 3 2 5" xfId="4580"/>
    <cellStyle name="Normal 6 2 2 3 2 5 2" xfId="12337"/>
    <cellStyle name="Normal 6 2 2 3 2 6" xfId="8477"/>
    <cellStyle name="Normal 6 2 2 3 2 6 2" xfId="14266"/>
    <cellStyle name="Normal 6 2 2 3 2 7" xfId="10407"/>
    <cellStyle name="Normal 6 2 2 3 3" xfId="701"/>
    <cellStyle name="Normal 6 2 2 3 3 2" xfId="1248"/>
    <cellStyle name="Normal 6 2 2 3 3 2 2" xfId="2235"/>
    <cellStyle name="Normal 6 2 2 3 3 2 2 2" xfId="4168"/>
    <cellStyle name="Normal 6 2 2 3 3 2 2 2 2" xfId="7845"/>
    <cellStyle name="Normal 6 2 2 3 3 2 2 3" xfId="6186"/>
    <cellStyle name="Normal 6 2 2 3 3 2 2 3 2" xfId="13943"/>
    <cellStyle name="Normal 6 2 2 3 3 2 2 4" xfId="10083"/>
    <cellStyle name="Normal 6 2 2 3 3 2 2 4 2" xfId="15872"/>
    <cellStyle name="Normal 6 2 2 3 3 2 2 5" xfId="12013"/>
    <cellStyle name="Normal 6 2 2 3 3 2 3" xfId="3205"/>
    <cellStyle name="Normal 6 2 2 3 3 2 3 2" xfId="7846"/>
    <cellStyle name="Normal 6 2 2 3 3 2 4" xfId="5223"/>
    <cellStyle name="Normal 6 2 2 3 3 2 4 2" xfId="12980"/>
    <cellStyle name="Normal 6 2 2 3 3 2 5" xfId="9120"/>
    <cellStyle name="Normal 6 2 2 3 3 2 5 2" xfId="14909"/>
    <cellStyle name="Normal 6 2 2 3 3 2 6" xfId="11050"/>
    <cellStyle name="Normal 6 2 2 3 3 3" xfId="1754"/>
    <cellStyle name="Normal 6 2 2 3 3 3 2" xfId="3687"/>
    <cellStyle name="Normal 6 2 2 3 3 3 2 2" xfId="7847"/>
    <cellStyle name="Normal 6 2 2 3 3 3 3" xfId="5705"/>
    <cellStyle name="Normal 6 2 2 3 3 3 3 2" xfId="13462"/>
    <cellStyle name="Normal 6 2 2 3 3 3 4" xfId="9602"/>
    <cellStyle name="Normal 6 2 2 3 3 3 4 2" xfId="15391"/>
    <cellStyle name="Normal 6 2 2 3 3 3 5" xfId="11532"/>
    <cellStyle name="Normal 6 2 2 3 3 4" xfId="2723"/>
    <cellStyle name="Normal 6 2 2 3 3 4 2" xfId="7848"/>
    <cellStyle name="Normal 6 2 2 3 3 5" xfId="4741"/>
    <cellStyle name="Normal 6 2 2 3 3 5 2" xfId="12498"/>
    <cellStyle name="Normal 6 2 2 3 3 6" xfId="8638"/>
    <cellStyle name="Normal 6 2 2 3 3 6 2" xfId="14427"/>
    <cellStyle name="Normal 6 2 2 3 3 7" xfId="10568"/>
    <cellStyle name="Normal 6 2 2 3 4" xfId="927"/>
    <cellStyle name="Normal 6 2 2 3 4 2" xfId="1915"/>
    <cellStyle name="Normal 6 2 2 3 4 2 2" xfId="3848"/>
    <cellStyle name="Normal 6 2 2 3 4 2 2 2" xfId="7849"/>
    <cellStyle name="Normal 6 2 2 3 4 2 3" xfId="5866"/>
    <cellStyle name="Normal 6 2 2 3 4 2 3 2" xfId="13623"/>
    <cellStyle name="Normal 6 2 2 3 4 2 4" xfId="9763"/>
    <cellStyle name="Normal 6 2 2 3 4 2 4 2" xfId="15552"/>
    <cellStyle name="Normal 6 2 2 3 4 2 5" xfId="11693"/>
    <cellStyle name="Normal 6 2 2 3 4 3" xfId="2884"/>
    <cellStyle name="Normal 6 2 2 3 4 3 2" xfId="7850"/>
    <cellStyle name="Normal 6 2 2 3 4 4" xfId="4902"/>
    <cellStyle name="Normal 6 2 2 3 4 4 2" xfId="12659"/>
    <cellStyle name="Normal 6 2 2 3 4 5" xfId="8799"/>
    <cellStyle name="Normal 6 2 2 3 4 5 2" xfId="14588"/>
    <cellStyle name="Normal 6 2 2 3 4 6" xfId="10729"/>
    <cellStyle name="Normal 6 2 2 3 5" xfId="1433"/>
    <cellStyle name="Normal 6 2 2 3 5 2" xfId="3366"/>
    <cellStyle name="Normal 6 2 2 3 5 2 2" xfId="7851"/>
    <cellStyle name="Normal 6 2 2 3 5 3" xfId="5384"/>
    <cellStyle name="Normal 6 2 2 3 5 3 2" xfId="13141"/>
    <cellStyle name="Normal 6 2 2 3 5 4" xfId="9281"/>
    <cellStyle name="Normal 6 2 2 3 5 4 2" xfId="15070"/>
    <cellStyle name="Normal 6 2 2 3 5 5" xfId="11211"/>
    <cellStyle name="Normal 6 2 2 3 6" xfId="2402"/>
    <cellStyle name="Normal 6 2 2 3 6 2" xfId="7852"/>
    <cellStyle name="Normal 6 2 2 3 7" xfId="4420"/>
    <cellStyle name="Normal 6 2 2 3 7 2" xfId="12177"/>
    <cellStyle name="Normal 6 2 2 3 8" xfId="8317"/>
    <cellStyle name="Normal 6 2 2 3 8 2" xfId="14106"/>
    <cellStyle name="Normal 6 2 2 3 9" xfId="10247"/>
    <cellStyle name="Normal 6 2 2 4" xfId="459"/>
    <cellStyle name="Normal 6 2 2 4 2" xfId="1007"/>
    <cellStyle name="Normal 6 2 2 4 2 2" xfId="1995"/>
    <cellStyle name="Normal 6 2 2 4 2 2 2" xfId="3928"/>
    <cellStyle name="Normal 6 2 2 4 2 2 2 2" xfId="7853"/>
    <cellStyle name="Normal 6 2 2 4 2 2 3" xfId="5946"/>
    <cellStyle name="Normal 6 2 2 4 2 2 3 2" xfId="13703"/>
    <cellStyle name="Normal 6 2 2 4 2 2 4" xfId="9843"/>
    <cellStyle name="Normal 6 2 2 4 2 2 4 2" xfId="15632"/>
    <cellStyle name="Normal 6 2 2 4 2 2 5" xfId="11773"/>
    <cellStyle name="Normal 6 2 2 4 2 3" xfId="2964"/>
    <cellStyle name="Normal 6 2 2 4 2 3 2" xfId="7854"/>
    <cellStyle name="Normal 6 2 2 4 2 4" xfId="4982"/>
    <cellStyle name="Normal 6 2 2 4 2 4 2" xfId="12739"/>
    <cellStyle name="Normal 6 2 2 4 2 5" xfId="8879"/>
    <cellStyle name="Normal 6 2 2 4 2 5 2" xfId="14668"/>
    <cellStyle name="Normal 6 2 2 4 2 6" xfId="10809"/>
    <cellStyle name="Normal 6 2 2 4 3" xfId="1513"/>
    <cellStyle name="Normal 6 2 2 4 3 2" xfId="3446"/>
    <cellStyle name="Normal 6 2 2 4 3 2 2" xfId="7855"/>
    <cellStyle name="Normal 6 2 2 4 3 3" xfId="5464"/>
    <cellStyle name="Normal 6 2 2 4 3 3 2" xfId="13221"/>
    <cellStyle name="Normal 6 2 2 4 3 4" xfId="9361"/>
    <cellStyle name="Normal 6 2 2 4 3 4 2" xfId="15150"/>
    <cellStyle name="Normal 6 2 2 4 3 5" xfId="11291"/>
    <cellStyle name="Normal 6 2 2 4 4" xfId="2482"/>
    <cellStyle name="Normal 6 2 2 4 4 2" xfId="7856"/>
    <cellStyle name="Normal 6 2 2 4 5" xfId="4500"/>
    <cellStyle name="Normal 6 2 2 4 5 2" xfId="12257"/>
    <cellStyle name="Normal 6 2 2 4 6" xfId="8397"/>
    <cellStyle name="Normal 6 2 2 4 6 2" xfId="14186"/>
    <cellStyle name="Normal 6 2 2 4 7" xfId="10327"/>
    <cellStyle name="Normal 6 2 2 5" xfId="621"/>
    <cellStyle name="Normal 6 2 2 5 2" xfId="1168"/>
    <cellStyle name="Normal 6 2 2 5 2 2" xfId="2155"/>
    <cellStyle name="Normal 6 2 2 5 2 2 2" xfId="4088"/>
    <cellStyle name="Normal 6 2 2 5 2 2 2 2" xfId="7857"/>
    <cellStyle name="Normal 6 2 2 5 2 2 3" xfId="6106"/>
    <cellStyle name="Normal 6 2 2 5 2 2 3 2" xfId="13863"/>
    <cellStyle name="Normal 6 2 2 5 2 2 4" xfId="10003"/>
    <cellStyle name="Normal 6 2 2 5 2 2 4 2" xfId="15792"/>
    <cellStyle name="Normal 6 2 2 5 2 2 5" xfId="11933"/>
    <cellStyle name="Normal 6 2 2 5 2 3" xfId="3125"/>
    <cellStyle name="Normal 6 2 2 5 2 3 2" xfId="7858"/>
    <cellStyle name="Normal 6 2 2 5 2 4" xfId="5143"/>
    <cellStyle name="Normal 6 2 2 5 2 4 2" xfId="12900"/>
    <cellStyle name="Normal 6 2 2 5 2 5" xfId="9040"/>
    <cellStyle name="Normal 6 2 2 5 2 5 2" xfId="14829"/>
    <cellStyle name="Normal 6 2 2 5 2 6" xfId="10970"/>
    <cellStyle name="Normal 6 2 2 5 3" xfId="1674"/>
    <cellStyle name="Normal 6 2 2 5 3 2" xfId="3607"/>
    <cellStyle name="Normal 6 2 2 5 3 2 2" xfId="7859"/>
    <cellStyle name="Normal 6 2 2 5 3 3" xfId="5625"/>
    <cellStyle name="Normal 6 2 2 5 3 3 2" xfId="13382"/>
    <cellStyle name="Normal 6 2 2 5 3 4" xfId="9522"/>
    <cellStyle name="Normal 6 2 2 5 3 4 2" xfId="15311"/>
    <cellStyle name="Normal 6 2 2 5 3 5" xfId="11452"/>
    <cellStyle name="Normal 6 2 2 5 4" xfId="2643"/>
    <cellStyle name="Normal 6 2 2 5 4 2" xfId="7860"/>
    <cellStyle name="Normal 6 2 2 5 5" xfId="4661"/>
    <cellStyle name="Normal 6 2 2 5 5 2" xfId="12418"/>
    <cellStyle name="Normal 6 2 2 5 6" xfId="8558"/>
    <cellStyle name="Normal 6 2 2 5 6 2" xfId="14347"/>
    <cellStyle name="Normal 6 2 2 5 7" xfId="10488"/>
    <cellStyle name="Normal 6 2 2 6" xfId="839"/>
    <cellStyle name="Normal 6 2 2 6 2" xfId="1835"/>
    <cellStyle name="Normal 6 2 2 6 2 2" xfId="3768"/>
    <cellStyle name="Normal 6 2 2 6 2 2 2" xfId="7861"/>
    <cellStyle name="Normal 6 2 2 6 2 3" xfId="5786"/>
    <cellStyle name="Normal 6 2 2 6 2 3 2" xfId="13543"/>
    <cellStyle name="Normal 6 2 2 6 2 4" xfId="9683"/>
    <cellStyle name="Normal 6 2 2 6 2 4 2" xfId="15472"/>
    <cellStyle name="Normal 6 2 2 6 2 5" xfId="11613"/>
    <cellStyle name="Normal 6 2 2 6 3" xfId="2804"/>
    <cellStyle name="Normal 6 2 2 6 3 2" xfId="7862"/>
    <cellStyle name="Normal 6 2 2 6 4" xfId="4822"/>
    <cellStyle name="Normal 6 2 2 6 4 2" xfId="12579"/>
    <cellStyle name="Normal 6 2 2 6 5" xfId="8719"/>
    <cellStyle name="Normal 6 2 2 6 5 2" xfId="14508"/>
    <cellStyle name="Normal 6 2 2 6 6" xfId="10649"/>
    <cellStyle name="Normal 6 2 2 7" xfId="1353"/>
    <cellStyle name="Normal 6 2 2 7 2" xfId="3286"/>
    <cellStyle name="Normal 6 2 2 7 2 2" xfId="7863"/>
    <cellStyle name="Normal 6 2 2 7 3" xfId="5304"/>
    <cellStyle name="Normal 6 2 2 7 3 2" xfId="13061"/>
    <cellStyle name="Normal 6 2 2 7 4" xfId="9201"/>
    <cellStyle name="Normal 6 2 2 7 4 2" xfId="14990"/>
    <cellStyle name="Normal 6 2 2 7 5" xfId="11131"/>
    <cellStyle name="Normal 6 2 2 8" xfId="2322"/>
    <cellStyle name="Normal 6 2 2 8 2" xfId="7864"/>
    <cellStyle name="Normal 6 2 2 9" xfId="4340"/>
    <cellStyle name="Normal 6 2 2 9 2" xfId="12097"/>
    <cellStyle name="Normal 6 2 3" xfId="319"/>
    <cellStyle name="Normal 6 2 3 10" xfId="10187"/>
    <cellStyle name="Normal 6 2 3 2" xfId="399"/>
    <cellStyle name="Normal 6 2 3 2 2" xfId="559"/>
    <cellStyle name="Normal 6 2 3 2 2 2" xfId="1107"/>
    <cellStyle name="Normal 6 2 3 2 2 2 2" xfId="2095"/>
    <cellStyle name="Normal 6 2 3 2 2 2 2 2" xfId="4028"/>
    <cellStyle name="Normal 6 2 3 2 2 2 2 2 2" xfId="7865"/>
    <cellStyle name="Normal 6 2 3 2 2 2 2 3" xfId="6046"/>
    <cellStyle name="Normal 6 2 3 2 2 2 2 3 2" xfId="13803"/>
    <cellStyle name="Normal 6 2 3 2 2 2 2 4" xfId="9943"/>
    <cellStyle name="Normal 6 2 3 2 2 2 2 4 2" xfId="15732"/>
    <cellStyle name="Normal 6 2 3 2 2 2 2 5" xfId="11873"/>
    <cellStyle name="Normal 6 2 3 2 2 2 3" xfId="3064"/>
    <cellStyle name="Normal 6 2 3 2 2 2 3 2" xfId="7866"/>
    <cellStyle name="Normal 6 2 3 2 2 2 4" xfId="5082"/>
    <cellStyle name="Normal 6 2 3 2 2 2 4 2" xfId="12839"/>
    <cellStyle name="Normal 6 2 3 2 2 2 5" xfId="8979"/>
    <cellStyle name="Normal 6 2 3 2 2 2 5 2" xfId="14768"/>
    <cellStyle name="Normal 6 2 3 2 2 2 6" xfId="10909"/>
    <cellStyle name="Normal 6 2 3 2 2 3" xfId="1613"/>
    <cellStyle name="Normal 6 2 3 2 2 3 2" xfId="3546"/>
    <cellStyle name="Normal 6 2 3 2 2 3 2 2" xfId="7867"/>
    <cellStyle name="Normal 6 2 3 2 2 3 3" xfId="5564"/>
    <cellStyle name="Normal 6 2 3 2 2 3 3 2" xfId="13321"/>
    <cellStyle name="Normal 6 2 3 2 2 3 4" xfId="9461"/>
    <cellStyle name="Normal 6 2 3 2 2 3 4 2" xfId="15250"/>
    <cellStyle name="Normal 6 2 3 2 2 3 5" xfId="11391"/>
    <cellStyle name="Normal 6 2 3 2 2 4" xfId="2582"/>
    <cellStyle name="Normal 6 2 3 2 2 4 2" xfId="7868"/>
    <cellStyle name="Normal 6 2 3 2 2 5" xfId="4600"/>
    <cellStyle name="Normal 6 2 3 2 2 5 2" xfId="12357"/>
    <cellStyle name="Normal 6 2 3 2 2 6" xfId="8497"/>
    <cellStyle name="Normal 6 2 3 2 2 6 2" xfId="14286"/>
    <cellStyle name="Normal 6 2 3 2 2 7" xfId="10427"/>
    <cellStyle name="Normal 6 2 3 2 3" xfId="721"/>
    <cellStyle name="Normal 6 2 3 2 3 2" xfId="1268"/>
    <cellStyle name="Normal 6 2 3 2 3 2 2" xfId="2255"/>
    <cellStyle name="Normal 6 2 3 2 3 2 2 2" xfId="4188"/>
    <cellStyle name="Normal 6 2 3 2 3 2 2 2 2" xfId="7869"/>
    <cellStyle name="Normal 6 2 3 2 3 2 2 3" xfId="6206"/>
    <cellStyle name="Normal 6 2 3 2 3 2 2 3 2" xfId="13963"/>
    <cellStyle name="Normal 6 2 3 2 3 2 2 4" xfId="10103"/>
    <cellStyle name="Normal 6 2 3 2 3 2 2 4 2" xfId="15892"/>
    <cellStyle name="Normal 6 2 3 2 3 2 2 5" xfId="12033"/>
    <cellStyle name="Normal 6 2 3 2 3 2 3" xfId="3225"/>
    <cellStyle name="Normal 6 2 3 2 3 2 3 2" xfId="7870"/>
    <cellStyle name="Normal 6 2 3 2 3 2 4" xfId="5243"/>
    <cellStyle name="Normal 6 2 3 2 3 2 4 2" xfId="13000"/>
    <cellStyle name="Normal 6 2 3 2 3 2 5" xfId="9140"/>
    <cellStyle name="Normal 6 2 3 2 3 2 5 2" xfId="14929"/>
    <cellStyle name="Normal 6 2 3 2 3 2 6" xfId="11070"/>
    <cellStyle name="Normal 6 2 3 2 3 3" xfId="1774"/>
    <cellStyle name="Normal 6 2 3 2 3 3 2" xfId="3707"/>
    <cellStyle name="Normal 6 2 3 2 3 3 2 2" xfId="7871"/>
    <cellStyle name="Normal 6 2 3 2 3 3 3" xfId="5725"/>
    <cellStyle name="Normal 6 2 3 2 3 3 3 2" xfId="13482"/>
    <cellStyle name="Normal 6 2 3 2 3 3 4" xfId="9622"/>
    <cellStyle name="Normal 6 2 3 2 3 3 4 2" xfId="15411"/>
    <cellStyle name="Normal 6 2 3 2 3 3 5" xfId="11552"/>
    <cellStyle name="Normal 6 2 3 2 3 4" xfId="2743"/>
    <cellStyle name="Normal 6 2 3 2 3 4 2" xfId="7872"/>
    <cellStyle name="Normal 6 2 3 2 3 5" xfId="4761"/>
    <cellStyle name="Normal 6 2 3 2 3 5 2" xfId="12518"/>
    <cellStyle name="Normal 6 2 3 2 3 6" xfId="8658"/>
    <cellStyle name="Normal 6 2 3 2 3 6 2" xfId="14447"/>
    <cellStyle name="Normal 6 2 3 2 3 7" xfId="10588"/>
    <cellStyle name="Normal 6 2 3 2 4" xfId="947"/>
    <cellStyle name="Normal 6 2 3 2 4 2" xfId="1935"/>
    <cellStyle name="Normal 6 2 3 2 4 2 2" xfId="3868"/>
    <cellStyle name="Normal 6 2 3 2 4 2 2 2" xfId="7873"/>
    <cellStyle name="Normal 6 2 3 2 4 2 3" xfId="5886"/>
    <cellStyle name="Normal 6 2 3 2 4 2 3 2" xfId="13643"/>
    <cellStyle name="Normal 6 2 3 2 4 2 4" xfId="9783"/>
    <cellStyle name="Normal 6 2 3 2 4 2 4 2" xfId="15572"/>
    <cellStyle name="Normal 6 2 3 2 4 2 5" xfId="11713"/>
    <cellStyle name="Normal 6 2 3 2 4 3" xfId="2904"/>
    <cellStyle name="Normal 6 2 3 2 4 3 2" xfId="7874"/>
    <cellStyle name="Normal 6 2 3 2 4 4" xfId="4922"/>
    <cellStyle name="Normal 6 2 3 2 4 4 2" xfId="12679"/>
    <cellStyle name="Normal 6 2 3 2 4 5" xfId="8819"/>
    <cellStyle name="Normal 6 2 3 2 4 5 2" xfId="14608"/>
    <cellStyle name="Normal 6 2 3 2 4 6" xfId="10749"/>
    <cellStyle name="Normal 6 2 3 2 5" xfId="1453"/>
    <cellStyle name="Normal 6 2 3 2 5 2" xfId="3386"/>
    <cellStyle name="Normal 6 2 3 2 5 2 2" xfId="7875"/>
    <cellStyle name="Normal 6 2 3 2 5 3" xfId="5404"/>
    <cellStyle name="Normal 6 2 3 2 5 3 2" xfId="13161"/>
    <cellStyle name="Normal 6 2 3 2 5 4" xfId="9301"/>
    <cellStyle name="Normal 6 2 3 2 5 4 2" xfId="15090"/>
    <cellStyle name="Normal 6 2 3 2 5 5" xfId="11231"/>
    <cellStyle name="Normal 6 2 3 2 6" xfId="2422"/>
    <cellStyle name="Normal 6 2 3 2 6 2" xfId="7876"/>
    <cellStyle name="Normal 6 2 3 2 7" xfId="4440"/>
    <cellStyle name="Normal 6 2 3 2 7 2" xfId="12197"/>
    <cellStyle name="Normal 6 2 3 2 8" xfId="8337"/>
    <cellStyle name="Normal 6 2 3 2 8 2" xfId="14126"/>
    <cellStyle name="Normal 6 2 3 2 9" xfId="10267"/>
    <cellStyle name="Normal 6 2 3 3" xfId="479"/>
    <cellStyle name="Normal 6 2 3 3 2" xfId="1027"/>
    <cellStyle name="Normal 6 2 3 3 2 2" xfId="2015"/>
    <cellStyle name="Normal 6 2 3 3 2 2 2" xfId="3948"/>
    <cellStyle name="Normal 6 2 3 3 2 2 2 2" xfId="7877"/>
    <cellStyle name="Normal 6 2 3 3 2 2 3" xfId="5966"/>
    <cellStyle name="Normal 6 2 3 3 2 2 3 2" xfId="13723"/>
    <cellStyle name="Normal 6 2 3 3 2 2 4" xfId="9863"/>
    <cellStyle name="Normal 6 2 3 3 2 2 4 2" xfId="15652"/>
    <cellStyle name="Normal 6 2 3 3 2 2 5" xfId="11793"/>
    <cellStyle name="Normal 6 2 3 3 2 3" xfId="2984"/>
    <cellStyle name="Normal 6 2 3 3 2 3 2" xfId="7878"/>
    <cellStyle name="Normal 6 2 3 3 2 4" xfId="5002"/>
    <cellStyle name="Normal 6 2 3 3 2 4 2" xfId="12759"/>
    <cellStyle name="Normal 6 2 3 3 2 5" xfId="8899"/>
    <cellStyle name="Normal 6 2 3 3 2 5 2" xfId="14688"/>
    <cellStyle name="Normal 6 2 3 3 2 6" xfId="10829"/>
    <cellStyle name="Normal 6 2 3 3 3" xfId="1533"/>
    <cellStyle name="Normal 6 2 3 3 3 2" xfId="3466"/>
    <cellStyle name="Normal 6 2 3 3 3 2 2" xfId="7879"/>
    <cellStyle name="Normal 6 2 3 3 3 3" xfId="5484"/>
    <cellStyle name="Normal 6 2 3 3 3 3 2" xfId="13241"/>
    <cellStyle name="Normal 6 2 3 3 3 4" xfId="9381"/>
    <cellStyle name="Normal 6 2 3 3 3 4 2" xfId="15170"/>
    <cellStyle name="Normal 6 2 3 3 3 5" xfId="11311"/>
    <cellStyle name="Normal 6 2 3 3 4" xfId="2502"/>
    <cellStyle name="Normal 6 2 3 3 4 2" xfId="7880"/>
    <cellStyle name="Normal 6 2 3 3 5" xfId="4520"/>
    <cellStyle name="Normal 6 2 3 3 5 2" xfId="12277"/>
    <cellStyle name="Normal 6 2 3 3 6" xfId="8417"/>
    <cellStyle name="Normal 6 2 3 3 6 2" xfId="14206"/>
    <cellStyle name="Normal 6 2 3 3 7" xfId="10347"/>
    <cellStyle name="Normal 6 2 3 4" xfId="641"/>
    <cellStyle name="Normal 6 2 3 4 2" xfId="1188"/>
    <cellStyle name="Normal 6 2 3 4 2 2" xfId="2175"/>
    <cellStyle name="Normal 6 2 3 4 2 2 2" xfId="4108"/>
    <cellStyle name="Normal 6 2 3 4 2 2 2 2" xfId="7881"/>
    <cellStyle name="Normal 6 2 3 4 2 2 3" xfId="6126"/>
    <cellStyle name="Normal 6 2 3 4 2 2 3 2" xfId="13883"/>
    <cellStyle name="Normal 6 2 3 4 2 2 4" xfId="10023"/>
    <cellStyle name="Normal 6 2 3 4 2 2 4 2" xfId="15812"/>
    <cellStyle name="Normal 6 2 3 4 2 2 5" xfId="11953"/>
    <cellStyle name="Normal 6 2 3 4 2 3" xfId="3145"/>
    <cellStyle name="Normal 6 2 3 4 2 3 2" xfId="7882"/>
    <cellStyle name="Normal 6 2 3 4 2 4" xfId="5163"/>
    <cellStyle name="Normal 6 2 3 4 2 4 2" xfId="12920"/>
    <cellStyle name="Normal 6 2 3 4 2 5" xfId="9060"/>
    <cellStyle name="Normal 6 2 3 4 2 5 2" xfId="14849"/>
    <cellStyle name="Normal 6 2 3 4 2 6" xfId="10990"/>
    <cellStyle name="Normal 6 2 3 4 3" xfId="1694"/>
    <cellStyle name="Normal 6 2 3 4 3 2" xfId="3627"/>
    <cellStyle name="Normal 6 2 3 4 3 2 2" xfId="7883"/>
    <cellStyle name="Normal 6 2 3 4 3 3" xfId="5645"/>
    <cellStyle name="Normal 6 2 3 4 3 3 2" xfId="13402"/>
    <cellStyle name="Normal 6 2 3 4 3 4" xfId="9542"/>
    <cellStyle name="Normal 6 2 3 4 3 4 2" xfId="15331"/>
    <cellStyle name="Normal 6 2 3 4 3 5" xfId="11472"/>
    <cellStyle name="Normal 6 2 3 4 4" xfId="2663"/>
    <cellStyle name="Normal 6 2 3 4 4 2" xfId="7884"/>
    <cellStyle name="Normal 6 2 3 4 5" xfId="4681"/>
    <cellStyle name="Normal 6 2 3 4 5 2" xfId="12438"/>
    <cellStyle name="Normal 6 2 3 4 6" xfId="8578"/>
    <cellStyle name="Normal 6 2 3 4 6 2" xfId="14367"/>
    <cellStyle name="Normal 6 2 3 4 7" xfId="10508"/>
    <cellStyle name="Normal 6 2 3 5" xfId="867"/>
    <cellStyle name="Normal 6 2 3 5 2" xfId="1855"/>
    <cellStyle name="Normal 6 2 3 5 2 2" xfId="3788"/>
    <cellStyle name="Normal 6 2 3 5 2 2 2" xfId="7885"/>
    <cellStyle name="Normal 6 2 3 5 2 3" xfId="5806"/>
    <cellStyle name="Normal 6 2 3 5 2 3 2" xfId="13563"/>
    <cellStyle name="Normal 6 2 3 5 2 4" xfId="9703"/>
    <cellStyle name="Normal 6 2 3 5 2 4 2" xfId="15492"/>
    <cellStyle name="Normal 6 2 3 5 2 5" xfId="11633"/>
    <cellStyle name="Normal 6 2 3 5 3" xfId="2824"/>
    <cellStyle name="Normal 6 2 3 5 3 2" xfId="7886"/>
    <cellStyle name="Normal 6 2 3 5 4" xfId="4842"/>
    <cellStyle name="Normal 6 2 3 5 4 2" xfId="12599"/>
    <cellStyle name="Normal 6 2 3 5 5" xfId="8739"/>
    <cellStyle name="Normal 6 2 3 5 5 2" xfId="14528"/>
    <cellStyle name="Normal 6 2 3 5 6" xfId="10669"/>
    <cellStyle name="Normal 6 2 3 6" xfId="1373"/>
    <cellStyle name="Normal 6 2 3 6 2" xfId="3306"/>
    <cellStyle name="Normal 6 2 3 6 2 2" xfId="7887"/>
    <cellStyle name="Normal 6 2 3 6 3" xfId="5324"/>
    <cellStyle name="Normal 6 2 3 6 3 2" xfId="13081"/>
    <cellStyle name="Normal 6 2 3 6 4" xfId="9221"/>
    <cellStyle name="Normal 6 2 3 6 4 2" xfId="15010"/>
    <cellStyle name="Normal 6 2 3 6 5" xfId="11151"/>
    <cellStyle name="Normal 6 2 3 7" xfId="2342"/>
    <cellStyle name="Normal 6 2 3 7 2" xfId="7888"/>
    <cellStyle name="Normal 6 2 3 8" xfId="4360"/>
    <cellStyle name="Normal 6 2 3 8 2" xfId="12117"/>
    <cellStyle name="Normal 6 2 3 9" xfId="8257"/>
    <cellStyle name="Normal 6 2 3 9 2" xfId="14046"/>
    <cellStyle name="Normal 6 2 4" xfId="359"/>
    <cellStyle name="Normal 6 2 4 2" xfId="519"/>
    <cellStyle name="Normal 6 2 4 2 2" xfId="1067"/>
    <cellStyle name="Normal 6 2 4 2 2 2" xfId="2055"/>
    <cellStyle name="Normal 6 2 4 2 2 2 2" xfId="3988"/>
    <cellStyle name="Normal 6 2 4 2 2 2 2 2" xfId="7889"/>
    <cellStyle name="Normal 6 2 4 2 2 2 3" xfId="6006"/>
    <cellStyle name="Normal 6 2 4 2 2 2 3 2" xfId="13763"/>
    <cellStyle name="Normal 6 2 4 2 2 2 4" xfId="9903"/>
    <cellStyle name="Normal 6 2 4 2 2 2 4 2" xfId="15692"/>
    <cellStyle name="Normal 6 2 4 2 2 2 5" xfId="11833"/>
    <cellStyle name="Normal 6 2 4 2 2 3" xfId="3024"/>
    <cellStyle name="Normal 6 2 4 2 2 3 2" xfId="7890"/>
    <cellStyle name="Normal 6 2 4 2 2 4" xfId="5042"/>
    <cellStyle name="Normal 6 2 4 2 2 4 2" xfId="12799"/>
    <cellStyle name="Normal 6 2 4 2 2 5" xfId="8939"/>
    <cellStyle name="Normal 6 2 4 2 2 5 2" xfId="14728"/>
    <cellStyle name="Normal 6 2 4 2 2 6" xfId="10869"/>
    <cellStyle name="Normal 6 2 4 2 3" xfId="1573"/>
    <cellStyle name="Normal 6 2 4 2 3 2" xfId="3506"/>
    <cellStyle name="Normal 6 2 4 2 3 2 2" xfId="7891"/>
    <cellStyle name="Normal 6 2 4 2 3 3" xfId="5524"/>
    <cellStyle name="Normal 6 2 4 2 3 3 2" xfId="13281"/>
    <cellStyle name="Normal 6 2 4 2 3 4" xfId="9421"/>
    <cellStyle name="Normal 6 2 4 2 3 4 2" xfId="15210"/>
    <cellStyle name="Normal 6 2 4 2 3 5" xfId="11351"/>
    <cellStyle name="Normal 6 2 4 2 4" xfId="2542"/>
    <cellStyle name="Normal 6 2 4 2 4 2" xfId="7892"/>
    <cellStyle name="Normal 6 2 4 2 5" xfId="4560"/>
    <cellStyle name="Normal 6 2 4 2 5 2" xfId="12317"/>
    <cellStyle name="Normal 6 2 4 2 6" xfId="8457"/>
    <cellStyle name="Normal 6 2 4 2 6 2" xfId="14246"/>
    <cellStyle name="Normal 6 2 4 2 7" xfId="10387"/>
    <cellStyle name="Normal 6 2 4 3" xfId="681"/>
    <cellStyle name="Normal 6 2 4 3 2" xfId="1228"/>
    <cellStyle name="Normal 6 2 4 3 2 2" xfId="2215"/>
    <cellStyle name="Normal 6 2 4 3 2 2 2" xfId="4148"/>
    <cellStyle name="Normal 6 2 4 3 2 2 2 2" xfId="7893"/>
    <cellStyle name="Normal 6 2 4 3 2 2 3" xfId="6166"/>
    <cellStyle name="Normal 6 2 4 3 2 2 3 2" xfId="13923"/>
    <cellStyle name="Normal 6 2 4 3 2 2 4" xfId="10063"/>
    <cellStyle name="Normal 6 2 4 3 2 2 4 2" xfId="15852"/>
    <cellStyle name="Normal 6 2 4 3 2 2 5" xfId="11993"/>
    <cellStyle name="Normal 6 2 4 3 2 3" xfId="3185"/>
    <cellStyle name="Normal 6 2 4 3 2 3 2" xfId="7894"/>
    <cellStyle name="Normal 6 2 4 3 2 4" xfId="5203"/>
    <cellStyle name="Normal 6 2 4 3 2 4 2" xfId="12960"/>
    <cellStyle name="Normal 6 2 4 3 2 5" xfId="9100"/>
    <cellStyle name="Normal 6 2 4 3 2 5 2" xfId="14889"/>
    <cellStyle name="Normal 6 2 4 3 2 6" xfId="11030"/>
    <cellStyle name="Normal 6 2 4 3 3" xfId="1734"/>
    <cellStyle name="Normal 6 2 4 3 3 2" xfId="3667"/>
    <cellStyle name="Normal 6 2 4 3 3 2 2" xfId="7895"/>
    <cellStyle name="Normal 6 2 4 3 3 3" xfId="5685"/>
    <cellStyle name="Normal 6 2 4 3 3 3 2" xfId="13442"/>
    <cellStyle name="Normal 6 2 4 3 3 4" xfId="9582"/>
    <cellStyle name="Normal 6 2 4 3 3 4 2" xfId="15371"/>
    <cellStyle name="Normal 6 2 4 3 3 5" xfId="11512"/>
    <cellStyle name="Normal 6 2 4 3 4" xfId="2703"/>
    <cellStyle name="Normal 6 2 4 3 4 2" xfId="7896"/>
    <cellStyle name="Normal 6 2 4 3 5" xfId="4721"/>
    <cellStyle name="Normal 6 2 4 3 5 2" xfId="12478"/>
    <cellStyle name="Normal 6 2 4 3 6" xfId="8618"/>
    <cellStyle name="Normal 6 2 4 3 6 2" xfId="14407"/>
    <cellStyle name="Normal 6 2 4 3 7" xfId="10548"/>
    <cellStyle name="Normal 6 2 4 4" xfId="907"/>
    <cellStyle name="Normal 6 2 4 4 2" xfId="1895"/>
    <cellStyle name="Normal 6 2 4 4 2 2" xfId="3828"/>
    <cellStyle name="Normal 6 2 4 4 2 2 2" xfId="7897"/>
    <cellStyle name="Normal 6 2 4 4 2 3" xfId="5846"/>
    <cellStyle name="Normal 6 2 4 4 2 3 2" xfId="13603"/>
    <cellStyle name="Normal 6 2 4 4 2 4" xfId="9743"/>
    <cellStyle name="Normal 6 2 4 4 2 4 2" xfId="15532"/>
    <cellStyle name="Normal 6 2 4 4 2 5" xfId="11673"/>
    <cellStyle name="Normal 6 2 4 4 3" xfId="2864"/>
    <cellStyle name="Normal 6 2 4 4 3 2" xfId="7898"/>
    <cellStyle name="Normal 6 2 4 4 4" xfId="4882"/>
    <cellStyle name="Normal 6 2 4 4 4 2" xfId="12639"/>
    <cellStyle name="Normal 6 2 4 4 5" xfId="8779"/>
    <cellStyle name="Normal 6 2 4 4 5 2" xfId="14568"/>
    <cellStyle name="Normal 6 2 4 4 6" xfId="10709"/>
    <cellStyle name="Normal 6 2 4 5" xfId="1413"/>
    <cellStyle name="Normal 6 2 4 5 2" xfId="3346"/>
    <cellStyle name="Normal 6 2 4 5 2 2" xfId="7899"/>
    <cellStyle name="Normal 6 2 4 5 3" xfId="5364"/>
    <cellStyle name="Normal 6 2 4 5 3 2" xfId="13121"/>
    <cellStyle name="Normal 6 2 4 5 4" xfId="9261"/>
    <cellStyle name="Normal 6 2 4 5 4 2" xfId="15050"/>
    <cellStyle name="Normal 6 2 4 5 5" xfId="11191"/>
    <cellStyle name="Normal 6 2 4 6" xfId="2382"/>
    <cellStyle name="Normal 6 2 4 6 2" xfId="7900"/>
    <cellStyle name="Normal 6 2 4 7" xfId="4400"/>
    <cellStyle name="Normal 6 2 4 7 2" xfId="12157"/>
    <cellStyle name="Normal 6 2 4 8" xfId="8297"/>
    <cellStyle name="Normal 6 2 4 8 2" xfId="14086"/>
    <cellStyle name="Normal 6 2 4 9" xfId="10227"/>
    <cellStyle name="Normal 6 2 5" xfId="439"/>
    <cellStyle name="Normal 6 2 5 2" xfId="987"/>
    <cellStyle name="Normal 6 2 5 2 2" xfId="1975"/>
    <cellStyle name="Normal 6 2 5 2 2 2" xfId="3908"/>
    <cellStyle name="Normal 6 2 5 2 2 2 2" xfId="7901"/>
    <cellStyle name="Normal 6 2 5 2 2 3" xfId="5926"/>
    <cellStyle name="Normal 6 2 5 2 2 3 2" xfId="13683"/>
    <cellStyle name="Normal 6 2 5 2 2 4" xfId="9823"/>
    <cellStyle name="Normal 6 2 5 2 2 4 2" xfId="15612"/>
    <cellStyle name="Normal 6 2 5 2 2 5" xfId="11753"/>
    <cellStyle name="Normal 6 2 5 2 3" xfId="2944"/>
    <cellStyle name="Normal 6 2 5 2 3 2" xfId="7902"/>
    <cellStyle name="Normal 6 2 5 2 4" xfId="4962"/>
    <cellStyle name="Normal 6 2 5 2 4 2" xfId="12719"/>
    <cellStyle name="Normal 6 2 5 2 5" xfId="8859"/>
    <cellStyle name="Normal 6 2 5 2 5 2" xfId="14648"/>
    <cellStyle name="Normal 6 2 5 2 6" xfId="10789"/>
    <cellStyle name="Normal 6 2 5 3" xfId="1493"/>
    <cellStyle name="Normal 6 2 5 3 2" xfId="3426"/>
    <cellStyle name="Normal 6 2 5 3 2 2" xfId="7903"/>
    <cellStyle name="Normal 6 2 5 3 3" xfId="5444"/>
    <cellStyle name="Normal 6 2 5 3 3 2" xfId="13201"/>
    <cellStyle name="Normal 6 2 5 3 4" xfId="9341"/>
    <cellStyle name="Normal 6 2 5 3 4 2" xfId="15130"/>
    <cellStyle name="Normal 6 2 5 3 5" xfId="11271"/>
    <cellStyle name="Normal 6 2 5 4" xfId="2462"/>
    <cellStyle name="Normal 6 2 5 4 2" xfId="7904"/>
    <cellStyle name="Normal 6 2 5 5" xfId="4480"/>
    <cellStyle name="Normal 6 2 5 5 2" xfId="12237"/>
    <cellStyle name="Normal 6 2 5 6" xfId="8377"/>
    <cellStyle name="Normal 6 2 5 6 2" xfId="14166"/>
    <cellStyle name="Normal 6 2 5 7" xfId="10307"/>
    <cellStyle name="Normal 6 2 6" xfId="601"/>
    <cellStyle name="Normal 6 2 6 2" xfId="1148"/>
    <cellStyle name="Normal 6 2 6 2 2" xfId="2135"/>
    <cellStyle name="Normal 6 2 6 2 2 2" xfId="4068"/>
    <cellStyle name="Normal 6 2 6 2 2 2 2" xfId="7905"/>
    <cellStyle name="Normal 6 2 6 2 2 3" xfId="6086"/>
    <cellStyle name="Normal 6 2 6 2 2 3 2" xfId="13843"/>
    <cellStyle name="Normal 6 2 6 2 2 4" xfId="9983"/>
    <cellStyle name="Normal 6 2 6 2 2 4 2" xfId="15772"/>
    <cellStyle name="Normal 6 2 6 2 2 5" xfId="11913"/>
    <cellStyle name="Normal 6 2 6 2 3" xfId="3105"/>
    <cellStyle name="Normal 6 2 6 2 3 2" xfId="7906"/>
    <cellStyle name="Normal 6 2 6 2 4" xfId="5123"/>
    <cellStyle name="Normal 6 2 6 2 4 2" xfId="12880"/>
    <cellStyle name="Normal 6 2 6 2 5" xfId="9020"/>
    <cellStyle name="Normal 6 2 6 2 5 2" xfId="14809"/>
    <cellStyle name="Normal 6 2 6 2 6" xfId="10950"/>
    <cellStyle name="Normal 6 2 6 3" xfId="1654"/>
    <cellStyle name="Normal 6 2 6 3 2" xfId="3587"/>
    <cellStyle name="Normal 6 2 6 3 2 2" xfId="7907"/>
    <cellStyle name="Normal 6 2 6 3 3" xfId="5605"/>
    <cellStyle name="Normal 6 2 6 3 3 2" xfId="13362"/>
    <cellStyle name="Normal 6 2 6 3 4" xfId="9502"/>
    <cellStyle name="Normal 6 2 6 3 4 2" xfId="15291"/>
    <cellStyle name="Normal 6 2 6 3 5" xfId="11432"/>
    <cellStyle name="Normal 6 2 6 4" xfId="2623"/>
    <cellStyle name="Normal 6 2 6 4 2" xfId="7908"/>
    <cellStyle name="Normal 6 2 6 5" xfId="4641"/>
    <cellStyle name="Normal 6 2 6 5 2" xfId="12398"/>
    <cellStyle name="Normal 6 2 6 6" xfId="8538"/>
    <cellStyle name="Normal 6 2 6 6 2" xfId="14327"/>
    <cellStyle name="Normal 6 2 6 7" xfId="10468"/>
    <cellStyle name="Normal 6 2 7" xfId="816"/>
    <cellStyle name="Normal 6 2 7 2" xfId="1815"/>
    <cellStyle name="Normal 6 2 7 2 2" xfId="3748"/>
    <cellStyle name="Normal 6 2 7 2 2 2" xfId="7909"/>
    <cellStyle name="Normal 6 2 7 2 3" xfId="5766"/>
    <cellStyle name="Normal 6 2 7 2 3 2" xfId="13523"/>
    <cellStyle name="Normal 6 2 7 2 4" xfId="9663"/>
    <cellStyle name="Normal 6 2 7 2 4 2" xfId="15452"/>
    <cellStyle name="Normal 6 2 7 2 5" xfId="11593"/>
    <cellStyle name="Normal 6 2 7 3" xfId="2784"/>
    <cellStyle name="Normal 6 2 7 3 2" xfId="7910"/>
    <cellStyle name="Normal 6 2 7 4" xfId="4802"/>
    <cellStyle name="Normal 6 2 7 4 2" xfId="12559"/>
    <cellStyle name="Normal 6 2 7 5" xfId="8699"/>
    <cellStyle name="Normal 6 2 7 5 2" xfId="14488"/>
    <cellStyle name="Normal 6 2 7 6" xfId="10629"/>
    <cellStyle name="Normal 6 2 8" xfId="1333"/>
    <cellStyle name="Normal 6 2 8 2" xfId="3266"/>
    <cellStyle name="Normal 6 2 8 2 2" xfId="7911"/>
    <cellStyle name="Normal 6 2 8 3" xfId="5284"/>
    <cellStyle name="Normal 6 2 8 3 2" xfId="13041"/>
    <cellStyle name="Normal 6 2 8 4" xfId="9181"/>
    <cellStyle name="Normal 6 2 8 4 2" xfId="14970"/>
    <cellStyle name="Normal 6 2 8 5" xfId="11111"/>
    <cellStyle name="Normal 6 2 9" xfId="2302"/>
    <cellStyle name="Normal 6 2 9 2" xfId="7912"/>
    <cellStyle name="Normal 6 3" xfId="244"/>
    <cellStyle name="Normal 6 3 10" xfId="8227"/>
    <cellStyle name="Normal 6 3 10 2" xfId="14016"/>
    <cellStyle name="Normal 6 3 11" xfId="10157"/>
    <cellStyle name="Normal 6 3 2" xfId="329"/>
    <cellStyle name="Normal 6 3 2 10" xfId="10197"/>
    <cellStyle name="Normal 6 3 2 2" xfId="409"/>
    <cellStyle name="Normal 6 3 2 2 2" xfId="569"/>
    <cellStyle name="Normal 6 3 2 2 2 2" xfId="1117"/>
    <cellStyle name="Normal 6 3 2 2 2 2 2" xfId="2105"/>
    <cellStyle name="Normal 6 3 2 2 2 2 2 2" xfId="4038"/>
    <cellStyle name="Normal 6 3 2 2 2 2 2 2 2" xfId="7913"/>
    <cellStyle name="Normal 6 3 2 2 2 2 2 3" xfId="6056"/>
    <cellStyle name="Normal 6 3 2 2 2 2 2 3 2" xfId="13813"/>
    <cellStyle name="Normal 6 3 2 2 2 2 2 4" xfId="9953"/>
    <cellStyle name="Normal 6 3 2 2 2 2 2 4 2" xfId="15742"/>
    <cellStyle name="Normal 6 3 2 2 2 2 2 5" xfId="11883"/>
    <cellStyle name="Normal 6 3 2 2 2 2 3" xfId="3074"/>
    <cellStyle name="Normal 6 3 2 2 2 2 3 2" xfId="7914"/>
    <cellStyle name="Normal 6 3 2 2 2 2 4" xfId="5092"/>
    <cellStyle name="Normal 6 3 2 2 2 2 4 2" xfId="12849"/>
    <cellStyle name="Normal 6 3 2 2 2 2 5" xfId="8989"/>
    <cellStyle name="Normal 6 3 2 2 2 2 5 2" xfId="14778"/>
    <cellStyle name="Normal 6 3 2 2 2 2 6" xfId="10919"/>
    <cellStyle name="Normal 6 3 2 2 2 3" xfId="1623"/>
    <cellStyle name="Normal 6 3 2 2 2 3 2" xfId="3556"/>
    <cellStyle name="Normal 6 3 2 2 2 3 2 2" xfId="7915"/>
    <cellStyle name="Normal 6 3 2 2 2 3 3" xfId="5574"/>
    <cellStyle name="Normal 6 3 2 2 2 3 3 2" xfId="13331"/>
    <cellStyle name="Normal 6 3 2 2 2 3 4" xfId="9471"/>
    <cellStyle name="Normal 6 3 2 2 2 3 4 2" xfId="15260"/>
    <cellStyle name="Normal 6 3 2 2 2 3 5" xfId="11401"/>
    <cellStyle name="Normal 6 3 2 2 2 4" xfId="2592"/>
    <cellStyle name="Normal 6 3 2 2 2 4 2" xfId="7916"/>
    <cellStyle name="Normal 6 3 2 2 2 5" xfId="4610"/>
    <cellStyle name="Normal 6 3 2 2 2 5 2" xfId="12367"/>
    <cellStyle name="Normal 6 3 2 2 2 6" xfId="8507"/>
    <cellStyle name="Normal 6 3 2 2 2 6 2" xfId="14296"/>
    <cellStyle name="Normal 6 3 2 2 2 7" xfId="10437"/>
    <cellStyle name="Normal 6 3 2 2 3" xfId="731"/>
    <cellStyle name="Normal 6 3 2 2 3 2" xfId="1278"/>
    <cellStyle name="Normal 6 3 2 2 3 2 2" xfId="2265"/>
    <cellStyle name="Normal 6 3 2 2 3 2 2 2" xfId="4198"/>
    <cellStyle name="Normal 6 3 2 2 3 2 2 2 2" xfId="7917"/>
    <cellStyle name="Normal 6 3 2 2 3 2 2 3" xfId="6216"/>
    <cellStyle name="Normal 6 3 2 2 3 2 2 3 2" xfId="13973"/>
    <cellStyle name="Normal 6 3 2 2 3 2 2 4" xfId="10113"/>
    <cellStyle name="Normal 6 3 2 2 3 2 2 4 2" xfId="15902"/>
    <cellStyle name="Normal 6 3 2 2 3 2 2 5" xfId="12043"/>
    <cellStyle name="Normal 6 3 2 2 3 2 3" xfId="3235"/>
    <cellStyle name="Normal 6 3 2 2 3 2 3 2" xfId="7918"/>
    <cellStyle name="Normal 6 3 2 2 3 2 4" xfId="5253"/>
    <cellStyle name="Normal 6 3 2 2 3 2 4 2" xfId="13010"/>
    <cellStyle name="Normal 6 3 2 2 3 2 5" xfId="9150"/>
    <cellStyle name="Normal 6 3 2 2 3 2 5 2" xfId="14939"/>
    <cellStyle name="Normal 6 3 2 2 3 2 6" xfId="11080"/>
    <cellStyle name="Normal 6 3 2 2 3 3" xfId="1784"/>
    <cellStyle name="Normal 6 3 2 2 3 3 2" xfId="3717"/>
    <cellStyle name="Normal 6 3 2 2 3 3 2 2" xfId="7919"/>
    <cellStyle name="Normal 6 3 2 2 3 3 3" xfId="5735"/>
    <cellStyle name="Normal 6 3 2 2 3 3 3 2" xfId="13492"/>
    <cellStyle name="Normal 6 3 2 2 3 3 4" xfId="9632"/>
    <cellStyle name="Normal 6 3 2 2 3 3 4 2" xfId="15421"/>
    <cellStyle name="Normal 6 3 2 2 3 3 5" xfId="11562"/>
    <cellStyle name="Normal 6 3 2 2 3 4" xfId="2753"/>
    <cellStyle name="Normal 6 3 2 2 3 4 2" xfId="7920"/>
    <cellStyle name="Normal 6 3 2 2 3 5" xfId="4771"/>
    <cellStyle name="Normal 6 3 2 2 3 5 2" xfId="12528"/>
    <cellStyle name="Normal 6 3 2 2 3 6" xfId="8668"/>
    <cellStyle name="Normal 6 3 2 2 3 6 2" xfId="14457"/>
    <cellStyle name="Normal 6 3 2 2 3 7" xfId="10598"/>
    <cellStyle name="Normal 6 3 2 2 4" xfId="957"/>
    <cellStyle name="Normal 6 3 2 2 4 2" xfId="1945"/>
    <cellStyle name="Normal 6 3 2 2 4 2 2" xfId="3878"/>
    <cellStyle name="Normal 6 3 2 2 4 2 2 2" xfId="7921"/>
    <cellStyle name="Normal 6 3 2 2 4 2 3" xfId="5896"/>
    <cellStyle name="Normal 6 3 2 2 4 2 3 2" xfId="13653"/>
    <cellStyle name="Normal 6 3 2 2 4 2 4" xfId="9793"/>
    <cellStyle name="Normal 6 3 2 2 4 2 4 2" xfId="15582"/>
    <cellStyle name="Normal 6 3 2 2 4 2 5" xfId="11723"/>
    <cellStyle name="Normal 6 3 2 2 4 3" xfId="2914"/>
    <cellStyle name="Normal 6 3 2 2 4 3 2" xfId="7922"/>
    <cellStyle name="Normal 6 3 2 2 4 4" xfId="4932"/>
    <cellStyle name="Normal 6 3 2 2 4 4 2" xfId="12689"/>
    <cellStyle name="Normal 6 3 2 2 4 5" xfId="8829"/>
    <cellStyle name="Normal 6 3 2 2 4 5 2" xfId="14618"/>
    <cellStyle name="Normal 6 3 2 2 4 6" xfId="10759"/>
    <cellStyle name="Normal 6 3 2 2 5" xfId="1463"/>
    <cellStyle name="Normal 6 3 2 2 5 2" xfId="3396"/>
    <cellStyle name="Normal 6 3 2 2 5 2 2" xfId="7923"/>
    <cellStyle name="Normal 6 3 2 2 5 3" xfId="5414"/>
    <cellStyle name="Normal 6 3 2 2 5 3 2" xfId="13171"/>
    <cellStyle name="Normal 6 3 2 2 5 4" xfId="9311"/>
    <cellStyle name="Normal 6 3 2 2 5 4 2" xfId="15100"/>
    <cellStyle name="Normal 6 3 2 2 5 5" xfId="11241"/>
    <cellStyle name="Normal 6 3 2 2 6" xfId="2432"/>
    <cellStyle name="Normal 6 3 2 2 6 2" xfId="7924"/>
    <cellStyle name="Normal 6 3 2 2 7" xfId="4450"/>
    <cellStyle name="Normal 6 3 2 2 7 2" xfId="12207"/>
    <cellStyle name="Normal 6 3 2 2 8" xfId="8347"/>
    <cellStyle name="Normal 6 3 2 2 8 2" xfId="14136"/>
    <cellStyle name="Normal 6 3 2 2 9" xfId="10277"/>
    <cellStyle name="Normal 6 3 2 3" xfId="489"/>
    <cellStyle name="Normal 6 3 2 3 2" xfId="1037"/>
    <cellStyle name="Normal 6 3 2 3 2 2" xfId="2025"/>
    <cellStyle name="Normal 6 3 2 3 2 2 2" xfId="3958"/>
    <cellStyle name="Normal 6 3 2 3 2 2 2 2" xfId="7925"/>
    <cellStyle name="Normal 6 3 2 3 2 2 3" xfId="5976"/>
    <cellStyle name="Normal 6 3 2 3 2 2 3 2" xfId="13733"/>
    <cellStyle name="Normal 6 3 2 3 2 2 4" xfId="9873"/>
    <cellStyle name="Normal 6 3 2 3 2 2 4 2" xfId="15662"/>
    <cellStyle name="Normal 6 3 2 3 2 2 5" xfId="11803"/>
    <cellStyle name="Normal 6 3 2 3 2 3" xfId="2994"/>
    <cellStyle name="Normal 6 3 2 3 2 3 2" xfId="7926"/>
    <cellStyle name="Normal 6 3 2 3 2 4" xfId="5012"/>
    <cellStyle name="Normal 6 3 2 3 2 4 2" xfId="12769"/>
    <cellStyle name="Normal 6 3 2 3 2 5" xfId="8909"/>
    <cellStyle name="Normal 6 3 2 3 2 5 2" xfId="14698"/>
    <cellStyle name="Normal 6 3 2 3 2 6" xfId="10839"/>
    <cellStyle name="Normal 6 3 2 3 3" xfId="1543"/>
    <cellStyle name="Normal 6 3 2 3 3 2" xfId="3476"/>
    <cellStyle name="Normal 6 3 2 3 3 2 2" xfId="7927"/>
    <cellStyle name="Normal 6 3 2 3 3 3" xfId="5494"/>
    <cellStyle name="Normal 6 3 2 3 3 3 2" xfId="13251"/>
    <cellStyle name="Normal 6 3 2 3 3 4" xfId="9391"/>
    <cellStyle name="Normal 6 3 2 3 3 4 2" xfId="15180"/>
    <cellStyle name="Normal 6 3 2 3 3 5" xfId="11321"/>
    <cellStyle name="Normal 6 3 2 3 4" xfId="2512"/>
    <cellStyle name="Normal 6 3 2 3 4 2" xfId="7928"/>
    <cellStyle name="Normal 6 3 2 3 5" xfId="4530"/>
    <cellStyle name="Normal 6 3 2 3 5 2" xfId="12287"/>
    <cellStyle name="Normal 6 3 2 3 6" xfId="8427"/>
    <cellStyle name="Normal 6 3 2 3 6 2" xfId="14216"/>
    <cellStyle name="Normal 6 3 2 3 7" xfId="10357"/>
    <cellStyle name="Normal 6 3 2 4" xfId="651"/>
    <cellStyle name="Normal 6 3 2 4 2" xfId="1198"/>
    <cellStyle name="Normal 6 3 2 4 2 2" xfId="2185"/>
    <cellStyle name="Normal 6 3 2 4 2 2 2" xfId="4118"/>
    <cellStyle name="Normal 6 3 2 4 2 2 2 2" xfId="7929"/>
    <cellStyle name="Normal 6 3 2 4 2 2 3" xfId="6136"/>
    <cellStyle name="Normal 6 3 2 4 2 2 3 2" xfId="13893"/>
    <cellStyle name="Normal 6 3 2 4 2 2 4" xfId="10033"/>
    <cellStyle name="Normal 6 3 2 4 2 2 4 2" xfId="15822"/>
    <cellStyle name="Normal 6 3 2 4 2 2 5" xfId="11963"/>
    <cellStyle name="Normal 6 3 2 4 2 3" xfId="3155"/>
    <cellStyle name="Normal 6 3 2 4 2 3 2" xfId="7930"/>
    <cellStyle name="Normal 6 3 2 4 2 4" xfId="5173"/>
    <cellStyle name="Normal 6 3 2 4 2 4 2" xfId="12930"/>
    <cellStyle name="Normal 6 3 2 4 2 5" xfId="9070"/>
    <cellStyle name="Normal 6 3 2 4 2 5 2" xfId="14859"/>
    <cellStyle name="Normal 6 3 2 4 2 6" xfId="11000"/>
    <cellStyle name="Normal 6 3 2 4 3" xfId="1704"/>
    <cellStyle name="Normal 6 3 2 4 3 2" xfId="3637"/>
    <cellStyle name="Normal 6 3 2 4 3 2 2" xfId="7931"/>
    <cellStyle name="Normal 6 3 2 4 3 3" xfId="5655"/>
    <cellStyle name="Normal 6 3 2 4 3 3 2" xfId="13412"/>
    <cellStyle name="Normal 6 3 2 4 3 4" xfId="9552"/>
    <cellStyle name="Normal 6 3 2 4 3 4 2" xfId="15341"/>
    <cellStyle name="Normal 6 3 2 4 3 5" xfId="11482"/>
    <cellStyle name="Normal 6 3 2 4 4" xfId="2673"/>
    <cellStyle name="Normal 6 3 2 4 4 2" xfId="7932"/>
    <cellStyle name="Normal 6 3 2 4 5" xfId="4691"/>
    <cellStyle name="Normal 6 3 2 4 5 2" xfId="12448"/>
    <cellStyle name="Normal 6 3 2 4 6" xfId="8588"/>
    <cellStyle name="Normal 6 3 2 4 6 2" xfId="14377"/>
    <cellStyle name="Normal 6 3 2 4 7" xfId="10518"/>
    <cellStyle name="Normal 6 3 2 5" xfId="877"/>
    <cellStyle name="Normal 6 3 2 5 2" xfId="1865"/>
    <cellStyle name="Normal 6 3 2 5 2 2" xfId="3798"/>
    <cellStyle name="Normal 6 3 2 5 2 2 2" xfId="7933"/>
    <cellStyle name="Normal 6 3 2 5 2 3" xfId="5816"/>
    <cellStyle name="Normal 6 3 2 5 2 3 2" xfId="13573"/>
    <cellStyle name="Normal 6 3 2 5 2 4" xfId="9713"/>
    <cellStyle name="Normal 6 3 2 5 2 4 2" xfId="15502"/>
    <cellStyle name="Normal 6 3 2 5 2 5" xfId="11643"/>
    <cellStyle name="Normal 6 3 2 5 3" xfId="2834"/>
    <cellStyle name="Normal 6 3 2 5 3 2" xfId="7934"/>
    <cellStyle name="Normal 6 3 2 5 4" xfId="4852"/>
    <cellStyle name="Normal 6 3 2 5 4 2" xfId="12609"/>
    <cellStyle name="Normal 6 3 2 5 5" xfId="8749"/>
    <cellStyle name="Normal 6 3 2 5 5 2" xfId="14538"/>
    <cellStyle name="Normal 6 3 2 5 6" xfId="10679"/>
    <cellStyle name="Normal 6 3 2 6" xfId="1383"/>
    <cellStyle name="Normal 6 3 2 6 2" xfId="3316"/>
    <cellStyle name="Normal 6 3 2 6 2 2" xfId="7935"/>
    <cellStyle name="Normal 6 3 2 6 3" xfId="5334"/>
    <cellStyle name="Normal 6 3 2 6 3 2" xfId="13091"/>
    <cellStyle name="Normal 6 3 2 6 4" xfId="9231"/>
    <cellStyle name="Normal 6 3 2 6 4 2" xfId="15020"/>
    <cellStyle name="Normal 6 3 2 6 5" xfId="11161"/>
    <cellStyle name="Normal 6 3 2 7" xfId="2352"/>
    <cellStyle name="Normal 6 3 2 7 2" xfId="7936"/>
    <cellStyle name="Normal 6 3 2 8" xfId="4370"/>
    <cellStyle name="Normal 6 3 2 8 2" xfId="12127"/>
    <cellStyle name="Normal 6 3 2 9" xfId="8267"/>
    <cellStyle name="Normal 6 3 2 9 2" xfId="14056"/>
    <cellStyle name="Normal 6 3 3" xfId="369"/>
    <cellStyle name="Normal 6 3 3 2" xfId="529"/>
    <cellStyle name="Normal 6 3 3 2 2" xfId="1077"/>
    <cellStyle name="Normal 6 3 3 2 2 2" xfId="2065"/>
    <cellStyle name="Normal 6 3 3 2 2 2 2" xfId="3998"/>
    <cellStyle name="Normal 6 3 3 2 2 2 2 2" xfId="7937"/>
    <cellStyle name="Normal 6 3 3 2 2 2 3" xfId="6016"/>
    <cellStyle name="Normal 6 3 3 2 2 2 3 2" xfId="13773"/>
    <cellStyle name="Normal 6 3 3 2 2 2 4" xfId="9913"/>
    <cellStyle name="Normal 6 3 3 2 2 2 4 2" xfId="15702"/>
    <cellStyle name="Normal 6 3 3 2 2 2 5" xfId="11843"/>
    <cellStyle name="Normal 6 3 3 2 2 3" xfId="3034"/>
    <cellStyle name="Normal 6 3 3 2 2 3 2" xfId="7938"/>
    <cellStyle name="Normal 6 3 3 2 2 4" xfId="5052"/>
    <cellStyle name="Normal 6 3 3 2 2 4 2" xfId="12809"/>
    <cellStyle name="Normal 6 3 3 2 2 5" xfId="8949"/>
    <cellStyle name="Normal 6 3 3 2 2 5 2" xfId="14738"/>
    <cellStyle name="Normal 6 3 3 2 2 6" xfId="10879"/>
    <cellStyle name="Normal 6 3 3 2 3" xfId="1583"/>
    <cellStyle name="Normal 6 3 3 2 3 2" xfId="3516"/>
    <cellStyle name="Normal 6 3 3 2 3 2 2" xfId="7939"/>
    <cellStyle name="Normal 6 3 3 2 3 3" xfId="5534"/>
    <cellStyle name="Normal 6 3 3 2 3 3 2" xfId="13291"/>
    <cellStyle name="Normal 6 3 3 2 3 4" xfId="9431"/>
    <cellStyle name="Normal 6 3 3 2 3 4 2" xfId="15220"/>
    <cellStyle name="Normal 6 3 3 2 3 5" xfId="11361"/>
    <cellStyle name="Normal 6 3 3 2 4" xfId="2552"/>
    <cellStyle name="Normal 6 3 3 2 4 2" xfId="7940"/>
    <cellStyle name="Normal 6 3 3 2 5" xfId="4570"/>
    <cellStyle name="Normal 6 3 3 2 5 2" xfId="12327"/>
    <cellStyle name="Normal 6 3 3 2 6" xfId="8467"/>
    <cellStyle name="Normal 6 3 3 2 6 2" xfId="14256"/>
    <cellStyle name="Normal 6 3 3 2 7" xfId="10397"/>
    <cellStyle name="Normal 6 3 3 3" xfId="691"/>
    <cellStyle name="Normal 6 3 3 3 2" xfId="1238"/>
    <cellStyle name="Normal 6 3 3 3 2 2" xfId="2225"/>
    <cellStyle name="Normal 6 3 3 3 2 2 2" xfId="4158"/>
    <cellStyle name="Normal 6 3 3 3 2 2 2 2" xfId="7941"/>
    <cellStyle name="Normal 6 3 3 3 2 2 3" xfId="6176"/>
    <cellStyle name="Normal 6 3 3 3 2 2 3 2" xfId="13933"/>
    <cellStyle name="Normal 6 3 3 3 2 2 4" xfId="10073"/>
    <cellStyle name="Normal 6 3 3 3 2 2 4 2" xfId="15862"/>
    <cellStyle name="Normal 6 3 3 3 2 2 5" xfId="12003"/>
    <cellStyle name="Normal 6 3 3 3 2 3" xfId="3195"/>
    <cellStyle name="Normal 6 3 3 3 2 3 2" xfId="7942"/>
    <cellStyle name="Normal 6 3 3 3 2 4" xfId="5213"/>
    <cellStyle name="Normal 6 3 3 3 2 4 2" xfId="12970"/>
    <cellStyle name="Normal 6 3 3 3 2 5" xfId="9110"/>
    <cellStyle name="Normal 6 3 3 3 2 5 2" xfId="14899"/>
    <cellStyle name="Normal 6 3 3 3 2 6" xfId="11040"/>
    <cellStyle name="Normal 6 3 3 3 3" xfId="1744"/>
    <cellStyle name="Normal 6 3 3 3 3 2" xfId="3677"/>
    <cellStyle name="Normal 6 3 3 3 3 2 2" xfId="7943"/>
    <cellStyle name="Normal 6 3 3 3 3 3" xfId="5695"/>
    <cellStyle name="Normal 6 3 3 3 3 3 2" xfId="13452"/>
    <cellStyle name="Normal 6 3 3 3 3 4" xfId="9592"/>
    <cellStyle name="Normal 6 3 3 3 3 4 2" xfId="15381"/>
    <cellStyle name="Normal 6 3 3 3 3 5" xfId="11522"/>
    <cellStyle name="Normal 6 3 3 3 4" xfId="2713"/>
    <cellStyle name="Normal 6 3 3 3 4 2" xfId="7944"/>
    <cellStyle name="Normal 6 3 3 3 5" xfId="4731"/>
    <cellStyle name="Normal 6 3 3 3 5 2" xfId="12488"/>
    <cellStyle name="Normal 6 3 3 3 6" xfId="8628"/>
    <cellStyle name="Normal 6 3 3 3 6 2" xfId="14417"/>
    <cellStyle name="Normal 6 3 3 3 7" xfId="10558"/>
    <cellStyle name="Normal 6 3 3 4" xfId="917"/>
    <cellStyle name="Normal 6 3 3 4 2" xfId="1905"/>
    <cellStyle name="Normal 6 3 3 4 2 2" xfId="3838"/>
    <cellStyle name="Normal 6 3 3 4 2 2 2" xfId="7945"/>
    <cellStyle name="Normal 6 3 3 4 2 3" xfId="5856"/>
    <cellStyle name="Normal 6 3 3 4 2 3 2" xfId="13613"/>
    <cellStyle name="Normal 6 3 3 4 2 4" xfId="9753"/>
    <cellStyle name="Normal 6 3 3 4 2 4 2" xfId="15542"/>
    <cellStyle name="Normal 6 3 3 4 2 5" xfId="11683"/>
    <cellStyle name="Normal 6 3 3 4 3" xfId="2874"/>
    <cellStyle name="Normal 6 3 3 4 3 2" xfId="7946"/>
    <cellStyle name="Normal 6 3 3 4 4" xfId="4892"/>
    <cellStyle name="Normal 6 3 3 4 4 2" xfId="12649"/>
    <cellStyle name="Normal 6 3 3 4 5" xfId="8789"/>
    <cellStyle name="Normal 6 3 3 4 5 2" xfId="14578"/>
    <cellStyle name="Normal 6 3 3 4 6" xfId="10719"/>
    <cellStyle name="Normal 6 3 3 5" xfId="1423"/>
    <cellStyle name="Normal 6 3 3 5 2" xfId="3356"/>
    <cellStyle name="Normal 6 3 3 5 2 2" xfId="7947"/>
    <cellStyle name="Normal 6 3 3 5 3" xfId="5374"/>
    <cellStyle name="Normal 6 3 3 5 3 2" xfId="13131"/>
    <cellStyle name="Normal 6 3 3 5 4" xfId="9271"/>
    <cellStyle name="Normal 6 3 3 5 4 2" xfId="15060"/>
    <cellStyle name="Normal 6 3 3 5 5" xfId="11201"/>
    <cellStyle name="Normal 6 3 3 6" xfId="2392"/>
    <cellStyle name="Normal 6 3 3 6 2" xfId="7948"/>
    <cellStyle name="Normal 6 3 3 7" xfId="4410"/>
    <cellStyle name="Normal 6 3 3 7 2" xfId="12167"/>
    <cellStyle name="Normal 6 3 3 8" xfId="8307"/>
    <cellStyle name="Normal 6 3 3 8 2" xfId="14096"/>
    <cellStyle name="Normal 6 3 3 9" xfId="10237"/>
    <cellStyle name="Normal 6 3 4" xfId="449"/>
    <cellStyle name="Normal 6 3 4 2" xfId="997"/>
    <cellStyle name="Normal 6 3 4 2 2" xfId="1985"/>
    <cellStyle name="Normal 6 3 4 2 2 2" xfId="3918"/>
    <cellStyle name="Normal 6 3 4 2 2 2 2" xfId="7949"/>
    <cellStyle name="Normal 6 3 4 2 2 3" xfId="5936"/>
    <cellStyle name="Normal 6 3 4 2 2 3 2" xfId="13693"/>
    <cellStyle name="Normal 6 3 4 2 2 4" xfId="9833"/>
    <cellStyle name="Normal 6 3 4 2 2 4 2" xfId="15622"/>
    <cellStyle name="Normal 6 3 4 2 2 5" xfId="11763"/>
    <cellStyle name="Normal 6 3 4 2 3" xfId="2954"/>
    <cellStyle name="Normal 6 3 4 2 3 2" xfId="7950"/>
    <cellStyle name="Normal 6 3 4 2 4" xfId="4972"/>
    <cellStyle name="Normal 6 3 4 2 4 2" xfId="12729"/>
    <cellStyle name="Normal 6 3 4 2 5" xfId="8869"/>
    <cellStyle name="Normal 6 3 4 2 5 2" xfId="14658"/>
    <cellStyle name="Normal 6 3 4 2 6" xfId="10799"/>
    <cellStyle name="Normal 6 3 4 3" xfId="1503"/>
    <cellStyle name="Normal 6 3 4 3 2" xfId="3436"/>
    <cellStyle name="Normal 6 3 4 3 2 2" xfId="7951"/>
    <cellStyle name="Normal 6 3 4 3 3" xfId="5454"/>
    <cellStyle name="Normal 6 3 4 3 3 2" xfId="13211"/>
    <cellStyle name="Normal 6 3 4 3 4" xfId="9351"/>
    <cellStyle name="Normal 6 3 4 3 4 2" xfId="15140"/>
    <cellStyle name="Normal 6 3 4 3 5" xfId="11281"/>
    <cellStyle name="Normal 6 3 4 4" xfId="2472"/>
    <cellStyle name="Normal 6 3 4 4 2" xfId="7952"/>
    <cellStyle name="Normal 6 3 4 5" xfId="4490"/>
    <cellStyle name="Normal 6 3 4 5 2" xfId="12247"/>
    <cellStyle name="Normal 6 3 4 6" xfId="8387"/>
    <cellStyle name="Normal 6 3 4 6 2" xfId="14176"/>
    <cellStyle name="Normal 6 3 4 7" xfId="10317"/>
    <cellStyle name="Normal 6 3 5" xfId="611"/>
    <cellStyle name="Normal 6 3 5 2" xfId="1158"/>
    <cellStyle name="Normal 6 3 5 2 2" xfId="2145"/>
    <cellStyle name="Normal 6 3 5 2 2 2" xfId="4078"/>
    <cellStyle name="Normal 6 3 5 2 2 2 2" xfId="7953"/>
    <cellStyle name="Normal 6 3 5 2 2 3" xfId="6096"/>
    <cellStyle name="Normal 6 3 5 2 2 3 2" xfId="13853"/>
    <cellStyle name="Normal 6 3 5 2 2 4" xfId="9993"/>
    <cellStyle name="Normal 6 3 5 2 2 4 2" xfId="15782"/>
    <cellStyle name="Normal 6 3 5 2 2 5" xfId="11923"/>
    <cellStyle name="Normal 6 3 5 2 3" xfId="3115"/>
    <cellStyle name="Normal 6 3 5 2 3 2" xfId="7954"/>
    <cellStyle name="Normal 6 3 5 2 4" xfId="5133"/>
    <cellStyle name="Normal 6 3 5 2 4 2" xfId="12890"/>
    <cellStyle name="Normal 6 3 5 2 5" xfId="9030"/>
    <cellStyle name="Normal 6 3 5 2 5 2" xfId="14819"/>
    <cellStyle name="Normal 6 3 5 2 6" xfId="10960"/>
    <cellStyle name="Normal 6 3 5 3" xfId="1664"/>
    <cellStyle name="Normal 6 3 5 3 2" xfId="3597"/>
    <cellStyle name="Normal 6 3 5 3 2 2" xfId="7955"/>
    <cellStyle name="Normal 6 3 5 3 3" xfId="5615"/>
    <cellStyle name="Normal 6 3 5 3 3 2" xfId="13372"/>
    <cellStyle name="Normal 6 3 5 3 4" xfId="9512"/>
    <cellStyle name="Normal 6 3 5 3 4 2" xfId="15301"/>
    <cellStyle name="Normal 6 3 5 3 5" xfId="11442"/>
    <cellStyle name="Normal 6 3 5 4" xfId="2633"/>
    <cellStyle name="Normal 6 3 5 4 2" xfId="7956"/>
    <cellStyle name="Normal 6 3 5 5" xfId="4651"/>
    <cellStyle name="Normal 6 3 5 5 2" xfId="12408"/>
    <cellStyle name="Normal 6 3 5 6" xfId="8548"/>
    <cellStyle name="Normal 6 3 5 6 2" xfId="14337"/>
    <cellStyle name="Normal 6 3 5 7" xfId="10478"/>
    <cellStyle name="Normal 6 3 6" xfId="829"/>
    <cellStyle name="Normal 6 3 6 2" xfId="1825"/>
    <cellStyle name="Normal 6 3 6 2 2" xfId="3758"/>
    <cellStyle name="Normal 6 3 6 2 2 2" xfId="7957"/>
    <cellStyle name="Normal 6 3 6 2 3" xfId="5776"/>
    <cellStyle name="Normal 6 3 6 2 3 2" xfId="13533"/>
    <cellStyle name="Normal 6 3 6 2 4" xfId="9673"/>
    <cellStyle name="Normal 6 3 6 2 4 2" xfId="15462"/>
    <cellStyle name="Normal 6 3 6 2 5" xfId="11603"/>
    <cellStyle name="Normal 6 3 6 3" xfId="2794"/>
    <cellStyle name="Normal 6 3 6 3 2" xfId="7958"/>
    <cellStyle name="Normal 6 3 6 4" xfId="4812"/>
    <cellStyle name="Normal 6 3 6 4 2" xfId="12569"/>
    <cellStyle name="Normal 6 3 6 5" xfId="8709"/>
    <cellStyle name="Normal 6 3 6 5 2" xfId="14498"/>
    <cellStyle name="Normal 6 3 6 6" xfId="10639"/>
    <cellStyle name="Normal 6 3 7" xfId="1343"/>
    <cellStyle name="Normal 6 3 7 2" xfId="3276"/>
    <cellStyle name="Normal 6 3 7 2 2" xfId="7959"/>
    <cellStyle name="Normal 6 3 7 3" xfId="5294"/>
    <cellStyle name="Normal 6 3 7 3 2" xfId="13051"/>
    <cellStyle name="Normal 6 3 7 4" xfId="9191"/>
    <cellStyle name="Normal 6 3 7 4 2" xfId="14980"/>
    <cellStyle name="Normal 6 3 7 5" xfId="11121"/>
    <cellStyle name="Normal 6 3 8" xfId="2312"/>
    <cellStyle name="Normal 6 3 8 2" xfId="7960"/>
    <cellStyle name="Normal 6 3 9" xfId="4330"/>
    <cellStyle name="Normal 6 3 9 2" xfId="12087"/>
    <cellStyle name="Normal 6 4" xfId="309"/>
    <cellStyle name="Normal 6 4 10" xfId="10177"/>
    <cellStyle name="Normal 6 4 2" xfId="389"/>
    <cellStyle name="Normal 6 4 2 2" xfId="549"/>
    <cellStyle name="Normal 6 4 2 2 2" xfId="1097"/>
    <cellStyle name="Normal 6 4 2 2 2 2" xfId="2085"/>
    <cellStyle name="Normal 6 4 2 2 2 2 2" xfId="4018"/>
    <cellStyle name="Normal 6 4 2 2 2 2 2 2" xfId="7961"/>
    <cellStyle name="Normal 6 4 2 2 2 2 3" xfId="6036"/>
    <cellStyle name="Normal 6 4 2 2 2 2 3 2" xfId="13793"/>
    <cellStyle name="Normal 6 4 2 2 2 2 4" xfId="9933"/>
    <cellStyle name="Normal 6 4 2 2 2 2 4 2" xfId="15722"/>
    <cellStyle name="Normal 6 4 2 2 2 2 5" xfId="11863"/>
    <cellStyle name="Normal 6 4 2 2 2 3" xfId="3054"/>
    <cellStyle name="Normal 6 4 2 2 2 3 2" xfId="7962"/>
    <cellStyle name="Normal 6 4 2 2 2 4" xfId="5072"/>
    <cellStyle name="Normal 6 4 2 2 2 4 2" xfId="12829"/>
    <cellStyle name="Normal 6 4 2 2 2 5" xfId="8969"/>
    <cellStyle name="Normal 6 4 2 2 2 5 2" xfId="14758"/>
    <cellStyle name="Normal 6 4 2 2 2 6" xfId="10899"/>
    <cellStyle name="Normal 6 4 2 2 3" xfId="1603"/>
    <cellStyle name="Normal 6 4 2 2 3 2" xfId="3536"/>
    <cellStyle name="Normal 6 4 2 2 3 2 2" xfId="7963"/>
    <cellStyle name="Normal 6 4 2 2 3 3" xfId="5554"/>
    <cellStyle name="Normal 6 4 2 2 3 3 2" xfId="13311"/>
    <cellStyle name="Normal 6 4 2 2 3 4" xfId="9451"/>
    <cellStyle name="Normal 6 4 2 2 3 4 2" xfId="15240"/>
    <cellStyle name="Normal 6 4 2 2 3 5" xfId="11381"/>
    <cellStyle name="Normal 6 4 2 2 4" xfId="2572"/>
    <cellStyle name="Normal 6 4 2 2 4 2" xfId="7964"/>
    <cellStyle name="Normal 6 4 2 2 5" xfId="4590"/>
    <cellStyle name="Normal 6 4 2 2 5 2" xfId="12347"/>
    <cellStyle name="Normal 6 4 2 2 6" xfId="8487"/>
    <cellStyle name="Normal 6 4 2 2 6 2" xfId="14276"/>
    <cellStyle name="Normal 6 4 2 2 7" xfId="10417"/>
    <cellStyle name="Normal 6 4 2 3" xfId="711"/>
    <cellStyle name="Normal 6 4 2 3 2" xfId="1258"/>
    <cellStyle name="Normal 6 4 2 3 2 2" xfId="2245"/>
    <cellStyle name="Normal 6 4 2 3 2 2 2" xfId="4178"/>
    <cellStyle name="Normal 6 4 2 3 2 2 2 2" xfId="7965"/>
    <cellStyle name="Normal 6 4 2 3 2 2 3" xfId="6196"/>
    <cellStyle name="Normal 6 4 2 3 2 2 3 2" xfId="13953"/>
    <cellStyle name="Normal 6 4 2 3 2 2 4" xfId="10093"/>
    <cellStyle name="Normal 6 4 2 3 2 2 4 2" xfId="15882"/>
    <cellStyle name="Normal 6 4 2 3 2 2 5" xfId="12023"/>
    <cellStyle name="Normal 6 4 2 3 2 3" xfId="3215"/>
    <cellStyle name="Normal 6 4 2 3 2 3 2" xfId="7966"/>
    <cellStyle name="Normal 6 4 2 3 2 4" xfId="5233"/>
    <cellStyle name="Normal 6 4 2 3 2 4 2" xfId="12990"/>
    <cellStyle name="Normal 6 4 2 3 2 5" xfId="9130"/>
    <cellStyle name="Normal 6 4 2 3 2 5 2" xfId="14919"/>
    <cellStyle name="Normal 6 4 2 3 2 6" xfId="11060"/>
    <cellStyle name="Normal 6 4 2 3 3" xfId="1764"/>
    <cellStyle name="Normal 6 4 2 3 3 2" xfId="3697"/>
    <cellStyle name="Normal 6 4 2 3 3 2 2" xfId="7967"/>
    <cellStyle name="Normal 6 4 2 3 3 3" xfId="5715"/>
    <cellStyle name="Normal 6 4 2 3 3 3 2" xfId="13472"/>
    <cellStyle name="Normal 6 4 2 3 3 4" xfId="9612"/>
    <cellStyle name="Normal 6 4 2 3 3 4 2" xfId="15401"/>
    <cellStyle name="Normal 6 4 2 3 3 5" xfId="11542"/>
    <cellStyle name="Normal 6 4 2 3 4" xfId="2733"/>
    <cellStyle name="Normal 6 4 2 3 4 2" xfId="7968"/>
    <cellStyle name="Normal 6 4 2 3 5" xfId="4751"/>
    <cellStyle name="Normal 6 4 2 3 5 2" xfId="12508"/>
    <cellStyle name="Normal 6 4 2 3 6" xfId="8648"/>
    <cellStyle name="Normal 6 4 2 3 6 2" xfId="14437"/>
    <cellStyle name="Normal 6 4 2 3 7" xfId="10578"/>
    <cellStyle name="Normal 6 4 2 4" xfId="937"/>
    <cellStyle name="Normal 6 4 2 4 2" xfId="1925"/>
    <cellStyle name="Normal 6 4 2 4 2 2" xfId="3858"/>
    <cellStyle name="Normal 6 4 2 4 2 2 2" xfId="7969"/>
    <cellStyle name="Normal 6 4 2 4 2 3" xfId="5876"/>
    <cellStyle name="Normal 6 4 2 4 2 3 2" xfId="13633"/>
    <cellStyle name="Normal 6 4 2 4 2 4" xfId="9773"/>
    <cellStyle name="Normal 6 4 2 4 2 4 2" xfId="15562"/>
    <cellStyle name="Normal 6 4 2 4 2 5" xfId="11703"/>
    <cellStyle name="Normal 6 4 2 4 3" xfId="2894"/>
    <cellStyle name="Normal 6 4 2 4 3 2" xfId="7970"/>
    <cellStyle name="Normal 6 4 2 4 4" xfId="4912"/>
    <cellStyle name="Normal 6 4 2 4 4 2" xfId="12669"/>
    <cellStyle name="Normal 6 4 2 4 5" xfId="8809"/>
    <cellStyle name="Normal 6 4 2 4 5 2" xfId="14598"/>
    <cellStyle name="Normal 6 4 2 4 6" xfId="10739"/>
    <cellStyle name="Normal 6 4 2 5" xfId="1443"/>
    <cellStyle name="Normal 6 4 2 5 2" xfId="3376"/>
    <cellStyle name="Normal 6 4 2 5 2 2" xfId="7971"/>
    <cellStyle name="Normal 6 4 2 5 3" xfId="5394"/>
    <cellStyle name="Normal 6 4 2 5 3 2" xfId="13151"/>
    <cellStyle name="Normal 6 4 2 5 4" xfId="9291"/>
    <cellStyle name="Normal 6 4 2 5 4 2" xfId="15080"/>
    <cellStyle name="Normal 6 4 2 5 5" xfId="11221"/>
    <cellStyle name="Normal 6 4 2 6" xfId="2412"/>
    <cellStyle name="Normal 6 4 2 6 2" xfId="7972"/>
    <cellStyle name="Normal 6 4 2 7" xfId="4430"/>
    <cellStyle name="Normal 6 4 2 7 2" xfId="12187"/>
    <cellStyle name="Normal 6 4 2 8" xfId="8327"/>
    <cellStyle name="Normal 6 4 2 8 2" xfId="14116"/>
    <cellStyle name="Normal 6 4 2 9" xfId="10257"/>
    <cellStyle name="Normal 6 4 3" xfId="469"/>
    <cellStyle name="Normal 6 4 3 2" xfId="1017"/>
    <cellStyle name="Normal 6 4 3 2 2" xfId="2005"/>
    <cellStyle name="Normal 6 4 3 2 2 2" xfId="3938"/>
    <cellStyle name="Normal 6 4 3 2 2 2 2" xfId="7973"/>
    <cellStyle name="Normal 6 4 3 2 2 3" xfId="5956"/>
    <cellStyle name="Normal 6 4 3 2 2 3 2" xfId="13713"/>
    <cellStyle name="Normal 6 4 3 2 2 4" xfId="9853"/>
    <cellStyle name="Normal 6 4 3 2 2 4 2" xfId="15642"/>
    <cellStyle name="Normal 6 4 3 2 2 5" xfId="11783"/>
    <cellStyle name="Normal 6 4 3 2 3" xfId="2974"/>
    <cellStyle name="Normal 6 4 3 2 3 2" xfId="7974"/>
    <cellStyle name="Normal 6 4 3 2 4" xfId="4992"/>
    <cellStyle name="Normal 6 4 3 2 4 2" xfId="12749"/>
    <cellStyle name="Normal 6 4 3 2 5" xfId="8889"/>
    <cellStyle name="Normal 6 4 3 2 5 2" xfId="14678"/>
    <cellStyle name="Normal 6 4 3 2 6" xfId="10819"/>
    <cellStyle name="Normal 6 4 3 3" xfId="1523"/>
    <cellStyle name="Normal 6 4 3 3 2" xfId="3456"/>
    <cellStyle name="Normal 6 4 3 3 2 2" xfId="7975"/>
    <cellStyle name="Normal 6 4 3 3 3" xfId="5474"/>
    <cellStyle name="Normal 6 4 3 3 3 2" xfId="13231"/>
    <cellStyle name="Normal 6 4 3 3 4" xfId="9371"/>
    <cellStyle name="Normal 6 4 3 3 4 2" xfId="15160"/>
    <cellStyle name="Normal 6 4 3 3 5" xfId="11301"/>
    <cellStyle name="Normal 6 4 3 4" xfId="2492"/>
    <cellStyle name="Normal 6 4 3 4 2" xfId="7976"/>
    <cellStyle name="Normal 6 4 3 5" xfId="4510"/>
    <cellStyle name="Normal 6 4 3 5 2" xfId="12267"/>
    <cellStyle name="Normal 6 4 3 6" xfId="8407"/>
    <cellStyle name="Normal 6 4 3 6 2" xfId="14196"/>
    <cellStyle name="Normal 6 4 3 7" xfId="10337"/>
    <cellStyle name="Normal 6 4 4" xfId="631"/>
    <cellStyle name="Normal 6 4 4 2" xfId="1178"/>
    <cellStyle name="Normal 6 4 4 2 2" xfId="2165"/>
    <cellStyle name="Normal 6 4 4 2 2 2" xfId="4098"/>
    <cellStyle name="Normal 6 4 4 2 2 2 2" xfId="7977"/>
    <cellStyle name="Normal 6 4 4 2 2 3" xfId="6116"/>
    <cellStyle name="Normal 6 4 4 2 2 3 2" xfId="13873"/>
    <cellStyle name="Normal 6 4 4 2 2 4" xfId="10013"/>
    <cellStyle name="Normal 6 4 4 2 2 4 2" xfId="15802"/>
    <cellStyle name="Normal 6 4 4 2 2 5" xfId="11943"/>
    <cellStyle name="Normal 6 4 4 2 3" xfId="3135"/>
    <cellStyle name="Normal 6 4 4 2 3 2" xfId="7978"/>
    <cellStyle name="Normal 6 4 4 2 4" xfId="5153"/>
    <cellStyle name="Normal 6 4 4 2 4 2" xfId="12910"/>
    <cellStyle name="Normal 6 4 4 2 5" xfId="9050"/>
    <cellStyle name="Normal 6 4 4 2 5 2" xfId="14839"/>
    <cellStyle name="Normal 6 4 4 2 6" xfId="10980"/>
    <cellStyle name="Normal 6 4 4 3" xfId="1684"/>
    <cellStyle name="Normal 6 4 4 3 2" xfId="3617"/>
    <cellStyle name="Normal 6 4 4 3 2 2" xfId="7979"/>
    <cellStyle name="Normal 6 4 4 3 3" xfId="5635"/>
    <cellStyle name="Normal 6 4 4 3 3 2" xfId="13392"/>
    <cellStyle name="Normal 6 4 4 3 4" xfId="9532"/>
    <cellStyle name="Normal 6 4 4 3 4 2" xfId="15321"/>
    <cellStyle name="Normal 6 4 4 3 5" xfId="11462"/>
    <cellStyle name="Normal 6 4 4 4" xfId="2653"/>
    <cellStyle name="Normal 6 4 4 4 2" xfId="7980"/>
    <cellStyle name="Normal 6 4 4 5" xfId="4671"/>
    <cellStyle name="Normal 6 4 4 5 2" xfId="12428"/>
    <cellStyle name="Normal 6 4 4 6" xfId="8568"/>
    <cellStyle name="Normal 6 4 4 6 2" xfId="14357"/>
    <cellStyle name="Normal 6 4 4 7" xfId="10498"/>
    <cellStyle name="Normal 6 4 5" xfId="857"/>
    <cellStyle name="Normal 6 4 5 2" xfId="1845"/>
    <cellStyle name="Normal 6 4 5 2 2" xfId="3778"/>
    <cellStyle name="Normal 6 4 5 2 2 2" xfId="7981"/>
    <cellStyle name="Normal 6 4 5 2 3" xfId="5796"/>
    <cellStyle name="Normal 6 4 5 2 3 2" xfId="13553"/>
    <cellStyle name="Normal 6 4 5 2 4" xfId="9693"/>
    <cellStyle name="Normal 6 4 5 2 4 2" xfId="15482"/>
    <cellStyle name="Normal 6 4 5 2 5" xfId="11623"/>
    <cellStyle name="Normal 6 4 5 3" xfId="2814"/>
    <cellStyle name="Normal 6 4 5 3 2" xfId="7982"/>
    <cellStyle name="Normal 6 4 5 4" xfId="4832"/>
    <cellStyle name="Normal 6 4 5 4 2" xfId="12589"/>
    <cellStyle name="Normal 6 4 5 5" xfId="8729"/>
    <cellStyle name="Normal 6 4 5 5 2" xfId="14518"/>
    <cellStyle name="Normal 6 4 5 6" xfId="10659"/>
    <cellStyle name="Normal 6 4 6" xfId="1363"/>
    <cellStyle name="Normal 6 4 6 2" xfId="3296"/>
    <cellStyle name="Normal 6 4 6 2 2" xfId="7983"/>
    <cellStyle name="Normal 6 4 6 3" xfId="5314"/>
    <cellStyle name="Normal 6 4 6 3 2" xfId="13071"/>
    <cellStyle name="Normal 6 4 6 4" xfId="9211"/>
    <cellStyle name="Normal 6 4 6 4 2" xfId="15000"/>
    <cellStyle name="Normal 6 4 6 5" xfId="11141"/>
    <cellStyle name="Normal 6 4 7" xfId="2332"/>
    <cellStyle name="Normal 6 4 7 2" xfId="7984"/>
    <cellStyle name="Normal 6 4 8" xfId="4350"/>
    <cellStyle name="Normal 6 4 8 2" xfId="12107"/>
    <cellStyle name="Normal 6 4 9" xfId="8247"/>
    <cellStyle name="Normal 6 4 9 2" xfId="14036"/>
    <cellStyle name="Normal 6 5" xfId="349"/>
    <cellStyle name="Normal 6 5 2" xfId="509"/>
    <cellStyle name="Normal 6 5 2 2" xfId="1057"/>
    <cellStyle name="Normal 6 5 2 2 2" xfId="2045"/>
    <cellStyle name="Normal 6 5 2 2 2 2" xfId="3978"/>
    <cellStyle name="Normal 6 5 2 2 2 2 2" xfId="7985"/>
    <cellStyle name="Normal 6 5 2 2 2 3" xfId="5996"/>
    <cellStyle name="Normal 6 5 2 2 2 3 2" xfId="13753"/>
    <cellStyle name="Normal 6 5 2 2 2 4" xfId="9893"/>
    <cellStyle name="Normal 6 5 2 2 2 4 2" xfId="15682"/>
    <cellStyle name="Normal 6 5 2 2 2 5" xfId="11823"/>
    <cellStyle name="Normal 6 5 2 2 3" xfId="3014"/>
    <cellStyle name="Normal 6 5 2 2 3 2" xfId="7986"/>
    <cellStyle name="Normal 6 5 2 2 4" xfId="5032"/>
    <cellStyle name="Normal 6 5 2 2 4 2" xfId="12789"/>
    <cellStyle name="Normal 6 5 2 2 5" xfId="8929"/>
    <cellStyle name="Normal 6 5 2 2 5 2" xfId="14718"/>
    <cellStyle name="Normal 6 5 2 2 6" xfId="10859"/>
    <cellStyle name="Normal 6 5 2 3" xfId="1563"/>
    <cellStyle name="Normal 6 5 2 3 2" xfId="3496"/>
    <cellStyle name="Normal 6 5 2 3 2 2" xfId="7987"/>
    <cellStyle name="Normal 6 5 2 3 3" xfId="5514"/>
    <cellStyle name="Normal 6 5 2 3 3 2" xfId="13271"/>
    <cellStyle name="Normal 6 5 2 3 4" xfId="9411"/>
    <cellStyle name="Normal 6 5 2 3 4 2" xfId="15200"/>
    <cellStyle name="Normal 6 5 2 3 5" xfId="11341"/>
    <cellStyle name="Normal 6 5 2 4" xfId="2532"/>
    <cellStyle name="Normal 6 5 2 4 2" xfId="7988"/>
    <cellStyle name="Normal 6 5 2 5" xfId="4550"/>
    <cellStyle name="Normal 6 5 2 5 2" xfId="12307"/>
    <cellStyle name="Normal 6 5 2 6" xfId="8447"/>
    <cellStyle name="Normal 6 5 2 6 2" xfId="14236"/>
    <cellStyle name="Normal 6 5 2 7" xfId="10377"/>
    <cellStyle name="Normal 6 5 3" xfId="671"/>
    <cellStyle name="Normal 6 5 3 2" xfId="1218"/>
    <cellStyle name="Normal 6 5 3 2 2" xfId="2205"/>
    <cellStyle name="Normal 6 5 3 2 2 2" xfId="4138"/>
    <cellStyle name="Normal 6 5 3 2 2 2 2" xfId="7989"/>
    <cellStyle name="Normal 6 5 3 2 2 3" xfId="6156"/>
    <cellStyle name="Normal 6 5 3 2 2 3 2" xfId="13913"/>
    <cellStyle name="Normal 6 5 3 2 2 4" xfId="10053"/>
    <cellStyle name="Normal 6 5 3 2 2 4 2" xfId="15842"/>
    <cellStyle name="Normal 6 5 3 2 2 5" xfId="11983"/>
    <cellStyle name="Normal 6 5 3 2 3" xfId="3175"/>
    <cellStyle name="Normal 6 5 3 2 3 2" xfId="7990"/>
    <cellStyle name="Normal 6 5 3 2 4" xfId="5193"/>
    <cellStyle name="Normal 6 5 3 2 4 2" xfId="12950"/>
    <cellStyle name="Normal 6 5 3 2 5" xfId="9090"/>
    <cellStyle name="Normal 6 5 3 2 5 2" xfId="14879"/>
    <cellStyle name="Normal 6 5 3 2 6" xfId="11020"/>
    <cellStyle name="Normal 6 5 3 3" xfId="1724"/>
    <cellStyle name="Normal 6 5 3 3 2" xfId="3657"/>
    <cellStyle name="Normal 6 5 3 3 2 2" xfId="7991"/>
    <cellStyle name="Normal 6 5 3 3 3" xfId="5675"/>
    <cellStyle name="Normal 6 5 3 3 3 2" xfId="13432"/>
    <cellStyle name="Normal 6 5 3 3 4" xfId="9572"/>
    <cellStyle name="Normal 6 5 3 3 4 2" xfId="15361"/>
    <cellStyle name="Normal 6 5 3 3 5" xfId="11502"/>
    <cellStyle name="Normal 6 5 3 4" xfId="2693"/>
    <cellStyle name="Normal 6 5 3 4 2" xfId="7992"/>
    <cellStyle name="Normal 6 5 3 5" xfId="4711"/>
    <cellStyle name="Normal 6 5 3 5 2" xfId="12468"/>
    <cellStyle name="Normal 6 5 3 6" xfId="8608"/>
    <cellStyle name="Normal 6 5 3 6 2" xfId="14397"/>
    <cellStyle name="Normal 6 5 3 7" xfId="10538"/>
    <cellStyle name="Normal 6 5 4" xfId="897"/>
    <cellStyle name="Normal 6 5 4 2" xfId="1885"/>
    <cellStyle name="Normal 6 5 4 2 2" xfId="3818"/>
    <cellStyle name="Normal 6 5 4 2 2 2" xfId="7993"/>
    <cellStyle name="Normal 6 5 4 2 3" xfId="5836"/>
    <cellStyle name="Normal 6 5 4 2 3 2" xfId="13593"/>
    <cellStyle name="Normal 6 5 4 2 4" xfId="9733"/>
    <cellStyle name="Normal 6 5 4 2 4 2" xfId="15522"/>
    <cellStyle name="Normal 6 5 4 2 5" xfId="11663"/>
    <cellStyle name="Normal 6 5 4 3" xfId="2854"/>
    <cellStyle name="Normal 6 5 4 3 2" xfId="7994"/>
    <cellStyle name="Normal 6 5 4 4" xfId="4872"/>
    <cellStyle name="Normal 6 5 4 4 2" xfId="12629"/>
    <cellStyle name="Normal 6 5 4 5" xfId="8769"/>
    <cellStyle name="Normal 6 5 4 5 2" xfId="14558"/>
    <cellStyle name="Normal 6 5 4 6" xfId="10699"/>
    <cellStyle name="Normal 6 5 5" xfId="1403"/>
    <cellStyle name="Normal 6 5 5 2" xfId="3336"/>
    <cellStyle name="Normal 6 5 5 2 2" xfId="7995"/>
    <cellStyle name="Normal 6 5 5 3" xfId="5354"/>
    <cellStyle name="Normal 6 5 5 3 2" xfId="13111"/>
    <cellStyle name="Normal 6 5 5 4" xfId="9251"/>
    <cellStyle name="Normal 6 5 5 4 2" xfId="15040"/>
    <cellStyle name="Normal 6 5 5 5" xfId="11181"/>
    <cellStyle name="Normal 6 5 6" xfId="2372"/>
    <cellStyle name="Normal 6 5 6 2" xfId="7996"/>
    <cellStyle name="Normal 6 5 7" xfId="4390"/>
    <cellStyle name="Normal 6 5 7 2" xfId="12147"/>
    <cellStyle name="Normal 6 5 8" xfId="8287"/>
    <cellStyle name="Normal 6 5 8 2" xfId="14076"/>
    <cellStyle name="Normal 6 5 9" xfId="10217"/>
    <cellStyle name="Normal 6 6" xfId="429"/>
    <cellStyle name="Normal 6 6 2" xfId="977"/>
    <cellStyle name="Normal 6 6 2 2" xfId="1965"/>
    <cellStyle name="Normal 6 6 2 2 2" xfId="3898"/>
    <cellStyle name="Normal 6 6 2 2 2 2" xfId="7997"/>
    <cellStyle name="Normal 6 6 2 2 3" xfId="5916"/>
    <cellStyle name="Normal 6 6 2 2 3 2" xfId="13673"/>
    <cellStyle name="Normal 6 6 2 2 4" xfId="9813"/>
    <cellStyle name="Normal 6 6 2 2 4 2" xfId="15602"/>
    <cellStyle name="Normal 6 6 2 2 5" xfId="11743"/>
    <cellStyle name="Normal 6 6 2 3" xfId="2934"/>
    <cellStyle name="Normal 6 6 2 3 2" xfId="7998"/>
    <cellStyle name="Normal 6 6 2 4" xfId="4952"/>
    <cellStyle name="Normal 6 6 2 4 2" xfId="12709"/>
    <cellStyle name="Normal 6 6 2 5" xfId="8849"/>
    <cellStyle name="Normal 6 6 2 5 2" xfId="14638"/>
    <cellStyle name="Normal 6 6 2 6" xfId="10779"/>
    <cellStyle name="Normal 6 6 3" xfId="1483"/>
    <cellStyle name="Normal 6 6 3 2" xfId="3416"/>
    <cellStyle name="Normal 6 6 3 2 2" xfId="7999"/>
    <cellStyle name="Normal 6 6 3 3" xfId="5434"/>
    <cellStyle name="Normal 6 6 3 3 2" xfId="13191"/>
    <cellStyle name="Normal 6 6 3 4" xfId="9331"/>
    <cellStyle name="Normal 6 6 3 4 2" xfId="15120"/>
    <cellStyle name="Normal 6 6 3 5" xfId="11261"/>
    <cellStyle name="Normal 6 6 4" xfId="2452"/>
    <cellStyle name="Normal 6 6 4 2" xfId="8000"/>
    <cellStyle name="Normal 6 6 5" xfId="4470"/>
    <cellStyle name="Normal 6 6 5 2" xfId="12227"/>
    <cellStyle name="Normal 6 6 6" xfId="8367"/>
    <cellStyle name="Normal 6 6 6 2" xfId="14156"/>
    <cellStyle name="Normal 6 6 7" xfId="10297"/>
    <cellStyle name="Normal 6 7" xfId="591"/>
    <cellStyle name="Normal 6 7 2" xfId="1138"/>
    <cellStyle name="Normal 6 7 2 2" xfId="2125"/>
    <cellStyle name="Normal 6 7 2 2 2" xfId="4058"/>
    <cellStyle name="Normal 6 7 2 2 2 2" xfId="8001"/>
    <cellStyle name="Normal 6 7 2 2 3" xfId="6076"/>
    <cellStyle name="Normal 6 7 2 2 3 2" xfId="13833"/>
    <cellStyle name="Normal 6 7 2 2 4" xfId="9973"/>
    <cellStyle name="Normal 6 7 2 2 4 2" xfId="15762"/>
    <cellStyle name="Normal 6 7 2 2 5" xfId="11903"/>
    <cellStyle name="Normal 6 7 2 3" xfId="3095"/>
    <cellStyle name="Normal 6 7 2 3 2" xfId="8002"/>
    <cellStyle name="Normal 6 7 2 4" xfId="5113"/>
    <cellStyle name="Normal 6 7 2 4 2" xfId="12870"/>
    <cellStyle name="Normal 6 7 2 5" xfId="9010"/>
    <cellStyle name="Normal 6 7 2 5 2" xfId="14799"/>
    <cellStyle name="Normal 6 7 2 6" xfId="10940"/>
    <cellStyle name="Normal 6 7 3" xfId="1644"/>
    <cellStyle name="Normal 6 7 3 2" xfId="3577"/>
    <cellStyle name="Normal 6 7 3 2 2" xfId="8003"/>
    <cellStyle name="Normal 6 7 3 3" xfId="5595"/>
    <cellStyle name="Normal 6 7 3 3 2" xfId="13352"/>
    <cellStyle name="Normal 6 7 3 4" xfId="9492"/>
    <cellStyle name="Normal 6 7 3 4 2" xfId="15281"/>
    <cellStyle name="Normal 6 7 3 5" xfId="11422"/>
    <cellStyle name="Normal 6 7 4" xfId="2613"/>
    <cellStyle name="Normal 6 7 4 2" xfId="8004"/>
    <cellStyle name="Normal 6 7 5" xfId="4631"/>
    <cellStyle name="Normal 6 7 5 2" xfId="12388"/>
    <cellStyle name="Normal 6 7 6" xfId="8528"/>
    <cellStyle name="Normal 6 7 6 2" xfId="14317"/>
    <cellStyle name="Normal 6 7 7" xfId="10458"/>
    <cellStyle name="Normal 6 8" xfId="803"/>
    <cellStyle name="Normal 6 8 2" xfId="1805"/>
    <cellStyle name="Normal 6 8 2 2" xfId="3738"/>
    <cellStyle name="Normal 6 8 2 2 2" xfId="8005"/>
    <cellStyle name="Normal 6 8 2 3" xfId="5756"/>
    <cellStyle name="Normal 6 8 2 3 2" xfId="13513"/>
    <cellStyle name="Normal 6 8 2 4" xfId="9653"/>
    <cellStyle name="Normal 6 8 2 4 2" xfId="15442"/>
    <cellStyle name="Normal 6 8 2 5" xfId="11583"/>
    <cellStyle name="Normal 6 8 3" xfId="2774"/>
    <cellStyle name="Normal 6 8 3 2" xfId="8006"/>
    <cellStyle name="Normal 6 8 4" xfId="4792"/>
    <cellStyle name="Normal 6 8 4 2" xfId="12549"/>
    <cellStyle name="Normal 6 8 5" xfId="8689"/>
    <cellStyle name="Normal 6 8 5 2" xfId="14478"/>
    <cellStyle name="Normal 6 8 6" xfId="10619"/>
    <cellStyle name="Normal 6 9" xfId="1323"/>
    <cellStyle name="Normal 6 9 2" xfId="3256"/>
    <cellStyle name="Normal 6 9 2 2" xfId="8007"/>
    <cellStyle name="Normal 6 9 3" xfId="5274"/>
    <cellStyle name="Normal 6 9 3 2" xfId="13031"/>
    <cellStyle name="Normal 6 9 4" xfId="9171"/>
    <cellStyle name="Normal 6 9 4 2" xfId="14960"/>
    <cellStyle name="Normal 6 9 5" xfId="11101"/>
    <cellStyle name="Normal 7" xfId="168"/>
    <cellStyle name="Normal 7 2" xfId="235"/>
    <cellStyle name="Normal 7 2 2" xfId="4229"/>
    <cellStyle name="Normal 7 2 2 2" xfId="4290"/>
    <cellStyle name="Normal 7 2 3" xfId="4277"/>
    <cellStyle name="Normal 7 3" xfId="4225"/>
    <cellStyle name="Normal 7 3 2" xfId="4286"/>
    <cellStyle name="Normal 7 4" xfId="4273"/>
    <cellStyle name="Normal 8" xfId="169"/>
    <cellStyle name="Normal 8 10" xfId="2297"/>
    <cellStyle name="Normal 8 10 2" xfId="8008"/>
    <cellStyle name="Normal 8 11" xfId="4315"/>
    <cellStyle name="Normal 8 11 2" xfId="12072"/>
    <cellStyle name="Normal 8 12" xfId="8212"/>
    <cellStyle name="Normal 8 12 2" xfId="14001"/>
    <cellStyle name="Normal 8 13" xfId="10142"/>
    <cellStyle name="Normal 8 2" xfId="236"/>
    <cellStyle name="Normal 8 2 10" xfId="4325"/>
    <cellStyle name="Normal 8 2 10 2" xfId="12082"/>
    <cellStyle name="Normal 8 2 11" xfId="8222"/>
    <cellStyle name="Normal 8 2 11 2" xfId="14011"/>
    <cellStyle name="Normal 8 2 12" xfId="10152"/>
    <cellStyle name="Normal 8 2 2" xfId="259"/>
    <cellStyle name="Normal 8 2 2 10" xfId="8242"/>
    <cellStyle name="Normal 8 2 2 10 2" xfId="14031"/>
    <cellStyle name="Normal 8 2 2 11" xfId="10172"/>
    <cellStyle name="Normal 8 2 2 2" xfId="344"/>
    <cellStyle name="Normal 8 2 2 2 10" xfId="10212"/>
    <cellStyle name="Normal 8 2 2 2 2" xfId="424"/>
    <cellStyle name="Normal 8 2 2 2 2 2" xfId="584"/>
    <cellStyle name="Normal 8 2 2 2 2 2 2" xfId="1132"/>
    <cellStyle name="Normal 8 2 2 2 2 2 2 2" xfId="2120"/>
    <cellStyle name="Normal 8 2 2 2 2 2 2 2 2" xfId="4053"/>
    <cellStyle name="Normal 8 2 2 2 2 2 2 2 2 2" xfId="8009"/>
    <cellStyle name="Normal 8 2 2 2 2 2 2 2 3" xfId="6071"/>
    <cellStyle name="Normal 8 2 2 2 2 2 2 2 3 2" xfId="13828"/>
    <cellStyle name="Normal 8 2 2 2 2 2 2 2 4" xfId="9968"/>
    <cellStyle name="Normal 8 2 2 2 2 2 2 2 4 2" xfId="15757"/>
    <cellStyle name="Normal 8 2 2 2 2 2 2 2 5" xfId="11898"/>
    <cellStyle name="Normal 8 2 2 2 2 2 2 3" xfId="3089"/>
    <cellStyle name="Normal 8 2 2 2 2 2 2 3 2" xfId="8010"/>
    <cellStyle name="Normal 8 2 2 2 2 2 2 4" xfId="5107"/>
    <cellStyle name="Normal 8 2 2 2 2 2 2 4 2" xfId="12864"/>
    <cellStyle name="Normal 8 2 2 2 2 2 2 5" xfId="9004"/>
    <cellStyle name="Normal 8 2 2 2 2 2 2 5 2" xfId="14793"/>
    <cellStyle name="Normal 8 2 2 2 2 2 2 6" xfId="10934"/>
    <cellStyle name="Normal 8 2 2 2 2 2 3" xfId="1638"/>
    <cellStyle name="Normal 8 2 2 2 2 2 3 2" xfId="3571"/>
    <cellStyle name="Normal 8 2 2 2 2 2 3 2 2" xfId="8011"/>
    <cellStyle name="Normal 8 2 2 2 2 2 3 3" xfId="5589"/>
    <cellStyle name="Normal 8 2 2 2 2 2 3 3 2" xfId="13346"/>
    <cellStyle name="Normal 8 2 2 2 2 2 3 4" xfId="9486"/>
    <cellStyle name="Normal 8 2 2 2 2 2 3 4 2" xfId="15275"/>
    <cellStyle name="Normal 8 2 2 2 2 2 3 5" xfId="11416"/>
    <cellStyle name="Normal 8 2 2 2 2 2 4" xfId="2607"/>
    <cellStyle name="Normal 8 2 2 2 2 2 4 2" xfId="8012"/>
    <cellStyle name="Normal 8 2 2 2 2 2 5" xfId="4625"/>
    <cellStyle name="Normal 8 2 2 2 2 2 5 2" xfId="12382"/>
    <cellStyle name="Normal 8 2 2 2 2 2 6" xfId="8522"/>
    <cellStyle name="Normal 8 2 2 2 2 2 6 2" xfId="14311"/>
    <cellStyle name="Normal 8 2 2 2 2 2 7" xfId="10452"/>
    <cellStyle name="Normal 8 2 2 2 2 3" xfId="746"/>
    <cellStyle name="Normal 8 2 2 2 2 3 2" xfId="1293"/>
    <cellStyle name="Normal 8 2 2 2 2 3 2 2" xfId="2280"/>
    <cellStyle name="Normal 8 2 2 2 2 3 2 2 2" xfId="4213"/>
    <cellStyle name="Normal 8 2 2 2 2 3 2 2 2 2" xfId="8013"/>
    <cellStyle name="Normal 8 2 2 2 2 3 2 2 3" xfId="6231"/>
    <cellStyle name="Normal 8 2 2 2 2 3 2 2 3 2" xfId="13988"/>
    <cellStyle name="Normal 8 2 2 2 2 3 2 2 4" xfId="10128"/>
    <cellStyle name="Normal 8 2 2 2 2 3 2 2 4 2" xfId="15917"/>
    <cellStyle name="Normal 8 2 2 2 2 3 2 2 5" xfId="12058"/>
    <cellStyle name="Normal 8 2 2 2 2 3 2 3" xfId="3250"/>
    <cellStyle name="Normal 8 2 2 2 2 3 2 3 2" xfId="8014"/>
    <cellStyle name="Normal 8 2 2 2 2 3 2 4" xfId="5268"/>
    <cellStyle name="Normal 8 2 2 2 2 3 2 4 2" xfId="13025"/>
    <cellStyle name="Normal 8 2 2 2 2 3 2 5" xfId="9165"/>
    <cellStyle name="Normal 8 2 2 2 2 3 2 5 2" xfId="14954"/>
    <cellStyle name="Normal 8 2 2 2 2 3 2 6" xfId="11095"/>
    <cellStyle name="Normal 8 2 2 2 2 3 3" xfId="1799"/>
    <cellStyle name="Normal 8 2 2 2 2 3 3 2" xfId="3732"/>
    <cellStyle name="Normal 8 2 2 2 2 3 3 2 2" xfId="8015"/>
    <cellStyle name="Normal 8 2 2 2 2 3 3 3" xfId="5750"/>
    <cellStyle name="Normal 8 2 2 2 2 3 3 3 2" xfId="13507"/>
    <cellStyle name="Normal 8 2 2 2 2 3 3 4" xfId="9647"/>
    <cellStyle name="Normal 8 2 2 2 2 3 3 4 2" xfId="15436"/>
    <cellStyle name="Normal 8 2 2 2 2 3 3 5" xfId="11577"/>
    <cellStyle name="Normal 8 2 2 2 2 3 4" xfId="2768"/>
    <cellStyle name="Normal 8 2 2 2 2 3 4 2" xfId="8016"/>
    <cellStyle name="Normal 8 2 2 2 2 3 5" xfId="4786"/>
    <cellStyle name="Normal 8 2 2 2 2 3 5 2" xfId="12543"/>
    <cellStyle name="Normal 8 2 2 2 2 3 6" xfId="8683"/>
    <cellStyle name="Normal 8 2 2 2 2 3 6 2" xfId="14472"/>
    <cellStyle name="Normal 8 2 2 2 2 3 7" xfId="10613"/>
    <cellStyle name="Normal 8 2 2 2 2 4" xfId="972"/>
    <cellStyle name="Normal 8 2 2 2 2 4 2" xfId="1960"/>
    <cellStyle name="Normal 8 2 2 2 2 4 2 2" xfId="3893"/>
    <cellStyle name="Normal 8 2 2 2 2 4 2 2 2" xfId="8017"/>
    <cellStyle name="Normal 8 2 2 2 2 4 2 3" xfId="5911"/>
    <cellStyle name="Normal 8 2 2 2 2 4 2 3 2" xfId="13668"/>
    <cellStyle name="Normal 8 2 2 2 2 4 2 4" xfId="9808"/>
    <cellStyle name="Normal 8 2 2 2 2 4 2 4 2" xfId="15597"/>
    <cellStyle name="Normal 8 2 2 2 2 4 2 5" xfId="11738"/>
    <cellStyle name="Normal 8 2 2 2 2 4 3" xfId="2929"/>
    <cellStyle name="Normal 8 2 2 2 2 4 3 2" xfId="8018"/>
    <cellStyle name="Normal 8 2 2 2 2 4 4" xfId="4947"/>
    <cellStyle name="Normal 8 2 2 2 2 4 4 2" xfId="12704"/>
    <cellStyle name="Normal 8 2 2 2 2 4 5" xfId="8844"/>
    <cellStyle name="Normal 8 2 2 2 2 4 5 2" xfId="14633"/>
    <cellStyle name="Normal 8 2 2 2 2 4 6" xfId="10774"/>
    <cellStyle name="Normal 8 2 2 2 2 5" xfId="1478"/>
    <cellStyle name="Normal 8 2 2 2 2 5 2" xfId="3411"/>
    <cellStyle name="Normal 8 2 2 2 2 5 2 2" xfId="8019"/>
    <cellStyle name="Normal 8 2 2 2 2 5 3" xfId="5429"/>
    <cellStyle name="Normal 8 2 2 2 2 5 3 2" xfId="13186"/>
    <cellStyle name="Normal 8 2 2 2 2 5 4" xfId="9326"/>
    <cellStyle name="Normal 8 2 2 2 2 5 4 2" xfId="15115"/>
    <cellStyle name="Normal 8 2 2 2 2 5 5" xfId="11256"/>
    <cellStyle name="Normal 8 2 2 2 2 6" xfId="2447"/>
    <cellStyle name="Normal 8 2 2 2 2 6 2" xfId="8020"/>
    <cellStyle name="Normal 8 2 2 2 2 7" xfId="4465"/>
    <cellStyle name="Normal 8 2 2 2 2 7 2" xfId="12222"/>
    <cellStyle name="Normal 8 2 2 2 2 8" xfId="8362"/>
    <cellStyle name="Normal 8 2 2 2 2 8 2" xfId="14151"/>
    <cellStyle name="Normal 8 2 2 2 2 9" xfId="10292"/>
    <cellStyle name="Normal 8 2 2 2 3" xfId="504"/>
    <cellStyle name="Normal 8 2 2 2 3 2" xfId="1052"/>
    <cellStyle name="Normal 8 2 2 2 3 2 2" xfId="2040"/>
    <cellStyle name="Normal 8 2 2 2 3 2 2 2" xfId="3973"/>
    <cellStyle name="Normal 8 2 2 2 3 2 2 2 2" xfId="8021"/>
    <cellStyle name="Normal 8 2 2 2 3 2 2 3" xfId="5991"/>
    <cellStyle name="Normal 8 2 2 2 3 2 2 3 2" xfId="13748"/>
    <cellStyle name="Normal 8 2 2 2 3 2 2 4" xfId="9888"/>
    <cellStyle name="Normal 8 2 2 2 3 2 2 4 2" xfId="15677"/>
    <cellStyle name="Normal 8 2 2 2 3 2 2 5" xfId="11818"/>
    <cellStyle name="Normal 8 2 2 2 3 2 3" xfId="3009"/>
    <cellStyle name="Normal 8 2 2 2 3 2 3 2" xfId="8022"/>
    <cellStyle name="Normal 8 2 2 2 3 2 4" xfId="5027"/>
    <cellStyle name="Normal 8 2 2 2 3 2 4 2" xfId="12784"/>
    <cellStyle name="Normal 8 2 2 2 3 2 5" xfId="8924"/>
    <cellStyle name="Normal 8 2 2 2 3 2 5 2" xfId="14713"/>
    <cellStyle name="Normal 8 2 2 2 3 2 6" xfId="10854"/>
    <cellStyle name="Normal 8 2 2 2 3 3" xfId="1558"/>
    <cellStyle name="Normal 8 2 2 2 3 3 2" xfId="3491"/>
    <cellStyle name="Normal 8 2 2 2 3 3 2 2" xfId="8023"/>
    <cellStyle name="Normal 8 2 2 2 3 3 3" xfId="5509"/>
    <cellStyle name="Normal 8 2 2 2 3 3 3 2" xfId="13266"/>
    <cellStyle name="Normal 8 2 2 2 3 3 4" xfId="9406"/>
    <cellStyle name="Normal 8 2 2 2 3 3 4 2" xfId="15195"/>
    <cellStyle name="Normal 8 2 2 2 3 3 5" xfId="11336"/>
    <cellStyle name="Normal 8 2 2 2 3 4" xfId="2527"/>
    <cellStyle name="Normal 8 2 2 2 3 4 2" xfId="8024"/>
    <cellStyle name="Normal 8 2 2 2 3 5" xfId="4545"/>
    <cellStyle name="Normal 8 2 2 2 3 5 2" xfId="12302"/>
    <cellStyle name="Normal 8 2 2 2 3 6" xfId="8442"/>
    <cellStyle name="Normal 8 2 2 2 3 6 2" xfId="14231"/>
    <cellStyle name="Normal 8 2 2 2 3 7" xfId="10372"/>
    <cellStyle name="Normal 8 2 2 2 4" xfId="666"/>
    <cellStyle name="Normal 8 2 2 2 4 2" xfId="1213"/>
    <cellStyle name="Normal 8 2 2 2 4 2 2" xfId="2200"/>
    <cellStyle name="Normal 8 2 2 2 4 2 2 2" xfId="4133"/>
    <cellStyle name="Normal 8 2 2 2 4 2 2 2 2" xfId="8025"/>
    <cellStyle name="Normal 8 2 2 2 4 2 2 3" xfId="6151"/>
    <cellStyle name="Normal 8 2 2 2 4 2 2 3 2" xfId="13908"/>
    <cellStyle name="Normal 8 2 2 2 4 2 2 4" xfId="10048"/>
    <cellStyle name="Normal 8 2 2 2 4 2 2 4 2" xfId="15837"/>
    <cellStyle name="Normal 8 2 2 2 4 2 2 5" xfId="11978"/>
    <cellStyle name="Normal 8 2 2 2 4 2 3" xfId="3170"/>
    <cellStyle name="Normal 8 2 2 2 4 2 3 2" xfId="8026"/>
    <cellStyle name="Normal 8 2 2 2 4 2 4" xfId="5188"/>
    <cellStyle name="Normal 8 2 2 2 4 2 4 2" xfId="12945"/>
    <cellStyle name="Normal 8 2 2 2 4 2 5" xfId="9085"/>
    <cellStyle name="Normal 8 2 2 2 4 2 5 2" xfId="14874"/>
    <cellStyle name="Normal 8 2 2 2 4 2 6" xfId="11015"/>
    <cellStyle name="Normal 8 2 2 2 4 3" xfId="1719"/>
    <cellStyle name="Normal 8 2 2 2 4 3 2" xfId="3652"/>
    <cellStyle name="Normal 8 2 2 2 4 3 2 2" xfId="8027"/>
    <cellStyle name="Normal 8 2 2 2 4 3 3" xfId="5670"/>
    <cellStyle name="Normal 8 2 2 2 4 3 3 2" xfId="13427"/>
    <cellStyle name="Normal 8 2 2 2 4 3 4" xfId="9567"/>
    <cellStyle name="Normal 8 2 2 2 4 3 4 2" xfId="15356"/>
    <cellStyle name="Normal 8 2 2 2 4 3 5" xfId="11497"/>
    <cellStyle name="Normal 8 2 2 2 4 4" xfId="2688"/>
    <cellStyle name="Normal 8 2 2 2 4 4 2" xfId="8028"/>
    <cellStyle name="Normal 8 2 2 2 4 5" xfId="4706"/>
    <cellStyle name="Normal 8 2 2 2 4 5 2" xfId="12463"/>
    <cellStyle name="Normal 8 2 2 2 4 6" xfId="8603"/>
    <cellStyle name="Normal 8 2 2 2 4 6 2" xfId="14392"/>
    <cellStyle name="Normal 8 2 2 2 4 7" xfId="10533"/>
    <cellStyle name="Normal 8 2 2 2 5" xfId="892"/>
    <cellStyle name="Normal 8 2 2 2 5 2" xfId="1880"/>
    <cellStyle name="Normal 8 2 2 2 5 2 2" xfId="3813"/>
    <cellStyle name="Normal 8 2 2 2 5 2 2 2" xfId="8029"/>
    <cellStyle name="Normal 8 2 2 2 5 2 3" xfId="5831"/>
    <cellStyle name="Normal 8 2 2 2 5 2 3 2" xfId="13588"/>
    <cellStyle name="Normal 8 2 2 2 5 2 4" xfId="9728"/>
    <cellStyle name="Normal 8 2 2 2 5 2 4 2" xfId="15517"/>
    <cellStyle name="Normal 8 2 2 2 5 2 5" xfId="11658"/>
    <cellStyle name="Normal 8 2 2 2 5 3" xfId="2849"/>
    <cellStyle name="Normal 8 2 2 2 5 3 2" xfId="8030"/>
    <cellStyle name="Normal 8 2 2 2 5 4" xfId="4867"/>
    <cellStyle name="Normal 8 2 2 2 5 4 2" xfId="12624"/>
    <cellStyle name="Normal 8 2 2 2 5 5" xfId="8764"/>
    <cellStyle name="Normal 8 2 2 2 5 5 2" xfId="14553"/>
    <cellStyle name="Normal 8 2 2 2 5 6" xfId="10694"/>
    <cellStyle name="Normal 8 2 2 2 6" xfId="1398"/>
    <cellStyle name="Normal 8 2 2 2 6 2" xfId="3331"/>
    <cellStyle name="Normal 8 2 2 2 6 2 2" xfId="8031"/>
    <cellStyle name="Normal 8 2 2 2 6 3" xfId="5349"/>
    <cellStyle name="Normal 8 2 2 2 6 3 2" xfId="13106"/>
    <cellStyle name="Normal 8 2 2 2 6 4" xfId="9246"/>
    <cellStyle name="Normal 8 2 2 2 6 4 2" xfId="15035"/>
    <cellStyle name="Normal 8 2 2 2 6 5" xfId="11176"/>
    <cellStyle name="Normal 8 2 2 2 7" xfId="2367"/>
    <cellStyle name="Normal 8 2 2 2 7 2" xfId="8032"/>
    <cellStyle name="Normal 8 2 2 2 8" xfId="4385"/>
    <cellStyle name="Normal 8 2 2 2 8 2" xfId="12142"/>
    <cellStyle name="Normal 8 2 2 2 9" xfId="8282"/>
    <cellStyle name="Normal 8 2 2 2 9 2" xfId="14071"/>
    <cellStyle name="Normal 8 2 2 3" xfId="384"/>
    <cellStyle name="Normal 8 2 2 3 2" xfId="544"/>
    <cellStyle name="Normal 8 2 2 3 2 2" xfId="1092"/>
    <cellStyle name="Normal 8 2 2 3 2 2 2" xfId="2080"/>
    <cellStyle name="Normal 8 2 2 3 2 2 2 2" xfId="4013"/>
    <cellStyle name="Normal 8 2 2 3 2 2 2 2 2" xfId="8033"/>
    <cellStyle name="Normal 8 2 2 3 2 2 2 3" xfId="6031"/>
    <cellStyle name="Normal 8 2 2 3 2 2 2 3 2" xfId="13788"/>
    <cellStyle name="Normal 8 2 2 3 2 2 2 4" xfId="9928"/>
    <cellStyle name="Normal 8 2 2 3 2 2 2 4 2" xfId="15717"/>
    <cellStyle name="Normal 8 2 2 3 2 2 2 5" xfId="11858"/>
    <cellStyle name="Normal 8 2 2 3 2 2 3" xfId="3049"/>
    <cellStyle name="Normal 8 2 2 3 2 2 3 2" xfId="8034"/>
    <cellStyle name="Normal 8 2 2 3 2 2 4" xfId="5067"/>
    <cellStyle name="Normal 8 2 2 3 2 2 4 2" xfId="12824"/>
    <cellStyle name="Normal 8 2 2 3 2 2 5" xfId="8964"/>
    <cellStyle name="Normal 8 2 2 3 2 2 5 2" xfId="14753"/>
    <cellStyle name="Normal 8 2 2 3 2 2 6" xfId="10894"/>
    <cellStyle name="Normal 8 2 2 3 2 3" xfId="1598"/>
    <cellStyle name="Normal 8 2 2 3 2 3 2" xfId="3531"/>
    <cellStyle name="Normal 8 2 2 3 2 3 2 2" xfId="8035"/>
    <cellStyle name="Normal 8 2 2 3 2 3 3" xfId="5549"/>
    <cellStyle name="Normal 8 2 2 3 2 3 3 2" xfId="13306"/>
    <cellStyle name="Normal 8 2 2 3 2 3 4" xfId="9446"/>
    <cellStyle name="Normal 8 2 2 3 2 3 4 2" xfId="15235"/>
    <cellStyle name="Normal 8 2 2 3 2 3 5" xfId="11376"/>
    <cellStyle name="Normal 8 2 2 3 2 4" xfId="2567"/>
    <cellStyle name="Normal 8 2 2 3 2 4 2" xfId="8036"/>
    <cellStyle name="Normal 8 2 2 3 2 5" xfId="4585"/>
    <cellStyle name="Normal 8 2 2 3 2 5 2" xfId="12342"/>
    <cellStyle name="Normal 8 2 2 3 2 6" xfId="8482"/>
    <cellStyle name="Normal 8 2 2 3 2 6 2" xfId="14271"/>
    <cellStyle name="Normal 8 2 2 3 2 7" xfId="10412"/>
    <cellStyle name="Normal 8 2 2 3 3" xfId="706"/>
    <cellStyle name="Normal 8 2 2 3 3 2" xfId="1253"/>
    <cellStyle name="Normal 8 2 2 3 3 2 2" xfId="2240"/>
    <cellStyle name="Normal 8 2 2 3 3 2 2 2" xfId="4173"/>
    <cellStyle name="Normal 8 2 2 3 3 2 2 2 2" xfId="8037"/>
    <cellStyle name="Normal 8 2 2 3 3 2 2 3" xfId="6191"/>
    <cellStyle name="Normal 8 2 2 3 3 2 2 3 2" xfId="13948"/>
    <cellStyle name="Normal 8 2 2 3 3 2 2 4" xfId="10088"/>
    <cellStyle name="Normal 8 2 2 3 3 2 2 4 2" xfId="15877"/>
    <cellStyle name="Normal 8 2 2 3 3 2 2 5" xfId="12018"/>
    <cellStyle name="Normal 8 2 2 3 3 2 3" xfId="3210"/>
    <cellStyle name="Normal 8 2 2 3 3 2 3 2" xfId="8038"/>
    <cellStyle name="Normal 8 2 2 3 3 2 4" xfId="5228"/>
    <cellStyle name="Normal 8 2 2 3 3 2 4 2" xfId="12985"/>
    <cellStyle name="Normal 8 2 2 3 3 2 5" xfId="9125"/>
    <cellStyle name="Normal 8 2 2 3 3 2 5 2" xfId="14914"/>
    <cellStyle name="Normal 8 2 2 3 3 2 6" xfId="11055"/>
    <cellStyle name="Normal 8 2 2 3 3 3" xfId="1759"/>
    <cellStyle name="Normal 8 2 2 3 3 3 2" xfId="3692"/>
    <cellStyle name="Normal 8 2 2 3 3 3 2 2" xfId="8039"/>
    <cellStyle name="Normal 8 2 2 3 3 3 3" xfId="5710"/>
    <cellStyle name="Normal 8 2 2 3 3 3 3 2" xfId="13467"/>
    <cellStyle name="Normal 8 2 2 3 3 3 4" xfId="9607"/>
    <cellStyle name="Normal 8 2 2 3 3 3 4 2" xfId="15396"/>
    <cellStyle name="Normal 8 2 2 3 3 3 5" xfId="11537"/>
    <cellStyle name="Normal 8 2 2 3 3 4" xfId="2728"/>
    <cellStyle name="Normal 8 2 2 3 3 4 2" xfId="8040"/>
    <cellStyle name="Normal 8 2 2 3 3 5" xfId="4746"/>
    <cellStyle name="Normal 8 2 2 3 3 5 2" xfId="12503"/>
    <cellStyle name="Normal 8 2 2 3 3 6" xfId="8643"/>
    <cellStyle name="Normal 8 2 2 3 3 6 2" xfId="14432"/>
    <cellStyle name="Normal 8 2 2 3 3 7" xfId="10573"/>
    <cellStyle name="Normal 8 2 2 3 4" xfId="932"/>
    <cellStyle name="Normal 8 2 2 3 4 2" xfId="1920"/>
    <cellStyle name="Normal 8 2 2 3 4 2 2" xfId="3853"/>
    <cellStyle name="Normal 8 2 2 3 4 2 2 2" xfId="8041"/>
    <cellStyle name="Normal 8 2 2 3 4 2 3" xfId="5871"/>
    <cellStyle name="Normal 8 2 2 3 4 2 3 2" xfId="13628"/>
    <cellStyle name="Normal 8 2 2 3 4 2 4" xfId="9768"/>
    <cellStyle name="Normal 8 2 2 3 4 2 4 2" xfId="15557"/>
    <cellStyle name="Normal 8 2 2 3 4 2 5" xfId="11698"/>
    <cellStyle name="Normal 8 2 2 3 4 3" xfId="2889"/>
    <cellStyle name="Normal 8 2 2 3 4 3 2" xfId="8042"/>
    <cellStyle name="Normal 8 2 2 3 4 4" xfId="4907"/>
    <cellStyle name="Normal 8 2 2 3 4 4 2" xfId="12664"/>
    <cellStyle name="Normal 8 2 2 3 4 5" xfId="8804"/>
    <cellStyle name="Normal 8 2 2 3 4 5 2" xfId="14593"/>
    <cellStyle name="Normal 8 2 2 3 4 6" xfId="10734"/>
    <cellStyle name="Normal 8 2 2 3 5" xfId="1438"/>
    <cellStyle name="Normal 8 2 2 3 5 2" xfId="3371"/>
    <cellStyle name="Normal 8 2 2 3 5 2 2" xfId="8043"/>
    <cellStyle name="Normal 8 2 2 3 5 3" xfId="5389"/>
    <cellStyle name="Normal 8 2 2 3 5 3 2" xfId="13146"/>
    <cellStyle name="Normal 8 2 2 3 5 4" xfId="9286"/>
    <cellStyle name="Normal 8 2 2 3 5 4 2" xfId="15075"/>
    <cellStyle name="Normal 8 2 2 3 5 5" xfId="11216"/>
    <cellStyle name="Normal 8 2 2 3 6" xfId="2407"/>
    <cellStyle name="Normal 8 2 2 3 6 2" xfId="8044"/>
    <cellStyle name="Normal 8 2 2 3 7" xfId="4425"/>
    <cellStyle name="Normal 8 2 2 3 7 2" xfId="12182"/>
    <cellStyle name="Normal 8 2 2 3 8" xfId="8322"/>
    <cellStyle name="Normal 8 2 2 3 8 2" xfId="14111"/>
    <cellStyle name="Normal 8 2 2 3 9" xfId="10252"/>
    <cellStyle name="Normal 8 2 2 4" xfId="464"/>
    <cellStyle name="Normal 8 2 2 4 2" xfId="1012"/>
    <cellStyle name="Normal 8 2 2 4 2 2" xfId="2000"/>
    <cellStyle name="Normal 8 2 2 4 2 2 2" xfId="3933"/>
    <cellStyle name="Normal 8 2 2 4 2 2 2 2" xfId="8045"/>
    <cellStyle name="Normal 8 2 2 4 2 2 3" xfId="5951"/>
    <cellStyle name="Normal 8 2 2 4 2 2 3 2" xfId="13708"/>
    <cellStyle name="Normal 8 2 2 4 2 2 4" xfId="9848"/>
    <cellStyle name="Normal 8 2 2 4 2 2 4 2" xfId="15637"/>
    <cellStyle name="Normal 8 2 2 4 2 2 5" xfId="11778"/>
    <cellStyle name="Normal 8 2 2 4 2 3" xfId="2969"/>
    <cellStyle name="Normal 8 2 2 4 2 3 2" xfId="8046"/>
    <cellStyle name="Normal 8 2 2 4 2 4" xfId="4987"/>
    <cellStyle name="Normal 8 2 2 4 2 4 2" xfId="12744"/>
    <cellStyle name="Normal 8 2 2 4 2 5" xfId="8884"/>
    <cellStyle name="Normal 8 2 2 4 2 5 2" xfId="14673"/>
    <cellStyle name="Normal 8 2 2 4 2 6" xfId="10814"/>
    <cellStyle name="Normal 8 2 2 4 3" xfId="1518"/>
    <cellStyle name="Normal 8 2 2 4 3 2" xfId="3451"/>
    <cellStyle name="Normal 8 2 2 4 3 2 2" xfId="8047"/>
    <cellStyle name="Normal 8 2 2 4 3 3" xfId="5469"/>
    <cellStyle name="Normal 8 2 2 4 3 3 2" xfId="13226"/>
    <cellStyle name="Normal 8 2 2 4 3 4" xfId="9366"/>
    <cellStyle name="Normal 8 2 2 4 3 4 2" xfId="15155"/>
    <cellStyle name="Normal 8 2 2 4 3 5" xfId="11296"/>
    <cellStyle name="Normal 8 2 2 4 4" xfId="2487"/>
    <cellStyle name="Normal 8 2 2 4 4 2" xfId="8048"/>
    <cellStyle name="Normal 8 2 2 4 5" xfId="4505"/>
    <cellStyle name="Normal 8 2 2 4 5 2" xfId="12262"/>
    <cellStyle name="Normal 8 2 2 4 6" xfId="8402"/>
    <cellStyle name="Normal 8 2 2 4 6 2" xfId="14191"/>
    <cellStyle name="Normal 8 2 2 4 7" xfId="10332"/>
    <cellStyle name="Normal 8 2 2 5" xfId="626"/>
    <cellStyle name="Normal 8 2 2 5 2" xfId="1173"/>
    <cellStyle name="Normal 8 2 2 5 2 2" xfId="2160"/>
    <cellStyle name="Normal 8 2 2 5 2 2 2" xfId="4093"/>
    <cellStyle name="Normal 8 2 2 5 2 2 2 2" xfId="8049"/>
    <cellStyle name="Normal 8 2 2 5 2 2 3" xfId="6111"/>
    <cellStyle name="Normal 8 2 2 5 2 2 3 2" xfId="13868"/>
    <cellStyle name="Normal 8 2 2 5 2 2 4" xfId="10008"/>
    <cellStyle name="Normal 8 2 2 5 2 2 4 2" xfId="15797"/>
    <cellStyle name="Normal 8 2 2 5 2 2 5" xfId="11938"/>
    <cellStyle name="Normal 8 2 2 5 2 3" xfId="3130"/>
    <cellStyle name="Normal 8 2 2 5 2 3 2" xfId="8050"/>
    <cellStyle name="Normal 8 2 2 5 2 4" xfId="5148"/>
    <cellStyle name="Normal 8 2 2 5 2 4 2" xfId="12905"/>
    <cellStyle name="Normal 8 2 2 5 2 5" xfId="9045"/>
    <cellStyle name="Normal 8 2 2 5 2 5 2" xfId="14834"/>
    <cellStyle name="Normal 8 2 2 5 2 6" xfId="10975"/>
    <cellStyle name="Normal 8 2 2 5 3" xfId="1679"/>
    <cellStyle name="Normal 8 2 2 5 3 2" xfId="3612"/>
    <cellStyle name="Normal 8 2 2 5 3 2 2" xfId="8051"/>
    <cellStyle name="Normal 8 2 2 5 3 3" xfId="5630"/>
    <cellStyle name="Normal 8 2 2 5 3 3 2" xfId="13387"/>
    <cellStyle name="Normal 8 2 2 5 3 4" xfId="9527"/>
    <cellStyle name="Normal 8 2 2 5 3 4 2" xfId="15316"/>
    <cellStyle name="Normal 8 2 2 5 3 5" xfId="11457"/>
    <cellStyle name="Normal 8 2 2 5 4" xfId="2648"/>
    <cellStyle name="Normal 8 2 2 5 4 2" xfId="8052"/>
    <cellStyle name="Normal 8 2 2 5 5" xfId="4666"/>
    <cellStyle name="Normal 8 2 2 5 5 2" xfId="12423"/>
    <cellStyle name="Normal 8 2 2 5 6" xfId="8563"/>
    <cellStyle name="Normal 8 2 2 5 6 2" xfId="14352"/>
    <cellStyle name="Normal 8 2 2 5 7" xfId="10493"/>
    <cellStyle name="Normal 8 2 2 6" xfId="844"/>
    <cellStyle name="Normal 8 2 2 6 2" xfId="1840"/>
    <cellStyle name="Normal 8 2 2 6 2 2" xfId="3773"/>
    <cellStyle name="Normal 8 2 2 6 2 2 2" xfId="8053"/>
    <cellStyle name="Normal 8 2 2 6 2 3" xfId="5791"/>
    <cellStyle name="Normal 8 2 2 6 2 3 2" xfId="13548"/>
    <cellStyle name="Normal 8 2 2 6 2 4" xfId="9688"/>
    <cellStyle name="Normal 8 2 2 6 2 4 2" xfId="15477"/>
    <cellStyle name="Normal 8 2 2 6 2 5" xfId="11618"/>
    <cellStyle name="Normal 8 2 2 6 3" xfId="2809"/>
    <cellStyle name="Normal 8 2 2 6 3 2" xfId="8054"/>
    <cellStyle name="Normal 8 2 2 6 4" xfId="4827"/>
    <cellStyle name="Normal 8 2 2 6 4 2" xfId="12584"/>
    <cellStyle name="Normal 8 2 2 6 5" xfId="8724"/>
    <cellStyle name="Normal 8 2 2 6 5 2" xfId="14513"/>
    <cellStyle name="Normal 8 2 2 6 6" xfId="10654"/>
    <cellStyle name="Normal 8 2 2 7" xfId="1358"/>
    <cellStyle name="Normal 8 2 2 7 2" xfId="3291"/>
    <cellStyle name="Normal 8 2 2 7 2 2" xfId="8055"/>
    <cellStyle name="Normal 8 2 2 7 3" xfId="5309"/>
    <cellStyle name="Normal 8 2 2 7 3 2" xfId="13066"/>
    <cellStyle name="Normal 8 2 2 7 4" xfId="9206"/>
    <cellStyle name="Normal 8 2 2 7 4 2" xfId="14995"/>
    <cellStyle name="Normal 8 2 2 7 5" xfId="11136"/>
    <cellStyle name="Normal 8 2 2 8" xfId="2327"/>
    <cellStyle name="Normal 8 2 2 8 2" xfId="8056"/>
    <cellStyle name="Normal 8 2 2 9" xfId="4345"/>
    <cellStyle name="Normal 8 2 2 9 2" xfId="12102"/>
    <cellStyle name="Normal 8 2 3" xfId="324"/>
    <cellStyle name="Normal 8 2 3 10" xfId="10192"/>
    <cellStyle name="Normal 8 2 3 2" xfId="404"/>
    <cellStyle name="Normal 8 2 3 2 2" xfId="564"/>
    <cellStyle name="Normal 8 2 3 2 2 2" xfId="1112"/>
    <cellStyle name="Normal 8 2 3 2 2 2 2" xfId="2100"/>
    <cellStyle name="Normal 8 2 3 2 2 2 2 2" xfId="4033"/>
    <cellStyle name="Normal 8 2 3 2 2 2 2 2 2" xfId="8057"/>
    <cellStyle name="Normal 8 2 3 2 2 2 2 3" xfId="6051"/>
    <cellStyle name="Normal 8 2 3 2 2 2 2 3 2" xfId="13808"/>
    <cellStyle name="Normal 8 2 3 2 2 2 2 4" xfId="9948"/>
    <cellStyle name="Normal 8 2 3 2 2 2 2 4 2" xfId="15737"/>
    <cellStyle name="Normal 8 2 3 2 2 2 2 5" xfId="11878"/>
    <cellStyle name="Normal 8 2 3 2 2 2 3" xfId="3069"/>
    <cellStyle name="Normal 8 2 3 2 2 2 3 2" xfId="8058"/>
    <cellStyle name="Normal 8 2 3 2 2 2 4" xfId="5087"/>
    <cellStyle name="Normal 8 2 3 2 2 2 4 2" xfId="12844"/>
    <cellStyle name="Normal 8 2 3 2 2 2 5" xfId="8984"/>
    <cellStyle name="Normal 8 2 3 2 2 2 5 2" xfId="14773"/>
    <cellStyle name="Normal 8 2 3 2 2 2 6" xfId="10914"/>
    <cellStyle name="Normal 8 2 3 2 2 3" xfId="1618"/>
    <cellStyle name="Normal 8 2 3 2 2 3 2" xfId="3551"/>
    <cellStyle name="Normal 8 2 3 2 2 3 2 2" xfId="8059"/>
    <cellStyle name="Normal 8 2 3 2 2 3 3" xfId="5569"/>
    <cellStyle name="Normal 8 2 3 2 2 3 3 2" xfId="13326"/>
    <cellStyle name="Normal 8 2 3 2 2 3 4" xfId="9466"/>
    <cellStyle name="Normal 8 2 3 2 2 3 4 2" xfId="15255"/>
    <cellStyle name="Normal 8 2 3 2 2 3 5" xfId="11396"/>
    <cellStyle name="Normal 8 2 3 2 2 4" xfId="2587"/>
    <cellStyle name="Normal 8 2 3 2 2 4 2" xfId="8060"/>
    <cellStyle name="Normal 8 2 3 2 2 5" xfId="4605"/>
    <cellStyle name="Normal 8 2 3 2 2 5 2" xfId="12362"/>
    <cellStyle name="Normal 8 2 3 2 2 6" xfId="8502"/>
    <cellStyle name="Normal 8 2 3 2 2 6 2" xfId="14291"/>
    <cellStyle name="Normal 8 2 3 2 2 7" xfId="10432"/>
    <cellStyle name="Normal 8 2 3 2 3" xfId="726"/>
    <cellStyle name="Normal 8 2 3 2 3 2" xfId="1273"/>
    <cellStyle name="Normal 8 2 3 2 3 2 2" xfId="2260"/>
    <cellStyle name="Normal 8 2 3 2 3 2 2 2" xfId="4193"/>
    <cellStyle name="Normal 8 2 3 2 3 2 2 2 2" xfId="8061"/>
    <cellStyle name="Normal 8 2 3 2 3 2 2 3" xfId="6211"/>
    <cellStyle name="Normal 8 2 3 2 3 2 2 3 2" xfId="13968"/>
    <cellStyle name="Normal 8 2 3 2 3 2 2 4" xfId="10108"/>
    <cellStyle name="Normal 8 2 3 2 3 2 2 4 2" xfId="15897"/>
    <cellStyle name="Normal 8 2 3 2 3 2 2 5" xfId="12038"/>
    <cellStyle name="Normal 8 2 3 2 3 2 3" xfId="3230"/>
    <cellStyle name="Normal 8 2 3 2 3 2 3 2" xfId="8062"/>
    <cellStyle name="Normal 8 2 3 2 3 2 4" xfId="5248"/>
    <cellStyle name="Normal 8 2 3 2 3 2 4 2" xfId="13005"/>
    <cellStyle name="Normal 8 2 3 2 3 2 5" xfId="9145"/>
    <cellStyle name="Normal 8 2 3 2 3 2 5 2" xfId="14934"/>
    <cellStyle name="Normal 8 2 3 2 3 2 6" xfId="11075"/>
    <cellStyle name="Normal 8 2 3 2 3 3" xfId="1779"/>
    <cellStyle name="Normal 8 2 3 2 3 3 2" xfId="3712"/>
    <cellStyle name="Normal 8 2 3 2 3 3 2 2" xfId="8063"/>
    <cellStyle name="Normal 8 2 3 2 3 3 3" xfId="5730"/>
    <cellStyle name="Normal 8 2 3 2 3 3 3 2" xfId="13487"/>
    <cellStyle name="Normal 8 2 3 2 3 3 4" xfId="9627"/>
    <cellStyle name="Normal 8 2 3 2 3 3 4 2" xfId="15416"/>
    <cellStyle name="Normal 8 2 3 2 3 3 5" xfId="11557"/>
    <cellStyle name="Normal 8 2 3 2 3 4" xfId="2748"/>
    <cellStyle name="Normal 8 2 3 2 3 4 2" xfId="8064"/>
    <cellStyle name="Normal 8 2 3 2 3 5" xfId="4766"/>
    <cellStyle name="Normal 8 2 3 2 3 5 2" xfId="12523"/>
    <cellStyle name="Normal 8 2 3 2 3 6" xfId="8663"/>
    <cellStyle name="Normal 8 2 3 2 3 6 2" xfId="14452"/>
    <cellStyle name="Normal 8 2 3 2 3 7" xfId="10593"/>
    <cellStyle name="Normal 8 2 3 2 4" xfId="952"/>
    <cellStyle name="Normal 8 2 3 2 4 2" xfId="1940"/>
    <cellStyle name="Normal 8 2 3 2 4 2 2" xfId="3873"/>
    <cellStyle name="Normal 8 2 3 2 4 2 2 2" xfId="8065"/>
    <cellStyle name="Normal 8 2 3 2 4 2 3" xfId="5891"/>
    <cellStyle name="Normal 8 2 3 2 4 2 3 2" xfId="13648"/>
    <cellStyle name="Normal 8 2 3 2 4 2 4" xfId="9788"/>
    <cellStyle name="Normal 8 2 3 2 4 2 4 2" xfId="15577"/>
    <cellStyle name="Normal 8 2 3 2 4 2 5" xfId="11718"/>
    <cellStyle name="Normal 8 2 3 2 4 3" xfId="2909"/>
    <cellStyle name="Normal 8 2 3 2 4 3 2" xfId="8066"/>
    <cellStyle name="Normal 8 2 3 2 4 4" xfId="4927"/>
    <cellStyle name="Normal 8 2 3 2 4 4 2" xfId="12684"/>
    <cellStyle name="Normal 8 2 3 2 4 5" xfId="8824"/>
    <cellStyle name="Normal 8 2 3 2 4 5 2" xfId="14613"/>
    <cellStyle name="Normal 8 2 3 2 4 6" xfId="10754"/>
    <cellStyle name="Normal 8 2 3 2 5" xfId="1458"/>
    <cellStyle name="Normal 8 2 3 2 5 2" xfId="3391"/>
    <cellStyle name="Normal 8 2 3 2 5 2 2" xfId="8067"/>
    <cellStyle name="Normal 8 2 3 2 5 3" xfId="5409"/>
    <cellStyle name="Normal 8 2 3 2 5 3 2" xfId="13166"/>
    <cellStyle name="Normal 8 2 3 2 5 4" xfId="9306"/>
    <cellStyle name="Normal 8 2 3 2 5 4 2" xfId="15095"/>
    <cellStyle name="Normal 8 2 3 2 5 5" xfId="11236"/>
    <cellStyle name="Normal 8 2 3 2 6" xfId="2427"/>
    <cellStyle name="Normal 8 2 3 2 6 2" xfId="8068"/>
    <cellStyle name="Normal 8 2 3 2 7" xfId="4445"/>
    <cellStyle name="Normal 8 2 3 2 7 2" xfId="12202"/>
    <cellStyle name="Normal 8 2 3 2 8" xfId="8342"/>
    <cellStyle name="Normal 8 2 3 2 8 2" xfId="14131"/>
    <cellStyle name="Normal 8 2 3 2 9" xfId="10272"/>
    <cellStyle name="Normal 8 2 3 3" xfId="484"/>
    <cellStyle name="Normal 8 2 3 3 2" xfId="1032"/>
    <cellStyle name="Normal 8 2 3 3 2 2" xfId="2020"/>
    <cellStyle name="Normal 8 2 3 3 2 2 2" xfId="3953"/>
    <cellStyle name="Normal 8 2 3 3 2 2 2 2" xfId="8069"/>
    <cellStyle name="Normal 8 2 3 3 2 2 3" xfId="5971"/>
    <cellStyle name="Normal 8 2 3 3 2 2 3 2" xfId="13728"/>
    <cellStyle name="Normal 8 2 3 3 2 2 4" xfId="9868"/>
    <cellStyle name="Normal 8 2 3 3 2 2 4 2" xfId="15657"/>
    <cellStyle name="Normal 8 2 3 3 2 2 5" xfId="11798"/>
    <cellStyle name="Normal 8 2 3 3 2 3" xfId="2989"/>
    <cellStyle name="Normal 8 2 3 3 2 3 2" xfId="8070"/>
    <cellStyle name="Normal 8 2 3 3 2 4" xfId="5007"/>
    <cellStyle name="Normal 8 2 3 3 2 4 2" xfId="12764"/>
    <cellStyle name="Normal 8 2 3 3 2 5" xfId="8904"/>
    <cellStyle name="Normal 8 2 3 3 2 5 2" xfId="14693"/>
    <cellStyle name="Normal 8 2 3 3 2 6" xfId="10834"/>
    <cellStyle name="Normal 8 2 3 3 3" xfId="1538"/>
    <cellStyle name="Normal 8 2 3 3 3 2" xfId="3471"/>
    <cellStyle name="Normal 8 2 3 3 3 2 2" xfId="8071"/>
    <cellStyle name="Normal 8 2 3 3 3 3" xfId="5489"/>
    <cellStyle name="Normal 8 2 3 3 3 3 2" xfId="13246"/>
    <cellStyle name="Normal 8 2 3 3 3 4" xfId="9386"/>
    <cellStyle name="Normal 8 2 3 3 3 4 2" xfId="15175"/>
    <cellStyle name="Normal 8 2 3 3 3 5" xfId="11316"/>
    <cellStyle name="Normal 8 2 3 3 4" xfId="2507"/>
    <cellStyle name="Normal 8 2 3 3 4 2" xfId="8072"/>
    <cellStyle name="Normal 8 2 3 3 5" xfId="4525"/>
    <cellStyle name="Normal 8 2 3 3 5 2" xfId="12282"/>
    <cellStyle name="Normal 8 2 3 3 6" xfId="8422"/>
    <cellStyle name="Normal 8 2 3 3 6 2" xfId="14211"/>
    <cellStyle name="Normal 8 2 3 3 7" xfId="10352"/>
    <cellStyle name="Normal 8 2 3 4" xfId="646"/>
    <cellStyle name="Normal 8 2 3 4 2" xfId="1193"/>
    <cellStyle name="Normal 8 2 3 4 2 2" xfId="2180"/>
    <cellStyle name="Normal 8 2 3 4 2 2 2" xfId="4113"/>
    <cellStyle name="Normal 8 2 3 4 2 2 2 2" xfId="8073"/>
    <cellStyle name="Normal 8 2 3 4 2 2 3" xfId="6131"/>
    <cellStyle name="Normal 8 2 3 4 2 2 3 2" xfId="13888"/>
    <cellStyle name="Normal 8 2 3 4 2 2 4" xfId="10028"/>
    <cellStyle name="Normal 8 2 3 4 2 2 4 2" xfId="15817"/>
    <cellStyle name="Normal 8 2 3 4 2 2 5" xfId="11958"/>
    <cellStyle name="Normal 8 2 3 4 2 3" xfId="3150"/>
    <cellStyle name="Normal 8 2 3 4 2 3 2" xfId="8074"/>
    <cellStyle name="Normal 8 2 3 4 2 4" xfId="5168"/>
    <cellStyle name="Normal 8 2 3 4 2 4 2" xfId="12925"/>
    <cellStyle name="Normal 8 2 3 4 2 5" xfId="9065"/>
    <cellStyle name="Normal 8 2 3 4 2 5 2" xfId="14854"/>
    <cellStyle name="Normal 8 2 3 4 2 6" xfId="10995"/>
    <cellStyle name="Normal 8 2 3 4 3" xfId="1699"/>
    <cellStyle name="Normal 8 2 3 4 3 2" xfId="3632"/>
    <cellStyle name="Normal 8 2 3 4 3 2 2" xfId="8075"/>
    <cellStyle name="Normal 8 2 3 4 3 3" xfId="5650"/>
    <cellStyle name="Normal 8 2 3 4 3 3 2" xfId="13407"/>
    <cellStyle name="Normal 8 2 3 4 3 4" xfId="9547"/>
    <cellStyle name="Normal 8 2 3 4 3 4 2" xfId="15336"/>
    <cellStyle name="Normal 8 2 3 4 3 5" xfId="11477"/>
    <cellStyle name="Normal 8 2 3 4 4" xfId="2668"/>
    <cellStyle name="Normal 8 2 3 4 4 2" xfId="8076"/>
    <cellStyle name="Normal 8 2 3 4 5" xfId="4686"/>
    <cellStyle name="Normal 8 2 3 4 5 2" xfId="12443"/>
    <cellStyle name="Normal 8 2 3 4 6" xfId="8583"/>
    <cellStyle name="Normal 8 2 3 4 6 2" xfId="14372"/>
    <cellStyle name="Normal 8 2 3 4 7" xfId="10513"/>
    <cellStyle name="Normal 8 2 3 5" xfId="872"/>
    <cellStyle name="Normal 8 2 3 5 2" xfId="1860"/>
    <cellStyle name="Normal 8 2 3 5 2 2" xfId="3793"/>
    <cellStyle name="Normal 8 2 3 5 2 2 2" xfId="8077"/>
    <cellStyle name="Normal 8 2 3 5 2 3" xfId="5811"/>
    <cellStyle name="Normal 8 2 3 5 2 3 2" xfId="13568"/>
    <cellStyle name="Normal 8 2 3 5 2 4" xfId="9708"/>
    <cellStyle name="Normal 8 2 3 5 2 4 2" xfId="15497"/>
    <cellStyle name="Normal 8 2 3 5 2 5" xfId="11638"/>
    <cellStyle name="Normal 8 2 3 5 3" xfId="2829"/>
    <cellStyle name="Normal 8 2 3 5 3 2" xfId="8078"/>
    <cellStyle name="Normal 8 2 3 5 4" xfId="4847"/>
    <cellStyle name="Normal 8 2 3 5 4 2" xfId="12604"/>
    <cellStyle name="Normal 8 2 3 5 5" xfId="8744"/>
    <cellStyle name="Normal 8 2 3 5 5 2" xfId="14533"/>
    <cellStyle name="Normal 8 2 3 5 6" xfId="10674"/>
    <cellStyle name="Normal 8 2 3 6" xfId="1378"/>
    <cellStyle name="Normal 8 2 3 6 2" xfId="3311"/>
    <cellStyle name="Normal 8 2 3 6 2 2" xfId="8079"/>
    <cellStyle name="Normal 8 2 3 6 3" xfId="5329"/>
    <cellStyle name="Normal 8 2 3 6 3 2" xfId="13086"/>
    <cellStyle name="Normal 8 2 3 6 4" xfId="9226"/>
    <cellStyle name="Normal 8 2 3 6 4 2" xfId="15015"/>
    <cellStyle name="Normal 8 2 3 6 5" xfId="11156"/>
    <cellStyle name="Normal 8 2 3 7" xfId="2347"/>
    <cellStyle name="Normal 8 2 3 7 2" xfId="8080"/>
    <cellStyle name="Normal 8 2 3 8" xfId="4365"/>
    <cellStyle name="Normal 8 2 3 8 2" xfId="12122"/>
    <cellStyle name="Normal 8 2 3 9" xfId="8262"/>
    <cellStyle name="Normal 8 2 3 9 2" xfId="14051"/>
    <cellStyle name="Normal 8 2 4" xfId="364"/>
    <cellStyle name="Normal 8 2 4 2" xfId="524"/>
    <cellStyle name="Normal 8 2 4 2 2" xfId="1072"/>
    <cellStyle name="Normal 8 2 4 2 2 2" xfId="2060"/>
    <cellStyle name="Normal 8 2 4 2 2 2 2" xfId="3993"/>
    <cellStyle name="Normal 8 2 4 2 2 2 2 2" xfId="8081"/>
    <cellStyle name="Normal 8 2 4 2 2 2 3" xfId="6011"/>
    <cellStyle name="Normal 8 2 4 2 2 2 3 2" xfId="13768"/>
    <cellStyle name="Normal 8 2 4 2 2 2 4" xfId="9908"/>
    <cellStyle name="Normal 8 2 4 2 2 2 4 2" xfId="15697"/>
    <cellStyle name="Normal 8 2 4 2 2 2 5" xfId="11838"/>
    <cellStyle name="Normal 8 2 4 2 2 3" xfId="3029"/>
    <cellStyle name="Normal 8 2 4 2 2 3 2" xfId="8082"/>
    <cellStyle name="Normal 8 2 4 2 2 4" xfId="5047"/>
    <cellStyle name="Normal 8 2 4 2 2 4 2" xfId="12804"/>
    <cellStyle name="Normal 8 2 4 2 2 5" xfId="8944"/>
    <cellStyle name="Normal 8 2 4 2 2 5 2" xfId="14733"/>
    <cellStyle name="Normal 8 2 4 2 2 6" xfId="10874"/>
    <cellStyle name="Normal 8 2 4 2 3" xfId="1578"/>
    <cellStyle name="Normal 8 2 4 2 3 2" xfId="3511"/>
    <cellStyle name="Normal 8 2 4 2 3 2 2" xfId="8083"/>
    <cellStyle name="Normal 8 2 4 2 3 3" xfId="5529"/>
    <cellStyle name="Normal 8 2 4 2 3 3 2" xfId="13286"/>
    <cellStyle name="Normal 8 2 4 2 3 4" xfId="9426"/>
    <cellStyle name="Normal 8 2 4 2 3 4 2" xfId="15215"/>
    <cellStyle name="Normal 8 2 4 2 3 5" xfId="11356"/>
    <cellStyle name="Normal 8 2 4 2 4" xfId="2547"/>
    <cellStyle name="Normal 8 2 4 2 4 2" xfId="8084"/>
    <cellStyle name="Normal 8 2 4 2 5" xfId="4565"/>
    <cellStyle name="Normal 8 2 4 2 5 2" xfId="12322"/>
    <cellStyle name="Normal 8 2 4 2 6" xfId="8462"/>
    <cellStyle name="Normal 8 2 4 2 6 2" xfId="14251"/>
    <cellStyle name="Normal 8 2 4 2 7" xfId="10392"/>
    <cellStyle name="Normal 8 2 4 3" xfId="686"/>
    <cellStyle name="Normal 8 2 4 3 2" xfId="1233"/>
    <cellStyle name="Normal 8 2 4 3 2 2" xfId="2220"/>
    <cellStyle name="Normal 8 2 4 3 2 2 2" xfId="4153"/>
    <cellStyle name="Normal 8 2 4 3 2 2 2 2" xfId="8085"/>
    <cellStyle name="Normal 8 2 4 3 2 2 3" xfId="6171"/>
    <cellStyle name="Normal 8 2 4 3 2 2 3 2" xfId="13928"/>
    <cellStyle name="Normal 8 2 4 3 2 2 4" xfId="10068"/>
    <cellStyle name="Normal 8 2 4 3 2 2 4 2" xfId="15857"/>
    <cellStyle name="Normal 8 2 4 3 2 2 5" xfId="11998"/>
    <cellStyle name="Normal 8 2 4 3 2 3" xfId="3190"/>
    <cellStyle name="Normal 8 2 4 3 2 3 2" xfId="8086"/>
    <cellStyle name="Normal 8 2 4 3 2 4" xfId="5208"/>
    <cellStyle name="Normal 8 2 4 3 2 4 2" xfId="12965"/>
    <cellStyle name="Normal 8 2 4 3 2 5" xfId="9105"/>
    <cellStyle name="Normal 8 2 4 3 2 5 2" xfId="14894"/>
    <cellStyle name="Normal 8 2 4 3 2 6" xfId="11035"/>
    <cellStyle name="Normal 8 2 4 3 3" xfId="1739"/>
    <cellStyle name="Normal 8 2 4 3 3 2" xfId="3672"/>
    <cellStyle name="Normal 8 2 4 3 3 2 2" xfId="8087"/>
    <cellStyle name="Normal 8 2 4 3 3 3" xfId="5690"/>
    <cellStyle name="Normal 8 2 4 3 3 3 2" xfId="13447"/>
    <cellStyle name="Normal 8 2 4 3 3 4" xfId="9587"/>
    <cellStyle name="Normal 8 2 4 3 3 4 2" xfId="15376"/>
    <cellStyle name="Normal 8 2 4 3 3 5" xfId="11517"/>
    <cellStyle name="Normal 8 2 4 3 4" xfId="2708"/>
    <cellStyle name="Normal 8 2 4 3 4 2" xfId="8088"/>
    <cellStyle name="Normal 8 2 4 3 5" xfId="4726"/>
    <cellStyle name="Normal 8 2 4 3 5 2" xfId="12483"/>
    <cellStyle name="Normal 8 2 4 3 6" xfId="8623"/>
    <cellStyle name="Normal 8 2 4 3 6 2" xfId="14412"/>
    <cellStyle name="Normal 8 2 4 3 7" xfId="10553"/>
    <cellStyle name="Normal 8 2 4 4" xfId="912"/>
    <cellStyle name="Normal 8 2 4 4 2" xfId="1900"/>
    <cellStyle name="Normal 8 2 4 4 2 2" xfId="3833"/>
    <cellStyle name="Normal 8 2 4 4 2 2 2" xfId="8089"/>
    <cellStyle name="Normal 8 2 4 4 2 3" xfId="5851"/>
    <cellStyle name="Normal 8 2 4 4 2 3 2" xfId="13608"/>
    <cellStyle name="Normal 8 2 4 4 2 4" xfId="9748"/>
    <cellStyle name="Normal 8 2 4 4 2 4 2" xfId="15537"/>
    <cellStyle name="Normal 8 2 4 4 2 5" xfId="11678"/>
    <cellStyle name="Normal 8 2 4 4 3" xfId="2869"/>
    <cellStyle name="Normal 8 2 4 4 3 2" xfId="8090"/>
    <cellStyle name="Normal 8 2 4 4 4" xfId="4887"/>
    <cellStyle name="Normal 8 2 4 4 4 2" xfId="12644"/>
    <cellStyle name="Normal 8 2 4 4 5" xfId="8784"/>
    <cellStyle name="Normal 8 2 4 4 5 2" xfId="14573"/>
    <cellStyle name="Normal 8 2 4 4 6" xfId="10714"/>
    <cellStyle name="Normal 8 2 4 5" xfId="1418"/>
    <cellStyle name="Normal 8 2 4 5 2" xfId="3351"/>
    <cellStyle name="Normal 8 2 4 5 2 2" xfId="8091"/>
    <cellStyle name="Normal 8 2 4 5 3" xfId="5369"/>
    <cellStyle name="Normal 8 2 4 5 3 2" xfId="13126"/>
    <cellStyle name="Normal 8 2 4 5 4" xfId="9266"/>
    <cellStyle name="Normal 8 2 4 5 4 2" xfId="15055"/>
    <cellStyle name="Normal 8 2 4 5 5" xfId="11196"/>
    <cellStyle name="Normal 8 2 4 6" xfId="2387"/>
    <cellStyle name="Normal 8 2 4 6 2" xfId="8092"/>
    <cellStyle name="Normal 8 2 4 7" xfId="4405"/>
    <cellStyle name="Normal 8 2 4 7 2" xfId="12162"/>
    <cellStyle name="Normal 8 2 4 8" xfId="8302"/>
    <cellStyle name="Normal 8 2 4 8 2" xfId="14091"/>
    <cellStyle name="Normal 8 2 4 9" xfId="10232"/>
    <cellStyle name="Normal 8 2 5" xfId="444"/>
    <cellStyle name="Normal 8 2 5 2" xfId="992"/>
    <cellStyle name="Normal 8 2 5 2 2" xfId="1980"/>
    <cellStyle name="Normal 8 2 5 2 2 2" xfId="3913"/>
    <cellStyle name="Normal 8 2 5 2 2 2 2" xfId="8093"/>
    <cellStyle name="Normal 8 2 5 2 2 3" xfId="5931"/>
    <cellStyle name="Normal 8 2 5 2 2 3 2" xfId="13688"/>
    <cellStyle name="Normal 8 2 5 2 2 4" xfId="9828"/>
    <cellStyle name="Normal 8 2 5 2 2 4 2" xfId="15617"/>
    <cellStyle name="Normal 8 2 5 2 2 5" xfId="11758"/>
    <cellStyle name="Normal 8 2 5 2 3" xfId="2949"/>
    <cellStyle name="Normal 8 2 5 2 3 2" xfId="8094"/>
    <cellStyle name="Normal 8 2 5 2 4" xfId="4967"/>
    <cellStyle name="Normal 8 2 5 2 4 2" xfId="12724"/>
    <cellStyle name="Normal 8 2 5 2 5" xfId="8864"/>
    <cellStyle name="Normal 8 2 5 2 5 2" xfId="14653"/>
    <cellStyle name="Normal 8 2 5 2 6" xfId="10794"/>
    <cellStyle name="Normal 8 2 5 3" xfId="1498"/>
    <cellStyle name="Normal 8 2 5 3 2" xfId="3431"/>
    <cellStyle name="Normal 8 2 5 3 2 2" xfId="8095"/>
    <cellStyle name="Normal 8 2 5 3 3" xfId="5449"/>
    <cellStyle name="Normal 8 2 5 3 3 2" xfId="13206"/>
    <cellStyle name="Normal 8 2 5 3 4" xfId="9346"/>
    <cellStyle name="Normal 8 2 5 3 4 2" xfId="15135"/>
    <cellStyle name="Normal 8 2 5 3 5" xfId="11276"/>
    <cellStyle name="Normal 8 2 5 4" xfId="2467"/>
    <cellStyle name="Normal 8 2 5 4 2" xfId="8096"/>
    <cellStyle name="Normal 8 2 5 5" xfId="4485"/>
    <cellStyle name="Normal 8 2 5 5 2" xfId="12242"/>
    <cellStyle name="Normal 8 2 5 6" xfId="8382"/>
    <cellStyle name="Normal 8 2 5 6 2" xfId="14171"/>
    <cellStyle name="Normal 8 2 5 7" xfId="10312"/>
    <cellStyle name="Normal 8 2 6" xfId="606"/>
    <cellStyle name="Normal 8 2 6 2" xfId="1153"/>
    <cellStyle name="Normal 8 2 6 2 2" xfId="2140"/>
    <cellStyle name="Normal 8 2 6 2 2 2" xfId="4073"/>
    <cellStyle name="Normal 8 2 6 2 2 2 2" xfId="8097"/>
    <cellStyle name="Normal 8 2 6 2 2 3" xfId="6091"/>
    <cellStyle name="Normal 8 2 6 2 2 3 2" xfId="13848"/>
    <cellStyle name="Normal 8 2 6 2 2 4" xfId="9988"/>
    <cellStyle name="Normal 8 2 6 2 2 4 2" xfId="15777"/>
    <cellStyle name="Normal 8 2 6 2 2 5" xfId="11918"/>
    <cellStyle name="Normal 8 2 6 2 3" xfId="3110"/>
    <cellStyle name="Normal 8 2 6 2 3 2" xfId="8098"/>
    <cellStyle name="Normal 8 2 6 2 4" xfId="5128"/>
    <cellStyle name="Normal 8 2 6 2 4 2" xfId="12885"/>
    <cellStyle name="Normal 8 2 6 2 5" xfId="9025"/>
    <cellStyle name="Normal 8 2 6 2 5 2" xfId="14814"/>
    <cellStyle name="Normal 8 2 6 2 6" xfId="10955"/>
    <cellStyle name="Normal 8 2 6 3" xfId="1659"/>
    <cellStyle name="Normal 8 2 6 3 2" xfId="3592"/>
    <cellStyle name="Normal 8 2 6 3 2 2" xfId="8099"/>
    <cellStyle name="Normal 8 2 6 3 3" xfId="5610"/>
    <cellStyle name="Normal 8 2 6 3 3 2" xfId="13367"/>
    <cellStyle name="Normal 8 2 6 3 4" xfId="9507"/>
    <cellStyle name="Normal 8 2 6 3 4 2" xfId="15296"/>
    <cellStyle name="Normal 8 2 6 3 5" xfId="11437"/>
    <cellStyle name="Normal 8 2 6 4" xfId="2628"/>
    <cellStyle name="Normal 8 2 6 4 2" xfId="8100"/>
    <cellStyle name="Normal 8 2 6 5" xfId="4646"/>
    <cellStyle name="Normal 8 2 6 5 2" xfId="12403"/>
    <cellStyle name="Normal 8 2 6 6" xfId="8543"/>
    <cellStyle name="Normal 8 2 6 6 2" xfId="14332"/>
    <cellStyle name="Normal 8 2 6 7" xfId="10473"/>
    <cellStyle name="Normal 8 2 7" xfId="823"/>
    <cellStyle name="Normal 8 2 7 2" xfId="1820"/>
    <cellStyle name="Normal 8 2 7 2 2" xfId="3753"/>
    <cellStyle name="Normal 8 2 7 2 2 2" xfId="8101"/>
    <cellStyle name="Normal 8 2 7 2 3" xfId="5771"/>
    <cellStyle name="Normal 8 2 7 2 3 2" xfId="13528"/>
    <cellStyle name="Normal 8 2 7 2 4" xfId="9668"/>
    <cellStyle name="Normal 8 2 7 2 4 2" xfId="15457"/>
    <cellStyle name="Normal 8 2 7 2 5" xfId="11598"/>
    <cellStyle name="Normal 8 2 7 3" xfId="2789"/>
    <cellStyle name="Normal 8 2 7 3 2" xfId="8102"/>
    <cellStyle name="Normal 8 2 7 4" xfId="4807"/>
    <cellStyle name="Normal 8 2 7 4 2" xfId="12564"/>
    <cellStyle name="Normal 8 2 7 5" xfId="8704"/>
    <cellStyle name="Normal 8 2 7 5 2" xfId="14493"/>
    <cellStyle name="Normal 8 2 7 6" xfId="10634"/>
    <cellStyle name="Normal 8 2 8" xfId="1338"/>
    <cellStyle name="Normal 8 2 8 2" xfId="3271"/>
    <cellStyle name="Normal 8 2 8 2 2" xfId="8103"/>
    <cellStyle name="Normal 8 2 8 3" xfId="5289"/>
    <cellStyle name="Normal 8 2 8 3 2" xfId="13046"/>
    <cellStyle name="Normal 8 2 8 4" xfId="9186"/>
    <cellStyle name="Normal 8 2 8 4 2" xfId="14975"/>
    <cellStyle name="Normal 8 2 8 5" xfId="11116"/>
    <cellStyle name="Normal 8 2 9" xfId="2307"/>
    <cellStyle name="Normal 8 2 9 2" xfId="8104"/>
    <cellStyle name="Normal 8 3" xfId="249"/>
    <cellStyle name="Normal 8 3 10" xfId="8232"/>
    <cellStyle name="Normal 8 3 10 2" xfId="14021"/>
    <cellStyle name="Normal 8 3 11" xfId="10162"/>
    <cellStyle name="Normal 8 3 2" xfId="334"/>
    <cellStyle name="Normal 8 3 2 10" xfId="10202"/>
    <cellStyle name="Normal 8 3 2 2" xfId="414"/>
    <cellStyle name="Normal 8 3 2 2 2" xfId="574"/>
    <cellStyle name="Normal 8 3 2 2 2 2" xfId="1122"/>
    <cellStyle name="Normal 8 3 2 2 2 2 2" xfId="2110"/>
    <cellStyle name="Normal 8 3 2 2 2 2 2 2" xfId="4043"/>
    <cellStyle name="Normal 8 3 2 2 2 2 2 2 2" xfId="8105"/>
    <cellStyle name="Normal 8 3 2 2 2 2 2 3" xfId="6061"/>
    <cellStyle name="Normal 8 3 2 2 2 2 2 3 2" xfId="13818"/>
    <cellStyle name="Normal 8 3 2 2 2 2 2 4" xfId="9958"/>
    <cellStyle name="Normal 8 3 2 2 2 2 2 4 2" xfId="15747"/>
    <cellStyle name="Normal 8 3 2 2 2 2 2 5" xfId="11888"/>
    <cellStyle name="Normal 8 3 2 2 2 2 3" xfId="3079"/>
    <cellStyle name="Normal 8 3 2 2 2 2 3 2" xfId="8106"/>
    <cellStyle name="Normal 8 3 2 2 2 2 4" xfId="5097"/>
    <cellStyle name="Normal 8 3 2 2 2 2 4 2" xfId="12854"/>
    <cellStyle name="Normal 8 3 2 2 2 2 5" xfId="8994"/>
    <cellStyle name="Normal 8 3 2 2 2 2 5 2" xfId="14783"/>
    <cellStyle name="Normal 8 3 2 2 2 2 6" xfId="10924"/>
    <cellStyle name="Normal 8 3 2 2 2 3" xfId="1628"/>
    <cellStyle name="Normal 8 3 2 2 2 3 2" xfId="3561"/>
    <cellStyle name="Normal 8 3 2 2 2 3 2 2" xfId="8107"/>
    <cellStyle name="Normal 8 3 2 2 2 3 3" xfId="5579"/>
    <cellStyle name="Normal 8 3 2 2 2 3 3 2" xfId="13336"/>
    <cellStyle name="Normal 8 3 2 2 2 3 4" xfId="9476"/>
    <cellStyle name="Normal 8 3 2 2 2 3 4 2" xfId="15265"/>
    <cellStyle name="Normal 8 3 2 2 2 3 5" xfId="11406"/>
    <cellStyle name="Normal 8 3 2 2 2 4" xfId="2597"/>
    <cellStyle name="Normal 8 3 2 2 2 4 2" xfId="8108"/>
    <cellStyle name="Normal 8 3 2 2 2 5" xfId="4615"/>
    <cellStyle name="Normal 8 3 2 2 2 5 2" xfId="12372"/>
    <cellStyle name="Normal 8 3 2 2 2 6" xfId="8512"/>
    <cellStyle name="Normal 8 3 2 2 2 6 2" xfId="14301"/>
    <cellStyle name="Normal 8 3 2 2 2 7" xfId="10442"/>
    <cellStyle name="Normal 8 3 2 2 3" xfId="736"/>
    <cellStyle name="Normal 8 3 2 2 3 2" xfId="1283"/>
    <cellStyle name="Normal 8 3 2 2 3 2 2" xfId="2270"/>
    <cellStyle name="Normal 8 3 2 2 3 2 2 2" xfId="4203"/>
    <cellStyle name="Normal 8 3 2 2 3 2 2 2 2" xfId="8109"/>
    <cellStyle name="Normal 8 3 2 2 3 2 2 3" xfId="6221"/>
    <cellStyle name="Normal 8 3 2 2 3 2 2 3 2" xfId="13978"/>
    <cellStyle name="Normal 8 3 2 2 3 2 2 4" xfId="10118"/>
    <cellStyle name="Normal 8 3 2 2 3 2 2 4 2" xfId="15907"/>
    <cellStyle name="Normal 8 3 2 2 3 2 2 5" xfId="12048"/>
    <cellStyle name="Normal 8 3 2 2 3 2 3" xfId="3240"/>
    <cellStyle name="Normal 8 3 2 2 3 2 3 2" xfId="8110"/>
    <cellStyle name="Normal 8 3 2 2 3 2 4" xfId="5258"/>
    <cellStyle name="Normal 8 3 2 2 3 2 4 2" xfId="13015"/>
    <cellStyle name="Normal 8 3 2 2 3 2 5" xfId="9155"/>
    <cellStyle name="Normal 8 3 2 2 3 2 5 2" xfId="14944"/>
    <cellStyle name="Normal 8 3 2 2 3 2 6" xfId="11085"/>
    <cellStyle name="Normal 8 3 2 2 3 3" xfId="1789"/>
    <cellStyle name="Normal 8 3 2 2 3 3 2" xfId="3722"/>
    <cellStyle name="Normal 8 3 2 2 3 3 2 2" xfId="8111"/>
    <cellStyle name="Normal 8 3 2 2 3 3 3" xfId="5740"/>
    <cellStyle name="Normal 8 3 2 2 3 3 3 2" xfId="13497"/>
    <cellStyle name="Normal 8 3 2 2 3 3 4" xfId="9637"/>
    <cellStyle name="Normal 8 3 2 2 3 3 4 2" xfId="15426"/>
    <cellStyle name="Normal 8 3 2 2 3 3 5" xfId="11567"/>
    <cellStyle name="Normal 8 3 2 2 3 4" xfId="2758"/>
    <cellStyle name="Normal 8 3 2 2 3 4 2" xfId="8112"/>
    <cellStyle name="Normal 8 3 2 2 3 5" xfId="4776"/>
    <cellStyle name="Normal 8 3 2 2 3 5 2" xfId="12533"/>
    <cellStyle name="Normal 8 3 2 2 3 6" xfId="8673"/>
    <cellStyle name="Normal 8 3 2 2 3 6 2" xfId="14462"/>
    <cellStyle name="Normal 8 3 2 2 3 7" xfId="10603"/>
    <cellStyle name="Normal 8 3 2 2 4" xfId="962"/>
    <cellStyle name="Normal 8 3 2 2 4 2" xfId="1950"/>
    <cellStyle name="Normal 8 3 2 2 4 2 2" xfId="3883"/>
    <cellStyle name="Normal 8 3 2 2 4 2 2 2" xfId="8113"/>
    <cellStyle name="Normal 8 3 2 2 4 2 3" xfId="5901"/>
    <cellStyle name="Normal 8 3 2 2 4 2 3 2" xfId="13658"/>
    <cellStyle name="Normal 8 3 2 2 4 2 4" xfId="9798"/>
    <cellStyle name="Normal 8 3 2 2 4 2 4 2" xfId="15587"/>
    <cellStyle name="Normal 8 3 2 2 4 2 5" xfId="11728"/>
    <cellStyle name="Normal 8 3 2 2 4 3" xfId="2919"/>
    <cellStyle name="Normal 8 3 2 2 4 3 2" xfId="8114"/>
    <cellStyle name="Normal 8 3 2 2 4 4" xfId="4937"/>
    <cellStyle name="Normal 8 3 2 2 4 4 2" xfId="12694"/>
    <cellStyle name="Normal 8 3 2 2 4 5" xfId="8834"/>
    <cellStyle name="Normal 8 3 2 2 4 5 2" xfId="14623"/>
    <cellStyle name="Normal 8 3 2 2 4 6" xfId="10764"/>
    <cellStyle name="Normal 8 3 2 2 5" xfId="1468"/>
    <cellStyle name="Normal 8 3 2 2 5 2" xfId="3401"/>
    <cellStyle name="Normal 8 3 2 2 5 2 2" xfId="8115"/>
    <cellStyle name="Normal 8 3 2 2 5 3" xfId="5419"/>
    <cellStyle name="Normal 8 3 2 2 5 3 2" xfId="13176"/>
    <cellStyle name="Normal 8 3 2 2 5 4" xfId="9316"/>
    <cellStyle name="Normal 8 3 2 2 5 4 2" xfId="15105"/>
    <cellStyle name="Normal 8 3 2 2 5 5" xfId="11246"/>
    <cellStyle name="Normal 8 3 2 2 6" xfId="2437"/>
    <cellStyle name="Normal 8 3 2 2 6 2" xfId="8116"/>
    <cellStyle name="Normal 8 3 2 2 7" xfId="4455"/>
    <cellStyle name="Normal 8 3 2 2 7 2" xfId="12212"/>
    <cellStyle name="Normal 8 3 2 2 8" xfId="8352"/>
    <cellStyle name="Normal 8 3 2 2 8 2" xfId="14141"/>
    <cellStyle name="Normal 8 3 2 2 9" xfId="10282"/>
    <cellStyle name="Normal 8 3 2 3" xfId="494"/>
    <cellStyle name="Normal 8 3 2 3 2" xfId="1042"/>
    <cellStyle name="Normal 8 3 2 3 2 2" xfId="2030"/>
    <cellStyle name="Normal 8 3 2 3 2 2 2" xfId="3963"/>
    <cellStyle name="Normal 8 3 2 3 2 2 2 2" xfId="8117"/>
    <cellStyle name="Normal 8 3 2 3 2 2 3" xfId="5981"/>
    <cellStyle name="Normal 8 3 2 3 2 2 3 2" xfId="13738"/>
    <cellStyle name="Normal 8 3 2 3 2 2 4" xfId="9878"/>
    <cellStyle name="Normal 8 3 2 3 2 2 4 2" xfId="15667"/>
    <cellStyle name="Normal 8 3 2 3 2 2 5" xfId="11808"/>
    <cellStyle name="Normal 8 3 2 3 2 3" xfId="2999"/>
    <cellStyle name="Normal 8 3 2 3 2 3 2" xfId="8118"/>
    <cellStyle name="Normal 8 3 2 3 2 4" xfId="5017"/>
    <cellStyle name="Normal 8 3 2 3 2 4 2" xfId="12774"/>
    <cellStyle name="Normal 8 3 2 3 2 5" xfId="8914"/>
    <cellStyle name="Normal 8 3 2 3 2 5 2" xfId="14703"/>
    <cellStyle name="Normal 8 3 2 3 2 6" xfId="10844"/>
    <cellStyle name="Normal 8 3 2 3 3" xfId="1548"/>
    <cellStyle name="Normal 8 3 2 3 3 2" xfId="3481"/>
    <cellStyle name="Normal 8 3 2 3 3 2 2" xfId="8119"/>
    <cellStyle name="Normal 8 3 2 3 3 3" xfId="5499"/>
    <cellStyle name="Normal 8 3 2 3 3 3 2" xfId="13256"/>
    <cellStyle name="Normal 8 3 2 3 3 4" xfId="9396"/>
    <cellStyle name="Normal 8 3 2 3 3 4 2" xfId="15185"/>
    <cellStyle name="Normal 8 3 2 3 3 5" xfId="11326"/>
    <cellStyle name="Normal 8 3 2 3 4" xfId="2517"/>
    <cellStyle name="Normal 8 3 2 3 4 2" xfId="8120"/>
    <cellStyle name="Normal 8 3 2 3 5" xfId="4535"/>
    <cellStyle name="Normal 8 3 2 3 5 2" xfId="12292"/>
    <cellStyle name="Normal 8 3 2 3 6" xfId="8432"/>
    <cellStyle name="Normal 8 3 2 3 6 2" xfId="14221"/>
    <cellStyle name="Normal 8 3 2 3 7" xfId="10362"/>
    <cellStyle name="Normal 8 3 2 4" xfId="656"/>
    <cellStyle name="Normal 8 3 2 4 2" xfId="1203"/>
    <cellStyle name="Normal 8 3 2 4 2 2" xfId="2190"/>
    <cellStyle name="Normal 8 3 2 4 2 2 2" xfId="4123"/>
    <cellStyle name="Normal 8 3 2 4 2 2 2 2" xfId="8121"/>
    <cellStyle name="Normal 8 3 2 4 2 2 3" xfId="6141"/>
    <cellStyle name="Normal 8 3 2 4 2 2 3 2" xfId="13898"/>
    <cellStyle name="Normal 8 3 2 4 2 2 4" xfId="10038"/>
    <cellStyle name="Normal 8 3 2 4 2 2 4 2" xfId="15827"/>
    <cellStyle name="Normal 8 3 2 4 2 2 5" xfId="11968"/>
    <cellStyle name="Normal 8 3 2 4 2 3" xfId="3160"/>
    <cellStyle name="Normal 8 3 2 4 2 3 2" xfId="8122"/>
    <cellStyle name="Normal 8 3 2 4 2 4" xfId="5178"/>
    <cellStyle name="Normal 8 3 2 4 2 4 2" xfId="12935"/>
    <cellStyle name="Normal 8 3 2 4 2 5" xfId="9075"/>
    <cellStyle name="Normal 8 3 2 4 2 5 2" xfId="14864"/>
    <cellStyle name="Normal 8 3 2 4 2 6" xfId="11005"/>
    <cellStyle name="Normal 8 3 2 4 3" xfId="1709"/>
    <cellStyle name="Normal 8 3 2 4 3 2" xfId="3642"/>
    <cellStyle name="Normal 8 3 2 4 3 2 2" xfId="8123"/>
    <cellStyle name="Normal 8 3 2 4 3 3" xfId="5660"/>
    <cellStyle name="Normal 8 3 2 4 3 3 2" xfId="13417"/>
    <cellStyle name="Normal 8 3 2 4 3 4" xfId="9557"/>
    <cellStyle name="Normal 8 3 2 4 3 4 2" xfId="15346"/>
    <cellStyle name="Normal 8 3 2 4 3 5" xfId="11487"/>
    <cellStyle name="Normal 8 3 2 4 4" xfId="2678"/>
    <cellStyle name="Normal 8 3 2 4 4 2" xfId="8124"/>
    <cellStyle name="Normal 8 3 2 4 5" xfId="4696"/>
    <cellStyle name="Normal 8 3 2 4 5 2" xfId="12453"/>
    <cellStyle name="Normal 8 3 2 4 6" xfId="8593"/>
    <cellStyle name="Normal 8 3 2 4 6 2" xfId="14382"/>
    <cellStyle name="Normal 8 3 2 4 7" xfId="10523"/>
    <cellStyle name="Normal 8 3 2 5" xfId="882"/>
    <cellStyle name="Normal 8 3 2 5 2" xfId="1870"/>
    <cellStyle name="Normal 8 3 2 5 2 2" xfId="3803"/>
    <cellStyle name="Normal 8 3 2 5 2 2 2" xfId="8125"/>
    <cellStyle name="Normal 8 3 2 5 2 3" xfId="5821"/>
    <cellStyle name="Normal 8 3 2 5 2 3 2" xfId="13578"/>
    <cellStyle name="Normal 8 3 2 5 2 4" xfId="9718"/>
    <cellStyle name="Normal 8 3 2 5 2 4 2" xfId="15507"/>
    <cellStyle name="Normal 8 3 2 5 2 5" xfId="11648"/>
    <cellStyle name="Normal 8 3 2 5 3" xfId="2839"/>
    <cellStyle name="Normal 8 3 2 5 3 2" xfId="8126"/>
    <cellStyle name="Normal 8 3 2 5 4" xfId="4857"/>
    <cellStyle name="Normal 8 3 2 5 4 2" xfId="12614"/>
    <cellStyle name="Normal 8 3 2 5 5" xfId="8754"/>
    <cellStyle name="Normal 8 3 2 5 5 2" xfId="14543"/>
    <cellStyle name="Normal 8 3 2 5 6" xfId="10684"/>
    <cellStyle name="Normal 8 3 2 6" xfId="1388"/>
    <cellStyle name="Normal 8 3 2 6 2" xfId="3321"/>
    <cellStyle name="Normal 8 3 2 6 2 2" xfId="8127"/>
    <cellStyle name="Normal 8 3 2 6 3" xfId="5339"/>
    <cellStyle name="Normal 8 3 2 6 3 2" xfId="13096"/>
    <cellStyle name="Normal 8 3 2 6 4" xfId="9236"/>
    <cellStyle name="Normal 8 3 2 6 4 2" xfId="15025"/>
    <cellStyle name="Normal 8 3 2 6 5" xfId="11166"/>
    <cellStyle name="Normal 8 3 2 7" xfId="2357"/>
    <cellStyle name="Normal 8 3 2 7 2" xfId="8128"/>
    <cellStyle name="Normal 8 3 2 8" xfId="4375"/>
    <cellStyle name="Normal 8 3 2 8 2" xfId="12132"/>
    <cellStyle name="Normal 8 3 2 9" xfId="8272"/>
    <cellStyle name="Normal 8 3 2 9 2" xfId="14061"/>
    <cellStyle name="Normal 8 3 3" xfId="374"/>
    <cellStyle name="Normal 8 3 3 2" xfId="534"/>
    <cellStyle name="Normal 8 3 3 2 2" xfId="1082"/>
    <cellStyle name="Normal 8 3 3 2 2 2" xfId="2070"/>
    <cellStyle name="Normal 8 3 3 2 2 2 2" xfId="4003"/>
    <cellStyle name="Normal 8 3 3 2 2 2 2 2" xfId="8129"/>
    <cellStyle name="Normal 8 3 3 2 2 2 3" xfId="6021"/>
    <cellStyle name="Normal 8 3 3 2 2 2 3 2" xfId="13778"/>
    <cellStyle name="Normal 8 3 3 2 2 2 4" xfId="9918"/>
    <cellStyle name="Normal 8 3 3 2 2 2 4 2" xfId="15707"/>
    <cellStyle name="Normal 8 3 3 2 2 2 5" xfId="11848"/>
    <cellStyle name="Normal 8 3 3 2 2 3" xfId="3039"/>
    <cellStyle name="Normal 8 3 3 2 2 3 2" xfId="8130"/>
    <cellStyle name="Normal 8 3 3 2 2 4" xfId="5057"/>
    <cellStyle name="Normal 8 3 3 2 2 4 2" xfId="12814"/>
    <cellStyle name="Normal 8 3 3 2 2 5" xfId="8954"/>
    <cellStyle name="Normal 8 3 3 2 2 5 2" xfId="14743"/>
    <cellStyle name="Normal 8 3 3 2 2 6" xfId="10884"/>
    <cellStyle name="Normal 8 3 3 2 3" xfId="1588"/>
    <cellStyle name="Normal 8 3 3 2 3 2" xfId="3521"/>
    <cellStyle name="Normal 8 3 3 2 3 2 2" xfId="8131"/>
    <cellStyle name="Normal 8 3 3 2 3 3" xfId="5539"/>
    <cellStyle name="Normal 8 3 3 2 3 3 2" xfId="13296"/>
    <cellStyle name="Normal 8 3 3 2 3 4" xfId="9436"/>
    <cellStyle name="Normal 8 3 3 2 3 4 2" xfId="15225"/>
    <cellStyle name="Normal 8 3 3 2 3 5" xfId="11366"/>
    <cellStyle name="Normal 8 3 3 2 4" xfId="2557"/>
    <cellStyle name="Normal 8 3 3 2 4 2" xfId="8132"/>
    <cellStyle name="Normal 8 3 3 2 5" xfId="4575"/>
    <cellStyle name="Normal 8 3 3 2 5 2" xfId="12332"/>
    <cellStyle name="Normal 8 3 3 2 6" xfId="8472"/>
    <cellStyle name="Normal 8 3 3 2 6 2" xfId="14261"/>
    <cellStyle name="Normal 8 3 3 2 7" xfId="10402"/>
    <cellStyle name="Normal 8 3 3 3" xfId="696"/>
    <cellStyle name="Normal 8 3 3 3 2" xfId="1243"/>
    <cellStyle name="Normal 8 3 3 3 2 2" xfId="2230"/>
    <cellStyle name="Normal 8 3 3 3 2 2 2" xfId="4163"/>
    <cellStyle name="Normal 8 3 3 3 2 2 2 2" xfId="8133"/>
    <cellStyle name="Normal 8 3 3 3 2 2 3" xfId="6181"/>
    <cellStyle name="Normal 8 3 3 3 2 2 3 2" xfId="13938"/>
    <cellStyle name="Normal 8 3 3 3 2 2 4" xfId="10078"/>
    <cellStyle name="Normal 8 3 3 3 2 2 4 2" xfId="15867"/>
    <cellStyle name="Normal 8 3 3 3 2 2 5" xfId="12008"/>
    <cellStyle name="Normal 8 3 3 3 2 3" xfId="3200"/>
    <cellStyle name="Normal 8 3 3 3 2 3 2" xfId="8134"/>
    <cellStyle name="Normal 8 3 3 3 2 4" xfId="5218"/>
    <cellStyle name="Normal 8 3 3 3 2 4 2" xfId="12975"/>
    <cellStyle name="Normal 8 3 3 3 2 5" xfId="9115"/>
    <cellStyle name="Normal 8 3 3 3 2 5 2" xfId="14904"/>
    <cellStyle name="Normal 8 3 3 3 2 6" xfId="11045"/>
    <cellStyle name="Normal 8 3 3 3 3" xfId="1749"/>
    <cellStyle name="Normal 8 3 3 3 3 2" xfId="3682"/>
    <cellStyle name="Normal 8 3 3 3 3 2 2" xfId="8135"/>
    <cellStyle name="Normal 8 3 3 3 3 3" xfId="5700"/>
    <cellStyle name="Normal 8 3 3 3 3 3 2" xfId="13457"/>
    <cellStyle name="Normal 8 3 3 3 3 4" xfId="9597"/>
    <cellStyle name="Normal 8 3 3 3 3 4 2" xfId="15386"/>
    <cellStyle name="Normal 8 3 3 3 3 5" xfId="11527"/>
    <cellStyle name="Normal 8 3 3 3 4" xfId="2718"/>
    <cellStyle name="Normal 8 3 3 3 4 2" xfId="8136"/>
    <cellStyle name="Normal 8 3 3 3 5" xfId="4736"/>
    <cellStyle name="Normal 8 3 3 3 5 2" xfId="12493"/>
    <cellStyle name="Normal 8 3 3 3 6" xfId="8633"/>
    <cellStyle name="Normal 8 3 3 3 6 2" xfId="14422"/>
    <cellStyle name="Normal 8 3 3 3 7" xfId="10563"/>
    <cellStyle name="Normal 8 3 3 4" xfId="922"/>
    <cellStyle name="Normal 8 3 3 4 2" xfId="1910"/>
    <cellStyle name="Normal 8 3 3 4 2 2" xfId="3843"/>
    <cellStyle name="Normal 8 3 3 4 2 2 2" xfId="8137"/>
    <cellStyle name="Normal 8 3 3 4 2 3" xfId="5861"/>
    <cellStyle name="Normal 8 3 3 4 2 3 2" xfId="13618"/>
    <cellStyle name="Normal 8 3 3 4 2 4" xfId="9758"/>
    <cellStyle name="Normal 8 3 3 4 2 4 2" xfId="15547"/>
    <cellStyle name="Normal 8 3 3 4 2 5" xfId="11688"/>
    <cellStyle name="Normal 8 3 3 4 3" xfId="2879"/>
    <cellStyle name="Normal 8 3 3 4 3 2" xfId="8138"/>
    <cellStyle name="Normal 8 3 3 4 4" xfId="4897"/>
    <cellStyle name="Normal 8 3 3 4 4 2" xfId="12654"/>
    <cellStyle name="Normal 8 3 3 4 5" xfId="8794"/>
    <cellStyle name="Normal 8 3 3 4 5 2" xfId="14583"/>
    <cellStyle name="Normal 8 3 3 4 6" xfId="10724"/>
    <cellStyle name="Normal 8 3 3 5" xfId="1428"/>
    <cellStyle name="Normal 8 3 3 5 2" xfId="3361"/>
    <cellStyle name="Normal 8 3 3 5 2 2" xfId="8139"/>
    <cellStyle name="Normal 8 3 3 5 3" xfId="5379"/>
    <cellStyle name="Normal 8 3 3 5 3 2" xfId="13136"/>
    <cellStyle name="Normal 8 3 3 5 4" xfId="9276"/>
    <cellStyle name="Normal 8 3 3 5 4 2" xfId="15065"/>
    <cellStyle name="Normal 8 3 3 5 5" xfId="11206"/>
    <cellStyle name="Normal 8 3 3 6" xfId="2397"/>
    <cellStyle name="Normal 8 3 3 6 2" xfId="8140"/>
    <cellStyle name="Normal 8 3 3 7" xfId="4415"/>
    <cellStyle name="Normal 8 3 3 7 2" xfId="12172"/>
    <cellStyle name="Normal 8 3 3 8" xfId="8312"/>
    <cellStyle name="Normal 8 3 3 8 2" xfId="14101"/>
    <cellStyle name="Normal 8 3 3 9" xfId="10242"/>
    <cellStyle name="Normal 8 3 4" xfId="454"/>
    <cellStyle name="Normal 8 3 4 2" xfId="1002"/>
    <cellStyle name="Normal 8 3 4 2 2" xfId="1990"/>
    <cellStyle name="Normal 8 3 4 2 2 2" xfId="3923"/>
    <cellStyle name="Normal 8 3 4 2 2 2 2" xfId="8141"/>
    <cellStyle name="Normal 8 3 4 2 2 3" xfId="5941"/>
    <cellStyle name="Normal 8 3 4 2 2 3 2" xfId="13698"/>
    <cellStyle name="Normal 8 3 4 2 2 4" xfId="9838"/>
    <cellStyle name="Normal 8 3 4 2 2 4 2" xfId="15627"/>
    <cellStyle name="Normal 8 3 4 2 2 5" xfId="11768"/>
    <cellStyle name="Normal 8 3 4 2 3" xfId="2959"/>
    <cellStyle name="Normal 8 3 4 2 3 2" xfId="8142"/>
    <cellStyle name="Normal 8 3 4 2 4" xfId="4977"/>
    <cellStyle name="Normal 8 3 4 2 4 2" xfId="12734"/>
    <cellStyle name="Normal 8 3 4 2 5" xfId="8874"/>
    <cellStyle name="Normal 8 3 4 2 5 2" xfId="14663"/>
    <cellStyle name="Normal 8 3 4 2 6" xfId="10804"/>
    <cellStyle name="Normal 8 3 4 3" xfId="1508"/>
    <cellStyle name="Normal 8 3 4 3 2" xfId="3441"/>
    <cellStyle name="Normal 8 3 4 3 2 2" xfId="8143"/>
    <cellStyle name="Normal 8 3 4 3 3" xfId="5459"/>
    <cellStyle name="Normal 8 3 4 3 3 2" xfId="13216"/>
    <cellStyle name="Normal 8 3 4 3 4" xfId="9356"/>
    <cellStyle name="Normal 8 3 4 3 4 2" xfId="15145"/>
    <cellStyle name="Normal 8 3 4 3 5" xfId="11286"/>
    <cellStyle name="Normal 8 3 4 4" xfId="2477"/>
    <cellStyle name="Normal 8 3 4 4 2" xfId="8144"/>
    <cellStyle name="Normal 8 3 4 5" xfId="4495"/>
    <cellStyle name="Normal 8 3 4 5 2" xfId="12252"/>
    <cellStyle name="Normal 8 3 4 6" xfId="8392"/>
    <cellStyle name="Normal 8 3 4 6 2" xfId="14181"/>
    <cellStyle name="Normal 8 3 4 7" xfId="10322"/>
    <cellStyle name="Normal 8 3 5" xfId="616"/>
    <cellStyle name="Normal 8 3 5 2" xfId="1163"/>
    <cellStyle name="Normal 8 3 5 2 2" xfId="2150"/>
    <cellStyle name="Normal 8 3 5 2 2 2" xfId="4083"/>
    <cellStyle name="Normal 8 3 5 2 2 2 2" xfId="8145"/>
    <cellStyle name="Normal 8 3 5 2 2 3" xfId="6101"/>
    <cellStyle name="Normal 8 3 5 2 2 3 2" xfId="13858"/>
    <cellStyle name="Normal 8 3 5 2 2 4" xfId="9998"/>
    <cellStyle name="Normal 8 3 5 2 2 4 2" xfId="15787"/>
    <cellStyle name="Normal 8 3 5 2 2 5" xfId="11928"/>
    <cellStyle name="Normal 8 3 5 2 3" xfId="3120"/>
    <cellStyle name="Normal 8 3 5 2 3 2" xfId="8146"/>
    <cellStyle name="Normal 8 3 5 2 4" xfId="5138"/>
    <cellStyle name="Normal 8 3 5 2 4 2" xfId="12895"/>
    <cellStyle name="Normal 8 3 5 2 5" xfId="9035"/>
    <cellStyle name="Normal 8 3 5 2 5 2" xfId="14824"/>
    <cellStyle name="Normal 8 3 5 2 6" xfId="10965"/>
    <cellStyle name="Normal 8 3 5 3" xfId="1669"/>
    <cellStyle name="Normal 8 3 5 3 2" xfId="3602"/>
    <cellStyle name="Normal 8 3 5 3 2 2" xfId="8147"/>
    <cellStyle name="Normal 8 3 5 3 3" xfId="5620"/>
    <cellStyle name="Normal 8 3 5 3 3 2" xfId="13377"/>
    <cellStyle name="Normal 8 3 5 3 4" xfId="9517"/>
    <cellStyle name="Normal 8 3 5 3 4 2" xfId="15306"/>
    <cellStyle name="Normal 8 3 5 3 5" xfId="11447"/>
    <cellStyle name="Normal 8 3 5 4" xfId="2638"/>
    <cellStyle name="Normal 8 3 5 4 2" xfId="8148"/>
    <cellStyle name="Normal 8 3 5 5" xfId="4656"/>
    <cellStyle name="Normal 8 3 5 5 2" xfId="12413"/>
    <cellStyle name="Normal 8 3 5 6" xfId="8553"/>
    <cellStyle name="Normal 8 3 5 6 2" xfId="14342"/>
    <cellStyle name="Normal 8 3 5 7" xfId="10483"/>
    <cellStyle name="Normal 8 3 6" xfId="834"/>
    <cellStyle name="Normal 8 3 6 2" xfId="1830"/>
    <cellStyle name="Normal 8 3 6 2 2" xfId="3763"/>
    <cellStyle name="Normal 8 3 6 2 2 2" xfId="8149"/>
    <cellStyle name="Normal 8 3 6 2 3" xfId="5781"/>
    <cellStyle name="Normal 8 3 6 2 3 2" xfId="13538"/>
    <cellStyle name="Normal 8 3 6 2 4" xfId="9678"/>
    <cellStyle name="Normal 8 3 6 2 4 2" xfId="15467"/>
    <cellStyle name="Normal 8 3 6 2 5" xfId="11608"/>
    <cellStyle name="Normal 8 3 6 3" xfId="2799"/>
    <cellStyle name="Normal 8 3 6 3 2" xfId="8150"/>
    <cellStyle name="Normal 8 3 6 4" xfId="4817"/>
    <cellStyle name="Normal 8 3 6 4 2" xfId="12574"/>
    <cellStyle name="Normal 8 3 6 5" xfId="8714"/>
    <cellStyle name="Normal 8 3 6 5 2" xfId="14503"/>
    <cellStyle name="Normal 8 3 6 6" xfId="10644"/>
    <cellStyle name="Normal 8 3 7" xfId="1348"/>
    <cellStyle name="Normal 8 3 7 2" xfId="3281"/>
    <cellStyle name="Normal 8 3 7 2 2" xfId="8151"/>
    <cellStyle name="Normal 8 3 7 3" xfId="5299"/>
    <cellStyle name="Normal 8 3 7 3 2" xfId="13056"/>
    <cellStyle name="Normal 8 3 7 4" xfId="9196"/>
    <cellStyle name="Normal 8 3 7 4 2" xfId="14985"/>
    <cellStyle name="Normal 8 3 7 5" xfId="11126"/>
    <cellStyle name="Normal 8 3 8" xfId="2317"/>
    <cellStyle name="Normal 8 3 8 2" xfId="8152"/>
    <cellStyle name="Normal 8 3 9" xfId="4335"/>
    <cellStyle name="Normal 8 3 9 2" xfId="12092"/>
    <cellStyle name="Normal 8 4" xfId="314"/>
    <cellStyle name="Normal 8 4 10" xfId="10182"/>
    <cellStyle name="Normal 8 4 2" xfId="394"/>
    <cellStyle name="Normal 8 4 2 2" xfId="554"/>
    <cellStyle name="Normal 8 4 2 2 2" xfId="1102"/>
    <cellStyle name="Normal 8 4 2 2 2 2" xfId="2090"/>
    <cellStyle name="Normal 8 4 2 2 2 2 2" xfId="4023"/>
    <cellStyle name="Normal 8 4 2 2 2 2 2 2" xfId="8153"/>
    <cellStyle name="Normal 8 4 2 2 2 2 3" xfId="6041"/>
    <cellStyle name="Normal 8 4 2 2 2 2 3 2" xfId="13798"/>
    <cellStyle name="Normal 8 4 2 2 2 2 4" xfId="9938"/>
    <cellStyle name="Normal 8 4 2 2 2 2 4 2" xfId="15727"/>
    <cellStyle name="Normal 8 4 2 2 2 2 5" xfId="11868"/>
    <cellStyle name="Normal 8 4 2 2 2 3" xfId="3059"/>
    <cellStyle name="Normal 8 4 2 2 2 3 2" xfId="8154"/>
    <cellStyle name="Normal 8 4 2 2 2 4" xfId="5077"/>
    <cellStyle name="Normal 8 4 2 2 2 4 2" xfId="12834"/>
    <cellStyle name="Normal 8 4 2 2 2 5" xfId="8974"/>
    <cellStyle name="Normal 8 4 2 2 2 5 2" xfId="14763"/>
    <cellStyle name="Normal 8 4 2 2 2 6" xfId="10904"/>
    <cellStyle name="Normal 8 4 2 2 3" xfId="1608"/>
    <cellStyle name="Normal 8 4 2 2 3 2" xfId="3541"/>
    <cellStyle name="Normal 8 4 2 2 3 2 2" xfId="8155"/>
    <cellStyle name="Normal 8 4 2 2 3 3" xfId="5559"/>
    <cellStyle name="Normal 8 4 2 2 3 3 2" xfId="13316"/>
    <cellStyle name="Normal 8 4 2 2 3 4" xfId="9456"/>
    <cellStyle name="Normal 8 4 2 2 3 4 2" xfId="15245"/>
    <cellStyle name="Normal 8 4 2 2 3 5" xfId="11386"/>
    <cellStyle name="Normal 8 4 2 2 4" xfId="2577"/>
    <cellStyle name="Normal 8 4 2 2 4 2" xfId="8156"/>
    <cellStyle name="Normal 8 4 2 2 5" xfId="4595"/>
    <cellStyle name="Normal 8 4 2 2 5 2" xfId="12352"/>
    <cellStyle name="Normal 8 4 2 2 6" xfId="8492"/>
    <cellStyle name="Normal 8 4 2 2 6 2" xfId="14281"/>
    <cellStyle name="Normal 8 4 2 2 7" xfId="10422"/>
    <cellStyle name="Normal 8 4 2 3" xfId="716"/>
    <cellStyle name="Normal 8 4 2 3 2" xfId="1263"/>
    <cellStyle name="Normal 8 4 2 3 2 2" xfId="2250"/>
    <cellStyle name="Normal 8 4 2 3 2 2 2" xfId="4183"/>
    <cellStyle name="Normal 8 4 2 3 2 2 2 2" xfId="8157"/>
    <cellStyle name="Normal 8 4 2 3 2 2 3" xfId="6201"/>
    <cellStyle name="Normal 8 4 2 3 2 2 3 2" xfId="13958"/>
    <cellStyle name="Normal 8 4 2 3 2 2 4" xfId="10098"/>
    <cellStyle name="Normal 8 4 2 3 2 2 4 2" xfId="15887"/>
    <cellStyle name="Normal 8 4 2 3 2 2 5" xfId="12028"/>
    <cellStyle name="Normal 8 4 2 3 2 3" xfId="3220"/>
    <cellStyle name="Normal 8 4 2 3 2 3 2" xfId="8158"/>
    <cellStyle name="Normal 8 4 2 3 2 4" xfId="5238"/>
    <cellStyle name="Normal 8 4 2 3 2 4 2" xfId="12995"/>
    <cellStyle name="Normal 8 4 2 3 2 5" xfId="9135"/>
    <cellStyle name="Normal 8 4 2 3 2 5 2" xfId="14924"/>
    <cellStyle name="Normal 8 4 2 3 2 6" xfId="11065"/>
    <cellStyle name="Normal 8 4 2 3 3" xfId="1769"/>
    <cellStyle name="Normal 8 4 2 3 3 2" xfId="3702"/>
    <cellStyle name="Normal 8 4 2 3 3 2 2" xfId="8159"/>
    <cellStyle name="Normal 8 4 2 3 3 3" xfId="5720"/>
    <cellStyle name="Normal 8 4 2 3 3 3 2" xfId="13477"/>
    <cellStyle name="Normal 8 4 2 3 3 4" xfId="9617"/>
    <cellStyle name="Normal 8 4 2 3 3 4 2" xfId="15406"/>
    <cellStyle name="Normal 8 4 2 3 3 5" xfId="11547"/>
    <cellStyle name="Normal 8 4 2 3 4" xfId="2738"/>
    <cellStyle name="Normal 8 4 2 3 4 2" xfId="8160"/>
    <cellStyle name="Normal 8 4 2 3 5" xfId="4756"/>
    <cellStyle name="Normal 8 4 2 3 5 2" xfId="12513"/>
    <cellStyle name="Normal 8 4 2 3 6" xfId="8653"/>
    <cellStyle name="Normal 8 4 2 3 6 2" xfId="14442"/>
    <cellStyle name="Normal 8 4 2 3 7" xfId="10583"/>
    <cellStyle name="Normal 8 4 2 4" xfId="942"/>
    <cellStyle name="Normal 8 4 2 4 2" xfId="1930"/>
    <cellStyle name="Normal 8 4 2 4 2 2" xfId="3863"/>
    <cellStyle name="Normal 8 4 2 4 2 2 2" xfId="8161"/>
    <cellStyle name="Normal 8 4 2 4 2 3" xfId="5881"/>
    <cellStyle name="Normal 8 4 2 4 2 3 2" xfId="13638"/>
    <cellStyle name="Normal 8 4 2 4 2 4" xfId="9778"/>
    <cellStyle name="Normal 8 4 2 4 2 4 2" xfId="15567"/>
    <cellStyle name="Normal 8 4 2 4 2 5" xfId="11708"/>
    <cellStyle name="Normal 8 4 2 4 3" xfId="2899"/>
    <cellStyle name="Normal 8 4 2 4 3 2" xfId="8162"/>
    <cellStyle name="Normal 8 4 2 4 4" xfId="4917"/>
    <cellStyle name="Normal 8 4 2 4 4 2" xfId="12674"/>
    <cellStyle name="Normal 8 4 2 4 5" xfId="8814"/>
    <cellStyle name="Normal 8 4 2 4 5 2" xfId="14603"/>
    <cellStyle name="Normal 8 4 2 4 6" xfId="10744"/>
    <cellStyle name="Normal 8 4 2 5" xfId="1448"/>
    <cellStyle name="Normal 8 4 2 5 2" xfId="3381"/>
    <cellStyle name="Normal 8 4 2 5 2 2" xfId="8163"/>
    <cellStyle name="Normal 8 4 2 5 3" xfId="5399"/>
    <cellStyle name="Normal 8 4 2 5 3 2" xfId="13156"/>
    <cellStyle name="Normal 8 4 2 5 4" xfId="9296"/>
    <cellStyle name="Normal 8 4 2 5 4 2" xfId="15085"/>
    <cellStyle name="Normal 8 4 2 5 5" xfId="11226"/>
    <cellStyle name="Normal 8 4 2 6" xfId="2417"/>
    <cellStyle name="Normal 8 4 2 6 2" xfId="8164"/>
    <cellStyle name="Normal 8 4 2 7" xfId="4435"/>
    <cellStyle name="Normal 8 4 2 7 2" xfId="12192"/>
    <cellStyle name="Normal 8 4 2 8" xfId="8332"/>
    <cellStyle name="Normal 8 4 2 8 2" xfId="14121"/>
    <cellStyle name="Normal 8 4 2 9" xfId="10262"/>
    <cellStyle name="Normal 8 4 3" xfId="474"/>
    <cellStyle name="Normal 8 4 3 2" xfId="1022"/>
    <cellStyle name="Normal 8 4 3 2 2" xfId="2010"/>
    <cellStyle name="Normal 8 4 3 2 2 2" xfId="3943"/>
    <cellStyle name="Normal 8 4 3 2 2 2 2" xfId="8165"/>
    <cellStyle name="Normal 8 4 3 2 2 3" xfId="5961"/>
    <cellStyle name="Normal 8 4 3 2 2 3 2" xfId="13718"/>
    <cellStyle name="Normal 8 4 3 2 2 4" xfId="9858"/>
    <cellStyle name="Normal 8 4 3 2 2 4 2" xfId="15647"/>
    <cellStyle name="Normal 8 4 3 2 2 5" xfId="11788"/>
    <cellStyle name="Normal 8 4 3 2 3" xfId="2979"/>
    <cellStyle name="Normal 8 4 3 2 3 2" xfId="8166"/>
    <cellStyle name="Normal 8 4 3 2 4" xfId="4997"/>
    <cellStyle name="Normal 8 4 3 2 4 2" xfId="12754"/>
    <cellStyle name="Normal 8 4 3 2 5" xfId="8894"/>
    <cellStyle name="Normal 8 4 3 2 5 2" xfId="14683"/>
    <cellStyle name="Normal 8 4 3 2 6" xfId="10824"/>
    <cellStyle name="Normal 8 4 3 3" xfId="1528"/>
    <cellStyle name="Normal 8 4 3 3 2" xfId="3461"/>
    <cellStyle name="Normal 8 4 3 3 2 2" xfId="8167"/>
    <cellStyle name="Normal 8 4 3 3 3" xfId="5479"/>
    <cellStyle name="Normal 8 4 3 3 3 2" xfId="13236"/>
    <cellStyle name="Normal 8 4 3 3 4" xfId="9376"/>
    <cellStyle name="Normal 8 4 3 3 4 2" xfId="15165"/>
    <cellStyle name="Normal 8 4 3 3 5" xfId="11306"/>
    <cellStyle name="Normal 8 4 3 4" xfId="2497"/>
    <cellStyle name="Normal 8 4 3 4 2" xfId="8168"/>
    <cellStyle name="Normal 8 4 3 5" xfId="4515"/>
    <cellStyle name="Normal 8 4 3 5 2" xfId="12272"/>
    <cellStyle name="Normal 8 4 3 6" xfId="8412"/>
    <cellStyle name="Normal 8 4 3 6 2" xfId="14201"/>
    <cellStyle name="Normal 8 4 3 7" xfId="10342"/>
    <cellStyle name="Normal 8 4 4" xfId="636"/>
    <cellStyle name="Normal 8 4 4 2" xfId="1183"/>
    <cellStyle name="Normal 8 4 4 2 2" xfId="2170"/>
    <cellStyle name="Normal 8 4 4 2 2 2" xfId="4103"/>
    <cellStyle name="Normal 8 4 4 2 2 2 2" xfId="8169"/>
    <cellStyle name="Normal 8 4 4 2 2 3" xfId="6121"/>
    <cellStyle name="Normal 8 4 4 2 2 3 2" xfId="13878"/>
    <cellStyle name="Normal 8 4 4 2 2 4" xfId="10018"/>
    <cellStyle name="Normal 8 4 4 2 2 4 2" xfId="15807"/>
    <cellStyle name="Normal 8 4 4 2 2 5" xfId="11948"/>
    <cellStyle name="Normal 8 4 4 2 3" xfId="3140"/>
    <cellStyle name="Normal 8 4 4 2 3 2" xfId="8170"/>
    <cellStyle name="Normal 8 4 4 2 4" xfId="5158"/>
    <cellStyle name="Normal 8 4 4 2 4 2" xfId="12915"/>
    <cellStyle name="Normal 8 4 4 2 5" xfId="9055"/>
    <cellStyle name="Normal 8 4 4 2 5 2" xfId="14844"/>
    <cellStyle name="Normal 8 4 4 2 6" xfId="10985"/>
    <cellStyle name="Normal 8 4 4 3" xfId="1689"/>
    <cellStyle name="Normal 8 4 4 3 2" xfId="3622"/>
    <cellStyle name="Normal 8 4 4 3 2 2" xfId="8171"/>
    <cellStyle name="Normal 8 4 4 3 3" xfId="5640"/>
    <cellStyle name="Normal 8 4 4 3 3 2" xfId="13397"/>
    <cellStyle name="Normal 8 4 4 3 4" xfId="9537"/>
    <cellStyle name="Normal 8 4 4 3 4 2" xfId="15326"/>
    <cellStyle name="Normal 8 4 4 3 5" xfId="11467"/>
    <cellStyle name="Normal 8 4 4 4" xfId="2658"/>
    <cellStyle name="Normal 8 4 4 4 2" xfId="8172"/>
    <cellStyle name="Normal 8 4 4 5" xfId="4676"/>
    <cellStyle name="Normal 8 4 4 5 2" xfId="12433"/>
    <cellStyle name="Normal 8 4 4 6" xfId="8573"/>
    <cellStyle name="Normal 8 4 4 6 2" xfId="14362"/>
    <cellStyle name="Normal 8 4 4 7" xfId="10503"/>
    <cellStyle name="Normal 8 4 5" xfId="862"/>
    <cellStyle name="Normal 8 4 5 2" xfId="1850"/>
    <cellStyle name="Normal 8 4 5 2 2" xfId="3783"/>
    <cellStyle name="Normal 8 4 5 2 2 2" xfId="8173"/>
    <cellStyle name="Normal 8 4 5 2 3" xfId="5801"/>
    <cellStyle name="Normal 8 4 5 2 3 2" xfId="13558"/>
    <cellStyle name="Normal 8 4 5 2 4" xfId="9698"/>
    <cellStyle name="Normal 8 4 5 2 4 2" xfId="15487"/>
    <cellStyle name="Normal 8 4 5 2 5" xfId="11628"/>
    <cellStyle name="Normal 8 4 5 3" xfId="2819"/>
    <cellStyle name="Normal 8 4 5 3 2" xfId="8174"/>
    <cellStyle name="Normal 8 4 5 4" xfId="4837"/>
    <cellStyle name="Normal 8 4 5 4 2" xfId="12594"/>
    <cellStyle name="Normal 8 4 5 5" xfId="8734"/>
    <cellStyle name="Normal 8 4 5 5 2" xfId="14523"/>
    <cellStyle name="Normal 8 4 5 6" xfId="10664"/>
    <cellStyle name="Normal 8 4 6" xfId="1368"/>
    <cellStyle name="Normal 8 4 6 2" xfId="3301"/>
    <cellStyle name="Normal 8 4 6 2 2" xfId="8175"/>
    <cellStyle name="Normal 8 4 6 3" xfId="5319"/>
    <cellStyle name="Normal 8 4 6 3 2" xfId="13076"/>
    <cellStyle name="Normal 8 4 6 4" xfId="9216"/>
    <cellStyle name="Normal 8 4 6 4 2" xfId="15005"/>
    <cellStyle name="Normal 8 4 6 5" xfId="11146"/>
    <cellStyle name="Normal 8 4 7" xfId="2337"/>
    <cellStyle name="Normal 8 4 7 2" xfId="8176"/>
    <cellStyle name="Normal 8 4 8" xfId="4355"/>
    <cellStyle name="Normal 8 4 8 2" xfId="12112"/>
    <cellStyle name="Normal 8 4 9" xfId="8252"/>
    <cellStyle name="Normal 8 4 9 2" xfId="14041"/>
    <cellStyle name="Normal 8 5" xfId="354"/>
    <cellStyle name="Normal 8 5 2" xfId="514"/>
    <cellStyle name="Normal 8 5 2 2" xfId="1062"/>
    <cellStyle name="Normal 8 5 2 2 2" xfId="2050"/>
    <cellStyle name="Normal 8 5 2 2 2 2" xfId="3983"/>
    <cellStyle name="Normal 8 5 2 2 2 2 2" xfId="8177"/>
    <cellStyle name="Normal 8 5 2 2 2 3" xfId="6001"/>
    <cellStyle name="Normal 8 5 2 2 2 3 2" xfId="13758"/>
    <cellStyle name="Normal 8 5 2 2 2 4" xfId="9898"/>
    <cellStyle name="Normal 8 5 2 2 2 4 2" xfId="15687"/>
    <cellStyle name="Normal 8 5 2 2 2 5" xfId="11828"/>
    <cellStyle name="Normal 8 5 2 2 3" xfId="3019"/>
    <cellStyle name="Normal 8 5 2 2 3 2" xfId="8178"/>
    <cellStyle name="Normal 8 5 2 2 4" xfId="5037"/>
    <cellStyle name="Normal 8 5 2 2 4 2" xfId="12794"/>
    <cellStyle name="Normal 8 5 2 2 5" xfId="8934"/>
    <cellStyle name="Normal 8 5 2 2 5 2" xfId="14723"/>
    <cellStyle name="Normal 8 5 2 2 6" xfId="10864"/>
    <cellStyle name="Normal 8 5 2 3" xfId="1568"/>
    <cellStyle name="Normal 8 5 2 3 2" xfId="3501"/>
    <cellStyle name="Normal 8 5 2 3 2 2" xfId="8179"/>
    <cellStyle name="Normal 8 5 2 3 3" xfId="5519"/>
    <cellStyle name="Normal 8 5 2 3 3 2" xfId="13276"/>
    <cellStyle name="Normal 8 5 2 3 4" xfId="9416"/>
    <cellStyle name="Normal 8 5 2 3 4 2" xfId="15205"/>
    <cellStyle name="Normal 8 5 2 3 5" xfId="11346"/>
    <cellStyle name="Normal 8 5 2 4" xfId="2537"/>
    <cellStyle name="Normal 8 5 2 4 2" xfId="8180"/>
    <cellStyle name="Normal 8 5 2 5" xfId="4555"/>
    <cellStyle name="Normal 8 5 2 5 2" xfId="12312"/>
    <cellStyle name="Normal 8 5 2 6" xfId="8452"/>
    <cellStyle name="Normal 8 5 2 6 2" xfId="14241"/>
    <cellStyle name="Normal 8 5 2 7" xfId="10382"/>
    <cellStyle name="Normal 8 5 3" xfId="676"/>
    <cellStyle name="Normal 8 5 3 2" xfId="1223"/>
    <cellStyle name="Normal 8 5 3 2 2" xfId="2210"/>
    <cellStyle name="Normal 8 5 3 2 2 2" xfId="4143"/>
    <cellStyle name="Normal 8 5 3 2 2 2 2" xfId="8181"/>
    <cellStyle name="Normal 8 5 3 2 2 3" xfId="6161"/>
    <cellStyle name="Normal 8 5 3 2 2 3 2" xfId="13918"/>
    <cellStyle name="Normal 8 5 3 2 2 4" xfId="10058"/>
    <cellStyle name="Normal 8 5 3 2 2 4 2" xfId="15847"/>
    <cellStyle name="Normal 8 5 3 2 2 5" xfId="11988"/>
    <cellStyle name="Normal 8 5 3 2 3" xfId="3180"/>
    <cellStyle name="Normal 8 5 3 2 3 2" xfId="8182"/>
    <cellStyle name="Normal 8 5 3 2 4" xfId="5198"/>
    <cellStyle name="Normal 8 5 3 2 4 2" xfId="12955"/>
    <cellStyle name="Normal 8 5 3 2 5" xfId="9095"/>
    <cellStyle name="Normal 8 5 3 2 5 2" xfId="14884"/>
    <cellStyle name="Normal 8 5 3 2 6" xfId="11025"/>
    <cellStyle name="Normal 8 5 3 3" xfId="1729"/>
    <cellStyle name="Normal 8 5 3 3 2" xfId="3662"/>
    <cellStyle name="Normal 8 5 3 3 2 2" xfId="8183"/>
    <cellStyle name="Normal 8 5 3 3 3" xfId="5680"/>
    <cellStyle name="Normal 8 5 3 3 3 2" xfId="13437"/>
    <cellStyle name="Normal 8 5 3 3 4" xfId="9577"/>
    <cellStyle name="Normal 8 5 3 3 4 2" xfId="15366"/>
    <cellStyle name="Normal 8 5 3 3 5" xfId="11507"/>
    <cellStyle name="Normal 8 5 3 4" xfId="2698"/>
    <cellStyle name="Normal 8 5 3 4 2" xfId="8184"/>
    <cellStyle name="Normal 8 5 3 5" xfId="4716"/>
    <cellStyle name="Normal 8 5 3 5 2" xfId="12473"/>
    <cellStyle name="Normal 8 5 3 6" xfId="8613"/>
    <cellStyle name="Normal 8 5 3 6 2" xfId="14402"/>
    <cellStyle name="Normal 8 5 3 7" xfId="10543"/>
    <cellStyle name="Normal 8 5 4" xfId="902"/>
    <cellStyle name="Normal 8 5 4 2" xfId="1890"/>
    <cellStyle name="Normal 8 5 4 2 2" xfId="3823"/>
    <cellStyle name="Normal 8 5 4 2 2 2" xfId="8185"/>
    <cellStyle name="Normal 8 5 4 2 3" xfId="5841"/>
    <cellStyle name="Normal 8 5 4 2 3 2" xfId="13598"/>
    <cellStyle name="Normal 8 5 4 2 4" xfId="9738"/>
    <cellStyle name="Normal 8 5 4 2 4 2" xfId="15527"/>
    <cellStyle name="Normal 8 5 4 2 5" xfId="11668"/>
    <cellStyle name="Normal 8 5 4 3" xfId="2859"/>
    <cellStyle name="Normal 8 5 4 3 2" xfId="8186"/>
    <cellStyle name="Normal 8 5 4 4" xfId="4877"/>
    <cellStyle name="Normal 8 5 4 4 2" xfId="12634"/>
    <cellStyle name="Normal 8 5 4 5" xfId="8774"/>
    <cellStyle name="Normal 8 5 4 5 2" xfId="14563"/>
    <cellStyle name="Normal 8 5 4 6" xfId="10704"/>
    <cellStyle name="Normal 8 5 5" xfId="1408"/>
    <cellStyle name="Normal 8 5 5 2" xfId="3341"/>
    <cellStyle name="Normal 8 5 5 2 2" xfId="8187"/>
    <cellStyle name="Normal 8 5 5 3" xfId="5359"/>
    <cellStyle name="Normal 8 5 5 3 2" xfId="13116"/>
    <cellStyle name="Normal 8 5 5 4" xfId="9256"/>
    <cellStyle name="Normal 8 5 5 4 2" xfId="15045"/>
    <cellStyle name="Normal 8 5 5 5" xfId="11186"/>
    <cellStyle name="Normal 8 5 6" xfId="2377"/>
    <cellStyle name="Normal 8 5 6 2" xfId="8188"/>
    <cellStyle name="Normal 8 5 7" xfId="4395"/>
    <cellStyle name="Normal 8 5 7 2" xfId="12152"/>
    <cellStyle name="Normal 8 5 8" xfId="8292"/>
    <cellStyle name="Normal 8 5 8 2" xfId="14081"/>
    <cellStyle name="Normal 8 5 9" xfId="10222"/>
    <cellStyle name="Normal 8 6" xfId="434"/>
    <cellStyle name="Normal 8 6 2" xfId="982"/>
    <cellStyle name="Normal 8 6 2 2" xfId="1970"/>
    <cellStyle name="Normal 8 6 2 2 2" xfId="3903"/>
    <cellStyle name="Normal 8 6 2 2 2 2" xfId="8189"/>
    <cellStyle name="Normal 8 6 2 2 3" xfId="5921"/>
    <cellStyle name="Normal 8 6 2 2 3 2" xfId="13678"/>
    <cellStyle name="Normal 8 6 2 2 4" xfId="9818"/>
    <cellStyle name="Normal 8 6 2 2 4 2" xfId="15607"/>
    <cellStyle name="Normal 8 6 2 2 5" xfId="11748"/>
    <cellStyle name="Normal 8 6 2 3" xfId="2939"/>
    <cellStyle name="Normal 8 6 2 3 2" xfId="8190"/>
    <cellStyle name="Normal 8 6 2 4" xfId="4957"/>
    <cellStyle name="Normal 8 6 2 4 2" xfId="12714"/>
    <cellStyle name="Normal 8 6 2 5" xfId="8854"/>
    <cellStyle name="Normal 8 6 2 5 2" xfId="14643"/>
    <cellStyle name="Normal 8 6 2 6" xfId="10784"/>
    <cellStyle name="Normal 8 6 3" xfId="1488"/>
    <cellStyle name="Normal 8 6 3 2" xfId="3421"/>
    <cellStyle name="Normal 8 6 3 2 2" xfId="8191"/>
    <cellStyle name="Normal 8 6 3 3" xfId="5439"/>
    <cellStyle name="Normal 8 6 3 3 2" xfId="13196"/>
    <cellStyle name="Normal 8 6 3 4" xfId="9336"/>
    <cellStyle name="Normal 8 6 3 4 2" xfId="15125"/>
    <cellStyle name="Normal 8 6 3 5" xfId="11266"/>
    <cellStyle name="Normal 8 6 4" xfId="2457"/>
    <cellStyle name="Normal 8 6 4 2" xfId="8192"/>
    <cellStyle name="Normal 8 6 5" xfId="4475"/>
    <cellStyle name="Normal 8 6 5 2" xfId="12232"/>
    <cellStyle name="Normal 8 6 6" xfId="8372"/>
    <cellStyle name="Normal 8 6 6 2" xfId="14161"/>
    <cellStyle name="Normal 8 6 7" xfId="10302"/>
    <cellStyle name="Normal 8 7" xfId="596"/>
    <cellStyle name="Normal 8 7 2" xfId="1143"/>
    <cellStyle name="Normal 8 7 2 2" xfId="2130"/>
    <cellStyle name="Normal 8 7 2 2 2" xfId="4063"/>
    <cellStyle name="Normal 8 7 2 2 2 2" xfId="8193"/>
    <cellStyle name="Normal 8 7 2 2 3" xfId="6081"/>
    <cellStyle name="Normal 8 7 2 2 3 2" xfId="13838"/>
    <cellStyle name="Normal 8 7 2 2 4" xfId="9978"/>
    <cellStyle name="Normal 8 7 2 2 4 2" xfId="15767"/>
    <cellStyle name="Normal 8 7 2 2 5" xfId="11908"/>
    <cellStyle name="Normal 8 7 2 3" xfId="3100"/>
    <cellStyle name="Normal 8 7 2 3 2" xfId="8194"/>
    <cellStyle name="Normal 8 7 2 4" xfId="5118"/>
    <cellStyle name="Normal 8 7 2 4 2" xfId="12875"/>
    <cellStyle name="Normal 8 7 2 5" xfId="9015"/>
    <cellStyle name="Normal 8 7 2 5 2" xfId="14804"/>
    <cellStyle name="Normal 8 7 2 6" xfId="10945"/>
    <cellStyle name="Normal 8 7 3" xfId="1649"/>
    <cellStyle name="Normal 8 7 3 2" xfId="3582"/>
    <cellStyle name="Normal 8 7 3 2 2" xfId="8195"/>
    <cellStyle name="Normal 8 7 3 3" xfId="5600"/>
    <cellStyle name="Normal 8 7 3 3 2" xfId="13357"/>
    <cellStyle name="Normal 8 7 3 4" xfId="9497"/>
    <cellStyle name="Normal 8 7 3 4 2" xfId="15286"/>
    <cellStyle name="Normal 8 7 3 5" xfId="11427"/>
    <cellStyle name="Normal 8 7 4" xfId="2618"/>
    <cellStyle name="Normal 8 7 4 2" xfId="8196"/>
    <cellStyle name="Normal 8 7 5" xfId="4636"/>
    <cellStyle name="Normal 8 7 5 2" xfId="12393"/>
    <cellStyle name="Normal 8 7 6" xfId="8533"/>
    <cellStyle name="Normal 8 7 6 2" xfId="14322"/>
    <cellStyle name="Normal 8 7 7" xfId="10463"/>
    <cellStyle name="Normal 8 8" xfId="808"/>
    <cellStyle name="Normal 8 8 2" xfId="1810"/>
    <cellStyle name="Normal 8 8 2 2" xfId="3743"/>
    <cellStyle name="Normal 8 8 2 2 2" xfId="8197"/>
    <cellStyle name="Normal 8 8 2 3" xfId="5761"/>
    <cellStyle name="Normal 8 8 2 3 2" xfId="13518"/>
    <cellStyle name="Normal 8 8 2 4" xfId="9658"/>
    <cellStyle name="Normal 8 8 2 4 2" xfId="15447"/>
    <cellStyle name="Normal 8 8 2 5" xfId="11588"/>
    <cellStyle name="Normal 8 8 3" xfId="2779"/>
    <cellStyle name="Normal 8 8 3 2" xfId="8198"/>
    <cellStyle name="Normal 8 8 4" xfId="4797"/>
    <cellStyle name="Normal 8 8 4 2" xfId="12554"/>
    <cellStyle name="Normal 8 8 5" xfId="8694"/>
    <cellStyle name="Normal 8 8 5 2" xfId="14483"/>
    <cellStyle name="Normal 8 8 6" xfId="10624"/>
    <cellStyle name="Normal 8 9" xfId="1328"/>
    <cellStyle name="Normal 8 9 2" xfId="3261"/>
    <cellStyle name="Normal 8 9 2 2" xfId="8199"/>
    <cellStyle name="Normal 8 9 3" xfId="5279"/>
    <cellStyle name="Normal 8 9 3 2" xfId="13036"/>
    <cellStyle name="Normal 8 9 4" xfId="9176"/>
    <cellStyle name="Normal 8 9 4 2" xfId="14965"/>
    <cellStyle name="Normal 8 9 5" xfId="11106"/>
    <cellStyle name="Normal 9" xfId="170"/>
    <cellStyle name="Normal 9 2" xfId="237"/>
    <cellStyle name="Normal 9 2 2" xfId="4230"/>
    <cellStyle name="Normal 9 2 2 2" xfId="4291"/>
    <cellStyle name="Normal 9 2 3" xfId="4278"/>
    <cellStyle name="Normal 9 3" xfId="4226"/>
    <cellStyle name="Normal 9 3 2" xfId="4287"/>
    <cellStyle name="Normal 9 4" xfId="4274"/>
    <cellStyle name="Note" xfId="15" builtinId="10" customBuiltin="1"/>
    <cellStyle name="Note 10" xfId="8200"/>
    <cellStyle name="Note 11" xfId="8201"/>
    <cellStyle name="Note 2" xfId="45"/>
    <cellStyle name="Note 2 2" xfId="217"/>
    <cellStyle name="Note 2 2 2" xfId="15940"/>
    <cellStyle name="Note 2 2 2 10" xfId="21080"/>
    <cellStyle name="Note 2 2 2 10 2" xfId="30760"/>
    <cellStyle name="Note 2 2 2 11" xfId="19956"/>
    <cellStyle name="Note 2 2 2 11 2" xfId="29636"/>
    <cellStyle name="Note 2 2 2 12" xfId="25451"/>
    <cellStyle name="Note 2 2 2 2" xfId="16122"/>
    <cellStyle name="Note 2 2 2 2 10" xfId="25707"/>
    <cellStyle name="Note 2 2 2 2 2" xfId="16193"/>
    <cellStyle name="Note 2 2 2 2 2 2" xfId="16699"/>
    <cellStyle name="Note 2 2 2 2 2 2 2" xfId="17613"/>
    <cellStyle name="Note 2 2 2 2 2 2 2 2" xfId="23173"/>
    <cellStyle name="Note 2 2 2 2 2 2 2 2 2" xfId="32853"/>
    <cellStyle name="Note 2 2 2 2 2 2 2 3" xfId="21297"/>
    <cellStyle name="Note 2 2 2 2 2 2 2 3 2" xfId="30977"/>
    <cellStyle name="Note 2 2 2 2 2 2 2 4" xfId="19231"/>
    <cellStyle name="Note 2 2 2 2 2 2 2 4 2" xfId="28911"/>
    <cellStyle name="Note 2 2 2 2 2 2 2 5" xfId="27095"/>
    <cellStyle name="Note 2 2 2 2 2 2 2 6" xfId="27297"/>
    <cellStyle name="Note 2 2 2 2 2 2 3" xfId="18294"/>
    <cellStyle name="Note 2 2 2 2 2 2 3 2" xfId="23854"/>
    <cellStyle name="Note 2 2 2 2 2 2 3 2 2" xfId="33534"/>
    <cellStyle name="Note 2 2 2 2 2 2 3 3" xfId="24554"/>
    <cellStyle name="Note 2 2 2 2 2 2 3 3 2" xfId="34234"/>
    <cellStyle name="Note 2 2 2 2 2 2 3 4" xfId="24892"/>
    <cellStyle name="Note 2 2 2 2 2 2 3 4 2" xfId="34572"/>
    <cellStyle name="Note 2 2 2 2 2 2 3 5" xfId="27978"/>
    <cellStyle name="Note 2 2 2 2 2 2 4" xfId="22349"/>
    <cellStyle name="Note 2 2 2 2 2 2 4 2" xfId="32029"/>
    <cellStyle name="Note 2 2 2 2 2 2 5" xfId="19546"/>
    <cellStyle name="Note 2 2 2 2 2 2 5 2" xfId="29226"/>
    <cellStyle name="Note 2 2 2 2 2 2 6" xfId="20145"/>
    <cellStyle name="Note 2 2 2 2 2 2 6 2" xfId="29825"/>
    <cellStyle name="Note 2 2 2 2 2 2 7" xfId="26122"/>
    <cellStyle name="Note 2 2 2 2 2 3" xfId="16463"/>
    <cellStyle name="Note 2 2 2 2 2 3 2" xfId="17377"/>
    <cellStyle name="Note 2 2 2 2 2 3 2 2" xfId="22937"/>
    <cellStyle name="Note 2 2 2 2 2 3 2 2 2" xfId="32617"/>
    <cellStyle name="Note 2 2 2 2 2 3 2 3" xfId="18337"/>
    <cellStyle name="Note 2 2 2 2 2 3 2 3 2" xfId="28017"/>
    <cellStyle name="Note 2 2 2 2 2 3 2 4" xfId="19728"/>
    <cellStyle name="Note 2 2 2 2 2 3 2 4 2" xfId="29408"/>
    <cellStyle name="Note 2 2 2 2 2 3 2 5" xfId="26859"/>
    <cellStyle name="Note 2 2 2 2 2 3 2 6" xfId="25118"/>
    <cellStyle name="Note 2 2 2 2 2 3 3" xfId="18058"/>
    <cellStyle name="Note 2 2 2 2 2 3 3 2" xfId="23618"/>
    <cellStyle name="Note 2 2 2 2 2 3 3 2 2" xfId="33298"/>
    <cellStyle name="Note 2 2 2 2 2 3 3 3" xfId="24175"/>
    <cellStyle name="Note 2 2 2 2 2 3 3 3 2" xfId="33855"/>
    <cellStyle name="Note 2 2 2 2 2 3 3 4" xfId="24722"/>
    <cellStyle name="Note 2 2 2 2 2 3 3 4 2" xfId="34402"/>
    <cellStyle name="Note 2 2 2 2 2 3 3 5" xfId="27742"/>
    <cellStyle name="Note 2 2 2 2 2 3 4" xfId="22113"/>
    <cellStyle name="Note 2 2 2 2 2 3 4 2" xfId="31793"/>
    <cellStyle name="Note 2 2 2 2 2 3 5" xfId="24190"/>
    <cellStyle name="Note 2 2 2 2 2 3 5 2" xfId="33870"/>
    <cellStyle name="Note 2 2 2 2 2 3 6" xfId="19544"/>
    <cellStyle name="Note 2 2 2 2 2 3 6 2" xfId="29224"/>
    <cellStyle name="Note 2 2 2 2 2 3 7" xfId="25559"/>
    <cellStyle name="Note 2 2 2 2 2 4" xfId="16977"/>
    <cellStyle name="Note 2 2 2 2 2 4 2" xfId="22552"/>
    <cellStyle name="Note 2 2 2 2 2 4 2 2" xfId="32232"/>
    <cellStyle name="Note 2 2 2 2 2 4 3" xfId="19838"/>
    <cellStyle name="Note 2 2 2 2 2 4 3 2" xfId="29518"/>
    <cellStyle name="Note 2 2 2 2 2 4 4" xfId="19195"/>
    <cellStyle name="Note 2 2 2 2 2 4 4 2" xfId="28875"/>
    <cellStyle name="Note 2 2 2 2 2 4 5" xfId="26534"/>
    <cellStyle name="Note 2 2 2 2 2 4 6" xfId="26066"/>
    <cellStyle name="Note 2 2 2 2 2 5" xfId="17788"/>
    <cellStyle name="Note 2 2 2 2 2 5 2" xfId="23348"/>
    <cellStyle name="Note 2 2 2 2 2 5 2 2" xfId="33028"/>
    <cellStyle name="Note 2 2 2 2 2 5 3" xfId="21470"/>
    <cellStyle name="Note 2 2 2 2 2 5 3 2" xfId="31150"/>
    <cellStyle name="Note 2 2 2 2 2 5 4" xfId="24771"/>
    <cellStyle name="Note 2 2 2 2 2 5 4 2" xfId="34451"/>
    <cellStyle name="Note 2 2 2 2 2 5 5" xfId="27472"/>
    <cellStyle name="Note 2 2 2 2 2 6" xfId="21843"/>
    <cellStyle name="Note 2 2 2 2 2 6 2" xfId="31523"/>
    <cellStyle name="Note 2 2 2 2 2 7" xfId="19085"/>
    <cellStyle name="Note 2 2 2 2 2 7 2" xfId="28765"/>
    <cellStyle name="Note 2 2 2 2 2 8" xfId="18518"/>
    <cellStyle name="Note 2 2 2 2 2 8 2" xfId="28198"/>
    <cellStyle name="Note 2 2 2 2 2 9" xfId="25469"/>
    <cellStyle name="Note 2 2 2 2 3" xfId="16636"/>
    <cellStyle name="Note 2 2 2 2 3 2" xfId="17550"/>
    <cellStyle name="Note 2 2 2 2 3 2 2" xfId="23110"/>
    <cellStyle name="Note 2 2 2 2 3 2 2 2" xfId="32790"/>
    <cellStyle name="Note 2 2 2 2 3 2 3" xfId="18633"/>
    <cellStyle name="Note 2 2 2 2 3 2 3 2" xfId="28313"/>
    <cellStyle name="Note 2 2 2 2 3 2 4" xfId="19969"/>
    <cellStyle name="Note 2 2 2 2 3 2 4 2" xfId="29649"/>
    <cellStyle name="Note 2 2 2 2 3 2 5" xfId="27032"/>
    <cellStyle name="Note 2 2 2 2 3 2 6" xfId="27234"/>
    <cellStyle name="Note 2 2 2 2 3 3" xfId="18231"/>
    <cellStyle name="Note 2 2 2 2 3 3 2" xfId="23791"/>
    <cellStyle name="Note 2 2 2 2 3 3 2 2" xfId="33471"/>
    <cellStyle name="Note 2 2 2 2 3 3 3" xfId="19955"/>
    <cellStyle name="Note 2 2 2 2 3 3 3 2" xfId="29635"/>
    <cellStyle name="Note 2 2 2 2 3 3 4" xfId="24887"/>
    <cellStyle name="Note 2 2 2 2 3 3 4 2" xfId="34567"/>
    <cellStyle name="Note 2 2 2 2 3 3 5" xfId="27915"/>
    <cellStyle name="Note 2 2 2 2 3 4" xfId="22286"/>
    <cellStyle name="Note 2 2 2 2 3 4 2" xfId="31966"/>
    <cellStyle name="Note 2 2 2 2 3 5" xfId="19415"/>
    <cellStyle name="Note 2 2 2 2 3 5 2" xfId="29095"/>
    <cellStyle name="Note 2 2 2 2 3 6" xfId="18510"/>
    <cellStyle name="Note 2 2 2 2 3 6 2" xfId="28190"/>
    <cellStyle name="Note 2 2 2 2 3 7" xfId="26111"/>
    <cellStyle name="Note 2 2 2 2 4" xfId="16400"/>
    <cellStyle name="Note 2 2 2 2 4 2" xfId="17314"/>
    <cellStyle name="Note 2 2 2 2 4 2 2" xfId="22874"/>
    <cellStyle name="Note 2 2 2 2 4 2 2 2" xfId="32554"/>
    <cellStyle name="Note 2 2 2 2 4 2 3" xfId="21248"/>
    <cellStyle name="Note 2 2 2 2 4 2 3 2" xfId="30928"/>
    <cellStyle name="Note 2 2 2 2 4 2 4" xfId="19842"/>
    <cellStyle name="Note 2 2 2 2 4 2 4 2" xfId="29522"/>
    <cellStyle name="Note 2 2 2 2 4 2 5" xfId="26796"/>
    <cellStyle name="Note 2 2 2 2 4 2 6" xfId="25127"/>
    <cellStyle name="Note 2 2 2 2 4 3" xfId="17995"/>
    <cellStyle name="Note 2 2 2 2 4 3 2" xfId="23555"/>
    <cellStyle name="Note 2 2 2 2 4 3 2 2" xfId="33235"/>
    <cellStyle name="Note 2 2 2 2 4 3 3" xfId="20840"/>
    <cellStyle name="Note 2 2 2 2 4 3 3 2" xfId="30520"/>
    <cellStyle name="Note 2 2 2 2 4 3 4" xfId="21585"/>
    <cellStyle name="Note 2 2 2 2 4 3 4 2" xfId="31265"/>
    <cellStyle name="Note 2 2 2 2 4 3 5" xfId="27679"/>
    <cellStyle name="Note 2 2 2 2 4 4" xfId="22050"/>
    <cellStyle name="Note 2 2 2 2 4 4 2" xfId="31730"/>
    <cellStyle name="Note 2 2 2 2 4 5" xfId="24242"/>
    <cellStyle name="Note 2 2 2 2 4 5 2" xfId="33922"/>
    <cellStyle name="Note 2 2 2 2 4 6" xfId="20507"/>
    <cellStyle name="Note 2 2 2 2 4 6 2" xfId="30187"/>
    <cellStyle name="Note 2 2 2 2 4 7" xfId="25552"/>
    <cellStyle name="Note 2 2 2 2 5" xfId="16882"/>
    <cellStyle name="Note 2 2 2 2 5 2" xfId="22457"/>
    <cellStyle name="Note 2 2 2 2 5 2 2" xfId="32137"/>
    <cellStyle name="Note 2 2 2 2 5 3" xfId="20369"/>
    <cellStyle name="Note 2 2 2 2 5 3 2" xfId="30049"/>
    <cellStyle name="Note 2 2 2 2 5 4" xfId="18778"/>
    <cellStyle name="Note 2 2 2 2 5 4 2" xfId="28458"/>
    <cellStyle name="Note 2 2 2 2 5 5" xfId="26439"/>
    <cellStyle name="Note 2 2 2 2 5 6" xfId="26061"/>
    <cellStyle name="Note 2 2 2 2 6" xfId="17725"/>
    <cellStyle name="Note 2 2 2 2 6 2" xfId="23285"/>
    <cellStyle name="Note 2 2 2 2 6 2 2" xfId="32965"/>
    <cellStyle name="Note 2 2 2 2 6 3" xfId="21682"/>
    <cellStyle name="Note 2 2 2 2 6 3 2" xfId="31362"/>
    <cellStyle name="Note 2 2 2 2 6 4" xfId="24686"/>
    <cellStyle name="Note 2 2 2 2 6 4 2" xfId="34366"/>
    <cellStyle name="Note 2 2 2 2 6 5" xfId="27409"/>
    <cellStyle name="Note 2 2 2 2 7" xfId="21778"/>
    <cellStyle name="Note 2 2 2 2 7 2" xfId="31458"/>
    <cellStyle name="Note 2 2 2 2 8" xfId="23886"/>
    <cellStyle name="Note 2 2 2 2 8 2" xfId="33566"/>
    <cellStyle name="Note 2 2 2 2 9" xfId="24809"/>
    <cellStyle name="Note 2 2 2 2 9 2" xfId="34489"/>
    <cellStyle name="Note 2 2 2 3" xfId="16079"/>
    <cellStyle name="Note 2 2 2 3 2" xfId="16603"/>
    <cellStyle name="Note 2 2 2 3 2 2" xfId="17517"/>
    <cellStyle name="Note 2 2 2 3 2 2 2" xfId="23077"/>
    <cellStyle name="Note 2 2 2 3 2 2 2 2" xfId="32757"/>
    <cellStyle name="Note 2 2 2 3 2 2 3" xfId="19942"/>
    <cellStyle name="Note 2 2 2 3 2 2 3 2" xfId="29622"/>
    <cellStyle name="Note 2 2 2 3 2 2 4" xfId="20033"/>
    <cellStyle name="Note 2 2 2 3 2 2 4 2" xfId="29713"/>
    <cellStyle name="Note 2 2 2 3 2 2 5" xfId="26999"/>
    <cellStyle name="Note 2 2 2 3 2 2 6" xfId="27201"/>
    <cellStyle name="Note 2 2 2 3 2 3" xfId="18198"/>
    <cellStyle name="Note 2 2 2 3 2 3 2" xfId="23758"/>
    <cellStyle name="Note 2 2 2 3 2 3 2 2" xfId="33438"/>
    <cellStyle name="Note 2 2 2 3 2 3 3" xfId="23938"/>
    <cellStyle name="Note 2 2 2 3 2 3 3 2" xfId="33618"/>
    <cellStyle name="Note 2 2 2 3 2 3 4" xfId="24926"/>
    <cellStyle name="Note 2 2 2 3 2 3 4 2" xfId="34606"/>
    <cellStyle name="Note 2 2 2 3 2 3 5" xfId="27882"/>
    <cellStyle name="Note 2 2 2 3 2 4" xfId="22253"/>
    <cellStyle name="Note 2 2 2 3 2 4 2" xfId="31933"/>
    <cellStyle name="Note 2 2 2 3 2 5" xfId="20006"/>
    <cellStyle name="Note 2 2 2 3 2 5 2" xfId="29686"/>
    <cellStyle name="Note 2 2 2 3 2 6" xfId="20978"/>
    <cellStyle name="Note 2 2 2 3 2 6 2" xfId="30658"/>
    <cellStyle name="Note 2 2 2 3 2 7" xfId="25867"/>
    <cellStyle name="Note 2 2 2 3 3" xfId="16367"/>
    <cellStyle name="Note 2 2 2 3 3 2" xfId="16953"/>
    <cellStyle name="Note 2 2 2 3 3 2 2" xfId="22528"/>
    <cellStyle name="Note 2 2 2 3 3 2 2 2" xfId="32208"/>
    <cellStyle name="Note 2 2 2 3 3 2 3" xfId="19313"/>
    <cellStyle name="Note 2 2 2 3 3 2 3 2" xfId="28993"/>
    <cellStyle name="Note 2 2 2 3 3 2 4" xfId="19293"/>
    <cellStyle name="Note 2 2 2 3 3 2 4 2" xfId="28973"/>
    <cellStyle name="Note 2 2 2 3 3 2 5" xfId="26510"/>
    <cellStyle name="Note 2 2 2 3 3 2 6" xfId="25599"/>
    <cellStyle name="Note 2 2 2 3 3 3" xfId="17962"/>
    <cellStyle name="Note 2 2 2 3 3 3 2" xfId="23522"/>
    <cellStyle name="Note 2 2 2 3 3 3 2 2" xfId="33202"/>
    <cellStyle name="Note 2 2 2 3 3 3 3" xfId="24318"/>
    <cellStyle name="Note 2 2 2 3 3 3 3 2" xfId="33998"/>
    <cellStyle name="Note 2 2 2 3 3 3 4" xfId="24773"/>
    <cellStyle name="Note 2 2 2 3 3 3 4 2" xfId="34453"/>
    <cellStyle name="Note 2 2 2 3 3 3 5" xfId="27646"/>
    <cellStyle name="Note 2 2 2 3 3 4" xfId="22017"/>
    <cellStyle name="Note 2 2 2 3 3 4 2" xfId="31697"/>
    <cellStyle name="Note 2 2 2 3 3 5" xfId="18930"/>
    <cellStyle name="Note 2 2 2 3 3 5 2" xfId="28610"/>
    <cellStyle name="Note 2 2 2 3 3 6" xfId="21416"/>
    <cellStyle name="Note 2 2 2 3 3 6 2" xfId="31096"/>
    <cellStyle name="Note 2 2 2 3 3 7" xfId="26104"/>
    <cellStyle name="Note 2 2 2 3 4" xfId="17072"/>
    <cellStyle name="Note 2 2 2 3 4 2" xfId="22647"/>
    <cellStyle name="Note 2 2 2 3 4 2 2" xfId="32327"/>
    <cellStyle name="Note 2 2 2 3 4 3" xfId="18777"/>
    <cellStyle name="Note 2 2 2 3 4 3 2" xfId="28457"/>
    <cellStyle name="Note 2 2 2 3 4 4" xfId="20288"/>
    <cellStyle name="Note 2 2 2 3 4 4 2" xfId="29968"/>
    <cellStyle name="Note 2 2 2 3 4 5" xfId="26620"/>
    <cellStyle name="Note 2 2 2 3 4 6" xfId="26131"/>
    <cellStyle name="Note 2 2 2 3 5" xfId="17692"/>
    <cellStyle name="Note 2 2 2 3 5 2" xfId="23252"/>
    <cellStyle name="Note 2 2 2 3 5 2 2" xfId="32932"/>
    <cellStyle name="Note 2 2 2 3 5 3" xfId="19615"/>
    <cellStyle name="Note 2 2 2 3 5 3 2" xfId="29295"/>
    <cellStyle name="Note 2 2 2 3 5 4" xfId="19002"/>
    <cellStyle name="Note 2 2 2 3 5 4 2" xfId="28682"/>
    <cellStyle name="Note 2 2 2 3 5 5" xfId="27376"/>
    <cellStyle name="Note 2 2 2 3 6" xfId="21743"/>
    <cellStyle name="Note 2 2 2 3 6 2" xfId="31423"/>
    <cellStyle name="Note 2 2 2 3 7" xfId="24326"/>
    <cellStyle name="Note 2 2 2 3 7 2" xfId="34006"/>
    <cellStyle name="Note 2 2 2 3 8" xfId="18599"/>
    <cellStyle name="Note 2 2 2 3 8 2" xfId="28279"/>
    <cellStyle name="Note 2 2 2 3 9" xfId="25840"/>
    <cellStyle name="Note 2 2 2 4" xfId="15977"/>
    <cellStyle name="Note 2 2 2 4 2" xfId="16526"/>
    <cellStyle name="Note 2 2 2 4 2 2" xfId="17440"/>
    <cellStyle name="Note 2 2 2 4 2 2 2" xfId="23000"/>
    <cellStyle name="Note 2 2 2 4 2 2 2 2" xfId="32680"/>
    <cellStyle name="Note 2 2 2 4 2 2 3" xfId="20824"/>
    <cellStyle name="Note 2 2 2 4 2 2 3 2" xfId="30504"/>
    <cellStyle name="Note 2 2 2 4 2 2 4" xfId="19405"/>
    <cellStyle name="Note 2 2 2 4 2 2 4 2" xfId="29085"/>
    <cellStyle name="Note 2 2 2 4 2 2 5" xfId="26922"/>
    <cellStyle name="Note 2 2 2 4 2 2 6" xfId="25657"/>
    <cellStyle name="Note 2 2 2 4 2 3" xfId="18121"/>
    <cellStyle name="Note 2 2 2 4 2 3 2" xfId="23681"/>
    <cellStyle name="Note 2 2 2 4 2 3 2 2" xfId="33361"/>
    <cellStyle name="Note 2 2 2 4 2 3 3" xfId="24140"/>
    <cellStyle name="Note 2 2 2 4 2 3 3 2" xfId="33820"/>
    <cellStyle name="Note 2 2 2 4 2 3 4" xfId="24975"/>
    <cellStyle name="Note 2 2 2 4 2 3 4 2" xfId="34655"/>
    <cellStyle name="Note 2 2 2 4 2 3 5" xfId="27805"/>
    <cellStyle name="Note 2 2 2 4 2 4" xfId="22176"/>
    <cellStyle name="Note 2 2 2 4 2 4 2" xfId="31856"/>
    <cellStyle name="Note 2 2 2 4 2 5" xfId="21446"/>
    <cellStyle name="Note 2 2 2 4 2 5 2" xfId="31126"/>
    <cellStyle name="Note 2 2 2 4 2 6" xfId="18416"/>
    <cellStyle name="Note 2 2 2 4 2 6 2" xfId="28096"/>
    <cellStyle name="Note 2 2 2 4 2 7" xfId="26087"/>
    <cellStyle name="Note 2 2 2 4 3" xfId="16290"/>
    <cellStyle name="Note 2 2 2 4 3 2" xfId="16827"/>
    <cellStyle name="Note 2 2 2 4 3 2 2" xfId="22402"/>
    <cellStyle name="Note 2 2 2 4 3 2 2 2" xfId="32082"/>
    <cellStyle name="Note 2 2 2 4 3 2 3" xfId="20385"/>
    <cellStyle name="Note 2 2 2 4 3 2 3 2" xfId="30065"/>
    <cellStyle name="Note 2 2 2 4 3 2 4" xfId="24953"/>
    <cellStyle name="Note 2 2 2 4 3 2 4 2" xfId="34633"/>
    <cellStyle name="Note 2 2 2 4 3 2 5" xfId="26384"/>
    <cellStyle name="Note 2 2 2 4 3 2 6" xfId="25571"/>
    <cellStyle name="Note 2 2 2 4 3 3" xfId="17885"/>
    <cellStyle name="Note 2 2 2 4 3 3 2" xfId="23445"/>
    <cellStyle name="Note 2 2 2 4 3 3 2 2" xfId="33125"/>
    <cellStyle name="Note 2 2 2 4 3 3 3" xfId="20796"/>
    <cellStyle name="Note 2 2 2 4 3 3 3 2" xfId="30476"/>
    <cellStyle name="Note 2 2 2 4 3 3 4" xfId="20761"/>
    <cellStyle name="Note 2 2 2 4 3 3 4 2" xfId="30441"/>
    <cellStyle name="Note 2 2 2 4 3 3 5" xfId="27569"/>
    <cellStyle name="Note 2 2 2 4 3 4" xfId="21940"/>
    <cellStyle name="Note 2 2 2 4 3 4 2" xfId="31620"/>
    <cellStyle name="Note 2 2 2 4 3 5" xfId="18941"/>
    <cellStyle name="Note 2 2 2 4 3 5 2" xfId="28621"/>
    <cellStyle name="Note 2 2 2 4 3 6" xfId="20786"/>
    <cellStyle name="Note 2 2 2 4 3 6 2" xfId="30466"/>
    <cellStyle name="Note 2 2 2 4 3 7" xfId="25462"/>
    <cellStyle name="Note 2 2 2 4 4" xfId="16994"/>
    <cellStyle name="Note 2 2 2 4 4 2" xfId="22569"/>
    <cellStyle name="Note 2 2 2 4 4 2 2" xfId="32249"/>
    <cellStyle name="Note 2 2 2 4 4 3" xfId="19719"/>
    <cellStyle name="Note 2 2 2 4 4 3 2" xfId="29399"/>
    <cellStyle name="Note 2 2 2 4 4 4" xfId="20831"/>
    <cellStyle name="Note 2 2 2 4 4 4 2" xfId="30511"/>
    <cellStyle name="Note 2 2 2 4 4 5" xfId="26551"/>
    <cellStyle name="Note 2 2 2 4 4 6" xfId="25885"/>
    <cellStyle name="Note 2 2 2 4 5" xfId="17042"/>
    <cellStyle name="Note 2 2 2 4 5 2" xfId="22617"/>
    <cellStyle name="Note 2 2 2 4 5 2 2" xfId="32297"/>
    <cellStyle name="Note 2 2 2 4 5 3" xfId="20718"/>
    <cellStyle name="Note 2 2 2 4 5 3 2" xfId="30398"/>
    <cellStyle name="Note 2 2 2 4 5 4" xfId="19735"/>
    <cellStyle name="Note 2 2 2 4 5 4 2" xfId="29415"/>
    <cellStyle name="Note 2 2 2 4 5 5" xfId="25731"/>
    <cellStyle name="Note 2 2 2 4 6" xfId="21661"/>
    <cellStyle name="Note 2 2 2 4 6 2" xfId="31341"/>
    <cellStyle name="Note 2 2 2 4 7" xfId="16769"/>
    <cellStyle name="Note 2 2 2 4 7 2" xfId="25901"/>
    <cellStyle name="Note 2 2 2 4 8" xfId="24780"/>
    <cellStyle name="Note 2 2 2 4 8 2" xfId="34460"/>
    <cellStyle name="Note 2 2 2 4 9" xfId="25783"/>
    <cellStyle name="Note 2 2 2 5" xfId="16491"/>
    <cellStyle name="Note 2 2 2 5 2" xfId="17405"/>
    <cellStyle name="Note 2 2 2 5 2 2" xfId="22965"/>
    <cellStyle name="Note 2 2 2 5 2 2 2" xfId="32645"/>
    <cellStyle name="Note 2 2 2 5 2 3" xfId="20293"/>
    <cellStyle name="Note 2 2 2 5 2 3 2" xfId="29973"/>
    <cellStyle name="Note 2 2 2 5 2 4" xfId="21061"/>
    <cellStyle name="Note 2 2 2 5 2 4 2" xfId="30741"/>
    <cellStyle name="Note 2 2 2 5 2 5" xfId="26887"/>
    <cellStyle name="Note 2 2 2 5 2 6" xfId="25063"/>
    <cellStyle name="Note 2 2 2 5 3" xfId="18086"/>
    <cellStyle name="Note 2 2 2 5 3 2" xfId="23646"/>
    <cellStyle name="Note 2 2 2 5 3 2 2" xfId="33326"/>
    <cellStyle name="Note 2 2 2 5 3 3" xfId="24286"/>
    <cellStyle name="Note 2 2 2 5 3 3 2" xfId="33966"/>
    <cellStyle name="Note 2 2 2 5 3 4" xfId="24804"/>
    <cellStyle name="Note 2 2 2 5 3 4 2" xfId="34484"/>
    <cellStyle name="Note 2 2 2 5 3 5" xfId="27770"/>
    <cellStyle name="Note 2 2 2 5 4" xfId="22141"/>
    <cellStyle name="Note 2 2 2 5 4 2" xfId="31821"/>
    <cellStyle name="Note 2 2 2 5 5" xfId="21597"/>
    <cellStyle name="Note 2 2 2 5 5 2" xfId="31277"/>
    <cellStyle name="Note 2 2 2 5 6" xfId="24775"/>
    <cellStyle name="Note 2 2 2 5 6 2" xfId="34455"/>
    <cellStyle name="Note 2 2 2 5 7" xfId="25963"/>
    <cellStyle name="Note 2 2 2 6" xfId="16255"/>
    <cellStyle name="Note 2 2 2 6 2" xfId="17003"/>
    <cellStyle name="Note 2 2 2 6 2 2" xfId="22578"/>
    <cellStyle name="Note 2 2 2 6 2 2 2" xfId="32258"/>
    <cellStyle name="Note 2 2 2 6 2 3" xfId="19886"/>
    <cellStyle name="Note 2 2 2 6 2 3 2" xfId="29566"/>
    <cellStyle name="Note 2 2 2 6 2 4" xfId="21121"/>
    <cellStyle name="Note 2 2 2 6 2 4 2" xfId="30801"/>
    <cellStyle name="Note 2 2 2 6 2 5" xfId="26560"/>
    <cellStyle name="Note 2 2 2 6 2 6" xfId="25134"/>
    <cellStyle name="Note 2 2 2 6 3" xfId="17850"/>
    <cellStyle name="Note 2 2 2 6 3 2" xfId="23410"/>
    <cellStyle name="Note 2 2 2 6 3 2 2" xfId="33090"/>
    <cellStyle name="Note 2 2 2 6 3 3" xfId="18712"/>
    <cellStyle name="Note 2 2 2 6 3 3 2" xfId="28392"/>
    <cellStyle name="Note 2 2 2 6 3 4" xfId="21270"/>
    <cellStyle name="Note 2 2 2 6 3 4 2" xfId="30950"/>
    <cellStyle name="Note 2 2 2 6 3 5" xfId="27534"/>
    <cellStyle name="Note 2 2 2 6 4" xfId="21905"/>
    <cellStyle name="Note 2 2 2 6 4 2" xfId="31585"/>
    <cellStyle name="Note 2 2 2 6 5" xfId="19916"/>
    <cellStyle name="Note 2 2 2 6 5 2" xfId="29596"/>
    <cellStyle name="Note 2 2 2 6 6" xfId="19432"/>
    <cellStyle name="Note 2 2 2 6 6 2" xfId="29112"/>
    <cellStyle name="Note 2 2 2 6 7" xfId="25848"/>
    <cellStyle name="Note 2 2 2 7" xfId="17126"/>
    <cellStyle name="Note 2 2 2 7 2" xfId="22701"/>
    <cellStyle name="Note 2 2 2 7 2 2" xfId="32381"/>
    <cellStyle name="Note 2 2 2 7 3" xfId="19528"/>
    <cellStyle name="Note 2 2 2 7 3 2" xfId="29208"/>
    <cellStyle name="Note 2 2 2 7 4" xfId="19818"/>
    <cellStyle name="Note 2 2 2 7 4 2" xfId="29498"/>
    <cellStyle name="Note 2 2 2 7 5" xfId="26669"/>
    <cellStyle name="Note 2 2 2 7 6" xfId="27170"/>
    <cellStyle name="Note 2 2 2 8" xfId="17230"/>
    <cellStyle name="Note 2 2 2 8 2" xfId="22795"/>
    <cellStyle name="Note 2 2 2 8 2 2" xfId="32475"/>
    <cellStyle name="Note 2 2 2 8 3" xfId="21285"/>
    <cellStyle name="Note 2 2 2 8 3 2" xfId="30965"/>
    <cellStyle name="Note 2 2 2 8 4" xfId="18550"/>
    <cellStyle name="Note 2 2 2 8 4 2" xfId="28230"/>
    <cellStyle name="Note 2 2 2 8 5" xfId="26325"/>
    <cellStyle name="Note 2 2 2 9" xfId="21626"/>
    <cellStyle name="Note 2 2 2 9 2" xfId="31306"/>
    <cellStyle name="Note 2 2 3" xfId="16032"/>
    <cellStyle name="Note 2 2 3 10" xfId="26127"/>
    <cellStyle name="Note 2 2 3 2" xfId="16165"/>
    <cellStyle name="Note 2 2 3 2 2" xfId="16671"/>
    <cellStyle name="Note 2 2 3 2 2 2" xfId="17585"/>
    <cellStyle name="Note 2 2 3 2 2 2 2" xfId="23145"/>
    <cellStyle name="Note 2 2 3 2 2 2 2 2" xfId="32825"/>
    <cellStyle name="Note 2 2 3 2 2 2 3" xfId="18651"/>
    <cellStyle name="Note 2 2 3 2 2 2 3 2" xfId="28331"/>
    <cellStyle name="Note 2 2 3 2 2 2 4" xfId="19294"/>
    <cellStyle name="Note 2 2 3 2 2 2 4 2" xfId="28974"/>
    <cellStyle name="Note 2 2 3 2 2 2 5" xfId="27067"/>
    <cellStyle name="Note 2 2 3 2 2 2 6" xfId="27269"/>
    <cellStyle name="Note 2 2 3 2 2 3" xfId="18266"/>
    <cellStyle name="Note 2 2 3 2 2 3 2" xfId="23826"/>
    <cellStyle name="Note 2 2 3 2 2 3 2 2" xfId="33506"/>
    <cellStyle name="Note 2 2 3 2 2 3 3" xfId="20323"/>
    <cellStyle name="Note 2 2 3 2 2 3 3 2" xfId="30003"/>
    <cellStyle name="Note 2 2 3 2 2 3 4" xfId="24572"/>
    <cellStyle name="Note 2 2 3 2 2 3 4 2" xfId="34252"/>
    <cellStyle name="Note 2 2 3 2 2 3 5" xfId="27950"/>
    <cellStyle name="Note 2 2 3 2 2 4" xfId="22321"/>
    <cellStyle name="Note 2 2 3 2 2 4 2" xfId="32001"/>
    <cellStyle name="Note 2 2 3 2 2 5" xfId="19722"/>
    <cellStyle name="Note 2 2 3 2 2 5 2" xfId="29402"/>
    <cellStyle name="Note 2 2 3 2 2 6" xfId="19782"/>
    <cellStyle name="Note 2 2 3 2 2 6 2" xfId="29462"/>
    <cellStyle name="Note 2 2 3 2 2 7" xfId="25335"/>
    <cellStyle name="Note 2 2 3 2 3" xfId="16435"/>
    <cellStyle name="Note 2 2 3 2 3 2" xfId="17349"/>
    <cellStyle name="Note 2 2 3 2 3 2 2" xfId="22909"/>
    <cellStyle name="Note 2 2 3 2 3 2 2 2" xfId="32589"/>
    <cellStyle name="Note 2 2 3 2 3 2 3" xfId="20348"/>
    <cellStyle name="Note 2 2 3 2 3 2 3 2" xfId="30028"/>
    <cellStyle name="Note 2 2 3 2 3 2 4" xfId="20563"/>
    <cellStyle name="Note 2 2 3 2 3 2 4 2" xfId="30243"/>
    <cellStyle name="Note 2 2 3 2 3 2 5" xfId="26831"/>
    <cellStyle name="Note 2 2 3 2 3 2 6" xfId="25122"/>
    <cellStyle name="Note 2 2 3 2 3 3" xfId="18030"/>
    <cellStyle name="Note 2 2 3 2 3 3 2" xfId="23590"/>
    <cellStyle name="Note 2 2 3 2 3 3 2 2" xfId="33270"/>
    <cellStyle name="Note 2 2 3 2 3 3 3" xfId="19989"/>
    <cellStyle name="Note 2 2 3 2 3 3 3 2" xfId="29669"/>
    <cellStyle name="Note 2 2 3 2 3 3 4" xfId="19686"/>
    <cellStyle name="Note 2 2 3 2 3 3 4 2" xfId="29366"/>
    <cellStyle name="Note 2 2 3 2 3 3 5" xfId="27714"/>
    <cellStyle name="Note 2 2 3 2 3 4" xfId="22085"/>
    <cellStyle name="Note 2 2 3 2 3 4 2" xfId="31765"/>
    <cellStyle name="Note 2 2 3 2 3 5" xfId="21078"/>
    <cellStyle name="Note 2 2 3 2 3 5 2" xfId="30758"/>
    <cellStyle name="Note 2 2 3 2 3 6" xfId="24092"/>
    <cellStyle name="Note 2 2 3 2 3 6 2" xfId="33772"/>
    <cellStyle name="Note 2 2 3 2 3 7" xfId="25284"/>
    <cellStyle name="Note 2 2 3 2 4" xfId="17240"/>
    <cellStyle name="Note 2 2 3 2 4 2" xfId="22805"/>
    <cellStyle name="Note 2 2 3 2 4 2 2" xfId="32485"/>
    <cellStyle name="Note 2 2 3 2 4 3" xfId="19912"/>
    <cellStyle name="Note 2 2 3 2 4 3 2" xfId="29592"/>
    <cellStyle name="Note 2 2 3 2 4 4" xfId="20347"/>
    <cellStyle name="Note 2 2 3 2 4 4 2" xfId="30027"/>
    <cellStyle name="Note 2 2 3 2 4 5" xfId="26746"/>
    <cellStyle name="Note 2 2 3 2 4 6" xfId="26318"/>
    <cellStyle name="Note 2 2 3 2 5" xfId="17760"/>
    <cellStyle name="Note 2 2 3 2 5 2" xfId="23320"/>
    <cellStyle name="Note 2 2 3 2 5 2 2" xfId="33000"/>
    <cellStyle name="Note 2 2 3 2 5 3" xfId="24182"/>
    <cellStyle name="Note 2 2 3 2 5 3 2" xfId="33862"/>
    <cellStyle name="Note 2 2 3 2 5 4" xfId="21268"/>
    <cellStyle name="Note 2 2 3 2 5 4 2" xfId="30948"/>
    <cellStyle name="Note 2 2 3 2 5 5" xfId="27444"/>
    <cellStyle name="Note 2 2 3 2 6" xfId="21815"/>
    <cellStyle name="Note 2 2 3 2 6 2" xfId="31495"/>
    <cellStyle name="Note 2 2 3 2 7" xfId="19175"/>
    <cellStyle name="Note 2 2 3 2 7 2" xfId="28855"/>
    <cellStyle name="Note 2 2 3 2 8" xfId="18945"/>
    <cellStyle name="Note 2 2 3 2 8 2" xfId="28625"/>
    <cellStyle name="Note 2 2 3 2 9" xfId="25914"/>
    <cellStyle name="Note 2 2 3 3" xfId="16559"/>
    <cellStyle name="Note 2 2 3 3 2" xfId="17473"/>
    <cellStyle name="Note 2 2 3 3 2 2" xfId="23033"/>
    <cellStyle name="Note 2 2 3 3 2 2 2" xfId="32713"/>
    <cellStyle name="Note 2 2 3 3 2 3" xfId="18733"/>
    <cellStyle name="Note 2 2 3 3 2 3 2" xfId="28413"/>
    <cellStyle name="Note 2 2 3 3 2 4" xfId="18648"/>
    <cellStyle name="Note 2 2 3 3 2 4 2" xfId="28328"/>
    <cellStyle name="Note 2 2 3 3 2 5" xfId="26955"/>
    <cellStyle name="Note 2 2 3 3 2 6" xfId="25050"/>
    <cellStyle name="Note 2 2 3 3 3" xfId="18154"/>
    <cellStyle name="Note 2 2 3 3 3 2" xfId="23714"/>
    <cellStyle name="Note 2 2 3 3 3 2 2" xfId="33394"/>
    <cellStyle name="Note 2 2 3 3 3 3" xfId="24309"/>
    <cellStyle name="Note 2 2 3 3 3 3 2" xfId="33989"/>
    <cellStyle name="Note 2 2 3 3 3 4" xfId="24849"/>
    <cellStyle name="Note 2 2 3 3 3 4 2" xfId="34529"/>
    <cellStyle name="Note 2 2 3 3 3 5" xfId="27838"/>
    <cellStyle name="Note 2 2 3 3 4" xfId="22209"/>
    <cellStyle name="Note 2 2 3 3 4 2" xfId="31889"/>
    <cellStyle name="Note 2 2 3 3 5" xfId="24256"/>
    <cellStyle name="Note 2 2 3 3 5 2" xfId="33936"/>
    <cellStyle name="Note 2 2 3 3 6" xfId="24198"/>
    <cellStyle name="Note 2 2 3 3 6 2" xfId="33878"/>
    <cellStyle name="Note 2 2 3 3 7" xfId="25617"/>
    <cellStyle name="Note 2 2 3 4" xfId="16323"/>
    <cellStyle name="Note 2 2 3 4 2" xfId="16927"/>
    <cellStyle name="Note 2 2 3 4 2 2" xfId="22502"/>
    <cellStyle name="Note 2 2 3 4 2 2 2" xfId="32182"/>
    <cellStyle name="Note 2 2 3 4 2 3" xfId="20356"/>
    <cellStyle name="Note 2 2 3 4 2 3 2" xfId="30036"/>
    <cellStyle name="Note 2 2 3 4 2 4" xfId="19154"/>
    <cellStyle name="Note 2 2 3 4 2 4 2" xfId="28834"/>
    <cellStyle name="Note 2 2 3 4 2 5" xfId="26484"/>
    <cellStyle name="Note 2 2 3 4 2 6" xfId="25915"/>
    <cellStyle name="Note 2 2 3 4 3" xfId="17918"/>
    <cellStyle name="Note 2 2 3 4 3 2" xfId="23478"/>
    <cellStyle name="Note 2 2 3 4 3 2 2" xfId="33158"/>
    <cellStyle name="Note 2 2 3 4 3 3" xfId="19938"/>
    <cellStyle name="Note 2 2 3 4 3 3 2" xfId="29618"/>
    <cellStyle name="Note 2 2 3 4 3 4" xfId="24689"/>
    <cellStyle name="Note 2 2 3 4 3 4 2" xfId="34369"/>
    <cellStyle name="Note 2 2 3 4 3 5" xfId="27602"/>
    <cellStyle name="Note 2 2 3 4 4" xfId="21973"/>
    <cellStyle name="Note 2 2 3 4 4 2" xfId="31653"/>
    <cellStyle name="Note 2 2 3 4 5" xfId="22368"/>
    <cellStyle name="Note 2 2 3 4 5 2" xfId="32048"/>
    <cellStyle name="Note 2 2 3 4 6" xfId="18833"/>
    <cellStyle name="Note 2 2 3 4 6 2" xfId="28513"/>
    <cellStyle name="Note 2 2 3 4 7" xfId="25322"/>
    <cellStyle name="Note 2 2 3 5" xfId="16918"/>
    <cellStyle name="Note 2 2 3 5 2" xfId="22493"/>
    <cellStyle name="Note 2 2 3 5 2 2" xfId="32173"/>
    <cellStyle name="Note 2 2 3 5 3" xfId="23878"/>
    <cellStyle name="Note 2 2 3 5 3 2" xfId="33558"/>
    <cellStyle name="Note 2 2 3 5 4" xfId="20425"/>
    <cellStyle name="Note 2 2 3 5 4 2" xfId="30105"/>
    <cellStyle name="Note 2 2 3 5 5" xfId="26475"/>
    <cellStyle name="Note 2 2 3 5 6" xfId="25989"/>
    <cellStyle name="Note 2 2 3 6" xfId="17648"/>
    <cellStyle name="Note 2 2 3 6 2" xfId="23208"/>
    <cellStyle name="Note 2 2 3 6 2 2" xfId="32888"/>
    <cellStyle name="Note 2 2 3 6 3" xfId="19710"/>
    <cellStyle name="Note 2 2 3 6 3 2" xfId="29390"/>
    <cellStyle name="Note 2 2 3 6 4" xfId="20206"/>
    <cellStyle name="Note 2 2 3 6 4 2" xfId="29886"/>
    <cellStyle name="Note 2 2 3 6 5" xfId="27332"/>
    <cellStyle name="Note 2 2 3 7" xfId="21699"/>
    <cellStyle name="Note 2 2 3 7 2" xfId="31379"/>
    <cellStyle name="Note 2 2 3 8" xfId="19475"/>
    <cellStyle name="Note 2 2 3 8 2" xfId="29155"/>
    <cellStyle name="Note 2 2 3 9" xfId="20853"/>
    <cellStyle name="Note 2 2 3 9 2" xfId="30533"/>
    <cellStyle name="Note 2 2 4" xfId="16105"/>
    <cellStyle name="Note 2 2 4 2" xfId="16627"/>
    <cellStyle name="Note 2 2 4 2 2" xfId="17541"/>
    <cellStyle name="Note 2 2 4 2 2 2" xfId="23101"/>
    <cellStyle name="Note 2 2 4 2 2 2 2" xfId="32781"/>
    <cellStyle name="Note 2 2 4 2 2 3" xfId="19671"/>
    <cellStyle name="Note 2 2 4 2 2 3 2" xfId="29351"/>
    <cellStyle name="Note 2 2 4 2 2 4" xfId="21307"/>
    <cellStyle name="Note 2 2 4 2 2 4 2" xfId="30987"/>
    <cellStyle name="Note 2 2 4 2 2 5" xfId="27023"/>
    <cellStyle name="Note 2 2 4 2 2 6" xfId="27225"/>
    <cellStyle name="Note 2 2 4 2 3" xfId="18222"/>
    <cellStyle name="Note 2 2 4 2 3 2" xfId="23782"/>
    <cellStyle name="Note 2 2 4 2 3 2 2" xfId="33462"/>
    <cellStyle name="Note 2 2 4 2 3 3" xfId="20462"/>
    <cellStyle name="Note 2 2 4 2 3 3 2" xfId="30142"/>
    <cellStyle name="Note 2 2 4 2 3 4" xfId="24704"/>
    <cellStyle name="Note 2 2 4 2 3 4 2" xfId="34384"/>
    <cellStyle name="Note 2 2 4 2 3 5" xfId="27906"/>
    <cellStyle name="Note 2 2 4 2 4" xfId="22277"/>
    <cellStyle name="Note 2 2 4 2 4 2" xfId="31957"/>
    <cellStyle name="Note 2 2 4 2 5" xfId="19143"/>
    <cellStyle name="Note 2 2 4 2 5 2" xfId="28823"/>
    <cellStyle name="Note 2 2 4 2 6" xfId="18787"/>
    <cellStyle name="Note 2 2 4 2 6 2" xfId="28467"/>
    <cellStyle name="Note 2 2 4 2 7" xfId="26180"/>
    <cellStyle name="Note 2 2 4 3" xfId="16391"/>
    <cellStyle name="Note 2 2 4 3 2" xfId="17305"/>
    <cellStyle name="Note 2 2 4 3 2 2" xfId="22865"/>
    <cellStyle name="Note 2 2 4 3 2 2 2" xfId="32545"/>
    <cellStyle name="Note 2 2 4 3 2 3" xfId="20533"/>
    <cellStyle name="Note 2 2 4 3 2 3 2" xfId="30213"/>
    <cellStyle name="Note 2 2 4 3 2 4" xfId="22370"/>
    <cellStyle name="Note 2 2 4 3 2 4 2" xfId="32050"/>
    <cellStyle name="Note 2 2 4 3 2 5" xfId="26787"/>
    <cellStyle name="Note 2 2 4 3 2 6" xfId="25221"/>
    <cellStyle name="Note 2 2 4 3 3" xfId="17986"/>
    <cellStyle name="Note 2 2 4 3 3 2" xfId="23546"/>
    <cellStyle name="Note 2 2 4 3 3 2 2" xfId="33226"/>
    <cellStyle name="Note 2 2 4 3 3 3" xfId="20783"/>
    <cellStyle name="Note 2 2 4 3 3 3 2" xfId="30463"/>
    <cellStyle name="Note 2 2 4 3 3 4" xfId="19041"/>
    <cellStyle name="Note 2 2 4 3 3 4 2" xfId="28721"/>
    <cellStyle name="Note 2 2 4 3 3 5" xfId="27670"/>
    <cellStyle name="Note 2 2 4 3 4" xfId="22041"/>
    <cellStyle name="Note 2 2 4 3 4 2" xfId="31721"/>
    <cellStyle name="Note 2 2 4 3 5" xfId="21392"/>
    <cellStyle name="Note 2 2 4 3 5 2" xfId="31072"/>
    <cellStyle name="Note 2 2 4 3 6" xfId="20464"/>
    <cellStyle name="Note 2 2 4 3 6 2" xfId="30144"/>
    <cellStyle name="Note 2 2 4 3 7" xfId="25772"/>
    <cellStyle name="Note 2 2 4 4" xfId="16885"/>
    <cellStyle name="Note 2 2 4 4 2" xfId="22460"/>
    <cellStyle name="Note 2 2 4 4 2 2" xfId="32140"/>
    <cellStyle name="Note 2 2 4 4 3" xfId="20742"/>
    <cellStyle name="Note 2 2 4 4 3 2" xfId="30422"/>
    <cellStyle name="Note 2 2 4 4 4" xfId="19679"/>
    <cellStyle name="Note 2 2 4 4 4 2" xfId="29359"/>
    <cellStyle name="Note 2 2 4 4 5" xfId="26442"/>
    <cellStyle name="Note 2 2 4 4 6" xfId="25391"/>
    <cellStyle name="Note 2 2 4 5" xfId="17716"/>
    <cellStyle name="Note 2 2 4 5 2" xfId="23276"/>
    <cellStyle name="Note 2 2 4 5 2 2" xfId="32956"/>
    <cellStyle name="Note 2 2 4 5 3" xfId="21393"/>
    <cellStyle name="Note 2 2 4 5 3 2" xfId="31073"/>
    <cellStyle name="Note 2 2 4 5 4" xfId="21249"/>
    <cellStyle name="Note 2 2 4 5 4 2" xfId="30929"/>
    <cellStyle name="Note 2 2 4 5 5" xfId="27400"/>
    <cellStyle name="Note 2 2 4 6" xfId="21767"/>
    <cellStyle name="Note 2 2 4 6 2" xfId="31447"/>
    <cellStyle name="Note 2 2 4 7" xfId="20898"/>
    <cellStyle name="Note 2 2 4 7 2" xfId="30578"/>
    <cellStyle name="Note 2 2 4 8" xfId="24733"/>
    <cellStyle name="Note 2 2 4 8 2" xfId="34413"/>
    <cellStyle name="Note 2 2 4 9" xfId="26030"/>
    <cellStyle name="Note 2 2 5" xfId="16221"/>
    <cellStyle name="Note 2 2 5 2" xfId="16973"/>
    <cellStyle name="Note 2 2 5 2 2" xfId="22548"/>
    <cellStyle name="Note 2 2 5 2 2 2" xfId="32228"/>
    <cellStyle name="Note 2 2 5 2 3" xfId="20089"/>
    <cellStyle name="Note 2 2 5 2 3 2" xfId="29769"/>
    <cellStyle name="Note 2 2 5 2 4" xfId="20812"/>
    <cellStyle name="Note 2 2 5 2 4 2" xfId="30492"/>
    <cellStyle name="Note 2 2 5 2 5" xfId="26530"/>
    <cellStyle name="Note 2 2 5 2 6" xfId="25300"/>
    <cellStyle name="Note 2 2 5 3" xfId="17816"/>
    <cellStyle name="Note 2 2 5 3 2" xfId="23376"/>
    <cellStyle name="Note 2 2 5 3 2 2" xfId="33056"/>
    <cellStyle name="Note 2 2 5 3 3" xfId="21239"/>
    <cellStyle name="Note 2 2 5 3 3 2" xfId="30919"/>
    <cellStyle name="Note 2 2 5 3 4" xfId="18732"/>
    <cellStyle name="Note 2 2 5 3 4 2" xfId="28412"/>
    <cellStyle name="Note 2 2 5 3 5" xfId="27500"/>
    <cellStyle name="Note 2 2 5 4" xfId="21871"/>
    <cellStyle name="Note 2 2 5 4 2" xfId="31551"/>
    <cellStyle name="Note 2 2 5 5" xfId="19331"/>
    <cellStyle name="Note 2 2 5 5 2" xfId="29011"/>
    <cellStyle name="Note 2 2 5 6" xfId="18443"/>
    <cellStyle name="Note 2 2 5 6 2" xfId="28123"/>
    <cellStyle name="Note 2 2 5 7" xfId="25868"/>
    <cellStyle name="Note 2 2 6" xfId="24447"/>
    <cellStyle name="Note 2 2 6 2" xfId="34127"/>
    <cellStyle name="Note 2 3" xfId="135"/>
    <cellStyle name="Note 2 3 2" xfId="15932"/>
    <cellStyle name="Note 2 3 2 10" xfId="21379"/>
    <cellStyle name="Note 2 3 2 10 2" xfId="31059"/>
    <cellStyle name="Note 2 3 2 11" xfId="19021"/>
    <cellStyle name="Note 2 3 2 11 2" xfId="28701"/>
    <cellStyle name="Note 2 3 2 12" xfId="25634"/>
    <cellStyle name="Note 2 3 2 2" xfId="16034"/>
    <cellStyle name="Note 2 3 2 2 10" xfId="25750"/>
    <cellStyle name="Note 2 3 2 2 2" xfId="16167"/>
    <cellStyle name="Note 2 3 2 2 2 2" xfId="16673"/>
    <cellStyle name="Note 2 3 2 2 2 2 2" xfId="17587"/>
    <cellStyle name="Note 2 3 2 2 2 2 2 2" xfId="23147"/>
    <cellStyle name="Note 2 3 2 2 2 2 2 2 2" xfId="32827"/>
    <cellStyle name="Note 2 3 2 2 2 2 2 3" xfId="20394"/>
    <cellStyle name="Note 2 3 2 2 2 2 2 3 2" xfId="30074"/>
    <cellStyle name="Note 2 3 2 2 2 2 2 4" xfId="18855"/>
    <cellStyle name="Note 2 3 2 2 2 2 2 4 2" xfId="28535"/>
    <cellStyle name="Note 2 3 2 2 2 2 2 5" xfId="27069"/>
    <cellStyle name="Note 2 3 2 2 2 2 2 6" xfId="27271"/>
    <cellStyle name="Note 2 3 2 2 2 2 3" xfId="18268"/>
    <cellStyle name="Note 2 3 2 2 2 2 3 2" xfId="23828"/>
    <cellStyle name="Note 2 3 2 2 2 2 3 2 2" xfId="33508"/>
    <cellStyle name="Note 2 3 2 2 2 2 3 3" xfId="24352"/>
    <cellStyle name="Note 2 3 2 2 2 2 3 3 2" xfId="34032"/>
    <cellStyle name="Note 2 3 2 2 2 2 3 4" xfId="24662"/>
    <cellStyle name="Note 2 3 2 2 2 2 3 4 2" xfId="34342"/>
    <cellStyle name="Note 2 3 2 2 2 2 3 5" xfId="27952"/>
    <cellStyle name="Note 2 3 2 2 2 2 4" xfId="22323"/>
    <cellStyle name="Note 2 3 2 2 2 2 4 2" xfId="32003"/>
    <cellStyle name="Note 2 3 2 2 2 2 5" xfId="21770"/>
    <cellStyle name="Note 2 3 2 2 2 2 5 2" xfId="31450"/>
    <cellStyle name="Note 2 3 2 2 2 2 6" xfId="19252"/>
    <cellStyle name="Note 2 3 2 2 2 2 6 2" xfId="28932"/>
    <cellStyle name="Note 2 3 2 2 2 2 7" xfId="25185"/>
    <cellStyle name="Note 2 3 2 2 2 3" xfId="16437"/>
    <cellStyle name="Note 2 3 2 2 2 3 2" xfId="17351"/>
    <cellStyle name="Note 2 3 2 2 2 3 2 2" xfId="22911"/>
    <cellStyle name="Note 2 3 2 2 2 3 2 2 2" xfId="32591"/>
    <cellStyle name="Note 2 3 2 2 2 3 2 3" xfId="20109"/>
    <cellStyle name="Note 2 3 2 2 2 3 2 3 2" xfId="29789"/>
    <cellStyle name="Note 2 3 2 2 2 3 2 4" xfId="20827"/>
    <cellStyle name="Note 2 3 2 2 2 3 2 4 2" xfId="30507"/>
    <cellStyle name="Note 2 3 2 2 2 3 2 5" xfId="26833"/>
    <cellStyle name="Note 2 3 2 2 2 3 2 6" xfId="25019"/>
    <cellStyle name="Note 2 3 2 2 2 3 3" xfId="18032"/>
    <cellStyle name="Note 2 3 2 2 2 3 3 2" xfId="23592"/>
    <cellStyle name="Note 2 3 2 2 2 3 3 2 2" xfId="33272"/>
    <cellStyle name="Note 2 3 2 2 2 3 3 3" xfId="23977"/>
    <cellStyle name="Note 2 3 2 2 2 3 3 3 2" xfId="33657"/>
    <cellStyle name="Note 2 3 2 2 2 3 3 4" xfId="19515"/>
    <cellStyle name="Note 2 3 2 2 2 3 3 4 2" xfId="29195"/>
    <cellStyle name="Note 2 3 2 2 2 3 3 5" xfId="27716"/>
    <cellStyle name="Note 2 3 2 2 2 3 4" xfId="22087"/>
    <cellStyle name="Note 2 3 2 2 2 3 4 2" xfId="31767"/>
    <cellStyle name="Note 2 3 2 2 2 3 5" xfId="18844"/>
    <cellStyle name="Note 2 3 2 2 2 3 5 2" xfId="28524"/>
    <cellStyle name="Note 2 3 2 2 2 3 6" xfId="21016"/>
    <cellStyle name="Note 2 3 2 2 2 3 6 2" xfId="30696"/>
    <cellStyle name="Note 2 3 2 2 2 3 7" xfId="26181"/>
    <cellStyle name="Note 2 3 2 2 2 4" xfId="16945"/>
    <cellStyle name="Note 2 3 2 2 2 4 2" xfId="22520"/>
    <cellStyle name="Note 2 3 2 2 2 4 2 2" xfId="32200"/>
    <cellStyle name="Note 2 3 2 2 2 4 3" xfId="19499"/>
    <cellStyle name="Note 2 3 2 2 2 4 3 2" xfId="29179"/>
    <cellStyle name="Note 2 3 2 2 2 4 4" xfId="19099"/>
    <cellStyle name="Note 2 3 2 2 2 4 4 2" xfId="28779"/>
    <cellStyle name="Note 2 3 2 2 2 4 5" xfId="26502"/>
    <cellStyle name="Note 2 3 2 2 2 4 6" xfId="26078"/>
    <cellStyle name="Note 2 3 2 2 2 5" xfId="17762"/>
    <cellStyle name="Note 2 3 2 2 2 5 2" xfId="23322"/>
    <cellStyle name="Note 2 3 2 2 2 5 2 2" xfId="33002"/>
    <cellStyle name="Note 2 3 2 2 2 5 3" xfId="24214"/>
    <cellStyle name="Note 2 3 2 2 2 5 3 2" xfId="33894"/>
    <cellStyle name="Note 2 3 2 2 2 5 4" xfId="20315"/>
    <cellStyle name="Note 2 3 2 2 2 5 4 2" xfId="29995"/>
    <cellStyle name="Note 2 3 2 2 2 5 5" xfId="27446"/>
    <cellStyle name="Note 2 3 2 2 2 6" xfId="21817"/>
    <cellStyle name="Note 2 3 2 2 2 6 2" xfId="31497"/>
    <cellStyle name="Note 2 3 2 2 2 7" xfId="19764"/>
    <cellStyle name="Note 2 3 2 2 2 7 2" xfId="29444"/>
    <cellStyle name="Note 2 3 2 2 2 8" xfId="20294"/>
    <cellStyle name="Note 2 3 2 2 2 8 2" xfId="29974"/>
    <cellStyle name="Note 2 3 2 2 2 9" xfId="25785"/>
    <cellStyle name="Note 2 3 2 2 3" xfId="16561"/>
    <cellStyle name="Note 2 3 2 2 3 2" xfId="17475"/>
    <cellStyle name="Note 2 3 2 2 3 2 2" xfId="23035"/>
    <cellStyle name="Note 2 3 2 2 3 2 2 2" xfId="32715"/>
    <cellStyle name="Note 2 3 2 2 3 2 3" xfId="20544"/>
    <cellStyle name="Note 2 3 2 2 3 2 3 2" xfId="30224"/>
    <cellStyle name="Note 2 3 2 2 3 2 4" xfId="21557"/>
    <cellStyle name="Note 2 3 2 2 3 2 4 2" xfId="31237"/>
    <cellStyle name="Note 2 3 2 2 3 2 5" xfId="26957"/>
    <cellStyle name="Note 2 3 2 2 3 2 6" xfId="25623"/>
    <cellStyle name="Note 2 3 2 2 3 3" xfId="18156"/>
    <cellStyle name="Note 2 3 2 2 3 3 2" xfId="23716"/>
    <cellStyle name="Note 2 3 2 2 3 3 2 2" xfId="33396"/>
    <cellStyle name="Note 2 3 2 2 3 3 3" xfId="24476"/>
    <cellStyle name="Note 2 3 2 2 3 3 3 2" xfId="34156"/>
    <cellStyle name="Note 2 3 2 2 3 3 4" xfId="24788"/>
    <cellStyle name="Note 2 3 2 2 3 3 4 2" xfId="34468"/>
    <cellStyle name="Note 2 3 2 2 3 3 5" xfId="27840"/>
    <cellStyle name="Note 2 3 2 2 3 4" xfId="22211"/>
    <cellStyle name="Note 2 3 2 2 3 4 2" xfId="31891"/>
    <cellStyle name="Note 2 3 2 2 3 5" xfId="21303"/>
    <cellStyle name="Note 2 3 2 2 3 5 2" xfId="30983"/>
    <cellStyle name="Note 2 3 2 2 3 6" xfId="18598"/>
    <cellStyle name="Note 2 3 2 2 3 6 2" xfId="28278"/>
    <cellStyle name="Note 2 3 2 2 3 7" xfId="25308"/>
    <cellStyle name="Note 2 3 2 2 4" xfId="16325"/>
    <cellStyle name="Note 2 3 2 2 4 2" xfId="16844"/>
    <cellStyle name="Note 2 3 2 2 4 2 2" xfId="22419"/>
    <cellStyle name="Note 2 3 2 2 4 2 2 2" xfId="32099"/>
    <cellStyle name="Note 2 3 2 2 4 2 3" xfId="19702"/>
    <cellStyle name="Note 2 3 2 2 4 2 3 2" xfId="29382"/>
    <cellStyle name="Note 2 3 2 2 4 2 4" xfId="18718"/>
    <cellStyle name="Note 2 3 2 2 4 2 4 2" xfId="28398"/>
    <cellStyle name="Note 2 3 2 2 4 2 5" xfId="26401"/>
    <cellStyle name="Note 2 3 2 2 4 2 6" xfId="25675"/>
    <cellStyle name="Note 2 3 2 2 4 3" xfId="17920"/>
    <cellStyle name="Note 2 3 2 2 4 3 2" xfId="23480"/>
    <cellStyle name="Note 2 3 2 2 4 3 2 2" xfId="33160"/>
    <cellStyle name="Note 2 3 2 2 4 3 3" xfId="24415"/>
    <cellStyle name="Note 2 3 2 2 4 3 3 2" xfId="34095"/>
    <cellStyle name="Note 2 3 2 2 4 3 4" xfId="23963"/>
    <cellStyle name="Note 2 3 2 2 4 3 4 2" xfId="33643"/>
    <cellStyle name="Note 2 3 2 2 4 3 5" xfId="27604"/>
    <cellStyle name="Note 2 3 2 2 4 4" xfId="21975"/>
    <cellStyle name="Note 2 3 2 2 4 4 2" xfId="31655"/>
    <cellStyle name="Note 2 3 2 2 4 5" xfId="19641"/>
    <cellStyle name="Note 2 3 2 2 4 5 2" xfId="29321"/>
    <cellStyle name="Note 2 3 2 2 4 6" xfId="19661"/>
    <cellStyle name="Note 2 3 2 2 4 6 2" xfId="29341"/>
    <cellStyle name="Note 2 3 2 2 4 7" xfId="25172"/>
    <cellStyle name="Note 2 3 2 2 5" xfId="16981"/>
    <cellStyle name="Note 2 3 2 2 5 2" xfId="22556"/>
    <cellStyle name="Note 2 3 2 2 5 2 2" xfId="32236"/>
    <cellStyle name="Note 2 3 2 2 5 3" xfId="19372"/>
    <cellStyle name="Note 2 3 2 2 5 3 2" xfId="29052"/>
    <cellStyle name="Note 2 3 2 2 5 4" xfId="20998"/>
    <cellStyle name="Note 2 3 2 2 5 4 2" xfId="30678"/>
    <cellStyle name="Note 2 3 2 2 5 5" xfId="26538"/>
    <cellStyle name="Note 2 3 2 2 5 6" xfId="26000"/>
    <cellStyle name="Note 2 3 2 2 6" xfId="17650"/>
    <cellStyle name="Note 2 3 2 2 6 2" xfId="23210"/>
    <cellStyle name="Note 2 3 2 2 6 2 2" xfId="32890"/>
    <cellStyle name="Note 2 3 2 2 6 3" xfId="20200"/>
    <cellStyle name="Note 2 3 2 2 6 3 2" xfId="29880"/>
    <cellStyle name="Note 2 3 2 2 6 4" xfId="18553"/>
    <cellStyle name="Note 2 3 2 2 6 4 2" xfId="28233"/>
    <cellStyle name="Note 2 3 2 2 6 5" xfId="27334"/>
    <cellStyle name="Note 2 3 2 2 7" xfId="21701"/>
    <cellStyle name="Note 2 3 2 2 7 2" xfId="31381"/>
    <cellStyle name="Note 2 3 2 2 8" xfId="18784"/>
    <cellStyle name="Note 2 3 2 2 8 2" xfId="28464"/>
    <cellStyle name="Note 2 3 2 2 9" xfId="19417"/>
    <cellStyle name="Note 2 3 2 2 9 2" xfId="29097"/>
    <cellStyle name="Note 2 3 2 3" xfId="16043"/>
    <cellStyle name="Note 2 3 2 3 2" xfId="16570"/>
    <cellStyle name="Note 2 3 2 3 2 2" xfId="17484"/>
    <cellStyle name="Note 2 3 2 3 2 2 2" xfId="23044"/>
    <cellStyle name="Note 2 3 2 3 2 2 2 2" xfId="32724"/>
    <cellStyle name="Note 2 3 2 3 2 2 3" xfId="24325"/>
    <cellStyle name="Note 2 3 2 3 2 2 3 2" xfId="34005"/>
    <cellStyle name="Note 2 3 2 3 2 2 4" xfId="20604"/>
    <cellStyle name="Note 2 3 2 3 2 2 4 2" xfId="30284"/>
    <cellStyle name="Note 2 3 2 3 2 2 5" xfId="26966"/>
    <cellStyle name="Note 2 3 2 3 2 2 6" xfId="25646"/>
    <cellStyle name="Note 2 3 2 3 2 3" xfId="18165"/>
    <cellStyle name="Note 2 3 2 3 2 3 2" xfId="23725"/>
    <cellStyle name="Note 2 3 2 3 2 3 2 2" xfId="33405"/>
    <cellStyle name="Note 2 3 2 3 2 3 3" xfId="23901"/>
    <cellStyle name="Note 2 3 2 3 2 3 3 2" xfId="33581"/>
    <cellStyle name="Note 2 3 2 3 2 3 4" xfId="24602"/>
    <cellStyle name="Note 2 3 2 3 2 3 4 2" xfId="34282"/>
    <cellStyle name="Note 2 3 2 3 2 3 5" xfId="27849"/>
    <cellStyle name="Note 2 3 2 3 2 4" xfId="22220"/>
    <cellStyle name="Note 2 3 2 3 2 4 2" xfId="31900"/>
    <cellStyle name="Note 2 3 2 3 2 5" xfId="19039"/>
    <cellStyle name="Note 2 3 2 3 2 5 2" xfId="28719"/>
    <cellStyle name="Note 2 3 2 3 2 6" xfId="24688"/>
    <cellStyle name="Note 2 3 2 3 2 6 2" xfId="34368"/>
    <cellStyle name="Note 2 3 2 3 2 7" xfId="26269"/>
    <cellStyle name="Note 2 3 2 3 3" xfId="16334"/>
    <cellStyle name="Note 2 3 2 3 3 2" xfId="16842"/>
    <cellStyle name="Note 2 3 2 3 3 2 2" xfId="22417"/>
    <cellStyle name="Note 2 3 2 3 3 2 2 2" xfId="32097"/>
    <cellStyle name="Note 2 3 2 3 3 2 3" xfId="19226"/>
    <cellStyle name="Note 2 3 2 3 3 2 3 2" xfId="28906"/>
    <cellStyle name="Note 2 3 2 3 3 2 4" xfId="21044"/>
    <cellStyle name="Note 2 3 2 3 3 2 4 2" xfId="30724"/>
    <cellStyle name="Note 2 3 2 3 3 2 5" xfId="26399"/>
    <cellStyle name="Note 2 3 2 3 3 2 6" xfId="26103"/>
    <cellStyle name="Note 2 3 2 3 3 3" xfId="17929"/>
    <cellStyle name="Note 2 3 2 3 3 3 2" xfId="23489"/>
    <cellStyle name="Note 2 3 2 3 3 3 2 2" xfId="33169"/>
    <cellStyle name="Note 2 3 2 3 3 3 3" xfId="19323"/>
    <cellStyle name="Note 2 3 2 3 3 3 3 2" xfId="29003"/>
    <cellStyle name="Note 2 3 2 3 3 3 4" xfId="23989"/>
    <cellStyle name="Note 2 3 2 3 3 3 4 2" xfId="33669"/>
    <cellStyle name="Note 2 3 2 3 3 3 5" xfId="27613"/>
    <cellStyle name="Note 2 3 2 3 3 4" xfId="21984"/>
    <cellStyle name="Note 2 3 2 3 3 4 2" xfId="31664"/>
    <cellStyle name="Note 2 3 2 3 3 5" xfId="19031"/>
    <cellStyle name="Note 2 3 2 3 3 5 2" xfId="28711"/>
    <cellStyle name="Note 2 3 2 3 3 6" xfId="24835"/>
    <cellStyle name="Note 2 3 2 3 3 6 2" xfId="34515"/>
    <cellStyle name="Note 2 3 2 3 3 7" xfId="26216"/>
    <cellStyle name="Note 2 3 2 3 4" xfId="17184"/>
    <cellStyle name="Note 2 3 2 3 4 2" xfId="22759"/>
    <cellStyle name="Note 2 3 2 3 4 2 2" xfId="32439"/>
    <cellStyle name="Note 2 3 2 3 4 3" xfId="19280"/>
    <cellStyle name="Note 2 3 2 3 4 3 2" xfId="28960"/>
    <cellStyle name="Note 2 3 2 3 4 4" xfId="18316"/>
    <cellStyle name="Note 2 3 2 3 4 4 2" xfId="27996"/>
    <cellStyle name="Note 2 3 2 3 4 5" xfId="26719"/>
    <cellStyle name="Note 2 3 2 3 4 6" xfId="26750"/>
    <cellStyle name="Note 2 3 2 3 5" xfId="17659"/>
    <cellStyle name="Note 2 3 2 3 5 2" xfId="23219"/>
    <cellStyle name="Note 2 3 2 3 5 2 2" xfId="32899"/>
    <cellStyle name="Note 2 3 2 3 5 3" xfId="19050"/>
    <cellStyle name="Note 2 3 2 3 5 3 2" xfId="28730"/>
    <cellStyle name="Note 2 3 2 3 5 4" xfId="20131"/>
    <cellStyle name="Note 2 3 2 3 5 4 2" xfId="29811"/>
    <cellStyle name="Note 2 3 2 3 5 5" xfId="27343"/>
    <cellStyle name="Note 2 3 2 3 6" xfId="21710"/>
    <cellStyle name="Note 2 3 2 3 6 2" xfId="31390"/>
    <cellStyle name="Note 2 3 2 3 7" xfId="20473"/>
    <cellStyle name="Note 2 3 2 3 7 2" xfId="30153"/>
    <cellStyle name="Note 2 3 2 3 8" xfId="24931"/>
    <cellStyle name="Note 2 3 2 3 8 2" xfId="34611"/>
    <cellStyle name="Note 2 3 2 3 9" xfId="25478"/>
    <cellStyle name="Note 2 3 2 4" xfId="15969"/>
    <cellStyle name="Note 2 3 2 4 2" xfId="16518"/>
    <cellStyle name="Note 2 3 2 4 2 2" xfId="17432"/>
    <cellStyle name="Note 2 3 2 4 2 2 2" xfId="22992"/>
    <cellStyle name="Note 2 3 2 4 2 2 2 2" xfId="32672"/>
    <cellStyle name="Note 2 3 2 4 2 2 3" xfId="19739"/>
    <cellStyle name="Note 2 3 2 4 2 2 3 2" xfId="29419"/>
    <cellStyle name="Note 2 3 2 4 2 2 4" xfId="20700"/>
    <cellStyle name="Note 2 3 2 4 2 2 4 2" xfId="30380"/>
    <cellStyle name="Note 2 3 2 4 2 2 5" xfId="26914"/>
    <cellStyle name="Note 2 3 2 4 2 2 6" xfId="25057"/>
    <cellStyle name="Note 2 3 2 4 2 3" xfId="18113"/>
    <cellStyle name="Note 2 3 2 4 2 3 2" xfId="23673"/>
    <cellStyle name="Note 2 3 2 4 2 3 2 2" xfId="33353"/>
    <cellStyle name="Note 2 3 2 4 2 3 3" xfId="24035"/>
    <cellStyle name="Note 2 3 2 4 2 3 3 2" xfId="33715"/>
    <cellStyle name="Note 2 3 2 4 2 3 4" xfId="24676"/>
    <cellStyle name="Note 2 3 2 4 2 3 4 2" xfId="34356"/>
    <cellStyle name="Note 2 3 2 4 2 3 5" xfId="27797"/>
    <cellStyle name="Note 2 3 2 4 2 4" xfId="22168"/>
    <cellStyle name="Note 2 3 2 4 2 4 2" xfId="31848"/>
    <cellStyle name="Note 2 3 2 4 2 5" xfId="21117"/>
    <cellStyle name="Note 2 3 2 4 2 5 2" xfId="30797"/>
    <cellStyle name="Note 2 3 2 4 2 6" xfId="19166"/>
    <cellStyle name="Note 2 3 2 4 2 6 2" xfId="28846"/>
    <cellStyle name="Note 2 3 2 4 2 7" xfId="25765"/>
    <cellStyle name="Note 2 3 2 4 3" xfId="16282"/>
    <cellStyle name="Note 2 3 2 4 3 2" xfId="17073"/>
    <cellStyle name="Note 2 3 2 4 3 2 2" xfId="22648"/>
    <cellStyle name="Note 2 3 2 4 3 2 2 2" xfId="32328"/>
    <cellStyle name="Note 2 3 2 4 3 2 3" xfId="19340"/>
    <cellStyle name="Note 2 3 2 4 3 2 3 2" xfId="29020"/>
    <cellStyle name="Note 2 3 2 4 3 2 4" xfId="19235"/>
    <cellStyle name="Note 2 3 2 4 3 2 4 2" xfId="28915"/>
    <cellStyle name="Note 2 3 2 4 3 2 5" xfId="26621"/>
    <cellStyle name="Note 2 3 2 4 3 2 6" xfId="25588"/>
    <cellStyle name="Note 2 3 2 4 3 3" xfId="17877"/>
    <cellStyle name="Note 2 3 2 4 3 3 2" xfId="23437"/>
    <cellStyle name="Note 2 3 2 4 3 3 2 2" xfId="33117"/>
    <cellStyle name="Note 2 3 2 4 3 3 3" xfId="18699"/>
    <cellStyle name="Note 2 3 2 4 3 3 3 2" xfId="28379"/>
    <cellStyle name="Note 2 3 2 4 3 3 4" xfId="24824"/>
    <cellStyle name="Note 2 3 2 4 3 3 4 2" xfId="34504"/>
    <cellStyle name="Note 2 3 2 4 3 3 5" xfId="27561"/>
    <cellStyle name="Note 2 3 2 4 3 4" xfId="21932"/>
    <cellStyle name="Note 2 3 2 4 3 4 2" xfId="31612"/>
    <cellStyle name="Note 2 3 2 4 3 5" xfId="19299"/>
    <cellStyle name="Note 2 3 2 4 3 5 2" xfId="28979"/>
    <cellStyle name="Note 2 3 2 4 3 6" xfId="21135"/>
    <cellStyle name="Note 2 3 2 4 3 6 2" xfId="30815"/>
    <cellStyle name="Note 2 3 2 4 3 7" xfId="25662"/>
    <cellStyle name="Note 2 3 2 4 4" xfId="17148"/>
    <cellStyle name="Note 2 3 2 4 4 2" xfId="22723"/>
    <cellStyle name="Note 2 3 2 4 4 2 2" xfId="32403"/>
    <cellStyle name="Note 2 3 2 4 4 3" xfId="19144"/>
    <cellStyle name="Note 2 3 2 4 4 3 2" xfId="28824"/>
    <cellStyle name="Note 2 3 2 4 4 4" xfId="24207"/>
    <cellStyle name="Note 2 3 2 4 4 4 2" xfId="33887"/>
    <cellStyle name="Note 2 3 2 4 4 5" xfId="26687"/>
    <cellStyle name="Note 2 3 2 4 4 6" xfId="26358"/>
    <cellStyle name="Note 2 3 2 4 5" xfId="17138"/>
    <cellStyle name="Note 2 3 2 4 5 2" xfId="22713"/>
    <cellStyle name="Note 2 3 2 4 5 2 2" xfId="32393"/>
    <cellStyle name="Note 2 3 2 4 5 3" xfId="20355"/>
    <cellStyle name="Note 2 3 2 4 5 3 2" xfId="30035"/>
    <cellStyle name="Note 2 3 2 4 5 4" xfId="21344"/>
    <cellStyle name="Note 2 3 2 4 5 4 2" xfId="31024"/>
    <cellStyle name="Note 2 3 2 4 5 5" xfId="26303"/>
    <cellStyle name="Note 2 3 2 4 6" xfId="21653"/>
    <cellStyle name="Note 2 3 2 4 6 2" xfId="31333"/>
    <cellStyle name="Note 2 3 2 4 7" xfId="18351"/>
    <cellStyle name="Note 2 3 2 4 7 2" xfId="28031"/>
    <cellStyle name="Note 2 3 2 4 8" xfId="21118"/>
    <cellStyle name="Note 2 3 2 4 8 2" xfId="30798"/>
    <cellStyle name="Note 2 3 2 4 9" xfId="26116"/>
    <cellStyle name="Note 2 3 2 5" xfId="16483"/>
    <cellStyle name="Note 2 3 2 5 2" xfId="17397"/>
    <cellStyle name="Note 2 3 2 5 2 2" xfId="22957"/>
    <cellStyle name="Note 2 3 2 5 2 2 2" xfId="32637"/>
    <cellStyle name="Note 2 3 2 5 2 3" xfId="20935"/>
    <cellStyle name="Note 2 3 2 5 2 3 2" xfId="30615"/>
    <cellStyle name="Note 2 3 2 5 2 4" xfId="19513"/>
    <cellStyle name="Note 2 3 2 5 2 4 2" xfId="29193"/>
    <cellStyle name="Note 2 3 2 5 2 5" xfId="26879"/>
    <cellStyle name="Note 2 3 2 5 2 6" xfId="25230"/>
    <cellStyle name="Note 2 3 2 5 3" xfId="18078"/>
    <cellStyle name="Note 2 3 2 5 3 2" xfId="23638"/>
    <cellStyle name="Note 2 3 2 5 3 2 2" xfId="33318"/>
    <cellStyle name="Note 2 3 2 5 3 3" xfId="24227"/>
    <cellStyle name="Note 2 3 2 5 3 3 2" xfId="33907"/>
    <cellStyle name="Note 2 3 2 5 3 4" xfId="18539"/>
    <cellStyle name="Note 2 3 2 5 3 4 2" xfId="28219"/>
    <cellStyle name="Note 2 3 2 5 3 5" xfId="27762"/>
    <cellStyle name="Note 2 3 2 5 4" xfId="22133"/>
    <cellStyle name="Note 2 3 2 5 4 2" xfId="31813"/>
    <cellStyle name="Note 2 3 2 5 5" xfId="19797"/>
    <cellStyle name="Note 2 3 2 5 5 2" xfId="29477"/>
    <cellStyle name="Note 2 3 2 5 6" xfId="19974"/>
    <cellStyle name="Note 2 3 2 5 6 2" xfId="29654"/>
    <cellStyle name="Note 2 3 2 5 7" xfId="25186"/>
    <cellStyle name="Note 2 3 2 6" xfId="16247"/>
    <cellStyle name="Note 2 3 2 6 2" xfId="16861"/>
    <cellStyle name="Note 2 3 2 6 2 2" xfId="22436"/>
    <cellStyle name="Note 2 3 2 6 2 2 2" xfId="32116"/>
    <cellStyle name="Note 2 3 2 6 2 3" xfId="19613"/>
    <cellStyle name="Note 2 3 2 6 2 3 2" xfId="29293"/>
    <cellStyle name="Note 2 3 2 6 2 4" xfId="19362"/>
    <cellStyle name="Note 2 3 2 6 2 4 2" xfId="29042"/>
    <cellStyle name="Note 2 3 2 6 2 5" xfId="26418"/>
    <cellStyle name="Note 2 3 2 6 2 6" xfId="25338"/>
    <cellStyle name="Note 2 3 2 6 3" xfId="17842"/>
    <cellStyle name="Note 2 3 2 6 3 2" xfId="23402"/>
    <cellStyle name="Note 2 3 2 6 3 2 2" xfId="33082"/>
    <cellStyle name="Note 2 3 2 6 3 3" xfId="20126"/>
    <cellStyle name="Note 2 3 2 6 3 3 2" xfId="29806"/>
    <cellStyle name="Note 2 3 2 6 3 4" xfId="20214"/>
    <cellStyle name="Note 2 3 2 6 3 4 2" xfId="29894"/>
    <cellStyle name="Note 2 3 2 6 3 5" xfId="27526"/>
    <cellStyle name="Note 2 3 2 6 4" xfId="21897"/>
    <cellStyle name="Note 2 3 2 6 4 2" xfId="31577"/>
    <cellStyle name="Note 2 3 2 6 5" xfId="20680"/>
    <cellStyle name="Note 2 3 2 6 5 2" xfId="30360"/>
    <cellStyle name="Note 2 3 2 6 6" xfId="18848"/>
    <cellStyle name="Note 2 3 2 6 6 2" xfId="28528"/>
    <cellStyle name="Note 2 3 2 6 7" xfId="26179"/>
    <cellStyle name="Note 2 3 2 7" xfId="17176"/>
    <cellStyle name="Note 2 3 2 7 2" xfId="22751"/>
    <cellStyle name="Note 2 3 2 7 2 2" xfId="32431"/>
    <cellStyle name="Note 2 3 2 7 3" xfId="18461"/>
    <cellStyle name="Note 2 3 2 7 3 2" xfId="28141"/>
    <cellStyle name="Note 2 3 2 7 4" xfId="19067"/>
    <cellStyle name="Note 2 3 2 7 4 2" xfId="28747"/>
    <cellStyle name="Note 2 3 2 7 5" xfId="26712"/>
    <cellStyle name="Note 2 3 2 7 6" xfId="26348"/>
    <cellStyle name="Note 2 3 2 8" xfId="17144"/>
    <cellStyle name="Note 2 3 2 8 2" xfId="22719"/>
    <cellStyle name="Note 2 3 2 8 2 2" xfId="32399"/>
    <cellStyle name="Note 2 3 2 8 3" xfId="18402"/>
    <cellStyle name="Note 2 3 2 8 3 2" xfId="28082"/>
    <cellStyle name="Note 2 3 2 8 4" xfId="18977"/>
    <cellStyle name="Note 2 3 2 8 4 2" xfId="28657"/>
    <cellStyle name="Note 2 3 2 8 5" xfId="27127"/>
    <cellStyle name="Note 2 3 2 9" xfId="21618"/>
    <cellStyle name="Note 2 3 2 9 2" xfId="31298"/>
    <cellStyle name="Note 2 3 3" xfId="16024"/>
    <cellStyle name="Note 2 3 3 10" xfId="25803"/>
    <cellStyle name="Note 2 3 3 2" xfId="16157"/>
    <cellStyle name="Note 2 3 3 2 2" xfId="16663"/>
    <cellStyle name="Note 2 3 3 2 2 2" xfId="17577"/>
    <cellStyle name="Note 2 3 3 2 2 2 2" xfId="23137"/>
    <cellStyle name="Note 2 3 3 2 2 2 2 2" xfId="32817"/>
    <cellStyle name="Note 2 3 3 2 2 2 3" xfId="24128"/>
    <cellStyle name="Note 2 3 3 2 2 2 3 2" xfId="33808"/>
    <cellStyle name="Note 2 3 3 2 2 2 4" xfId="19010"/>
    <cellStyle name="Note 2 3 3 2 2 2 4 2" xfId="28690"/>
    <cellStyle name="Note 2 3 3 2 2 2 5" xfId="27059"/>
    <cellStyle name="Note 2 3 3 2 2 2 6" xfId="27261"/>
    <cellStyle name="Note 2 3 3 2 2 3" xfId="18258"/>
    <cellStyle name="Note 2 3 3 2 2 3 2" xfId="23818"/>
    <cellStyle name="Note 2 3 3 2 2 3 2 2" xfId="33498"/>
    <cellStyle name="Note 2 3 3 2 2 3 3" xfId="20177"/>
    <cellStyle name="Note 2 3 3 2 2 3 3 2" xfId="29857"/>
    <cellStyle name="Note 2 3 3 2 2 3 4" xfId="24679"/>
    <cellStyle name="Note 2 3 3 2 2 3 4 2" xfId="34359"/>
    <cellStyle name="Note 2 3 3 2 2 3 5" xfId="27942"/>
    <cellStyle name="Note 2 3 3 2 2 4" xfId="22313"/>
    <cellStyle name="Note 2 3 3 2 2 4 2" xfId="31993"/>
    <cellStyle name="Note 2 3 3 2 2 5" xfId="21602"/>
    <cellStyle name="Note 2 3 3 2 2 5 2" xfId="31282"/>
    <cellStyle name="Note 2 3 3 2 2 6" xfId="20075"/>
    <cellStyle name="Note 2 3 3 2 2 6 2" xfId="29755"/>
    <cellStyle name="Note 2 3 3 2 2 7" xfId="25399"/>
    <cellStyle name="Note 2 3 3 2 3" xfId="16427"/>
    <cellStyle name="Note 2 3 3 2 3 2" xfId="17341"/>
    <cellStyle name="Note 2 3 3 2 3 2 2" xfId="22901"/>
    <cellStyle name="Note 2 3 3 2 3 2 2 2" xfId="32581"/>
    <cellStyle name="Note 2 3 3 2 3 2 3" xfId="19407"/>
    <cellStyle name="Note 2 3 3 2 3 2 3 2" xfId="29087"/>
    <cellStyle name="Note 2 3 3 2 3 2 4" xfId="24183"/>
    <cellStyle name="Note 2 3 3 2 3 2 4 2" xfId="33863"/>
    <cellStyle name="Note 2 3 3 2 3 2 5" xfId="26823"/>
    <cellStyle name="Note 2 3 3 2 3 2 6" xfId="25156"/>
    <cellStyle name="Note 2 3 3 2 3 3" xfId="18022"/>
    <cellStyle name="Note 2 3 3 2 3 3 2" xfId="23582"/>
    <cellStyle name="Note 2 3 3 2 3 3 2 2" xfId="33262"/>
    <cellStyle name="Note 2 3 3 2 3 3 3" xfId="22374"/>
    <cellStyle name="Note 2 3 3 2 3 3 3 2" xfId="32054"/>
    <cellStyle name="Note 2 3 3 2 3 3 4" xfId="18321"/>
    <cellStyle name="Note 2 3 3 2 3 3 4 2" xfId="28001"/>
    <cellStyle name="Note 2 3 3 2 3 3 5" xfId="27706"/>
    <cellStyle name="Note 2 3 3 2 3 4" xfId="22077"/>
    <cellStyle name="Note 2 3 3 2 3 4 2" xfId="31757"/>
    <cellStyle name="Note 2 3 3 2 3 5" xfId="18536"/>
    <cellStyle name="Note 2 3 3 2 3 5 2" xfId="28216"/>
    <cellStyle name="Note 2 3 3 2 3 6" xfId="24236"/>
    <cellStyle name="Note 2 3 3 2 3 6 2" xfId="33916"/>
    <cellStyle name="Note 2 3 3 2 3 7" xfId="25347"/>
    <cellStyle name="Note 2 3 3 2 4" xfId="17279"/>
    <cellStyle name="Note 2 3 3 2 4 2" xfId="22839"/>
    <cellStyle name="Note 2 3 3 2 4 2 2" xfId="32519"/>
    <cellStyle name="Note 2 3 3 2 4 3" xfId="18387"/>
    <cellStyle name="Note 2 3 3 2 4 3 2" xfId="28067"/>
    <cellStyle name="Note 2 3 3 2 4 4" xfId="21409"/>
    <cellStyle name="Note 2 3 3 2 4 4 2" xfId="31089"/>
    <cellStyle name="Note 2 3 3 2 4 5" xfId="26770"/>
    <cellStyle name="Note 2 3 3 2 4 6" xfId="27183"/>
    <cellStyle name="Note 2 3 3 2 5" xfId="17752"/>
    <cellStyle name="Note 2 3 3 2 5 2" xfId="23312"/>
    <cellStyle name="Note 2 3 3 2 5 2 2" xfId="32992"/>
    <cellStyle name="Note 2 3 3 2 5 3" xfId="19131"/>
    <cellStyle name="Note 2 3 3 2 5 3 2" xfId="28811"/>
    <cellStyle name="Note 2 3 3 2 5 4" xfId="21082"/>
    <cellStyle name="Note 2 3 3 2 5 4 2" xfId="30762"/>
    <cellStyle name="Note 2 3 3 2 5 5" xfId="27436"/>
    <cellStyle name="Note 2 3 3 2 6" xfId="21807"/>
    <cellStyle name="Note 2 3 3 2 6 2" xfId="31487"/>
    <cellStyle name="Note 2 3 3 2 7" xfId="19627"/>
    <cellStyle name="Note 2 3 3 2 7 2" xfId="29307"/>
    <cellStyle name="Note 2 3 3 2 8" xfId="19856"/>
    <cellStyle name="Note 2 3 3 2 8 2" xfId="29536"/>
    <cellStyle name="Note 2 3 3 2 9" xfId="26248"/>
    <cellStyle name="Note 2 3 3 3" xfId="16551"/>
    <cellStyle name="Note 2 3 3 3 2" xfId="17465"/>
    <cellStyle name="Note 2 3 3 3 2 2" xfId="23025"/>
    <cellStyle name="Note 2 3 3 3 2 2 2" xfId="32705"/>
    <cellStyle name="Note 2 3 3 3 2 3" xfId="19519"/>
    <cellStyle name="Note 2 3 3 3 2 3 2" xfId="29199"/>
    <cellStyle name="Note 2 3 3 3 2 4" xfId="18581"/>
    <cellStyle name="Note 2 3 3 3 2 4 2" xfId="28261"/>
    <cellStyle name="Note 2 3 3 3 2 5" xfId="26947"/>
    <cellStyle name="Note 2 3 3 3 2 6" xfId="25036"/>
    <cellStyle name="Note 2 3 3 3 3" xfId="18146"/>
    <cellStyle name="Note 2 3 3 3 3 2" xfId="23706"/>
    <cellStyle name="Note 2 3 3 3 3 2 2" xfId="33386"/>
    <cellStyle name="Note 2 3 3 3 3 3" xfId="20290"/>
    <cellStyle name="Note 2 3 3 3 3 3 2" xfId="29970"/>
    <cellStyle name="Note 2 3 3 3 3 4" xfId="24930"/>
    <cellStyle name="Note 2 3 3 3 3 4 2" xfId="34610"/>
    <cellStyle name="Note 2 3 3 3 3 5" xfId="27830"/>
    <cellStyle name="Note 2 3 3 3 4" xfId="22201"/>
    <cellStyle name="Note 2 3 3 3 4 2" xfId="31881"/>
    <cellStyle name="Note 2 3 3 3 5" xfId="21071"/>
    <cellStyle name="Note 2 3 3 3 5 2" xfId="30751"/>
    <cellStyle name="Note 2 3 3 3 6" xfId="21305"/>
    <cellStyle name="Note 2 3 3 3 6 2" xfId="30985"/>
    <cellStyle name="Note 2 3 3 3 7" xfId="25502"/>
    <cellStyle name="Note 2 3 3 4" xfId="16315"/>
    <cellStyle name="Note 2 3 3 4 2" xfId="16897"/>
    <cellStyle name="Note 2 3 3 4 2 2" xfId="22472"/>
    <cellStyle name="Note 2 3 3 4 2 2 2" xfId="32152"/>
    <cellStyle name="Note 2 3 3 4 2 3" xfId="18841"/>
    <cellStyle name="Note 2 3 3 4 2 3 2" xfId="28521"/>
    <cellStyle name="Note 2 3 3 4 2 4" xfId="18441"/>
    <cellStyle name="Note 2 3 3 4 2 4 2" xfId="28121"/>
    <cellStyle name="Note 2 3 3 4 2 5" xfId="26454"/>
    <cellStyle name="Note 2 3 3 4 2 6" xfId="26156"/>
    <cellStyle name="Note 2 3 3 4 3" xfId="17910"/>
    <cellStyle name="Note 2 3 3 4 3 2" xfId="23470"/>
    <cellStyle name="Note 2 3 3 4 3 2 2" xfId="33150"/>
    <cellStyle name="Note 2 3 3 4 3 3" xfId="19550"/>
    <cellStyle name="Note 2 3 3 4 3 3 2" xfId="29230"/>
    <cellStyle name="Note 2 3 3 4 3 4" xfId="18740"/>
    <cellStyle name="Note 2 3 3 4 3 4 2" xfId="28420"/>
    <cellStyle name="Note 2 3 3 4 3 5" xfId="27594"/>
    <cellStyle name="Note 2 3 3 4 4" xfId="21965"/>
    <cellStyle name="Note 2 3 3 4 4 2" xfId="31645"/>
    <cellStyle name="Note 2 3 3 4 5" xfId="19875"/>
    <cellStyle name="Note 2 3 3 4 5 2" xfId="29555"/>
    <cellStyle name="Note 2 3 3 4 6" xfId="21422"/>
    <cellStyle name="Note 2 3 3 4 6 2" xfId="31102"/>
    <cellStyle name="Note 2 3 3 4 7" xfId="25386"/>
    <cellStyle name="Note 2 3 3 5" xfId="17131"/>
    <cellStyle name="Note 2 3 3 5 2" xfId="22706"/>
    <cellStyle name="Note 2 3 3 5 2 2" xfId="32386"/>
    <cellStyle name="Note 2 3 3 5 3" xfId="18695"/>
    <cellStyle name="Note 2 3 3 5 3 2" xfId="28375"/>
    <cellStyle name="Note 2 3 3 5 4" xfId="24579"/>
    <cellStyle name="Note 2 3 3 5 4 2" xfId="34259"/>
    <cellStyle name="Note 2 3 3 5 5" xfId="26673"/>
    <cellStyle name="Note 2 3 3 5 6" xfId="26322"/>
    <cellStyle name="Note 2 3 3 6" xfId="17640"/>
    <cellStyle name="Note 2 3 3 6 2" xfId="23200"/>
    <cellStyle name="Note 2 3 3 6 2 2" xfId="32880"/>
    <cellStyle name="Note 2 3 3 6 3" xfId="23924"/>
    <cellStyle name="Note 2 3 3 6 3 2" xfId="33604"/>
    <cellStyle name="Note 2 3 3 6 4" xfId="19741"/>
    <cellStyle name="Note 2 3 3 6 4 2" xfId="29421"/>
    <cellStyle name="Note 2 3 3 6 5" xfId="27324"/>
    <cellStyle name="Note 2 3 3 7" xfId="21691"/>
    <cellStyle name="Note 2 3 3 7 2" xfId="31371"/>
    <cellStyle name="Note 2 3 3 8" xfId="23939"/>
    <cellStyle name="Note 2 3 3 8 2" xfId="33619"/>
    <cellStyle name="Note 2 3 3 9" xfId="21592"/>
    <cellStyle name="Note 2 3 3 9 2" xfId="31272"/>
    <cellStyle name="Note 2 3 4" xfId="16098"/>
    <cellStyle name="Note 2 3 4 2" xfId="16621"/>
    <cellStyle name="Note 2 3 4 2 2" xfId="17535"/>
    <cellStyle name="Note 2 3 4 2 2 2" xfId="23095"/>
    <cellStyle name="Note 2 3 4 2 2 2 2" xfId="32775"/>
    <cellStyle name="Note 2 3 4 2 2 3" xfId="20981"/>
    <cellStyle name="Note 2 3 4 2 2 3 2" xfId="30661"/>
    <cellStyle name="Note 2 3 4 2 2 4" xfId="18373"/>
    <cellStyle name="Note 2 3 4 2 2 4 2" xfId="28053"/>
    <cellStyle name="Note 2 3 4 2 2 5" xfId="27017"/>
    <cellStyle name="Note 2 3 4 2 2 6" xfId="27219"/>
    <cellStyle name="Note 2 3 4 2 3" xfId="18216"/>
    <cellStyle name="Note 2 3 4 2 3 2" xfId="23776"/>
    <cellStyle name="Note 2 3 4 2 3 2 2" xfId="33456"/>
    <cellStyle name="Note 2 3 4 2 3 3" xfId="24184"/>
    <cellStyle name="Note 2 3 4 2 3 3 2" xfId="33864"/>
    <cellStyle name="Note 2 3 4 2 3 4" xfId="24787"/>
    <cellStyle name="Note 2 3 4 2 3 4 2" xfId="34467"/>
    <cellStyle name="Note 2 3 4 2 3 5" xfId="27900"/>
    <cellStyle name="Note 2 3 4 2 4" xfId="22271"/>
    <cellStyle name="Note 2 3 4 2 4 2" xfId="31951"/>
    <cellStyle name="Note 2 3 4 2 5" xfId="21190"/>
    <cellStyle name="Note 2 3 4 2 5 2" xfId="30870"/>
    <cellStyle name="Note 2 3 4 2 6" xfId="20405"/>
    <cellStyle name="Note 2 3 4 2 6 2" xfId="30085"/>
    <cellStyle name="Note 2 3 4 2 7" xfId="26081"/>
    <cellStyle name="Note 2 3 4 3" xfId="16385"/>
    <cellStyle name="Note 2 3 4 3 2" xfId="16950"/>
    <cellStyle name="Note 2 3 4 3 2 2" xfId="22525"/>
    <cellStyle name="Note 2 3 4 3 2 2 2" xfId="32205"/>
    <cellStyle name="Note 2 3 4 3 2 3" xfId="21025"/>
    <cellStyle name="Note 2 3 4 3 2 3 2" xfId="30705"/>
    <cellStyle name="Note 2 3 4 3 2 4" xfId="20415"/>
    <cellStyle name="Note 2 3 4 3 2 4 2" xfId="30095"/>
    <cellStyle name="Note 2 3 4 3 2 5" xfId="26507"/>
    <cellStyle name="Note 2 3 4 3 2 6" xfId="26271"/>
    <cellStyle name="Note 2 3 4 3 3" xfId="17980"/>
    <cellStyle name="Note 2 3 4 3 3 2" xfId="23540"/>
    <cellStyle name="Note 2 3 4 3 3 2 2" xfId="33220"/>
    <cellStyle name="Note 2 3 4 3 3 3" xfId="19927"/>
    <cellStyle name="Note 2 3 4 3 3 3 2" xfId="29607"/>
    <cellStyle name="Note 2 3 4 3 3 4" xfId="21107"/>
    <cellStyle name="Note 2 3 4 3 3 4 2" xfId="30787"/>
    <cellStyle name="Note 2 3 4 3 3 5" xfId="27664"/>
    <cellStyle name="Note 2 3 4 3 4" xfId="22035"/>
    <cellStyle name="Note 2 3 4 3 4 2" xfId="31715"/>
    <cellStyle name="Note 2 3 4 3 5" xfId="18363"/>
    <cellStyle name="Note 2 3 4 3 5 2" xfId="28043"/>
    <cellStyle name="Note 2 3 4 3 6" xfId="21128"/>
    <cellStyle name="Note 2 3 4 3 6 2" xfId="30808"/>
    <cellStyle name="Note 2 3 4 3 7" xfId="25467"/>
    <cellStyle name="Note 2 3 4 4" xfId="16948"/>
    <cellStyle name="Note 2 3 4 4 2" xfId="22523"/>
    <cellStyle name="Note 2 3 4 4 2 2" xfId="32203"/>
    <cellStyle name="Note 2 3 4 4 3" xfId="20731"/>
    <cellStyle name="Note 2 3 4 4 3 2" xfId="30411"/>
    <cellStyle name="Note 2 3 4 4 4" xfId="20117"/>
    <cellStyle name="Note 2 3 4 4 4 2" xfId="29797"/>
    <cellStyle name="Note 2 3 4 4 5" xfId="26505"/>
    <cellStyle name="Note 2 3 4 4 6" xfId="25407"/>
    <cellStyle name="Note 2 3 4 5" xfId="17710"/>
    <cellStyle name="Note 2 3 4 5 2" xfId="23270"/>
    <cellStyle name="Note 2 3 4 5 2 2" xfId="32950"/>
    <cellStyle name="Note 2 3 4 5 3" xfId="20691"/>
    <cellStyle name="Note 2 3 4 5 3 2" xfId="30371"/>
    <cellStyle name="Note 2 3 4 5 4" xfId="19325"/>
    <cellStyle name="Note 2 3 4 5 4 2" xfId="29005"/>
    <cellStyle name="Note 2 3 4 5 5" xfId="27394"/>
    <cellStyle name="Note 2 3 4 6" xfId="21761"/>
    <cellStyle name="Note 2 3 4 6 2" xfId="31441"/>
    <cellStyle name="Note 2 3 4 7" xfId="21395"/>
    <cellStyle name="Note 2 3 4 7 2" xfId="31075"/>
    <cellStyle name="Note 2 3 4 8" xfId="24770"/>
    <cellStyle name="Note 2 3 4 8 2" xfId="34450"/>
    <cellStyle name="Note 2 3 4 9" xfId="25465"/>
    <cellStyle name="Note 2 3 5" xfId="16213"/>
    <cellStyle name="Note 2 3 5 2" xfId="17007"/>
    <cellStyle name="Note 2 3 5 2 2" xfId="22582"/>
    <cellStyle name="Note 2 3 5 2 2 2" xfId="32262"/>
    <cellStyle name="Note 2 3 5 2 3" xfId="24009"/>
    <cellStyle name="Note 2 3 5 2 3 2" xfId="33689"/>
    <cellStyle name="Note 2 3 5 2 4" xfId="20669"/>
    <cellStyle name="Note 2 3 5 2 4 2" xfId="30349"/>
    <cellStyle name="Note 2 3 5 2 5" xfId="26564"/>
    <cellStyle name="Note 2 3 5 2 6" xfId="26015"/>
    <cellStyle name="Note 2 3 5 3" xfId="17808"/>
    <cellStyle name="Note 2 3 5 3 2" xfId="23368"/>
    <cellStyle name="Note 2 3 5 3 2 2" xfId="33048"/>
    <cellStyle name="Note 2 3 5 3 3" xfId="20817"/>
    <cellStyle name="Note 2 3 5 3 3 2" xfId="30497"/>
    <cellStyle name="Note 2 3 5 3 4" xfId="24807"/>
    <cellStyle name="Note 2 3 5 3 4 2" xfId="34487"/>
    <cellStyle name="Note 2 3 5 3 5" xfId="27492"/>
    <cellStyle name="Note 2 3 5 4" xfId="21863"/>
    <cellStyle name="Note 2 3 5 4 2" xfId="31543"/>
    <cellStyle name="Note 2 3 5 5" xfId="20708"/>
    <cellStyle name="Note 2 3 5 5 2" xfId="30388"/>
    <cellStyle name="Note 2 3 5 6" xfId="20434"/>
    <cellStyle name="Note 2 3 5 6 2" xfId="30114"/>
    <cellStyle name="Note 2 3 5 7" xfId="26197"/>
    <cellStyle name="Note 2 3 6" xfId="24508"/>
    <cellStyle name="Note 2 3 6 2" xfId="34188"/>
    <cellStyle name="Note 2 4" xfId="4243"/>
    <cellStyle name="Note 2 4 2" xfId="15959"/>
    <cellStyle name="Note 2 4 2 10" xfId="18830"/>
    <cellStyle name="Note 2 4 2 10 2" xfId="28510"/>
    <cellStyle name="Note 2 4 2 11" xfId="24903"/>
    <cellStyle name="Note 2 4 2 11 2" xfId="34583"/>
    <cellStyle name="Note 2 4 2 12" xfId="25923"/>
    <cellStyle name="Note 2 4 2 2" xfId="16141"/>
    <cellStyle name="Note 2 4 2 2 10" xfId="25959"/>
    <cellStyle name="Note 2 4 2 2 2" xfId="16206"/>
    <cellStyle name="Note 2 4 2 2 2 2" xfId="16712"/>
    <cellStyle name="Note 2 4 2 2 2 2 2" xfId="17626"/>
    <cellStyle name="Note 2 4 2 2 2 2 2 2" xfId="23186"/>
    <cellStyle name="Note 2 4 2 2 2 2 2 2 2" xfId="32866"/>
    <cellStyle name="Note 2 4 2 2 2 2 2 3" xfId="20602"/>
    <cellStyle name="Note 2 4 2 2 2 2 2 3 2" xfId="30282"/>
    <cellStyle name="Note 2 4 2 2 2 2 2 4" xfId="24238"/>
    <cellStyle name="Note 2 4 2 2 2 2 2 4 2" xfId="33918"/>
    <cellStyle name="Note 2 4 2 2 2 2 2 5" xfId="27108"/>
    <cellStyle name="Note 2 4 2 2 2 2 2 6" xfId="27310"/>
    <cellStyle name="Note 2 4 2 2 2 2 3" xfId="18307"/>
    <cellStyle name="Note 2 4 2 2 2 2 3 2" xfId="23867"/>
    <cellStyle name="Note 2 4 2 2 2 2 3 2 2" xfId="33547"/>
    <cellStyle name="Note 2 4 2 2 2 2 3 3" xfId="24567"/>
    <cellStyle name="Note 2 4 2 2 2 2 3 3 2" xfId="34247"/>
    <cellStyle name="Note 2 4 2 2 2 2 3 4" xfId="24777"/>
    <cellStyle name="Note 2 4 2 2 2 2 3 4 2" xfId="34457"/>
    <cellStyle name="Note 2 4 2 2 2 2 3 5" xfId="27991"/>
    <cellStyle name="Note 2 4 2 2 2 2 4" xfId="22362"/>
    <cellStyle name="Note 2 4 2 2 2 2 4 2" xfId="32042"/>
    <cellStyle name="Note 2 4 2 2 2 2 5" xfId="19532"/>
    <cellStyle name="Note 2 4 2 2 2 2 5 2" xfId="29212"/>
    <cellStyle name="Note 2 4 2 2 2 2 6" xfId="20418"/>
    <cellStyle name="Note 2 4 2 2 2 2 6 2" xfId="30098"/>
    <cellStyle name="Note 2 4 2 2 2 2 7" xfId="25352"/>
    <cellStyle name="Note 2 4 2 2 2 3" xfId="16476"/>
    <cellStyle name="Note 2 4 2 2 2 3 2" xfId="17390"/>
    <cellStyle name="Note 2 4 2 2 2 3 2 2" xfId="22950"/>
    <cellStyle name="Note 2 4 2 2 2 3 2 2 2" xfId="32630"/>
    <cellStyle name="Note 2 4 2 2 2 3 2 3" xfId="19825"/>
    <cellStyle name="Note 2 4 2 2 2 3 2 3 2" xfId="29505"/>
    <cellStyle name="Note 2 4 2 2 2 3 2 4" xfId="19666"/>
    <cellStyle name="Note 2 4 2 2 2 3 2 4 2" xfId="29346"/>
    <cellStyle name="Note 2 4 2 2 2 3 2 5" xfId="26872"/>
    <cellStyle name="Note 2 4 2 2 2 3 2 6" xfId="25149"/>
    <cellStyle name="Note 2 4 2 2 2 3 3" xfId="18071"/>
    <cellStyle name="Note 2 4 2 2 2 3 3 2" xfId="23631"/>
    <cellStyle name="Note 2 4 2 2 2 3 3 2 2" xfId="33311"/>
    <cellStyle name="Note 2 4 2 2 2 3 3 3" xfId="20224"/>
    <cellStyle name="Note 2 4 2 2 2 3 3 3 2" xfId="29904"/>
    <cellStyle name="Note 2 4 2 2 2 3 3 4" xfId="20481"/>
    <cellStyle name="Note 2 4 2 2 2 3 3 4 2" xfId="30161"/>
    <cellStyle name="Note 2 4 2 2 2 3 3 5" xfId="27755"/>
    <cellStyle name="Note 2 4 2 2 2 3 4" xfId="22126"/>
    <cellStyle name="Note 2 4 2 2 2 3 4 2" xfId="31806"/>
    <cellStyle name="Note 2 4 2 2 2 3 5" xfId="21569"/>
    <cellStyle name="Note 2 4 2 2 2 3 5 2" xfId="31249"/>
    <cellStyle name="Note 2 4 2 2 2 3 6" xfId="18567"/>
    <cellStyle name="Note 2 4 2 2 2 3 6 2" xfId="28247"/>
    <cellStyle name="Note 2 4 2 2 2 3 7" xfId="25873"/>
    <cellStyle name="Note 2 4 2 2 2 4" xfId="16986"/>
    <cellStyle name="Note 2 4 2 2 2 4 2" xfId="22561"/>
    <cellStyle name="Note 2 4 2 2 2 4 2 2" xfId="32241"/>
    <cellStyle name="Note 2 4 2 2 2 4 3" xfId="19361"/>
    <cellStyle name="Note 2 4 2 2 2 4 3 2" xfId="29041"/>
    <cellStyle name="Note 2 4 2 2 2 4 4" xfId="18389"/>
    <cellStyle name="Note 2 4 2 2 2 4 4 2" xfId="28069"/>
    <cellStyle name="Note 2 4 2 2 2 4 5" xfId="26543"/>
    <cellStyle name="Note 2 4 2 2 2 4 6" xfId="25712"/>
    <cellStyle name="Note 2 4 2 2 2 5" xfId="17801"/>
    <cellStyle name="Note 2 4 2 2 2 5 2" xfId="23361"/>
    <cellStyle name="Note 2 4 2 2 2 5 2 2" xfId="33041"/>
    <cellStyle name="Note 2 4 2 2 2 5 3" xfId="20255"/>
    <cellStyle name="Note 2 4 2 2 2 5 3 2" xfId="29935"/>
    <cellStyle name="Note 2 4 2 2 2 5 4" xfId="20906"/>
    <cellStyle name="Note 2 4 2 2 2 5 4 2" xfId="30586"/>
    <cellStyle name="Note 2 4 2 2 2 5 5" xfId="27485"/>
    <cellStyle name="Note 2 4 2 2 2 6" xfId="21856"/>
    <cellStyle name="Note 2 4 2 2 2 6 2" xfId="31536"/>
    <cellStyle name="Note 2 4 2 2 2 7" xfId="20792"/>
    <cellStyle name="Note 2 4 2 2 2 7 2" xfId="30472"/>
    <cellStyle name="Note 2 4 2 2 2 8" xfId="24820"/>
    <cellStyle name="Note 2 4 2 2 2 8 2" xfId="34500"/>
    <cellStyle name="Note 2 4 2 2 2 9" xfId="25834"/>
    <cellStyle name="Note 2 4 2 2 3" xfId="16655"/>
    <cellStyle name="Note 2 4 2 2 3 2" xfId="17569"/>
    <cellStyle name="Note 2 4 2 2 3 2 2" xfId="23129"/>
    <cellStyle name="Note 2 4 2 2 3 2 2 2" xfId="32809"/>
    <cellStyle name="Note 2 4 2 2 3 2 3" xfId="18788"/>
    <cellStyle name="Note 2 4 2 2 3 2 3 2" xfId="28468"/>
    <cellStyle name="Note 2 4 2 2 3 2 4" xfId="19491"/>
    <cellStyle name="Note 2 4 2 2 3 2 4 2" xfId="29171"/>
    <cellStyle name="Note 2 4 2 2 3 2 5" xfId="27051"/>
    <cellStyle name="Note 2 4 2 2 3 2 6" xfId="27253"/>
    <cellStyle name="Note 2 4 2 2 3 3" xfId="18250"/>
    <cellStyle name="Note 2 4 2 2 3 3 2" xfId="23810"/>
    <cellStyle name="Note 2 4 2 2 3 3 2 2" xfId="33490"/>
    <cellStyle name="Note 2 4 2 2 3 3 3" xfId="23961"/>
    <cellStyle name="Note 2 4 2 2 3 3 3 2" xfId="33641"/>
    <cellStyle name="Note 2 4 2 2 3 3 4" xfId="24772"/>
    <cellStyle name="Note 2 4 2 2 3 3 4 2" xfId="34452"/>
    <cellStyle name="Note 2 4 2 2 3 3 5" xfId="27934"/>
    <cellStyle name="Note 2 4 2 2 3 4" xfId="22305"/>
    <cellStyle name="Note 2 4 2 2 3 4 2" xfId="31985"/>
    <cellStyle name="Note 2 4 2 2 3 5" xfId="20505"/>
    <cellStyle name="Note 2 4 2 2 3 5 2" xfId="30185"/>
    <cellStyle name="Note 2 4 2 2 3 6" xfId="19205"/>
    <cellStyle name="Note 2 4 2 2 3 6 2" xfId="28885"/>
    <cellStyle name="Note 2 4 2 2 3 7" xfId="25430"/>
    <cellStyle name="Note 2 4 2 2 4" xfId="16419"/>
    <cellStyle name="Note 2 4 2 2 4 2" xfId="17333"/>
    <cellStyle name="Note 2 4 2 2 4 2 2" xfId="22893"/>
    <cellStyle name="Note 2 4 2 2 4 2 2 2" xfId="32573"/>
    <cellStyle name="Note 2 4 2 2 4 2 3" xfId="19920"/>
    <cellStyle name="Note 2 4 2 2 4 2 3 2" xfId="29600"/>
    <cellStyle name="Note 2 4 2 2 4 2 4" xfId="21130"/>
    <cellStyle name="Note 2 4 2 2 4 2 4 2" xfId="30810"/>
    <cellStyle name="Note 2 4 2 2 4 2 5" xfId="26815"/>
    <cellStyle name="Note 2 4 2 2 4 2 6" xfId="25217"/>
    <cellStyle name="Note 2 4 2 2 4 3" xfId="18014"/>
    <cellStyle name="Note 2 4 2 2 4 3 2" xfId="23574"/>
    <cellStyle name="Note 2 4 2 2 4 3 2 2" xfId="33254"/>
    <cellStyle name="Note 2 4 2 2 4 3 3" xfId="19953"/>
    <cellStyle name="Note 2 4 2 2 4 3 3 2" xfId="29633"/>
    <cellStyle name="Note 2 4 2 2 4 3 4" xfId="20314"/>
    <cellStyle name="Note 2 4 2 2 4 3 4 2" xfId="29994"/>
    <cellStyle name="Note 2 4 2 2 4 3 5" xfId="27698"/>
    <cellStyle name="Note 2 4 2 2 4 4" xfId="22069"/>
    <cellStyle name="Note 2 4 2 2 4 4 2" xfId="31749"/>
    <cellStyle name="Note 2 4 2 2 4 5" xfId="19695"/>
    <cellStyle name="Note 2 4 2 2 4 5 2" xfId="29375"/>
    <cellStyle name="Note 2 4 2 2 4 6" xfId="24061"/>
    <cellStyle name="Note 2 4 2 2 4 6 2" xfId="33741"/>
    <cellStyle name="Note 2 4 2 2 4 7" xfId="25252"/>
    <cellStyle name="Note 2 4 2 2 5" xfId="17208"/>
    <cellStyle name="Note 2 4 2 2 5 2" xfId="22781"/>
    <cellStyle name="Note 2 4 2 2 5 2 2" xfId="32461"/>
    <cellStyle name="Note 2 4 2 2 5 3" xfId="20491"/>
    <cellStyle name="Note 2 4 2 2 5 3 2" xfId="30171"/>
    <cellStyle name="Note 2 4 2 2 5 4" xfId="21338"/>
    <cellStyle name="Note 2 4 2 2 5 4 2" xfId="31018"/>
    <cellStyle name="Note 2 4 2 2 5 5" xfId="26735"/>
    <cellStyle name="Note 2 4 2 2 5 6" xfId="27174"/>
    <cellStyle name="Note 2 4 2 2 6" xfId="17744"/>
    <cellStyle name="Note 2 4 2 2 6 2" xfId="23304"/>
    <cellStyle name="Note 2 4 2 2 6 2 2" xfId="32984"/>
    <cellStyle name="Note 2 4 2 2 6 3" xfId="23910"/>
    <cellStyle name="Note 2 4 2 2 6 3 2" xfId="33590"/>
    <cellStyle name="Note 2 4 2 2 6 4" xfId="19363"/>
    <cellStyle name="Note 2 4 2 2 6 4 2" xfId="29043"/>
    <cellStyle name="Note 2 4 2 2 6 5" xfId="27428"/>
    <cellStyle name="Note 2 4 2 2 7" xfId="21797"/>
    <cellStyle name="Note 2 4 2 2 7 2" xfId="31477"/>
    <cellStyle name="Note 2 4 2 2 8" xfId="18869"/>
    <cellStyle name="Note 2 4 2 2 8 2" xfId="28549"/>
    <cellStyle name="Note 2 4 2 2 9" xfId="20018"/>
    <cellStyle name="Note 2 4 2 2 9 2" xfId="29698"/>
    <cellStyle name="Note 2 4 2 3" xfId="16099"/>
    <cellStyle name="Note 2 4 2 3 2" xfId="16622"/>
    <cellStyle name="Note 2 4 2 3 2 2" xfId="17536"/>
    <cellStyle name="Note 2 4 2 3 2 2 2" xfId="23096"/>
    <cellStyle name="Note 2 4 2 3 2 2 2 2" xfId="32776"/>
    <cellStyle name="Note 2 4 2 3 2 2 3" xfId="18735"/>
    <cellStyle name="Note 2 4 2 3 2 2 3 2" xfId="28415"/>
    <cellStyle name="Note 2 4 2 3 2 2 4" xfId="18534"/>
    <cellStyle name="Note 2 4 2 3 2 2 4 2" xfId="28214"/>
    <cellStyle name="Note 2 4 2 3 2 2 5" xfId="27018"/>
    <cellStyle name="Note 2 4 2 3 2 2 6" xfId="27220"/>
    <cellStyle name="Note 2 4 2 3 2 3" xfId="18217"/>
    <cellStyle name="Note 2 4 2 3 2 3 2" xfId="23777"/>
    <cellStyle name="Note 2 4 2 3 2 3 2 2" xfId="33457"/>
    <cellStyle name="Note 2 4 2 3 2 3 3" xfId="24249"/>
    <cellStyle name="Note 2 4 2 3 2 3 3 2" xfId="33929"/>
    <cellStyle name="Note 2 4 2 3 2 3 4" xfId="24654"/>
    <cellStyle name="Note 2 4 2 3 2 3 4 2" xfId="34334"/>
    <cellStyle name="Note 2 4 2 3 2 3 5" xfId="27901"/>
    <cellStyle name="Note 2 4 2 3 2 4" xfId="22272"/>
    <cellStyle name="Note 2 4 2 3 2 4 2" xfId="31952"/>
    <cellStyle name="Note 2 4 2 3 2 5" xfId="18475"/>
    <cellStyle name="Note 2 4 2 3 2 5 2" xfId="28155"/>
    <cellStyle name="Note 2 4 2 3 2 6" xfId="24071"/>
    <cellStyle name="Note 2 4 2 3 2 6 2" xfId="33751"/>
    <cellStyle name="Note 2 4 2 3 2 7" xfId="25540"/>
    <cellStyle name="Note 2 4 2 3 3" xfId="16386"/>
    <cellStyle name="Note 2 4 2 3 3 2" xfId="16920"/>
    <cellStyle name="Note 2 4 2 3 3 2 2" xfId="22495"/>
    <cellStyle name="Note 2 4 2 3 3 2 2 2" xfId="32175"/>
    <cellStyle name="Note 2 4 2 3 3 2 3" xfId="20987"/>
    <cellStyle name="Note 2 4 2 3 3 2 3 2" xfId="30667"/>
    <cellStyle name="Note 2 4 2 3 3 2 4" xfId="24062"/>
    <cellStyle name="Note 2 4 2 3 3 2 4 2" xfId="33742"/>
    <cellStyle name="Note 2 4 2 3 3 2 5" xfId="26477"/>
    <cellStyle name="Note 2 4 2 3 3 2 6" xfId="25858"/>
    <cellStyle name="Note 2 4 2 3 3 3" xfId="17981"/>
    <cellStyle name="Note 2 4 2 3 3 3 2" xfId="23541"/>
    <cellStyle name="Note 2 4 2 3 3 3 2 2" xfId="33221"/>
    <cellStyle name="Note 2 4 2 3 3 3 3" xfId="19560"/>
    <cellStyle name="Note 2 4 2 3 3 3 3 2" xfId="29240"/>
    <cellStyle name="Note 2 4 2 3 3 3 4" xfId="21358"/>
    <cellStyle name="Note 2 4 2 3 3 3 4 2" xfId="31038"/>
    <cellStyle name="Note 2 4 2 3 3 3 5" xfId="27665"/>
    <cellStyle name="Note 2 4 2 3 3 4" xfId="22036"/>
    <cellStyle name="Note 2 4 2 3 3 4 2" xfId="31716"/>
    <cellStyle name="Note 2 4 2 3 3 5" xfId="19464"/>
    <cellStyle name="Note 2 4 2 3 3 5 2" xfId="29144"/>
    <cellStyle name="Note 2 4 2 3 3 6" xfId="20516"/>
    <cellStyle name="Note 2 4 2 3 3 6 2" xfId="30196"/>
    <cellStyle name="Note 2 4 2 3 3 7" xfId="25339"/>
    <cellStyle name="Note 2 4 2 3 4" xfId="16947"/>
    <cellStyle name="Note 2 4 2 3 4 2" xfId="22522"/>
    <cellStyle name="Note 2 4 2 3 4 2 2" xfId="32202"/>
    <cellStyle name="Note 2 4 2 3 4 3" xfId="19462"/>
    <cellStyle name="Note 2 4 2 3 4 3 2" xfId="29142"/>
    <cellStyle name="Note 2 4 2 3 4 4" xfId="20728"/>
    <cellStyle name="Note 2 4 2 3 4 4 2" xfId="30408"/>
    <cellStyle name="Note 2 4 2 3 4 5" xfId="26504"/>
    <cellStyle name="Note 2 4 2 3 4 6" xfId="25658"/>
    <cellStyle name="Note 2 4 2 3 5" xfId="17711"/>
    <cellStyle name="Note 2 4 2 3 5 2" xfId="23271"/>
    <cellStyle name="Note 2 4 2 3 5 2 2" xfId="32951"/>
    <cellStyle name="Note 2 4 2 3 5 3" xfId="18620"/>
    <cellStyle name="Note 2 4 2 3 5 3 2" xfId="28300"/>
    <cellStyle name="Note 2 4 2 3 5 4" xfId="24060"/>
    <cellStyle name="Note 2 4 2 3 5 4 2" xfId="33740"/>
    <cellStyle name="Note 2 4 2 3 5 5" xfId="27395"/>
    <cellStyle name="Note 2 4 2 3 6" xfId="21762"/>
    <cellStyle name="Note 2 4 2 3 6 2" xfId="31442"/>
    <cellStyle name="Note 2 4 2 3 7" xfId="24119"/>
    <cellStyle name="Note 2 4 2 3 7 2" xfId="33799"/>
    <cellStyle name="Note 2 4 2 3 8" xfId="24609"/>
    <cellStyle name="Note 2 4 2 3 8 2" xfId="34289"/>
    <cellStyle name="Note 2 4 2 3 9" xfId="25337"/>
    <cellStyle name="Note 2 4 2 4" xfId="15997"/>
    <cellStyle name="Note 2 4 2 4 2" xfId="16541"/>
    <cellStyle name="Note 2 4 2 4 2 2" xfId="17455"/>
    <cellStyle name="Note 2 4 2 4 2 2 2" xfId="23015"/>
    <cellStyle name="Note 2 4 2 4 2 2 2 2" xfId="32695"/>
    <cellStyle name="Note 2 4 2 4 2 2 3" xfId="19108"/>
    <cellStyle name="Note 2 4 2 4 2 2 3 2" xfId="28788"/>
    <cellStyle name="Note 2 4 2 4 2 2 4" xfId="19597"/>
    <cellStyle name="Note 2 4 2 4 2 2 4 2" xfId="29277"/>
    <cellStyle name="Note 2 4 2 4 2 2 5" xfId="26937"/>
    <cellStyle name="Note 2 4 2 4 2 2 6" xfId="25054"/>
    <cellStyle name="Note 2 4 2 4 2 3" xfId="18136"/>
    <cellStyle name="Note 2 4 2 4 2 3 2" xfId="23696"/>
    <cellStyle name="Note 2 4 2 4 2 3 2 2" xfId="33376"/>
    <cellStyle name="Note 2 4 2 4 2 3 3" xfId="24250"/>
    <cellStyle name="Note 2 4 2 4 2 3 3 2" xfId="33930"/>
    <cellStyle name="Note 2 4 2 4 2 3 4" xfId="24943"/>
    <cellStyle name="Note 2 4 2 4 2 3 4 2" xfId="34623"/>
    <cellStyle name="Note 2 4 2 4 2 3 5" xfId="27820"/>
    <cellStyle name="Note 2 4 2 4 2 4" xfId="22191"/>
    <cellStyle name="Note 2 4 2 4 2 4 2" xfId="31871"/>
    <cellStyle name="Note 2 4 2 4 2 5" xfId="21175"/>
    <cellStyle name="Note 2 4 2 4 2 5 2" xfId="30855"/>
    <cellStyle name="Note 2 4 2 4 2 6" xfId="18469"/>
    <cellStyle name="Note 2 4 2 4 2 6 2" xfId="28149"/>
    <cellStyle name="Note 2 4 2 4 2 7" xfId="26117"/>
    <cellStyle name="Note 2 4 2 4 3" xfId="16305"/>
    <cellStyle name="Note 2 4 2 4 3 2" xfId="16929"/>
    <cellStyle name="Note 2 4 2 4 3 2 2" xfId="22504"/>
    <cellStyle name="Note 2 4 2 4 3 2 2 2" xfId="32184"/>
    <cellStyle name="Note 2 4 2 4 3 2 3" xfId="21437"/>
    <cellStyle name="Note 2 4 2 4 3 2 3 2" xfId="31117"/>
    <cellStyle name="Note 2 4 2 4 3 2 4" xfId="20121"/>
    <cellStyle name="Note 2 4 2 4 3 2 4 2" xfId="29801"/>
    <cellStyle name="Note 2 4 2 4 3 2 5" xfId="26486"/>
    <cellStyle name="Note 2 4 2 4 3 2 6" xfId="25786"/>
    <cellStyle name="Note 2 4 2 4 3 3" xfId="17900"/>
    <cellStyle name="Note 2 4 2 4 3 3 2" xfId="23460"/>
    <cellStyle name="Note 2 4 2 4 3 3 2 2" xfId="33140"/>
    <cellStyle name="Note 2 4 2 4 3 3 3" xfId="18868"/>
    <cellStyle name="Note 2 4 2 4 3 3 3 2" xfId="28548"/>
    <cellStyle name="Note 2 4 2 4 3 3 4" xfId="24233"/>
    <cellStyle name="Note 2 4 2 4 3 3 4 2" xfId="33913"/>
    <cellStyle name="Note 2 4 2 4 3 3 5" xfId="27584"/>
    <cellStyle name="Note 2 4 2 4 3 4" xfId="21955"/>
    <cellStyle name="Note 2 4 2 4 3 4 2" xfId="31635"/>
    <cellStyle name="Note 2 4 2 4 3 5" xfId="24174"/>
    <cellStyle name="Note 2 4 2 4 3 5 2" xfId="33854"/>
    <cellStyle name="Note 2 4 2 4 3 6" xfId="19264"/>
    <cellStyle name="Note 2 4 2 4 3 6 2" xfId="28944"/>
    <cellStyle name="Note 2 4 2 4 3 7" xfId="25548"/>
    <cellStyle name="Note 2 4 2 4 4" xfId="17159"/>
    <cellStyle name="Note 2 4 2 4 4 2" xfId="22734"/>
    <cellStyle name="Note 2 4 2 4 4 2 2" xfId="32414"/>
    <cellStyle name="Note 2 4 2 4 4 3" xfId="19347"/>
    <cellStyle name="Note 2 4 2 4 4 3 2" xfId="29027"/>
    <cellStyle name="Note 2 4 2 4 4 4" xfId="21178"/>
    <cellStyle name="Note 2 4 2 4 4 4 2" xfId="30858"/>
    <cellStyle name="Note 2 4 2 4 4 5" xfId="26696"/>
    <cellStyle name="Note 2 4 2 4 4 6" xfId="27169"/>
    <cellStyle name="Note 2 4 2 4 5" xfId="17630"/>
    <cellStyle name="Note 2 4 2 4 5 2" xfId="23190"/>
    <cellStyle name="Note 2 4 2 4 5 2 2" xfId="32870"/>
    <cellStyle name="Note 2 4 2 4 5 3" xfId="19384"/>
    <cellStyle name="Note 2 4 2 4 5 3 2" xfId="29064"/>
    <cellStyle name="Note 2 4 2 4 5 4" xfId="19425"/>
    <cellStyle name="Note 2 4 2 4 5 4 2" xfId="29105"/>
    <cellStyle name="Note 2 4 2 4 5 5" xfId="27314"/>
    <cellStyle name="Note 2 4 2 4 6" xfId="21677"/>
    <cellStyle name="Note 2 4 2 4 6 2" xfId="31357"/>
    <cellStyle name="Note 2 4 2 4 7" xfId="24245"/>
    <cellStyle name="Note 2 4 2 4 7 2" xfId="33925"/>
    <cellStyle name="Note 2 4 2 4 8" xfId="19430"/>
    <cellStyle name="Note 2 4 2 4 8 2" xfId="29110"/>
    <cellStyle name="Note 2 4 2 4 9" xfId="26008"/>
    <cellStyle name="Note 2 4 2 5" xfId="16510"/>
    <cellStyle name="Note 2 4 2 5 2" xfId="17424"/>
    <cellStyle name="Note 2 4 2 5 2 2" xfId="22984"/>
    <cellStyle name="Note 2 4 2 5 2 2 2" xfId="32664"/>
    <cellStyle name="Note 2 4 2 5 2 3" xfId="21438"/>
    <cellStyle name="Note 2 4 2 5 2 3 2" xfId="31118"/>
    <cellStyle name="Note 2 4 2 5 2 4" xfId="18767"/>
    <cellStyle name="Note 2 4 2 5 2 4 2" xfId="28447"/>
    <cellStyle name="Note 2 4 2 5 2 5" xfId="26906"/>
    <cellStyle name="Note 2 4 2 5 2 6" xfId="25209"/>
    <cellStyle name="Note 2 4 2 5 3" xfId="18105"/>
    <cellStyle name="Note 2 4 2 5 3 2" xfId="23665"/>
    <cellStyle name="Note 2 4 2 5 3 2 2" xfId="33345"/>
    <cellStyle name="Note 2 4 2 5 3 3" xfId="24362"/>
    <cellStyle name="Note 2 4 2 5 3 3 2" xfId="34042"/>
    <cellStyle name="Note 2 4 2 5 3 4" xfId="21306"/>
    <cellStyle name="Note 2 4 2 5 3 4 2" xfId="30986"/>
    <cellStyle name="Note 2 4 2 5 3 5" xfId="27789"/>
    <cellStyle name="Note 2 4 2 5 4" xfId="22160"/>
    <cellStyle name="Note 2 4 2 5 4 2" xfId="31840"/>
    <cellStyle name="Note 2 4 2 5 5" xfId="21341"/>
    <cellStyle name="Note 2 4 2 5 5 2" xfId="31021"/>
    <cellStyle name="Note 2 4 2 5 6" xfId="21054"/>
    <cellStyle name="Note 2 4 2 5 6 2" xfId="30734"/>
    <cellStyle name="Note 2 4 2 5 7" xfId="25580"/>
    <cellStyle name="Note 2 4 2 6" xfId="16274"/>
    <cellStyle name="Note 2 4 2 6 2" xfId="16812"/>
    <cellStyle name="Note 2 4 2 6 2 2" xfId="22387"/>
    <cellStyle name="Note 2 4 2 6 2 2 2" xfId="32067"/>
    <cellStyle name="Note 2 4 2 6 2 3" xfId="21390"/>
    <cellStyle name="Note 2 4 2 6 2 3 2" xfId="31070"/>
    <cellStyle name="Note 2 4 2 6 2 4" xfId="24994"/>
    <cellStyle name="Note 2 4 2 6 2 4 2" xfId="34674"/>
    <cellStyle name="Note 2 4 2 6 2 5" xfId="26369"/>
    <cellStyle name="Note 2 4 2 6 2 6" xfId="25543"/>
    <cellStyle name="Note 2 4 2 6 3" xfId="17869"/>
    <cellStyle name="Note 2 4 2 6 3 2" xfId="23429"/>
    <cellStyle name="Note 2 4 2 6 3 2 2" xfId="33109"/>
    <cellStyle name="Note 2 4 2 6 3 3" xfId="19545"/>
    <cellStyle name="Note 2 4 2 6 3 3 2" xfId="29225"/>
    <cellStyle name="Note 2 4 2 6 3 4" xfId="24608"/>
    <cellStyle name="Note 2 4 2 6 3 4 2" xfId="34288"/>
    <cellStyle name="Note 2 4 2 6 3 5" xfId="27553"/>
    <cellStyle name="Note 2 4 2 6 4" xfId="21924"/>
    <cellStyle name="Note 2 4 2 6 4 2" xfId="31604"/>
    <cellStyle name="Note 2 4 2 6 5" xfId="23897"/>
    <cellStyle name="Note 2 4 2 6 5 2" xfId="33577"/>
    <cellStyle name="Note 2 4 2 6 6" xfId="20538"/>
    <cellStyle name="Note 2 4 2 6 6 2" xfId="30218"/>
    <cellStyle name="Note 2 4 2 6 7" xfId="25615"/>
    <cellStyle name="Note 2 4 2 7" xfId="17090"/>
    <cellStyle name="Note 2 4 2 7 2" xfId="22665"/>
    <cellStyle name="Note 2 4 2 7 2 2" xfId="32345"/>
    <cellStyle name="Note 2 4 2 7 3" xfId="19228"/>
    <cellStyle name="Note 2 4 2 7 3 2" xfId="28908"/>
    <cellStyle name="Note 2 4 2 7 4" xfId="19213"/>
    <cellStyle name="Note 2 4 2 7 4 2" xfId="28893"/>
    <cellStyle name="Note 2 4 2 7 5" xfId="26638"/>
    <cellStyle name="Note 2 4 2 7 6" xfId="25754"/>
    <cellStyle name="Note 2 4 2 8" xfId="17107"/>
    <cellStyle name="Note 2 4 2 8 2" xfId="22682"/>
    <cellStyle name="Note 2 4 2 8 2 2" xfId="32362"/>
    <cellStyle name="Note 2 4 2 8 3" xfId="19104"/>
    <cellStyle name="Note 2 4 2 8 3 2" xfId="28784"/>
    <cellStyle name="Note 2 4 2 8 4" xfId="19763"/>
    <cellStyle name="Note 2 4 2 8 4 2" xfId="29443"/>
    <cellStyle name="Note 2 4 2 8 5" xfId="27144"/>
    <cellStyle name="Note 2 4 2 9" xfId="21645"/>
    <cellStyle name="Note 2 4 2 9 2" xfId="31325"/>
    <cellStyle name="Note 2 4 3" xfId="16066"/>
    <cellStyle name="Note 2 4 3 10" xfId="25697"/>
    <cellStyle name="Note 2 4 3 2" xfId="16185"/>
    <cellStyle name="Note 2 4 3 2 2" xfId="16691"/>
    <cellStyle name="Note 2 4 3 2 2 2" xfId="17605"/>
    <cellStyle name="Note 2 4 3 2 2 2 2" xfId="23165"/>
    <cellStyle name="Note 2 4 3 2 2 2 2 2" xfId="32845"/>
    <cellStyle name="Note 2 4 3 2 2 2 3" xfId="20570"/>
    <cellStyle name="Note 2 4 3 2 2 2 3 2" xfId="30250"/>
    <cellStyle name="Note 2 4 3 2 2 2 4" xfId="24737"/>
    <cellStyle name="Note 2 4 3 2 2 2 4 2" xfId="34417"/>
    <cellStyle name="Note 2 4 3 2 2 2 5" xfId="27087"/>
    <cellStyle name="Note 2 4 3 2 2 2 6" xfId="27289"/>
    <cellStyle name="Note 2 4 3 2 2 3" xfId="18286"/>
    <cellStyle name="Note 2 4 3 2 2 3 2" xfId="23846"/>
    <cellStyle name="Note 2 4 3 2 2 3 2 2" xfId="33526"/>
    <cellStyle name="Note 2 4 3 2 2 3 3" xfId="24546"/>
    <cellStyle name="Note 2 4 3 2 2 3 3 2" xfId="34226"/>
    <cellStyle name="Note 2 4 3 2 2 3 4" xfId="24970"/>
    <cellStyle name="Note 2 4 3 2 2 3 4 2" xfId="34650"/>
    <cellStyle name="Note 2 4 3 2 2 3 5" xfId="27970"/>
    <cellStyle name="Note 2 4 3 2 2 4" xfId="22341"/>
    <cellStyle name="Note 2 4 3 2 2 4 2" xfId="32021"/>
    <cellStyle name="Note 2 4 3 2 2 5" xfId="21192"/>
    <cellStyle name="Note 2 4 3 2 2 5 2" xfId="30872"/>
    <cellStyle name="Note 2 4 3 2 2 6" xfId="18719"/>
    <cellStyle name="Note 2 4 3 2 2 6 2" xfId="28399"/>
    <cellStyle name="Note 2 4 3 2 2 7" xfId="25798"/>
    <cellStyle name="Note 2 4 3 2 3" xfId="16455"/>
    <cellStyle name="Note 2 4 3 2 3 2" xfId="17369"/>
    <cellStyle name="Note 2 4 3 2 3 2 2" xfId="22929"/>
    <cellStyle name="Note 2 4 3 2 3 2 2 2" xfId="32609"/>
    <cellStyle name="Note 2 4 3 2 3 2 3" xfId="21359"/>
    <cellStyle name="Note 2 4 3 2 3 2 3 2" xfId="31039"/>
    <cellStyle name="Note 2 4 3 2 3 2 4" xfId="21531"/>
    <cellStyle name="Note 2 4 3 2 3 2 4 2" xfId="31211"/>
    <cellStyle name="Note 2 4 3 2 3 2 5" xfId="26851"/>
    <cellStyle name="Note 2 4 3 2 3 2 6" xfId="25152"/>
    <cellStyle name="Note 2 4 3 2 3 3" xfId="18050"/>
    <cellStyle name="Note 2 4 3 2 3 3 2" xfId="23610"/>
    <cellStyle name="Note 2 4 3 2 3 3 2 2" xfId="33290"/>
    <cellStyle name="Note 2 4 3 2 3 3 3" xfId="24396"/>
    <cellStyle name="Note 2 4 3 2 3 3 3 2" xfId="34076"/>
    <cellStyle name="Note 2 4 3 2 3 3 4" xfId="20973"/>
    <cellStyle name="Note 2 4 3 2 3 3 4 2" xfId="30653"/>
    <cellStyle name="Note 2 4 3 2 3 3 5" xfId="27734"/>
    <cellStyle name="Note 2 4 3 2 3 4" xfId="22105"/>
    <cellStyle name="Note 2 4 3 2 3 4 2" xfId="31785"/>
    <cellStyle name="Note 2 4 3 2 3 5" xfId="19458"/>
    <cellStyle name="Note 2 4 3 2 3 5 2" xfId="29138"/>
    <cellStyle name="Note 2 4 3 2 3 6" xfId="19472"/>
    <cellStyle name="Note 2 4 3 2 3 6 2" xfId="29152"/>
    <cellStyle name="Note 2 4 3 2 3 7" xfId="26039"/>
    <cellStyle name="Note 2 4 3 2 4" xfId="17207"/>
    <cellStyle name="Note 2 4 3 2 4 2" xfId="22780"/>
    <cellStyle name="Note 2 4 3 2 4 2 2" xfId="32460"/>
    <cellStyle name="Note 2 4 3 2 4 3" xfId="20282"/>
    <cellStyle name="Note 2 4 3 2 4 3 2" xfId="29962"/>
    <cellStyle name="Note 2 4 3 2 4 4" xfId="20517"/>
    <cellStyle name="Note 2 4 3 2 4 4 2" xfId="30197"/>
    <cellStyle name="Note 2 4 3 2 4 5" xfId="26734"/>
    <cellStyle name="Note 2 4 3 2 4 6" xfId="26319"/>
    <cellStyle name="Note 2 4 3 2 5" xfId="17780"/>
    <cellStyle name="Note 2 4 3 2 5 2" xfId="23340"/>
    <cellStyle name="Note 2 4 3 2 5 2 2" xfId="33020"/>
    <cellStyle name="Note 2 4 3 2 5 3" xfId="24237"/>
    <cellStyle name="Note 2 4 3 2 5 3 2" xfId="33917"/>
    <cellStyle name="Note 2 4 3 2 5 4" xfId="21314"/>
    <cellStyle name="Note 2 4 3 2 5 4 2" xfId="30994"/>
    <cellStyle name="Note 2 4 3 2 5 5" xfId="27464"/>
    <cellStyle name="Note 2 4 3 2 6" xfId="21835"/>
    <cellStyle name="Note 2 4 3 2 6 2" xfId="31515"/>
    <cellStyle name="Note 2 4 3 2 7" xfId="19592"/>
    <cellStyle name="Note 2 4 3 2 7 2" xfId="29272"/>
    <cellStyle name="Note 2 4 3 2 8" xfId="18646"/>
    <cellStyle name="Note 2 4 3 2 8 2" xfId="28326"/>
    <cellStyle name="Note 2 4 3 2 9" xfId="25673"/>
    <cellStyle name="Note 2 4 3 3" xfId="16592"/>
    <cellStyle name="Note 2 4 3 3 2" xfId="17506"/>
    <cellStyle name="Note 2 4 3 3 2 2" xfId="23066"/>
    <cellStyle name="Note 2 4 3 3 2 2 2" xfId="32746"/>
    <cellStyle name="Note 2 4 3 3 2 3" xfId="20016"/>
    <cellStyle name="Note 2 4 3 3 2 3 2" xfId="29696"/>
    <cellStyle name="Note 2 4 3 3 2 4" xfId="23891"/>
    <cellStyle name="Note 2 4 3 3 2 4 2" xfId="33571"/>
    <cellStyle name="Note 2 4 3 3 2 5" xfId="26988"/>
    <cellStyle name="Note 2 4 3 3 2 6" xfId="27190"/>
    <cellStyle name="Note 2 4 3 3 3" xfId="18187"/>
    <cellStyle name="Note 2 4 3 3 3 2" xfId="23747"/>
    <cellStyle name="Note 2 4 3 3 3 2 2" xfId="33427"/>
    <cellStyle name="Note 2 4 3 3 3 3" xfId="24081"/>
    <cellStyle name="Note 2 4 3 3 3 3 2" xfId="33761"/>
    <cellStyle name="Note 2 4 3 3 3 4" xfId="24577"/>
    <cellStyle name="Note 2 4 3 3 3 4 2" xfId="34257"/>
    <cellStyle name="Note 2 4 3 3 3 5" xfId="27871"/>
    <cellStyle name="Note 2 4 3 3 4" xfId="22242"/>
    <cellStyle name="Note 2 4 3 3 4 2" xfId="31922"/>
    <cellStyle name="Note 2 4 3 3 5" xfId="20144"/>
    <cellStyle name="Note 2 4 3 3 5 2" xfId="29824"/>
    <cellStyle name="Note 2 4 3 3 6" xfId="18397"/>
    <cellStyle name="Note 2 4 3 3 6 2" xfId="28077"/>
    <cellStyle name="Note 2 4 3 3 7" xfId="25425"/>
    <cellStyle name="Note 2 4 3 4" xfId="16356"/>
    <cellStyle name="Note 2 4 3 4 2" xfId="16835"/>
    <cellStyle name="Note 2 4 3 4 2 2" xfId="22410"/>
    <cellStyle name="Note 2 4 3 4 2 2 2" xfId="32090"/>
    <cellStyle name="Note 2 4 3 4 2 3" xfId="20694"/>
    <cellStyle name="Note 2 4 3 4 2 3 2" xfId="30374"/>
    <cellStyle name="Note 2 4 3 4 2 4" xfId="19409"/>
    <cellStyle name="Note 2 4 3 4 2 4 2" xfId="29089"/>
    <cellStyle name="Note 2 4 3 4 2 5" xfId="26392"/>
    <cellStyle name="Note 2 4 3 4 2 6" xfId="26041"/>
    <cellStyle name="Note 2 4 3 4 3" xfId="17951"/>
    <cellStyle name="Note 2 4 3 4 3 2" xfId="23511"/>
    <cellStyle name="Note 2 4 3 4 3 2 2" xfId="33191"/>
    <cellStyle name="Note 2 4 3 4 3 3" xfId="24484"/>
    <cellStyle name="Note 2 4 3 4 3 3 2" xfId="34164"/>
    <cellStyle name="Note 2 4 3 4 3 4" xfId="23934"/>
    <cellStyle name="Note 2 4 3 4 3 4 2" xfId="33614"/>
    <cellStyle name="Note 2 4 3 4 3 5" xfId="27635"/>
    <cellStyle name="Note 2 4 3 4 4" xfId="22006"/>
    <cellStyle name="Note 2 4 3 4 4 2" xfId="31686"/>
    <cellStyle name="Note 2 4 3 4 5" xfId="20972"/>
    <cellStyle name="Note 2 4 3 4 5 2" xfId="30652"/>
    <cellStyle name="Note 2 4 3 4 6" xfId="20511"/>
    <cellStyle name="Note 2 4 3 4 6 2" xfId="30191"/>
    <cellStyle name="Note 2 4 3 4 7" xfId="25241"/>
    <cellStyle name="Note 2 4 3 5" xfId="16949"/>
    <cellStyle name="Note 2 4 3 5 2" xfId="22524"/>
    <cellStyle name="Note 2 4 3 5 2 2" xfId="32204"/>
    <cellStyle name="Note 2 4 3 5 3" xfId="18766"/>
    <cellStyle name="Note 2 4 3 5 3 2" xfId="28446"/>
    <cellStyle name="Note 2 4 3 5 4" xfId="24697"/>
    <cellStyle name="Note 2 4 3 5 4 2" xfId="34377"/>
    <cellStyle name="Note 2 4 3 5 5" xfId="26506"/>
    <cellStyle name="Note 2 4 3 5 6" xfId="26011"/>
    <cellStyle name="Note 2 4 3 6" xfId="17681"/>
    <cellStyle name="Note 2 4 3 6 2" xfId="23241"/>
    <cellStyle name="Note 2 4 3 6 2 2" xfId="32921"/>
    <cellStyle name="Note 2 4 3 6 3" xfId="20363"/>
    <cellStyle name="Note 2 4 3 6 3 2" xfId="30043"/>
    <cellStyle name="Note 2 4 3 6 4" xfId="20046"/>
    <cellStyle name="Note 2 4 3 6 4 2" xfId="29726"/>
    <cellStyle name="Note 2 4 3 6 5" xfId="27365"/>
    <cellStyle name="Note 2 4 3 7" xfId="21732"/>
    <cellStyle name="Note 2 4 3 7 2" xfId="31412"/>
    <cellStyle name="Note 2 4 3 8" xfId="19433"/>
    <cellStyle name="Note 2 4 3 8 2" xfId="29113"/>
    <cellStyle name="Note 2 4 3 9" xfId="19780"/>
    <cellStyle name="Note 2 4 3 9 2" xfId="29460"/>
    <cellStyle name="Note 2 4 4" xfId="16094"/>
    <cellStyle name="Note 2 4 4 2" xfId="16617"/>
    <cellStyle name="Note 2 4 4 2 2" xfId="17531"/>
    <cellStyle name="Note 2 4 4 2 2 2" xfId="23091"/>
    <cellStyle name="Note 2 4 4 2 2 2 2" xfId="32771"/>
    <cellStyle name="Note 2 4 4 2 2 3" xfId="20047"/>
    <cellStyle name="Note 2 4 4 2 2 3 2" xfId="29727"/>
    <cellStyle name="Note 2 4 4 2 2 4" xfId="19022"/>
    <cellStyle name="Note 2 4 4 2 2 4 2" xfId="28702"/>
    <cellStyle name="Note 2 4 4 2 2 5" xfId="27013"/>
    <cellStyle name="Note 2 4 4 2 2 6" xfId="27215"/>
    <cellStyle name="Note 2 4 4 2 3" xfId="18212"/>
    <cellStyle name="Note 2 4 4 2 3 2" xfId="23772"/>
    <cellStyle name="Note 2 4 4 2 3 2 2" xfId="33452"/>
    <cellStyle name="Note 2 4 4 2 3 3" xfId="20278"/>
    <cellStyle name="Note 2 4 4 2 3 3 2" xfId="29958"/>
    <cellStyle name="Note 2 4 4 2 3 4" xfId="24808"/>
    <cellStyle name="Note 2 4 4 2 3 4 2" xfId="34488"/>
    <cellStyle name="Note 2 4 4 2 3 5" xfId="27896"/>
    <cellStyle name="Note 2 4 4 2 4" xfId="22267"/>
    <cellStyle name="Note 2 4 4 2 4 2" xfId="31947"/>
    <cellStyle name="Note 2 4 4 2 5" xfId="20389"/>
    <cellStyle name="Note 2 4 4 2 5 2" xfId="30069"/>
    <cellStyle name="Note 2 4 4 2 6" xfId="19080"/>
    <cellStyle name="Note 2 4 4 2 6 2" xfId="28760"/>
    <cellStyle name="Note 2 4 4 2 7" xfId="25346"/>
    <cellStyle name="Note 2 4 4 3" xfId="16381"/>
    <cellStyle name="Note 2 4 4 3 2" xfId="17099"/>
    <cellStyle name="Note 2 4 4 3 2 2" xfId="22674"/>
    <cellStyle name="Note 2 4 4 3 2 2 2" xfId="32354"/>
    <cellStyle name="Note 2 4 4 3 2 3" xfId="20045"/>
    <cellStyle name="Note 2 4 4 3 2 3 2" xfId="29725"/>
    <cellStyle name="Note 2 4 4 3 2 4" xfId="24873"/>
    <cellStyle name="Note 2 4 4 3 2 4 2" xfId="34553"/>
    <cellStyle name="Note 2 4 4 3 2 5" xfId="26647"/>
    <cellStyle name="Note 2 4 4 3 2 6" xfId="25224"/>
    <cellStyle name="Note 2 4 4 3 3" xfId="17976"/>
    <cellStyle name="Note 2 4 4 3 3 2" xfId="23536"/>
    <cellStyle name="Note 2 4 4 3 3 2 2" xfId="33216"/>
    <cellStyle name="Note 2 4 4 3 3 3" xfId="20911"/>
    <cellStyle name="Note 2 4 4 3 3 3 2" xfId="30591"/>
    <cellStyle name="Note 2 4 4 3 3 4" xfId="19451"/>
    <cellStyle name="Note 2 4 4 3 3 4 2" xfId="29131"/>
    <cellStyle name="Note 2 4 4 3 3 5" xfId="27660"/>
    <cellStyle name="Note 2 4 4 3 4" xfId="22031"/>
    <cellStyle name="Note 2 4 4 3 4 2" xfId="31711"/>
    <cellStyle name="Note 2 4 4 3 5" xfId="21469"/>
    <cellStyle name="Note 2 4 4 3 5 2" xfId="31149"/>
    <cellStyle name="Note 2 4 4 3 6" xfId="19727"/>
    <cellStyle name="Note 2 4 4 3 6 2" xfId="29407"/>
    <cellStyle name="Note 2 4 4 3 7" xfId="25876"/>
    <cellStyle name="Note 2 4 4 4" xfId="17089"/>
    <cellStyle name="Note 2 4 4 4 2" xfId="22664"/>
    <cellStyle name="Note 2 4 4 4 2 2" xfId="32344"/>
    <cellStyle name="Note 2 4 4 4 3" xfId="19183"/>
    <cellStyle name="Note 2 4 4 4 3 2" xfId="28863"/>
    <cellStyle name="Note 2 4 4 4 4" xfId="19118"/>
    <cellStyle name="Note 2 4 4 4 4 2" xfId="28798"/>
    <cellStyle name="Note 2 4 4 4 5" xfId="26637"/>
    <cellStyle name="Note 2 4 4 4 6" xfId="26143"/>
    <cellStyle name="Note 2 4 4 5" xfId="17706"/>
    <cellStyle name="Note 2 4 4 5 2" xfId="23266"/>
    <cellStyle name="Note 2 4 4 5 2 2" xfId="32946"/>
    <cellStyle name="Note 2 4 4 5 3" xfId="19254"/>
    <cellStyle name="Note 2 4 4 5 3 2" xfId="28934"/>
    <cellStyle name="Note 2 4 4 5 4" xfId="20549"/>
    <cellStyle name="Note 2 4 4 5 4 2" xfId="30229"/>
    <cellStyle name="Note 2 4 4 5 5" xfId="27390"/>
    <cellStyle name="Note 2 4 4 6" xfId="21757"/>
    <cellStyle name="Note 2 4 4 6 2" xfId="31437"/>
    <cellStyle name="Note 2 4 4 7" xfId="24240"/>
    <cellStyle name="Note 2 4 4 7 2" xfId="33920"/>
    <cellStyle name="Note 2 4 4 8" xfId="18667"/>
    <cellStyle name="Note 2 4 4 8 2" xfId="28347"/>
    <cellStyle name="Note 2 4 4 9" xfId="25874"/>
    <cellStyle name="Note 2 4 5" xfId="16240"/>
    <cellStyle name="Note 2 4 5 2" xfId="16863"/>
    <cellStyle name="Note 2 4 5 2 2" xfId="22438"/>
    <cellStyle name="Note 2 4 5 2 2 2" xfId="32118"/>
    <cellStyle name="Note 2 4 5 2 3" xfId="19572"/>
    <cellStyle name="Note 2 4 5 2 3 2" xfId="29252"/>
    <cellStyle name="Note 2 4 5 2 4" xfId="23986"/>
    <cellStyle name="Note 2 4 5 2 4 2" xfId="33666"/>
    <cellStyle name="Note 2 4 5 2 5" xfId="26420"/>
    <cellStyle name="Note 2 4 5 2 6" xfId="25188"/>
    <cellStyle name="Note 2 4 5 3" xfId="17835"/>
    <cellStyle name="Note 2 4 5 3 2" xfId="23395"/>
    <cellStyle name="Note 2 4 5 3 2 2" xfId="33075"/>
    <cellStyle name="Note 2 4 5 3 3" xfId="24519"/>
    <cellStyle name="Note 2 4 5 3 3 2" xfId="34199"/>
    <cellStyle name="Note 2 4 5 3 4" xfId="25007"/>
    <cellStyle name="Note 2 4 5 3 4 2" xfId="34687"/>
    <cellStyle name="Note 2 4 5 3 5" xfId="27519"/>
    <cellStyle name="Note 2 4 5 4" xfId="21890"/>
    <cellStyle name="Note 2 4 5 4 2" xfId="31570"/>
    <cellStyle name="Note 2 4 5 5" xfId="20752"/>
    <cellStyle name="Note 2 4 5 5 2" xfId="30432"/>
    <cellStyle name="Note 2 4 5 6" xfId="19098"/>
    <cellStyle name="Note 2 4 5 6 2" xfId="28778"/>
    <cellStyle name="Note 2 4 5 7" xfId="25819"/>
    <cellStyle name="Note 2 4 6" xfId="19240"/>
    <cellStyle name="Note 2 4 6 2" xfId="28920"/>
    <cellStyle name="Note 2 5" xfId="4259"/>
    <cellStyle name="Note 3" xfId="47"/>
    <cellStyle name="Note 3 2" xfId="216"/>
    <cellStyle name="Note 3 2 2" xfId="15939"/>
    <cellStyle name="Note 3 2 2 10" xfId="21282"/>
    <cellStyle name="Note 3 2 2 10 2" xfId="30962"/>
    <cellStyle name="Note 3 2 2 11" xfId="24200"/>
    <cellStyle name="Note 3 2 2 11 2" xfId="33880"/>
    <cellStyle name="Note 3 2 2 12" xfId="25609"/>
    <cellStyle name="Note 3 2 2 2" xfId="16121"/>
    <cellStyle name="Note 3 2 2 2 10" xfId="25520"/>
    <cellStyle name="Note 3 2 2 2 2" xfId="16192"/>
    <cellStyle name="Note 3 2 2 2 2 2" xfId="16698"/>
    <cellStyle name="Note 3 2 2 2 2 2 2" xfId="17612"/>
    <cellStyle name="Note 3 2 2 2 2 2 2 2" xfId="23172"/>
    <cellStyle name="Note 3 2 2 2 2 2 2 2 2" xfId="32852"/>
    <cellStyle name="Note 3 2 2 2 2 2 2 3" xfId="19951"/>
    <cellStyle name="Note 3 2 2 2 2 2 2 3 2" xfId="29631"/>
    <cellStyle name="Note 3 2 2 2 2 2 2 4" xfId="19548"/>
    <cellStyle name="Note 3 2 2 2 2 2 2 4 2" xfId="29228"/>
    <cellStyle name="Note 3 2 2 2 2 2 2 5" xfId="27094"/>
    <cellStyle name="Note 3 2 2 2 2 2 2 6" xfId="27296"/>
    <cellStyle name="Note 3 2 2 2 2 2 3" xfId="18293"/>
    <cellStyle name="Note 3 2 2 2 2 2 3 2" xfId="23853"/>
    <cellStyle name="Note 3 2 2 2 2 2 3 2 2" xfId="33533"/>
    <cellStyle name="Note 3 2 2 2 2 2 3 3" xfId="24553"/>
    <cellStyle name="Note 3 2 2 2 2 2 3 3 2" xfId="34233"/>
    <cellStyle name="Note 3 2 2 2 2 2 3 4" xfId="24946"/>
    <cellStyle name="Note 3 2 2 2 2 2 3 4 2" xfId="34626"/>
    <cellStyle name="Note 3 2 2 2 2 2 3 5" xfId="27977"/>
    <cellStyle name="Note 3 2 2 2 2 2 4" xfId="22348"/>
    <cellStyle name="Note 3 2 2 2 2 2 4 2" xfId="32028"/>
    <cellStyle name="Note 3 2 2 2 2 2 5" xfId="20208"/>
    <cellStyle name="Note 3 2 2 2 2 2 5 2" xfId="29888"/>
    <cellStyle name="Note 3 2 2 2 2 2 6" xfId="18972"/>
    <cellStyle name="Note 3 2 2 2 2 2 6 2" xfId="28652"/>
    <cellStyle name="Note 3 2 2 2 2 2 7" xfId="25861"/>
    <cellStyle name="Note 3 2 2 2 2 3" xfId="16462"/>
    <cellStyle name="Note 3 2 2 2 2 3 2" xfId="17376"/>
    <cellStyle name="Note 3 2 2 2 2 3 2 2" xfId="22936"/>
    <cellStyle name="Note 3 2 2 2 2 3 2 2 2" xfId="32616"/>
    <cellStyle name="Note 3 2 2 2 2 3 2 3" xfId="19300"/>
    <cellStyle name="Note 3 2 2 2 2 3 2 3 2" xfId="28980"/>
    <cellStyle name="Note 3 2 2 2 2 3 2 4" xfId="18419"/>
    <cellStyle name="Note 3 2 2 2 2 3 2 4 2" xfId="28099"/>
    <cellStyle name="Note 3 2 2 2 2 3 2 5" xfId="26858"/>
    <cellStyle name="Note 3 2 2 2 2 3 2 6" xfId="25151"/>
    <cellStyle name="Note 3 2 2 2 2 3 3" xfId="18057"/>
    <cellStyle name="Note 3 2 2 2 2 3 3 2" xfId="23617"/>
    <cellStyle name="Note 3 2 2 2 2 3 3 2 2" xfId="33297"/>
    <cellStyle name="Note 3 2 2 2 2 3 3 3" xfId="21088"/>
    <cellStyle name="Note 3 2 2 2 2 3 3 3 2" xfId="30768"/>
    <cellStyle name="Note 3 2 2 2 2 3 3 4" xfId="19623"/>
    <cellStyle name="Note 3 2 2 2 2 3 3 4 2" xfId="29303"/>
    <cellStyle name="Note 3 2 2 2 2 3 3 5" xfId="27741"/>
    <cellStyle name="Note 3 2 2 2 2 3 4" xfId="22112"/>
    <cellStyle name="Note 3 2 2 2 2 3 4 2" xfId="31792"/>
    <cellStyle name="Note 3 2 2 2 2 3 5" xfId="19957"/>
    <cellStyle name="Note 3 2 2 2 2 3 5 2" xfId="29637"/>
    <cellStyle name="Note 3 2 2 2 2 3 6" xfId="19703"/>
    <cellStyle name="Note 3 2 2 2 2 3 6 2" xfId="29383"/>
    <cellStyle name="Note 3 2 2 2 2 3 7" xfId="26101"/>
    <cellStyle name="Note 3 2 2 2 2 4" xfId="16989"/>
    <cellStyle name="Note 3 2 2 2 2 4 2" xfId="22564"/>
    <cellStyle name="Note 3 2 2 2 2 4 2 2" xfId="32244"/>
    <cellStyle name="Note 3 2 2 2 2 4 3" xfId="21049"/>
    <cellStyle name="Note 3 2 2 2 2 4 3 2" xfId="30729"/>
    <cellStyle name="Note 3 2 2 2 2 4 4" xfId="21217"/>
    <cellStyle name="Note 3 2 2 2 2 4 4 2" xfId="30897"/>
    <cellStyle name="Note 3 2 2 2 2 4 5" xfId="26546"/>
    <cellStyle name="Note 3 2 2 2 2 4 6" xfId="25256"/>
    <cellStyle name="Note 3 2 2 2 2 5" xfId="17787"/>
    <cellStyle name="Note 3 2 2 2 2 5 2" xfId="23347"/>
    <cellStyle name="Note 3 2 2 2 2 5 2 2" xfId="33027"/>
    <cellStyle name="Note 3 2 2 2 2 5 3" xfId="21131"/>
    <cellStyle name="Note 3 2 2 2 2 5 3 2" xfId="30811"/>
    <cellStyle name="Note 3 2 2 2 2 5 4" xfId="21209"/>
    <cellStyle name="Note 3 2 2 2 2 5 4 2" xfId="30889"/>
    <cellStyle name="Note 3 2 2 2 2 5 5" xfId="27471"/>
    <cellStyle name="Note 3 2 2 2 2 6" xfId="21842"/>
    <cellStyle name="Note 3 2 2 2 2 6 2" xfId="31522"/>
    <cellStyle name="Note 3 2 2 2 2 7" xfId="20311"/>
    <cellStyle name="Note 3 2 2 2 2 7 2" xfId="29991"/>
    <cellStyle name="Note 3 2 2 2 2 8" xfId="21207"/>
    <cellStyle name="Note 3 2 2 2 2 8 2" xfId="30887"/>
    <cellStyle name="Note 3 2 2 2 2 9" xfId="25745"/>
    <cellStyle name="Note 3 2 2 2 3" xfId="16635"/>
    <cellStyle name="Note 3 2 2 2 3 2" xfId="17549"/>
    <cellStyle name="Note 3 2 2 2 3 2 2" xfId="23109"/>
    <cellStyle name="Note 3 2 2 2 3 2 2 2" xfId="32789"/>
    <cellStyle name="Note 3 2 2 2 3 2 3" xfId="20866"/>
    <cellStyle name="Note 3 2 2 2 3 2 3 2" xfId="30546"/>
    <cellStyle name="Note 3 2 2 2 3 2 4" xfId="20637"/>
    <cellStyle name="Note 3 2 2 2 3 2 4 2" xfId="30317"/>
    <cellStyle name="Note 3 2 2 2 3 2 5" xfId="27031"/>
    <cellStyle name="Note 3 2 2 2 3 2 6" xfId="27233"/>
    <cellStyle name="Note 3 2 2 2 3 3" xfId="18230"/>
    <cellStyle name="Note 3 2 2 2 3 3 2" xfId="23790"/>
    <cellStyle name="Note 3 2 2 2 3 3 2 2" xfId="33470"/>
    <cellStyle name="Note 3 2 2 2 3 3 3" xfId="19772"/>
    <cellStyle name="Note 3 2 2 2 3 3 3 2" xfId="29452"/>
    <cellStyle name="Note 3 2 2 2 3 3 4" xfId="24684"/>
    <cellStyle name="Note 3 2 2 2 3 3 4 2" xfId="34364"/>
    <cellStyle name="Note 3 2 2 2 3 3 5" xfId="27914"/>
    <cellStyle name="Note 3 2 2 2 3 4" xfId="22285"/>
    <cellStyle name="Note 3 2 2 2 3 4 2" xfId="31965"/>
    <cellStyle name="Note 3 2 2 2 3 5" xfId="20062"/>
    <cellStyle name="Note 3 2 2 2 3 5 2" xfId="29742"/>
    <cellStyle name="Note 3 2 2 2 3 6" xfId="19699"/>
    <cellStyle name="Note 3 2 2 2 3 6 2" xfId="29379"/>
    <cellStyle name="Note 3 2 2 2 3 7" xfId="25849"/>
    <cellStyle name="Note 3 2 2 2 4" xfId="16399"/>
    <cellStyle name="Note 3 2 2 2 4 2" xfId="17313"/>
    <cellStyle name="Note 3 2 2 2 4 2 2" xfId="22873"/>
    <cellStyle name="Note 3 2 2 2 4 2 2 2" xfId="32553"/>
    <cellStyle name="Note 3 2 2 2 4 2 3" xfId="18640"/>
    <cellStyle name="Note 3 2 2 2 4 2 3 2" xfId="28320"/>
    <cellStyle name="Note 3 2 2 2 4 2 4" xfId="20939"/>
    <cellStyle name="Note 3 2 2 2 4 2 4 2" xfId="30619"/>
    <cellStyle name="Note 3 2 2 2 4 2 5" xfId="26795"/>
    <cellStyle name="Note 3 2 2 2 4 2 6" xfId="25160"/>
    <cellStyle name="Note 3 2 2 2 4 3" xfId="17994"/>
    <cellStyle name="Note 3 2 2 2 4 3 2" xfId="23554"/>
    <cellStyle name="Note 3 2 2 2 4 3 2 2" xfId="33234"/>
    <cellStyle name="Note 3 2 2 2 4 3 3" xfId="20439"/>
    <cellStyle name="Note 3 2 2 2 4 3 3 2" xfId="30119"/>
    <cellStyle name="Note 3 2 2 2 4 3 4" xfId="20268"/>
    <cellStyle name="Note 3 2 2 2 4 3 4 2" xfId="29948"/>
    <cellStyle name="Note 3 2 2 2 4 3 5" xfId="27678"/>
    <cellStyle name="Note 3 2 2 2 4 4" xfId="22049"/>
    <cellStyle name="Note 3 2 2 2 4 4 2" xfId="31729"/>
    <cellStyle name="Note 3 2 2 2 4 5" xfId="19673"/>
    <cellStyle name="Note 3 2 2 2 4 5 2" xfId="29353"/>
    <cellStyle name="Note 3 2 2 2 4 6" xfId="21072"/>
    <cellStyle name="Note 3 2 2 2 4 6 2" xfId="30752"/>
    <cellStyle name="Note 3 2 2 2 4 7" xfId="26094"/>
    <cellStyle name="Note 3 2 2 2 5" xfId="16915"/>
    <cellStyle name="Note 3 2 2 2 5 2" xfId="22490"/>
    <cellStyle name="Note 3 2 2 2 5 2 2" xfId="32170"/>
    <cellStyle name="Note 3 2 2 2 5 3" xfId="18516"/>
    <cellStyle name="Note 3 2 2 2 5 3 2" xfId="28196"/>
    <cellStyle name="Note 3 2 2 2 5 4" xfId="20663"/>
    <cellStyle name="Note 3 2 2 2 5 4 2" xfId="30343"/>
    <cellStyle name="Note 3 2 2 2 5 5" xfId="26472"/>
    <cellStyle name="Note 3 2 2 2 5 6" xfId="25515"/>
    <cellStyle name="Note 3 2 2 2 6" xfId="17724"/>
    <cellStyle name="Note 3 2 2 2 6 2" xfId="23284"/>
    <cellStyle name="Note 3 2 2 2 6 2 2" xfId="32964"/>
    <cellStyle name="Note 3 2 2 2 6 3" xfId="18523"/>
    <cellStyle name="Note 3 2 2 2 6 3 2" xfId="28203"/>
    <cellStyle name="Note 3 2 2 2 6 4" xfId="24696"/>
    <cellStyle name="Note 3 2 2 2 6 4 2" xfId="34376"/>
    <cellStyle name="Note 3 2 2 2 6 5" xfId="27408"/>
    <cellStyle name="Note 3 2 2 2 7" xfId="21777"/>
    <cellStyle name="Note 3 2 2 2 7 2" xfId="31457"/>
    <cellStyle name="Note 3 2 2 2 8" xfId="24288"/>
    <cellStyle name="Note 3 2 2 2 8 2" xfId="33968"/>
    <cellStyle name="Note 3 2 2 2 9" xfId="24628"/>
    <cellStyle name="Note 3 2 2 2 9 2" xfId="34308"/>
    <cellStyle name="Note 3 2 2 3" xfId="16100"/>
    <cellStyle name="Note 3 2 2 3 2" xfId="16623"/>
    <cellStyle name="Note 3 2 2 3 2 2" xfId="17537"/>
    <cellStyle name="Note 3 2 2 3 2 2 2" xfId="23097"/>
    <cellStyle name="Note 3 2 2 3 2 2 2 2" xfId="32777"/>
    <cellStyle name="Note 3 2 2 3 2 2 3" xfId="19071"/>
    <cellStyle name="Note 3 2 2 3 2 2 3 2" xfId="28751"/>
    <cellStyle name="Note 3 2 2 3 2 2 4" xfId="21435"/>
    <cellStyle name="Note 3 2 2 3 2 2 4 2" xfId="31115"/>
    <cellStyle name="Note 3 2 2 3 2 2 5" xfId="27019"/>
    <cellStyle name="Note 3 2 2 3 2 2 6" xfId="27221"/>
    <cellStyle name="Note 3 2 2 3 2 3" xfId="18218"/>
    <cellStyle name="Note 3 2 2 3 2 3 2" xfId="23778"/>
    <cellStyle name="Note 3 2 2 3 2 3 2 2" xfId="33458"/>
    <cellStyle name="Note 3 2 2 3 2 3 3" xfId="24316"/>
    <cellStyle name="Note 3 2 2 3 2 3 3 2" xfId="33996"/>
    <cellStyle name="Note 3 2 2 3 2 3 4" xfId="19479"/>
    <cellStyle name="Note 3 2 2 3 2 3 4 2" xfId="29159"/>
    <cellStyle name="Note 3 2 2 3 2 3 5" xfId="27902"/>
    <cellStyle name="Note 3 2 2 3 2 4" xfId="22273"/>
    <cellStyle name="Note 3 2 2 3 2 4 2" xfId="31953"/>
    <cellStyle name="Note 3 2 2 3 2 5" xfId="18356"/>
    <cellStyle name="Note 3 2 2 3 2 5 2" xfId="28036"/>
    <cellStyle name="Note 3 2 2 3 2 6" xfId="19788"/>
    <cellStyle name="Note 3 2 2 3 2 6 2" xfId="29468"/>
    <cellStyle name="Note 3 2 2 3 2 7" xfId="25692"/>
    <cellStyle name="Note 3 2 2 3 3" xfId="16387"/>
    <cellStyle name="Note 3 2 2 3 3 2" xfId="16889"/>
    <cellStyle name="Note 3 2 2 3 3 2 2" xfId="22464"/>
    <cellStyle name="Note 3 2 2 3 3 2 2 2" xfId="32144"/>
    <cellStyle name="Note 3 2 2 3 3 2 3" xfId="19356"/>
    <cellStyle name="Note 3 2 2 3 3 2 3 2" xfId="29036"/>
    <cellStyle name="Note 3 2 2 3 3 2 4" xfId="18558"/>
    <cellStyle name="Note 3 2 2 3 3 2 4 2" xfId="28238"/>
    <cellStyle name="Note 3 2 2 3 3 2 5" xfId="26446"/>
    <cellStyle name="Note 3 2 2 3 3 2 6" xfId="26125"/>
    <cellStyle name="Note 3 2 2 3 3 3" xfId="17982"/>
    <cellStyle name="Note 3 2 2 3 3 3 2" xfId="23542"/>
    <cellStyle name="Note 3 2 2 3 3 3 2 2" xfId="33222"/>
    <cellStyle name="Note 3 2 2 3 3 3 3" xfId="20732"/>
    <cellStyle name="Note 3 2 2 3 3 3 3 2" xfId="30412"/>
    <cellStyle name="Note 3 2 2 3 3 3 4" xfId="24979"/>
    <cellStyle name="Note 3 2 2 3 3 3 4 2" xfId="34659"/>
    <cellStyle name="Note 3 2 2 3 3 3 5" xfId="27666"/>
    <cellStyle name="Note 3 2 2 3 3 4" xfId="22037"/>
    <cellStyle name="Note 3 2 2 3 3 4 2" xfId="31717"/>
    <cellStyle name="Note 3 2 2 3 3 5" xfId="18631"/>
    <cellStyle name="Note 3 2 2 3 3 5 2" xfId="28311"/>
    <cellStyle name="Note 3 2 2 3 3 6" xfId="19645"/>
    <cellStyle name="Note 3 2 2 3 3 6 2" xfId="29325"/>
    <cellStyle name="Note 3 2 2 3 3 7" xfId="25263"/>
    <cellStyle name="Note 3 2 2 3 4" xfId="16916"/>
    <cellStyle name="Note 3 2 2 3 4 2" xfId="22491"/>
    <cellStyle name="Note 3 2 2 3 4 2 2" xfId="32171"/>
    <cellStyle name="Note 3 2 2 3 4 3" xfId="21313"/>
    <cellStyle name="Note 3 2 2 3 4 3 2" xfId="30993"/>
    <cellStyle name="Note 3 2 2 3 4 4" xfId="24254"/>
    <cellStyle name="Note 3 2 2 3 4 4 2" xfId="33934"/>
    <cellStyle name="Note 3 2 2 3 4 5" xfId="26473"/>
    <cellStyle name="Note 3 2 2 3 4 6" xfId="25695"/>
    <cellStyle name="Note 3 2 2 3 5" xfId="17712"/>
    <cellStyle name="Note 3 2 2 3 5 2" xfId="23272"/>
    <cellStyle name="Note 3 2 2 3 5 2 2" xfId="32952"/>
    <cellStyle name="Note 3 2 2 3 5 3" xfId="20073"/>
    <cellStyle name="Note 3 2 2 3 5 3 2" xfId="29753"/>
    <cellStyle name="Note 3 2 2 3 5 4" xfId="19321"/>
    <cellStyle name="Note 3 2 2 3 5 4 2" xfId="29001"/>
    <cellStyle name="Note 3 2 2 3 5 5" xfId="27396"/>
    <cellStyle name="Note 3 2 2 3 6" xfId="21763"/>
    <cellStyle name="Note 3 2 2 3 6 2" xfId="31443"/>
    <cellStyle name="Note 3 2 2 3 7" xfId="24293"/>
    <cellStyle name="Note 3 2 2 3 7 2" xfId="33973"/>
    <cellStyle name="Note 3 2 2 3 8" xfId="24821"/>
    <cellStyle name="Note 3 2 2 3 8 2" xfId="34501"/>
    <cellStyle name="Note 3 2 2 3 9" xfId="25261"/>
    <cellStyle name="Note 3 2 2 4" xfId="15974"/>
    <cellStyle name="Note 3 2 2 4 2" xfId="16523"/>
    <cellStyle name="Note 3 2 2 4 2 2" xfId="17437"/>
    <cellStyle name="Note 3 2 2 4 2 2 2" xfId="22997"/>
    <cellStyle name="Note 3 2 2 4 2 2 2 2" xfId="32677"/>
    <cellStyle name="Note 3 2 2 4 2 2 3" xfId="20520"/>
    <cellStyle name="Note 3 2 2 4 2 2 3 2" xfId="30200"/>
    <cellStyle name="Note 3 2 2 4 2 2 4" xfId="18616"/>
    <cellStyle name="Note 3 2 2 4 2 2 4 2" xfId="28296"/>
    <cellStyle name="Note 3 2 2 4 2 2 5" xfId="26919"/>
    <cellStyle name="Note 3 2 2 4 2 2 6" xfId="25058"/>
    <cellStyle name="Note 3 2 2 4 2 3" xfId="18118"/>
    <cellStyle name="Note 3 2 2 4 2 3 2" xfId="23678"/>
    <cellStyle name="Note 3 2 2 4 2 3 2 2" xfId="33358"/>
    <cellStyle name="Note 3 2 2 4 2 3 3" xfId="23954"/>
    <cellStyle name="Note 3 2 2 4 2 3 3 2" xfId="33634"/>
    <cellStyle name="Note 3 2 2 4 2 3 4" xfId="25000"/>
    <cellStyle name="Note 3 2 2 4 2 3 4 2" xfId="34680"/>
    <cellStyle name="Note 3 2 2 4 2 3 5" xfId="27802"/>
    <cellStyle name="Note 3 2 2 4 2 4" xfId="22173"/>
    <cellStyle name="Note 3 2 2 4 2 4 2" xfId="31853"/>
    <cellStyle name="Note 3 2 2 4 2 5" xfId="19097"/>
    <cellStyle name="Note 3 2 2 4 2 5 2" xfId="28777"/>
    <cellStyle name="Note 3 2 2 4 2 6" xfId="24693"/>
    <cellStyle name="Note 3 2 2 4 2 6 2" xfId="34373"/>
    <cellStyle name="Note 3 2 2 4 2 7" xfId="25958"/>
    <cellStyle name="Note 3 2 2 4 3" xfId="16287"/>
    <cellStyle name="Note 3 2 2 4 3 2" xfId="16931"/>
    <cellStyle name="Note 3 2 2 4 3 2 2" xfId="22506"/>
    <cellStyle name="Note 3 2 2 4 3 2 2 2" xfId="32186"/>
    <cellStyle name="Note 3 2 2 4 3 2 3" xfId="19116"/>
    <cellStyle name="Note 3 2 2 4 3 2 3 2" xfId="28796"/>
    <cellStyle name="Note 3 2 2 4 3 2 4" xfId="20646"/>
    <cellStyle name="Note 3 2 2 4 3 2 4 2" xfId="30326"/>
    <cellStyle name="Note 3 2 2 4 3 2 5" xfId="26488"/>
    <cellStyle name="Note 3 2 2 4 3 2 6" xfId="25504"/>
    <cellStyle name="Note 3 2 2 4 3 3" xfId="17882"/>
    <cellStyle name="Note 3 2 2 4 3 3 2" xfId="23442"/>
    <cellStyle name="Note 3 2 2 4 3 3 2 2" xfId="33122"/>
    <cellStyle name="Note 3 2 2 4 3 3 3" xfId="24083"/>
    <cellStyle name="Note 3 2 2 4 3 3 3 2" xfId="33763"/>
    <cellStyle name="Note 3 2 2 4 3 3 4" xfId="19273"/>
    <cellStyle name="Note 3 2 2 4 3 3 4 2" xfId="28953"/>
    <cellStyle name="Note 3 2 2 4 3 3 5" xfId="27566"/>
    <cellStyle name="Note 3 2 2 4 3 4" xfId="21937"/>
    <cellStyle name="Note 3 2 2 4 3 4 2" xfId="31617"/>
    <cellStyle name="Note 3 2 2 4 3 5" xfId="19563"/>
    <cellStyle name="Note 3 2 2 4 3 5 2" xfId="29243"/>
    <cellStyle name="Note 3 2 2 4 3 6" xfId="18669"/>
    <cellStyle name="Note 3 2 2 4 3 6 2" xfId="28349"/>
    <cellStyle name="Note 3 2 2 4 3 7" xfId="26132"/>
    <cellStyle name="Note 3 2 2 4 4" xfId="17082"/>
    <cellStyle name="Note 3 2 2 4 4 2" xfId="22657"/>
    <cellStyle name="Note 3 2 2 4 4 2 2" xfId="32337"/>
    <cellStyle name="Note 3 2 2 4 4 3" xfId="18394"/>
    <cellStyle name="Note 3 2 2 4 4 3 2" xfId="28074"/>
    <cellStyle name="Note 3 2 2 4 4 4" xfId="21263"/>
    <cellStyle name="Note 3 2 2 4 4 4 2" xfId="30943"/>
    <cellStyle name="Note 3 2 2 4 4 5" xfId="26630"/>
    <cellStyle name="Note 3 2 2 4 4 6" xfId="25101"/>
    <cellStyle name="Note 3 2 2 4 5" xfId="17285"/>
    <cellStyle name="Note 3 2 2 4 5 2" xfId="22845"/>
    <cellStyle name="Note 3 2 2 4 5 2 2" xfId="32525"/>
    <cellStyle name="Note 3 2 2 4 5 3" xfId="20080"/>
    <cellStyle name="Note 3 2 2 4 5 3 2" xfId="29760"/>
    <cellStyle name="Note 3 2 2 4 5 4" xfId="21543"/>
    <cellStyle name="Note 3 2 2 4 5 4 2" xfId="31223"/>
    <cellStyle name="Note 3 2 2 4 5 5" xfId="26305"/>
    <cellStyle name="Note 3 2 2 4 6" xfId="21658"/>
    <cellStyle name="Note 3 2 2 4 6 2" xfId="31338"/>
    <cellStyle name="Note 3 2 2 4 7" xfId="20370"/>
    <cellStyle name="Note 3 2 2 4 7 2" xfId="30050"/>
    <cellStyle name="Note 3 2 2 4 8" xfId="24832"/>
    <cellStyle name="Note 3 2 2 4 8 2" xfId="34512"/>
    <cellStyle name="Note 3 2 2 4 9" xfId="25242"/>
    <cellStyle name="Note 3 2 2 5" xfId="16490"/>
    <cellStyle name="Note 3 2 2 5 2" xfId="17404"/>
    <cellStyle name="Note 3 2 2 5 2 2" xfId="22964"/>
    <cellStyle name="Note 3 2 2 5 2 2 2" xfId="32644"/>
    <cellStyle name="Note 3 2 2 5 2 3" xfId="20490"/>
    <cellStyle name="Note 3 2 2 5 2 3 2" xfId="30170"/>
    <cellStyle name="Note 3 2 2 5 2 4" xfId="20273"/>
    <cellStyle name="Note 3 2 2 5 2 4 2" xfId="29953"/>
    <cellStyle name="Note 3 2 2 5 2 5" xfId="26886"/>
    <cellStyle name="Note 3 2 2 5 2 6" xfId="25749"/>
    <cellStyle name="Note 3 2 2 5 3" xfId="18085"/>
    <cellStyle name="Note 3 2 2 5 3 2" xfId="23645"/>
    <cellStyle name="Note 3 2 2 5 3 2 2" xfId="33325"/>
    <cellStyle name="Note 3 2 2 5 3 3" xfId="24444"/>
    <cellStyle name="Note 3 2 2 5 3 3 2" xfId="34124"/>
    <cellStyle name="Note 3 2 2 5 3 4" xfId="20263"/>
    <cellStyle name="Note 3 2 2 5 3 4 2" xfId="29943"/>
    <cellStyle name="Note 3 2 2 5 3 5" xfId="27769"/>
    <cellStyle name="Note 3 2 2 5 4" xfId="22140"/>
    <cellStyle name="Note 3 2 2 5 4 2" xfId="31820"/>
    <cellStyle name="Note 3 2 2 5 5" xfId="19607"/>
    <cellStyle name="Note 3 2 2 5 5 2" xfId="29287"/>
    <cellStyle name="Note 3 2 2 5 6" xfId="20115"/>
    <cellStyle name="Note 3 2 2 5 6 2" xfId="29795"/>
    <cellStyle name="Note 3 2 2 5 7" xfId="25358"/>
    <cellStyle name="Note 3 2 2 6" xfId="16254"/>
    <cellStyle name="Note 3 2 2 6 2" xfId="16859"/>
    <cellStyle name="Note 3 2 2 6 2 2" xfId="22434"/>
    <cellStyle name="Note 3 2 2 6 2 2 2" xfId="32114"/>
    <cellStyle name="Note 3 2 2 6 2 3" xfId="21536"/>
    <cellStyle name="Note 3 2 2 6 2 3 2" xfId="31216"/>
    <cellStyle name="Note 3 2 2 6 2 4" xfId="24891"/>
    <cellStyle name="Note 3 2 2 6 2 4 2" xfId="34571"/>
    <cellStyle name="Note 3 2 2 6 2 5" xfId="26416"/>
    <cellStyle name="Note 3 2 2 6 2 6" xfId="25698"/>
    <cellStyle name="Note 3 2 2 6 3" xfId="17849"/>
    <cellStyle name="Note 3 2 2 6 3 2" xfId="23409"/>
    <cellStyle name="Note 3 2 2 6 3 2 2" xfId="33089"/>
    <cellStyle name="Note 3 2 2 6 3 3" xfId="20529"/>
    <cellStyle name="Note 3 2 2 6 3 3 2" xfId="30209"/>
    <cellStyle name="Note 3 2 2 6 3 4" xfId="18655"/>
    <cellStyle name="Note 3 2 2 6 3 4 2" xfId="28335"/>
    <cellStyle name="Note 3 2 2 6 3 5" xfId="27533"/>
    <cellStyle name="Note 3 2 2 6 4" xfId="21904"/>
    <cellStyle name="Note 3 2 2 6 4 2" xfId="31584"/>
    <cellStyle name="Note 3 2 2 6 5" xfId="19940"/>
    <cellStyle name="Note 3 2 2 6 5 2" xfId="29620"/>
    <cellStyle name="Note 3 2 2 6 6" xfId="24592"/>
    <cellStyle name="Note 3 2 2 6 6 2" xfId="34272"/>
    <cellStyle name="Note 3 2 2 6 7" xfId="26240"/>
    <cellStyle name="Note 3 2 2 7" xfId="17185"/>
    <cellStyle name="Note 3 2 2 7 2" xfId="22760"/>
    <cellStyle name="Note 3 2 2 7 2 2" xfId="32440"/>
    <cellStyle name="Note 3 2 2 7 3" xfId="20688"/>
    <cellStyle name="Note 3 2 2 7 3 2" xfId="30368"/>
    <cellStyle name="Note 3 2 2 7 4" xfId="19577"/>
    <cellStyle name="Note 3 2 2 7 4 2" xfId="29257"/>
    <cellStyle name="Note 3 2 2 7 5" xfId="26720"/>
    <cellStyle name="Note 3 2 2 7 6" xfId="27136"/>
    <cellStyle name="Note 3 2 2 8" xfId="17263"/>
    <cellStyle name="Note 3 2 2 8 2" xfId="22823"/>
    <cellStyle name="Note 3 2 2 8 2 2" xfId="32503"/>
    <cellStyle name="Note 3 2 2 8 3" xfId="20468"/>
    <cellStyle name="Note 3 2 2 8 3 2" xfId="30148"/>
    <cellStyle name="Note 3 2 2 8 4" xfId="20685"/>
    <cellStyle name="Note 3 2 2 8 4 2" xfId="30365"/>
    <cellStyle name="Note 3 2 2 8 5" xfId="26324"/>
    <cellStyle name="Note 3 2 2 9" xfId="21625"/>
    <cellStyle name="Note 3 2 2 9 2" xfId="31305"/>
    <cellStyle name="Note 3 2 3" xfId="16031"/>
    <cellStyle name="Note 3 2 3 10" xfId="25866"/>
    <cellStyle name="Note 3 2 3 2" xfId="16164"/>
    <cellStyle name="Note 3 2 3 2 2" xfId="16670"/>
    <cellStyle name="Note 3 2 3 2 2 2" xfId="17584"/>
    <cellStyle name="Note 3 2 3 2 2 2 2" xfId="23144"/>
    <cellStyle name="Note 3 2 3 2 2 2 2 2" xfId="32824"/>
    <cellStyle name="Note 3 2 3 2 2 2 3" xfId="18591"/>
    <cellStyle name="Note 3 2 3 2 2 2 3 2" xfId="28271"/>
    <cellStyle name="Note 3 2 3 2 2 2 4" xfId="22796"/>
    <cellStyle name="Note 3 2 3 2 2 2 4 2" xfId="32476"/>
    <cellStyle name="Note 3 2 3 2 2 2 5" xfId="27066"/>
    <cellStyle name="Note 3 2 3 2 2 2 6" xfId="27268"/>
    <cellStyle name="Note 3 2 3 2 2 3" xfId="18265"/>
    <cellStyle name="Note 3 2 3 2 2 3 2" xfId="23825"/>
    <cellStyle name="Note 3 2 3 2 2 3 2 2" xfId="33505"/>
    <cellStyle name="Note 3 2 3 2 2 3 3" xfId="23950"/>
    <cellStyle name="Note 3 2 3 2 2 3 3 2" xfId="33630"/>
    <cellStyle name="Note 3 2 3 2 2 3 4" xfId="18327"/>
    <cellStyle name="Note 3 2 3 2 2 3 4 2" xfId="28007"/>
    <cellStyle name="Note 3 2 3 2 2 3 5" xfId="27949"/>
    <cellStyle name="Note 3 2 3 2 2 4" xfId="22320"/>
    <cellStyle name="Note 3 2 3 2 2 4 2" xfId="32000"/>
    <cellStyle name="Note 3 2 3 2 2 5" xfId="20905"/>
    <cellStyle name="Note 3 2 3 2 2 5 2" xfId="30585"/>
    <cellStyle name="Note 3 2 3 2 2 6" xfId="19034"/>
    <cellStyle name="Note 3 2 3 2 2 6 2" xfId="28714"/>
    <cellStyle name="Note 3 2 3 2 2 7" xfId="25463"/>
    <cellStyle name="Note 3 2 3 2 3" xfId="16434"/>
    <cellStyle name="Note 3 2 3 2 3 2" xfId="17348"/>
    <cellStyle name="Note 3 2 3 2 3 2 2" xfId="22908"/>
    <cellStyle name="Note 3 2 3 2 3 2 2 2" xfId="32588"/>
    <cellStyle name="Note 3 2 3 2 3 2 3" xfId="20402"/>
    <cellStyle name="Note 3 2 3 2 3 2 3 2" xfId="30082"/>
    <cellStyle name="Note 3 2 3 2 3 2 4" xfId="20962"/>
    <cellStyle name="Note 3 2 3 2 3 2 4 2" xfId="30642"/>
    <cellStyle name="Note 3 2 3 2 3 2 5" xfId="26830"/>
    <cellStyle name="Note 3 2 3 2 3 2 6" xfId="25155"/>
    <cellStyle name="Note 3 2 3 2 3 3" xfId="18029"/>
    <cellStyle name="Note 3 2 3 2 3 3 2" xfId="23589"/>
    <cellStyle name="Note 3 2 3 2 3 3 2 2" xfId="33269"/>
    <cellStyle name="Note 3 2 3 2 3 3 3" xfId="18614"/>
    <cellStyle name="Note 3 2 3 2 3 3 3 2" xfId="28294"/>
    <cellStyle name="Note 3 2 3 2 3 3 4" xfId="20485"/>
    <cellStyle name="Note 3 2 3 2 3 3 4 2" xfId="30165"/>
    <cellStyle name="Note 3 2 3 2 3 3 5" xfId="27713"/>
    <cellStyle name="Note 3 2 3 2 3 4" xfId="22084"/>
    <cellStyle name="Note 3 2 3 2 3 4 2" xfId="31764"/>
    <cellStyle name="Note 3 2 3 2 3 5" xfId="19506"/>
    <cellStyle name="Note 3 2 3 2 3 5 2" xfId="29186"/>
    <cellStyle name="Note 3 2 3 2 3 6" xfId="21354"/>
    <cellStyle name="Note 3 2 3 2 3 6 2" xfId="31034"/>
    <cellStyle name="Note 3 2 3 2 3 7" xfId="25411"/>
    <cellStyle name="Note 3 2 3 2 4" xfId="17291"/>
    <cellStyle name="Note 3 2 3 2 4 2" xfId="22851"/>
    <cellStyle name="Note 3 2 3 2 4 2 2" xfId="32531"/>
    <cellStyle name="Note 3 2 3 2 4 3" xfId="21237"/>
    <cellStyle name="Note 3 2 3 2 4 3 2" xfId="30917"/>
    <cellStyle name="Note 3 2 3 2 4 4" xfId="20344"/>
    <cellStyle name="Note 3 2 3 2 4 4 2" xfId="30024"/>
    <cellStyle name="Note 3 2 3 2 4 5" xfId="26777"/>
    <cellStyle name="Note 3 2 3 2 4 6" xfId="27168"/>
    <cellStyle name="Note 3 2 3 2 5" xfId="17759"/>
    <cellStyle name="Note 3 2 3 2 5 2" xfId="23319"/>
    <cellStyle name="Note 3 2 3 2 5 2 2" xfId="32999"/>
    <cellStyle name="Note 3 2 3 2 5 3" xfId="20310"/>
    <cellStyle name="Note 3 2 3 2 5 3 2" xfId="29990"/>
    <cellStyle name="Note 3 2 3 2 5 4" xfId="19631"/>
    <cellStyle name="Note 3 2 3 2 5 4 2" xfId="29311"/>
    <cellStyle name="Note 3 2 3 2 5 5" xfId="27443"/>
    <cellStyle name="Note 3 2 3 2 6" xfId="21814"/>
    <cellStyle name="Note 3 2 3 2 6 2" xfId="31494"/>
    <cellStyle name="Note 3 2 3 2 7" xfId="18455"/>
    <cellStyle name="Note 3 2 3 2 7 2" xfId="28135"/>
    <cellStyle name="Note 3 2 3 2 8" xfId="20684"/>
    <cellStyle name="Note 3 2 3 2 8 2" xfId="30364"/>
    <cellStyle name="Note 3 2 3 2 9" xfId="25244"/>
    <cellStyle name="Note 3 2 3 3" xfId="16558"/>
    <cellStyle name="Note 3 2 3 3 2" xfId="17472"/>
    <cellStyle name="Note 3 2 3 3 2 2" xfId="23032"/>
    <cellStyle name="Note 3 2 3 3 2 2 2" xfId="32712"/>
    <cellStyle name="Note 3 2 3 3 2 3" xfId="22369"/>
    <cellStyle name="Note 3 2 3 3 2 3 2" xfId="32049"/>
    <cellStyle name="Note 3 2 3 3 2 4" xfId="19493"/>
    <cellStyle name="Note 3 2 3 3 2 4 2" xfId="29173"/>
    <cellStyle name="Note 3 2 3 3 2 5" xfId="26954"/>
    <cellStyle name="Note 3 2 3 3 2 6" xfId="25107"/>
    <cellStyle name="Note 3 2 3 3 3" xfId="18153"/>
    <cellStyle name="Note 3 2 3 3 3 2" xfId="23713"/>
    <cellStyle name="Note 3 2 3 3 3 2 2" xfId="33393"/>
    <cellStyle name="Note 3 2 3 3 3 3" xfId="23881"/>
    <cellStyle name="Note 3 2 3 3 3 3 2" xfId="33561"/>
    <cellStyle name="Note 3 2 3 3 3 4" xfId="19745"/>
    <cellStyle name="Note 3 2 3 3 3 4 2" xfId="29425"/>
    <cellStyle name="Note 3 2 3 3 3 5" xfId="27837"/>
    <cellStyle name="Note 3 2 3 3 4" xfId="22208"/>
    <cellStyle name="Note 3 2 3 3 4 2" xfId="31888"/>
    <cellStyle name="Note 3 2 3 3 5" xfId="24369"/>
    <cellStyle name="Note 3 2 3 3 5 2" xfId="34049"/>
    <cellStyle name="Note 3 2 3 3 6" xfId="20321"/>
    <cellStyle name="Note 3 2 3 3 6 2" xfId="30001"/>
    <cellStyle name="Note 3 2 3 3 7" xfId="25563"/>
    <cellStyle name="Note 3 2 3 4" xfId="16322"/>
    <cellStyle name="Note 3 2 3 4 2" xfId="16959"/>
    <cellStyle name="Note 3 2 3 4 2 2" xfId="22534"/>
    <cellStyle name="Note 3 2 3 4 2 2 2" xfId="32214"/>
    <cellStyle name="Note 3 2 3 4 2 3" xfId="24488"/>
    <cellStyle name="Note 3 2 3 4 2 3 2" xfId="34168"/>
    <cellStyle name="Note 3 2 3 4 2 4" xfId="21074"/>
    <cellStyle name="Note 3 2 3 4 2 4 2" xfId="30754"/>
    <cellStyle name="Note 3 2 3 4 2 5" xfId="26516"/>
    <cellStyle name="Note 3 2 3 4 2 6" xfId="25904"/>
    <cellStyle name="Note 3 2 3 4 3" xfId="17917"/>
    <cellStyle name="Note 3 2 3 4 3 2" xfId="23477"/>
    <cellStyle name="Note 3 2 3 4 3 2 2" xfId="33157"/>
    <cellStyle name="Note 3 2 3 4 3 3" xfId="20021"/>
    <cellStyle name="Note 3 2 3 4 3 3 2" xfId="29701"/>
    <cellStyle name="Note 3 2 3 4 3 4" xfId="24159"/>
    <cellStyle name="Note 3 2 3 4 3 4 2" xfId="33839"/>
    <cellStyle name="Note 3 2 3 4 3 5" xfId="27601"/>
    <cellStyle name="Note 3 2 3 4 4" xfId="21972"/>
    <cellStyle name="Note 3 2 3 4 4 2" xfId="31652"/>
    <cellStyle name="Note 3 2 3 4 5" xfId="20257"/>
    <cellStyle name="Note 3 2 3 4 5 2" xfId="29937"/>
    <cellStyle name="Note 3 2 3 4 6" xfId="19790"/>
    <cellStyle name="Note 3 2 3 4 6 2" xfId="29470"/>
    <cellStyle name="Note 3 2 3 4 7" xfId="25450"/>
    <cellStyle name="Note 3 2 3 5" xfId="16888"/>
    <cellStyle name="Note 3 2 3 5 2" xfId="22463"/>
    <cellStyle name="Note 3 2 3 5 2 2" xfId="32143"/>
    <cellStyle name="Note 3 2 3 5 3" xfId="19826"/>
    <cellStyle name="Note 3 2 3 5 3 2" xfId="29506"/>
    <cellStyle name="Note 3 2 3 5 4" xfId="20186"/>
    <cellStyle name="Note 3 2 3 5 4 2" xfId="29866"/>
    <cellStyle name="Note 3 2 3 5 5" xfId="26445"/>
    <cellStyle name="Note 3 2 3 5 6" xfId="25864"/>
    <cellStyle name="Note 3 2 3 6" xfId="17647"/>
    <cellStyle name="Note 3 2 3 6 2" xfId="23207"/>
    <cellStyle name="Note 3 2 3 6 2 2" xfId="32887"/>
    <cellStyle name="Note 3 2 3 6 3" xfId="21133"/>
    <cellStyle name="Note 3 2 3 6 3 2" xfId="30813"/>
    <cellStyle name="Note 3 2 3 6 4" xfId="19416"/>
    <cellStyle name="Note 3 2 3 6 4 2" xfId="29096"/>
    <cellStyle name="Note 3 2 3 6 5" xfId="27331"/>
    <cellStyle name="Note 3 2 3 7" xfId="21698"/>
    <cellStyle name="Note 3 2 3 7 2" xfId="31378"/>
    <cellStyle name="Note 3 2 3 8" xfId="21086"/>
    <cellStyle name="Note 3 2 3 8 2" xfId="30766"/>
    <cellStyle name="Note 3 2 3 9" xfId="24336"/>
    <cellStyle name="Note 3 2 3 9 2" xfId="34016"/>
    <cellStyle name="Note 3 2 4" xfId="16087"/>
    <cellStyle name="Note 3 2 4 2" xfId="16610"/>
    <cellStyle name="Note 3 2 4 2 2" xfId="17524"/>
    <cellStyle name="Note 3 2 4 2 2 2" xfId="23084"/>
    <cellStyle name="Note 3 2 4 2 2 2 2" xfId="32764"/>
    <cellStyle name="Note 3 2 4 2 2 3" xfId="20377"/>
    <cellStyle name="Note 3 2 4 2 2 3 2" xfId="30057"/>
    <cellStyle name="Note 3 2 4 2 2 4" xfId="20074"/>
    <cellStyle name="Note 3 2 4 2 2 4 2" xfId="29754"/>
    <cellStyle name="Note 3 2 4 2 2 5" xfId="27006"/>
    <cellStyle name="Note 3 2 4 2 2 6" xfId="27208"/>
    <cellStyle name="Note 3 2 4 2 3" xfId="18205"/>
    <cellStyle name="Note 3 2 4 2 3 2" xfId="23765"/>
    <cellStyle name="Note 3 2 4 2 3 2 2" xfId="33445"/>
    <cellStyle name="Note 3 2 4 2 3 3" xfId="24510"/>
    <cellStyle name="Note 3 2 4 2 3 3 2" xfId="34190"/>
    <cellStyle name="Note 3 2 4 2 3 4" xfId="24669"/>
    <cellStyle name="Note 3 2 4 2 3 4 2" xfId="34349"/>
    <cellStyle name="Note 3 2 4 2 3 5" xfId="27889"/>
    <cellStyle name="Note 3 2 4 2 4" xfId="22260"/>
    <cellStyle name="Note 3 2 4 2 4 2" xfId="31940"/>
    <cellStyle name="Note 3 2 4 2 5" xfId="20644"/>
    <cellStyle name="Note 3 2 4 2 5 2" xfId="30324"/>
    <cellStyle name="Note 3 2 4 2 6" xfId="18606"/>
    <cellStyle name="Note 3 2 4 2 6 2" xfId="28286"/>
    <cellStyle name="Note 3 2 4 2 7" xfId="25180"/>
    <cellStyle name="Note 3 2 4 3" xfId="16374"/>
    <cellStyle name="Note 3 2 4 3 2" xfId="16831"/>
    <cellStyle name="Note 3 2 4 3 2 2" xfId="22406"/>
    <cellStyle name="Note 3 2 4 3 2 2 2" xfId="32086"/>
    <cellStyle name="Note 3 2 4 3 2 3" xfId="24360"/>
    <cellStyle name="Note 3 2 4 3 2 3 2" xfId="34040"/>
    <cellStyle name="Note 3 2 4 3 2 4" xfId="18652"/>
    <cellStyle name="Note 3 2 4 3 2 4 2" xfId="28332"/>
    <cellStyle name="Note 3 2 4 3 2 5" xfId="26388"/>
    <cellStyle name="Note 3 2 4 3 2 6" xfId="25240"/>
    <cellStyle name="Note 3 2 4 3 3" xfId="17969"/>
    <cellStyle name="Note 3 2 4 3 3 2" xfId="23529"/>
    <cellStyle name="Note 3 2 4 3 3 2 2" xfId="33209"/>
    <cellStyle name="Note 3 2 4 3 3 3" xfId="18484"/>
    <cellStyle name="Note 3 2 4 3 3 3 2" xfId="28164"/>
    <cellStyle name="Note 3 2 4 3 3 4" xfId="20660"/>
    <cellStyle name="Note 3 2 4 3 3 4 2" xfId="30340"/>
    <cellStyle name="Note 3 2 4 3 3 5" xfId="27653"/>
    <cellStyle name="Note 3 2 4 3 4" xfId="22024"/>
    <cellStyle name="Note 3 2 4 3 4 2" xfId="31704"/>
    <cellStyle name="Note 3 2 4 3 5" xfId="21019"/>
    <cellStyle name="Note 3 2 4 3 5 2" xfId="30699"/>
    <cellStyle name="Note 3 2 4 3 6" xfId="19929"/>
    <cellStyle name="Note 3 2 4 3 6 2" xfId="29609"/>
    <cellStyle name="Note 3 2 4 3 7" xfId="25813"/>
    <cellStyle name="Note 3 2 4 4" xfId="17085"/>
    <cellStyle name="Note 3 2 4 4 2" xfId="22660"/>
    <cellStyle name="Note 3 2 4 4 2 2" xfId="32340"/>
    <cellStyle name="Note 3 2 4 4 3" xfId="20226"/>
    <cellStyle name="Note 3 2 4 4 3 2" xfId="29906"/>
    <cellStyle name="Note 3 2 4 4 4" xfId="24399"/>
    <cellStyle name="Note 3 2 4 4 4 2" xfId="34079"/>
    <cellStyle name="Note 3 2 4 4 5" xfId="26633"/>
    <cellStyle name="Note 3 2 4 4 6" xfId="25099"/>
    <cellStyle name="Note 3 2 4 5" xfId="17699"/>
    <cellStyle name="Note 3 2 4 5 2" xfId="23259"/>
    <cellStyle name="Note 3 2 4 5 2 2" xfId="32939"/>
    <cellStyle name="Note 3 2 4 5 3" xfId="19672"/>
    <cellStyle name="Note 3 2 4 5 3 2" xfId="29352"/>
    <cellStyle name="Note 3 2 4 5 4" xfId="20914"/>
    <cellStyle name="Note 3 2 4 5 4 2" xfId="30594"/>
    <cellStyle name="Note 3 2 4 5 5" xfId="27383"/>
    <cellStyle name="Note 3 2 4 6" xfId="21750"/>
    <cellStyle name="Note 3 2 4 6 2" xfId="31430"/>
    <cellStyle name="Note 3 2 4 7" xfId="23994"/>
    <cellStyle name="Note 3 2 4 7 2" xfId="33674"/>
    <cellStyle name="Note 3 2 4 8" xfId="20830"/>
    <cellStyle name="Note 3 2 4 8 2" xfId="30510"/>
    <cellStyle name="Note 3 2 4 9" xfId="25811"/>
    <cellStyle name="Note 3 2 5" xfId="16220"/>
    <cellStyle name="Note 3 2 5 2" xfId="17004"/>
    <cellStyle name="Note 3 2 5 2 2" xfId="22579"/>
    <cellStyle name="Note 3 2 5 2 2 2" xfId="32259"/>
    <cellStyle name="Note 3 2 5 2 3" xfId="18362"/>
    <cellStyle name="Note 3 2 5 2 3 2" xfId="28042"/>
    <cellStyle name="Note 3 2 5 2 4" xfId="24611"/>
    <cellStyle name="Note 3 2 5 2 4 2" xfId="34291"/>
    <cellStyle name="Note 3 2 5 2 5" xfId="26561"/>
    <cellStyle name="Note 3 2 5 2 6" xfId="25882"/>
    <cellStyle name="Note 3 2 5 3" xfId="17815"/>
    <cellStyle name="Note 3 2 5 3 2" xfId="23375"/>
    <cellStyle name="Note 3 2 5 3 2 2" xfId="33055"/>
    <cellStyle name="Note 3 2 5 3 3" xfId="21240"/>
    <cellStyle name="Note 3 2 5 3 3 2" xfId="30920"/>
    <cellStyle name="Note 3 2 5 3 4" xfId="18679"/>
    <cellStyle name="Note 3 2 5 3 4 2" xfId="28359"/>
    <cellStyle name="Note 3 2 5 3 5" xfId="27499"/>
    <cellStyle name="Note 3 2 5 4" xfId="21870"/>
    <cellStyle name="Note 3 2 5 4 2" xfId="31550"/>
    <cellStyle name="Note 3 2 5 5" xfId="20199"/>
    <cellStyle name="Note 3 2 5 5 2" xfId="29879"/>
    <cellStyle name="Note 3 2 5 6" xfId="18697"/>
    <cellStyle name="Note 3 2 5 6 2" xfId="28377"/>
    <cellStyle name="Note 3 2 5 7" xfId="26259"/>
    <cellStyle name="Note 3 2 6" xfId="24105"/>
    <cellStyle name="Note 3 2 6 2" xfId="33785"/>
    <cellStyle name="Note 3 3" xfId="4244"/>
    <cellStyle name="Note 3 3 2" xfId="15960"/>
    <cellStyle name="Note 3 3 2 10" xfId="24192"/>
    <cellStyle name="Note 3 3 2 10 2" xfId="33872"/>
    <cellStyle name="Note 3 3 2 11" xfId="19203"/>
    <cellStyle name="Note 3 3 2 11 2" xfId="28883"/>
    <cellStyle name="Note 3 3 2 12" xfId="26185"/>
    <cellStyle name="Note 3 3 2 2" xfId="16142"/>
    <cellStyle name="Note 3 3 2 2 10" xfId="26219"/>
    <cellStyle name="Note 3 3 2 2 2" xfId="16207"/>
    <cellStyle name="Note 3 3 2 2 2 2" xfId="16713"/>
    <cellStyle name="Note 3 3 2 2 2 2 2" xfId="17627"/>
    <cellStyle name="Note 3 3 2 2 2 2 2 2" xfId="23187"/>
    <cellStyle name="Note 3 3 2 2 2 2 2 2 2" xfId="32867"/>
    <cellStyle name="Note 3 3 2 2 2 2 2 3" xfId="18401"/>
    <cellStyle name="Note 3 3 2 2 2 2 2 3 2" xfId="28081"/>
    <cellStyle name="Note 3 3 2 2 2 2 2 4" xfId="19747"/>
    <cellStyle name="Note 3 3 2 2 2 2 2 4 2" xfId="29427"/>
    <cellStyle name="Note 3 3 2 2 2 2 2 5" xfId="27109"/>
    <cellStyle name="Note 3 3 2 2 2 2 2 6" xfId="27311"/>
    <cellStyle name="Note 3 3 2 2 2 2 3" xfId="18308"/>
    <cellStyle name="Note 3 3 2 2 2 2 3 2" xfId="23868"/>
    <cellStyle name="Note 3 3 2 2 2 2 3 2 2" xfId="33548"/>
    <cellStyle name="Note 3 3 2 2 2 2 3 3" xfId="24568"/>
    <cellStyle name="Note 3 3 2 2 2 2 3 3 2" xfId="34248"/>
    <cellStyle name="Note 3 3 2 2 2 2 3 4" xfId="24875"/>
    <cellStyle name="Note 3 3 2 2 2 2 3 4 2" xfId="34555"/>
    <cellStyle name="Note 3 3 2 2 2 2 3 5" xfId="27992"/>
    <cellStyle name="Note 3 3 2 2 2 2 4" xfId="22363"/>
    <cellStyle name="Note 3 3 2 2 2 2 4 2" xfId="32043"/>
    <cellStyle name="Note 3 3 2 2 2 2 5" xfId="19907"/>
    <cellStyle name="Note 3 3 2 2 2 2 5 2" xfId="29587"/>
    <cellStyle name="Note 3 3 2 2 2 2 6" xfId="24637"/>
    <cellStyle name="Note 3 3 2 2 2 2 6 2" xfId="34317"/>
    <cellStyle name="Note 3 3 2 2 2 2 7" xfId="25957"/>
    <cellStyle name="Note 3 3 2 2 2 3" xfId="16477"/>
    <cellStyle name="Note 3 3 2 2 2 3 2" xfId="17391"/>
    <cellStyle name="Note 3 3 2 2 2 3 2 2" xfId="22951"/>
    <cellStyle name="Note 3 3 2 2 2 3 2 2 2" xfId="32631"/>
    <cellStyle name="Note 3 3 2 2 2 3 2 3" xfId="19083"/>
    <cellStyle name="Note 3 3 2 2 2 3 2 3 2" xfId="28763"/>
    <cellStyle name="Note 3 3 2 2 2 3 2 4" xfId="21142"/>
    <cellStyle name="Note 3 3 2 2 2 3 2 4 2" xfId="30822"/>
    <cellStyle name="Note 3 3 2 2 2 3 2 5" xfId="26873"/>
    <cellStyle name="Note 3 3 2 2 2 3 2 6" xfId="25116"/>
    <cellStyle name="Note 3 3 2 2 2 3 3" xfId="18072"/>
    <cellStyle name="Note 3 3 2 2 2 3 3 2" xfId="23632"/>
    <cellStyle name="Note 3 3 2 2 2 3 3 2 2" xfId="33312"/>
    <cellStyle name="Note 3 3 2 2 2 3 3 3" xfId="18375"/>
    <cellStyle name="Note 3 3 2 2 2 3 3 3 2" xfId="28055"/>
    <cellStyle name="Note 3 3 2 2 2 3 3 4" xfId="19468"/>
    <cellStyle name="Note 3 3 2 2 2 3 3 4 2" xfId="29148"/>
    <cellStyle name="Note 3 3 2 2 2 3 3 5" xfId="27756"/>
    <cellStyle name="Note 3 3 2 2 2 3 4" xfId="22127"/>
    <cellStyle name="Note 3 3 2 2 2 3 4 2" xfId="31807"/>
    <cellStyle name="Note 3 3 2 2 2 3 5" xfId="19947"/>
    <cellStyle name="Note 3 3 2 2 2 3 5 2" xfId="29627"/>
    <cellStyle name="Note 3 3 2 2 2 3 6" xfId="19587"/>
    <cellStyle name="Note 3 3 2 2 2 3 6 2" xfId="29267"/>
    <cellStyle name="Note 3 3 2 2 2 3 7" xfId="26134"/>
    <cellStyle name="Note 3 3 2 2 2 4" xfId="16975"/>
    <cellStyle name="Note 3 3 2 2 2 4 2" xfId="22550"/>
    <cellStyle name="Note 3 3 2 2 2 4 2 2" xfId="32230"/>
    <cellStyle name="Note 3 3 2 2 2 4 3" xfId="18322"/>
    <cellStyle name="Note 3 3 2 2 2 4 3 2" xfId="28002"/>
    <cellStyle name="Note 3 3 2 2 2 4 4" xfId="18924"/>
    <cellStyle name="Note 3 3 2 2 2 4 4 2" xfId="28604"/>
    <cellStyle name="Note 3 3 2 2 2 4 5" xfId="26532"/>
    <cellStyle name="Note 3 3 2 2 2 4 6" xfId="26198"/>
    <cellStyle name="Note 3 3 2 2 2 5" xfId="17802"/>
    <cellStyle name="Note 3 3 2 2 2 5 2" xfId="23362"/>
    <cellStyle name="Note 3 3 2 2 2 5 2 2" xfId="33042"/>
    <cellStyle name="Note 3 3 2 2 2 5 3" xfId="19681"/>
    <cellStyle name="Note 3 3 2 2 2 5 3 2" xfId="29361"/>
    <cellStyle name="Note 3 3 2 2 2 5 4" xfId="21053"/>
    <cellStyle name="Note 3 3 2 2 2 5 4 2" xfId="30733"/>
    <cellStyle name="Note 3 3 2 2 2 5 5" xfId="27486"/>
    <cellStyle name="Note 3 3 2 2 2 6" xfId="21857"/>
    <cellStyle name="Note 3 3 2 2 2 6 2" xfId="31537"/>
    <cellStyle name="Note 3 3 2 2 2 7" xfId="19991"/>
    <cellStyle name="Note 3 3 2 2 2 7 2" xfId="29671"/>
    <cellStyle name="Note 3 3 2 2 2 8" xfId="24651"/>
    <cellStyle name="Note 3 3 2 2 2 8 2" xfId="34331"/>
    <cellStyle name="Note 3 3 2 2 2 9" xfId="26096"/>
    <cellStyle name="Note 3 3 2 2 3" xfId="16656"/>
    <cellStyle name="Note 3 3 2 2 3 2" xfId="17570"/>
    <cellStyle name="Note 3 3 2 2 3 2 2" xfId="23130"/>
    <cellStyle name="Note 3 3 2 2 3 2 2 2" xfId="32810"/>
    <cellStyle name="Note 3 3 2 2 3 2 3" xfId="20466"/>
    <cellStyle name="Note 3 3 2 2 3 2 3 2" xfId="30146"/>
    <cellStyle name="Note 3 3 2 2 3 2 4" xfId="19227"/>
    <cellStyle name="Note 3 3 2 2 3 2 4 2" xfId="28907"/>
    <cellStyle name="Note 3 3 2 2 3 2 5" xfId="27052"/>
    <cellStyle name="Note 3 3 2 2 3 2 6" xfId="27254"/>
    <cellStyle name="Note 3 3 2 2 3 3" xfId="18251"/>
    <cellStyle name="Note 3 3 2 2 3 3 2" xfId="23811"/>
    <cellStyle name="Note 3 3 2 2 3 3 2 2" xfId="33491"/>
    <cellStyle name="Note 3 3 2 2 3 3 3" xfId="24384"/>
    <cellStyle name="Note 3 3 2 2 3 3 3 2" xfId="34064"/>
    <cellStyle name="Note 3 3 2 2 3 3 4" xfId="24817"/>
    <cellStyle name="Note 3 3 2 2 3 3 4 2" xfId="34497"/>
    <cellStyle name="Note 3 3 2 2 3 3 5" xfId="27935"/>
    <cellStyle name="Note 3 3 2 2 3 4" xfId="22306"/>
    <cellStyle name="Note 3 3 2 2 3 4 2" xfId="31986"/>
    <cellStyle name="Note 3 3 2 2 3 5" xfId="20340"/>
    <cellStyle name="Note 3 3 2 2 3 5 2" xfId="30020"/>
    <cellStyle name="Note 3 3 2 2 3 6" xfId="18708"/>
    <cellStyle name="Note 3 3 2 2 3 6 2" xfId="28388"/>
    <cellStyle name="Note 3 3 2 2 3 7" xfId="25303"/>
    <cellStyle name="Note 3 3 2 2 4" xfId="16420"/>
    <cellStyle name="Note 3 3 2 2 4 2" xfId="17334"/>
    <cellStyle name="Note 3 3 2 2 4 2 2" xfId="22894"/>
    <cellStyle name="Note 3 3 2 2 4 2 2 2" xfId="32574"/>
    <cellStyle name="Note 3 3 2 2 4 2 3" xfId="20030"/>
    <cellStyle name="Note 3 3 2 2 4 2 3 2" xfId="29710"/>
    <cellStyle name="Note 3 3 2 2 4 2 4" xfId="20552"/>
    <cellStyle name="Note 3 3 2 2 4 2 4 2" xfId="30232"/>
    <cellStyle name="Note 3 3 2 2 4 2 5" xfId="26816"/>
    <cellStyle name="Note 3 3 2 2 4 2 6" xfId="25157"/>
    <cellStyle name="Note 3 3 2 2 4 3" xfId="18015"/>
    <cellStyle name="Note 3 3 2 2 4 3 2" xfId="23575"/>
    <cellStyle name="Note 3 3 2 2 4 3 2 2" xfId="33255"/>
    <cellStyle name="Note 3 3 2 2 4 3 3" xfId="19779"/>
    <cellStyle name="Note 3 3 2 2 4 3 3 2" xfId="29459"/>
    <cellStyle name="Note 3 3 2 2 4 3 4" xfId="18779"/>
    <cellStyle name="Note 3 3 2 2 4 3 4 2" xfId="28459"/>
    <cellStyle name="Note 3 3 2 2 4 3 5" xfId="27699"/>
    <cellStyle name="Note 3 3 2 2 4 4" xfId="22070"/>
    <cellStyle name="Note 3 3 2 2 4 4 2" xfId="31750"/>
    <cellStyle name="Note 3 3 2 2 4 5" xfId="19487"/>
    <cellStyle name="Note 3 3 2 2 4 5 2" xfId="29167"/>
    <cellStyle name="Note 3 3 2 2 4 6" xfId="24044"/>
    <cellStyle name="Note 3 3 2 2 4 6 2" xfId="33724"/>
    <cellStyle name="Note 3 3 2 2 4 7" xfId="25178"/>
    <cellStyle name="Note 3 3 2 2 5" xfId="17294"/>
    <cellStyle name="Note 3 3 2 2 5 2" xfId="22854"/>
    <cellStyle name="Note 3 3 2 2 5 2 2" xfId="32534"/>
    <cellStyle name="Note 3 3 2 2 5 3" xfId="24422"/>
    <cellStyle name="Note 3 3 2 2 5 3 2" xfId="34102"/>
    <cellStyle name="Note 3 3 2 2 5 4" xfId="18942"/>
    <cellStyle name="Note 3 3 2 2 5 4 2" xfId="28622"/>
    <cellStyle name="Note 3 3 2 2 5 5" xfId="26779"/>
    <cellStyle name="Note 3 3 2 2 5 6" xfId="27118"/>
    <cellStyle name="Note 3 3 2 2 6" xfId="17745"/>
    <cellStyle name="Note 3 3 2 2 6 2" xfId="23305"/>
    <cellStyle name="Note 3 3 2 2 6 2 2" xfId="32985"/>
    <cellStyle name="Note 3 3 2 2 6 3" xfId="18426"/>
    <cellStyle name="Note 3 3 2 2 6 3 2" xfId="28106"/>
    <cellStyle name="Note 3 3 2 2 6 4" xfId="21474"/>
    <cellStyle name="Note 3 3 2 2 6 4 2" xfId="31154"/>
    <cellStyle name="Note 3 3 2 2 6 5" xfId="27429"/>
    <cellStyle name="Note 3 3 2 2 7" xfId="21798"/>
    <cellStyle name="Note 3 3 2 2 7 2" xfId="31478"/>
    <cellStyle name="Note 3 3 2 2 8" xfId="20791"/>
    <cellStyle name="Note 3 3 2 2 8 2" xfId="30471"/>
    <cellStyle name="Note 3 3 2 2 9" xfId="24796"/>
    <cellStyle name="Note 3 3 2 2 9 2" xfId="34476"/>
    <cellStyle name="Note 3 3 2 3" xfId="16064"/>
    <cellStyle name="Note 3 3 2 3 2" xfId="16590"/>
    <cellStyle name="Note 3 3 2 3 2 2" xfId="17504"/>
    <cellStyle name="Note 3 3 2 3 2 2 2" xfId="23064"/>
    <cellStyle name="Note 3 3 2 3 2 2 2 2" xfId="32744"/>
    <cellStyle name="Note 3 3 2 3 2 2 3" xfId="19889"/>
    <cellStyle name="Note 3 3 2 3 2 2 3 2" xfId="29569"/>
    <cellStyle name="Note 3 3 2 3 2 2 4" xfId="19207"/>
    <cellStyle name="Note 3 3 2 3 2 2 4 2" xfId="28887"/>
    <cellStyle name="Note 3 3 2 3 2 2 5" xfId="26986"/>
    <cellStyle name="Note 3 3 2 3 2 2 6" xfId="27188"/>
    <cellStyle name="Note 3 3 2 3 2 3" xfId="18185"/>
    <cellStyle name="Note 3 3 2 3 2 3 2" xfId="23745"/>
    <cellStyle name="Note 3 3 2 3 2 3 2 2" xfId="33425"/>
    <cellStyle name="Note 3 3 2 3 2 3 3" xfId="21087"/>
    <cellStyle name="Note 3 3 2 3 2 3 3 2" xfId="30767"/>
    <cellStyle name="Note 3 3 2 3 2 3 4" xfId="24917"/>
    <cellStyle name="Note 3 3 2 3 2 3 4 2" xfId="34597"/>
    <cellStyle name="Note 3 3 2 3 2 3 5" xfId="27869"/>
    <cellStyle name="Note 3 3 2 3 2 4" xfId="22240"/>
    <cellStyle name="Note 3 3 2 3 2 4 2" xfId="31920"/>
    <cellStyle name="Note 3 3 2 3 2 5" xfId="24357"/>
    <cellStyle name="Note 3 3 2 3 2 5 2" xfId="34037"/>
    <cellStyle name="Note 3 3 2 3 2 6" xfId="19459"/>
    <cellStyle name="Note 3 3 2 3 2 6 2" xfId="29139"/>
    <cellStyle name="Note 3 3 2 3 2 7" xfId="25553"/>
    <cellStyle name="Note 3 3 2 3 3" xfId="16354"/>
    <cellStyle name="Note 3 3 2 3 3 2" xfId="17092"/>
    <cellStyle name="Note 3 3 2 3 3 2 2" xfId="22667"/>
    <cellStyle name="Note 3 3 2 3 3 2 2 2" xfId="32347"/>
    <cellStyle name="Note 3 3 2 3 3 2 3" xfId="19970"/>
    <cellStyle name="Note 3 3 2 3 3 2 3 2" xfId="29650"/>
    <cellStyle name="Note 3 3 2 3 3 2 4" xfId="24512"/>
    <cellStyle name="Note 3 3 2 3 3 2 4 2" xfId="34192"/>
    <cellStyle name="Note 3 3 2 3 3 2 5" xfId="26640"/>
    <cellStyle name="Note 3 3 2 3 3 2 6" xfId="25473"/>
    <cellStyle name="Note 3 3 2 3 3 3" xfId="17949"/>
    <cellStyle name="Note 3 3 2 3 3 3 2" xfId="23509"/>
    <cellStyle name="Note 3 3 2 3 3 3 2 2" xfId="33189"/>
    <cellStyle name="Note 3 3 2 3 3 3 3" xfId="19807"/>
    <cellStyle name="Note 3 3 2 3 3 3 3 2" xfId="29487"/>
    <cellStyle name="Note 3 3 2 3 3 3 4" xfId="21315"/>
    <cellStyle name="Note 3 3 2 3 3 3 4 2" xfId="30995"/>
    <cellStyle name="Note 3 3 2 3 3 3 5" xfId="27633"/>
    <cellStyle name="Note 3 3 2 3 3 4" xfId="22004"/>
    <cellStyle name="Note 3 3 2 3 3 4 2" xfId="31684"/>
    <cellStyle name="Note 3 3 2 3 3 5" xfId="20050"/>
    <cellStyle name="Note 3 3 2 3 3 5 2" xfId="29730"/>
    <cellStyle name="Note 3 3 2 3 3 6" xfId="19525"/>
    <cellStyle name="Note 3 3 2 3 3 6 2" xfId="29205"/>
    <cellStyle name="Note 3 3 2 3 3 7" xfId="25445"/>
    <cellStyle name="Note 3 3 2 3 4" xfId="17019"/>
    <cellStyle name="Note 3 3 2 3 4 2" xfId="22594"/>
    <cellStyle name="Note 3 3 2 3 4 2 2" xfId="32274"/>
    <cellStyle name="Note 3 3 2 3 4 3" xfId="19530"/>
    <cellStyle name="Note 3 3 2 3 4 3 2" xfId="29210"/>
    <cellStyle name="Note 3 3 2 3 4 4" xfId="24997"/>
    <cellStyle name="Note 3 3 2 3 4 4 2" xfId="34677"/>
    <cellStyle name="Note 3 3 2 3 4 5" xfId="26573"/>
    <cellStyle name="Note 3 3 2 3 4 6" xfId="25505"/>
    <cellStyle name="Note 3 3 2 3 5" xfId="17679"/>
    <cellStyle name="Note 3 3 2 3 5 2" xfId="23239"/>
    <cellStyle name="Note 3 3 2 3 5 2 2" xfId="32919"/>
    <cellStyle name="Note 3 3 2 3 5 3" xfId="20880"/>
    <cellStyle name="Note 3 3 2 3 5 3 2" xfId="30560"/>
    <cellStyle name="Note 3 3 2 3 5 4" xfId="19834"/>
    <cellStyle name="Note 3 3 2 3 5 4 2" xfId="29514"/>
    <cellStyle name="Note 3 3 2 3 5 5" xfId="27363"/>
    <cellStyle name="Note 3 3 2 3 6" xfId="21730"/>
    <cellStyle name="Note 3 3 2 3 6 2" xfId="31410"/>
    <cellStyle name="Note 3 3 2 3 7" xfId="22809"/>
    <cellStyle name="Note 3 3 2 3 7 2" xfId="32489"/>
    <cellStyle name="Note 3 3 2 3 8" xfId="19349"/>
    <cellStyle name="Note 3 3 2 3 8 2" xfId="29029"/>
    <cellStyle name="Note 3 3 2 3 9" xfId="26113"/>
    <cellStyle name="Note 3 3 2 4" xfId="15992"/>
    <cellStyle name="Note 3 3 2 4 2" xfId="16536"/>
    <cellStyle name="Note 3 3 2 4 2 2" xfId="17450"/>
    <cellStyle name="Note 3 3 2 4 2 2 2" xfId="23010"/>
    <cellStyle name="Note 3 3 2 4 2 2 2 2" xfId="32690"/>
    <cellStyle name="Note 3 3 2 4 2 2 3" xfId="24328"/>
    <cellStyle name="Note 3 3 2 4 2 2 3 2" xfId="34008"/>
    <cellStyle name="Note 3 3 2 4 2 2 4" xfId="21587"/>
    <cellStyle name="Note 3 3 2 4 2 2 4 2" xfId="31267"/>
    <cellStyle name="Note 3 3 2 4 2 2 5" xfId="26932"/>
    <cellStyle name="Note 3 3 2 4 2 2 6" xfId="25053"/>
    <cellStyle name="Note 3 3 2 4 2 3" xfId="18131"/>
    <cellStyle name="Note 3 3 2 4 2 3 2" xfId="23691"/>
    <cellStyle name="Note 3 3 2 4 2 3 2 2" xfId="33371"/>
    <cellStyle name="Note 3 3 2 4 2 3 3" xfId="23921"/>
    <cellStyle name="Note 3 3 2 4 2 3 3 2" xfId="33601"/>
    <cellStyle name="Note 3 3 2 4 2 3 4" xfId="24748"/>
    <cellStyle name="Note 3 3 2 4 2 3 4 2" xfId="34428"/>
    <cellStyle name="Note 3 3 2 4 2 3 5" xfId="27815"/>
    <cellStyle name="Note 3 3 2 4 2 4" xfId="22186"/>
    <cellStyle name="Note 3 3 2 4 2 4 2" xfId="31866"/>
    <cellStyle name="Note 3 3 2 4 2 5" xfId="20975"/>
    <cellStyle name="Note 3 3 2 4 2 5 2" xfId="30655"/>
    <cellStyle name="Note 3 3 2 4 2 6" xfId="20104"/>
    <cellStyle name="Note 3 3 2 4 2 6 2" xfId="29784"/>
    <cellStyle name="Note 3 3 2 4 2 7" xfId="25645"/>
    <cellStyle name="Note 3 3 2 4 3" xfId="16300"/>
    <cellStyle name="Note 3 3 2 4 3 2" xfId="17102"/>
    <cellStyle name="Note 3 3 2 4 3 2 2" xfId="22677"/>
    <cellStyle name="Note 3 3 2 4 3 2 2 2" xfId="32357"/>
    <cellStyle name="Note 3 3 2 4 3 2 3" xfId="24111"/>
    <cellStyle name="Note 3 3 2 4 3 2 3 2" xfId="33791"/>
    <cellStyle name="Note 3 3 2 4 3 2 4" xfId="19301"/>
    <cellStyle name="Note 3 3 2 4 3 2 4 2" xfId="28981"/>
    <cellStyle name="Note 3 3 2 4 3 2 5" xfId="26650"/>
    <cellStyle name="Note 3 3 2 4 3 2 6" xfId="25096"/>
    <cellStyle name="Note 3 3 2 4 3 3" xfId="17895"/>
    <cellStyle name="Note 3 3 2 4 3 3 2" xfId="23455"/>
    <cellStyle name="Note 3 3 2 4 3 3 2 2" xfId="33135"/>
    <cellStyle name="Note 3 3 2 4 3 3 3" xfId="20142"/>
    <cellStyle name="Note 3 3 2 4 3 3 3 2" xfId="29822"/>
    <cellStyle name="Note 3 3 2 4 3 3 4" xfId="24620"/>
    <cellStyle name="Note 3 3 2 4 3 3 4 2" xfId="34300"/>
    <cellStyle name="Note 3 3 2 4 3 3 5" xfId="27579"/>
    <cellStyle name="Note 3 3 2 4 3 4" xfId="21950"/>
    <cellStyle name="Note 3 3 2 4 3 4 2" xfId="31630"/>
    <cellStyle name="Note 3 3 2 4 3 5" xfId="19122"/>
    <cellStyle name="Note 3 3 2 4 3 5 2" xfId="28802"/>
    <cellStyle name="Note 3 3 2 4 3 6" xfId="20686"/>
    <cellStyle name="Note 3 3 2 4 3 6 2" xfId="30366"/>
    <cellStyle name="Note 3 3 2 4 3 7" xfId="25356"/>
    <cellStyle name="Note 3 3 2 4 4" xfId="17034"/>
    <cellStyle name="Note 3 3 2 4 4 2" xfId="22609"/>
    <cellStyle name="Note 3 3 2 4 4 2 2" xfId="32289"/>
    <cellStyle name="Note 3 3 2 4 4 3" xfId="21017"/>
    <cellStyle name="Note 3 3 2 4 4 3 2" xfId="30697"/>
    <cellStyle name="Note 3 3 2 4 4 4" xfId="21166"/>
    <cellStyle name="Note 3 3 2 4 4 4 2" xfId="30846"/>
    <cellStyle name="Note 3 3 2 4 4 5" xfId="26585"/>
    <cellStyle name="Note 3 3 2 4 4 6" xfId="25538"/>
    <cellStyle name="Note 3 3 2 4 5" xfId="17273"/>
    <cellStyle name="Note 3 3 2 4 5 2" xfId="22833"/>
    <cellStyle name="Note 3 3 2 4 5 2 2" xfId="32513"/>
    <cellStyle name="Note 3 3 2 4 5 3" xfId="19850"/>
    <cellStyle name="Note 3 3 2 4 5 3 2" xfId="29530"/>
    <cellStyle name="Note 3 3 2 4 5 4" xfId="19583"/>
    <cellStyle name="Note 3 3 2 4 5 4 2" xfId="29263"/>
    <cellStyle name="Note 3 3 2 4 5 5" xfId="26317"/>
    <cellStyle name="Note 3 3 2 4 6" xfId="21672"/>
    <cellStyle name="Note 3 3 2 4 6 2" xfId="31352"/>
    <cellStyle name="Note 3 3 2 4 7" xfId="20993"/>
    <cellStyle name="Note 3 3 2 4 7 2" xfId="30673"/>
    <cellStyle name="Note 3 3 2 4 8" xfId="20283"/>
    <cellStyle name="Note 3 3 2 4 8 2" xfId="29963"/>
    <cellStyle name="Note 3 3 2 4 9" xfId="25814"/>
    <cellStyle name="Note 3 3 2 5" xfId="16511"/>
    <cellStyle name="Note 3 3 2 5 2" xfId="17425"/>
    <cellStyle name="Note 3 3 2 5 2 2" xfId="22985"/>
    <cellStyle name="Note 3 3 2 5 2 2 2" xfId="32665"/>
    <cellStyle name="Note 3 3 2 5 2 3" xfId="21568"/>
    <cellStyle name="Note 3 3 2 5 2 3 2" xfId="31248"/>
    <cellStyle name="Note 3 3 2 5 2 4" xfId="19723"/>
    <cellStyle name="Note 3 3 2 5 2 4 2" xfId="29403"/>
    <cellStyle name="Note 3 3 2 5 2 5" xfId="26907"/>
    <cellStyle name="Note 3 3 2 5 2 6" xfId="25204"/>
    <cellStyle name="Note 3 3 2 5 3" xfId="18106"/>
    <cellStyle name="Note 3 3 2 5 3 2" xfId="23666"/>
    <cellStyle name="Note 3 3 2 5 3 2 2" xfId="33346"/>
    <cellStyle name="Note 3 3 2 5 3 3" xfId="23877"/>
    <cellStyle name="Note 3 3 2 5 3 3 2" xfId="33557"/>
    <cellStyle name="Note 3 3 2 5 3 4" xfId="24900"/>
    <cellStyle name="Note 3 3 2 5 3 4 2" xfId="34580"/>
    <cellStyle name="Note 3 3 2 5 3 5" xfId="27790"/>
    <cellStyle name="Note 3 3 2 5 4" xfId="22161"/>
    <cellStyle name="Note 3 3 2 5 4 2" xfId="31841"/>
    <cellStyle name="Note 3 3 2 5 5" xfId="24350"/>
    <cellStyle name="Note 3 3 2 5 5 2" xfId="34030"/>
    <cellStyle name="Note 3 3 2 5 6" xfId="20120"/>
    <cellStyle name="Note 3 3 2 5 6 2" xfId="29800"/>
    <cellStyle name="Note 3 3 2 5 7" xfId="25705"/>
    <cellStyle name="Note 3 3 2 6" xfId="16275"/>
    <cellStyle name="Note 3 3 2 6 2" xfId="16853"/>
    <cellStyle name="Note 3 3 2 6 2 2" xfId="22428"/>
    <cellStyle name="Note 3 3 2 6 2 2 2" xfId="32108"/>
    <cellStyle name="Note 3 3 2 6 2 3" xfId="19107"/>
    <cellStyle name="Note 3 3 2 6 2 3 2" xfId="28787"/>
    <cellStyle name="Note 3 3 2 6 2 4" xfId="21141"/>
    <cellStyle name="Note 3 3 2 6 2 4 2" xfId="30821"/>
    <cellStyle name="Note 3 3 2 6 2 5" xfId="26410"/>
    <cellStyle name="Note 3 3 2 6 2 6" xfId="25402"/>
    <cellStyle name="Note 3 3 2 6 3" xfId="17870"/>
    <cellStyle name="Note 3 3 2 6 3 2" xfId="23430"/>
    <cellStyle name="Note 3 3 2 6 3 2 2" xfId="33110"/>
    <cellStyle name="Note 3 3 2 6 3 3" xfId="21058"/>
    <cellStyle name="Note 3 3 2 6 3 3 2" xfId="30738"/>
    <cellStyle name="Note 3 3 2 6 3 4" xfId="20100"/>
    <cellStyle name="Note 3 3 2 6 3 4 2" xfId="29780"/>
    <cellStyle name="Note 3 3 2 6 3 5" xfId="27554"/>
    <cellStyle name="Note 3 3 2 6 4" xfId="21925"/>
    <cellStyle name="Note 3 3 2 6 4 2" xfId="31605"/>
    <cellStyle name="Note 3 3 2 6 5" xfId="18896"/>
    <cellStyle name="Note 3 3 2 6 5 2" xfId="28576"/>
    <cellStyle name="Note 3 3 2 6 6" xfId="20676"/>
    <cellStyle name="Note 3 3 2 6 6 2" xfId="30356"/>
    <cellStyle name="Note 3 3 2 6 7" xfId="25429"/>
    <cellStyle name="Note 3 3 2 7" xfId="17036"/>
    <cellStyle name="Note 3 3 2 7 2" xfId="22611"/>
    <cellStyle name="Note 3 3 2 7 2 2" xfId="32291"/>
    <cellStyle name="Note 3 3 2 7 3" xfId="21590"/>
    <cellStyle name="Note 3 3 2 7 3 2" xfId="31270"/>
    <cellStyle name="Note 3 3 2 7 4" xfId="24683"/>
    <cellStyle name="Note 3 3 2 7 4 2" xfId="34363"/>
    <cellStyle name="Note 3 3 2 7 5" xfId="26587"/>
    <cellStyle name="Note 3 3 2 7 6" xfId="25408"/>
    <cellStyle name="Note 3 3 2 8" xfId="17114"/>
    <cellStyle name="Note 3 3 2 8 2" xfId="22689"/>
    <cellStyle name="Note 3 3 2 8 2 2" xfId="32369"/>
    <cellStyle name="Note 3 3 2 8 3" xfId="19121"/>
    <cellStyle name="Note 3 3 2 8 3 2" xfId="28801"/>
    <cellStyle name="Note 3 3 2 8 4" xfId="24874"/>
    <cellStyle name="Note 3 3 2 8 4 2" xfId="34554"/>
    <cellStyle name="Note 3 3 2 8 5" xfId="27182"/>
    <cellStyle name="Note 3 3 2 9" xfId="21646"/>
    <cellStyle name="Note 3 3 2 9 2" xfId="31326"/>
    <cellStyle name="Note 3 3 3" xfId="16067"/>
    <cellStyle name="Note 3 3 3 10" xfId="25443"/>
    <cellStyle name="Note 3 3 3 2" xfId="16186"/>
    <cellStyle name="Note 3 3 3 2 2" xfId="16692"/>
    <cellStyle name="Note 3 3 3 2 2 2" xfId="17606"/>
    <cellStyle name="Note 3 3 3 2 2 2 2" xfId="23166"/>
    <cellStyle name="Note 3 3 3 2 2 2 2 2" xfId="32846"/>
    <cellStyle name="Note 3 3 3 2 2 2 3" xfId="21024"/>
    <cellStyle name="Note 3 3 3 2 2 2 3 2" xfId="30704"/>
    <cellStyle name="Note 3 3 3 2 2 2 4" xfId="24990"/>
    <cellStyle name="Note 3 3 3 2 2 2 4 2" xfId="34670"/>
    <cellStyle name="Note 3 3 3 2 2 2 5" xfId="27088"/>
    <cellStyle name="Note 3 3 3 2 2 2 6" xfId="27290"/>
    <cellStyle name="Note 3 3 3 2 2 3" xfId="18287"/>
    <cellStyle name="Note 3 3 3 2 2 3 2" xfId="23847"/>
    <cellStyle name="Note 3 3 3 2 2 3 2 2" xfId="33527"/>
    <cellStyle name="Note 3 3 3 2 2 3 3" xfId="24547"/>
    <cellStyle name="Note 3 3 3 2 2 3 3 2" xfId="34227"/>
    <cellStyle name="Note 3 3 3 2 2 3 4" xfId="24924"/>
    <cellStyle name="Note 3 3 3 2 2 3 4 2" xfId="34604"/>
    <cellStyle name="Note 3 3 3 2 2 3 5" xfId="27971"/>
    <cellStyle name="Note 3 3 3 2 2 4" xfId="22342"/>
    <cellStyle name="Note 3 3 3 2 2 4 2" xfId="32022"/>
    <cellStyle name="Note 3 3 3 2 2 5" xfId="20094"/>
    <cellStyle name="Note 3 3 3 2 2 5 2" xfId="29774"/>
    <cellStyle name="Note 3 3 3 2 2 6" xfId="19371"/>
    <cellStyle name="Note 3 3 3 2 2 6 2" xfId="29051"/>
    <cellStyle name="Note 3 3 3 2 2 7" xfId="26058"/>
    <cellStyle name="Note 3 3 3 2 3" xfId="16456"/>
    <cellStyle name="Note 3 3 3 2 3 2" xfId="17370"/>
    <cellStyle name="Note 3 3 3 2 3 2 2" xfId="22930"/>
    <cellStyle name="Note 3 3 3 2 3 2 2 2" xfId="32610"/>
    <cellStyle name="Note 3 3 3 2 3 2 3" xfId="19601"/>
    <cellStyle name="Note 3 3 3 2 3 2 3 2" xfId="29281"/>
    <cellStyle name="Note 3 3 3 2 3 2 4" xfId="19237"/>
    <cellStyle name="Note 3 3 3 2 3 2 4 2" xfId="28917"/>
    <cellStyle name="Note 3 3 3 2 3 2 5" xfId="26852"/>
    <cellStyle name="Note 3 3 3 2 3 2 6" xfId="25119"/>
    <cellStyle name="Note 3 3 3 2 3 3" xfId="18051"/>
    <cellStyle name="Note 3 3 3 2 3 3 2" xfId="23611"/>
    <cellStyle name="Note 3 3 3 2 3 3 2 2" xfId="33291"/>
    <cellStyle name="Note 3 3 3 2 3 3 3" xfId="20952"/>
    <cellStyle name="Note 3 3 3 2 3 3 3 2" xfId="30632"/>
    <cellStyle name="Note 3 3 3 2 3 3 4" xfId="24751"/>
    <cellStyle name="Note 3 3 3 2 3 3 4 2" xfId="34431"/>
    <cellStyle name="Note 3 3 3 2 3 3 5" xfId="27735"/>
    <cellStyle name="Note 3 3 3 2 3 4" xfId="22106"/>
    <cellStyle name="Note 3 3 3 2 3 4 2" xfId="31786"/>
    <cellStyle name="Note 3 3 3 2 3 5" xfId="24006"/>
    <cellStyle name="Note 3 3 3 2 3 5 2" xfId="33686"/>
    <cellStyle name="Note 3 3 3 2 3 6" xfId="23911"/>
    <cellStyle name="Note 3 3 3 2 3 6 2" xfId="33591"/>
    <cellStyle name="Note 3 3 3 2 3 7" xfId="25498"/>
    <cellStyle name="Note 3 3 3 2 4" xfId="17283"/>
    <cellStyle name="Note 3 3 3 2 4 2" xfId="22843"/>
    <cellStyle name="Note 3 3 3 2 4 2 2" xfId="32523"/>
    <cellStyle name="Note 3 3 3 2 4 3" xfId="19182"/>
    <cellStyle name="Note 3 3 3 2 4 3 2" xfId="28862"/>
    <cellStyle name="Note 3 3 3 2 4 4" xfId="21510"/>
    <cellStyle name="Note 3 3 3 2 4 4 2" xfId="31190"/>
    <cellStyle name="Note 3 3 3 2 4 5" xfId="26773"/>
    <cellStyle name="Note 3 3 3 2 4 6" xfId="26785"/>
    <cellStyle name="Note 3 3 3 2 5" xfId="17781"/>
    <cellStyle name="Note 3 3 3 2 5 2" xfId="23341"/>
    <cellStyle name="Note 3 3 3 2 5 2 2" xfId="33021"/>
    <cellStyle name="Note 3 3 3 2 5 3" xfId="24197"/>
    <cellStyle name="Note 3 3 3 2 5 3 2" xfId="33877"/>
    <cellStyle name="Note 3 3 3 2 5 4" xfId="18533"/>
    <cellStyle name="Note 3 3 3 2 5 4 2" xfId="28213"/>
    <cellStyle name="Note 3 3 3 2 5 5" xfId="27465"/>
    <cellStyle name="Note 3 3 3 2 6" xfId="21836"/>
    <cellStyle name="Note 3 3 3 2 6 2" xfId="31516"/>
    <cellStyle name="Note 3 3 3 2 7" xfId="20539"/>
    <cellStyle name="Note 3 3 3 2 7 2" xfId="30219"/>
    <cellStyle name="Note 3 3 3 2 8" xfId="20333"/>
    <cellStyle name="Note 3 3 3 2 8 2" xfId="30013"/>
    <cellStyle name="Note 3 3 3 2 9" xfId="25406"/>
    <cellStyle name="Note 3 3 3 3" xfId="16593"/>
    <cellStyle name="Note 3 3 3 3 2" xfId="17507"/>
    <cellStyle name="Note 3 3 3 3 2 2" xfId="23067"/>
    <cellStyle name="Note 3 3 3 3 2 2 2" xfId="32747"/>
    <cellStyle name="Note 3 3 3 3 2 3" xfId="18834"/>
    <cellStyle name="Note 3 3 3 3 2 3 2" xfId="28514"/>
    <cellStyle name="Note 3 3 3 3 2 4" xfId="19542"/>
    <cellStyle name="Note 3 3 3 3 2 4 2" xfId="29222"/>
    <cellStyle name="Note 3 3 3 3 2 5" xfId="26989"/>
    <cellStyle name="Note 3 3 3 3 2 6" xfId="27191"/>
    <cellStyle name="Note 3 3 3 3 3" xfId="18188"/>
    <cellStyle name="Note 3 3 3 3 3 2" xfId="23748"/>
    <cellStyle name="Note 3 3 3 3 3 2 2" xfId="33428"/>
    <cellStyle name="Note 3 3 3 3 3 3" xfId="24082"/>
    <cellStyle name="Note 3 3 3 3 3 3 2" xfId="33762"/>
    <cellStyle name="Note 3 3 3 3 3 4" xfId="24858"/>
    <cellStyle name="Note 3 3 3 3 3 4 2" xfId="34538"/>
    <cellStyle name="Note 3 3 3 3 3 5" xfId="27872"/>
    <cellStyle name="Note 3 3 3 3 4" xfId="22243"/>
    <cellStyle name="Note 3 3 3 3 4 2" xfId="31923"/>
    <cellStyle name="Note 3 3 3 3 5" xfId="19765"/>
    <cellStyle name="Note 3 3 3 3 5 2" xfId="29445"/>
    <cellStyle name="Note 3 3 3 3 6" xfId="21129"/>
    <cellStyle name="Note 3 3 3 3 6 2" xfId="30809"/>
    <cellStyle name="Note 3 3 3 3 7" xfId="25298"/>
    <cellStyle name="Note 3 3 3 4" xfId="16357"/>
    <cellStyle name="Note 3 3 3 4 2" xfId="17006"/>
    <cellStyle name="Note 3 3 3 4 2 2" xfId="22581"/>
    <cellStyle name="Note 3 3 3 4 2 2 2" xfId="32261"/>
    <cellStyle name="Note 3 3 3 4 2 3" xfId="21104"/>
    <cellStyle name="Note 3 3 3 4 2 3 2" xfId="30784"/>
    <cellStyle name="Note 3 3 3 4 2 4" xfId="18521"/>
    <cellStyle name="Note 3 3 3 4 2 4 2" xfId="28201"/>
    <cellStyle name="Note 3 3 3 4 2 5" xfId="26563"/>
    <cellStyle name="Note 3 3 3 4 2 6" xfId="25755"/>
    <cellStyle name="Note 3 3 3 4 3" xfId="17952"/>
    <cellStyle name="Note 3 3 3 4 3 2" xfId="23512"/>
    <cellStyle name="Note 3 3 3 4 3 2 2" xfId="33192"/>
    <cellStyle name="Note 3 3 3 4 3 3" xfId="21414"/>
    <cellStyle name="Note 3 3 3 4 3 3 2" xfId="31094"/>
    <cellStyle name="Note 3 3 3 4 3 4" xfId="19447"/>
    <cellStyle name="Note 3 3 3 4 3 4 2" xfId="29127"/>
    <cellStyle name="Note 3 3 3 4 3 5" xfId="27636"/>
    <cellStyle name="Note 3 3 3 4 4" xfId="22007"/>
    <cellStyle name="Note 3 3 3 4 4 2" xfId="31687"/>
    <cellStyle name="Note 3 3 3 4 5" xfId="20136"/>
    <cellStyle name="Note 3 3 3 4 5 2" xfId="29816"/>
    <cellStyle name="Note 3 3 3 4 6" xfId="21229"/>
    <cellStyle name="Note 3 3 3 4 6 2" xfId="30909"/>
    <cellStyle name="Note 3 3 3 4 7" xfId="25911"/>
    <cellStyle name="Note 3 3 3 5" xfId="17132"/>
    <cellStyle name="Note 3 3 3 5 2" xfId="22707"/>
    <cellStyle name="Note 3 3 3 5 2 2" xfId="32387"/>
    <cellStyle name="Note 3 3 3 5 3" xfId="20228"/>
    <cellStyle name="Note 3 3 3 5 3 2" xfId="29908"/>
    <cellStyle name="Note 3 3 3 5 4" xfId="24735"/>
    <cellStyle name="Note 3 3 3 5 4 2" xfId="34415"/>
    <cellStyle name="Note 3 3 3 5 5" xfId="26674"/>
    <cellStyle name="Note 3 3 3 5 6" xfId="27177"/>
    <cellStyle name="Note 3 3 3 6" xfId="17682"/>
    <cellStyle name="Note 3 3 3 6 2" xfId="23242"/>
    <cellStyle name="Note 3 3 3 6 2 2" xfId="32922"/>
    <cellStyle name="Note 3 3 3 6 3" xfId="19982"/>
    <cellStyle name="Note 3 3 3 6 3 2" xfId="29662"/>
    <cellStyle name="Note 3 3 3 6 4" xfId="20856"/>
    <cellStyle name="Note 3 3 3 6 4 2" xfId="30536"/>
    <cellStyle name="Note 3 3 3 6 5" xfId="27366"/>
    <cellStyle name="Note 3 3 3 7" xfId="21733"/>
    <cellStyle name="Note 3 3 3 7 2" xfId="31413"/>
    <cellStyle name="Note 3 3 3 8" xfId="20048"/>
    <cellStyle name="Note 3 3 3 8 2" xfId="29728"/>
    <cellStyle name="Note 3 3 3 9" xfId="23896"/>
    <cellStyle name="Note 3 3 3 9 2" xfId="33576"/>
    <cellStyle name="Note 3 3 4" xfId="16095"/>
    <cellStyle name="Note 3 3 4 2" xfId="16618"/>
    <cellStyle name="Note 3 3 4 2 2" xfId="17532"/>
    <cellStyle name="Note 3 3 4 2 2 2" xfId="23092"/>
    <cellStyle name="Note 3 3 4 2 2 2 2" xfId="32772"/>
    <cellStyle name="Note 3 3 4 2 2 3" xfId="18818"/>
    <cellStyle name="Note 3 3 4 2 2 3 2" xfId="28498"/>
    <cellStyle name="Note 3 3 4 2 2 4" xfId="19291"/>
    <cellStyle name="Note 3 3 4 2 2 4 2" xfId="28971"/>
    <cellStyle name="Note 3 3 4 2 2 5" xfId="27014"/>
    <cellStyle name="Note 3 3 4 2 2 6" xfId="27216"/>
    <cellStyle name="Note 3 3 4 2 3" xfId="18213"/>
    <cellStyle name="Note 3 3 4 2 3 2" xfId="23773"/>
    <cellStyle name="Note 3 3 4 2 3 2 2" xfId="33453"/>
    <cellStyle name="Note 3 3 4 2 3 3" xfId="19004"/>
    <cellStyle name="Note 3 3 4 2 3 3 2" xfId="28684"/>
    <cellStyle name="Note 3 3 4 2 3 4" xfId="24833"/>
    <cellStyle name="Note 3 3 4 2 3 4 2" xfId="34513"/>
    <cellStyle name="Note 3 3 4 2 3 5" xfId="27897"/>
    <cellStyle name="Note 3 3 4 2 4" xfId="22268"/>
    <cellStyle name="Note 3 3 4 2 4 2" xfId="31948"/>
    <cellStyle name="Note 3 3 4 2 5" xfId="18576"/>
    <cellStyle name="Note 3 3 4 2 5 2" xfId="28256"/>
    <cellStyle name="Note 3 3 4 2 6" xfId="24888"/>
    <cellStyle name="Note 3 3 4 2 6 2" xfId="34568"/>
    <cellStyle name="Note 3 3 4 2 7" xfId="25951"/>
    <cellStyle name="Note 3 3 4 3" xfId="16382"/>
    <cellStyle name="Note 3 3 4 3 2" xfId="17069"/>
    <cellStyle name="Note 3 3 4 3 2 2" xfId="22644"/>
    <cellStyle name="Note 3 3 4 3 2 2 2" xfId="32324"/>
    <cellStyle name="Note 3 3 4 3 2 3" xfId="19628"/>
    <cellStyle name="Note 3 3 4 3 2 3 2" xfId="29308"/>
    <cellStyle name="Note 3 3 4 3 2 4" xfId="23887"/>
    <cellStyle name="Note 3 3 4 3 2 4 2" xfId="33567"/>
    <cellStyle name="Note 3 3 4 3 2 5" xfId="26617"/>
    <cellStyle name="Note 3 3 4 3 2 6" xfId="26001"/>
    <cellStyle name="Note 3 3 4 3 3" xfId="17977"/>
    <cellStyle name="Note 3 3 4 3 3 2" xfId="23537"/>
    <cellStyle name="Note 3 3 4 3 3 2 2" xfId="33217"/>
    <cellStyle name="Note 3 3 4 3 3 3" xfId="20999"/>
    <cellStyle name="Note 3 3 4 3 3 3 2" xfId="30679"/>
    <cellStyle name="Note 3 3 4 3 3 4" xfId="20140"/>
    <cellStyle name="Note 3 3 4 3 3 4 2" xfId="29820"/>
    <cellStyle name="Note 3 3 4 3 3 5" xfId="27661"/>
    <cellStyle name="Note 3 3 4 3 4" xfId="22032"/>
    <cellStyle name="Note 3 3 4 3 4 2" xfId="31712"/>
    <cellStyle name="Note 3 3 4 3 5" xfId="19651"/>
    <cellStyle name="Note 3 3 4 3 5 2" xfId="29331"/>
    <cellStyle name="Note 3 3 4 3 6" xfId="18781"/>
    <cellStyle name="Note 3 3 4 3 6 2" xfId="28461"/>
    <cellStyle name="Note 3 3 4 3 7" xfId="26137"/>
    <cellStyle name="Note 3 3 4 4" xfId="17039"/>
    <cellStyle name="Note 3 3 4 4 2" xfId="22614"/>
    <cellStyle name="Note 3 3 4 4 2 2" xfId="32294"/>
    <cellStyle name="Note 3 3 4 4 3" xfId="24244"/>
    <cellStyle name="Note 3 3 4 4 3 2" xfId="33924"/>
    <cellStyle name="Note 3 3 4 4 4" xfId="20890"/>
    <cellStyle name="Note 3 3 4 4 4 2" xfId="30570"/>
    <cellStyle name="Note 3 3 4 4 5" xfId="26590"/>
    <cellStyle name="Note 3 3 4 4 6" xfId="25880"/>
    <cellStyle name="Note 3 3 4 5" xfId="17707"/>
    <cellStyle name="Note 3 3 4 5 2" xfId="23267"/>
    <cellStyle name="Note 3 3 4 5 2 2" xfId="32947"/>
    <cellStyle name="Note 3 3 4 5 3" xfId="20770"/>
    <cellStyle name="Note 3 3 4 5 3 2" xfId="30450"/>
    <cellStyle name="Note 3 3 4 5 4" xfId="18795"/>
    <cellStyle name="Note 3 3 4 5 4 2" xfId="28475"/>
    <cellStyle name="Note 3 3 4 5 5" xfId="27391"/>
    <cellStyle name="Note 3 3 4 6" xfId="21758"/>
    <cellStyle name="Note 3 3 4 6 2" xfId="31438"/>
    <cellStyle name="Note 3 3 4 7" xfId="24515"/>
    <cellStyle name="Note 3 3 4 7 2" xfId="34195"/>
    <cellStyle name="Note 3 3 4 8" xfId="19964"/>
    <cellStyle name="Note 3 3 4 8 2" xfId="29644"/>
    <cellStyle name="Note 3 3 4 9" xfId="26135"/>
    <cellStyle name="Note 3 3 5" xfId="16241"/>
    <cellStyle name="Note 3 3 5 2" xfId="17001"/>
    <cellStyle name="Note 3 3 5 2 2" xfId="22576"/>
    <cellStyle name="Note 3 3 5 2 2 2" xfId="32256"/>
    <cellStyle name="Note 3 3 5 2 3" xfId="18883"/>
    <cellStyle name="Note 3 3 5 2 3 2" xfId="28563"/>
    <cellStyle name="Note 3 3 5 2 4" xfId="20279"/>
    <cellStyle name="Note 3 3 5 2 4 2" xfId="29959"/>
    <cellStyle name="Note 3 3 5 2 5" xfId="26558"/>
    <cellStyle name="Note 3 3 5 2 6" xfId="26016"/>
    <cellStyle name="Note 3 3 5 3" xfId="17836"/>
    <cellStyle name="Note 3 3 5 3 2" xfId="23396"/>
    <cellStyle name="Note 3 3 5 3 2 2" xfId="33076"/>
    <cellStyle name="Note 3 3 5 3 3" xfId="20078"/>
    <cellStyle name="Note 3 3 5 3 3 2" xfId="29758"/>
    <cellStyle name="Note 3 3 5 3 4" xfId="20586"/>
    <cellStyle name="Note 3 3 5 3 4 2" xfId="30266"/>
    <cellStyle name="Note 3 3 5 3 5" xfId="27520"/>
    <cellStyle name="Note 3 3 5 4" xfId="21891"/>
    <cellStyle name="Note 3 3 5 4 2" xfId="31571"/>
    <cellStyle name="Note 3 3 5 5" xfId="18400"/>
    <cellStyle name="Note 3 3 5 5 2" xfId="28080"/>
    <cellStyle name="Note 3 3 5 6" xfId="21410"/>
    <cellStyle name="Note 3 3 5 6 2" xfId="31090"/>
    <cellStyle name="Note 3 3 5 7" xfId="26080"/>
    <cellStyle name="Note 3 3 6" xfId="19049"/>
    <cellStyle name="Note 3 3 6 2" xfId="28729"/>
    <cellStyle name="Note 3 4" xfId="4254"/>
    <cellStyle name="Note 4" xfId="302"/>
    <cellStyle name="Note 4 2" xfId="15945"/>
    <cellStyle name="Note 4 2 10" xfId="18333"/>
    <cellStyle name="Note 4 2 10 2" xfId="28013"/>
    <cellStyle name="Note 4 2 11" xfId="24641"/>
    <cellStyle name="Note 4 2 11 2" xfId="34321"/>
    <cellStyle name="Note 4 2 12" xfId="26152"/>
    <cellStyle name="Note 4 2 2" xfId="16127"/>
    <cellStyle name="Note 4 2 2 10" xfId="26124"/>
    <cellStyle name="Note 4 2 2 2" xfId="16196"/>
    <cellStyle name="Note 4 2 2 2 2" xfId="16702"/>
    <cellStyle name="Note 4 2 2 2 2 2" xfId="17616"/>
    <cellStyle name="Note 4 2 2 2 2 2 2" xfId="23176"/>
    <cellStyle name="Note 4 2 2 2 2 2 2 2" xfId="32856"/>
    <cellStyle name="Note 4 2 2 2 2 2 3" xfId="21032"/>
    <cellStyle name="Note 4 2 2 2 2 2 3 2" xfId="30712"/>
    <cellStyle name="Note 4 2 2 2 2 2 4" xfId="19802"/>
    <cellStyle name="Note 4 2 2 2 2 2 4 2" xfId="29482"/>
    <cellStyle name="Note 4 2 2 2 2 2 5" xfId="27098"/>
    <cellStyle name="Note 4 2 2 2 2 2 6" xfId="27300"/>
    <cellStyle name="Note 4 2 2 2 2 3" xfId="18297"/>
    <cellStyle name="Note 4 2 2 2 2 3 2" xfId="23857"/>
    <cellStyle name="Note 4 2 2 2 2 3 2 2" xfId="33537"/>
    <cellStyle name="Note 4 2 2 2 2 3 3" xfId="24557"/>
    <cellStyle name="Note 4 2 2 2 2 3 3 2" xfId="34237"/>
    <cellStyle name="Note 4 2 2 2 2 3 4" xfId="24725"/>
    <cellStyle name="Note 4 2 2 2 2 3 4 2" xfId="34405"/>
    <cellStyle name="Note 4 2 2 2 2 3 5" xfId="27981"/>
    <cellStyle name="Note 4 2 2 2 2 4" xfId="22352"/>
    <cellStyle name="Note 4 2 2 2 2 4 2" xfId="32032"/>
    <cellStyle name="Note 4 2 2 2 2 5" xfId="20844"/>
    <cellStyle name="Note 4 2 2 2 2 5 2" xfId="30524"/>
    <cellStyle name="Note 4 2 2 2 2 6" xfId="20463"/>
    <cellStyle name="Note 4 2 2 2 2 6 2" xfId="30143"/>
    <cellStyle name="Note 4 2 2 2 2 7" xfId="25452"/>
    <cellStyle name="Note 4 2 2 2 3" xfId="16466"/>
    <cellStyle name="Note 4 2 2 2 3 2" xfId="17380"/>
    <cellStyle name="Note 4 2 2 2 3 2 2" xfId="22940"/>
    <cellStyle name="Note 4 2 2 2 3 2 2 2" xfId="32620"/>
    <cellStyle name="Note 4 2 2 2 3 2 3" xfId="19534"/>
    <cellStyle name="Note 4 2 2 2 3 2 3 2" xfId="29214"/>
    <cellStyle name="Note 4 2 2 2 3 2 4" xfId="21481"/>
    <cellStyle name="Note 4 2 2 2 3 2 4 2" xfId="31161"/>
    <cellStyle name="Note 4 2 2 2 3 2 5" xfId="26862"/>
    <cellStyle name="Note 4 2 2 2 3 2 6" xfId="25069"/>
    <cellStyle name="Note 4 2 2 2 3 3" xfId="18061"/>
    <cellStyle name="Note 4 2 2 2 3 3 2" xfId="23621"/>
    <cellStyle name="Note 4 2 2 2 3 3 2 2" xfId="33301"/>
    <cellStyle name="Note 4 2 2 2 3 3 3" xfId="18335"/>
    <cellStyle name="Note 4 2 2 2 3 3 3 2" xfId="28015"/>
    <cellStyle name="Note 4 2 2 2 3 3 4" xfId="19531"/>
    <cellStyle name="Note 4 2 2 2 3 3 4 2" xfId="29211"/>
    <cellStyle name="Note 4 2 2 2 3 3 5" xfId="27745"/>
    <cellStyle name="Note 4 2 2 2 3 4" xfId="22116"/>
    <cellStyle name="Note 4 2 2 2 3 4 2" xfId="31796"/>
    <cellStyle name="Note 4 2 2 2 3 5" xfId="19498"/>
    <cellStyle name="Note 4 2 2 2 3 5 2" xfId="29178"/>
    <cellStyle name="Note 4 2 2 2 3 6" xfId="20705"/>
    <cellStyle name="Note 4 2 2 2 3 6 2" xfId="30385"/>
    <cellStyle name="Note 4 2 2 2 3 7" xfId="25304"/>
    <cellStyle name="Note 4 2 2 2 4" xfId="16878"/>
    <cellStyle name="Note 4 2 2 2 4 2" xfId="22453"/>
    <cellStyle name="Note 4 2 2 2 4 2 2" xfId="32133"/>
    <cellStyle name="Note 4 2 2 2 4 3" xfId="23984"/>
    <cellStyle name="Note 4 2 2 2 4 3 2" xfId="33664"/>
    <cellStyle name="Note 4 2 2 2 4 4" xfId="18653"/>
    <cellStyle name="Note 4 2 2 2 4 4 2" xfId="28333"/>
    <cellStyle name="Note 4 2 2 2 4 5" xfId="26435"/>
    <cellStyle name="Note 4 2 2 2 4 6" xfId="25295"/>
    <cellStyle name="Note 4 2 2 2 5" xfId="17791"/>
    <cellStyle name="Note 4 2 2 2 5 2" xfId="23351"/>
    <cellStyle name="Note 4 2 2 2 5 2 2" xfId="33031"/>
    <cellStyle name="Note 4 2 2 2 5 3" xfId="18429"/>
    <cellStyle name="Note 4 2 2 2 5 3 2" xfId="28109"/>
    <cellStyle name="Note 4 2 2 2 5 4" xfId="24884"/>
    <cellStyle name="Note 4 2 2 2 5 4 2" xfId="34564"/>
    <cellStyle name="Note 4 2 2 2 5 5" xfId="27475"/>
    <cellStyle name="Note 4 2 2 2 6" xfId="21846"/>
    <cellStyle name="Note 4 2 2 2 6 2" xfId="31526"/>
    <cellStyle name="Note 4 2 2 2 7" xfId="18703"/>
    <cellStyle name="Note 4 2 2 2 7 2" xfId="28383"/>
    <cellStyle name="Note 4 2 2 2 8" xfId="19925"/>
    <cellStyle name="Note 4 2 2 2 8 2" xfId="29605"/>
    <cellStyle name="Note 4 2 2 2 9" xfId="25191"/>
    <cellStyle name="Note 4 2 2 3" xfId="16641"/>
    <cellStyle name="Note 4 2 2 3 2" xfId="17555"/>
    <cellStyle name="Note 4 2 2 3 2 2" xfId="23115"/>
    <cellStyle name="Note 4 2 2 3 2 2 2" xfId="32795"/>
    <cellStyle name="Note 4 2 2 3 2 3" xfId="18490"/>
    <cellStyle name="Note 4 2 2 3 2 3 2" xfId="28170"/>
    <cellStyle name="Note 4 2 2 3 2 4" xfId="20137"/>
    <cellStyle name="Note 4 2 2 3 2 4 2" xfId="29817"/>
    <cellStyle name="Note 4 2 2 3 2 5" xfId="27037"/>
    <cellStyle name="Note 4 2 2 3 2 6" xfId="27239"/>
    <cellStyle name="Note 4 2 2 3 3" xfId="18236"/>
    <cellStyle name="Note 4 2 2 3 3 2" xfId="23796"/>
    <cellStyle name="Note 4 2 2 3 3 2 2" xfId="33476"/>
    <cellStyle name="Note 4 2 2 3 3 3" xfId="23987"/>
    <cellStyle name="Note 4 2 2 3 3 3 2" xfId="33667"/>
    <cellStyle name="Note 4 2 2 3 3 4" xfId="24785"/>
    <cellStyle name="Note 4 2 2 3 3 4 2" xfId="34465"/>
    <cellStyle name="Note 4 2 2 3 3 5" xfId="27920"/>
    <cellStyle name="Note 4 2 2 3 4" xfId="22291"/>
    <cellStyle name="Note 4 2 2 3 4 2" xfId="31971"/>
    <cellStyle name="Note 4 2 2 3 5" xfId="21432"/>
    <cellStyle name="Note 4 2 2 3 5 2" xfId="31112"/>
    <cellStyle name="Note 4 2 2 3 6" xfId="18926"/>
    <cellStyle name="Note 4 2 2 3 6 2" xfId="28606"/>
    <cellStyle name="Note 4 2 2 3 7" xfId="25232"/>
    <cellStyle name="Note 4 2 2 4" xfId="16405"/>
    <cellStyle name="Note 4 2 2 4 2" xfId="17319"/>
    <cellStyle name="Note 4 2 2 4 2 2" xfId="22879"/>
    <cellStyle name="Note 4 2 2 4 2 2 2" xfId="32559"/>
    <cellStyle name="Note 4 2 2 4 2 3" xfId="19813"/>
    <cellStyle name="Note 4 2 2 4 2 3 2" xfId="29493"/>
    <cellStyle name="Note 4 2 2 4 2 4" xfId="19821"/>
    <cellStyle name="Note 4 2 2 4 2 4 2" xfId="29501"/>
    <cellStyle name="Note 4 2 2 4 2 5" xfId="26801"/>
    <cellStyle name="Note 4 2 2 4 2 6" xfId="25219"/>
    <cellStyle name="Note 4 2 2 4 3" xfId="18000"/>
    <cellStyle name="Note 4 2 2 4 3 2" xfId="23560"/>
    <cellStyle name="Note 4 2 2 4 3 2 2" xfId="33240"/>
    <cellStyle name="Note 4 2 2 4 3 3" xfId="18600"/>
    <cellStyle name="Note 4 2 2 4 3 3 2" xfId="28280"/>
    <cellStyle name="Note 4 2 2 4 3 4" xfId="19897"/>
    <cellStyle name="Note 4 2 2 4 3 4 2" xfId="29577"/>
    <cellStyle name="Note 4 2 2 4 3 5" xfId="27684"/>
    <cellStyle name="Note 4 2 2 4 4" xfId="22055"/>
    <cellStyle name="Note 4 2 2 4 4 2" xfId="31735"/>
    <cellStyle name="Note 4 2 2 4 5" xfId="21186"/>
    <cellStyle name="Note 4 2 2 4 5 2" xfId="30866"/>
    <cellStyle name="Note 4 2 2 4 6" xfId="20239"/>
    <cellStyle name="Note 4 2 2 4 6 2" xfId="29919"/>
    <cellStyle name="Note 4 2 2 4 7" xfId="26194"/>
    <cellStyle name="Note 4 2 2 5" xfId="17219"/>
    <cellStyle name="Note 4 2 2 5 2" xfId="22785"/>
    <cellStyle name="Note 4 2 2 5 2 2" xfId="32465"/>
    <cellStyle name="Note 4 2 2 5 3" xfId="20287"/>
    <cellStyle name="Note 4 2 2 5 3 2" xfId="29967"/>
    <cellStyle name="Note 4 2 2 5 4" xfId="24223"/>
    <cellStyle name="Note 4 2 2 5 4 2" xfId="33903"/>
    <cellStyle name="Note 4 2 2 5 5" xfId="26737"/>
    <cellStyle name="Note 4 2 2 5 6" xfId="26307"/>
    <cellStyle name="Note 4 2 2 6" xfId="17730"/>
    <cellStyle name="Note 4 2 2 6 2" xfId="23290"/>
    <cellStyle name="Note 4 2 2 6 2 2" xfId="32970"/>
    <cellStyle name="Note 4 2 2 6 3" xfId="18312"/>
    <cellStyle name="Note 4 2 2 6 3 2" xfId="27994"/>
    <cellStyle name="Note 4 2 2 6 4" xfId="21271"/>
    <cellStyle name="Note 4 2 2 6 4 2" xfId="30951"/>
    <cellStyle name="Note 4 2 2 6 5" xfId="27414"/>
    <cellStyle name="Note 4 2 2 7" xfId="21783"/>
    <cellStyle name="Note 4 2 2 7 2" xfId="31463"/>
    <cellStyle name="Note 4 2 2 8" xfId="21376"/>
    <cellStyle name="Note 4 2 2 8 2" xfId="31056"/>
    <cellStyle name="Note 4 2 2 9" xfId="24728"/>
    <cellStyle name="Note 4 2 2 9 2" xfId="34408"/>
    <cellStyle name="Note 4 2 3" xfId="16144"/>
    <cellStyle name="Note 4 2 3 2" xfId="16657"/>
    <cellStyle name="Note 4 2 3 2 2" xfId="17571"/>
    <cellStyle name="Note 4 2 3 2 2 2" xfId="23131"/>
    <cellStyle name="Note 4 2 3 2 2 2 2" xfId="32811"/>
    <cellStyle name="Note 4 2 3 2 2 3" xfId="19757"/>
    <cellStyle name="Note 4 2 3 2 2 3 2" xfId="29437"/>
    <cellStyle name="Note 4 2 3 2 2 4" xfId="20737"/>
    <cellStyle name="Note 4 2 3 2 2 4 2" xfId="30417"/>
    <cellStyle name="Note 4 2 3 2 2 5" xfId="27053"/>
    <cellStyle name="Note 4 2 3 2 2 6" xfId="27255"/>
    <cellStyle name="Note 4 2 3 2 3" xfId="18252"/>
    <cellStyle name="Note 4 2 3 2 3 2" xfId="23812"/>
    <cellStyle name="Note 4 2 3 2 3 2 2" xfId="33492"/>
    <cellStyle name="Note 4 2 3 2 3 3" xfId="24465"/>
    <cellStyle name="Note 4 2 3 2 3 3 2" xfId="34145"/>
    <cellStyle name="Note 4 2 3 2 3 4" xfId="24864"/>
    <cellStyle name="Note 4 2 3 2 3 4 2" xfId="34544"/>
    <cellStyle name="Note 4 2 3 2 3 5" xfId="27936"/>
    <cellStyle name="Note 4 2 3 2 4" xfId="22307"/>
    <cellStyle name="Note 4 2 3 2 4 2" xfId="31987"/>
    <cellStyle name="Note 4 2 3 2 5" xfId="21149"/>
    <cellStyle name="Note 4 2 3 2 5 2" xfId="30829"/>
    <cellStyle name="Note 4 2 3 2 6" xfId="19404"/>
    <cellStyle name="Note 4 2 3 2 6 2" xfId="29084"/>
    <cellStyle name="Note 4 2 3 2 7" xfId="25939"/>
    <cellStyle name="Note 4 2 3 3" xfId="16421"/>
    <cellStyle name="Note 4 2 3 3 2" xfId="17335"/>
    <cellStyle name="Note 4 2 3 3 2 2" xfId="22895"/>
    <cellStyle name="Note 4 2 3 3 2 2 2" xfId="32575"/>
    <cellStyle name="Note 4 2 3 3 2 3" xfId="19656"/>
    <cellStyle name="Note 4 2 3 3 2 3 2" xfId="29336"/>
    <cellStyle name="Note 4 2 3 3 2 4" xfId="20300"/>
    <cellStyle name="Note 4 2 3 3 2 4 2" xfId="29980"/>
    <cellStyle name="Note 4 2 3 3 2 5" xfId="26817"/>
    <cellStyle name="Note 4 2 3 3 2 6" xfId="25124"/>
    <cellStyle name="Note 4 2 3 3 3" xfId="18016"/>
    <cellStyle name="Note 4 2 3 3 3 2" xfId="23576"/>
    <cellStyle name="Note 4 2 3 3 3 2 2" xfId="33256"/>
    <cellStyle name="Note 4 2 3 3 3 3" xfId="24453"/>
    <cellStyle name="Note 4 2 3 3 3 3 2" xfId="34133"/>
    <cellStyle name="Note 4 2 3 3 3 4" xfId="24597"/>
    <cellStyle name="Note 4 2 3 3 3 4 2" xfId="34277"/>
    <cellStyle name="Note 4 2 3 3 3 5" xfId="27700"/>
    <cellStyle name="Note 4 2 3 3 4" xfId="22071"/>
    <cellStyle name="Note 4 2 3 3 4 2" xfId="31751"/>
    <cellStyle name="Note 4 2 3 3 5" xfId="21555"/>
    <cellStyle name="Note 4 2 3 3 5 2" xfId="31235"/>
    <cellStyle name="Note 4 2 3 3 6" xfId="18993"/>
    <cellStyle name="Note 4 2 3 3 6 2" xfId="28673"/>
    <cellStyle name="Note 4 2 3 3 7" xfId="25167"/>
    <cellStyle name="Note 4 2 3 4" xfId="17198"/>
    <cellStyle name="Note 4 2 3 4 2" xfId="22773"/>
    <cellStyle name="Note 4 2 3 4 2 2" xfId="32453"/>
    <cellStyle name="Note 4 2 3 4 3" xfId="24074"/>
    <cellStyle name="Note 4 2 3 4 3 2" xfId="33754"/>
    <cellStyle name="Note 4 2 3 4 4" xfId="20169"/>
    <cellStyle name="Note 4 2 3 4 4 2" xfId="29849"/>
    <cellStyle name="Note 4 2 3 4 5" xfId="26730"/>
    <cellStyle name="Note 4 2 3 4 6" xfId="27180"/>
    <cellStyle name="Note 4 2 3 5" xfId="17746"/>
    <cellStyle name="Note 4 2 3 5 2" xfId="23306"/>
    <cellStyle name="Note 4 2 3 5 2 2" xfId="32986"/>
    <cellStyle name="Note 4 2 3 5 3" xfId="19027"/>
    <cellStyle name="Note 4 2 3 5 3 2" xfId="28707"/>
    <cellStyle name="Note 4 2 3 5 4" xfId="18450"/>
    <cellStyle name="Note 4 2 3 5 4 2" xfId="28130"/>
    <cellStyle name="Note 4 2 3 5 5" xfId="27430"/>
    <cellStyle name="Note 4 2 3 6" xfId="21799"/>
    <cellStyle name="Note 4 2 3 6 2" xfId="31479"/>
    <cellStyle name="Note 4 2 3 7" xfId="20383"/>
    <cellStyle name="Note 4 2 3 7 2" xfId="30063"/>
    <cellStyle name="Note 4 2 3 8" xfId="24783"/>
    <cellStyle name="Note 4 2 3 8 2" xfId="34463"/>
    <cellStyle name="Note 4 2 3 9" xfId="26088"/>
    <cellStyle name="Note 4 2 4" xfId="16000"/>
    <cellStyle name="Note 4 2 4 2" xfId="16543"/>
    <cellStyle name="Note 4 2 4 2 2" xfId="17457"/>
    <cellStyle name="Note 4 2 4 2 2 2" xfId="23017"/>
    <cellStyle name="Note 4 2 4 2 2 2 2" xfId="32697"/>
    <cellStyle name="Note 4 2 4 2 2 3" xfId="18638"/>
    <cellStyle name="Note 4 2 4 2 2 3 2" xfId="28318"/>
    <cellStyle name="Note 4 2 4 2 2 4" xfId="24322"/>
    <cellStyle name="Note 4 2 4 2 2 4 2" xfId="34002"/>
    <cellStyle name="Note 4 2 4 2 2 5" xfId="26939"/>
    <cellStyle name="Note 4 2 4 2 2 6" xfId="25709"/>
    <cellStyle name="Note 4 2 4 2 3" xfId="18138"/>
    <cellStyle name="Note 4 2 4 2 3 2" xfId="23698"/>
    <cellStyle name="Note 4 2 4 2 3 2 2" xfId="33378"/>
    <cellStyle name="Note 4 2 4 2 3 3" xfId="24179"/>
    <cellStyle name="Note 4 2 4 2 3 3 2" xfId="33859"/>
    <cellStyle name="Note 4 2 4 2 3 4" xfId="19514"/>
    <cellStyle name="Note 4 2 4 2 3 4 2" xfId="29194"/>
    <cellStyle name="Note 4 2 4 2 3 5" xfId="27822"/>
    <cellStyle name="Note 4 2 4 2 4" xfId="22193"/>
    <cellStyle name="Note 4 2 4 2 4 2" xfId="31873"/>
    <cellStyle name="Note 4 2 4 2 5" xfId="21124"/>
    <cellStyle name="Note 4 2 4 2 5 2" xfId="30804"/>
    <cellStyle name="Note 4 2 4 2 6" xfId="19987"/>
    <cellStyle name="Note 4 2 4 2 6 2" xfId="29667"/>
    <cellStyle name="Note 4 2 4 2 7" xfId="25659"/>
    <cellStyle name="Note 4 2 4 3" xfId="16307"/>
    <cellStyle name="Note 4 2 4 3 2" xfId="16848"/>
    <cellStyle name="Note 4 2 4 3 2 2" xfId="22423"/>
    <cellStyle name="Note 4 2 4 3 2 2 2" xfId="32103"/>
    <cellStyle name="Note 4 2 4 3 2 3" xfId="20614"/>
    <cellStyle name="Note 4 2 4 3 2 3 2" xfId="30294"/>
    <cellStyle name="Note 4 2 4 3 2 4" xfId="20381"/>
    <cellStyle name="Note 4 2 4 3 2 4 2" xfId="30061"/>
    <cellStyle name="Note 4 2 4 3 2 5" xfId="26405"/>
    <cellStyle name="Note 4 2 4 3 2 6" xfId="26204"/>
    <cellStyle name="Note 4 2 4 3 3" xfId="17902"/>
    <cellStyle name="Note 4 2 4 3 3 2" xfId="23462"/>
    <cellStyle name="Note 4 2 4 3 3 2 2" xfId="33142"/>
    <cellStyle name="Note 4 2 4 3 3 3" xfId="20846"/>
    <cellStyle name="Note 4 2 4 3 3 3 2" xfId="30526"/>
    <cellStyle name="Note 4 2 4 3 3 4" xfId="18627"/>
    <cellStyle name="Note 4 2 4 3 3 4 2" xfId="28307"/>
    <cellStyle name="Note 4 2 4 3 3 5" xfId="27586"/>
    <cellStyle name="Note 4 2 4 3 4" xfId="21957"/>
    <cellStyle name="Note 4 2 4 3 4 2" xfId="31637"/>
    <cellStyle name="Note 4 2 4 3 5" xfId="24417"/>
    <cellStyle name="Note 4 2 4 3 5 2" xfId="34097"/>
    <cellStyle name="Note 4 2 4 3 6" xfId="20820"/>
    <cellStyle name="Note 4 2 4 3 6 2" xfId="30500"/>
    <cellStyle name="Note 4 2 4 3 7" xfId="25418"/>
    <cellStyle name="Note 4 2 4 4" xfId="17028"/>
    <cellStyle name="Note 4 2 4 4 2" xfId="22603"/>
    <cellStyle name="Note 4 2 4 4 2 2" xfId="32283"/>
    <cellStyle name="Note 4 2 4 4 3" xfId="20112"/>
    <cellStyle name="Note 4 2 4 4 3 2" xfId="29792"/>
    <cellStyle name="Note 4 2 4 4 4" xfId="21030"/>
    <cellStyle name="Note 4 2 4 4 4 2" xfId="30710"/>
    <cellStyle name="Note 4 2 4 4 5" xfId="26580"/>
    <cellStyle name="Note 4 2 4 4 6" xfId="25439"/>
    <cellStyle name="Note 4 2 4 5" xfId="17632"/>
    <cellStyle name="Note 4 2 4 5 2" xfId="23192"/>
    <cellStyle name="Note 4 2 4 5 2 2" xfId="32872"/>
    <cellStyle name="Note 4 2 4 5 3" xfId="21288"/>
    <cellStyle name="Note 4 2 4 5 3 2" xfId="30968"/>
    <cellStyle name="Note 4 2 4 5 4" xfId="19424"/>
    <cellStyle name="Note 4 2 4 5 4 2" xfId="29104"/>
    <cellStyle name="Note 4 2 4 5 5" xfId="27316"/>
    <cellStyle name="Note 4 2 4 6" xfId="21679"/>
    <cellStyle name="Note 4 2 4 6 2" xfId="31359"/>
    <cellStyle name="Note 4 2 4 7" xfId="23946"/>
    <cellStyle name="Note 4 2 4 7 2" xfId="33626"/>
    <cellStyle name="Note 4 2 4 8" xfId="24334"/>
    <cellStyle name="Note 4 2 4 8 2" xfId="34014"/>
    <cellStyle name="Note 4 2 4 9" xfId="26138"/>
    <cellStyle name="Note 4 2 5" xfId="16496"/>
    <cellStyle name="Note 4 2 5 2" xfId="17410"/>
    <cellStyle name="Note 4 2 5 2 2" xfId="22970"/>
    <cellStyle name="Note 4 2 5 2 2 2" xfId="32650"/>
    <cellStyle name="Note 4 2 5 2 3" xfId="21475"/>
    <cellStyle name="Note 4 2 5 2 3 2" xfId="31155"/>
    <cellStyle name="Note 4 2 5 2 4" xfId="20990"/>
    <cellStyle name="Note 4 2 5 2 4 2" xfId="30670"/>
    <cellStyle name="Note 4 2 5 2 5" xfId="26892"/>
    <cellStyle name="Note 4 2 5 2 6" xfId="25064"/>
    <cellStyle name="Note 4 2 5 3" xfId="18091"/>
    <cellStyle name="Note 4 2 5 3 2" xfId="23651"/>
    <cellStyle name="Note 4 2 5 3 2 2" xfId="33331"/>
    <cellStyle name="Note 4 2 5 3 3" xfId="24523"/>
    <cellStyle name="Note 4 2 5 3 3 2" xfId="34203"/>
    <cellStyle name="Note 4 2 5 3 4" xfId="24764"/>
    <cellStyle name="Note 4 2 5 3 4 2" xfId="34444"/>
    <cellStyle name="Note 4 2 5 3 5" xfId="27775"/>
    <cellStyle name="Note 4 2 5 4" xfId="22146"/>
    <cellStyle name="Note 4 2 5 4 2" xfId="31826"/>
    <cellStyle name="Note 4 2 5 5" xfId="24440"/>
    <cellStyle name="Note 4 2 5 5 2" xfId="34120"/>
    <cellStyle name="Note 4 2 5 6" xfId="20863"/>
    <cellStyle name="Note 4 2 5 6 2" xfId="30543"/>
    <cellStyle name="Note 4 2 5 7" xfId="25647"/>
    <cellStyle name="Note 4 2 6" xfId="16260"/>
    <cellStyle name="Note 4 2 6 2" xfId="16820"/>
    <cellStyle name="Note 4 2 6 2 2" xfId="22395"/>
    <cellStyle name="Note 4 2 6 2 2 2" xfId="32075"/>
    <cellStyle name="Note 4 2 6 2 3" xfId="19423"/>
    <cellStyle name="Note 4 2 6 2 3 2" xfId="29103"/>
    <cellStyle name="Note 4 2 6 2 4" xfId="21308"/>
    <cellStyle name="Note 4 2 6 2 4 2" xfId="30988"/>
    <cellStyle name="Note 4 2 6 2 5" xfId="26377"/>
    <cellStyle name="Note 4 2 6 2 6" xfId="25510"/>
    <cellStyle name="Note 4 2 6 3" xfId="17855"/>
    <cellStyle name="Note 4 2 6 3 2" xfId="23415"/>
    <cellStyle name="Note 4 2 6 3 2 2" xfId="33095"/>
    <cellStyle name="Note 4 2 6 3 3" xfId="24087"/>
    <cellStyle name="Note 4 2 6 3 3 2" xfId="33767"/>
    <cellStyle name="Note 4 2 6 3 4" xfId="24742"/>
    <cellStyle name="Note 4 2 6 3 4 2" xfId="34422"/>
    <cellStyle name="Note 4 2 6 3 5" xfId="27539"/>
    <cellStyle name="Note 4 2 6 4" xfId="21910"/>
    <cellStyle name="Note 4 2 6 4 2" xfId="31590"/>
    <cellStyle name="Note 4 2 6 5" xfId="20980"/>
    <cellStyle name="Note 4 2 6 5 2" xfId="30660"/>
    <cellStyle name="Note 4 2 6 6" xfId="24139"/>
    <cellStyle name="Note 4 2 6 6 2" xfId="33819"/>
    <cellStyle name="Note 4 2 6 7" xfId="25312"/>
    <cellStyle name="Note 4 2 7" xfId="17016"/>
    <cellStyle name="Note 4 2 7 2" xfId="22591"/>
    <cellStyle name="Note 4 2 7 2 2" xfId="32271"/>
    <cellStyle name="Note 4 2 7 3" xfId="19378"/>
    <cellStyle name="Note 4 2 7 3 2" xfId="29058"/>
    <cellStyle name="Note 4 2 7 4" xfId="19095"/>
    <cellStyle name="Note 4 2 7 4 2" xfId="28775"/>
    <cellStyle name="Note 4 2 7 5" xfId="26570"/>
    <cellStyle name="Note 4 2 7 6" xfId="26178"/>
    <cellStyle name="Note 4 2 8" xfId="17127"/>
    <cellStyle name="Note 4 2 8 2" xfId="22702"/>
    <cellStyle name="Note 4 2 8 2 2" xfId="32382"/>
    <cellStyle name="Note 4 2 8 3" xfId="19758"/>
    <cellStyle name="Note 4 2 8 3 2" xfId="29438"/>
    <cellStyle name="Note 4 2 8 4" xfId="19566"/>
    <cellStyle name="Note 4 2 8 4 2" xfId="29246"/>
    <cellStyle name="Note 4 2 8 5" xfId="26343"/>
    <cellStyle name="Note 4 2 9" xfId="21631"/>
    <cellStyle name="Note 4 2 9 2" xfId="31311"/>
    <cellStyle name="Note 4 3" xfId="16039"/>
    <cellStyle name="Note 4 3 10" xfId="25168"/>
    <cellStyle name="Note 4 3 2" xfId="16171"/>
    <cellStyle name="Note 4 3 2 2" xfId="16677"/>
    <cellStyle name="Note 4 3 2 2 2" xfId="17591"/>
    <cellStyle name="Note 4 3 2 2 2 2" xfId="23151"/>
    <cellStyle name="Note 4 3 2 2 2 2 2" xfId="32831"/>
    <cellStyle name="Note 4 3 2 2 2 3" xfId="19455"/>
    <cellStyle name="Note 4 3 2 2 2 3 2" xfId="29135"/>
    <cellStyle name="Note 4 3 2 2 2 4" xfId="19616"/>
    <cellStyle name="Note 4 3 2 2 2 4 2" xfId="29296"/>
    <cellStyle name="Note 4 3 2 2 2 5" xfId="27073"/>
    <cellStyle name="Note 4 3 2 2 2 6" xfId="27275"/>
    <cellStyle name="Note 4 3 2 2 3" xfId="18272"/>
    <cellStyle name="Note 4 3 2 2 3 2" xfId="23832"/>
    <cellStyle name="Note 4 3 2 2 3 2 2" xfId="33512"/>
    <cellStyle name="Note 4 3 2 2 3 3" xfId="24377"/>
    <cellStyle name="Note 4 3 2 2 3 3 2" xfId="34057"/>
    <cellStyle name="Note 4 3 2 2 3 4" xfId="24580"/>
    <cellStyle name="Note 4 3 2 2 3 4 2" xfId="34260"/>
    <cellStyle name="Note 4 3 2 2 3 5" xfId="27956"/>
    <cellStyle name="Note 4 3 2 2 4" xfId="22327"/>
    <cellStyle name="Note 4 3 2 2 4 2" xfId="32007"/>
    <cellStyle name="Note 4 3 2 2 5" xfId="19024"/>
    <cellStyle name="Note 4 3 2 2 5 2" xfId="28704"/>
    <cellStyle name="Note 4 3 2 2 6" xfId="20716"/>
    <cellStyle name="Note 4 3 2 2 6 2" xfId="30396"/>
    <cellStyle name="Note 4 3 2 2 7" xfId="26028"/>
    <cellStyle name="Note 4 3 2 3" xfId="16441"/>
    <cellStyle name="Note 4 3 2 3 2" xfId="17355"/>
    <cellStyle name="Note 4 3 2 3 2 2" xfId="22915"/>
    <cellStyle name="Note 4 3 2 3 2 2 2" xfId="32595"/>
    <cellStyle name="Note 4 3 2 3 2 3" xfId="24462"/>
    <cellStyle name="Note 4 3 2 3 2 3 2" xfId="34142"/>
    <cellStyle name="Note 4 3 2 3 2 4" xfId="18961"/>
    <cellStyle name="Note 4 3 2 3 2 4 2" xfId="28641"/>
    <cellStyle name="Note 4 3 2 3 2 5" xfId="26837"/>
    <cellStyle name="Note 4 3 2 3 2 6" xfId="25154"/>
    <cellStyle name="Note 4 3 2 3 3" xfId="18036"/>
    <cellStyle name="Note 4 3 2 3 3 2" xfId="23596"/>
    <cellStyle name="Note 4 3 2 3 3 2 2" xfId="33276"/>
    <cellStyle name="Note 4 3 2 3 3 3" xfId="20308"/>
    <cellStyle name="Note 4 3 2 3 3 3 2" xfId="29988"/>
    <cellStyle name="Note 4 3 2 3 3 4" xfId="19859"/>
    <cellStyle name="Note 4 3 2 3 3 4 2" xfId="29539"/>
    <cellStyle name="Note 4 3 2 3 3 5" xfId="27720"/>
    <cellStyle name="Note 4 3 2 3 4" xfId="22091"/>
    <cellStyle name="Note 4 3 2 3 4 2" xfId="31771"/>
    <cellStyle name="Note 4 3 2 3 5" xfId="18998"/>
    <cellStyle name="Note 4 3 2 3 5 2" xfId="28678"/>
    <cellStyle name="Note 4 3 2 3 6" xfId="19314"/>
    <cellStyle name="Note 4 3 2 3 6 2" xfId="28994"/>
    <cellStyle name="Note 4 3 2 3 7" xfId="25719"/>
    <cellStyle name="Note 4 3 2 4" xfId="17222"/>
    <cellStyle name="Note 4 3 2 4 2" xfId="22788"/>
    <cellStyle name="Note 4 3 2 4 2 2" xfId="32468"/>
    <cellStyle name="Note 4 3 2 4 3" xfId="20781"/>
    <cellStyle name="Note 4 3 2 4 3 2" xfId="30461"/>
    <cellStyle name="Note 4 3 2 4 4" xfId="24018"/>
    <cellStyle name="Note 4 3 2 4 4 2" xfId="33698"/>
    <cellStyle name="Note 4 3 2 4 5" xfId="26739"/>
    <cellStyle name="Note 4 3 2 4 6" xfId="26763"/>
    <cellStyle name="Note 4 3 2 5" xfId="17766"/>
    <cellStyle name="Note 4 3 2 5 2" xfId="23326"/>
    <cellStyle name="Note 4 3 2 5 2 2" xfId="33006"/>
    <cellStyle name="Note 4 3 2 5 3" xfId="23997"/>
    <cellStyle name="Note 4 3 2 5 3 2" xfId="33677"/>
    <cellStyle name="Note 4 3 2 5 4" xfId="18348"/>
    <cellStyle name="Note 4 3 2 5 4 2" xfId="28028"/>
    <cellStyle name="Note 4 3 2 5 5" xfId="27450"/>
    <cellStyle name="Note 4 3 2 6" xfId="21821"/>
    <cellStyle name="Note 4 3 2 6 2" xfId="31501"/>
    <cellStyle name="Note 4 3 2 7" xfId="20365"/>
    <cellStyle name="Note 4 3 2 7 2" xfId="30045"/>
    <cellStyle name="Note 4 3 2 8" xfId="20743"/>
    <cellStyle name="Note 4 3 2 8 2" xfId="30423"/>
    <cellStyle name="Note 4 3 2 9" xfId="25373"/>
    <cellStyle name="Note 4 3 3" xfId="16566"/>
    <cellStyle name="Note 4 3 3 2" xfId="17480"/>
    <cellStyle name="Note 4 3 3 2 2" xfId="23040"/>
    <cellStyle name="Note 4 3 3 2 2 2" xfId="32720"/>
    <cellStyle name="Note 4 3 3 2 3" xfId="18446"/>
    <cellStyle name="Note 4 3 3 2 3 2" xfId="28126"/>
    <cellStyle name="Note 4 3 3 2 4" xfId="19848"/>
    <cellStyle name="Note 4 3 3 2 4 2" xfId="29528"/>
    <cellStyle name="Note 4 3 3 2 5" xfId="26962"/>
    <cellStyle name="Note 4 3 3 2 6" xfId="25139"/>
    <cellStyle name="Note 4 3 3 3" xfId="18161"/>
    <cellStyle name="Note 4 3 3 3 2" xfId="23721"/>
    <cellStyle name="Note 4 3 3 3 2 2" xfId="33401"/>
    <cellStyle name="Note 4 3 3 3 3" xfId="24099"/>
    <cellStyle name="Note 4 3 3 3 3 2" xfId="33779"/>
    <cellStyle name="Note 4 3 3 3 4" xfId="24996"/>
    <cellStyle name="Note 4 3 3 3 4 2" xfId="34676"/>
    <cellStyle name="Note 4 3 3 3 5" xfId="27845"/>
    <cellStyle name="Note 4 3 3 4" xfId="22216"/>
    <cellStyle name="Note 4 3 3 4 2" xfId="31896"/>
    <cellStyle name="Note 4 3 3 5" xfId="19200"/>
    <cellStyle name="Note 4 3 3 5 2" xfId="28880"/>
    <cellStyle name="Note 4 3 3 6" xfId="20127"/>
    <cellStyle name="Note 4 3 3 6 2" xfId="29807"/>
    <cellStyle name="Note 4 3 3 7" xfId="25535"/>
    <cellStyle name="Note 4 3 4" xfId="16330"/>
    <cellStyle name="Note 4 3 4 2" xfId="16987"/>
    <cellStyle name="Note 4 3 4 2 2" xfId="22562"/>
    <cellStyle name="Note 4 3 4 2 2 2" xfId="32242"/>
    <cellStyle name="Note 4 3 4 2 3" xfId="18705"/>
    <cellStyle name="Note 4 3 4 2 3 2" xfId="28385"/>
    <cellStyle name="Note 4 3 4 2 4" xfId="24981"/>
    <cellStyle name="Note 4 3 4 2 4 2" xfId="34661"/>
    <cellStyle name="Note 4 3 4 2 5" xfId="26544"/>
    <cellStyle name="Note 4 3 4 2 6" xfId="25460"/>
    <cellStyle name="Note 4 3 4 3" xfId="17925"/>
    <cellStyle name="Note 4 3 4 3 2" xfId="23485"/>
    <cellStyle name="Note 4 3 4 3 2 2" xfId="33165"/>
    <cellStyle name="Note 4 3 4 3 3" xfId="20881"/>
    <cellStyle name="Note 4 3 4 3 3 2" xfId="30561"/>
    <cellStyle name="Note 4 3 4 3 4" xfId="20845"/>
    <cellStyle name="Note 4 3 4 3 4 2" xfId="30525"/>
    <cellStyle name="Note 4 3 4 3 5" xfId="27609"/>
    <cellStyle name="Note 4 3 4 4" xfId="21980"/>
    <cellStyle name="Note 4 3 4 4 2" xfId="31660"/>
    <cellStyle name="Note 4 3 4 5" xfId="21214"/>
    <cellStyle name="Note 4 3 4 5 2" xfId="30894"/>
    <cellStyle name="Note 4 3 4 6" xfId="20410"/>
    <cellStyle name="Note 4 3 4 6 2" xfId="30090"/>
    <cellStyle name="Note 4 3 4 7" xfId="25480"/>
    <cellStyle name="Note 4 3 5" xfId="17048"/>
    <cellStyle name="Note 4 3 5 2" xfId="22623"/>
    <cellStyle name="Note 4 3 5 2 2" xfId="32303"/>
    <cellStyle name="Note 4 3 5 3" xfId="18774"/>
    <cellStyle name="Note 4 3 5 3 2" xfId="28454"/>
    <cellStyle name="Note 4 3 5 4" xfId="19931"/>
    <cellStyle name="Note 4 3 5 4 2" xfId="29611"/>
    <cellStyle name="Note 4 3 5 5" xfId="26598"/>
    <cellStyle name="Note 4 3 5 6" xfId="26167"/>
    <cellStyle name="Note 4 3 6" xfId="17655"/>
    <cellStyle name="Note 4 3 6 2" xfId="23215"/>
    <cellStyle name="Note 4 3 6 2 2" xfId="32895"/>
    <cellStyle name="Note 4 3 6 3" xfId="18980"/>
    <cellStyle name="Note 4 3 6 3 2" xfId="28660"/>
    <cellStyle name="Note 4 3 6 4" xfId="20782"/>
    <cellStyle name="Note 4 3 6 4 2" xfId="30462"/>
    <cellStyle name="Note 4 3 6 5" xfId="27339"/>
    <cellStyle name="Note 4 3 7" xfId="21706"/>
    <cellStyle name="Note 4 3 7 2" xfId="31386"/>
    <cellStyle name="Note 4 3 8" xfId="20086"/>
    <cellStyle name="Note 4 3 8 2" xfId="29766"/>
    <cellStyle name="Note 4 3 9" xfId="20455"/>
    <cellStyle name="Note 4 3 9 2" xfId="30135"/>
    <cellStyle name="Note 4 4" xfId="16083"/>
    <cellStyle name="Note 4 4 2" xfId="16607"/>
    <cellStyle name="Note 4 4 2 2" xfId="17521"/>
    <cellStyle name="Note 4 4 2 2 2" xfId="23081"/>
    <cellStyle name="Note 4 4 2 2 2 2" xfId="32761"/>
    <cellStyle name="Note 4 4 2 2 3" xfId="19497"/>
    <cellStyle name="Note 4 4 2 2 3 2" xfId="29177"/>
    <cellStyle name="Note 4 4 2 2 4" xfId="20524"/>
    <cellStyle name="Note 4 4 2 2 4 2" xfId="30204"/>
    <cellStyle name="Note 4 4 2 2 5" xfId="27003"/>
    <cellStyle name="Note 4 4 2 2 6" xfId="27205"/>
    <cellStyle name="Note 4 4 2 3" xfId="18202"/>
    <cellStyle name="Note 4 4 2 3 2" xfId="23762"/>
    <cellStyle name="Note 4 4 2 3 2 2" xfId="33442"/>
    <cellStyle name="Note 4 4 2 3 3" xfId="24203"/>
    <cellStyle name="Note 4 4 2 3 3 2" xfId="33883"/>
    <cellStyle name="Note 4 4 2 3 4" xfId="21575"/>
    <cellStyle name="Note 4 4 2 3 4 2" xfId="31255"/>
    <cellStyle name="Note 4 4 2 3 5" xfId="27886"/>
    <cellStyle name="Note 4 4 2 4" xfId="22257"/>
    <cellStyle name="Note 4 4 2 4 2" xfId="31937"/>
    <cellStyle name="Note 4 4 2 5" xfId="18399"/>
    <cellStyle name="Note 4 4 2 5 2" xfId="28079"/>
    <cellStyle name="Note 4 4 2 6" xfId="21374"/>
    <cellStyle name="Note 4 4 2 6 2" xfId="31054"/>
    <cellStyle name="Note 4 4 2 7" xfId="25458"/>
    <cellStyle name="Note 4 4 3" xfId="16371"/>
    <cellStyle name="Note 4 4 3 2" xfId="16814"/>
    <cellStyle name="Note 4 4 3 2 2" xfId="22389"/>
    <cellStyle name="Note 4 4 3 2 2 2" xfId="32069"/>
    <cellStyle name="Note 4 4 3 2 3" xfId="18675"/>
    <cellStyle name="Note 4 4 3 2 3 2" xfId="28355"/>
    <cellStyle name="Note 4 4 3 2 4" xfId="20541"/>
    <cellStyle name="Note 4 4 3 2 4 2" xfId="30221"/>
    <cellStyle name="Note 4 4 3 2 5" xfId="26371"/>
    <cellStyle name="Note 4 4 3 2 6" xfId="25413"/>
    <cellStyle name="Note 4 4 3 3" xfId="17966"/>
    <cellStyle name="Note 4 4 3 3 2" xfId="23526"/>
    <cellStyle name="Note 4 4 3 3 2 2" xfId="33206"/>
    <cellStyle name="Note 4 4 3 3 3" xfId="19082"/>
    <cellStyle name="Note 4 4 3 3 3 2" xfId="28762"/>
    <cellStyle name="Note 4 4 3 3 4" xfId="19016"/>
    <cellStyle name="Note 4 4 3 3 4 2" xfId="28696"/>
    <cellStyle name="Note 4 4 3 3 5" xfId="27650"/>
    <cellStyle name="Note 4 4 3 4" xfId="22021"/>
    <cellStyle name="Note 4 4 3 4 2" xfId="31701"/>
    <cellStyle name="Note 4 4 3 5" xfId="20861"/>
    <cellStyle name="Note 4 4 3 5 2" xfId="30541"/>
    <cellStyle name="Note 4 4 3 6" xfId="20419"/>
    <cellStyle name="Note 4 4 3 6 2" xfId="30099"/>
    <cellStyle name="Note 4 4 3 7" xfId="25306"/>
    <cellStyle name="Note 4 4 4" xfId="17178"/>
    <cellStyle name="Note 4 4 4 2" xfId="22753"/>
    <cellStyle name="Note 4 4 4 2 2" xfId="32433"/>
    <cellStyle name="Note 4 4 4 3" xfId="18715"/>
    <cellStyle name="Note 4 4 4 3 2" xfId="28395"/>
    <cellStyle name="Note 4 4 4 4" xfId="21457"/>
    <cellStyle name="Note 4 4 4 4 2" xfId="31137"/>
    <cellStyle name="Note 4 4 4 5" xfId="26714"/>
    <cellStyle name="Note 4 4 4 6" xfId="27158"/>
    <cellStyle name="Note 4 4 5" xfId="17696"/>
    <cellStyle name="Note 4 4 5 2" xfId="23256"/>
    <cellStyle name="Note 4 4 5 2 2" xfId="32936"/>
    <cellStyle name="Note 4 4 5 3" xfId="24066"/>
    <cellStyle name="Note 4 4 5 3 2" xfId="33746"/>
    <cellStyle name="Note 4 4 5 4" xfId="24349"/>
    <cellStyle name="Note 4 4 5 4 2" xfId="34029"/>
    <cellStyle name="Note 4 4 5 5" xfId="27380"/>
    <cellStyle name="Note 4 4 6" xfId="21747"/>
    <cellStyle name="Note 4 4 6 2" xfId="31427"/>
    <cellStyle name="Note 4 4 7" xfId="24410"/>
    <cellStyle name="Note 4 4 7 2" xfId="34090"/>
    <cellStyle name="Note 4 4 8" xfId="24666"/>
    <cellStyle name="Note 4 4 8 2" xfId="34346"/>
    <cellStyle name="Note 4 4 9" xfId="25432"/>
    <cellStyle name="Note 4 5" xfId="16226"/>
    <cellStyle name="Note 4 5 2" xfId="16867"/>
    <cellStyle name="Note 4 5 2 2" xfId="22442"/>
    <cellStyle name="Note 4 5 2 2 2" xfId="32122"/>
    <cellStyle name="Note 4 5 2 3" xfId="19846"/>
    <cellStyle name="Note 4 5 2 3 2" xfId="29526"/>
    <cellStyle name="Note 4 5 2 4" xfId="20667"/>
    <cellStyle name="Note 4 5 2 4 2" xfId="30347"/>
    <cellStyle name="Note 4 5 2 5" xfId="26424"/>
    <cellStyle name="Note 4 5 2 6" xfId="26031"/>
    <cellStyle name="Note 4 5 3" xfId="17821"/>
    <cellStyle name="Note 4 5 3 2" xfId="23381"/>
    <cellStyle name="Note 4 5 3 2 2" xfId="33061"/>
    <cellStyle name="Note 4 5 3 3" xfId="20009"/>
    <cellStyle name="Note 4 5 3 3 2" xfId="29689"/>
    <cellStyle name="Note 4 5 3 4" xfId="20992"/>
    <cellStyle name="Note 4 5 3 4 2" xfId="30672"/>
    <cellStyle name="Note 4 5 3 5" xfId="27505"/>
    <cellStyle name="Note 4 5 4" xfId="21876"/>
    <cellStyle name="Note 4 5 4 2" xfId="31556"/>
    <cellStyle name="Note 4 5 5" xfId="23905"/>
    <cellStyle name="Note 4 5 5 2" xfId="33585"/>
    <cellStyle name="Note 4 5 6" xfId="21335"/>
    <cellStyle name="Note 4 5 6 2" xfId="31015"/>
    <cellStyle name="Note 4 5 7" xfId="25331"/>
    <cellStyle name="Note 4 6" xfId="24241"/>
    <cellStyle name="Note 4 6 2" xfId="33921"/>
    <cellStyle name="Note 5" xfId="796"/>
    <cellStyle name="Note 5 2" xfId="15950"/>
    <cellStyle name="Note 5 2 10" xfId="18391"/>
    <cellStyle name="Note 5 2 10 2" xfId="28071"/>
    <cellStyle name="Note 5 2 11" xfId="19427"/>
    <cellStyle name="Note 5 2 11 2" xfId="29107"/>
    <cellStyle name="Note 5 2 12" xfId="25351"/>
    <cellStyle name="Note 5 2 2" xfId="16132"/>
    <cellStyle name="Note 5 2 2 10" xfId="25250"/>
    <cellStyle name="Note 5 2 2 2" xfId="16199"/>
    <cellStyle name="Note 5 2 2 2 2" xfId="16705"/>
    <cellStyle name="Note 5 2 2 2 2 2" xfId="17619"/>
    <cellStyle name="Note 5 2 2 2 2 2 2" xfId="23179"/>
    <cellStyle name="Note 5 2 2 2 2 2 2 2" xfId="32859"/>
    <cellStyle name="Note 5 2 2 2 2 2 3" xfId="18642"/>
    <cellStyle name="Note 5 2 2 2 2 2 3 2" xfId="28322"/>
    <cellStyle name="Note 5 2 2 2 2 2 4" xfId="18673"/>
    <cellStyle name="Note 5 2 2 2 2 2 4 2" xfId="28353"/>
    <cellStyle name="Note 5 2 2 2 2 2 5" xfId="27101"/>
    <cellStyle name="Note 5 2 2 2 2 2 6" xfId="27303"/>
    <cellStyle name="Note 5 2 2 2 2 3" xfId="18300"/>
    <cellStyle name="Note 5 2 2 2 2 3 2" xfId="23860"/>
    <cellStyle name="Note 5 2 2 2 2 3 2 2" xfId="33540"/>
    <cellStyle name="Note 5 2 2 2 2 3 3" xfId="24560"/>
    <cellStyle name="Note 5 2 2 2 2 3 3 2" xfId="34240"/>
    <cellStyle name="Note 5 2 2 2 2 3 4" xfId="18592"/>
    <cellStyle name="Note 5 2 2 2 2 3 4 2" xfId="28272"/>
    <cellStyle name="Note 5 2 2 2 2 3 5" xfId="27984"/>
    <cellStyle name="Note 5 2 2 2 2 4" xfId="22355"/>
    <cellStyle name="Note 5 2 2 2 2 4 2" xfId="32035"/>
    <cellStyle name="Note 5 2 2 2 2 5" xfId="18613"/>
    <cellStyle name="Note 5 2 2 2 2 5 2" xfId="28293"/>
    <cellStyle name="Note 5 2 2 2 2 6" xfId="20654"/>
    <cellStyle name="Note 5 2 2 2 2 6 2" xfId="30334"/>
    <cellStyle name="Note 5 2 2 2 2 7" xfId="25174"/>
    <cellStyle name="Note 5 2 2 2 3" xfId="16469"/>
    <cellStyle name="Note 5 2 2 2 3 2" xfId="17383"/>
    <cellStyle name="Note 5 2 2 2 3 2 2" xfId="22943"/>
    <cellStyle name="Note 5 2 2 2 3 2 2 2" xfId="32623"/>
    <cellStyle name="Note 5 2 2 2 3 2 3" xfId="18713"/>
    <cellStyle name="Note 5 2 2 2 3 2 3 2" xfId="28393"/>
    <cellStyle name="Note 5 2 2 2 3 2 4" xfId="24968"/>
    <cellStyle name="Note 5 2 2 2 3 2 4 2" xfId="34648"/>
    <cellStyle name="Note 5 2 2 2 3 2 5" xfId="26865"/>
    <cellStyle name="Note 5 2 2 2 3 2 6" xfId="25150"/>
    <cellStyle name="Note 5 2 2 2 3 3" xfId="18064"/>
    <cellStyle name="Note 5 2 2 2 3 3 2" xfId="23624"/>
    <cellStyle name="Note 5 2 2 2 3 3 2 2" xfId="33304"/>
    <cellStyle name="Note 5 2 2 2 3 3 3" xfId="18366"/>
    <cellStyle name="Note 5 2 2 2 3 3 3 2" xfId="28046"/>
    <cellStyle name="Note 5 2 2 2 3 3 4" xfId="24212"/>
    <cellStyle name="Note 5 2 2 2 3 3 4 2" xfId="33892"/>
    <cellStyle name="Note 5 2 2 2 3 3 5" xfId="27748"/>
    <cellStyle name="Note 5 2 2 2 3 4" xfId="22119"/>
    <cellStyle name="Note 5 2 2 2 3 4 2" xfId="31799"/>
    <cellStyle name="Note 5 2 2 2 3 5" xfId="20281"/>
    <cellStyle name="Note 5 2 2 2 3 5 2" xfId="29961"/>
    <cellStyle name="Note 5 2 2 2 3 6" xfId="19527"/>
    <cellStyle name="Note 5 2 2 2 3 6 2" xfId="29207"/>
    <cellStyle name="Note 5 2 2 2 3 7" xfId="25810"/>
    <cellStyle name="Note 5 2 2 2 4" xfId="16979"/>
    <cellStyle name="Note 5 2 2 2 4 2" xfId="22554"/>
    <cellStyle name="Note 5 2 2 2 4 2 2" xfId="32234"/>
    <cellStyle name="Note 5 2 2 2 4 3" xfId="20476"/>
    <cellStyle name="Note 5 2 2 2 4 3 2" xfId="30156"/>
    <cellStyle name="Note 5 2 2 2 4 4" xfId="20599"/>
    <cellStyle name="Note 5 2 2 2 4 4 2" xfId="30279"/>
    <cellStyle name="Note 5 2 2 2 4 5" xfId="26536"/>
    <cellStyle name="Note 5 2 2 2 4 6" xfId="25660"/>
    <cellStyle name="Note 5 2 2 2 5" xfId="17794"/>
    <cellStyle name="Note 5 2 2 2 5 2" xfId="23354"/>
    <cellStyle name="Note 5 2 2 2 5 2 2" xfId="33034"/>
    <cellStyle name="Note 5 2 2 2 5 3" xfId="18763"/>
    <cellStyle name="Note 5 2 2 2 5 3 2" xfId="28443"/>
    <cellStyle name="Note 5 2 2 2 5 4" xfId="24657"/>
    <cellStyle name="Note 5 2 2 2 5 4 2" xfId="34337"/>
    <cellStyle name="Note 5 2 2 2 5 5" xfId="27478"/>
    <cellStyle name="Note 5 2 2 2 6" xfId="21849"/>
    <cellStyle name="Note 5 2 2 2 6 2" xfId="31529"/>
    <cellStyle name="Note 5 2 2 2 7" xfId="19926"/>
    <cellStyle name="Note 5 2 2 2 7 2" xfId="29606"/>
    <cellStyle name="Note 5 2 2 2 8" xfId="19281"/>
    <cellStyle name="Note 5 2 2 2 8 2" xfId="28961"/>
    <cellStyle name="Note 5 2 2 2 9" xfId="25774"/>
    <cellStyle name="Note 5 2 2 3" xfId="16646"/>
    <cellStyle name="Note 5 2 2 3 2" xfId="17560"/>
    <cellStyle name="Note 5 2 2 3 2 2" xfId="23120"/>
    <cellStyle name="Note 5 2 2 3 2 2 2" xfId="32800"/>
    <cellStyle name="Note 5 2 2 3 2 3" xfId="19332"/>
    <cellStyle name="Note 5 2 2 3 2 3 2" xfId="29012"/>
    <cellStyle name="Note 5 2 2 3 2 4" xfId="19976"/>
    <cellStyle name="Note 5 2 2 3 2 4 2" xfId="29656"/>
    <cellStyle name="Note 5 2 2 3 2 5" xfId="27042"/>
    <cellStyle name="Note 5 2 2 3 2 6" xfId="27244"/>
    <cellStyle name="Note 5 2 2 3 3" xfId="18241"/>
    <cellStyle name="Note 5 2 2 3 3 2" xfId="23801"/>
    <cellStyle name="Note 5 2 2 3 3 2 2" xfId="33481"/>
    <cellStyle name="Note 5 2 2 3 3 3" xfId="24292"/>
    <cellStyle name="Note 5 2 2 3 3 3 2" xfId="33972"/>
    <cellStyle name="Note 5 2 2 3 3 4" xfId="24738"/>
    <cellStyle name="Note 5 2 2 3 3 4 2" xfId="34418"/>
    <cellStyle name="Note 5 2 2 3 3 5" xfId="27925"/>
    <cellStyle name="Note 5 2 2 3 4" xfId="22296"/>
    <cellStyle name="Note 5 2 2 3 4 2" xfId="31976"/>
    <cellStyle name="Note 5 2 2 3 5" xfId="24493"/>
    <cellStyle name="Note 5 2 2 3 5 2" xfId="34173"/>
    <cellStyle name="Note 5 2 2 3 6" xfId="18345"/>
    <cellStyle name="Note 5 2 2 3 6 2" xfId="28025"/>
    <cellStyle name="Note 5 2 2 3 7" xfId="25497"/>
    <cellStyle name="Note 5 2 2 4" xfId="16410"/>
    <cellStyle name="Note 5 2 2 4 2" xfId="17324"/>
    <cellStyle name="Note 5 2 2 4 2 2" xfId="22884"/>
    <cellStyle name="Note 5 2 2 4 2 2 2" xfId="32564"/>
    <cellStyle name="Note 5 2 2 4 2 3" xfId="24268"/>
    <cellStyle name="Note 5 2 2 4 2 3 2" xfId="33948"/>
    <cellStyle name="Note 5 2 2 4 2 4" xfId="24678"/>
    <cellStyle name="Note 5 2 2 4 2 4 2" xfId="34358"/>
    <cellStyle name="Note 5 2 2 4 2 5" xfId="26806"/>
    <cellStyle name="Note 5 2 2 4 2 6" xfId="25085"/>
    <cellStyle name="Note 5 2 2 4 3" xfId="18005"/>
    <cellStyle name="Note 5 2 2 4 3 2" xfId="23565"/>
    <cellStyle name="Note 5 2 2 4 3 2 2" xfId="33245"/>
    <cellStyle name="Note 5 2 2 4 3 3" xfId="24397"/>
    <cellStyle name="Note 5 2 2 4 3 3 2" xfId="34077"/>
    <cellStyle name="Note 5 2 2 4 3 4" xfId="20458"/>
    <cellStyle name="Note 5 2 2 4 3 4 2" xfId="30138"/>
    <cellStyle name="Note 5 2 2 4 3 5" xfId="27689"/>
    <cellStyle name="Note 5 2 2 4 4" xfId="22060"/>
    <cellStyle name="Note 5 2 2 4 4 2" xfId="31740"/>
    <cellStyle name="Note 5 2 2 4 5" xfId="20341"/>
    <cellStyle name="Note 5 2 2 4 5 2" xfId="30021"/>
    <cellStyle name="Note 5 2 2 4 6" xfId="20085"/>
    <cellStyle name="Note 5 2 2 4 6 2" xfId="29765"/>
    <cellStyle name="Note 5 2 2 4 7" xfId="25392"/>
    <cellStyle name="Note 5 2 2 5" xfId="17228"/>
    <cellStyle name="Note 5 2 2 5 2" xfId="22793"/>
    <cellStyle name="Note 5 2 2 5 2 2" xfId="32473"/>
    <cellStyle name="Note 5 2 2 5 3" xfId="19586"/>
    <cellStyle name="Note 5 2 2 5 3 2" xfId="29266"/>
    <cellStyle name="Note 5 2 2 5 4" xfId="24405"/>
    <cellStyle name="Note 5 2 2 5 4 2" xfId="34085"/>
    <cellStyle name="Note 5 2 2 5 5" xfId="26743"/>
    <cellStyle name="Note 5 2 2 5 6" xfId="27120"/>
    <cellStyle name="Note 5 2 2 6" xfId="17735"/>
    <cellStyle name="Note 5 2 2 6 2" xfId="23295"/>
    <cellStyle name="Note 5 2 2 6 2 2" xfId="32975"/>
    <cellStyle name="Note 5 2 2 6 3" xfId="21048"/>
    <cellStyle name="Note 5 2 2 6 3 2" xfId="30728"/>
    <cellStyle name="Note 5 2 2 6 4" xfId="21295"/>
    <cellStyle name="Note 5 2 2 6 4 2" xfId="30975"/>
    <cellStyle name="Note 5 2 2 6 5" xfId="27419"/>
    <cellStyle name="Note 5 2 2 7" xfId="21788"/>
    <cellStyle name="Note 5 2 2 7 2" xfId="31468"/>
    <cellStyle name="Note 5 2 2 8" xfId="21546"/>
    <cellStyle name="Note 5 2 2 8 2" xfId="31226"/>
    <cellStyle name="Note 5 2 2 9" xfId="24612"/>
    <cellStyle name="Note 5 2 2 9 2" xfId="34292"/>
    <cellStyle name="Note 5 2 3" xfId="16090"/>
    <cellStyle name="Note 5 2 3 2" xfId="16613"/>
    <cellStyle name="Note 5 2 3 2 2" xfId="17527"/>
    <cellStyle name="Note 5 2 3 2 2 2" xfId="23087"/>
    <cellStyle name="Note 5 2 3 2 2 2 2" xfId="32767"/>
    <cellStyle name="Note 5 2 3 2 2 3" xfId="19595"/>
    <cellStyle name="Note 5 2 3 2 2 3 2" xfId="29275"/>
    <cellStyle name="Note 5 2 3 2 2 4" xfId="24023"/>
    <cellStyle name="Note 5 2 3 2 2 4 2" xfId="33703"/>
    <cellStyle name="Note 5 2 3 2 2 5" xfId="27009"/>
    <cellStyle name="Note 5 2 3 2 2 6" xfId="27211"/>
    <cellStyle name="Note 5 2 3 2 3" xfId="18208"/>
    <cellStyle name="Note 5 2 3 2 3 2" xfId="23768"/>
    <cellStyle name="Note 5 2 3 2 3 2 2" xfId="33448"/>
    <cellStyle name="Note 5 2 3 2 3 3" xfId="24004"/>
    <cellStyle name="Note 5 2 3 2 3 3 2" xfId="33684"/>
    <cellStyle name="Note 5 2 3 2 3 4" xfId="24867"/>
    <cellStyle name="Note 5 2 3 2 3 4 2" xfId="34547"/>
    <cellStyle name="Note 5 2 3 2 3 5" xfId="27892"/>
    <cellStyle name="Note 5 2 3 2 4" xfId="22263"/>
    <cellStyle name="Note 5 2 3 2 4 2" xfId="31943"/>
    <cellStyle name="Note 5 2 3 2 5" xfId="20008"/>
    <cellStyle name="Note 5 2 3 2 5 2" xfId="29688"/>
    <cellStyle name="Note 5 2 3 2 6" xfId="21467"/>
    <cellStyle name="Note 5 2 3 2 6 2" xfId="31147"/>
    <cellStyle name="Note 5 2 3 2 7" xfId="25164"/>
    <cellStyle name="Note 5 2 3 3" xfId="16377"/>
    <cellStyle name="Note 5 2 3 3 2" xfId="16921"/>
    <cellStyle name="Note 5 2 3 3 2 2" xfId="22496"/>
    <cellStyle name="Note 5 2 3 3 2 2 2" xfId="32176"/>
    <cellStyle name="Note 5 2 3 3 2 3" xfId="24067"/>
    <cellStyle name="Note 5 2 3 3 2 3 2" xfId="33747"/>
    <cellStyle name="Note 5 2 3 3 2 4" xfId="20579"/>
    <cellStyle name="Note 5 2 3 3 2 4 2" xfId="30259"/>
    <cellStyle name="Note 5 2 3 3 2 5" xfId="26478"/>
    <cellStyle name="Note 5 2 3 3 2 6" xfId="26119"/>
    <cellStyle name="Note 5 2 3 3 3" xfId="17972"/>
    <cellStyle name="Note 5 2 3 3 3 2" xfId="23532"/>
    <cellStyle name="Note 5 2 3 3 3 2 2" xfId="33212"/>
    <cellStyle name="Note 5 2 3 3 3 3" xfId="18752"/>
    <cellStyle name="Note 5 2 3 3 3 3 2" xfId="28432"/>
    <cellStyle name="Note 5 2 3 3 3 4" xfId="20130"/>
    <cellStyle name="Note 5 2 3 3 3 4 2" xfId="29810"/>
    <cellStyle name="Note 5 2 3 3 3 5" xfId="27656"/>
    <cellStyle name="Note 5 2 3 3 4" xfId="22027"/>
    <cellStyle name="Note 5 2 3 3 4 2" xfId="31707"/>
    <cellStyle name="Note 5 2 3 3 5" xfId="19861"/>
    <cellStyle name="Note 5 2 3 3 5 2" xfId="29541"/>
    <cellStyle name="Note 5 2 3 3 6" xfId="19437"/>
    <cellStyle name="Note 5 2 3 3 6 2" xfId="29117"/>
    <cellStyle name="Note 5 2 3 3 7" xfId="25650"/>
    <cellStyle name="Note 5 2 3 4" xfId="17189"/>
    <cellStyle name="Note 5 2 3 4 2" xfId="22764"/>
    <cellStyle name="Note 5 2 3 4 2 2" xfId="32444"/>
    <cellStyle name="Note 5 2 3 4 3" xfId="18895"/>
    <cellStyle name="Note 5 2 3 4 3 2" xfId="28575"/>
    <cellStyle name="Note 5 2 3 4 4" xfId="18530"/>
    <cellStyle name="Note 5 2 3 4 4 2" xfId="28210"/>
    <cellStyle name="Note 5 2 3 4 5" xfId="26722"/>
    <cellStyle name="Note 5 2 3 4 6" xfId="26755"/>
    <cellStyle name="Note 5 2 3 5" xfId="17702"/>
    <cellStyle name="Note 5 2 3 5 2" xfId="23262"/>
    <cellStyle name="Note 5 2 3 5 2 2" xfId="32942"/>
    <cellStyle name="Note 5 2 3 5 3" xfId="20099"/>
    <cellStyle name="Note 5 2 3 5 3 2" xfId="29779"/>
    <cellStyle name="Note 5 2 3 5 4" xfId="24603"/>
    <cellStyle name="Note 5 2 3 5 4 2" xfId="34283"/>
    <cellStyle name="Note 5 2 3 5 5" xfId="27386"/>
    <cellStyle name="Note 5 2 3 6" xfId="21753"/>
    <cellStyle name="Note 5 2 3 6 2" xfId="31433"/>
    <cellStyle name="Note 5 2 3 7" xfId="24176"/>
    <cellStyle name="Note 5 2 3 7 2" xfId="33856"/>
    <cellStyle name="Note 5 2 3 8" xfId="20269"/>
    <cellStyle name="Note 5 2 3 8 2" xfId="29949"/>
    <cellStyle name="Note 5 2 3 9" xfId="25655"/>
    <cellStyle name="Note 5 2 4" xfId="15987"/>
    <cellStyle name="Note 5 2 4 2" xfId="16532"/>
    <cellStyle name="Note 5 2 4 2 2" xfId="17446"/>
    <cellStyle name="Note 5 2 4 2 2 2" xfId="23006"/>
    <cellStyle name="Note 5 2 4 2 2 2 2" xfId="32686"/>
    <cellStyle name="Note 5 2 4 2 2 3" xfId="20933"/>
    <cellStyle name="Note 5 2 4 2 2 3 2" xfId="30613"/>
    <cellStyle name="Note 5 2 4 2 2 4" xfId="21413"/>
    <cellStyle name="Note 5 2 4 2 2 4 2" xfId="31093"/>
    <cellStyle name="Note 5 2 4 2 2 5" xfId="26928"/>
    <cellStyle name="Note 5 2 4 2 2 6" xfId="25056"/>
    <cellStyle name="Note 5 2 4 2 3" xfId="18127"/>
    <cellStyle name="Note 5 2 4 2 3 2" xfId="23687"/>
    <cellStyle name="Note 5 2 4 2 3 2 2" xfId="33367"/>
    <cellStyle name="Note 5 2 4 2 3 3" xfId="24504"/>
    <cellStyle name="Note 5 2 4 2 3 3 2" xfId="34184"/>
    <cellStyle name="Note 5 2 4 2 3 4" xfId="24987"/>
    <cellStyle name="Note 5 2 4 2 3 4 2" xfId="34667"/>
    <cellStyle name="Note 5 2 4 2 3 5" xfId="27811"/>
    <cellStyle name="Note 5 2 4 2 4" xfId="22182"/>
    <cellStyle name="Note 5 2 4 2 4 2" xfId="31862"/>
    <cellStyle name="Note 5 2 4 2 5" xfId="21021"/>
    <cellStyle name="Note 5 2 4 2 5 2" xfId="30701"/>
    <cellStyle name="Note 5 2 4 2 6" xfId="20430"/>
    <cellStyle name="Note 5 2 4 2 6 2" xfId="30110"/>
    <cellStyle name="Note 5 2 4 2 7" xfId="26186"/>
    <cellStyle name="Note 5 2 4 3" xfId="16296"/>
    <cellStyle name="Note 5 2 4 3 2" xfId="16930"/>
    <cellStyle name="Note 5 2 4 3 2 2" xfId="22505"/>
    <cellStyle name="Note 5 2 4 3 2 2 2" xfId="32185"/>
    <cellStyle name="Note 5 2 4 3 2 3" xfId="20550"/>
    <cellStyle name="Note 5 2 4 3 2 3 2" xfId="30230"/>
    <cellStyle name="Note 5 2 4 3 2 4" xfId="20110"/>
    <cellStyle name="Note 5 2 4 3 2 4 2" xfId="29790"/>
    <cellStyle name="Note 5 2 4 3 2 5" xfId="26487"/>
    <cellStyle name="Note 5 2 4 3 2 6" xfId="26045"/>
    <cellStyle name="Note 5 2 4 3 3" xfId="17891"/>
    <cellStyle name="Note 5 2 4 3 3 2" xfId="23451"/>
    <cellStyle name="Note 5 2 4 3 3 2 2" xfId="33131"/>
    <cellStyle name="Note 5 2 4 3 3 3" xfId="18813"/>
    <cellStyle name="Note 5 2 4 3 3 3 2" xfId="28493"/>
    <cellStyle name="Note 5 2 4 3 3 4" xfId="19512"/>
    <cellStyle name="Note 5 2 4 3 3 4 2" xfId="29192"/>
    <cellStyle name="Note 5 2 4 3 3 5" xfId="27575"/>
    <cellStyle name="Note 5 2 4 3 4" xfId="21946"/>
    <cellStyle name="Note 5 2 4 3 4 2" xfId="31626"/>
    <cellStyle name="Note 5 2 4 3 5" xfId="21363"/>
    <cellStyle name="Note 5 2 4 3 5 2" xfId="31043"/>
    <cellStyle name="Note 5 2 4 3 6" xfId="18950"/>
    <cellStyle name="Note 5 2 4 3 6 2" xfId="28630"/>
    <cellStyle name="Note 5 2 4 3 7" xfId="25768"/>
    <cellStyle name="Note 5 2 4 4" xfId="17181"/>
    <cellStyle name="Note 5 2 4 4 2" xfId="22756"/>
    <cellStyle name="Note 5 2 4 4 2 2" xfId="32436"/>
    <cellStyle name="Note 5 2 4 4 3" xfId="24124"/>
    <cellStyle name="Note 5 2 4 4 3 2" xfId="33804"/>
    <cellStyle name="Note 5 2 4 4 4" xfId="19984"/>
    <cellStyle name="Note 5 2 4 4 4 2" xfId="29664"/>
    <cellStyle name="Note 5 2 4 4 5" xfId="26716"/>
    <cellStyle name="Note 5 2 4 4 6" xfId="26357"/>
    <cellStyle name="Note 5 2 4 5" xfId="17113"/>
    <cellStyle name="Note 5 2 4 5 2" xfId="22688"/>
    <cellStyle name="Note 5 2 4 5 2 2" xfId="32368"/>
    <cellStyle name="Note 5 2 4 5 3" xfId="20778"/>
    <cellStyle name="Note 5 2 4 5 3 2" xfId="30458"/>
    <cellStyle name="Note 5 2 4 5 4" xfId="19896"/>
    <cellStyle name="Note 5 2 4 5 4 2" xfId="29576"/>
    <cellStyle name="Note 5 2 4 5 5" xfId="26328"/>
    <cellStyle name="Note 5 2 4 6" xfId="21668"/>
    <cellStyle name="Note 5 2 4 6 2" xfId="31348"/>
    <cellStyle name="Note 5 2 4 7" xfId="18901"/>
    <cellStyle name="Note 5 2 4 7 2" xfId="28581"/>
    <cellStyle name="Note 5 2 4 8" xfId="21183"/>
    <cellStyle name="Note 5 2 4 8 2" xfId="30863"/>
    <cellStyle name="Note 5 2 4 9" xfId="25625"/>
    <cellStyle name="Note 5 2 5" xfId="16501"/>
    <cellStyle name="Note 5 2 5 2" xfId="17415"/>
    <cellStyle name="Note 5 2 5 2 2" xfId="22975"/>
    <cellStyle name="Note 5 2 5 2 2 2" xfId="32655"/>
    <cellStyle name="Note 5 2 5 2 3" xfId="19339"/>
    <cellStyle name="Note 5 2 5 2 3 2" xfId="29019"/>
    <cellStyle name="Note 5 2 5 2 4" xfId="24792"/>
    <cellStyle name="Note 5 2 5 2 4 2" xfId="34472"/>
    <cellStyle name="Note 5 2 5 2 5" xfId="26897"/>
    <cellStyle name="Note 5 2 5 2 6" xfId="25237"/>
    <cellStyle name="Note 5 2 5 3" xfId="18096"/>
    <cellStyle name="Note 5 2 5 3 2" xfId="23656"/>
    <cellStyle name="Note 5 2 5 3 2 2" xfId="33336"/>
    <cellStyle name="Note 5 2 5 3 3" xfId="24048"/>
    <cellStyle name="Note 5 2 5 3 3 2" xfId="33728"/>
    <cellStyle name="Note 5 2 5 3 4" xfId="21556"/>
    <cellStyle name="Note 5 2 5 3 4 2" xfId="31236"/>
    <cellStyle name="Note 5 2 5 3 5" xfId="27780"/>
    <cellStyle name="Note 5 2 5 4" xfId="22151"/>
    <cellStyle name="Note 5 2 5 4 2" xfId="31831"/>
    <cellStyle name="Note 5 2 5 5" xfId="20832"/>
    <cellStyle name="Note 5 2 5 5 2" xfId="30512"/>
    <cellStyle name="Note 5 2 5 6" xfId="20882"/>
    <cellStyle name="Note 5 2 5 6 2" xfId="30562"/>
    <cellStyle name="Note 5 2 5 7" xfId="25799"/>
    <cellStyle name="Note 5 2 6" xfId="16265"/>
    <cellStyle name="Note 5 2 6 2" xfId="16903"/>
    <cellStyle name="Note 5 2 6 2 2" xfId="22478"/>
    <cellStyle name="Note 5 2 6 2 2 2" xfId="32158"/>
    <cellStyle name="Note 5 2 6 2 3" xfId="21487"/>
    <cellStyle name="Note 5 2 6 2 3 2" xfId="31167"/>
    <cellStyle name="Note 5 2 6 2 4" xfId="19215"/>
    <cellStyle name="Note 5 2 6 2 4 2" xfId="28895"/>
    <cellStyle name="Note 5 2 6 2 5" xfId="26460"/>
    <cellStyle name="Note 5 2 6 2 6" xfId="25960"/>
    <cellStyle name="Note 5 2 6 3" xfId="17860"/>
    <cellStyle name="Note 5 2 6 3 2" xfId="23420"/>
    <cellStyle name="Note 5 2 6 3 2 2" xfId="33100"/>
    <cellStyle name="Note 5 2 6 3 3" xfId="19272"/>
    <cellStyle name="Note 5 2 6 3 3 2" xfId="28952"/>
    <cellStyle name="Note 5 2 6 3 4" xfId="24132"/>
    <cellStyle name="Note 5 2 6 3 4 2" xfId="33812"/>
    <cellStyle name="Note 5 2 6 3 5" xfId="27544"/>
    <cellStyle name="Note 5 2 6 4" xfId="21915"/>
    <cellStyle name="Note 5 2 6 4 2" xfId="31595"/>
    <cellStyle name="Note 5 2 6 5" xfId="21526"/>
    <cellStyle name="Note 5 2 6 5 2" xfId="31206"/>
    <cellStyle name="Note 5 2 6 6" xfId="21156"/>
    <cellStyle name="Note 5 2 6 6 2" xfId="30836"/>
    <cellStyle name="Note 5 2 6 7" xfId="26037"/>
    <cellStyle name="Note 5 2 7" xfId="17154"/>
    <cellStyle name="Note 5 2 7 2" xfId="22729"/>
    <cellStyle name="Note 5 2 7 2 2" xfId="32409"/>
    <cellStyle name="Note 5 2 7 3" xfId="20813"/>
    <cellStyle name="Note 5 2 7 3 2" xfId="30493"/>
    <cellStyle name="Note 5 2 7 4" xfId="20429"/>
    <cellStyle name="Note 5 2 7 4 2" xfId="30109"/>
    <cellStyle name="Note 5 2 7 5" xfId="26693"/>
    <cellStyle name="Note 5 2 7 6" xfId="27165"/>
    <cellStyle name="Note 5 2 8" xfId="17055"/>
    <cellStyle name="Note 5 2 8 2" xfId="22630"/>
    <cellStyle name="Note 5 2 8 2 2" xfId="32310"/>
    <cellStyle name="Note 5 2 8 3" xfId="21360"/>
    <cellStyle name="Note 5 2 8 3 2" xfId="31040"/>
    <cellStyle name="Note 5 2 8 4" xfId="18744"/>
    <cellStyle name="Note 5 2 8 4 2" xfId="28424"/>
    <cellStyle name="Note 5 2 8 5" xfId="26229"/>
    <cellStyle name="Note 5 2 9" xfId="21636"/>
    <cellStyle name="Note 5 2 9 2" xfId="31316"/>
    <cellStyle name="Note 5 3" xfId="16047"/>
    <cellStyle name="Note 5 3 10" xfId="26214"/>
    <cellStyle name="Note 5 3 2" xfId="16176"/>
    <cellStyle name="Note 5 3 2 2" xfId="16682"/>
    <cellStyle name="Note 5 3 2 2 2" xfId="17596"/>
    <cellStyle name="Note 5 3 2 2 2 2" xfId="23156"/>
    <cellStyle name="Note 5 3 2 2 2 2 2" xfId="32836"/>
    <cellStyle name="Note 5 3 2 2 2 3" xfId="20489"/>
    <cellStyle name="Note 5 3 2 2 2 3 2" xfId="30169"/>
    <cellStyle name="Note 5 3 2 2 2 4" xfId="20312"/>
    <cellStyle name="Note 5 3 2 2 2 4 2" xfId="29992"/>
    <cellStyle name="Note 5 3 2 2 2 5" xfId="27078"/>
    <cellStyle name="Note 5 3 2 2 2 6" xfId="27280"/>
    <cellStyle name="Note 5 3 2 2 3" xfId="18277"/>
    <cellStyle name="Note 5 3 2 2 3 2" xfId="23837"/>
    <cellStyle name="Note 5 3 2 2 3 2 2" xfId="33517"/>
    <cellStyle name="Note 5 3 2 2 3 3" xfId="24537"/>
    <cellStyle name="Note 5 3 2 2 3 3 2" xfId="34217"/>
    <cellStyle name="Note 5 3 2 2 3 4" xfId="24816"/>
    <cellStyle name="Note 5 3 2 2 3 4 2" xfId="34496"/>
    <cellStyle name="Note 5 3 2 2 3 5" xfId="27961"/>
    <cellStyle name="Note 5 3 2 2 4" xfId="22332"/>
    <cellStyle name="Note 5 3 2 2 4 2" xfId="32012"/>
    <cellStyle name="Note 5 3 2 2 5" xfId="19811"/>
    <cellStyle name="Note 5 3 2 2 5 2" xfId="29491"/>
    <cellStyle name="Note 5 3 2 2 6" xfId="24759"/>
    <cellStyle name="Note 5 3 2 2 6 2" xfId="34439"/>
    <cellStyle name="Note 5 3 2 2 7" xfId="26222"/>
    <cellStyle name="Note 5 3 2 3" xfId="16446"/>
    <cellStyle name="Note 5 3 2 3 2" xfId="17360"/>
    <cellStyle name="Note 5 3 2 3 2 2" xfId="22920"/>
    <cellStyle name="Note 5 3 2 3 2 2 2" xfId="32600"/>
    <cellStyle name="Note 5 3 2 3 2 3" xfId="20924"/>
    <cellStyle name="Note 5 3 2 3 2 3 2" xfId="30604"/>
    <cellStyle name="Note 5 3 2 3 2 4" xfId="21159"/>
    <cellStyle name="Note 5 3 2 3 2 4 2" xfId="30839"/>
    <cellStyle name="Note 5 3 2 3 2 5" xfId="26842"/>
    <cellStyle name="Note 5 3 2 3 2 6" xfId="25226"/>
    <cellStyle name="Note 5 3 2 3 3" xfId="18041"/>
    <cellStyle name="Note 5 3 2 3 3 2" xfId="23601"/>
    <cellStyle name="Note 5 3 2 3 3 2 2" xfId="33281"/>
    <cellStyle name="Note 5 3 2 3 3 3" xfId="21488"/>
    <cellStyle name="Note 5 3 2 3 3 3 2" xfId="31168"/>
    <cellStyle name="Note 5 3 2 3 3 4" xfId="20943"/>
    <cellStyle name="Note 5 3 2 3 3 4 2" xfId="30623"/>
    <cellStyle name="Note 5 3 2 3 3 5" xfId="27725"/>
    <cellStyle name="Note 5 3 2 3 4" xfId="22096"/>
    <cellStyle name="Note 5 3 2 3 4 2" xfId="31776"/>
    <cellStyle name="Note 5 3 2 3 5" xfId="20966"/>
    <cellStyle name="Note 5 3 2 3 5 2" xfId="30646"/>
    <cellStyle name="Note 5 3 2 3 6" xfId="19751"/>
    <cellStyle name="Note 5 3 2 3 6 2" xfId="29431"/>
    <cellStyle name="Note 5 3 2 3 7" xfId="26112"/>
    <cellStyle name="Note 5 3 2 4" xfId="17237"/>
    <cellStyle name="Note 5 3 2 4 2" xfId="22802"/>
    <cellStyle name="Note 5 3 2 4 2 2" xfId="32482"/>
    <cellStyle name="Note 5 3 2 4 3" xfId="19580"/>
    <cellStyle name="Note 5 3 2 4 3 2" xfId="29260"/>
    <cellStyle name="Note 5 3 2 4 4" xfId="19626"/>
    <cellStyle name="Note 5 3 2 4 4 2" xfId="29306"/>
    <cellStyle name="Note 5 3 2 4 5" xfId="26745"/>
    <cellStyle name="Note 5 3 2 4 6" xfId="26300"/>
    <cellStyle name="Note 5 3 2 5" xfId="17771"/>
    <cellStyle name="Note 5 3 2 5 2" xfId="23331"/>
    <cellStyle name="Note 5 3 2 5 2 2" xfId="33011"/>
    <cellStyle name="Note 5 3 2 5 3" xfId="20575"/>
    <cellStyle name="Note 5 3 2 5 3 2" xfId="30255"/>
    <cellStyle name="Note 5 3 2 5 4" xfId="18960"/>
    <cellStyle name="Note 5 3 2 5 4 2" xfId="28640"/>
    <cellStyle name="Note 5 3 2 5 5" xfId="27455"/>
    <cellStyle name="Note 5 3 2 6" xfId="21826"/>
    <cellStyle name="Note 5 3 2 6 2" xfId="31506"/>
    <cellStyle name="Note 5 3 2 7" xfId="19822"/>
    <cellStyle name="Note 5 3 2 7 2" xfId="29502"/>
    <cellStyle name="Note 5 3 2 8" xfId="19882"/>
    <cellStyle name="Note 5 3 2 8 2" xfId="29562"/>
    <cellStyle name="Note 5 3 2 9" xfId="25564"/>
    <cellStyle name="Note 5 3 3" xfId="16574"/>
    <cellStyle name="Note 5 3 3 2" xfId="17488"/>
    <cellStyle name="Note 5 3 3 2 2" xfId="23048"/>
    <cellStyle name="Note 5 3 3 2 2 2" xfId="32728"/>
    <cellStyle name="Note 5 3 3 2 3" xfId="19165"/>
    <cellStyle name="Note 5 3 3 2 3 2" xfId="28845"/>
    <cellStyle name="Note 5 3 3 2 4" xfId="20806"/>
    <cellStyle name="Note 5 3 3 2 4 2" xfId="30486"/>
    <cellStyle name="Note 5 3 3 2 5" xfId="26970"/>
    <cellStyle name="Note 5 3 3 2 6" xfId="25196"/>
    <cellStyle name="Note 5 3 3 3" xfId="18169"/>
    <cellStyle name="Note 5 3 3 3 2" xfId="23729"/>
    <cellStyle name="Note 5 3 3 3 2 2" xfId="33409"/>
    <cellStyle name="Note 5 3 3 3 3" xfId="24529"/>
    <cellStyle name="Note 5 3 3 3 3 2" xfId="34209"/>
    <cellStyle name="Note 5 3 3 3 4" xfId="18649"/>
    <cellStyle name="Note 5 3 3 3 4 2" xfId="28329"/>
    <cellStyle name="Note 5 3 3 3 5" xfId="27853"/>
    <cellStyle name="Note 5 3 3 4" xfId="22224"/>
    <cellStyle name="Note 5 3 3 4 2" xfId="31904"/>
    <cellStyle name="Note 5 3 3 5" xfId="24289"/>
    <cellStyle name="Note 5 3 3 5 2" xfId="33969"/>
    <cellStyle name="Note 5 3 3 6" xfId="19172"/>
    <cellStyle name="Note 5 3 3 6 2" xfId="28852"/>
    <cellStyle name="Note 5 3 3 7" xfId="25690"/>
    <cellStyle name="Note 5 3 4" xfId="16338"/>
    <cellStyle name="Note 5 3 4 2" xfId="16839"/>
    <cellStyle name="Note 5 3 4 2 2" xfId="22414"/>
    <cellStyle name="Note 5 3 4 2 2 2" xfId="32094"/>
    <cellStyle name="Note 5 3 4 2 3" xfId="20929"/>
    <cellStyle name="Note 5 3 4 2 3 2" xfId="30609"/>
    <cellStyle name="Note 5 3 4 2 4" xfId="18325"/>
    <cellStyle name="Note 5 3 4 2 4 2" xfId="28005"/>
    <cellStyle name="Note 5 3 4 2 5" xfId="26396"/>
    <cellStyle name="Note 5 3 4 2 6" xfId="25973"/>
    <cellStyle name="Note 5 3 4 3" xfId="17933"/>
    <cellStyle name="Note 5 3 4 3 2" xfId="23493"/>
    <cellStyle name="Note 5 3 4 3 2 2" xfId="33173"/>
    <cellStyle name="Note 5 3 4 3 3" xfId="20809"/>
    <cellStyle name="Note 5 3 4 3 3 2" xfId="30489"/>
    <cellStyle name="Note 5 3 4 3 4" xfId="24640"/>
    <cellStyle name="Note 5 3 4 3 4 2" xfId="34320"/>
    <cellStyle name="Note 5 3 4 3 5" xfId="27617"/>
    <cellStyle name="Note 5 3 4 4" xfId="21988"/>
    <cellStyle name="Note 5 3 4 4 2" xfId="31668"/>
    <cellStyle name="Note 5 3 4 5" xfId="21357"/>
    <cellStyle name="Note 5 3 4 5 2" xfId="31037"/>
    <cellStyle name="Note 5 3 4 6" xfId="19391"/>
    <cellStyle name="Note 5 3 4 6 2" xfId="29071"/>
    <cellStyle name="Note 5 3 4 7" xfId="25686"/>
    <cellStyle name="Note 5 3 5" xfId="17087"/>
    <cellStyle name="Note 5 3 5 2" xfId="22662"/>
    <cellStyle name="Note 5 3 5 2 2" xfId="32342"/>
    <cellStyle name="Note 5 3 5 3" xfId="19368"/>
    <cellStyle name="Note 5 3 5 3 2" xfId="29048"/>
    <cellStyle name="Note 5 3 5 4" xfId="19248"/>
    <cellStyle name="Note 5 3 5 4 2" xfId="28928"/>
    <cellStyle name="Note 5 3 5 5" xfId="26635"/>
    <cellStyle name="Note 5 3 5 6" xfId="26273"/>
    <cellStyle name="Note 5 3 6" xfId="17663"/>
    <cellStyle name="Note 5 3 6 2" xfId="23223"/>
    <cellStyle name="Note 5 3 6 2 2" xfId="32903"/>
    <cellStyle name="Note 5 3 6 3" xfId="20698"/>
    <cellStyle name="Note 5 3 6 3 2" xfId="30378"/>
    <cellStyle name="Note 5 3 6 4" xfId="19713"/>
    <cellStyle name="Note 5 3 6 4 2" xfId="29393"/>
    <cellStyle name="Note 5 3 6 5" xfId="27347"/>
    <cellStyle name="Note 5 3 7" xfId="21714"/>
    <cellStyle name="Note 5 3 7 2" xfId="31394"/>
    <cellStyle name="Note 5 3 8" xfId="19290"/>
    <cellStyle name="Note 5 3 8 2" xfId="28970"/>
    <cellStyle name="Note 5 3 9" xfId="18944"/>
    <cellStyle name="Note 5 3 9 2" xfId="28624"/>
    <cellStyle name="Note 5 4" xfId="16081"/>
    <cellStyle name="Note 5 4 2" xfId="16605"/>
    <cellStyle name="Note 5 4 2 2" xfId="17519"/>
    <cellStyle name="Note 5 4 2 2 2" xfId="23079"/>
    <cellStyle name="Note 5 4 2 2 2 2" xfId="32759"/>
    <cellStyle name="Note 5 4 2 2 3" xfId="20264"/>
    <cellStyle name="Note 5 4 2 2 3 2" xfId="29944"/>
    <cellStyle name="Note 5 4 2 2 4" xfId="18861"/>
    <cellStyle name="Note 5 4 2 2 4 2" xfId="28541"/>
    <cellStyle name="Note 5 4 2 2 5" xfId="27001"/>
    <cellStyle name="Note 5 4 2 2 6" xfId="27203"/>
    <cellStyle name="Note 5 4 2 3" xfId="18200"/>
    <cellStyle name="Note 5 4 2 3 2" xfId="23760"/>
    <cellStyle name="Note 5 4 2 3 2 2" xfId="33440"/>
    <cellStyle name="Note 5 4 2 3 3" xfId="23898"/>
    <cellStyle name="Note 5 4 2 3 3 2" xfId="33578"/>
    <cellStyle name="Note 5 4 2 3 4" xfId="24938"/>
    <cellStyle name="Note 5 4 2 3 4 2" xfId="34618"/>
    <cellStyle name="Note 5 4 2 3 5" xfId="27884"/>
    <cellStyle name="Note 5 4 2 4" xfId="22255"/>
    <cellStyle name="Note 5 4 2 4 2" xfId="31935"/>
    <cellStyle name="Note 5 4 2 5" xfId="19507"/>
    <cellStyle name="Note 5 4 2 5 2" xfId="29187"/>
    <cellStyle name="Note 5 4 2 6" xfId="19456"/>
    <cellStyle name="Note 5 4 2 6 2" xfId="29136"/>
    <cellStyle name="Note 5 4 2 7" xfId="25585"/>
    <cellStyle name="Note 5 4 3" xfId="16369"/>
    <cellStyle name="Note 5 4 3 2" xfId="16891"/>
    <cellStyle name="Note 5 4 3 2 2" xfId="22466"/>
    <cellStyle name="Note 5 4 3 2 2 2" xfId="32146"/>
    <cellStyle name="Note 5 4 3 2 3" xfId="21208"/>
    <cellStyle name="Note 5 4 3 2 3 2" xfId="30888"/>
    <cellStyle name="Note 5 4 3 2 4" xfId="18465"/>
    <cellStyle name="Note 5 4 3 2 4 2" xfId="28145"/>
    <cellStyle name="Note 5 4 3 2 5" xfId="26448"/>
    <cellStyle name="Note 5 4 3 2 6" xfId="25753"/>
    <cellStyle name="Note 5 4 3 3" xfId="17964"/>
    <cellStyle name="Note 5 4 3 3 2" xfId="23524"/>
    <cellStyle name="Note 5 4 3 3 2 2" xfId="33204"/>
    <cellStyle name="Note 5 4 3 3 3" xfId="18467"/>
    <cellStyle name="Note 5 4 3 3 3 2" xfId="28147"/>
    <cellStyle name="Note 5 4 3 3 4" xfId="19033"/>
    <cellStyle name="Note 5 4 3 3 4 2" xfId="28713"/>
    <cellStyle name="Note 5 4 3 3 5" xfId="27648"/>
    <cellStyle name="Note 5 4 3 4" xfId="22019"/>
    <cellStyle name="Note 5 4 3 4 2" xfId="31699"/>
    <cellStyle name="Note 5 4 3 5" xfId="24387"/>
    <cellStyle name="Note 5 4 3 5 2" xfId="34067"/>
    <cellStyle name="Note 5 4 3 6" xfId="18610"/>
    <cellStyle name="Note 5 4 3 6 2" xfId="28290"/>
    <cellStyle name="Note 5 4 3 7" xfId="25606"/>
    <cellStyle name="Note 5 4 4" xfId="17012"/>
    <cellStyle name="Note 5 4 4 2" xfId="22587"/>
    <cellStyle name="Note 5 4 4 2 2" xfId="32267"/>
    <cellStyle name="Note 5 4 4 3" xfId="18959"/>
    <cellStyle name="Note 5 4 4 3 2" xfId="28639"/>
    <cellStyle name="Note 5 4 4 4" xfId="18985"/>
    <cellStyle name="Note 5 4 4 4 2" xfId="28665"/>
    <cellStyle name="Note 5 4 4 5" xfId="26568"/>
    <cellStyle name="Note 5 4 4 6" xfId="25133"/>
    <cellStyle name="Note 5 4 5" xfId="17694"/>
    <cellStyle name="Note 5 4 5 2" xfId="23254"/>
    <cellStyle name="Note 5 4 5 2 2" xfId="32934"/>
    <cellStyle name="Note 5 4 5 3" xfId="23903"/>
    <cellStyle name="Note 5 4 5 3 2" xfId="33583"/>
    <cellStyle name="Note 5 4 5 4" xfId="19885"/>
    <cellStyle name="Note 5 4 5 4 2" xfId="29565"/>
    <cellStyle name="Note 5 4 5 5" xfId="27378"/>
    <cellStyle name="Note 5 4 6" xfId="21745"/>
    <cellStyle name="Note 5 4 6 2" xfId="31425"/>
    <cellStyle name="Note 5 4 7" xfId="24042"/>
    <cellStyle name="Note 5 4 7 2" xfId="33722"/>
    <cellStyle name="Note 5 4 8" xfId="19849"/>
    <cellStyle name="Note 5 4 8 2" xfId="29529"/>
    <cellStyle name="Note 5 4 9" xfId="25560"/>
    <cellStyle name="Note 5 5" xfId="16231"/>
    <cellStyle name="Note 5 5 2" xfId="16868"/>
    <cellStyle name="Note 5 5 2 2" xfId="22443"/>
    <cellStyle name="Note 5 5 2 2 2" xfId="32123"/>
    <cellStyle name="Note 5 5 2 3" xfId="19370"/>
    <cellStyle name="Note 5 5 2 3 2" xfId="29050"/>
    <cellStyle name="Note 5 5 2 4" xfId="19562"/>
    <cellStyle name="Note 5 5 2 4 2" xfId="29242"/>
    <cellStyle name="Note 5 5 2 5" xfId="26425"/>
    <cellStyle name="Note 5 5 2 6" xfId="25490"/>
    <cellStyle name="Note 5 5 3" xfId="17826"/>
    <cellStyle name="Note 5 5 3 2" xfId="23386"/>
    <cellStyle name="Note 5 5 3 2 2" xfId="33066"/>
    <cellStyle name="Note 5 5 3 3" xfId="21326"/>
    <cellStyle name="Note 5 5 3 3 2" xfId="31006"/>
    <cellStyle name="Note 5 5 3 4" xfId="20692"/>
    <cellStyle name="Note 5 5 3 4 2" xfId="30372"/>
    <cellStyle name="Note 5 5 3 5" xfId="27510"/>
    <cellStyle name="Note 5 5 4" xfId="21881"/>
    <cellStyle name="Note 5 5 4 2" xfId="31561"/>
    <cellStyle name="Note 5 5 5" xfId="19159"/>
    <cellStyle name="Note 5 5 5 2" xfId="28839"/>
    <cellStyle name="Note 5 5 6" xfId="21182"/>
    <cellStyle name="Note 5 5 6 2" xfId="30862"/>
    <cellStyle name="Note 5 5 7" xfId="25165"/>
    <cellStyle name="Note 5 6" xfId="20035"/>
    <cellStyle name="Note 5 6 2" xfId="29715"/>
    <cellStyle name="Note 6" xfId="1310"/>
    <cellStyle name="Note 6 2" xfId="15957"/>
    <cellStyle name="Note 6 2 10" xfId="21143"/>
    <cellStyle name="Note 6 2 10 2" xfId="30823"/>
    <cellStyle name="Note 6 2 11" xfId="19576"/>
    <cellStyle name="Note 6 2 11 2" xfId="29256"/>
    <cellStyle name="Note 6 2 12" xfId="25415"/>
    <cellStyle name="Note 6 2 2" xfId="16139"/>
    <cellStyle name="Note 6 2 2 10" xfId="25637"/>
    <cellStyle name="Note 6 2 2 2" xfId="16204"/>
    <cellStyle name="Note 6 2 2 2 2" xfId="16710"/>
    <cellStyle name="Note 6 2 2 2 2 2" xfId="17624"/>
    <cellStyle name="Note 6 2 2 2 2 2 2" xfId="23184"/>
    <cellStyle name="Note 6 2 2 2 2 2 2 2" xfId="32864"/>
    <cellStyle name="Note 6 2 2 2 2 2 3" xfId="19585"/>
    <cellStyle name="Note 6 2 2 2 2 2 3 2" xfId="29265"/>
    <cellStyle name="Note 6 2 2 2 2 2 4" xfId="20298"/>
    <cellStyle name="Note 6 2 2 2 2 2 4 2" xfId="29978"/>
    <cellStyle name="Note 6 2 2 2 2 2 5" xfId="27106"/>
    <cellStyle name="Note 6 2 2 2 2 2 6" xfId="27308"/>
    <cellStyle name="Note 6 2 2 2 2 3" xfId="18305"/>
    <cellStyle name="Note 6 2 2 2 2 3 2" xfId="23865"/>
    <cellStyle name="Note 6 2 2 2 2 3 2 2" xfId="33545"/>
    <cellStyle name="Note 6 2 2 2 2 3 3" xfId="24565"/>
    <cellStyle name="Note 6 2 2 2 2 3 3 2" xfId="34245"/>
    <cellStyle name="Note 6 2 2 2 2 3 4" xfId="24797"/>
    <cellStyle name="Note 6 2 2 2 2 3 4 2" xfId="34477"/>
    <cellStyle name="Note 6 2 2 2 2 3 5" xfId="27989"/>
    <cellStyle name="Note 6 2 2 2 2 4" xfId="22360"/>
    <cellStyle name="Note 6 2 2 2 2 4 2" xfId="32040"/>
    <cellStyle name="Note 6 2 2 2 2 5" xfId="21462"/>
    <cellStyle name="Note 6 2 2 2 2 5 2" xfId="31142"/>
    <cellStyle name="Note 6 2 2 2 2 6" xfId="20849"/>
    <cellStyle name="Note 6 2 2 2 2 6 2" xfId="30529"/>
    <cellStyle name="Note 6 2 2 2 2 7" xfId="25482"/>
    <cellStyle name="Note 6 2 2 2 3" xfId="16474"/>
    <cellStyle name="Note 6 2 2 2 3 2" xfId="17388"/>
    <cellStyle name="Note 6 2 2 2 3 2 2" xfId="22948"/>
    <cellStyle name="Note 6 2 2 2 3 2 2 2" xfId="32628"/>
    <cellStyle name="Note 6 2 2 2 3 2 3" xfId="18368"/>
    <cellStyle name="Note 6 2 2 2 3 2 3 2" xfId="28048"/>
    <cellStyle name="Note 6 2 2 2 3 2 4" xfId="21169"/>
    <cellStyle name="Note 6 2 2 2 3 2 4 2" xfId="30849"/>
    <cellStyle name="Note 6 2 2 2 3 2 5" xfId="26870"/>
    <cellStyle name="Note 6 2 2 2 3 2 6" xfId="25195"/>
    <cellStyle name="Note 6 2 2 2 3 3" xfId="18069"/>
    <cellStyle name="Note 6 2 2 2 3 3 2" xfId="23629"/>
    <cellStyle name="Note 6 2 2 2 3 3 2 2" xfId="33309"/>
    <cellStyle name="Note 6 2 2 2 3 3 3" xfId="21221"/>
    <cellStyle name="Note 6 2 2 2 3 3 3 2" xfId="30901"/>
    <cellStyle name="Note 6 2 2 2 3 3 4" xfId="18641"/>
    <cellStyle name="Note 6 2 2 2 3 3 4 2" xfId="28321"/>
    <cellStyle name="Note 6 2 2 2 3 3 5" xfId="27753"/>
    <cellStyle name="Note 6 2 2 2 3 4" xfId="22124"/>
    <cellStyle name="Note 6 2 2 2 3 4 2" xfId="31804"/>
    <cellStyle name="Note 6 2 2 2 3 5" xfId="19803"/>
    <cellStyle name="Note 6 2 2 2 3 5 2" xfId="29483"/>
    <cellStyle name="Note 6 2 2 2 3 6" xfId="18965"/>
    <cellStyle name="Note 6 2 2 2 3 6 2" xfId="28645"/>
    <cellStyle name="Note 6 2 2 2 3 7" xfId="26004"/>
    <cellStyle name="Note 6 2 2 2 4" xfId="16825"/>
    <cellStyle name="Note 6 2 2 2 4 2" xfId="22400"/>
    <cellStyle name="Note 6 2 2 2 4 2 2" xfId="32080"/>
    <cellStyle name="Note 6 2 2 2 4 3" xfId="20888"/>
    <cellStyle name="Note 6 2 2 2 4 3 2" xfId="30568"/>
    <cellStyle name="Note 6 2 2 2 4 4" xfId="21544"/>
    <cellStyle name="Note 6 2 2 2 4 4 2" xfId="31224"/>
    <cellStyle name="Note 6 2 2 2 4 5" xfId="26382"/>
    <cellStyle name="Note 6 2 2 2 4 6" xfId="25852"/>
    <cellStyle name="Note 6 2 2 2 5" xfId="17799"/>
    <cellStyle name="Note 6 2 2 2 5 2" xfId="23359"/>
    <cellStyle name="Note 6 2 2 2 5 2 2" xfId="33039"/>
    <cellStyle name="Note 6 2 2 2 5 3" xfId="18468"/>
    <cellStyle name="Note 6 2 2 2 5 3 2" xfId="28148"/>
    <cellStyle name="Note 6 2 2 2 5 4" xfId="19809"/>
    <cellStyle name="Note 6 2 2 2 5 4 2" xfId="29489"/>
    <cellStyle name="Note 6 2 2 2 5 5" xfId="27483"/>
    <cellStyle name="Note 6 2 2 2 6" xfId="21854"/>
    <cellStyle name="Note 6 2 2 2 6 2" xfId="31534"/>
    <cellStyle name="Note 6 2 2 2 7" xfId="18804"/>
    <cellStyle name="Note 6 2 2 2 7 2" xfId="28484"/>
    <cellStyle name="Note 6 2 2 2 8" xfId="18436"/>
    <cellStyle name="Note 6 2 2 2 8 2" xfId="28116"/>
    <cellStyle name="Note 6 2 2 2 9" xfId="25967"/>
    <cellStyle name="Note 6 2 2 3" xfId="16653"/>
    <cellStyle name="Note 6 2 2 3 2" xfId="17567"/>
    <cellStyle name="Note 6 2 2 3 2 2" xfId="23127"/>
    <cellStyle name="Note 6 2 2 3 2 2 2" xfId="32807"/>
    <cellStyle name="Note 6 2 2 3 2 3" xfId="20634"/>
    <cellStyle name="Note 6 2 2 3 2 3 2" xfId="30314"/>
    <cellStyle name="Note 6 2 2 3 2 4" xfId="20873"/>
    <cellStyle name="Note 6 2 2 3 2 4 2" xfId="30553"/>
    <cellStyle name="Note 6 2 2 3 2 5" xfId="27049"/>
    <cellStyle name="Note 6 2 2 3 2 6" xfId="27251"/>
    <cellStyle name="Note 6 2 2 3 3" xfId="18248"/>
    <cellStyle name="Note 6 2 2 3 3 2" xfId="23808"/>
    <cellStyle name="Note 6 2 2 3 3 2 2" xfId="33488"/>
    <cellStyle name="Note 6 2 2 3 3 3" xfId="20838"/>
    <cellStyle name="Note 6 2 2 3 3 3 2" xfId="30518"/>
    <cellStyle name="Note 6 2 2 3 3 4" xfId="24798"/>
    <cellStyle name="Note 6 2 2 3 3 4 2" xfId="34478"/>
    <cellStyle name="Note 6 2 2 3 3 5" xfId="27932"/>
    <cellStyle name="Note 6 2 2 3 4" xfId="22303"/>
    <cellStyle name="Note 6 2 2 3 4 2" xfId="31983"/>
    <cellStyle name="Note 6 2 2 3 5" xfId="23976"/>
    <cellStyle name="Note 6 2 2 3 5 2" xfId="33656"/>
    <cellStyle name="Note 6 2 2 3 6" xfId="21199"/>
    <cellStyle name="Note 6 2 2 3 6 2" xfId="30879"/>
    <cellStyle name="Note 6 2 2 3 7" xfId="25558"/>
    <cellStyle name="Note 6 2 2 4" xfId="16417"/>
    <cellStyle name="Note 6 2 2 4 2" xfId="17331"/>
    <cellStyle name="Note 6 2 2 4 2 2" xfId="22891"/>
    <cellStyle name="Note 6 2 2 4 2 2 2" xfId="32571"/>
    <cellStyle name="Note 6 2 2 4 2 3" xfId="18384"/>
    <cellStyle name="Note 6 2 2 4 2 3 2" xfId="28064"/>
    <cellStyle name="Note 6 2 2 4 2 4" xfId="19643"/>
    <cellStyle name="Note 6 2 2 4 2 4 2" xfId="29323"/>
    <cellStyle name="Note 6 2 2 4 2 5" xfId="26813"/>
    <cellStyle name="Note 6 2 2 4 2 6" xfId="25083"/>
    <cellStyle name="Note 6 2 2 4 3" xfId="18012"/>
    <cellStyle name="Note 6 2 2 4 3 2" xfId="23572"/>
    <cellStyle name="Note 6 2 2 4 3 2 2" xfId="33252"/>
    <cellStyle name="Note 6 2 2 4 3 3" xfId="18749"/>
    <cellStyle name="Note 6 2 2 4 3 3 2" xfId="28429"/>
    <cellStyle name="Note 6 2 2 4 3 4" xfId="18967"/>
    <cellStyle name="Note 6 2 2 4 3 4 2" xfId="28647"/>
    <cellStyle name="Note 6 2 2 4 3 5" xfId="27696"/>
    <cellStyle name="Note 6 2 2 4 4" xfId="22067"/>
    <cellStyle name="Note 6 2 2 4 4 2" xfId="31747"/>
    <cellStyle name="Note 6 2 2 4 5" xfId="18407"/>
    <cellStyle name="Note 6 2 2 4 5 2" xfId="28087"/>
    <cellStyle name="Note 6 2 2 4 6" xfId="19670"/>
    <cellStyle name="Note 6 2 2 4 6 2" xfId="29350"/>
    <cellStyle name="Note 6 2 2 4 7" xfId="25456"/>
    <cellStyle name="Note 6 2 2 5" xfId="17267"/>
    <cellStyle name="Note 6 2 2 5 2" xfId="22827"/>
    <cellStyle name="Note 6 2 2 5 2 2" xfId="32507"/>
    <cellStyle name="Note 6 2 2 5 3" xfId="20620"/>
    <cellStyle name="Note 6 2 2 5 3 2" xfId="30300"/>
    <cellStyle name="Note 6 2 2 5 4" xfId="24517"/>
    <cellStyle name="Note 6 2 2 5 4 2" xfId="34197"/>
    <cellStyle name="Note 6 2 2 5 5" xfId="26760"/>
    <cellStyle name="Note 6 2 2 5 6" xfId="26276"/>
    <cellStyle name="Note 6 2 2 6" xfId="17742"/>
    <cellStyle name="Note 6 2 2 6 2" xfId="23302"/>
    <cellStyle name="Note 6 2 2 6 2 2" xfId="32982"/>
    <cellStyle name="Note 6 2 2 6 3" xfId="20217"/>
    <cellStyle name="Note 6 2 2 6 3 2" xfId="29897"/>
    <cellStyle name="Note 6 2 2 6 4" xfId="19316"/>
    <cellStyle name="Note 6 2 2 6 4 2" xfId="28996"/>
    <cellStyle name="Note 6 2 2 6 5" xfId="27426"/>
    <cellStyle name="Note 6 2 2 7" xfId="21795"/>
    <cellStyle name="Note 6 2 2 7 2" xfId="31475"/>
    <cellStyle name="Note 6 2 2 8" xfId="21339"/>
    <cellStyle name="Note 6 2 2 8 2" xfId="31019"/>
    <cellStyle name="Note 6 2 2 9" xfId="24927"/>
    <cellStyle name="Note 6 2 2 9 2" xfId="34607"/>
    <cellStyle name="Note 6 2 3" xfId="16093"/>
    <cellStyle name="Note 6 2 3 2" xfId="16616"/>
    <cellStyle name="Note 6 2 3 2 2" xfId="17530"/>
    <cellStyle name="Note 6 2 3 2 2 2" xfId="23090"/>
    <cellStyle name="Note 6 2 3 2 2 2 2" xfId="32770"/>
    <cellStyle name="Note 6 2 3 2 2 3" xfId="19815"/>
    <cellStyle name="Note 6 2 3 2 2 3 2" xfId="29495"/>
    <cellStyle name="Note 6 2 3 2 2 4" xfId="19257"/>
    <cellStyle name="Note 6 2 3 2 2 4 2" xfId="28937"/>
    <cellStyle name="Note 6 2 3 2 2 5" xfId="27012"/>
    <cellStyle name="Note 6 2 3 2 2 6" xfId="27214"/>
    <cellStyle name="Note 6 2 3 2 3" xfId="18211"/>
    <cellStyle name="Note 6 2 3 2 3 2" xfId="23771"/>
    <cellStyle name="Note 6 2 3 2 3 2 2" xfId="33451"/>
    <cellStyle name="Note 6 2 3 2 3 3" xfId="24485"/>
    <cellStyle name="Note 6 2 3 2 3 3 2" xfId="34165"/>
    <cellStyle name="Note 6 2 3 2 3 4" xfId="21377"/>
    <cellStyle name="Note 6 2 3 2 3 4 2" xfId="31057"/>
    <cellStyle name="Note 6 2 3 2 3 5" xfId="27895"/>
    <cellStyle name="Note 6 2 3 2 4" xfId="22266"/>
    <cellStyle name="Note 6 2 3 2 4 2" xfId="31946"/>
    <cellStyle name="Note 6 2 3 2 5" xfId="18571"/>
    <cellStyle name="Note 6 2 3 2 5 2" xfId="28251"/>
    <cellStyle name="Note 6 2 3 2 6" xfId="20182"/>
    <cellStyle name="Note 6 2 3 2 6 2" xfId="29862"/>
    <cellStyle name="Note 6 2 3 2 7" xfId="25718"/>
    <cellStyle name="Note 6 2 3 3" xfId="16380"/>
    <cellStyle name="Note 6 2 3 3 2" xfId="16810"/>
    <cellStyle name="Note 6 2 3 3 2 2" xfId="22385"/>
    <cellStyle name="Note 6 2 3 3 2 2 2" xfId="32065"/>
    <cellStyle name="Note 6 2 3 3 2 3" xfId="19304"/>
    <cellStyle name="Note 6 2 3 3 2 3 2" xfId="28984"/>
    <cellStyle name="Note 6 2 3 3 2 4" xfId="21571"/>
    <cellStyle name="Note 6 2 3 3 2 4 2" xfId="31251"/>
    <cellStyle name="Note 6 2 3 3 2 5" xfId="26367"/>
    <cellStyle name="Note 6 2 3 3 2 6" xfId="25823"/>
    <cellStyle name="Note 6 2 3 3 3" xfId="17975"/>
    <cellStyle name="Note 6 2 3 3 3 2" xfId="23535"/>
    <cellStyle name="Note 6 2 3 3 3 2 2" xfId="33215"/>
    <cellStyle name="Note 6 2 3 3 3 3" xfId="20087"/>
    <cellStyle name="Note 6 2 3 3 3 3 2" xfId="29767"/>
    <cellStyle name="Note 6 2 3 3 3 4" xfId="24922"/>
    <cellStyle name="Note 6 2 3 3 3 4 2" xfId="34602"/>
    <cellStyle name="Note 6 2 3 3 3 5" xfId="27659"/>
    <cellStyle name="Note 6 2 3 3 4" xfId="22030"/>
    <cellStyle name="Note 6 2 3 3 4 2" xfId="31710"/>
    <cellStyle name="Note 6 2 3 3 5" xfId="20928"/>
    <cellStyle name="Note 6 2 3 3 5 2" xfId="30608"/>
    <cellStyle name="Note 6 2 3 3 6" xfId="24886"/>
    <cellStyle name="Note 6 2 3 3 6 2" xfId="34566"/>
    <cellStyle name="Note 6 2 3 3 7" xfId="26267"/>
    <cellStyle name="Note 6 2 3 4" xfId="17061"/>
    <cellStyle name="Note 6 2 3 4 2" xfId="22636"/>
    <cellStyle name="Note 6 2 3 4 2 2" xfId="32316"/>
    <cellStyle name="Note 6 2 3 4 3" xfId="18500"/>
    <cellStyle name="Note 6 2 3 4 3 2" xfId="28180"/>
    <cellStyle name="Note 6 2 3 4 4" xfId="21045"/>
    <cellStyle name="Note 6 2 3 4 4 2" xfId="30725"/>
    <cellStyle name="Note 6 2 3 4 5" xfId="26609"/>
    <cellStyle name="Note 6 2 3 4 6" xfId="25301"/>
    <cellStyle name="Note 6 2 3 5" xfId="17705"/>
    <cellStyle name="Note 6 2 3 5 2" xfId="23265"/>
    <cellStyle name="Note 6 2 3 5 2 2" xfId="32945"/>
    <cellStyle name="Note 6 2 3 5 3" xfId="21382"/>
    <cellStyle name="Note 6 2 3 5 3 2" xfId="31062"/>
    <cellStyle name="Note 6 2 3 5 4" xfId="18466"/>
    <cellStyle name="Note 6 2 3 5 4 2" xfId="28146"/>
    <cellStyle name="Note 6 2 3 5 5" xfId="27389"/>
    <cellStyle name="Note 6 2 3 6" xfId="21756"/>
    <cellStyle name="Note 6 2 3 6 2" xfId="31436"/>
    <cellStyle name="Note 6 2 3 7" xfId="23953"/>
    <cellStyle name="Note 6 2 3 7 2" xfId="33633"/>
    <cellStyle name="Note 6 2 3 8" xfId="19373"/>
    <cellStyle name="Note 6 2 3 8 2" xfId="29053"/>
    <cellStyle name="Note 6 2 3 9" xfId="26265"/>
    <cellStyle name="Note 6 2 4" xfId="15983"/>
    <cellStyle name="Note 6 2 4 2" xfId="16529"/>
    <cellStyle name="Note 6 2 4 2 2" xfId="17443"/>
    <cellStyle name="Note 6 2 4 2 2 2" xfId="23003"/>
    <cellStyle name="Note 6 2 4 2 2 2 2" xfId="32683"/>
    <cellStyle name="Note 6 2 4 2 2 3" xfId="24055"/>
    <cellStyle name="Note 6 2 4 2 2 3 2" xfId="33735"/>
    <cellStyle name="Note 6 2 4 2 2 4" xfId="19839"/>
    <cellStyle name="Note 6 2 4 2 2 4 2" xfId="29519"/>
    <cellStyle name="Note 6 2 4 2 2 5" xfId="26925"/>
    <cellStyle name="Note 6 2 4 2 2 6" xfId="25201"/>
    <cellStyle name="Note 6 2 4 2 3" xfId="18124"/>
    <cellStyle name="Note 6 2 4 2 3 2" xfId="23684"/>
    <cellStyle name="Note 6 2 4 2 3 2 2" xfId="33364"/>
    <cellStyle name="Note 6 2 4 2 3 3" xfId="23873"/>
    <cellStyle name="Note 6 2 4 2 3 3 2" xfId="33553"/>
    <cellStyle name="Note 6 2 4 2 3 4" xfId="24710"/>
    <cellStyle name="Note 6 2 4 2 3 4 2" xfId="34390"/>
    <cellStyle name="Note 6 2 4 2 3 5" xfId="27808"/>
    <cellStyle name="Note 6 2 4 2 4" xfId="22179"/>
    <cellStyle name="Note 6 2 4 2 4 2" xfId="31859"/>
    <cellStyle name="Note 6 2 4 2 5" xfId="20318"/>
    <cellStyle name="Note 6 2 4 2 5 2" xfId="29998"/>
    <cellStyle name="Note 6 2 4 2 6" xfId="18462"/>
    <cellStyle name="Note 6 2 4 2 6 2" xfId="28142"/>
    <cellStyle name="Note 6 2 4 2 7" xfId="25416"/>
    <cellStyle name="Note 6 2 4 3" xfId="16293"/>
    <cellStyle name="Note 6 2 4 3 2" xfId="16849"/>
    <cellStyle name="Note 6 2 4 3 2 2" xfId="22424"/>
    <cellStyle name="Note 6 2 4 3 2 2 2" xfId="32104"/>
    <cellStyle name="Note 6 2 4 3 2 3" xfId="18547"/>
    <cellStyle name="Note 6 2 4 3 2 3 2" xfId="28227"/>
    <cellStyle name="Note 6 2 4 3 2 4" xfId="19697"/>
    <cellStyle name="Note 6 2 4 3 2 4 2" xfId="29377"/>
    <cellStyle name="Note 6 2 4 3 2 5" xfId="26406"/>
    <cellStyle name="Note 6 2 4 3 2 6" xfId="25812"/>
    <cellStyle name="Note 6 2 4 3 3" xfId="17888"/>
    <cellStyle name="Note 6 2 4 3 3 2" xfId="23448"/>
    <cellStyle name="Note 6 2 4 3 3 2 2" xfId="33128"/>
    <cellStyle name="Note 6 2 4 3 3 3" xfId="24053"/>
    <cellStyle name="Note 6 2 4 3 3 3 2" xfId="33733"/>
    <cellStyle name="Note 6 2 4 3 3 4" xfId="23955"/>
    <cellStyle name="Note 6 2 4 3 3 4 2" xfId="33635"/>
    <cellStyle name="Note 6 2 4 3 3 5" xfId="27572"/>
    <cellStyle name="Note 6 2 4 3 4" xfId="21943"/>
    <cellStyle name="Note 6 2 4 3 4 2" xfId="31623"/>
    <cellStyle name="Note 6 2 4 3 5" xfId="21031"/>
    <cellStyle name="Note 6 2 4 3 5 2" xfId="30711"/>
    <cellStyle name="Note 6 2 4 3 6" xfId="19732"/>
    <cellStyle name="Note 6 2 4 3 6 2" xfId="29412"/>
    <cellStyle name="Note 6 2 4 3 7" xfId="25184"/>
    <cellStyle name="Note 6 2 4 4" xfId="17045"/>
    <cellStyle name="Note 6 2 4 4 2" xfId="22620"/>
    <cellStyle name="Note 6 2 4 4 2 2" xfId="32300"/>
    <cellStyle name="Note 6 2 4 4 3" xfId="19091"/>
    <cellStyle name="Note 6 2 4 4 3 2" xfId="28771"/>
    <cellStyle name="Note 6 2 4 4 4" xfId="20189"/>
    <cellStyle name="Note 6 2 4 4 4 2" xfId="29869"/>
    <cellStyle name="Note 6 2 4 4 5" xfId="26595"/>
    <cellStyle name="Note 6 2 4 4 6" xfId="25267"/>
    <cellStyle name="Note 6 2 4 5" xfId="17209"/>
    <cellStyle name="Note 6 2 4 5 2" xfId="22782"/>
    <cellStyle name="Note 6 2 4 5 2 2" xfId="32462"/>
    <cellStyle name="Note 6 2 4 5 3" xfId="18912"/>
    <cellStyle name="Note 6 2 4 5 3 2" xfId="28592"/>
    <cellStyle name="Note 6 2 4 5 4" xfId="24732"/>
    <cellStyle name="Note 6 2 4 5 4 2" xfId="34412"/>
    <cellStyle name="Note 6 2 4 5 5" xfId="26347"/>
    <cellStyle name="Note 6 2 4 6" xfId="21665"/>
    <cellStyle name="Note 6 2 4 6 2" xfId="31345"/>
    <cellStyle name="Note 6 2 4 7" xfId="20209"/>
    <cellStyle name="Note 6 2 4 7 2" xfId="29889"/>
    <cellStyle name="Note 6 2 4 8" xfId="21098"/>
    <cellStyle name="Note 6 2 4 8 2" xfId="30778"/>
    <cellStyle name="Note 6 2 4 9" xfId="26235"/>
    <cellStyle name="Note 6 2 5" xfId="16508"/>
    <cellStyle name="Note 6 2 5 2" xfId="17422"/>
    <cellStyle name="Note 6 2 5 2 2" xfId="22982"/>
    <cellStyle name="Note 6 2 5 2 2 2" xfId="32662"/>
    <cellStyle name="Note 6 2 5 2 3" xfId="19857"/>
    <cellStyle name="Note 6 2 5 2 3 2" xfId="29537"/>
    <cellStyle name="Note 6 2 5 2 4" xfId="21109"/>
    <cellStyle name="Note 6 2 5 2 4 2" xfId="30789"/>
    <cellStyle name="Note 6 2 5 2 5" xfId="26904"/>
    <cellStyle name="Note 6 2 5 2 6" xfId="25703"/>
    <cellStyle name="Note 6 2 5 3" xfId="18103"/>
    <cellStyle name="Note 6 2 5 3 2" xfId="23663"/>
    <cellStyle name="Note 6 2 5 3 2 2" xfId="33343"/>
    <cellStyle name="Note 6 2 5 3 3" xfId="24232"/>
    <cellStyle name="Note 6 2 5 3 3 2" xfId="33912"/>
    <cellStyle name="Note 6 2 5 3 4" xfId="20486"/>
    <cellStyle name="Note 6 2 5 3 4 2" xfId="30166"/>
    <cellStyle name="Note 6 2 5 3 5" xfId="27787"/>
    <cellStyle name="Note 6 2 5 4" xfId="22158"/>
    <cellStyle name="Note 6 2 5 4 2" xfId="31838"/>
    <cellStyle name="Note 6 2 5 5" xfId="19993"/>
    <cellStyle name="Note 6 2 5 5 2" xfId="29673"/>
    <cellStyle name="Note 6 2 5 6" xfId="18789"/>
    <cellStyle name="Note 6 2 5 6 2" xfId="28469"/>
    <cellStyle name="Note 6 2 5 7" xfId="25862"/>
    <cellStyle name="Note 6 2 6" xfId="16272"/>
    <cellStyle name="Note 6 2 6 2" xfId="16902"/>
    <cellStyle name="Note 6 2 6 2 2" xfId="22477"/>
    <cellStyle name="Note 6 2 6 2 2 2" xfId="32157"/>
    <cellStyle name="Note 6 2 6 2 3" xfId="20380"/>
    <cellStyle name="Note 6 2 6 2 3 2" xfId="30060"/>
    <cellStyle name="Note 6 2 6 2 4" xfId="20155"/>
    <cellStyle name="Note 6 2 6 2 4 2" xfId="29835"/>
    <cellStyle name="Note 6 2 6 2 5" xfId="26459"/>
    <cellStyle name="Note 6 2 6 2 6" xfId="25355"/>
    <cellStyle name="Note 6 2 6 3" xfId="17867"/>
    <cellStyle name="Note 6 2 6 3 2" xfId="23427"/>
    <cellStyle name="Note 6 2 6 3 2 2" xfId="33107"/>
    <cellStyle name="Note 6 2 6 3 3" xfId="19653"/>
    <cellStyle name="Note 6 2 6 3 3 2" xfId="29333"/>
    <cellStyle name="Note 6 2 6 3 4" xfId="19267"/>
    <cellStyle name="Note 6 2 6 3 4 2" xfId="28947"/>
    <cellStyle name="Note 6 2 6 3 5" xfId="27551"/>
    <cellStyle name="Note 6 2 6 4" xfId="21922"/>
    <cellStyle name="Note 6 2 6 4 2" xfId="31602"/>
    <cellStyle name="Note 6 2 6 5" xfId="20443"/>
    <cellStyle name="Note 6 2 6 5 2" xfId="30123"/>
    <cellStyle name="Note 6 2 6 6" xfId="20153"/>
    <cellStyle name="Note 6 2 6 6 2" xfId="29833"/>
    <cellStyle name="Note 6 2 6 7" xfId="26099"/>
    <cellStyle name="Note 6 2 7" xfId="17164"/>
    <cellStyle name="Note 6 2 7 2" xfId="22739"/>
    <cellStyle name="Note 6 2 7 2 2" xfId="32419"/>
    <cellStyle name="Note 6 2 7 3" xfId="19476"/>
    <cellStyle name="Note 6 2 7 3 2" xfId="29156"/>
    <cellStyle name="Note 6 2 7 4" xfId="24296"/>
    <cellStyle name="Note 6 2 7 4 2" xfId="33976"/>
    <cellStyle name="Note 6 2 7 5" xfId="26701"/>
    <cellStyle name="Note 6 2 7 6" xfId="26327"/>
    <cellStyle name="Note 6 2 8" xfId="17277"/>
    <cellStyle name="Note 6 2 8 2" xfId="22837"/>
    <cellStyle name="Note 6 2 8 2 2" xfId="32517"/>
    <cellStyle name="Note 6 2 8 3" xfId="20903"/>
    <cellStyle name="Note 6 2 8 3 2" xfId="30583"/>
    <cellStyle name="Note 6 2 8 4" xfId="21495"/>
    <cellStyle name="Note 6 2 8 4 2" xfId="31175"/>
    <cellStyle name="Note 6 2 8 5" xfId="27157"/>
    <cellStyle name="Note 6 2 9" xfId="21643"/>
    <cellStyle name="Note 6 2 9 2" xfId="31323"/>
    <cellStyle name="Note 6 3" xfId="16055"/>
    <cellStyle name="Note 6 3 10" xfId="26182"/>
    <cellStyle name="Note 6 3 2" xfId="16183"/>
    <cellStyle name="Note 6 3 2 2" xfId="16689"/>
    <cellStyle name="Note 6 3 2 2 2" xfId="17603"/>
    <cellStyle name="Note 6 3 2 2 2 2" xfId="23163"/>
    <cellStyle name="Note 6 3 2 2 2 2 2" xfId="32843"/>
    <cellStyle name="Note 6 3 2 2 2 3" xfId="19246"/>
    <cellStyle name="Note 6 3 2 2 2 3 2" xfId="28926"/>
    <cellStyle name="Note 6 3 2 2 2 4" xfId="19155"/>
    <cellStyle name="Note 6 3 2 2 2 4 2" xfId="28835"/>
    <cellStyle name="Note 6 3 2 2 2 5" xfId="27085"/>
    <cellStyle name="Note 6 3 2 2 2 6" xfId="27287"/>
    <cellStyle name="Note 6 3 2 2 3" xfId="18284"/>
    <cellStyle name="Note 6 3 2 2 3 2" xfId="23844"/>
    <cellStyle name="Note 6 3 2 2 3 2 2" xfId="33524"/>
    <cellStyle name="Note 6 3 2 2 3 3" xfId="24544"/>
    <cellStyle name="Note 6 3 2 2 3 3 2" xfId="34224"/>
    <cellStyle name="Note 6 3 2 2 3 4" xfId="24634"/>
    <cellStyle name="Note 6 3 2 2 3 4 2" xfId="34314"/>
    <cellStyle name="Note 6 3 2 2 3 5" xfId="27968"/>
    <cellStyle name="Note 6 3 2 2 4" xfId="22339"/>
    <cellStyle name="Note 6 3 2 2 4 2" xfId="32019"/>
    <cellStyle name="Note 6 3 2 2 5" xfId="18515"/>
    <cellStyle name="Note 6 3 2 2 5 2" xfId="28195"/>
    <cellStyle name="Note 6 3 2 2 6" xfId="18487"/>
    <cellStyle name="Note 6 3 2 2 6 2" xfId="28167"/>
    <cellStyle name="Note 6 3 2 2 7" xfId="25928"/>
    <cellStyle name="Note 6 3 2 3" xfId="16453"/>
    <cellStyle name="Note 6 3 2 3 2" xfId="17367"/>
    <cellStyle name="Note 6 3 2 3 2 2" xfId="22927"/>
    <cellStyle name="Note 6 3 2 3 2 2 2" xfId="32607"/>
    <cellStyle name="Note 6 3 2 3 2 3" xfId="19210"/>
    <cellStyle name="Note 6 3 2 3 2 3 2" xfId="28890"/>
    <cellStyle name="Note 6 3 2 3 2 4" xfId="24661"/>
    <cellStyle name="Note 6 3 2 3 2 4 2" xfId="34341"/>
    <cellStyle name="Note 6 3 2 3 2 5" xfId="26849"/>
    <cellStyle name="Note 6 3 2 3 2 6" xfId="25276"/>
    <cellStyle name="Note 6 3 2 3 3" xfId="18048"/>
    <cellStyle name="Note 6 3 2 3 3 2" xfId="23608"/>
    <cellStyle name="Note 6 3 2 3 3 2 2" xfId="33288"/>
    <cellStyle name="Note 6 3 2 3 3 3" xfId="19552"/>
    <cellStyle name="Note 6 3 2 3 3 3 2" xfId="29232"/>
    <cellStyle name="Note 6 3 2 3 3 4" xfId="24959"/>
    <cellStyle name="Note 6 3 2 3 3 4 2" xfId="34639"/>
    <cellStyle name="Note 6 3 2 3 3 5" xfId="27732"/>
    <cellStyle name="Note 6 3 2 3 4" xfId="22103"/>
    <cellStyle name="Note 6 3 2 3 4 2" xfId="31783"/>
    <cellStyle name="Note 6 3 2 3 5" xfId="18876"/>
    <cellStyle name="Note 6 3 2 3 5 2" xfId="28556"/>
    <cellStyle name="Note 6 3 2 3 6" xfId="21402"/>
    <cellStyle name="Note 6 3 2 3 6 2" xfId="31082"/>
    <cellStyle name="Note 6 3 2 3 7" xfId="26170"/>
    <cellStyle name="Note 6 3 2 4" xfId="17262"/>
    <cellStyle name="Note 6 3 2 4 2" xfId="22822"/>
    <cellStyle name="Note 6 3 2 4 2 2" xfId="32502"/>
    <cellStyle name="Note 6 3 2 4 3" xfId="20388"/>
    <cellStyle name="Note 6 3 2 4 3 2" xfId="30068"/>
    <cellStyle name="Note 6 3 2 4 4" xfId="19001"/>
    <cellStyle name="Note 6 3 2 4 4 2" xfId="28681"/>
    <cellStyle name="Note 6 3 2 4 5" xfId="26757"/>
    <cellStyle name="Note 6 3 2 4 6" xfId="27152"/>
    <cellStyle name="Note 6 3 2 5" xfId="17778"/>
    <cellStyle name="Note 6 3 2 5 2" xfId="23338"/>
    <cellStyle name="Note 6 3 2 5 2 2" xfId="33018"/>
    <cellStyle name="Note 6 3 2 5 3" xfId="24526"/>
    <cellStyle name="Note 6 3 2 5 3 2" xfId="34206"/>
    <cellStyle name="Note 6 3 2 5 4" xfId="19348"/>
    <cellStyle name="Note 6 3 2 5 4 2" xfId="29028"/>
    <cellStyle name="Note 6 3 2 5 5" xfId="27462"/>
    <cellStyle name="Note 6 3 2 6" xfId="21833"/>
    <cellStyle name="Note 6 3 2 6 2" xfId="31513"/>
    <cellStyle name="Note 6 3 2 7" xfId="20028"/>
    <cellStyle name="Note 6 3 2 7 2" xfId="29708"/>
    <cellStyle name="Note 6 3 2 8" xfId="20424"/>
    <cellStyle name="Note 6 3 2 8 2" xfId="30104"/>
    <cellStyle name="Note 6 3 2 9" xfId="26077"/>
    <cellStyle name="Note 6 3 3" xfId="16581"/>
    <cellStyle name="Note 6 3 3 2" xfId="17495"/>
    <cellStyle name="Note 6 3 3 2 2" xfId="23055"/>
    <cellStyle name="Note 6 3 3 2 2 2" xfId="32735"/>
    <cellStyle name="Note 6 3 3 2 3" xfId="20452"/>
    <cellStyle name="Note 6 3 3 2 3 2" xfId="30132"/>
    <cellStyle name="Note 6 3 3 2 4" xfId="20125"/>
    <cellStyle name="Note 6 3 3 2 4 2" xfId="29805"/>
    <cellStyle name="Note 6 3 3 2 5" xfId="26977"/>
    <cellStyle name="Note 6 3 3 2 6" xfId="25043"/>
    <cellStyle name="Note 6 3 3 3" xfId="18176"/>
    <cellStyle name="Note 6 3 3 3 2" xfId="23736"/>
    <cellStyle name="Note 6 3 3 3 2 2" xfId="33416"/>
    <cellStyle name="Note 6 3 3 3 3" xfId="20258"/>
    <cellStyle name="Note 6 3 3 3 3 2" xfId="29938"/>
    <cellStyle name="Note 6 3 3 3 4" xfId="24671"/>
    <cellStyle name="Note 6 3 3 3 4 2" xfId="34351"/>
    <cellStyle name="Note 6 3 3 3 5" xfId="27860"/>
    <cellStyle name="Note 6 3 3 4" xfId="22231"/>
    <cellStyle name="Note 6 3 3 4 2" xfId="31911"/>
    <cellStyle name="Note 6 3 3 5" xfId="18624"/>
    <cellStyle name="Note 6 3 3 5 2" xfId="28304"/>
    <cellStyle name="Note 6 3 3 6" xfId="20816"/>
    <cellStyle name="Note 6 3 3 6 2" xfId="30496"/>
    <cellStyle name="Note 6 3 3 7" xfId="25773"/>
    <cellStyle name="Note 6 3 4" xfId="16345"/>
    <cellStyle name="Note 6 3 4 2" xfId="17093"/>
    <cellStyle name="Note 6 3 4 2 2" xfId="22668"/>
    <cellStyle name="Note 6 3 4 2 2 2" xfId="32348"/>
    <cellStyle name="Note 6 3 4 2 3" xfId="21226"/>
    <cellStyle name="Note 6 3 4 2 3 2" xfId="30906"/>
    <cellStyle name="Note 6 3 4 2 4" xfId="23956"/>
    <cellStyle name="Note 6 3 4 2 4 2" xfId="33636"/>
    <cellStyle name="Note 6 3 4 2 5" xfId="26641"/>
    <cellStyle name="Note 6 3 4 2 6" xfId="26013"/>
    <cellStyle name="Note 6 3 4 3" xfId="17940"/>
    <cellStyle name="Note 6 3 4 3 2" xfId="23500"/>
    <cellStyle name="Note 6 3 4 3 2 2" xfId="33180"/>
    <cellStyle name="Note 6 3 4 3 3" xfId="20720"/>
    <cellStyle name="Note 6 3 4 3 3 2" xfId="30400"/>
    <cellStyle name="Note 6 3 4 3 4" xfId="20963"/>
    <cellStyle name="Note 6 3 4 3 4 2" xfId="30643"/>
    <cellStyle name="Note 6 3 4 3 5" xfId="27624"/>
    <cellStyle name="Note 6 3 4 4" xfId="21995"/>
    <cellStyle name="Note 6 3 4 4 2" xfId="31675"/>
    <cellStyle name="Note 6 3 4 5" xfId="19776"/>
    <cellStyle name="Note 6 3 4 5 2" xfId="29456"/>
    <cellStyle name="Note 6 3 4 6" xfId="19211"/>
    <cellStyle name="Note 6 3 4 6 2" xfId="28891"/>
    <cellStyle name="Note 6 3 4 7" xfId="25511"/>
    <cellStyle name="Note 6 3 5" xfId="17081"/>
    <cellStyle name="Note 6 3 5 2" xfId="22656"/>
    <cellStyle name="Note 6 3 5 2 2" xfId="32336"/>
    <cellStyle name="Note 6 3 5 3" xfId="19890"/>
    <cellStyle name="Note 6 3 5 3 2" xfId="29570"/>
    <cellStyle name="Note 6 3 5 4" xfId="20584"/>
    <cellStyle name="Note 6 3 5 4 2" xfId="30264"/>
    <cellStyle name="Note 6 3 5 5" xfId="26629"/>
    <cellStyle name="Note 6 3 5 6" xfId="25643"/>
    <cellStyle name="Note 6 3 6" xfId="17670"/>
    <cellStyle name="Note 6 3 6 2" xfId="23230"/>
    <cellStyle name="Note 6 3 6 2 2" xfId="32910"/>
    <cellStyle name="Note 6 3 6 3" xfId="20640"/>
    <cellStyle name="Note 6 3 6 3 2" xfId="30320"/>
    <cellStyle name="Note 6 3 6 4" xfId="19081"/>
    <cellStyle name="Note 6 3 6 4 2" xfId="28761"/>
    <cellStyle name="Note 6 3 6 5" xfId="27354"/>
    <cellStyle name="Note 6 3 7" xfId="21721"/>
    <cellStyle name="Note 6 3 7 2" xfId="31401"/>
    <cellStyle name="Note 6 3 8" xfId="21137"/>
    <cellStyle name="Note 6 3 8 2" xfId="30817"/>
    <cellStyle name="Note 6 3 9" xfId="24303"/>
    <cellStyle name="Note 6 3 9 2" xfId="33983"/>
    <cellStyle name="Note 6 4" xfId="16044"/>
    <cellStyle name="Note 6 4 2" xfId="16571"/>
    <cellStyle name="Note 6 4 2 2" xfId="17485"/>
    <cellStyle name="Note 6 4 2 2 2" xfId="23045"/>
    <cellStyle name="Note 6 4 2 2 2 2" xfId="32725"/>
    <cellStyle name="Note 6 4 2 2 3" xfId="21102"/>
    <cellStyle name="Note 6 4 2 2 3 2" xfId="30782"/>
    <cellStyle name="Note 6 4 2 2 4" xfId="21020"/>
    <cellStyle name="Note 6 4 2 2 4 2" xfId="30700"/>
    <cellStyle name="Note 6 4 2 2 5" xfId="26967"/>
    <cellStyle name="Note 6 4 2 2 6" xfId="25613"/>
    <cellStyle name="Note 6 4 2 3" xfId="18166"/>
    <cellStyle name="Note 6 4 2 3 2" xfId="23726"/>
    <cellStyle name="Note 6 4 2 3 2 2" xfId="33406"/>
    <cellStyle name="Note 6 4 2 3 3" xfId="24421"/>
    <cellStyle name="Note 6 4 2 3 3 2" xfId="34101"/>
    <cellStyle name="Note 6 4 2 3 4" xfId="24876"/>
    <cellStyle name="Note 6 4 2 3 4 2" xfId="34556"/>
    <cellStyle name="Note 6 4 2 3 5" xfId="27850"/>
    <cellStyle name="Note 6 4 2 4" xfId="22221"/>
    <cellStyle name="Note 6 4 2 4 2" xfId="31901"/>
    <cellStyle name="Note 6 4 2 5" xfId="20714"/>
    <cellStyle name="Note 6 4 2 5 2" xfId="30394"/>
    <cellStyle name="Note 6 4 2 6" xfId="19303"/>
    <cellStyle name="Note 6 4 2 6 2" xfId="28983"/>
    <cellStyle name="Note 6 4 2 7" xfId="25877"/>
    <cellStyle name="Note 6 4 3" xfId="16335"/>
    <cellStyle name="Note 6 4 3 2" xfId="16807"/>
    <cellStyle name="Note 6 4 3 2 2" xfId="22382"/>
    <cellStyle name="Note 6 4 3 2 2 2" xfId="32062"/>
    <cellStyle name="Note 6 4 3 2 3" xfId="19793"/>
    <cellStyle name="Note 6 4 3 2 3 2" xfId="29473"/>
    <cellStyle name="Note 6 4 3 2 4" xfId="20027"/>
    <cellStyle name="Note 6 4 3 2 4 2" xfId="29707"/>
    <cellStyle name="Note 6 4 3 2 5" xfId="26364"/>
    <cellStyle name="Note 6 4 3 2 6" xfId="25349"/>
    <cellStyle name="Note 6 4 3 3" xfId="17930"/>
    <cellStyle name="Note 6 4 3 3 2" xfId="23490"/>
    <cellStyle name="Note 6 4 3 3 2 2" xfId="33170"/>
    <cellStyle name="Note 6 4 3 3 3" xfId="24516"/>
    <cellStyle name="Note 6 4 3 3 3 2" xfId="34196"/>
    <cellStyle name="Note 6 4 3 3 4" xfId="20266"/>
    <cellStyle name="Note 6 4 3 3 4 2" xfId="29946"/>
    <cellStyle name="Note 6 4 3 3 5" xfId="27614"/>
    <cellStyle name="Note 6 4 3 4" xfId="21985"/>
    <cellStyle name="Note 6 4 3 4 2" xfId="31665"/>
    <cellStyle name="Note 6 4 3 5" xfId="18519"/>
    <cellStyle name="Note 6 4 3 5 2" xfId="28199"/>
    <cellStyle name="Note 6 4 3 6" xfId="24935"/>
    <cellStyle name="Note 6 4 3 6 2" xfId="34615"/>
    <cellStyle name="Note 6 4 3 7" xfId="25824"/>
    <cellStyle name="Note 6 4 4" xfId="17125"/>
    <cellStyle name="Note 6 4 4 2" xfId="22700"/>
    <cellStyle name="Note 6 4 4 2 2" xfId="32380"/>
    <cellStyle name="Note 6 4 4 3" xfId="19262"/>
    <cellStyle name="Note 6 4 4 3 2" xfId="28942"/>
    <cellStyle name="Note 6 4 4 4" xfId="19581"/>
    <cellStyle name="Note 6 4 4 4 2" xfId="29261"/>
    <cellStyle name="Note 6 4 4 5" xfId="26668"/>
    <cellStyle name="Note 6 4 4 6" xfId="26315"/>
    <cellStyle name="Note 6 4 5" xfId="17660"/>
    <cellStyle name="Note 6 4 5 2" xfId="23220"/>
    <cellStyle name="Note 6 4 5 2 2" xfId="32900"/>
    <cellStyle name="Note 6 4 5 3" xfId="20828"/>
    <cellStyle name="Note 6 4 5 3 2" xfId="30508"/>
    <cellStyle name="Note 6 4 5 4" xfId="20695"/>
    <cellStyle name="Note 6 4 5 4 2" xfId="30375"/>
    <cellStyle name="Note 6 4 5 5" xfId="27344"/>
    <cellStyle name="Note 6 4 6" xfId="21711"/>
    <cellStyle name="Note 6 4 6 2" xfId="31391"/>
    <cellStyle name="Note 6 4 7" xfId="21191"/>
    <cellStyle name="Note 6 4 7 2" xfId="30871"/>
    <cellStyle name="Note 6 4 8" xfId="18846"/>
    <cellStyle name="Note 6 4 8 2" xfId="28526"/>
    <cellStyle name="Note 6 4 9" xfId="25651"/>
    <cellStyle name="Note 6 5" xfId="16238"/>
    <cellStyle name="Note 6 5 2" xfId="16866"/>
    <cellStyle name="Note 6 5 2 2" xfId="22441"/>
    <cellStyle name="Note 6 5 2 2 2" xfId="32121"/>
    <cellStyle name="Note 6 5 2 3" xfId="20937"/>
    <cellStyle name="Note 6 5 2 3 2" xfId="30617"/>
    <cellStyle name="Note 6 5 2 4" xfId="18865"/>
    <cellStyle name="Note 6 5 2 4 2" xfId="28545"/>
    <cellStyle name="Note 6 5 2 5" xfId="26423"/>
    <cellStyle name="Note 6 5 2 6" xfId="25771"/>
    <cellStyle name="Note 6 5 3" xfId="17833"/>
    <cellStyle name="Note 6 5 3 2" xfId="23393"/>
    <cellStyle name="Note 6 5 3 2 2" xfId="33073"/>
    <cellStyle name="Note 6 5 3 3" xfId="24127"/>
    <cellStyle name="Note 6 5 3 3 2" xfId="33807"/>
    <cellStyle name="Note 6 5 3 4" xfId="19109"/>
    <cellStyle name="Note 6 5 3 4 2" xfId="28789"/>
    <cellStyle name="Note 6 5 3 5" xfId="27517"/>
    <cellStyle name="Note 6 5 4" xfId="21888"/>
    <cellStyle name="Note 6 5 4 2" xfId="31568"/>
    <cellStyle name="Note 6 5 5" xfId="19123"/>
    <cellStyle name="Note 6 5 5 2" xfId="28803"/>
    <cellStyle name="Note 6 5 6" xfId="24692"/>
    <cellStyle name="Note 6 5 6 2" xfId="34372"/>
    <cellStyle name="Note 6 5 7" xfId="25950"/>
    <cellStyle name="Note 6 6" xfId="24046"/>
    <cellStyle name="Note 6 6 2" xfId="33726"/>
    <cellStyle name="Note 7" xfId="134"/>
    <cellStyle name="Note 7 2" xfId="15931"/>
    <cellStyle name="Note 7 2 10" xfId="19676"/>
    <cellStyle name="Note 7 2 10 2" xfId="29356"/>
    <cellStyle name="Note 7 2 11" xfId="24830"/>
    <cellStyle name="Note 7 2 11 2" xfId="34510"/>
    <cellStyle name="Note 7 2 12" xfId="25517"/>
    <cellStyle name="Note 7 2 2" xfId="16073"/>
    <cellStyle name="Note 7 2 2 10" xfId="26040"/>
    <cellStyle name="Note 7 2 2 2" xfId="16187"/>
    <cellStyle name="Note 7 2 2 2 2" xfId="16693"/>
    <cellStyle name="Note 7 2 2 2 2 2" xfId="17607"/>
    <cellStyle name="Note 7 2 2 2 2 2 2" xfId="23167"/>
    <cellStyle name="Note 7 2 2 2 2 2 2 2" xfId="32847"/>
    <cellStyle name="Note 7 2 2 2 2 2 3" xfId="19206"/>
    <cellStyle name="Note 7 2 2 2 2 2 3 2" xfId="28886"/>
    <cellStyle name="Note 7 2 2 2 2 2 4" xfId="24437"/>
    <cellStyle name="Note 7 2 2 2 2 2 4 2" xfId="34117"/>
    <cellStyle name="Note 7 2 2 2 2 2 5" xfId="27089"/>
    <cellStyle name="Note 7 2 2 2 2 2 6" xfId="27291"/>
    <cellStyle name="Note 7 2 2 2 2 3" xfId="18288"/>
    <cellStyle name="Note 7 2 2 2 2 3 2" xfId="23848"/>
    <cellStyle name="Note 7 2 2 2 2 3 2 2" xfId="33528"/>
    <cellStyle name="Note 7 2 2 2 2 3 3" xfId="24548"/>
    <cellStyle name="Note 7 2 2 2 2 3 3 2" xfId="34228"/>
    <cellStyle name="Note 7 2 2 2 2 3 4" xfId="24961"/>
    <cellStyle name="Note 7 2 2 2 2 3 4 2" xfId="34641"/>
    <cellStyle name="Note 7 2 2 2 2 3 5" xfId="27972"/>
    <cellStyle name="Note 7 2 2 2 2 4" xfId="22343"/>
    <cellStyle name="Note 7 2 2 2 2 4 2" xfId="32023"/>
    <cellStyle name="Note 7 2 2 2 2 5" xfId="18618"/>
    <cellStyle name="Note 7 2 2 2 2 5 2" xfId="28298"/>
    <cellStyle name="Note 7 2 2 2 2 6" xfId="18975"/>
    <cellStyle name="Note 7 2 2 2 2 6 2" xfId="28655"/>
    <cellStyle name="Note 7 2 2 2 2 7" xfId="25518"/>
    <cellStyle name="Note 7 2 2 2 3" xfId="16457"/>
    <cellStyle name="Note 7 2 2 2 3 2" xfId="17371"/>
    <cellStyle name="Note 7 2 2 2 3 2 2" xfId="22931"/>
    <cellStyle name="Note 7 2 2 2 3 2 2 2" xfId="32611"/>
    <cellStyle name="Note 7 2 2 2 3 2 3" xfId="23900"/>
    <cellStyle name="Note 7 2 2 2 3 2 3 2" xfId="33580"/>
    <cellStyle name="Note 7 2 2 2 3 2 4" xfId="18509"/>
    <cellStyle name="Note 7 2 2 2 3 2 4 2" xfId="28189"/>
    <cellStyle name="Note 7 2 2 2 3 2 5" xfId="26853"/>
    <cellStyle name="Note 7 2 2 2 3 2 6" xfId="25074"/>
    <cellStyle name="Note 7 2 2 2 3 3" xfId="18052"/>
    <cellStyle name="Note 7 2 2 2 3 3 2" xfId="23612"/>
    <cellStyle name="Note 7 2 2 2 3 3 2 2" xfId="33292"/>
    <cellStyle name="Note 7 2 2 2 3 3 3" xfId="21120"/>
    <cellStyle name="Note 7 2 2 2 3 3 3 2" xfId="30800"/>
    <cellStyle name="Note 7 2 2 2 3 3 4" xfId="19733"/>
    <cellStyle name="Note 7 2 2 2 3 3 4 2" xfId="29413"/>
    <cellStyle name="Note 7 2 2 2 3 3 5" xfId="27736"/>
    <cellStyle name="Note 7 2 2 2 3 4" xfId="22107"/>
    <cellStyle name="Note 7 2 2 2 3 4 2" xfId="31787"/>
    <cellStyle name="Note 7 2 2 2 3 5" xfId="18776"/>
    <cellStyle name="Note 7 2 2 2 3 5 2" xfId="28456"/>
    <cellStyle name="Note 7 2 2 2 3 6" xfId="21009"/>
    <cellStyle name="Note 7 2 2 2 3 6 2" xfId="30689"/>
    <cellStyle name="Note 7 2 2 2 3 7" xfId="25648"/>
    <cellStyle name="Note 7 2 2 2 4" xfId="17229"/>
    <cellStyle name="Note 7 2 2 2 4 2" xfId="22794"/>
    <cellStyle name="Note 7 2 2 2 4 2 2" xfId="32474"/>
    <cellStyle name="Note 7 2 2 2 4 3" xfId="18377"/>
    <cellStyle name="Note 7 2 2 2 4 3 2" xfId="28057"/>
    <cellStyle name="Note 7 2 2 2 4 4" xfId="24365"/>
    <cellStyle name="Note 7 2 2 2 4 4 2" xfId="34045"/>
    <cellStyle name="Note 7 2 2 2 4 5" xfId="26744"/>
    <cellStyle name="Note 7 2 2 2 4 6" xfId="27153"/>
    <cellStyle name="Note 7 2 2 2 5" xfId="17782"/>
    <cellStyle name="Note 7 2 2 2 5 2" xfId="23342"/>
    <cellStyle name="Note 7 2 2 2 5 2 2" xfId="33022"/>
    <cellStyle name="Note 7 2 2 2 5 3" xfId="24301"/>
    <cellStyle name="Note 7 2 2 2 5 3 2" xfId="33981"/>
    <cellStyle name="Note 7 2 2 2 5 4" xfId="24075"/>
    <cellStyle name="Note 7 2 2 2 5 4 2" xfId="33755"/>
    <cellStyle name="Note 7 2 2 2 5 5" xfId="27466"/>
    <cellStyle name="Note 7 2 2 2 6" xfId="21837"/>
    <cellStyle name="Note 7 2 2 2 6 2" xfId="31517"/>
    <cellStyle name="Note 7 2 2 2 7" xfId="20043"/>
    <cellStyle name="Note 7 2 2 2 7 2" xfId="29723"/>
    <cellStyle name="Note 7 2 2 2 8" xfId="21232"/>
    <cellStyle name="Note 7 2 2 2 8 2" xfId="30912"/>
    <cellStyle name="Note 7 2 2 2 9" xfId="26010"/>
    <cellStyle name="Note 7 2 2 3" xfId="16599"/>
    <cellStyle name="Note 7 2 2 3 2" xfId="17513"/>
    <cellStyle name="Note 7 2 2 3 2 2" xfId="23073"/>
    <cellStyle name="Note 7 2 2 3 2 2 2" xfId="32753"/>
    <cellStyle name="Note 7 2 2 3 2 3" xfId="20023"/>
    <cellStyle name="Note 7 2 2 3 2 3 2" xfId="29703"/>
    <cellStyle name="Note 7 2 2 3 2 4" xfId="24150"/>
    <cellStyle name="Note 7 2 2 3 2 4 2" xfId="33830"/>
    <cellStyle name="Note 7 2 2 3 2 5" xfId="26995"/>
    <cellStyle name="Note 7 2 2 3 2 6" xfId="27197"/>
    <cellStyle name="Note 7 2 2 3 3" xfId="18194"/>
    <cellStyle name="Note 7 2 2 3 3 2" xfId="23754"/>
    <cellStyle name="Note 7 2 2 3 3 2 2" xfId="33434"/>
    <cellStyle name="Note 7 2 2 3 3 3" xfId="19119"/>
    <cellStyle name="Note 7 2 2 3 3 3 2" xfId="28799"/>
    <cellStyle name="Note 7 2 2 3 3 4" xfId="24694"/>
    <cellStyle name="Note 7 2 2 3 3 4 2" xfId="34374"/>
    <cellStyle name="Note 7 2 2 3 3 5" xfId="27878"/>
    <cellStyle name="Note 7 2 2 3 4" xfId="22249"/>
    <cellStyle name="Note 7 2 2 3 4 2" xfId="31929"/>
    <cellStyle name="Note 7 2 2 3 5" xfId="21600"/>
    <cellStyle name="Note 7 2 2 3 5 2" xfId="31280"/>
    <cellStyle name="Note 7 2 2 3 6" xfId="18410"/>
    <cellStyle name="Note 7 2 2 3 6 2" xfId="28090"/>
    <cellStyle name="Note 7 2 2 3 7" xfId="25601"/>
    <cellStyle name="Note 7 2 2 4" xfId="16363"/>
    <cellStyle name="Note 7 2 2 4 2" xfId="17071"/>
    <cellStyle name="Note 7 2 2 4 2 2" xfId="22646"/>
    <cellStyle name="Note 7 2 2 4 2 2 2" xfId="32326"/>
    <cellStyle name="Note 7 2 2 4 2 3" xfId="24333"/>
    <cellStyle name="Note 7 2 2 4 2 3 2" xfId="34013"/>
    <cellStyle name="Note 7 2 2 4 2 4" xfId="18851"/>
    <cellStyle name="Note 7 2 2 4 2 4 2" xfId="28531"/>
    <cellStyle name="Note 7 2 2 4 2 5" xfId="26619"/>
    <cellStyle name="Note 7 2 2 4 2 6" xfId="25870"/>
    <cellStyle name="Note 7 2 2 4 3" xfId="17958"/>
    <cellStyle name="Note 7 2 2 4 3 2" xfId="23518"/>
    <cellStyle name="Note 7 2 2 4 3 2 2" xfId="33198"/>
    <cellStyle name="Note 7 2 2 4 3 3" xfId="20487"/>
    <cellStyle name="Note 7 2 2 4 3 3 2" xfId="30167"/>
    <cellStyle name="Note 7 2 2 4 3 4" xfId="18922"/>
    <cellStyle name="Note 7 2 2 4 3 4 2" xfId="28602"/>
    <cellStyle name="Note 7 2 2 4 3 5" xfId="27642"/>
    <cellStyle name="Note 7 2 2 4 4" xfId="22013"/>
    <cellStyle name="Note 7 2 2 4 4 2" xfId="31693"/>
    <cellStyle name="Note 7 2 2 4 5" xfId="18966"/>
    <cellStyle name="Note 7 2 2 4 5 2" xfId="28646"/>
    <cellStyle name="Note 7 2 2 4 6" xfId="21321"/>
    <cellStyle name="Note 7 2 2 4 6 2" xfId="31001"/>
    <cellStyle name="Note 7 2 2 4 7" xfId="25370"/>
    <cellStyle name="Note 7 2 2 5" xfId="17022"/>
    <cellStyle name="Note 7 2 2 5 2" xfId="22597"/>
    <cellStyle name="Note 7 2 2 5 2 2" xfId="32277"/>
    <cellStyle name="Note 7 2 2 5 3" xfId="19962"/>
    <cellStyle name="Note 7 2 2 5 3 2" xfId="29642"/>
    <cellStyle name="Note 7 2 2 5 4" xfId="20513"/>
    <cellStyle name="Note 7 2 2 5 4 2" xfId="30193"/>
    <cellStyle name="Note 7 2 2 5 5" xfId="26576"/>
    <cellStyle name="Note 7 2 2 5 6" xfId="25979"/>
    <cellStyle name="Note 7 2 2 6" xfId="17688"/>
    <cellStyle name="Note 7 2 2 6 2" xfId="23248"/>
    <cellStyle name="Note 7 2 2 6 2 2" xfId="32928"/>
    <cellStyle name="Note 7 2 2 6 3" xfId="20632"/>
    <cellStyle name="Note 7 2 2 6 3 2" xfId="30312"/>
    <cellStyle name="Note 7 2 2 6 4" xfId="18724"/>
    <cellStyle name="Note 7 2 2 6 4 2" xfId="28404"/>
    <cellStyle name="Note 7 2 2 6 5" xfId="27372"/>
    <cellStyle name="Note 7 2 2 7" xfId="21739"/>
    <cellStyle name="Note 7 2 2 7 2" xfId="31419"/>
    <cellStyle name="Note 7 2 2 8" xfId="23909"/>
    <cellStyle name="Note 7 2 2 8 2" xfId="33589"/>
    <cellStyle name="Note 7 2 2 9" xfId="23885"/>
    <cellStyle name="Note 7 2 2 9 2" xfId="33565"/>
    <cellStyle name="Note 7 2 3" xfId="16091"/>
    <cellStyle name="Note 7 2 3 2" xfId="16614"/>
    <cellStyle name="Note 7 2 3 2 2" xfId="17528"/>
    <cellStyle name="Note 7 2 3 2 2 2" xfId="23088"/>
    <cellStyle name="Note 7 2 3 2 2 2 2" xfId="32768"/>
    <cellStyle name="Note 7 2 3 2 2 3" xfId="20870"/>
    <cellStyle name="Note 7 2 3 2 2 3 2" xfId="30550"/>
    <cellStyle name="Note 7 2 3 2 2 4" xfId="19366"/>
    <cellStyle name="Note 7 2 3 2 2 4 2" xfId="29046"/>
    <cellStyle name="Note 7 2 3 2 2 5" xfId="27010"/>
    <cellStyle name="Note 7 2 3 2 2 6" xfId="27212"/>
    <cellStyle name="Note 7 2 3 2 3" xfId="18209"/>
    <cellStyle name="Note 7 2 3 2 3 2" xfId="23769"/>
    <cellStyle name="Note 7 2 3 2 3 2 2" xfId="33449"/>
    <cellStyle name="Note 7 2 3 2 3 3" xfId="24054"/>
    <cellStyle name="Note 7 2 3 2 3 3 2" xfId="33734"/>
    <cellStyle name="Note 7 2 3 2 3 4" xfId="24729"/>
    <cellStyle name="Note 7 2 3 2 3 4 2" xfId="34409"/>
    <cellStyle name="Note 7 2 3 2 3 5" xfId="27893"/>
    <cellStyle name="Note 7 2 3 2 4" xfId="22264"/>
    <cellStyle name="Note 7 2 3 2 4 2" xfId="31944"/>
    <cellStyle name="Note 7 2 3 2 5" xfId="18745"/>
    <cellStyle name="Note 7 2 3 2 5 2" xfId="28425"/>
    <cellStyle name="Note 7 2 3 2 6" xfId="19403"/>
    <cellStyle name="Note 7 2 3 2 6 2" xfId="29083"/>
    <cellStyle name="Note 7 2 3 2 7" xfId="26017"/>
    <cellStyle name="Note 7 2 3 3" xfId="16378"/>
    <cellStyle name="Note 7 2 3 3 2" xfId="16890"/>
    <cellStyle name="Note 7 2 3 3 2 2" xfId="22465"/>
    <cellStyle name="Note 7 2 3 3 2 2 2" xfId="32145"/>
    <cellStyle name="Note 7 2 3 3 2 3" xfId="19959"/>
    <cellStyle name="Note 7 2 3 3 2 3 2" xfId="29639"/>
    <cellStyle name="Note 7 2 3 3 2 4" xfId="20431"/>
    <cellStyle name="Note 7 2 3 3 2 4 2" xfId="30111"/>
    <cellStyle name="Note 7 2 3 3 2 5" xfId="26447"/>
    <cellStyle name="Note 7 2 3 3 2 6" xfId="25582"/>
    <cellStyle name="Note 7 2 3 3 3" xfId="17973"/>
    <cellStyle name="Note 7 2 3 3 3 2" xfId="23533"/>
    <cellStyle name="Note 7 2 3 3 3 2 2" xfId="33213"/>
    <cellStyle name="Note 7 2 3 3 3 3" xfId="20187"/>
    <cellStyle name="Note 7 2 3 3 3 3 2" xfId="29867"/>
    <cellStyle name="Note 7 2 3 3 3 4" xfId="19452"/>
    <cellStyle name="Note 7 2 3 3 3 4 2" xfId="29132"/>
    <cellStyle name="Note 7 2 3 3 3 5" xfId="27657"/>
    <cellStyle name="Note 7 2 3 3 4" xfId="22028"/>
    <cellStyle name="Note 7 2 3 3 4 2" xfId="31708"/>
    <cellStyle name="Note 7 2 3 3 5" xfId="21684"/>
    <cellStyle name="Note 7 2 3 3 5 2" xfId="31364"/>
    <cellStyle name="Note 7 2 3 3 6" xfId="19910"/>
    <cellStyle name="Note 7 2 3 3 6 2" xfId="29590"/>
    <cellStyle name="Note 7 2 3 3 7" xfId="25403"/>
    <cellStyle name="Note 7 2 3 4" xfId="17128"/>
    <cellStyle name="Note 7 2 3 4 2" xfId="22703"/>
    <cellStyle name="Note 7 2 3 4 2 2" xfId="32383"/>
    <cellStyle name="Note 7 2 3 4 3" xfId="19762"/>
    <cellStyle name="Note 7 2 3 4 3 2" xfId="29442"/>
    <cellStyle name="Note 7 2 3 4 4" xfId="24481"/>
    <cellStyle name="Note 7 2 3 4 4 2" xfId="34161"/>
    <cellStyle name="Note 7 2 3 4 5" xfId="26670"/>
    <cellStyle name="Note 7 2 3 4 6" xfId="26285"/>
    <cellStyle name="Note 7 2 3 5" xfId="17703"/>
    <cellStyle name="Note 7 2 3 5 2" xfId="23263"/>
    <cellStyle name="Note 7 2 3 5 2 2" xfId="32943"/>
    <cellStyle name="Note 7 2 3 5 3" xfId="19440"/>
    <cellStyle name="Note 7 2 3 5 3 2" xfId="29120"/>
    <cellStyle name="Note 7 2 3 5 4" xfId="21238"/>
    <cellStyle name="Note 7 2 3 5 4 2" xfId="30918"/>
    <cellStyle name="Note 7 2 3 5 5" xfId="27387"/>
    <cellStyle name="Note 7 2 3 6" xfId="21754"/>
    <cellStyle name="Note 7 2 3 6 2" xfId="31434"/>
    <cellStyle name="Note 7 2 3 7" xfId="19635"/>
    <cellStyle name="Note 7 2 3 7 2" xfId="29315"/>
    <cellStyle name="Note 7 2 3 8" xfId="18770"/>
    <cellStyle name="Note 7 2 3 8 2" xfId="28450"/>
    <cellStyle name="Note 7 2 3 9" xfId="25401"/>
    <cellStyle name="Note 7 2 4" xfId="15966"/>
    <cellStyle name="Note 7 2 4 2" xfId="16515"/>
    <cellStyle name="Note 7 2 4 2 2" xfId="17429"/>
    <cellStyle name="Note 7 2 4 2 2 2" xfId="22989"/>
    <cellStyle name="Note 7 2 4 2 2 2 2" xfId="32669"/>
    <cellStyle name="Note 7 2 4 2 2 3" xfId="21515"/>
    <cellStyle name="Note 7 2 4 2 2 3 2" xfId="31195"/>
    <cellStyle name="Note 7 2 4 2 2 4" xfId="20251"/>
    <cellStyle name="Note 7 2 4 2 2 4 2" xfId="29931"/>
    <cellStyle name="Note 7 2 4 2 2 5" xfId="26911"/>
    <cellStyle name="Note 7 2 4 2 2 6" xfId="25029"/>
    <cellStyle name="Note 7 2 4 2 3" xfId="18110"/>
    <cellStyle name="Note 7 2 4 2 3 2" xfId="23670"/>
    <cellStyle name="Note 7 2 4 2 3 2 2" xfId="33350"/>
    <cellStyle name="Note 7 2 4 2 3 3" xfId="24019"/>
    <cellStyle name="Note 7 2 4 2 3 3 2" xfId="33699"/>
    <cellStyle name="Note 7 2 4 2 3 4" xfId="24675"/>
    <cellStyle name="Note 7 2 4 2 3 4 2" xfId="34355"/>
    <cellStyle name="Note 7 2 4 2 3 5" xfId="27794"/>
    <cellStyle name="Note 7 2 4 2 4" xfId="22165"/>
    <cellStyle name="Note 7 2 4 2 4 2" xfId="31845"/>
    <cellStyle name="Note 7 2 4 2 5" xfId="19298"/>
    <cellStyle name="Note 7 2 4 2 5 2" xfId="28978"/>
    <cellStyle name="Note 7 2 4 2 6" xfId="18845"/>
    <cellStyle name="Note 7 2 4 2 6 2" xfId="28525"/>
    <cellStyle name="Note 7 2 4 2 7" xfId="25175"/>
    <cellStyle name="Note 7 2 4 3" xfId="16279"/>
    <cellStyle name="Note 7 2 4 3 2" xfId="16901"/>
    <cellStyle name="Note 7 2 4 3 2 2" xfId="22476"/>
    <cellStyle name="Note 7 2 4 3 2 2 2" xfId="32156"/>
    <cellStyle name="Note 7 2 4 3 2 3" xfId="19453"/>
    <cellStyle name="Note 7 2 4 3 2 3 2" xfId="29133"/>
    <cellStyle name="Note 7 2 4 3 2 4" xfId="19860"/>
    <cellStyle name="Note 7 2 4 3 2 4 2" xfId="29540"/>
    <cellStyle name="Note 7 2 4 3 2 5" xfId="26458"/>
    <cellStyle name="Note 7 2 4 3 2 6" xfId="25696"/>
    <cellStyle name="Note 7 2 4 3 3" xfId="17874"/>
    <cellStyle name="Note 7 2 4 3 3 2" xfId="23434"/>
    <cellStyle name="Note 7 2 4 3 3 2 2" xfId="33114"/>
    <cellStyle name="Note 7 2 4 3 3 3" xfId="20763"/>
    <cellStyle name="Note 7 2 4 3 3 3 2" xfId="30443"/>
    <cellStyle name="Note 7 2 4 3 3 4" xfId="21553"/>
    <cellStyle name="Note 7 2 4 3 3 4 2" xfId="31233"/>
    <cellStyle name="Note 7 2 4 3 3 5" xfId="27558"/>
    <cellStyle name="Note 7 2 4 3 4" xfId="21929"/>
    <cellStyle name="Note 7 2 4 3 4 2" xfId="31609"/>
    <cellStyle name="Note 7 2 4 3 5" xfId="19305"/>
    <cellStyle name="Note 7 2 4 3 5 2" xfId="28985"/>
    <cellStyle name="Note 7 2 4 3 6" xfId="24477"/>
    <cellStyle name="Note 7 2 4 3 6 2" xfId="34157"/>
    <cellStyle name="Note 7 2 4 3 7" xfId="25808"/>
    <cellStyle name="Note 7 2 4 4" xfId="17053"/>
    <cellStyle name="Note 7 2 4 4 2" xfId="22628"/>
    <cellStyle name="Note 7 2 4 4 2 2" xfId="32308"/>
    <cellStyle name="Note 7 2 4 4 3" xfId="21369"/>
    <cellStyle name="Note 7 2 4 4 3 2" xfId="31049"/>
    <cellStyle name="Note 7 2 4 4 4" xfId="18663"/>
    <cellStyle name="Note 7 2 4 4 4 2" xfId="28343"/>
    <cellStyle name="Note 7 2 4 4 5" xfId="26602"/>
    <cellStyle name="Note 7 2 4 4 6" xfId="25364"/>
    <cellStyle name="Note 7 2 4 5" xfId="17281"/>
    <cellStyle name="Note 7 2 4 5 2" xfId="22841"/>
    <cellStyle name="Note 7 2 4 5 2 2" xfId="32521"/>
    <cellStyle name="Note 7 2 4 5 3" xfId="21267"/>
    <cellStyle name="Note 7 2 4 5 3 2" xfId="30947"/>
    <cellStyle name="Note 7 2 4 5 4" xfId="24897"/>
    <cellStyle name="Note 7 2 4 5 4 2" xfId="34577"/>
    <cellStyle name="Note 7 2 4 5 5" xfId="26295"/>
    <cellStyle name="Note 7 2 4 6" xfId="21650"/>
    <cellStyle name="Note 7 2 4 6 2" xfId="31330"/>
    <cellStyle name="Note 7 2 4 7" xfId="24247"/>
    <cellStyle name="Note 7 2 4 7 2" xfId="33927"/>
    <cellStyle name="Note 7 2 4 8" xfId="18602"/>
    <cellStyle name="Note 7 2 4 8 2" xfId="28282"/>
    <cellStyle name="Note 7 2 4 9" xfId="25986"/>
    <cellStyle name="Note 7 2 5" xfId="16482"/>
    <cellStyle name="Note 7 2 5 2" xfId="17396"/>
    <cellStyle name="Note 7 2 5 2 2" xfId="22956"/>
    <cellStyle name="Note 7 2 5 2 2 2" xfId="32636"/>
    <cellStyle name="Note 7 2 5 2 3" xfId="20582"/>
    <cellStyle name="Note 7 2 5 2 3 2" xfId="30262"/>
    <cellStyle name="Note 7 2 5 2 4" xfId="18771"/>
    <cellStyle name="Note 7 2 5 2 4 2" xfId="28451"/>
    <cellStyle name="Note 7 2 5 2 5" xfId="26878"/>
    <cellStyle name="Note 7 2 5 2 6" xfId="25065"/>
    <cellStyle name="Note 7 2 5 3" xfId="18077"/>
    <cellStyle name="Note 7 2 5 3 2" xfId="23637"/>
    <cellStyle name="Note 7 2 5 3 2 2" xfId="33317"/>
    <cellStyle name="Note 7 2 5 3 3" xfId="23875"/>
    <cellStyle name="Note 7 2 5 3 3 2" xfId="33555"/>
    <cellStyle name="Note 7 2 5 3 4" xfId="19652"/>
    <cellStyle name="Note 7 2 5 3 4 2" xfId="29332"/>
    <cellStyle name="Note 7 2 5 3 5" xfId="27761"/>
    <cellStyle name="Note 7 2 5 4" xfId="22132"/>
    <cellStyle name="Note 7 2 5 4 2" xfId="31812"/>
    <cellStyle name="Note 7 2 5 5" xfId="20395"/>
    <cellStyle name="Note 7 2 5 5 2" xfId="30075"/>
    <cellStyle name="Note 7 2 5 6" xfId="18852"/>
    <cellStyle name="Note 7 2 5 6 2" xfId="28532"/>
    <cellStyle name="Note 7 2 5 7" xfId="25260"/>
    <cellStyle name="Note 7 2 6" xfId="16246"/>
    <cellStyle name="Note 7 2 6 2" xfId="16828"/>
    <cellStyle name="Note 7 2 6 2 2" xfId="22403"/>
    <cellStyle name="Note 7 2 6 2 2 2" xfId="32083"/>
    <cellStyle name="Note 7 2 6 2 3" xfId="18359"/>
    <cellStyle name="Note 7 2 6 2 3 2" xfId="28039"/>
    <cellStyle name="Note 7 2 6 2 4" xfId="24002"/>
    <cellStyle name="Note 7 2 6 2 4 2" xfId="33682"/>
    <cellStyle name="Note 7 2 6 2 5" xfId="26385"/>
    <cellStyle name="Note 7 2 6 2 6" xfId="25626"/>
    <cellStyle name="Note 7 2 6 3" xfId="17841"/>
    <cellStyle name="Note 7 2 6 3 2" xfId="23401"/>
    <cellStyle name="Note 7 2 6 3 2 2" xfId="33081"/>
    <cellStyle name="Note 7 2 6 3 3" xfId="19868"/>
    <cellStyle name="Note 7 2 6 3 3 2" xfId="29548"/>
    <cellStyle name="Note 7 2 6 3 4" xfId="24955"/>
    <cellStyle name="Note 7 2 6 3 4 2" xfId="34635"/>
    <cellStyle name="Note 7 2 6 3 5" xfId="27525"/>
    <cellStyle name="Note 7 2 6 4" xfId="21896"/>
    <cellStyle name="Note 7 2 6 4 2" xfId="31576"/>
    <cellStyle name="Note 7 2 6 5" xfId="19061"/>
    <cellStyle name="Note 7 2 6 5 2" xfId="28741"/>
    <cellStyle name="Note 7 2 6 6" xfId="21370"/>
    <cellStyle name="Note 7 2 6 6 2" xfId="31050"/>
    <cellStyle name="Note 7 2 6 7" xfId="25917"/>
    <cellStyle name="Note 7 2 7" xfId="17135"/>
    <cellStyle name="Note 7 2 7 2" xfId="22710"/>
    <cellStyle name="Note 7 2 7 2 2" xfId="32390"/>
    <cellStyle name="Note 7 2 7 3" xfId="18867"/>
    <cellStyle name="Note 7 2 7 3 2" xfId="28547"/>
    <cellStyle name="Note 7 2 7 4" xfId="21056"/>
    <cellStyle name="Note 7 2 7 4 2" xfId="30736"/>
    <cellStyle name="Note 7 2 7 5" xfId="26677"/>
    <cellStyle name="Note 7 2 7 6" xfId="26274"/>
    <cellStyle name="Note 7 2 8" xfId="17242"/>
    <cellStyle name="Note 7 2 8 2" xfId="22807"/>
    <cellStyle name="Note 7 2 8 2 2" xfId="32487"/>
    <cellStyle name="Note 7 2 8 3" xfId="21311"/>
    <cellStyle name="Note 7 2 8 3 2" xfId="30991"/>
    <cellStyle name="Note 7 2 8 4" xfId="19968"/>
    <cellStyle name="Note 7 2 8 4 2" xfId="29648"/>
    <cellStyle name="Note 7 2 8 5" xfId="26346"/>
    <cellStyle name="Note 7 2 9" xfId="21617"/>
    <cellStyle name="Note 7 2 9 2" xfId="31297"/>
    <cellStyle name="Note 7 3" xfId="16023"/>
    <cellStyle name="Note 7 3 10" xfId="26195"/>
    <cellStyle name="Note 7 3 2" xfId="16156"/>
    <cellStyle name="Note 7 3 2 2" xfId="16662"/>
    <cellStyle name="Note 7 3 2 2 2" xfId="17576"/>
    <cellStyle name="Note 7 3 2 2 2 2" xfId="23136"/>
    <cellStyle name="Note 7 3 2 2 2 2 2" xfId="32816"/>
    <cellStyle name="Note 7 3 2 2 2 3" xfId="18696"/>
    <cellStyle name="Note 7 3 2 2 2 3 2" xfId="28376"/>
    <cellStyle name="Note 7 3 2 2 2 4" xfId="18840"/>
    <cellStyle name="Note 7 3 2 2 2 4 2" xfId="28520"/>
    <cellStyle name="Note 7 3 2 2 2 5" xfId="27058"/>
    <cellStyle name="Note 7 3 2 2 2 6" xfId="27260"/>
    <cellStyle name="Note 7 3 2 2 3" xfId="18257"/>
    <cellStyle name="Note 7 3 2 2 3 2" xfId="23817"/>
    <cellStyle name="Note 7 3 2 2 3 2 2" xfId="33497"/>
    <cellStyle name="Note 7 3 2 2 3 3" xfId="18634"/>
    <cellStyle name="Note 7 3 2 2 3 3 2" xfId="28314"/>
    <cellStyle name="Note 7 3 2 2 3 4" xfId="24719"/>
    <cellStyle name="Note 7 3 2 2 3 4 2" xfId="34399"/>
    <cellStyle name="Note 7 3 2 2 3 5" xfId="27941"/>
    <cellStyle name="Note 7 3 2 2 4" xfId="22312"/>
    <cellStyle name="Note 7 3 2 2 4 2" xfId="31992"/>
    <cellStyle name="Note 7 3 2 2 5" xfId="19508"/>
    <cellStyle name="Note 7 3 2 2 5 2" xfId="29188"/>
    <cellStyle name="Note 7 3 2 2 6" xfId="19216"/>
    <cellStyle name="Note 7 3 2 2 6 2" xfId="28896"/>
    <cellStyle name="Note 7 3 2 2 7" xfId="25611"/>
    <cellStyle name="Note 7 3 2 3" xfId="16426"/>
    <cellStyle name="Note 7 3 2 3 2" xfId="17340"/>
    <cellStyle name="Note 7 3 2 3 2 2" xfId="22900"/>
    <cellStyle name="Note 7 3 2 3 2 2 2" xfId="32580"/>
    <cellStyle name="Note 7 3 2 3 2 3" xfId="16750"/>
    <cellStyle name="Note 7 3 2 3 2 3 2" xfId="25435"/>
    <cellStyle name="Note 7 3 2 3 2 4" xfId="21254"/>
    <cellStyle name="Note 7 3 2 3 2 4 2" xfId="30934"/>
    <cellStyle name="Note 7 3 2 3 2 5" xfId="26822"/>
    <cellStyle name="Note 7 3 2 3 2 6" xfId="25216"/>
    <cellStyle name="Note 7 3 2 3 3" xfId="18021"/>
    <cellStyle name="Note 7 3 2 3 3 2" xfId="23581"/>
    <cellStyle name="Note 7 3 2 3 3 2 2" xfId="33261"/>
    <cellStyle name="Note 7 3 2 3 3 3" xfId="21176"/>
    <cellStyle name="Note 7 3 2 3 3 3 2" xfId="30856"/>
    <cellStyle name="Note 7 3 2 3 3 4" xfId="20129"/>
    <cellStyle name="Note 7 3 2 3 3 4 2" xfId="29809"/>
    <cellStyle name="Note 7 3 2 3 3 5" xfId="27705"/>
    <cellStyle name="Note 7 3 2 3 4" xfId="22076"/>
    <cellStyle name="Note 7 3 2 3 4 2" xfId="31756"/>
    <cellStyle name="Note 7 3 2 3 5" xfId="19805"/>
    <cellStyle name="Note 7 3 2 3 5 2" xfId="29485"/>
    <cellStyle name="Note 7 3 2 3 6" xfId="19799"/>
    <cellStyle name="Note 7 3 2 3 6 2" xfId="29479"/>
    <cellStyle name="Note 7 3 2 3 7" xfId="25608"/>
    <cellStyle name="Note 7 3 2 4" xfId="16978"/>
    <cellStyle name="Note 7 3 2 4 2" xfId="22553"/>
    <cellStyle name="Note 7 3 2 4 2 2" xfId="32233"/>
    <cellStyle name="Note 7 3 2 4 3" xfId="21408"/>
    <cellStyle name="Note 7 3 2 4 3 2" xfId="31088"/>
    <cellStyle name="Note 7 3 2 4 4" xfId="21496"/>
    <cellStyle name="Note 7 3 2 4 4 2" xfId="31176"/>
    <cellStyle name="Note 7 3 2 4 5" xfId="26535"/>
    <cellStyle name="Note 7 3 2 4 6" xfId="25526"/>
    <cellStyle name="Note 7 3 2 5" xfId="17751"/>
    <cellStyle name="Note 7 3 2 5 2" xfId="23311"/>
    <cellStyle name="Note 7 3 2 5 2 2" xfId="32991"/>
    <cellStyle name="Note 7 3 2 5 3" xfId="20774"/>
    <cellStyle name="Note 7 3 2 5 3 2" xfId="30454"/>
    <cellStyle name="Note 7 3 2 5 4" xfId="19364"/>
    <cellStyle name="Note 7 3 2 5 4 2" xfId="29044"/>
    <cellStyle name="Note 7 3 2 5 5" xfId="27435"/>
    <cellStyle name="Note 7 3 2 6" xfId="21806"/>
    <cellStyle name="Note 7 3 2 6 2" xfId="31486"/>
    <cellStyle name="Note 7 3 2 7" xfId="19093"/>
    <cellStyle name="Note 7 3 2 7 2" xfId="28773"/>
    <cellStyle name="Note 7 3 2 8" xfId="21290"/>
    <cellStyle name="Note 7 3 2 8 2" xfId="30970"/>
    <cellStyle name="Note 7 3 2 9" xfId="25988"/>
    <cellStyle name="Note 7 3 3" xfId="16550"/>
    <cellStyle name="Note 7 3 3 2" xfId="17464"/>
    <cellStyle name="Note 7 3 3 2 2" xfId="23024"/>
    <cellStyle name="Note 7 3 3 2 2 2" xfId="32704"/>
    <cellStyle name="Note 7 3 3 2 3" xfId="18957"/>
    <cellStyle name="Note 7 3 3 2 3 2" xfId="28637"/>
    <cellStyle name="Note 7 3 3 2 4" xfId="19634"/>
    <cellStyle name="Note 7 3 3 2 4 2" xfId="29314"/>
    <cellStyle name="Note 7 3 3 2 5" xfId="26946"/>
    <cellStyle name="Note 7 3 3 2 6" xfId="25052"/>
    <cellStyle name="Note 7 3 3 3" xfId="18145"/>
    <cellStyle name="Note 7 3 3 3 2" xfId="23705"/>
    <cellStyle name="Note 7 3 3 3 2 2" xfId="33385"/>
    <cellStyle name="Note 7 3 3 3 3" xfId="24311"/>
    <cellStyle name="Note 7 3 3 3 3 2" xfId="33991"/>
    <cellStyle name="Note 7 3 3 3 4" xfId="24839"/>
    <cellStyle name="Note 7 3 3 3 4 2" xfId="34519"/>
    <cellStyle name="Note 7 3 3 3 5" xfId="27829"/>
    <cellStyle name="Note 7 3 3 4" xfId="22200"/>
    <cellStyle name="Note 7 3 3 4 2" xfId="31880"/>
    <cellStyle name="Note 7 3 3 5" xfId="18986"/>
    <cellStyle name="Note 7 3 3 5 2" xfId="28666"/>
    <cellStyle name="Note 7 3 3 6" xfId="20052"/>
    <cellStyle name="Note 7 3 3 6 2" xfId="29732"/>
    <cellStyle name="Note 7 3 3 7" xfId="26043"/>
    <cellStyle name="Note 7 3 4" xfId="16314"/>
    <cellStyle name="Note 7 3 4 2" xfId="16928"/>
    <cellStyle name="Note 7 3 4 2 2" xfId="22503"/>
    <cellStyle name="Note 7 3 4 2 2 2" xfId="32183"/>
    <cellStyle name="Note 7 3 4 2 3" xfId="23918"/>
    <cellStyle name="Note 7 3 4 2 3 2" xfId="33598"/>
    <cellStyle name="Note 7 3 4 2 4" xfId="20360"/>
    <cellStyle name="Note 7 3 4 2 4 2" xfId="30040"/>
    <cellStyle name="Note 7 3 4 2 5" xfId="26485"/>
    <cellStyle name="Note 7 3 4 2 6" xfId="26177"/>
    <cellStyle name="Note 7 3 4 3" xfId="17909"/>
    <cellStyle name="Note 7 3 4 3 2" xfId="23469"/>
    <cellStyle name="Note 7 3 4 3 2 2" xfId="33149"/>
    <cellStyle name="Note 7 3 4 3 3" xfId="24480"/>
    <cellStyle name="Note 7 3 4 3 3 2" xfId="34160"/>
    <cellStyle name="Note 7 3 4 3 4" xfId="19302"/>
    <cellStyle name="Note 7 3 4 3 4 2" xfId="28982"/>
    <cellStyle name="Note 7 3 4 3 5" xfId="27593"/>
    <cellStyle name="Note 7 3 4 4" xfId="21964"/>
    <cellStyle name="Note 7 3 4 4 2" xfId="31644"/>
    <cellStyle name="Note 7 3 4 5" xfId="21361"/>
    <cellStyle name="Note 7 3 4 5 2" xfId="31041"/>
    <cellStyle name="Note 7 3 4 6" xfId="19153"/>
    <cellStyle name="Note 7 3 4 6 2" xfId="28833"/>
    <cellStyle name="Note 7 3 4 7" xfId="25733"/>
    <cellStyle name="Note 7 3 5" xfId="16919"/>
    <cellStyle name="Note 7 3 5 2" xfId="22494"/>
    <cellStyle name="Note 7 3 5 2 2" xfId="32174"/>
    <cellStyle name="Note 7 3 5 3" xfId="20483"/>
    <cellStyle name="Note 7 3 5 3 2" xfId="30163"/>
    <cellStyle name="Note 7 3 5 4" xfId="24193"/>
    <cellStyle name="Note 7 3 5 4 2" xfId="33873"/>
    <cellStyle name="Note 7 3 5 5" xfId="26476"/>
    <cellStyle name="Note 7 3 5 6" xfId="26249"/>
    <cellStyle name="Note 7 3 6" xfId="17639"/>
    <cellStyle name="Note 7 3 6 2" xfId="23199"/>
    <cellStyle name="Note 7 3 6 2 2" xfId="32879"/>
    <cellStyle name="Note 7 3 6 3" xfId="20661"/>
    <cellStyle name="Note 7 3 6 3 2" xfId="30341"/>
    <cellStyle name="Note 7 3 6 4" xfId="24354"/>
    <cellStyle name="Note 7 3 6 4 2" xfId="34034"/>
    <cellStyle name="Note 7 3 6 5" xfId="27323"/>
    <cellStyle name="Note 7 3 7" xfId="21690"/>
    <cellStyle name="Note 7 3 7 2" xfId="31370"/>
    <cellStyle name="Note 7 3 8" xfId="20229"/>
    <cellStyle name="Note 7 3 8 2" xfId="29909"/>
    <cellStyle name="Note 7 3 9" xfId="24813"/>
    <cellStyle name="Note 7 3 9 2" xfId="34493"/>
    <cellStyle name="Note 7 4" xfId="16106"/>
    <cellStyle name="Note 7 4 2" xfId="16628"/>
    <cellStyle name="Note 7 4 2 2" xfId="17542"/>
    <cellStyle name="Note 7 4 2 2 2" xfId="23102"/>
    <cellStyle name="Note 7 4 2 2 2 2" xfId="32782"/>
    <cellStyle name="Note 7 4 2 2 3" xfId="21573"/>
    <cellStyle name="Note 7 4 2 2 3 2" xfId="31253"/>
    <cellStyle name="Note 7 4 2 2 4" xfId="24624"/>
    <cellStyle name="Note 7 4 2 2 4 2" xfId="34304"/>
    <cellStyle name="Note 7 4 2 2 5" xfId="27024"/>
    <cellStyle name="Note 7 4 2 2 6" xfId="27226"/>
    <cellStyle name="Note 7 4 2 3" xfId="18223"/>
    <cellStyle name="Note 7 4 2 3 2" xfId="23783"/>
    <cellStyle name="Note 7 4 2 3 2 2" xfId="33463"/>
    <cellStyle name="Note 7 4 2 3 3" xfId="24106"/>
    <cellStyle name="Note 7 4 2 3 3 2" xfId="33786"/>
    <cellStyle name="Note 7 4 2 3 4" xfId="24976"/>
    <cellStyle name="Note 7 4 2 3 4 2" xfId="34656"/>
    <cellStyle name="Note 7 4 2 3 5" xfId="27907"/>
    <cellStyle name="Note 7 4 2 4" xfId="22278"/>
    <cellStyle name="Note 7 4 2 4 2" xfId="31958"/>
    <cellStyle name="Note 7 4 2 5" xfId="21132"/>
    <cellStyle name="Note 7 4 2 5 2" xfId="30812"/>
    <cellStyle name="Note 7 4 2 6" xfId="19038"/>
    <cellStyle name="Note 7 4 2 6 2" xfId="28718"/>
    <cellStyle name="Note 7 4 2 7" xfId="25789"/>
    <cellStyle name="Note 7 4 3" xfId="16392"/>
    <cellStyle name="Note 7 4 3 2" xfId="17306"/>
    <cellStyle name="Note 7 4 3 2 2" xfId="22866"/>
    <cellStyle name="Note 7 4 3 2 2 2" xfId="32546"/>
    <cellStyle name="Note 7 4 3 2 3" xfId="18694"/>
    <cellStyle name="Note 7 4 3 2 3 2" xfId="28374"/>
    <cellStyle name="Note 7 4 3 2 4" xfId="20901"/>
    <cellStyle name="Note 7 4 3 2 4 2" xfId="30581"/>
    <cellStyle name="Note 7 4 3 2 5" xfId="26788"/>
    <cellStyle name="Note 7 4 3 2 6" xfId="25161"/>
    <cellStyle name="Note 7 4 3 3" xfId="17987"/>
    <cellStyle name="Note 7 4 3 3 2" xfId="23547"/>
    <cellStyle name="Note 7 4 3 3 2 2" xfId="33227"/>
    <cellStyle name="Note 7 4 3 3 3" xfId="18492"/>
    <cellStyle name="Note 7 4 3 3 3 2" xfId="28172"/>
    <cellStyle name="Note 7 4 3 3 4" xfId="20530"/>
    <cellStyle name="Note 7 4 3 3 4 2" xfId="30210"/>
    <cellStyle name="Note 7 4 3 3 5" xfId="27671"/>
    <cellStyle name="Note 7 4 3 4" xfId="22042"/>
    <cellStyle name="Note 7 4 3 4 2" xfId="31722"/>
    <cellStyle name="Note 7 4 3 5" xfId="19717"/>
    <cellStyle name="Note 7 4 3 5 2" xfId="29397"/>
    <cellStyle name="Note 7 4 3 6" xfId="19823"/>
    <cellStyle name="Note 7 4 3 6 2" xfId="29503"/>
    <cellStyle name="Note 7 4 3 7" xfId="26032"/>
    <cellStyle name="Note 7 4 4" xfId="16884"/>
    <cellStyle name="Note 7 4 4 2" xfId="22459"/>
    <cellStyle name="Note 7 4 4 2 2" xfId="32139"/>
    <cellStyle name="Note 7 4 4 3" xfId="21213"/>
    <cellStyle name="Note 7 4 4 3 2" xfId="30893"/>
    <cellStyle name="Note 7 4 4 4" xfId="23876"/>
    <cellStyle name="Note 7 4 4 4 2" xfId="33556"/>
    <cellStyle name="Note 7 4 4 5" xfId="26441"/>
    <cellStyle name="Note 7 4 4 6" xfId="25724"/>
    <cellStyle name="Note 7 4 5" xfId="17717"/>
    <cellStyle name="Note 7 4 5 2" xfId="23277"/>
    <cellStyle name="Note 7 4 5 2 2" xfId="32957"/>
    <cellStyle name="Note 7 4 5 3" xfId="18508"/>
    <cellStyle name="Note 7 4 5 3 2" xfId="28188"/>
    <cellStyle name="Note 7 4 5 4" xfId="20235"/>
    <cellStyle name="Note 7 4 5 4 2" xfId="29915"/>
    <cellStyle name="Note 7 4 5 5" xfId="27401"/>
    <cellStyle name="Note 7 4 6" xfId="21768"/>
    <cellStyle name="Note 7 4 6 2" xfId="31448"/>
    <cellStyle name="Note 7 4 7" xfId="24171"/>
    <cellStyle name="Note 7 4 7 2" xfId="33851"/>
    <cellStyle name="Note 7 4 8" xfId="24776"/>
    <cellStyle name="Note 7 4 8 2" xfId="34456"/>
    <cellStyle name="Note 7 4 9" xfId="25489"/>
    <cellStyle name="Note 7 5" xfId="16212"/>
    <cellStyle name="Note 7 5 2" xfId="16871"/>
    <cellStyle name="Note 7 5 2 2" xfId="22446"/>
    <cellStyle name="Note 7 5 2 2 2" xfId="32126"/>
    <cellStyle name="Note 7 5 2 3" xfId="19584"/>
    <cellStyle name="Note 7 5 2 3 2" xfId="29264"/>
    <cellStyle name="Note 7 5 2 4" xfId="18976"/>
    <cellStyle name="Note 7 5 2 4 2" xfId="28656"/>
    <cellStyle name="Note 7 5 2 5" xfId="26428"/>
    <cellStyle name="Note 7 5 2 6" xfId="25964"/>
    <cellStyle name="Note 7 5 3" xfId="17807"/>
    <cellStyle name="Note 7 5 3 2" xfId="23367"/>
    <cellStyle name="Note 7 5 3 2 2" xfId="33047"/>
    <cellStyle name="Note 7 5 3 3" xfId="24522"/>
    <cellStyle name="Note 7 5 3 3 2" xfId="34202"/>
    <cellStyle name="Note 7 5 3 4" xfId="24621"/>
    <cellStyle name="Note 7 5 3 4 2" xfId="34301"/>
    <cellStyle name="Note 7 5 3 5" xfId="27491"/>
    <cellStyle name="Note 7 5 4" xfId="21862"/>
    <cellStyle name="Note 7 5 4 2" xfId="31542"/>
    <cellStyle name="Note 7 5 5" xfId="20668"/>
    <cellStyle name="Note 7 5 5 2" xfId="30348"/>
    <cellStyle name="Note 7 5 6" xfId="20954"/>
    <cellStyle name="Note 7 5 6 2" xfId="30634"/>
    <cellStyle name="Note 7 5 7" xfId="25935"/>
    <cellStyle name="Note 7 6" xfId="23966"/>
    <cellStyle name="Note 7 6 2" xfId="33646"/>
    <cellStyle name="Note 8" xfId="4242"/>
    <cellStyle name="Note 8 2" xfId="15958"/>
    <cellStyle name="Note 8 2 10" xfId="20460"/>
    <cellStyle name="Note 8 2 10 2" xfId="30140"/>
    <cellStyle name="Note 8 2 11" xfId="19950"/>
    <cellStyle name="Note 8 2 11 2" xfId="29630"/>
    <cellStyle name="Note 8 2 12" xfId="25288"/>
    <cellStyle name="Note 8 2 2" xfId="16140"/>
    <cellStyle name="Note 8 2 2 10" xfId="25354"/>
    <cellStyle name="Note 8 2 2 2" xfId="16205"/>
    <cellStyle name="Note 8 2 2 2 2" xfId="16711"/>
    <cellStyle name="Note 8 2 2 2 2 2" xfId="17625"/>
    <cellStyle name="Note 8 2 2 2 2 2 2" xfId="23185"/>
    <cellStyle name="Note 8 2 2 2 2 2 2 2" xfId="32865"/>
    <cellStyle name="Note 8 2 2 2 2 2 3" xfId="24068"/>
    <cellStyle name="Note 8 2 2 2 2 2 3 2" xfId="33748"/>
    <cellStyle name="Note 8 2 2 2 2 2 4" xfId="24117"/>
    <cellStyle name="Note 8 2 2 2 2 2 4 2" xfId="33797"/>
    <cellStyle name="Note 8 2 2 2 2 2 5" xfId="27107"/>
    <cellStyle name="Note 8 2 2 2 2 2 6" xfId="27309"/>
    <cellStyle name="Note 8 2 2 2 2 3" xfId="18306"/>
    <cellStyle name="Note 8 2 2 2 2 3 2" xfId="23866"/>
    <cellStyle name="Note 8 2 2 2 2 3 2 2" xfId="33546"/>
    <cellStyle name="Note 8 2 2 2 2 3 3" xfId="24566"/>
    <cellStyle name="Note 8 2 2 2 2 3 3 2" xfId="34246"/>
    <cellStyle name="Note 8 2 2 2 2 3 4" xfId="24905"/>
    <cellStyle name="Note 8 2 2 2 2 3 4 2" xfId="34585"/>
    <cellStyle name="Note 8 2 2 2 2 3 5" xfId="27990"/>
    <cellStyle name="Note 8 2 2 2 2 4" xfId="22361"/>
    <cellStyle name="Note 8 2 2 2 2 4 2" xfId="32041"/>
    <cellStyle name="Note 8 2 2 2 2 5" xfId="20317"/>
    <cellStyle name="Note 8 2 2 2 2 5 2" xfId="29997"/>
    <cellStyle name="Note 8 2 2 2 2 6" xfId="24051"/>
    <cellStyle name="Note 8 2 2 2 2 6 2" xfId="33731"/>
    <cellStyle name="Note 8 2 2 2 2 7" xfId="25693"/>
    <cellStyle name="Note 8 2 2 2 3" xfId="16475"/>
    <cellStyle name="Note 8 2 2 2 3 2" xfId="17389"/>
    <cellStyle name="Note 8 2 2 2 3 2 2" xfId="22949"/>
    <cellStyle name="Note 8 2 2 2 3 2 2 2" xfId="32629"/>
    <cellStyle name="Note 8 2 2 2 3 2 3" xfId="20946"/>
    <cellStyle name="Note 8 2 2 2 3 2 3 2" xfId="30626"/>
    <cellStyle name="Note 8 2 2 2 3 2 4" xfId="19594"/>
    <cellStyle name="Note 8 2 2 2 3 2 4 2" xfId="29274"/>
    <cellStyle name="Note 8 2 2 2 3 2 5" xfId="26871"/>
    <cellStyle name="Note 8 2 2 2 3 2 6" xfId="25208"/>
    <cellStyle name="Note 8 2 2 2 3 3" xfId="18070"/>
    <cellStyle name="Note 8 2 2 2 3 3 2" xfId="23630"/>
    <cellStyle name="Note 8 2 2 2 3 3 2 2" xfId="33310"/>
    <cellStyle name="Note 8 2 2 2 3 3 3" xfId="19136"/>
    <cellStyle name="Note 8 2 2 2 3 3 3 2" xfId="28816"/>
    <cellStyle name="Note 8 2 2 2 3 3 4" xfId="18645"/>
    <cellStyle name="Note 8 2 2 2 3 3 4 2" xfId="28325"/>
    <cellStyle name="Note 8 2 2 2 3 3 5" xfId="27754"/>
    <cellStyle name="Note 8 2 2 2 3 4" xfId="22125"/>
    <cellStyle name="Note 8 2 2 2 3 4 2" xfId="31805"/>
    <cellStyle name="Note 8 2 2 2 3 5" xfId="19400"/>
    <cellStyle name="Note 8 2 2 2 3 5 2" xfId="29080"/>
    <cellStyle name="Note 8 2 2 2 3 6" xfId="19396"/>
    <cellStyle name="Note 8 2 2 2 3 6 2" xfId="29076"/>
    <cellStyle name="Note 8 2 2 2 3 7" xfId="26264"/>
    <cellStyle name="Note 8 2 2 2 4" xfId="16873"/>
    <cellStyle name="Note 8 2 2 2 4 2" xfId="22448"/>
    <cellStyle name="Note 8 2 2 2 4 2 2" xfId="32128"/>
    <cellStyle name="Note 8 2 2 2 4 3" xfId="20444"/>
    <cellStyle name="Note 8 2 2 2 4 3 2" xfId="30124"/>
    <cellStyle name="Note 8 2 2 2 4 4" xfId="18644"/>
    <cellStyle name="Note 8 2 2 2 4 4 2" xfId="28324"/>
    <cellStyle name="Note 8 2 2 2 4 5" xfId="26430"/>
    <cellStyle name="Note 8 2 2 2 4 6" xfId="25831"/>
    <cellStyle name="Note 8 2 2 2 5" xfId="17800"/>
    <cellStyle name="Note 8 2 2 2 5 2" xfId="23360"/>
    <cellStyle name="Note 8 2 2 2 5 2 2" xfId="33040"/>
    <cellStyle name="Note 8 2 2 2 5 3" xfId="24096"/>
    <cellStyle name="Note 8 2 2 2 5 3 2" xfId="33776"/>
    <cellStyle name="Note 8 2 2 2 5 4" xfId="20784"/>
    <cellStyle name="Note 8 2 2 2 5 4 2" xfId="30464"/>
    <cellStyle name="Note 8 2 2 2 5 5" xfId="27484"/>
    <cellStyle name="Note 8 2 2 2 6" xfId="21855"/>
    <cellStyle name="Note 8 2 2 2 6 2" xfId="31535"/>
    <cellStyle name="Note 8 2 2 2 7" xfId="21769"/>
    <cellStyle name="Note 8 2 2 2 7 2" xfId="31449"/>
    <cellStyle name="Note 8 2 2 2 8" xfId="18797"/>
    <cellStyle name="Note 8 2 2 2 8 2" xfId="28477"/>
    <cellStyle name="Note 8 2 2 2 9" xfId="26227"/>
    <cellStyle name="Note 8 2 2 3" xfId="16654"/>
    <cellStyle name="Note 8 2 2 3 2" xfId="17568"/>
    <cellStyle name="Note 8 2 2 3 2 2" xfId="23128"/>
    <cellStyle name="Note 8 2 2 3 2 2 2" xfId="32808"/>
    <cellStyle name="Note 8 2 2 3 2 3" xfId="21426"/>
    <cellStyle name="Note 8 2 2 3 2 3 2" xfId="31106"/>
    <cellStyle name="Note 8 2 2 3 2 4" xfId="18837"/>
    <cellStyle name="Note 8 2 2 3 2 4 2" xfId="28517"/>
    <cellStyle name="Note 8 2 2 3 2 5" xfId="27050"/>
    <cellStyle name="Note 8 2 2 3 2 6" xfId="27252"/>
    <cellStyle name="Note 8 2 2 3 3" xfId="18249"/>
    <cellStyle name="Note 8 2 2 3 3 2" xfId="23809"/>
    <cellStyle name="Note 8 2 2 3 3 2 2" xfId="33489"/>
    <cellStyle name="Note 8 2 2 3 3 3" xfId="19539"/>
    <cellStyle name="Note 8 2 2 3 3 3 2" xfId="29219"/>
    <cellStyle name="Note 8 2 2 3 3 4" xfId="24635"/>
    <cellStyle name="Note 8 2 2 3 3 4 2" xfId="34315"/>
    <cellStyle name="Note 8 2 2 3 3 5" xfId="27933"/>
    <cellStyle name="Note 8 2 2 3 4" xfId="22304"/>
    <cellStyle name="Note 8 2 2 3 4 2" xfId="31984"/>
    <cellStyle name="Note 8 2 2 3 5" xfId="24169"/>
    <cellStyle name="Note 8 2 2 3 5 2" xfId="33849"/>
    <cellStyle name="Note 8 2 2 3 6" xfId="19463"/>
    <cellStyle name="Note 8 2 2 3 6 2" xfId="29143"/>
    <cellStyle name="Note 8 2 2 3 7" xfId="25742"/>
    <cellStyle name="Note 8 2 2 4" xfId="16418"/>
    <cellStyle name="Note 8 2 2 4 2" xfId="17332"/>
    <cellStyle name="Note 8 2 2 4 2 2" xfId="22892"/>
    <cellStyle name="Note 8 2 2 4 2 2 2" xfId="32572"/>
    <cellStyle name="Note 8 2 2 4 2 3" xfId="21517"/>
    <cellStyle name="Note 8 2 2 4 2 3 2" xfId="31197"/>
    <cellStyle name="Note 8 2 2 4 2 4" xfId="24072"/>
    <cellStyle name="Note 8 2 2 4 2 4 2" xfId="33752"/>
    <cellStyle name="Note 8 2 2 4 2 5" xfId="26814"/>
    <cellStyle name="Note 8 2 2 4 2 6" xfId="25277"/>
    <cellStyle name="Note 8 2 2 4 3" xfId="18013"/>
    <cellStyle name="Note 8 2 2 4 3 2" xfId="23573"/>
    <cellStyle name="Note 8 2 2 4 3 2 2" xfId="33253"/>
    <cellStyle name="Note 8 2 2 4 3 3" xfId="20019"/>
    <cellStyle name="Note 8 2 2 4 3 3 2" xfId="29699"/>
    <cellStyle name="Note 8 2 2 4 3 4" xfId="20357"/>
    <cellStyle name="Note 8 2 2 4 3 4 2" xfId="30037"/>
    <cellStyle name="Note 8 2 2 4 3 5" xfId="27697"/>
    <cellStyle name="Note 8 2 2 4 4" xfId="22068"/>
    <cellStyle name="Note 8 2 2 4 4 2" xfId="31748"/>
    <cellStyle name="Note 8 2 2 4 5" xfId="19386"/>
    <cellStyle name="Note 8 2 2 4 5 2" xfId="29066"/>
    <cellStyle name="Note 8 2 2 4 6" xfId="21385"/>
    <cellStyle name="Note 8 2 2 4 6 2" xfId="31065"/>
    <cellStyle name="Note 8 2 2 4 7" xfId="25328"/>
    <cellStyle name="Note 8 2 2 5" xfId="17272"/>
    <cellStyle name="Note 8 2 2 5 2" xfId="22832"/>
    <cellStyle name="Note 8 2 2 5 2 2" xfId="32512"/>
    <cellStyle name="Note 8 2 2 5 3" xfId="20338"/>
    <cellStyle name="Note 8 2 2 5 3 2" xfId="30018"/>
    <cellStyle name="Note 8 2 2 5 4" xfId="20106"/>
    <cellStyle name="Note 8 2 2 5 4 2" xfId="29786"/>
    <cellStyle name="Note 8 2 2 5 5" xfId="26765"/>
    <cellStyle name="Note 8 2 2 5 6" xfId="27145"/>
    <cellStyle name="Note 8 2 2 6" xfId="17743"/>
    <cellStyle name="Note 8 2 2 6 2" xfId="23303"/>
    <cellStyle name="Note 8 2 2 6 2 2" xfId="32983"/>
    <cellStyle name="Note 8 2 2 6 3" xfId="18953"/>
    <cellStyle name="Note 8 2 2 6 3 2" xfId="28633"/>
    <cellStyle name="Note 8 2 2 6 4" xfId="24420"/>
    <cellStyle name="Note 8 2 2 6 4 2" xfId="34100"/>
    <cellStyle name="Note 8 2 2 6 5" xfId="27427"/>
    <cellStyle name="Note 8 2 2 7" xfId="21796"/>
    <cellStyle name="Note 8 2 2 7 2" xfId="31476"/>
    <cellStyle name="Note 8 2 2 8" xfId="20068"/>
    <cellStyle name="Note 8 2 2 8 2" xfId="29748"/>
    <cellStyle name="Note 8 2 2 9" xfId="24389"/>
    <cellStyle name="Note 8 2 2 9 2" xfId="34069"/>
    <cellStyle name="Note 8 2 3" xfId="16101"/>
    <cellStyle name="Note 8 2 3 2" xfId="16624"/>
    <cellStyle name="Note 8 2 3 2 2" xfId="17538"/>
    <cellStyle name="Note 8 2 3 2 2 2" xfId="23098"/>
    <cellStyle name="Note 8 2 3 2 2 2 2" xfId="32778"/>
    <cellStyle name="Note 8 2 3 2 2 3" xfId="24243"/>
    <cellStyle name="Note 8 2 3 2 2 3 2" xfId="33923"/>
    <cellStyle name="Note 8 2 3 2 2 4" xfId="20862"/>
    <cellStyle name="Note 8 2 3 2 2 4 2" xfId="30542"/>
    <cellStyle name="Note 8 2 3 2 2 5" xfId="27020"/>
    <cellStyle name="Note 8 2 3 2 2 6" xfId="27222"/>
    <cellStyle name="Note 8 2 3 2 3" xfId="18219"/>
    <cellStyle name="Note 8 2 3 2 3 2" xfId="23779"/>
    <cellStyle name="Note 8 2 3 2 3 2 2" xfId="33459"/>
    <cellStyle name="Note 8 2 3 2 3 3" xfId="23968"/>
    <cellStyle name="Note 8 2 3 2 3 3 2" xfId="33648"/>
    <cellStyle name="Note 8 2 3 2 3 4" xfId="23948"/>
    <cellStyle name="Note 8 2 3 2 3 4 2" xfId="33628"/>
    <cellStyle name="Note 8 2 3 2 3 5" xfId="27903"/>
    <cellStyle name="Note 8 2 3 2 4" xfId="22274"/>
    <cellStyle name="Note 8 2 3 2 4 2" xfId="31954"/>
    <cellStyle name="Note 8 2 3 2 5" xfId="20328"/>
    <cellStyle name="Note 8 2 3 2 5 2" xfId="30008"/>
    <cellStyle name="Note 8 2 3 2 6" xfId="24102"/>
    <cellStyle name="Note 8 2 3 2 6 2" xfId="33782"/>
    <cellStyle name="Note 8 2 3 2 7" xfId="25410"/>
    <cellStyle name="Note 8 2 3 3" xfId="16388"/>
    <cellStyle name="Note 8 2 3 3 2" xfId="16830"/>
    <cellStyle name="Note 8 2 3 3 2 2" xfId="22405"/>
    <cellStyle name="Note 8 2 3 3 2 2 2" xfId="32085"/>
    <cellStyle name="Note 8 2 3 3 2 3" xfId="19756"/>
    <cellStyle name="Note 8 2 3 3 2 3 2" xfId="29436"/>
    <cellStyle name="Note 8 2 3 3 2 4" xfId="20014"/>
    <cellStyle name="Note 8 2 3 3 2 4 2" xfId="29694"/>
    <cellStyle name="Note 8 2 3 3 2 5" xfId="26387"/>
    <cellStyle name="Note 8 2 3 3 2 6" xfId="25316"/>
    <cellStyle name="Note 8 2 3 3 3" xfId="17983"/>
    <cellStyle name="Note 8 2 3 3 3 2" xfId="23543"/>
    <cellStyle name="Note 8 2 3 3 3 2 2" xfId="33223"/>
    <cellStyle name="Note 8 2 3 3 3 3" xfId="20940"/>
    <cellStyle name="Note 8 2 3 3 3 3 2" xfId="30620"/>
    <cellStyle name="Note 8 2 3 3 3 4" xfId="21404"/>
    <cellStyle name="Note 8 2 3 3 3 4 2" xfId="31084"/>
    <cellStyle name="Note 8 2 3 3 3 5" xfId="27667"/>
    <cellStyle name="Note 8 2 3 3 4" xfId="22038"/>
    <cellStyle name="Note 8 2 3 3 4 2" xfId="31718"/>
    <cellStyle name="Note 8 2 3 3 5" xfId="20739"/>
    <cellStyle name="Note 8 2 3 3 5 2" xfId="30419"/>
    <cellStyle name="Note 8 2 3 3 6" xfId="20331"/>
    <cellStyle name="Note 8 2 3 3 6 2" xfId="30011"/>
    <cellStyle name="Note 8 2 3 3 7" xfId="25189"/>
    <cellStyle name="Note 8 2 3 4" xfId="17075"/>
    <cellStyle name="Note 8 2 3 4 2" xfId="22650"/>
    <cellStyle name="Note 8 2 3 4 2 2" xfId="32330"/>
    <cellStyle name="Note 8 2 3 4 3" xfId="19529"/>
    <cellStyle name="Note 8 2 3 4 3 2" xfId="29209"/>
    <cellStyle name="Note 8 2 3 4 4" xfId="20679"/>
    <cellStyle name="Note 8 2 3 4 4 2" xfId="30359"/>
    <cellStyle name="Note 8 2 3 4 5" xfId="26623"/>
    <cellStyle name="Note 8 2 3 4 6" xfId="25461"/>
    <cellStyle name="Note 8 2 3 5" xfId="17713"/>
    <cellStyle name="Note 8 2 3 5 2" xfId="23273"/>
    <cellStyle name="Note 8 2 3 5 2 2" xfId="32953"/>
    <cellStyle name="Note 8 2 3 5 3" xfId="24080"/>
    <cellStyle name="Note 8 2 3 5 3 2" xfId="33760"/>
    <cellStyle name="Note 8 2 3 5 4" xfId="18962"/>
    <cellStyle name="Note 8 2 3 5 4 2" xfId="28642"/>
    <cellStyle name="Note 8 2 3 5 5" xfId="27397"/>
    <cellStyle name="Note 8 2 3 6" xfId="21764"/>
    <cellStyle name="Note 8 2 3 6 2" xfId="31444"/>
    <cellStyle name="Note 8 2 3 7" xfId="24461"/>
    <cellStyle name="Note 8 2 3 7 2" xfId="34141"/>
    <cellStyle name="Note 8 2 3 8" xfId="24594"/>
    <cellStyle name="Note 8 2 3 8 2" xfId="34274"/>
    <cellStyle name="Note 8 2 3 9" xfId="25187"/>
    <cellStyle name="Note 8 2 4" xfId="15984"/>
    <cellStyle name="Note 8 2 4 2" xfId="16530"/>
    <cellStyle name="Note 8 2 4 2 2" xfId="17444"/>
    <cellStyle name="Note 8 2 4 2 2 2" xfId="23004"/>
    <cellStyle name="Note 8 2 4 2 2 2 2" xfId="32684"/>
    <cellStyle name="Note 8 2 4 2 2 3" xfId="21312"/>
    <cellStyle name="Note 8 2 4 2 2 3 2" xfId="30992"/>
    <cellStyle name="Note 8 2 4 2 2 4" xfId="19015"/>
    <cellStyle name="Note 8 2 4 2 2 4 2" xfId="28695"/>
    <cellStyle name="Note 8 2 4 2 2 5" xfId="26926"/>
    <cellStyle name="Note 8 2 4 2 2 6" xfId="25143"/>
    <cellStyle name="Note 8 2 4 2 3" xfId="18125"/>
    <cellStyle name="Note 8 2 4 2 3 2" xfId="23685"/>
    <cellStyle name="Note 8 2 4 2 3 2 2" xfId="33365"/>
    <cellStyle name="Note 8 2 4 2 3 3" xfId="24424"/>
    <cellStyle name="Note 8 2 4 2 3 3 2" xfId="34104"/>
    <cellStyle name="Note 8 2 4 2 3 4" xfId="25008"/>
    <cellStyle name="Note 8 2 4 2 3 4 2" xfId="34688"/>
    <cellStyle name="Note 8 2 4 2 3 5" xfId="27809"/>
    <cellStyle name="Note 8 2 4 2 4" xfId="22180"/>
    <cellStyle name="Note 8 2 4 2 4 2" xfId="31860"/>
    <cellStyle name="Note 8 2 4 2 5" xfId="20154"/>
    <cellStyle name="Note 8 2 4 2 5 2" xfId="29834"/>
    <cellStyle name="Note 8 2 4 2 6" xfId="20256"/>
    <cellStyle name="Note 8 2 4 2 6 2" xfId="29936"/>
    <cellStyle name="Note 8 2 4 2 7" xfId="25289"/>
    <cellStyle name="Note 8 2 4 3" xfId="16294"/>
    <cellStyle name="Note 8 2 4 3 2" xfId="16997"/>
    <cellStyle name="Note 8 2 4 3 2 2" xfId="22572"/>
    <cellStyle name="Note 8 2 4 3 2 2 2" xfId="32252"/>
    <cellStyle name="Note 8 2 4 3 2 3" xfId="20057"/>
    <cellStyle name="Note 8 2 4 3 2 3 2" xfId="29737"/>
    <cellStyle name="Note 8 2 4 3 2 4" xfId="24077"/>
    <cellStyle name="Note 8 2 4 3 2 4 2" xfId="33757"/>
    <cellStyle name="Note 8 2 4 3 2 5" xfId="26554"/>
    <cellStyle name="Note 8 2 4 3 2 6" xfId="25136"/>
    <cellStyle name="Note 8 2 4 3 3" xfId="17889"/>
    <cellStyle name="Note 8 2 4 3 3 2" xfId="23449"/>
    <cellStyle name="Note 8 2 4 3 3 2 2" xfId="33129"/>
    <cellStyle name="Note 8 2 4 3 3 3" xfId="19217"/>
    <cellStyle name="Note 8 2 4 3 3 3 2" xfId="28897"/>
    <cellStyle name="Note 8 2 4 3 3 4" xfId="19667"/>
    <cellStyle name="Note 8 2 4 3 3 4 2" xfId="29347"/>
    <cellStyle name="Note 8 2 4 3 3 5" xfId="27573"/>
    <cellStyle name="Note 8 2 4 3 4" xfId="21944"/>
    <cellStyle name="Note 8 2 4 3 4 2" xfId="31624"/>
    <cellStyle name="Note 8 2 4 3 5" xfId="18561"/>
    <cellStyle name="Note 8 2 4 3 5 2" xfId="28241"/>
    <cellStyle name="Note 8 2 4 3 6" xfId="23882"/>
    <cellStyle name="Note 8 2 4 3 6 2" xfId="33562"/>
    <cellStyle name="Note 8 2 4 3 7" xfId="25895"/>
    <cellStyle name="Note 8 2 4 4" xfId="17070"/>
    <cellStyle name="Note 8 2 4 4 2" xfId="22645"/>
    <cellStyle name="Note 8 2 4 4 2 2" xfId="32325"/>
    <cellStyle name="Note 8 2 4 4 3" xfId="24115"/>
    <cellStyle name="Note 8 2 4 4 3 2" xfId="33795"/>
    <cellStyle name="Note 8 2 4 4 4" xfId="21092"/>
    <cellStyle name="Note 8 2 4 4 4 2" xfId="30772"/>
    <cellStyle name="Note 8 2 4 4 5" xfId="26618"/>
    <cellStyle name="Note 8 2 4 4 6" xfId="26261"/>
    <cellStyle name="Note 8 2 4 5" xfId="17259"/>
    <cellStyle name="Note 8 2 4 5 2" xfId="22819"/>
    <cellStyle name="Note 8 2 4 5 2 2" xfId="32499"/>
    <cellStyle name="Note 8 2 4 5 3" xfId="21200"/>
    <cellStyle name="Note 8 2 4 5 3 2" xfId="30880"/>
    <cellStyle name="Note 8 2 4 5 4" xfId="18723"/>
    <cellStyle name="Note 8 2 4 5 4 2" xfId="28403"/>
    <cellStyle name="Note 8 2 4 5 5" xfId="26338"/>
    <cellStyle name="Note 8 2 4 6" xfId="21666"/>
    <cellStyle name="Note 8 2 4 6 2" xfId="31346"/>
    <cellStyle name="Note 8 2 4 7" xfId="19244"/>
    <cellStyle name="Note 8 2 4 7 2" xfId="28924"/>
    <cellStyle name="Note 8 2 4 8" xfId="19588"/>
    <cellStyle name="Note 8 2 4 8 2" xfId="29268"/>
    <cellStyle name="Note 8 2 4 9" xfId="25843"/>
    <cellStyle name="Note 8 2 5" xfId="16509"/>
    <cellStyle name="Note 8 2 5 2" xfId="17423"/>
    <cellStyle name="Note 8 2 5 2 2" xfId="22983"/>
    <cellStyle name="Note 8 2 5 2 2 2" xfId="32663"/>
    <cellStyle name="Note 8 2 5 2 3" xfId="21346"/>
    <cellStyle name="Note 8 2 5 2 3 2" xfId="31026"/>
    <cellStyle name="Note 8 2 5 2 4" xfId="19778"/>
    <cellStyle name="Note 8 2 5 2 4 2" xfId="29458"/>
    <cellStyle name="Note 8 2 5 2 5" xfId="26905"/>
    <cellStyle name="Note 8 2 5 2 6" xfId="25059"/>
    <cellStyle name="Note 8 2 5 3" xfId="18104"/>
    <cellStyle name="Note 8 2 5 3 2" xfId="23664"/>
    <cellStyle name="Note 8 2 5 3 2 2" xfId="33344"/>
    <cellStyle name="Note 8 2 5 3 3" xfId="18346"/>
    <cellStyle name="Note 8 2 5 3 3 2" xfId="28026"/>
    <cellStyle name="Note 8 2 5 3 4" xfId="19691"/>
    <cellStyle name="Note 8 2 5 3 4 2" xfId="29371"/>
    <cellStyle name="Note 8 2 5 3 5" xfId="27788"/>
    <cellStyle name="Note 8 2 5 4" xfId="22159"/>
    <cellStyle name="Note 8 2 5 4 2" xfId="31839"/>
    <cellStyle name="Note 8 2 5 5" xfId="19444"/>
    <cellStyle name="Note 8 2 5 5 2" xfId="29124"/>
    <cellStyle name="Note 8 2 5 6" xfId="19720"/>
    <cellStyle name="Note 8 2 5 6 2" xfId="29400"/>
    <cellStyle name="Note 8 2 5 7" xfId="26123"/>
    <cellStyle name="Note 8 2 6" xfId="16273"/>
    <cellStyle name="Note 8 2 6 2" xfId="16856"/>
    <cellStyle name="Note 8 2 6 2 2" xfId="22431"/>
    <cellStyle name="Note 8 2 6 2 2 2" xfId="32111"/>
    <cellStyle name="Note 8 2 6 2 3" xfId="20543"/>
    <cellStyle name="Note 8 2 6 2 3 2" xfId="30223"/>
    <cellStyle name="Note 8 2 6 2 4" xfId="21070"/>
    <cellStyle name="Note 8 2 6 2 4 2" xfId="30750"/>
    <cellStyle name="Note 8 2 6 2 5" xfId="26413"/>
    <cellStyle name="Note 8 2 6 2 6" xfId="25875"/>
    <cellStyle name="Note 8 2 6 3" xfId="17868"/>
    <cellStyle name="Note 8 2 6 3 2" xfId="23428"/>
    <cellStyle name="Note 8 2 6 3 2 2" xfId="33108"/>
    <cellStyle name="Note 8 2 6 3 3" xfId="20134"/>
    <cellStyle name="Note 8 2 6 3 3 2" xfId="29814"/>
    <cellStyle name="Note 8 2 6 3 4" xfId="20616"/>
    <cellStyle name="Note 8 2 6 3 4 2" xfId="30296"/>
    <cellStyle name="Note 8 2 6 3 5" xfId="27552"/>
    <cellStyle name="Note 8 2 6 4" xfId="21923"/>
    <cellStyle name="Note 8 2 6 4 2" xfId="31603"/>
    <cellStyle name="Note 8 2 6 5" xfId="24416"/>
    <cellStyle name="Note 8 2 6 5 2" xfId="34096"/>
    <cellStyle name="Note 8 2 6 6" xfId="20581"/>
    <cellStyle name="Note 8 2 6 6 2" xfId="30261"/>
    <cellStyle name="Note 8 2 6 7" xfId="25557"/>
    <cellStyle name="Note 8 2 7" xfId="17058"/>
    <cellStyle name="Note 8 2 7 2" xfId="22633"/>
    <cellStyle name="Note 8 2 7 2 2" xfId="32313"/>
    <cellStyle name="Note 8 2 7 3" xfId="20012"/>
    <cellStyle name="Note 8 2 7 3 2" xfId="29692"/>
    <cellStyle name="Note 8 2 7 4" xfId="20101"/>
    <cellStyle name="Note 8 2 7 4 2" xfId="29781"/>
    <cellStyle name="Note 8 2 7 5" xfId="26606"/>
    <cellStyle name="Note 8 2 7 6" xfId="25556"/>
    <cellStyle name="Note 8 2 8" xfId="17203"/>
    <cellStyle name="Note 8 2 8 2" xfId="22776"/>
    <cellStyle name="Note 8 2 8 2 2" xfId="32456"/>
    <cellStyle name="Note 8 2 8 3" xfId="20997"/>
    <cellStyle name="Note 8 2 8 3 2" xfId="30677"/>
    <cellStyle name="Note 8 2 8 4" xfId="18780"/>
    <cellStyle name="Note 8 2 8 4 2" xfId="28460"/>
    <cellStyle name="Note 8 2 8 5" xfId="27130"/>
    <cellStyle name="Note 8 2 9" xfId="21644"/>
    <cellStyle name="Note 8 2 9 2" xfId="31324"/>
    <cellStyle name="Note 8 3" xfId="16065"/>
    <cellStyle name="Note 8 3 10" xfId="25570"/>
    <cellStyle name="Note 8 3 2" xfId="16184"/>
    <cellStyle name="Note 8 3 2 2" xfId="16690"/>
    <cellStyle name="Note 8 3 2 2 2" xfId="17604"/>
    <cellStyle name="Note 8 3 2 2 2 2" xfId="23164"/>
    <cellStyle name="Note 8 3 2 2 2 2 2" xfId="32844"/>
    <cellStyle name="Note 8 3 2 2 2 3" xfId="20799"/>
    <cellStyle name="Note 8 3 2 2 2 3 2" xfId="30479"/>
    <cellStyle name="Note 8 3 2 2 2 4" xfId="19188"/>
    <cellStyle name="Note 8 3 2 2 2 4 2" xfId="28868"/>
    <cellStyle name="Note 8 3 2 2 2 5" xfId="27086"/>
    <cellStyle name="Note 8 3 2 2 2 6" xfId="27288"/>
    <cellStyle name="Note 8 3 2 2 3" xfId="18285"/>
    <cellStyle name="Note 8 3 2 2 3 2" xfId="23845"/>
    <cellStyle name="Note 8 3 2 2 3 2 2" xfId="33525"/>
    <cellStyle name="Note 8 3 2 2 3 3" xfId="24545"/>
    <cellStyle name="Note 8 3 2 2 3 3 2" xfId="34225"/>
    <cellStyle name="Note 8 3 2 2 3 4" xfId="24910"/>
    <cellStyle name="Note 8 3 2 2 3 4 2" xfId="34590"/>
    <cellStyle name="Note 8 3 2 2 3 5" xfId="27969"/>
    <cellStyle name="Note 8 3 2 2 4" xfId="22340"/>
    <cellStyle name="Note 8 3 2 2 4 2" xfId="32020"/>
    <cellStyle name="Note 8 3 2 2 5" xfId="20060"/>
    <cellStyle name="Note 8 3 2 2 5 2" xfId="29740"/>
    <cellStyle name="Note 8 3 2 2 6" xfId="20765"/>
    <cellStyle name="Note 8 3 2 2 6 2" xfId="30445"/>
    <cellStyle name="Note 8 3 2 2 7" xfId="26190"/>
    <cellStyle name="Note 8 3 2 3" xfId="16454"/>
    <cellStyle name="Note 8 3 2 3 2" xfId="17368"/>
    <cellStyle name="Note 8 3 2 3 2 2" xfId="22928"/>
    <cellStyle name="Note 8 3 2 3 2 2 2" xfId="32608"/>
    <cellStyle name="Note 8 3 2 3 2 3" xfId="18958"/>
    <cellStyle name="Note 8 3 2 3 2 3 2" xfId="28638"/>
    <cellStyle name="Note 8 3 2 3 2 4" xfId="18700"/>
    <cellStyle name="Note 8 3 2 3 2 4 2" xfId="28380"/>
    <cellStyle name="Note 8 3 2 3 2 5" xfId="26850"/>
    <cellStyle name="Note 8 3 2 3 2 6" xfId="25212"/>
    <cellStyle name="Note 8 3 2 3 3" xfId="18049"/>
    <cellStyle name="Note 8 3 2 3 3 2" xfId="23609"/>
    <cellStyle name="Note 8 3 2 3 3 2 2" xfId="33289"/>
    <cellStyle name="Note 8 3 2 3 3 3" xfId="21073"/>
    <cellStyle name="Note 8 3 2 3 3 3 2" xfId="30753"/>
    <cellStyle name="Note 8 3 2 3 3 4" xfId="21498"/>
    <cellStyle name="Note 8 3 2 3 3 4 2" xfId="31178"/>
    <cellStyle name="Note 8 3 2 3 3 5" xfId="27733"/>
    <cellStyle name="Note 8 3 2 3 4" xfId="22104"/>
    <cellStyle name="Note 8 3 2 3 4 2" xfId="31784"/>
    <cellStyle name="Note 8 3 2 3 5" xfId="20706"/>
    <cellStyle name="Note 8 3 2 3 5 2" xfId="30386"/>
    <cellStyle name="Note 8 3 2 3 6" xfId="18421"/>
    <cellStyle name="Note 8 3 2 3 6 2" xfId="28101"/>
    <cellStyle name="Note 8 3 2 3 7" xfId="25779"/>
    <cellStyle name="Note 8 3 2 4" xfId="17271"/>
    <cellStyle name="Note 8 3 2 4 2" xfId="22831"/>
    <cellStyle name="Note 8 3 2 4 2 2" xfId="32511"/>
    <cellStyle name="Note 8 3 2 4 3" xfId="21611"/>
    <cellStyle name="Note 8 3 2 4 3 2" xfId="31291"/>
    <cellStyle name="Note 8 3 2 4 4" xfId="20202"/>
    <cellStyle name="Note 8 3 2 4 4 2" xfId="29882"/>
    <cellStyle name="Note 8 3 2 4 5" xfId="26764"/>
    <cellStyle name="Note 8 3 2 4 6" xfId="27112"/>
    <cellStyle name="Note 8 3 2 5" xfId="17779"/>
    <cellStyle name="Note 8 3 2 5 2" xfId="23339"/>
    <cellStyle name="Note 8 3 2 5 2 2" xfId="33019"/>
    <cellStyle name="Note 8 3 2 5 3" xfId="23945"/>
    <cellStyle name="Note 8 3 2 5 3 2" xfId="33625"/>
    <cellStyle name="Note 8 3 2 5 4" xfId="20058"/>
    <cellStyle name="Note 8 3 2 5 4 2" xfId="29738"/>
    <cellStyle name="Note 8 3 2 5 5" xfId="27463"/>
    <cellStyle name="Note 8 3 2 6" xfId="21834"/>
    <cellStyle name="Note 8 3 2 6 2" xfId="31514"/>
    <cellStyle name="Note 8 3 2 7" xfId="21591"/>
    <cellStyle name="Note 8 3 2 7 2" xfId="31271"/>
    <cellStyle name="Note 8 3 2 8" xfId="20829"/>
    <cellStyle name="Note 8 3 2 8 2" xfId="30509"/>
    <cellStyle name="Note 8 3 2 9" xfId="25536"/>
    <cellStyle name="Note 8 3 3" xfId="16591"/>
    <cellStyle name="Note 8 3 3 2" xfId="17505"/>
    <cellStyle name="Note 8 3 3 2 2" xfId="23065"/>
    <cellStyle name="Note 8 3 3 2 2 2" xfId="32745"/>
    <cellStyle name="Note 8 3 3 2 3" xfId="19178"/>
    <cellStyle name="Note 8 3 3 2 3 2" xfId="28858"/>
    <cellStyle name="Note 8 3 3 2 4" xfId="19156"/>
    <cellStyle name="Note 8 3 3 2 4 2" xfId="28836"/>
    <cellStyle name="Note 8 3 3 2 5" xfId="26987"/>
    <cellStyle name="Note 8 3 3 2 6" xfId="27189"/>
    <cellStyle name="Note 8 3 3 3" xfId="18186"/>
    <cellStyle name="Note 8 3 3 3 2" xfId="23746"/>
    <cellStyle name="Note 8 3 3 3 2 2" xfId="33426"/>
    <cellStyle name="Note 8 3 3 3 3" xfId="20645"/>
    <cellStyle name="Note 8 3 3 3 3 2" xfId="30325"/>
    <cellStyle name="Note 8 3 3 3 4" xfId="24957"/>
    <cellStyle name="Note 8 3 3 3 4 2" xfId="34637"/>
    <cellStyle name="Note 8 3 3 3 5" xfId="27870"/>
    <cellStyle name="Note 8 3 3 4" xfId="22241"/>
    <cellStyle name="Note 8 3 3 4 2" xfId="31921"/>
    <cellStyle name="Note 8 3 3 5" xfId="24381"/>
    <cellStyle name="Note 8 3 3 5 2" xfId="34061"/>
    <cellStyle name="Note 8 3 3 6" xfId="20932"/>
    <cellStyle name="Note 8 3 3 6 2" xfId="30612"/>
    <cellStyle name="Note 8 3 3 7" xfId="25700"/>
    <cellStyle name="Note 8 3 4" xfId="16355"/>
    <cellStyle name="Note 8 3 4 2" xfId="17084"/>
    <cellStyle name="Note 8 3 4 2 2" xfId="22659"/>
    <cellStyle name="Note 8 3 4 2 2 2" xfId="32339"/>
    <cellStyle name="Note 8 3 4 2 3" xfId="21391"/>
    <cellStyle name="Note 8 3 4 2 3 2" xfId="31071"/>
    <cellStyle name="Note 8 3 4 2 4" xfId="19477"/>
    <cellStyle name="Note 8 3 4 2 4 2" xfId="29157"/>
    <cellStyle name="Note 8 3 4 2 5" xfId="26632"/>
    <cellStyle name="Note 8 3 4 2 6" xfId="25100"/>
    <cellStyle name="Note 8 3 4 3" xfId="17950"/>
    <cellStyle name="Note 8 3 4 3 2" xfId="23510"/>
    <cellStyle name="Note 8 3 4 3 2 2" xfId="33190"/>
    <cellStyle name="Note 8 3 4 3 3" xfId="20726"/>
    <cellStyle name="Note 8 3 4 3 3 2" xfId="30406"/>
    <cellStyle name="Note 8 3 4 3 4" xfId="24933"/>
    <cellStyle name="Note 8 3 4 3 4 2" xfId="34613"/>
    <cellStyle name="Note 8 3 4 3 5" xfId="27634"/>
    <cellStyle name="Note 8 3 4 4" xfId="22005"/>
    <cellStyle name="Note 8 3 4 4 2" xfId="31685"/>
    <cellStyle name="Note 8 3 4 5" xfId="18556"/>
    <cellStyle name="Note 8 3 4 5 2" xfId="28236"/>
    <cellStyle name="Note 8 3 4 6" xfId="24367"/>
    <cellStyle name="Note 8 3 4 6 2" xfId="34047"/>
    <cellStyle name="Note 8 3 4 7" xfId="25317"/>
    <cellStyle name="Note 8 3 5" xfId="16995"/>
    <cellStyle name="Note 8 3 5 2" xfId="22570"/>
    <cellStyle name="Note 8 3 5 2 2" xfId="32250"/>
    <cellStyle name="Note 8 3 5 3" xfId="18569"/>
    <cellStyle name="Note 8 3 5 3 2" xfId="28249"/>
    <cellStyle name="Note 8 3 5 4" xfId="18435"/>
    <cellStyle name="Note 8 3 5 4 2" xfId="28115"/>
    <cellStyle name="Note 8 3 5 5" xfId="26552"/>
    <cellStyle name="Note 8 3 5 6" xfId="26147"/>
    <cellStyle name="Note 8 3 6" xfId="17680"/>
    <cellStyle name="Note 8 3 6 2" xfId="23240"/>
    <cellStyle name="Note 8 3 6 2 2" xfId="32920"/>
    <cellStyle name="Note 8 3 6 3" xfId="24211"/>
    <cellStyle name="Note 8 3 6 3 2" xfId="33891"/>
    <cellStyle name="Note 8 3 6 4" xfId="21301"/>
    <cellStyle name="Note 8 3 6 4 2" xfId="30981"/>
    <cellStyle name="Note 8 3 6 5" xfId="27364"/>
    <cellStyle name="Note 8 3 7" xfId="21731"/>
    <cellStyle name="Note 8 3 7 2" xfId="31411"/>
    <cellStyle name="Note 8 3 8" xfId="24339"/>
    <cellStyle name="Note 8 3 8 2" xfId="34019"/>
    <cellStyle name="Note 8 3 9" xfId="24837"/>
    <cellStyle name="Note 8 3 9 2" xfId="34517"/>
    <cellStyle name="Note 8 4" xfId="16072"/>
    <cellStyle name="Note 8 4 2" xfId="16598"/>
    <cellStyle name="Note 8 4 2 2" xfId="17512"/>
    <cellStyle name="Note 8 4 2 2 2" xfId="23072"/>
    <cellStyle name="Note 8 4 2 2 2 2" xfId="32752"/>
    <cellStyle name="Note 8 4 2 2 3" xfId="18580"/>
    <cellStyle name="Note 8 4 2 2 3 2" xfId="28260"/>
    <cellStyle name="Note 8 4 2 2 4" xfId="24868"/>
    <cellStyle name="Note 8 4 2 2 4 2" xfId="34548"/>
    <cellStyle name="Note 8 4 2 2 5" xfId="26994"/>
    <cellStyle name="Note 8 4 2 2 6" xfId="27196"/>
    <cellStyle name="Note 8 4 2 3" xfId="18193"/>
    <cellStyle name="Note 8 4 2 3 2" xfId="23753"/>
    <cellStyle name="Note 8 4 2 3 2 2" xfId="33433"/>
    <cellStyle name="Note 8 4 2 3 3" xfId="24520"/>
    <cellStyle name="Note 8 4 2 3 3 2" xfId="34200"/>
    <cellStyle name="Note 8 4 2 3 4" xfId="24836"/>
    <cellStyle name="Note 8 4 2 3 4 2" xfId="34516"/>
    <cellStyle name="Note 8 4 2 3 5" xfId="27877"/>
    <cellStyle name="Note 8 4 2 4" xfId="22248"/>
    <cellStyle name="Note 8 4 2 4 2" xfId="31928"/>
    <cellStyle name="Note 8 4 2 5" xfId="19689"/>
    <cellStyle name="Note 8 4 2 5 2" xfId="29369"/>
    <cellStyle name="Note 8 4 2 6" xfId="18319"/>
    <cellStyle name="Note 8 4 2 6 2" xfId="27999"/>
    <cellStyle name="Note 8 4 2 7" xfId="25524"/>
    <cellStyle name="Note 8 4 3" xfId="16362"/>
    <cellStyle name="Note 8 4 3 2" xfId="16818"/>
    <cellStyle name="Note 8 4 3 2 2" xfId="22393"/>
    <cellStyle name="Note 8 4 3 2 2 2" xfId="32073"/>
    <cellStyle name="Note 8 4 3 2 3" xfId="18381"/>
    <cellStyle name="Note 8 4 3 2 3 2" xfId="28061"/>
    <cellStyle name="Note 8 4 3 2 4" xfId="20399"/>
    <cellStyle name="Note 8 4 3 2 4 2" xfId="30079"/>
    <cellStyle name="Note 8 4 3 2 5" xfId="26375"/>
    <cellStyle name="Note 8 4 3 2 6" xfId="25792"/>
    <cellStyle name="Note 8 4 3 3" xfId="17957"/>
    <cellStyle name="Note 8 4 3 3 2" xfId="23517"/>
    <cellStyle name="Note 8 4 3 3 2 2" xfId="33197"/>
    <cellStyle name="Note 8 4 3 3 3" xfId="24204"/>
    <cellStyle name="Note 8 4 3 3 3 2" xfId="33884"/>
    <cellStyle name="Note 8 4 3 3 4" xfId="19767"/>
    <cellStyle name="Note 8 4 3 3 4 2" xfId="29447"/>
    <cellStyle name="Note 8 4 3 3 5" xfId="27641"/>
    <cellStyle name="Note 8 4 3 4" xfId="22012"/>
    <cellStyle name="Note 8 4 3 4 2" xfId="31692"/>
    <cellStyle name="Note 8 4 3 5" xfId="20158"/>
    <cellStyle name="Note 8 4 3 5 2" xfId="29838"/>
    <cellStyle name="Note 8 4 3 6" xfId="21397"/>
    <cellStyle name="Note 8 4 3 6 2" xfId="31077"/>
    <cellStyle name="Note 8 4 3 7" xfId="25728"/>
    <cellStyle name="Note 8 4 4" xfId="17076"/>
    <cellStyle name="Note 8 4 4 2" xfId="22651"/>
    <cellStyle name="Note 8 4 4 2 2" xfId="32331"/>
    <cellStyle name="Note 8 4 4 3" xfId="20010"/>
    <cellStyle name="Note 8 4 4 3 2" xfId="29690"/>
    <cellStyle name="Note 8 4 4 4" xfId="19650"/>
    <cellStyle name="Note 8 4 4 4 2" xfId="29330"/>
    <cellStyle name="Note 8 4 4 5" xfId="26624"/>
    <cellStyle name="Note 8 4 4 6" xfId="25333"/>
    <cellStyle name="Note 8 4 5" xfId="17687"/>
    <cellStyle name="Note 8 4 5 2" xfId="23247"/>
    <cellStyle name="Note 8 4 5 2 2" xfId="32927"/>
    <cellStyle name="Note 8 4 5 3" xfId="20662"/>
    <cellStyle name="Note 8 4 5 3 2" xfId="30342"/>
    <cellStyle name="Note 8 4 5 4" xfId="20868"/>
    <cellStyle name="Note 8 4 5 4 2" xfId="30548"/>
    <cellStyle name="Note 8 4 5 5" xfId="27371"/>
    <cellStyle name="Note 8 4 6" xfId="21738"/>
    <cellStyle name="Note 8 4 6 2" xfId="31418"/>
    <cellStyle name="Note 8 4 7" xfId="23928"/>
    <cellStyle name="Note 8 4 7 2" xfId="33608"/>
    <cellStyle name="Note 8 4 8" xfId="24581"/>
    <cellStyle name="Note 8 4 8 2" xfId="34261"/>
    <cellStyle name="Note 8 4 9" xfId="25780"/>
    <cellStyle name="Note 8 5" xfId="16239"/>
    <cellStyle name="Note 8 5 2" xfId="16805"/>
    <cellStyle name="Note 8 5 2 2" xfId="22380"/>
    <cellStyle name="Note 8 5 2 2 2" xfId="32060"/>
    <cellStyle name="Note 8 5 2 3" xfId="18573"/>
    <cellStyle name="Note 8 5 2 3 2" xfId="28253"/>
    <cellStyle name="Note 8 5 2 4" xfId="18635"/>
    <cellStyle name="Note 8 5 2 4 2" xfId="28315"/>
    <cellStyle name="Note 8 5 2 5" xfId="26362"/>
    <cellStyle name="Note 8 5 2 6" xfId="25479"/>
    <cellStyle name="Note 8 5 3" xfId="17834"/>
    <cellStyle name="Note 8 5 3 2" xfId="23394"/>
    <cellStyle name="Note 8 5 3 2 2" xfId="33074"/>
    <cellStyle name="Note 8 5 3 3" xfId="24170"/>
    <cellStyle name="Note 8 5 3 3 2" xfId="33850"/>
    <cellStyle name="Note 8 5 3 4" xfId="18908"/>
    <cellStyle name="Note 8 5 3 4 2" xfId="28588"/>
    <cellStyle name="Note 8 5 3 5" xfId="27518"/>
    <cellStyle name="Note 8 5 4" xfId="21889"/>
    <cellStyle name="Note 8 5 4 2" xfId="31569"/>
    <cellStyle name="Note 8 5 5" xfId="19135"/>
    <cellStyle name="Note 8 5 5 2" xfId="28815"/>
    <cellStyle name="Note 8 5 6" xfId="24829"/>
    <cellStyle name="Note 8 5 6 2" xfId="34509"/>
    <cellStyle name="Note 8 5 7" xfId="26211"/>
    <cellStyle name="Note 8 6" xfId="19608"/>
    <cellStyle name="Note 8 6 2" xfId="29288"/>
    <cellStyle name="Note 9" xfId="8202"/>
    <cellStyle name="Note 9 2" xfId="8203"/>
    <cellStyle name="Output" xfId="10" builtinId="21" customBuiltin="1"/>
    <cellStyle name="Output 2" xfId="137"/>
    <cellStyle name="Output 2 2" xfId="15934"/>
    <cellStyle name="Output 2 2 10" xfId="24376"/>
    <cellStyle name="Output 2 2 10 2" xfId="34056"/>
    <cellStyle name="Output 2 2 11" xfId="19478"/>
    <cellStyle name="Output 2 2 11 2" xfId="29158"/>
    <cellStyle name="Output 2 2 12" xfId="25991"/>
    <cellStyle name="Output 2 2 2" xfId="16116"/>
    <cellStyle name="Output 2 2 2 10" xfId="25294"/>
    <cellStyle name="Output 2 2 2 2" xfId="16189"/>
    <cellStyle name="Output 2 2 2 2 2" xfId="16695"/>
    <cellStyle name="Output 2 2 2 2 2 2" xfId="17609"/>
    <cellStyle name="Output 2 2 2 2 2 2 2" xfId="23169"/>
    <cellStyle name="Output 2 2 2 2 2 2 2 2" xfId="32849"/>
    <cellStyle name="Output 2 2 2 2 2 2 3" xfId="24499"/>
    <cellStyle name="Output 2 2 2 2 2 2 3 2" xfId="34179"/>
    <cellStyle name="Output 2 2 2 2 2 2 4" xfId="19736"/>
    <cellStyle name="Output 2 2 2 2 2 2 4 2" xfId="29416"/>
    <cellStyle name="Output 2 2 2 2 2 2 5" xfId="27091"/>
    <cellStyle name="Output 2 2 2 2 2 2 6" xfId="27293"/>
    <cellStyle name="Output 2 2 2 2 2 3" xfId="18290"/>
    <cellStyle name="Output 2 2 2 2 2 3 2" xfId="23850"/>
    <cellStyle name="Output 2 2 2 2 2 3 2 2" xfId="33530"/>
    <cellStyle name="Output 2 2 2 2 2 3 3" xfId="24550"/>
    <cellStyle name="Output 2 2 2 2 2 3 3 2" xfId="34230"/>
    <cellStyle name="Output 2 2 2 2 2 3 4" xfId="24901"/>
    <cellStyle name="Output 2 2 2 2 2 3 4 2" xfId="34581"/>
    <cellStyle name="Output 2 2 2 2 2 3 5" xfId="27974"/>
    <cellStyle name="Output 2 2 2 2 2 4" xfId="22345"/>
    <cellStyle name="Output 2 2 2 2 2 4 2" xfId="32025"/>
    <cellStyle name="Output 2 2 2 2 2 5" xfId="19333"/>
    <cellStyle name="Output 2 2 2 2 2 5 2" xfId="29013"/>
    <cellStyle name="Output 2 2 2 2 2 6" xfId="18687"/>
    <cellStyle name="Output 2 2 2 2 2 6 2" xfId="28367"/>
    <cellStyle name="Output 2 2 2 2 2 7" xfId="25388"/>
    <cellStyle name="Output 2 2 2 2 3" xfId="16459"/>
    <cellStyle name="Output 2 2 2 2 3 2" xfId="17373"/>
    <cellStyle name="Output 2 2 2 2 3 2 2" xfId="22933"/>
    <cellStyle name="Output 2 2 2 2 3 2 2 2" xfId="32613"/>
    <cellStyle name="Output 2 2 2 2 3 2 3" xfId="18315"/>
    <cellStyle name="Output 2 2 2 2 3 2 3 2" xfId="27995"/>
    <cellStyle name="Output 2 2 2 2 3 2 4" xfId="20947"/>
    <cellStyle name="Output 2 2 2 2 3 2 4 2" xfId="30627"/>
    <cellStyle name="Output 2 2 2 2 3 2 5" xfId="26855"/>
    <cellStyle name="Output 2 2 2 2 3 2 6" xfId="25071"/>
    <cellStyle name="Output 2 2 2 2 3 3" xfId="18054"/>
    <cellStyle name="Output 2 2 2 2 3 3 2" xfId="23614"/>
    <cellStyle name="Output 2 2 2 2 3 3 2 2" xfId="33294"/>
    <cellStyle name="Output 2 2 2 2 3 3 3" xfId="21173"/>
    <cellStyle name="Output 2 2 2 2 3 3 3 2" xfId="30853"/>
    <cellStyle name="Output 2 2 2 2 3 3 4" xfId="19087"/>
    <cellStyle name="Output 2 2 2 2 3 3 4 2" xfId="28767"/>
    <cellStyle name="Output 2 2 2 2 3 3 5" xfId="27738"/>
    <cellStyle name="Output 2 2 2 2 3 4" xfId="22109"/>
    <cellStyle name="Output 2 2 2 2 3 4 2" xfId="31789"/>
    <cellStyle name="Output 2 2 2 2 3 5" xfId="21458"/>
    <cellStyle name="Output 2 2 2 2 3 5 2" xfId="31138"/>
    <cellStyle name="Output 2 2 2 2 3 6" xfId="18704"/>
    <cellStyle name="Output 2 2 2 2 3 6 2" xfId="28384"/>
    <cellStyle name="Output 2 2 2 2 3 7" xfId="25972"/>
    <cellStyle name="Output 2 2 2 2 4" xfId="16880"/>
    <cellStyle name="Output 2 2 2 2 4 2" xfId="22455"/>
    <cellStyle name="Output 2 2 2 2 4 2 2" xfId="32135"/>
    <cellStyle name="Output 2 2 2 2 4 3" xfId="19484"/>
    <cellStyle name="Output 2 2 2 2 4 3 2" xfId="29164"/>
    <cellStyle name="Output 2 2 2 2 4 4" xfId="19829"/>
    <cellStyle name="Output 2 2 2 2 4 4 2" xfId="29509"/>
    <cellStyle name="Output 2 2 2 2 4 5" xfId="26437"/>
    <cellStyle name="Output 2 2 2 2 4 6" xfId="26193"/>
    <cellStyle name="Output 2 2 2 2 5" xfId="17784"/>
    <cellStyle name="Output 2 2 2 2 5 2" xfId="23344"/>
    <cellStyle name="Output 2 2 2 2 5 2 2" xfId="33024"/>
    <cellStyle name="Output 2 2 2 2 5 3" xfId="18323"/>
    <cellStyle name="Output 2 2 2 2 5 3 2" xfId="28003"/>
    <cellStyle name="Output 2 2 2 2 5 4" xfId="21336"/>
    <cellStyle name="Output 2 2 2 2 5 4 2" xfId="31016"/>
    <cellStyle name="Output 2 2 2 2 5 5" xfId="27468"/>
    <cellStyle name="Output 2 2 2 2 6" xfId="21839"/>
    <cellStyle name="Output 2 2 2 2 6 2" xfId="31519"/>
    <cellStyle name="Output 2 2 2 2 7" xfId="18522"/>
    <cellStyle name="Output 2 2 2 2 7 2" xfId="28202"/>
    <cellStyle name="Output 2 2 2 2 8" xfId="21334"/>
    <cellStyle name="Output 2 2 2 2 8 2" xfId="31014"/>
    <cellStyle name="Output 2 2 2 2 9" xfId="25878"/>
    <cellStyle name="Output 2 2 2 3" xfId="16630"/>
    <cellStyle name="Output 2 2 2 3 2" xfId="17544"/>
    <cellStyle name="Output 2 2 2 3 2 2" xfId="23104"/>
    <cellStyle name="Output 2 2 2 3 2 2 2" xfId="32784"/>
    <cellStyle name="Output 2 2 2 3 2 3" xfId="20712"/>
    <cellStyle name="Output 2 2 2 3 2 3 2" xfId="30392"/>
    <cellStyle name="Output 2 2 2 3 2 4" xfId="24168"/>
    <cellStyle name="Output 2 2 2 3 2 4 2" xfId="33848"/>
    <cellStyle name="Output 2 2 2 3 2 5" xfId="27026"/>
    <cellStyle name="Output 2 2 2 3 2 6" xfId="27228"/>
    <cellStyle name="Output 2 2 2 3 3" xfId="18225"/>
    <cellStyle name="Output 2 2 2 3 3 2" xfId="23785"/>
    <cellStyle name="Output 2 2 2 3 3 2 2" xfId="33465"/>
    <cellStyle name="Output 2 2 2 3 3 3" xfId="24138"/>
    <cellStyle name="Output 2 2 2 3 3 3 2" xfId="33818"/>
    <cellStyle name="Output 2 2 2 3 3 4" xfId="24569"/>
    <cellStyle name="Output 2 2 2 3 3 4 2" xfId="34249"/>
    <cellStyle name="Output 2 2 2 3 3 5" xfId="27909"/>
    <cellStyle name="Output 2 2 2 3 4" xfId="22280"/>
    <cellStyle name="Output 2 2 2 3 4 2" xfId="31960"/>
    <cellStyle name="Output 2 2 2 3 5" xfId="18857"/>
    <cellStyle name="Output 2 2 2 3 5 2" xfId="28537"/>
    <cellStyle name="Output 2 2 2 3 6" xfId="18622"/>
    <cellStyle name="Output 2 2 2 3 6 2" xfId="28302"/>
    <cellStyle name="Output 2 2 2 3 7" xfId="25507"/>
    <cellStyle name="Output 2 2 2 4" xfId="16394"/>
    <cellStyle name="Output 2 2 2 4 2" xfId="17308"/>
    <cellStyle name="Output 2 2 2 4 2 2" xfId="22868"/>
    <cellStyle name="Output 2 2 2 4 2 2 2" xfId="32548"/>
    <cellStyle name="Output 2 2 2 4 2 3" xfId="24457"/>
    <cellStyle name="Output 2 2 2 4 2 3 2" xfId="34137"/>
    <cellStyle name="Output 2 2 2 4 2 4" xfId="20378"/>
    <cellStyle name="Output 2 2 2 4 2 4 2" xfId="30058"/>
    <cellStyle name="Output 2 2 2 4 2 5" xfId="26790"/>
    <cellStyle name="Output 2 2 2 4 2 6" xfId="25092"/>
    <cellStyle name="Output 2 2 2 4 3" xfId="17989"/>
    <cellStyle name="Output 2 2 2 4 3 2" xfId="23549"/>
    <cellStyle name="Output 2 2 2 4 3 2 2" xfId="33229"/>
    <cellStyle name="Output 2 2 2 4 3 3" xfId="19682"/>
    <cellStyle name="Output 2 2 2 4 3 3 2" xfId="29362"/>
    <cellStyle name="Output 2 2 2 4 3 4" xfId="18921"/>
    <cellStyle name="Output 2 2 2 4 3 4 2" xfId="28601"/>
    <cellStyle name="Output 2 2 2 4 3 5" xfId="27673"/>
    <cellStyle name="Output 2 2 2 4 4" xfId="22044"/>
    <cellStyle name="Output 2 2 2 4 4 2" xfId="31724"/>
    <cellStyle name="Output 2 2 2 4 5" xfId="19276"/>
    <cellStyle name="Output 2 2 2 4 5 2" xfId="28956"/>
    <cellStyle name="Output 2 2 2 4 6" xfId="20247"/>
    <cellStyle name="Output 2 2 2 4 6 2" xfId="29927"/>
    <cellStyle name="Output 2 2 2 4 7" xfId="25741"/>
    <cellStyle name="Output 2 2 2 5" xfId="16996"/>
    <cellStyle name="Output 2 2 2 5 2" xfId="22571"/>
    <cellStyle name="Output 2 2 2 5 2 2" xfId="32251"/>
    <cellStyle name="Output 2 2 2 5 3" xfId="20122"/>
    <cellStyle name="Output 2 2 2 5 3 2" xfId="29802"/>
    <cellStyle name="Output 2 2 2 5 4" xfId="19612"/>
    <cellStyle name="Output 2 2 2 5 4 2" xfId="29292"/>
    <cellStyle name="Output 2 2 2 5 5" xfId="26553"/>
    <cellStyle name="Output 2 2 2 5 6" xfId="25758"/>
    <cellStyle name="Output 2 2 2 6" xfId="17719"/>
    <cellStyle name="Output 2 2 2 6 2" xfId="23279"/>
    <cellStyle name="Output 2 2 2 6 2 2" xfId="32959"/>
    <cellStyle name="Output 2 2 2 6 3" xfId="21094"/>
    <cellStyle name="Output 2 2 2 6 3 2" xfId="30774"/>
    <cellStyle name="Output 2 2 2 6 4" xfId="19744"/>
    <cellStyle name="Output 2 2 2 6 4 2" xfId="29424"/>
    <cellStyle name="Output 2 2 2 6 5" xfId="27403"/>
    <cellStyle name="Output 2 2 2 7" xfId="21772"/>
    <cellStyle name="Output 2 2 2 7 2" xfId="31452"/>
    <cellStyle name="Output 2 2 2 8" xfId="24201"/>
    <cellStyle name="Output 2 2 2 8 2" xfId="33881"/>
    <cellStyle name="Output 2 2 2 9" xfId="24854"/>
    <cellStyle name="Output 2 2 2 9 2" xfId="34534"/>
    <cellStyle name="Output 2 2 3" xfId="16071"/>
    <cellStyle name="Output 2 2 3 2" xfId="16597"/>
    <cellStyle name="Output 2 2 3 2 2" xfId="17511"/>
    <cellStyle name="Output 2 2 3 2 2 2" xfId="23071"/>
    <cellStyle name="Output 2 2 3 2 2 2 2" xfId="32751"/>
    <cellStyle name="Output 2 2 3 2 2 3" xfId="20764"/>
    <cellStyle name="Output 2 2 3 2 2 3 2" xfId="30444"/>
    <cellStyle name="Output 2 2 3 2 2 4" xfId="24739"/>
    <cellStyle name="Output 2 2 3 2 2 4 2" xfId="34419"/>
    <cellStyle name="Output 2 2 3 2 2 5" xfId="26993"/>
    <cellStyle name="Output 2 2 3 2 2 6" xfId="27195"/>
    <cellStyle name="Output 2 2 3 2 3" xfId="18192"/>
    <cellStyle name="Output 2 2 3 2 3 2" xfId="23752"/>
    <cellStyle name="Output 2 2 3 2 3 2 2" xfId="33432"/>
    <cellStyle name="Output 2 2 3 2 3 3" xfId="24459"/>
    <cellStyle name="Output 2 2 3 2 3 3 2" xfId="34139"/>
    <cellStyle name="Output 2 2 3 2 3 4" xfId="24479"/>
    <cellStyle name="Output 2 2 3 2 3 4 2" xfId="34159"/>
    <cellStyle name="Output 2 2 3 2 3 5" xfId="27876"/>
    <cellStyle name="Output 2 2 3 2 4" xfId="22247"/>
    <cellStyle name="Output 2 2 3 2 4 2" xfId="31927"/>
    <cellStyle name="Output 2 2 3 2 5" xfId="20757"/>
    <cellStyle name="Output 2 2 3 2 5 2" xfId="30437"/>
    <cellStyle name="Output 2 2 3 2 6" xfId="20398"/>
    <cellStyle name="Output 2 2 3 2 6 2" xfId="30078"/>
    <cellStyle name="Output 2 2 3 2 7" xfId="26064"/>
    <cellStyle name="Output 2 2 3 3" xfId="16361"/>
    <cellStyle name="Output 2 2 3 3 2" xfId="16836"/>
    <cellStyle name="Output 2 2 3 3 2 2" xfId="22411"/>
    <cellStyle name="Output 2 2 3 3 2 2 2" xfId="32091"/>
    <cellStyle name="Output 2 2 3 3 2 3" xfId="18843"/>
    <cellStyle name="Output 2 2 3 3 2 3 2" xfId="28523"/>
    <cellStyle name="Output 2 2 3 3 2 4" xfId="20051"/>
    <cellStyle name="Output 2 2 3 3 2 4 2" xfId="29731"/>
    <cellStyle name="Output 2 2 3 3 2 5" xfId="26393"/>
    <cellStyle name="Output 2 2 3 3 2 6" xfId="25500"/>
    <cellStyle name="Output 2 2 3 3 3" xfId="17956"/>
    <cellStyle name="Output 2 2 3 3 3 2" xfId="23516"/>
    <cellStyle name="Output 2 2 3 3 3 2 2" xfId="33196"/>
    <cellStyle name="Output 2 2 3 3 3 3" xfId="20904"/>
    <cellStyle name="Output 2 2 3 3 3 3 2" xfId="30584"/>
    <cellStyle name="Output 2 2 3 3 3 4" xfId="19354"/>
    <cellStyle name="Output 2 2 3 3 3 4 2" xfId="29034"/>
    <cellStyle name="Output 2 2 3 3 3 5" xfId="27640"/>
    <cellStyle name="Output 2 2 3 3 4" xfId="22011"/>
    <cellStyle name="Output 2 2 3 3 4 2" xfId="31691"/>
    <cellStyle name="Output 2 2 3 3 5" xfId="21012"/>
    <cellStyle name="Output 2 2 3 3 5 2" xfId="30692"/>
    <cellStyle name="Output 2 2 3 3 6" xfId="18451"/>
    <cellStyle name="Output 2 2 3 3 6 2" xfId="28131"/>
    <cellStyle name="Output 2 2 3 3 7" xfId="25501"/>
    <cellStyle name="Output 2 2 3 4" xfId="17046"/>
    <cellStyle name="Output 2 2 3 4 2" xfId="22621"/>
    <cellStyle name="Output 2 2 3 4 2 2" xfId="32301"/>
    <cellStyle name="Output 2 2 3 4 3" xfId="20390"/>
    <cellStyle name="Output 2 2 3 4 3 2" xfId="30070"/>
    <cellStyle name="Output 2 2 3 4 4" xfId="18639"/>
    <cellStyle name="Output 2 2 3 4 4 2" xfId="28319"/>
    <cellStyle name="Output 2 2 3 4 5" xfId="26596"/>
    <cellStyle name="Output 2 2 3 4 6" xfId="25193"/>
    <cellStyle name="Output 2 2 3 5" xfId="17686"/>
    <cellStyle name="Output 2 2 3 5 2" xfId="23246"/>
    <cellStyle name="Output 2 2 3 5 2 2" xfId="32926"/>
    <cellStyle name="Output 2 2 3 5 3" xfId="24329"/>
    <cellStyle name="Output 2 2 3 5 3 2" xfId="34009"/>
    <cellStyle name="Output 2 2 3 5 4" xfId="21561"/>
    <cellStyle name="Output 2 2 3 5 4 2" xfId="31241"/>
    <cellStyle name="Output 2 2 3 5 5" xfId="27370"/>
    <cellStyle name="Output 2 2 3 6" xfId="21737"/>
    <cellStyle name="Output 2 2 3 6 2" xfId="31417"/>
    <cellStyle name="Output 2 2 3 7" xfId="24181"/>
    <cellStyle name="Output 2 2 3 7 2" xfId="33861"/>
    <cellStyle name="Output 2 2 3 8" xfId="19421"/>
    <cellStyle name="Output 2 2 3 8 2" xfId="29101"/>
    <cellStyle name="Output 2 2 3 9" xfId="26171"/>
    <cellStyle name="Output 2 2 4" xfId="15970"/>
    <cellStyle name="Output 2 2 4 2" xfId="16519"/>
    <cellStyle name="Output 2 2 4 2 2" xfId="17433"/>
    <cellStyle name="Output 2 2 4 2 2 2" xfId="22993"/>
    <cellStyle name="Output 2 2 4 2 2 2 2" xfId="32673"/>
    <cellStyle name="Output 2 2 4 2 2 3" xfId="19419"/>
    <cellStyle name="Output 2 2 4 2 2 3 2" xfId="29099"/>
    <cellStyle name="Output 2 2 4 2 2 4" xfId="18688"/>
    <cellStyle name="Output 2 2 4 2 2 4 2" xfId="28368"/>
    <cellStyle name="Output 2 2 4 2 2 5" xfId="26915"/>
    <cellStyle name="Output 2 2 4 2 2 6" xfId="25228"/>
    <cellStyle name="Output 2 2 4 2 3" xfId="18114"/>
    <cellStyle name="Output 2 2 4 2 3 2" xfId="23674"/>
    <cellStyle name="Output 2 2 4 2 3 2 2" xfId="33354"/>
    <cellStyle name="Output 2 2 4 2 3 3" xfId="24429"/>
    <cellStyle name="Output 2 2 4 2 3 3 2" xfId="34109"/>
    <cellStyle name="Output 2 2 4 2 3 4" xfId="24823"/>
    <cellStyle name="Output 2 2 4 2 3 4 2" xfId="34503"/>
    <cellStyle name="Output 2 2 4 2 3 5" xfId="27798"/>
    <cellStyle name="Output 2 2 4 2 4" xfId="22169"/>
    <cellStyle name="Output 2 2 4 2 4 2" xfId="31849"/>
    <cellStyle name="Output 2 2 4 2 5" xfId="20465"/>
    <cellStyle name="Output 2 2 4 2 5 2" xfId="30145"/>
    <cellStyle name="Output 2 2 4 2 6" xfId="18762"/>
    <cellStyle name="Output 2 2 4 2 6 2" xfId="28442"/>
    <cellStyle name="Output 2 2 4 2 7" xfId="26024"/>
    <cellStyle name="Output 2 2 4 3" xfId="16283"/>
    <cellStyle name="Output 2 2 4 3 2" xfId="17097"/>
    <cellStyle name="Output 2 2 4 3 2 2" xfId="22672"/>
    <cellStyle name="Output 2 2 4 3 2 2 2" xfId="32352"/>
    <cellStyle name="Output 2 2 4 3 2 3" xfId="19402"/>
    <cellStyle name="Output 2 2 4 3 2 3 2" xfId="29082"/>
    <cellStyle name="Output 2 2 4 3 2 4" xfId="19399"/>
    <cellStyle name="Output 2 2 4 3 2 4 2" xfId="29079"/>
    <cellStyle name="Output 2 2 4 3 2 5" xfId="26645"/>
    <cellStyle name="Output 2 2 4 3 2 6" xfId="25095"/>
    <cellStyle name="Output 2 2 4 3 3" xfId="17878"/>
    <cellStyle name="Output 2 2 4 3 3 2" xfId="23438"/>
    <cellStyle name="Output 2 2 4 3 3 2 2" xfId="33118"/>
    <cellStyle name="Output 2 2 4 3 3 3" xfId="18979"/>
    <cellStyle name="Output 2 2 4 3 3 3 2" xfId="28659"/>
    <cellStyle name="Output 2 2 4 3 3 4" xfId="23936"/>
    <cellStyle name="Output 2 2 4 3 3 4 2" xfId="33616"/>
    <cellStyle name="Output 2 2 4 3 3 5" xfId="27562"/>
    <cellStyle name="Output 2 2 4 3 4" xfId="21933"/>
    <cellStyle name="Output 2 2 4 3 4 2" xfId="31613"/>
    <cellStyle name="Output 2 2 4 3 5" xfId="20591"/>
    <cellStyle name="Output 2 2 4 3 5 2" xfId="30271"/>
    <cellStyle name="Output 2 2 4 3 6" xfId="22372"/>
    <cellStyle name="Output 2 2 4 3 6 2" xfId="32052"/>
    <cellStyle name="Output 2 2 4 3 7" xfId="25398"/>
    <cellStyle name="Output 2 2 4 4" xfId="17190"/>
    <cellStyle name="Output 2 2 4 4 2" xfId="22765"/>
    <cellStyle name="Output 2 2 4 4 2 2" xfId="32445"/>
    <cellStyle name="Output 2 2 4 4 3" xfId="20324"/>
    <cellStyle name="Output 2 2 4 4 3 2" xfId="30004"/>
    <cellStyle name="Output 2 2 4 4 4" xfId="19716"/>
    <cellStyle name="Output 2 2 4 4 4 2" xfId="29396"/>
    <cellStyle name="Output 2 2 4 4 5" xfId="26723"/>
    <cellStyle name="Output 2 2 4 4 6" xfId="27140"/>
    <cellStyle name="Output 2 2 4 5" xfId="17239"/>
    <cellStyle name="Output 2 2 4 5 2" xfId="22804"/>
    <cellStyle name="Output 2 2 4 5 2 2" xfId="32484"/>
    <cellStyle name="Output 2 2 4 5 3" xfId="18826"/>
    <cellStyle name="Output 2 2 4 5 3 2" xfId="28506"/>
    <cellStyle name="Output 2 2 4 5 4" xfId="19142"/>
    <cellStyle name="Output 2 2 4 5 4 2" xfId="28822"/>
    <cellStyle name="Output 2 2 4 5 5" xfId="27146"/>
    <cellStyle name="Output 2 2 4 6" xfId="21654"/>
    <cellStyle name="Output 2 2 4 6 2" xfId="31334"/>
    <cellStyle name="Output 2 2 4 7" xfId="20547"/>
    <cellStyle name="Output 2 2 4 7 2" xfId="30227"/>
    <cellStyle name="Output 2 2 4 8" xfId="19965"/>
    <cellStyle name="Output 2 2 4 8 2" xfId="29645"/>
    <cellStyle name="Output 2 2 4 9" xfId="25573"/>
    <cellStyle name="Output 2 2 5" xfId="16485"/>
    <cellStyle name="Output 2 2 5 2" xfId="17399"/>
    <cellStyle name="Output 2 2 5 2 2" xfId="22959"/>
    <cellStyle name="Output 2 2 5 2 2 2" xfId="32639"/>
    <cellStyle name="Output 2 2 5 2 3" xfId="20996"/>
    <cellStyle name="Output 2 2 5 2 3 2" xfId="30676"/>
    <cellStyle name="Output 2 2 5 2 4" xfId="24588"/>
    <cellStyle name="Output 2 2 5 2 4 2" xfId="34268"/>
    <cellStyle name="Output 2 2 5 2 5" xfId="26881"/>
    <cellStyle name="Output 2 2 5 2 6" xfId="25148"/>
    <cellStyle name="Output 2 2 5 3" xfId="18080"/>
    <cellStyle name="Output 2 2 5 3 2" xfId="23640"/>
    <cellStyle name="Output 2 2 5 3 2 2" xfId="33320"/>
    <cellStyle name="Output 2 2 5 3 3" xfId="24257"/>
    <cellStyle name="Output 2 2 5 3 3 2" xfId="33937"/>
    <cellStyle name="Output 2 2 5 3 4" xfId="24862"/>
    <cellStyle name="Output 2 2 5 3 4 2" xfId="34542"/>
    <cellStyle name="Output 2 2 5 3 5" xfId="27764"/>
    <cellStyle name="Output 2 2 5 4" xfId="22135"/>
    <cellStyle name="Output 2 2 5 4 2" xfId="31815"/>
    <cellStyle name="Output 2 2 5 5" xfId="20522"/>
    <cellStyle name="Output 2 2 5 5 2" xfId="30202"/>
    <cellStyle name="Output 2 2 5 6" xfId="21099"/>
    <cellStyle name="Output 2 2 5 6 2" xfId="30779"/>
    <cellStyle name="Output 2 2 5 7" xfId="26159"/>
    <cellStyle name="Output 2 2 6" xfId="16249"/>
    <cellStyle name="Output 2 2 6 2" xfId="16969"/>
    <cellStyle name="Output 2 2 6 2 2" xfId="22544"/>
    <cellStyle name="Output 2 2 6 2 2 2" xfId="32224"/>
    <cellStyle name="Output 2 2 6 2 3" xfId="19114"/>
    <cellStyle name="Output 2 2 6 2 3 2" xfId="28794"/>
    <cellStyle name="Output 2 2 6 2 4" xfId="21170"/>
    <cellStyle name="Output 2 2 6 2 4 2" xfId="30850"/>
    <cellStyle name="Output 2 2 6 2 5" xfId="26526"/>
    <cellStyle name="Output 2 2 6 2 6" xfId="26097"/>
    <cellStyle name="Output 2 2 6 3" xfId="17844"/>
    <cellStyle name="Output 2 2 6 3 2" xfId="23404"/>
    <cellStyle name="Output 2 2 6 3 2 2" xfId="33084"/>
    <cellStyle name="Output 2 2 6 3 3" xfId="18820"/>
    <cellStyle name="Output 2 2 6 3 3 2" xfId="28500"/>
    <cellStyle name="Output 2 2 6 3 4" xfId="20393"/>
    <cellStyle name="Output 2 2 6 3 4 2" xfId="30073"/>
    <cellStyle name="Output 2 2 6 3 5" xfId="27528"/>
    <cellStyle name="Output 2 2 6 4" xfId="21899"/>
    <cellStyle name="Output 2 2 6 4 2" xfId="31579"/>
    <cellStyle name="Output 2 2 6 5" xfId="20833"/>
    <cellStyle name="Output 2 2 6 5 2" xfId="30513"/>
    <cellStyle name="Output 2 2 6 6" xfId="21000"/>
    <cellStyle name="Output 2 2 6 6 2" xfId="30680"/>
    <cellStyle name="Output 2 2 6 7" xfId="26047"/>
    <cellStyle name="Output 2 2 7" xfId="17156"/>
    <cellStyle name="Output 2 2 7 2" xfId="22731"/>
    <cellStyle name="Output 2 2 7 2 2" xfId="32411"/>
    <cellStyle name="Output 2 2 7 3" xfId="18396"/>
    <cellStyle name="Output 2 2 7 3 2" xfId="28076"/>
    <cellStyle name="Output 2 2 7 4" xfId="21463"/>
    <cellStyle name="Output 2 2 7 4 2" xfId="31143"/>
    <cellStyle name="Output 2 2 7 5" xfId="26695"/>
    <cellStyle name="Output 2 2 7 6" xfId="26774"/>
    <cellStyle name="Output 2 2 8" xfId="17221"/>
    <cellStyle name="Output 2 2 8 2" xfId="22787"/>
    <cellStyle name="Output 2 2 8 2 2" xfId="32467"/>
    <cellStyle name="Output 2 2 8 3" xfId="18746"/>
    <cellStyle name="Output 2 2 8 3 2" xfId="28426"/>
    <cellStyle name="Output 2 2 8 4" xfId="21610"/>
    <cellStyle name="Output 2 2 8 4 2" xfId="31290"/>
    <cellStyle name="Output 2 2 8 5" xfId="26335"/>
    <cellStyle name="Output 2 2 9" xfId="21620"/>
    <cellStyle name="Output 2 2 9 2" xfId="31300"/>
    <cellStyle name="Output 2 3" xfId="16026"/>
    <cellStyle name="Output 2 3 10" xfId="25523"/>
    <cellStyle name="Output 2 3 2" xfId="16159"/>
    <cellStyle name="Output 2 3 2 2" xfId="16665"/>
    <cellStyle name="Output 2 3 2 2 2" xfId="17579"/>
    <cellStyle name="Output 2 3 2 2 2 2" xfId="23139"/>
    <cellStyle name="Output 2 3 2 2 2 2 2" xfId="32819"/>
    <cellStyle name="Output 2 3 2 2 2 3" xfId="19831"/>
    <cellStyle name="Output 2 3 2 2 2 3 2" xfId="29511"/>
    <cellStyle name="Output 2 3 2 2 2 4" xfId="20751"/>
    <cellStyle name="Output 2 3 2 2 2 4 2" xfId="30431"/>
    <cellStyle name="Output 2 3 2 2 2 5" xfId="27061"/>
    <cellStyle name="Output 2 3 2 2 2 6" xfId="27263"/>
    <cellStyle name="Output 2 3 2 2 3" xfId="18260"/>
    <cellStyle name="Output 2 3 2 2 3 2" xfId="23820"/>
    <cellStyle name="Output 2 3 2 2 3 2 2" xfId="33500"/>
    <cellStyle name="Output 2 3 2 2 3 3" xfId="24361"/>
    <cellStyle name="Output 2 3 2 2 3 3 2" xfId="34041"/>
    <cellStyle name="Output 2 3 2 2 3 4" xfId="24971"/>
    <cellStyle name="Output 2 3 2 2 3 4 2" xfId="34651"/>
    <cellStyle name="Output 2 3 2 2 3 5" xfId="27944"/>
    <cellStyle name="Output 2 3 2 2 4" xfId="22315"/>
    <cellStyle name="Output 2 3 2 2 4 2" xfId="31995"/>
    <cellStyle name="Output 2 3 2 2 5" xfId="19284"/>
    <cellStyle name="Output 2 3 2 2 5 2" xfId="28964"/>
    <cellStyle name="Output 2 3 2 2 6" xfId="19877"/>
    <cellStyle name="Output 2 3 2 2 6 2" xfId="29557"/>
    <cellStyle name="Output 2 3 2 2 7" xfId="26263"/>
    <cellStyle name="Output 2 3 2 3" xfId="16429"/>
    <cellStyle name="Output 2 3 2 3 2" xfId="17343"/>
    <cellStyle name="Output 2 3 2 3 2 2" xfId="22903"/>
    <cellStyle name="Output 2 3 2 3 2 2 2" xfId="32583"/>
    <cellStyle name="Output 2 3 2 3 2 3" xfId="19383"/>
    <cellStyle name="Output 2 3 2 3 2 3 2" xfId="29063"/>
    <cellStyle name="Output 2 3 2 3 2 4" xfId="22364"/>
    <cellStyle name="Output 2 3 2 3 2 4 2" xfId="32044"/>
    <cellStyle name="Output 2 3 2 3 2 5" xfId="26825"/>
    <cellStyle name="Output 2 3 2 3 2 6" xfId="25082"/>
    <cellStyle name="Output 2 3 2 3 3" xfId="18024"/>
    <cellStyle name="Output 2 3 2 3 3 2" xfId="23584"/>
    <cellStyle name="Output 2 3 2 3 3 2 2" xfId="33264"/>
    <cellStyle name="Output 2 3 2 3 3 3" xfId="19556"/>
    <cellStyle name="Output 2 3 2 3 3 3 2" xfId="29236"/>
    <cellStyle name="Output 2 3 2 3 3 4" xfId="25006"/>
    <cellStyle name="Output 2 3 2 3 3 4 2" xfId="34686"/>
    <cellStyle name="Output 2 3 2 3 3 5" xfId="27708"/>
    <cellStyle name="Output 2 3 2 3 4" xfId="22079"/>
    <cellStyle name="Output 2 3 2 3 4 2" xfId="31759"/>
    <cellStyle name="Output 2 3 2 3 5" xfId="18802"/>
    <cellStyle name="Output 2 3 2 3 5 2" xfId="28482"/>
    <cellStyle name="Output 2 3 2 3 6" xfId="21337"/>
    <cellStyle name="Output 2 3 2 3 6 2" xfId="31017"/>
    <cellStyle name="Output 2 3 2 3 7" xfId="26213"/>
    <cellStyle name="Output 2 3 2 4" xfId="17255"/>
    <cellStyle name="Output 2 3 2 4 2" xfId="22815"/>
    <cellStyle name="Output 2 3 2 4 2 2" xfId="32495"/>
    <cellStyle name="Output 2 3 2 4 3" xfId="20451"/>
    <cellStyle name="Output 2 3 2 4 3 2" xfId="30131"/>
    <cellStyle name="Output 2 3 2 4 4" xfId="21158"/>
    <cellStyle name="Output 2 3 2 4 4 2" xfId="30838"/>
    <cellStyle name="Output 2 3 2 4 5" xfId="26752"/>
    <cellStyle name="Output 2 3 2 4 6" xfId="26753"/>
    <cellStyle name="Output 2 3 2 5" xfId="17754"/>
    <cellStyle name="Output 2 3 2 5 2" xfId="23314"/>
    <cellStyle name="Output 2 3 2 5 2 2" xfId="32994"/>
    <cellStyle name="Output 2 3 2 5 3" xfId="20864"/>
    <cellStyle name="Output 2 3 2 5 3 2" xfId="30544"/>
    <cellStyle name="Output 2 3 2 5 4" xfId="21152"/>
    <cellStyle name="Output 2 3 2 5 4 2" xfId="30832"/>
    <cellStyle name="Output 2 3 2 5 5" xfId="27438"/>
    <cellStyle name="Output 2 3 2 6" xfId="21809"/>
    <cellStyle name="Output 2 3 2 6 2" xfId="31489"/>
    <cellStyle name="Output 2 3 2 7" xfId="21302"/>
    <cellStyle name="Output 2 3 2 7 2" xfId="30982"/>
    <cellStyle name="Output 2 3 2 8" xfId="25013"/>
    <cellStyle name="Output 2 3 2 8 2" xfId="34693"/>
    <cellStyle name="Output 2 3 2 9" xfId="26118"/>
    <cellStyle name="Output 2 3 3" xfId="16553"/>
    <cellStyle name="Output 2 3 3 2" xfId="17467"/>
    <cellStyle name="Output 2 3 3 2 2" xfId="23027"/>
    <cellStyle name="Output 2 3 3 2 2 2" xfId="32707"/>
    <cellStyle name="Output 2 3 3 2 3" xfId="20162"/>
    <cellStyle name="Output 2 3 3 2 3 2" xfId="29842"/>
    <cellStyle name="Output 2 3 3 2 4" xfId="19864"/>
    <cellStyle name="Output 2 3 3 2 4 2" xfId="29544"/>
    <cellStyle name="Output 2 3 3 2 5" xfId="26949"/>
    <cellStyle name="Output 2 3 3 2 6" xfId="25681"/>
    <cellStyle name="Output 2 3 3 3" xfId="18148"/>
    <cellStyle name="Output 2 3 3 3 2" xfId="23708"/>
    <cellStyle name="Output 2 3 3 3 2 2" xfId="33388"/>
    <cellStyle name="Output 2 3 3 3 3" xfId="24436"/>
    <cellStyle name="Output 2 3 3 3 3 2" xfId="34116"/>
    <cellStyle name="Output 2 3 3 3 4" xfId="24944"/>
    <cellStyle name="Output 2 3 3 3 4 2" xfId="34624"/>
    <cellStyle name="Output 2 3 3 3 5" xfId="27832"/>
    <cellStyle name="Output 2 3 3 4" xfId="22203"/>
    <cellStyle name="Output 2 3 3 4 2" xfId="31883"/>
    <cellStyle name="Output 2 3 3 5" xfId="20879"/>
    <cellStyle name="Output 2 3 3 5 2" xfId="30559"/>
    <cellStyle name="Output 2 3 3 6" xfId="21068"/>
    <cellStyle name="Output 2 3 3 6 2" xfId="30748"/>
    <cellStyle name="Output 2 3 3 7" xfId="25372"/>
    <cellStyle name="Output 2 3 4" xfId="16317"/>
    <cellStyle name="Output 2 3 4 2" xfId="16815"/>
    <cellStyle name="Output 2 3 4 2 2" xfId="22390"/>
    <cellStyle name="Output 2 3 4 2 2 2" xfId="32070"/>
    <cellStyle name="Output 2 3 4 2 3" xfId="23879"/>
    <cellStyle name="Output 2 3 4 2 3 2" xfId="33559"/>
    <cellStyle name="Output 2 3 4 2 4" xfId="19505"/>
    <cellStyle name="Output 2 3 4 2 4 2" xfId="29185"/>
    <cellStyle name="Output 2 3 4 2 5" xfId="26372"/>
    <cellStyle name="Output 2 3 4 2 6" xfId="25286"/>
    <cellStyle name="Output 2 3 4 3" xfId="17912"/>
    <cellStyle name="Output 2 3 4 3 2" xfId="23472"/>
    <cellStyle name="Output 2 3 4 3 2 2" xfId="33152"/>
    <cellStyle name="Output 2 3 4 3 3" xfId="18364"/>
    <cellStyle name="Output 2 3 4 3 3 2" xfId="28044"/>
    <cellStyle name="Output 2 3 4 3 4" xfId="24954"/>
    <cellStyle name="Output 2 3 4 3 4 2" xfId="34634"/>
    <cellStyle name="Output 2 3 4 3 5" xfId="27596"/>
    <cellStyle name="Output 2 3 4 4" xfId="21967"/>
    <cellStyle name="Output 2 3 4 4 2" xfId="31647"/>
    <cellStyle name="Output 2 3 4 5" xfId="19998"/>
    <cellStyle name="Output 2 3 4 5 2" xfId="29678"/>
    <cellStyle name="Output 2 3 4 6" xfId="24593"/>
    <cellStyle name="Output 2 3 4 6 2" xfId="34273"/>
    <cellStyle name="Output 2 3 4 7" xfId="26250"/>
    <cellStyle name="Output 2 3 5" xfId="17110"/>
    <cellStyle name="Output 2 3 5 2" xfId="22685"/>
    <cellStyle name="Output 2 3 5 2 2" xfId="32365"/>
    <cellStyle name="Output 2 3 5 3" xfId="21219"/>
    <cellStyle name="Output 2 3 5 3 2" xfId="30899"/>
    <cellStyle name="Output 2 3 5 4" xfId="19871"/>
    <cellStyle name="Output 2 3 5 4 2" xfId="29551"/>
    <cellStyle name="Output 2 3 5 5" xfId="26656"/>
    <cellStyle name="Output 2 3 5 6" xfId="26344"/>
    <cellStyle name="Output 2 3 6" xfId="17642"/>
    <cellStyle name="Output 2 3 6 2" xfId="23202"/>
    <cellStyle name="Output 2 3 6 2 2" xfId="32882"/>
    <cellStyle name="Output 2 3 6 3" xfId="19278"/>
    <cellStyle name="Output 2 3 6 3 2" xfId="28958"/>
    <cellStyle name="Output 2 3 6 4" xfId="21589"/>
    <cellStyle name="Output 2 3 6 4 2" xfId="31269"/>
    <cellStyle name="Output 2 3 6 5" xfId="27326"/>
    <cellStyle name="Output 2 3 7" xfId="21693"/>
    <cellStyle name="Output 2 3 7 2" xfId="31373"/>
    <cellStyle name="Output 2 3 8" xfId="21538"/>
    <cellStyle name="Output 2 3 8 2" xfId="31218"/>
    <cellStyle name="Output 2 3 9" xfId="24622"/>
    <cellStyle name="Output 2 3 9 2" xfId="34302"/>
    <cellStyle name="Output 2 4" xfId="16088"/>
    <cellStyle name="Output 2 4 2" xfId="16611"/>
    <cellStyle name="Output 2 4 2 2" xfId="17525"/>
    <cellStyle name="Output 2 4 2 2 2" xfId="23085"/>
    <cellStyle name="Output 2 4 2 2 2 2" xfId="32765"/>
    <cellStyle name="Output 2 4 2 2 3" xfId="19568"/>
    <cellStyle name="Output 2 4 2 2 3 2" xfId="29248"/>
    <cellStyle name="Output 2 4 2 2 4" xfId="24478"/>
    <cellStyle name="Output 2 4 2 2 4 2" xfId="34158"/>
    <cellStyle name="Output 2 4 2 2 5" xfId="27007"/>
    <cellStyle name="Output 2 4 2 2 6" xfId="27209"/>
    <cellStyle name="Output 2 4 2 3" xfId="18206"/>
    <cellStyle name="Output 2 4 2 3 2" xfId="23766"/>
    <cellStyle name="Output 2 4 2 3 2 2" xfId="33446"/>
    <cellStyle name="Output 2 4 2 3 3" xfId="24489"/>
    <cellStyle name="Output 2 4 2 3 3 2" xfId="34169"/>
    <cellStyle name="Output 2 4 2 3 4" xfId="24716"/>
    <cellStyle name="Output 2 4 2 3 4 2" xfId="34396"/>
    <cellStyle name="Output 2 4 2 3 5" xfId="27890"/>
    <cellStyle name="Output 2 4 2 4" xfId="22261"/>
    <cellStyle name="Output 2 4 2 4 2" xfId="31941"/>
    <cellStyle name="Output 2 4 2 5" xfId="20375"/>
    <cellStyle name="Output 2 4 2 5 2" xfId="30055"/>
    <cellStyle name="Output 2 4 2 6" xfId="24431"/>
    <cellStyle name="Output 2 4 2 6 2" xfId="34111"/>
    <cellStyle name="Output 2 4 2 7" xfId="25169"/>
    <cellStyle name="Output 2 4 3" xfId="16375"/>
    <cellStyle name="Output 2 4 3 2" xfId="16990"/>
    <cellStyle name="Output 2 4 3 2 2" xfId="22565"/>
    <cellStyle name="Output 2 4 3 2 2 2" xfId="32245"/>
    <cellStyle name="Output 2 4 3 2 3" xfId="18589"/>
    <cellStyle name="Output 2 4 3 2 3 2" xfId="28269"/>
    <cellStyle name="Output 2 4 3 2 4" xfId="20611"/>
    <cellStyle name="Output 2 4 3 2 4 2" xfId="30291"/>
    <cellStyle name="Output 2 4 3 2 5" xfId="26547"/>
    <cellStyle name="Output 2 4 3 2 6" xfId="25182"/>
    <cellStyle name="Output 2 4 3 3" xfId="17970"/>
    <cellStyle name="Output 2 4 3 3 2" xfId="23530"/>
    <cellStyle name="Output 2 4 3 3 2 2" xfId="33210"/>
    <cellStyle name="Output 2 4 3 3 3" xfId="21683"/>
    <cellStyle name="Output 2 4 3 3 3 2" xfId="31363"/>
    <cellStyle name="Output 2 4 3 3 4" xfId="24315"/>
    <cellStyle name="Output 2 4 3 3 4 2" xfId="33995"/>
    <cellStyle name="Output 2 4 3 3 5" xfId="27654"/>
    <cellStyle name="Output 2 4 3 4" xfId="22025"/>
    <cellStyle name="Output 2 4 3 4 2" xfId="31705"/>
    <cellStyle name="Output 2 4 3 5" xfId="19365"/>
    <cellStyle name="Output 2 4 3 5 2" xfId="29045"/>
    <cellStyle name="Output 2 4 3 6" xfId="24323"/>
    <cellStyle name="Output 2 4 3 6 2" xfId="34003"/>
    <cellStyle name="Output 2 4 3 7" xfId="26073"/>
    <cellStyle name="Output 2 4 4" xfId="17029"/>
    <cellStyle name="Output 2 4 4 2" xfId="22604"/>
    <cellStyle name="Output 2 4 4 2 2" xfId="32284"/>
    <cellStyle name="Output 2 4 4 3" xfId="19606"/>
    <cellStyle name="Output 2 4 4 3 2" xfId="29286"/>
    <cellStyle name="Output 2 4 4 4" xfId="19194"/>
    <cellStyle name="Output 2 4 4 4 2" xfId="28874"/>
    <cellStyle name="Output 2 4 4 5" xfId="26581"/>
    <cellStyle name="Output 2 4 4 6" xfId="25311"/>
    <cellStyle name="Output 2 4 5" xfId="17700"/>
    <cellStyle name="Output 2 4 5 2" xfId="23260"/>
    <cellStyle name="Output 2 4 5 2 2" xfId="32940"/>
    <cellStyle name="Output 2 4 5 3" xfId="19046"/>
    <cellStyle name="Output 2 4 5 3 2" xfId="28726"/>
    <cellStyle name="Output 2 4 5 4" xfId="25011"/>
    <cellStyle name="Output 2 4 5 4 2" xfId="34691"/>
    <cellStyle name="Output 2 4 5 5" xfId="27384"/>
    <cellStyle name="Output 2 4 6" xfId="21751"/>
    <cellStyle name="Output 2 4 6 2" xfId="31431"/>
    <cellStyle name="Output 2 4 7" xfId="24302"/>
    <cellStyle name="Output 2 4 7 2" xfId="33982"/>
    <cellStyle name="Output 2 4 8" xfId="19852"/>
    <cellStyle name="Output 2 4 8 2" xfId="29532"/>
    <cellStyle name="Output 2 4 9" xfId="26071"/>
    <cellStyle name="Output 2 5" xfId="16215"/>
    <cellStyle name="Output 2 5 2" xfId="16941"/>
    <cellStyle name="Output 2 5 2 2" xfId="22516"/>
    <cellStyle name="Output 2 5 2 2 2" xfId="32196"/>
    <cellStyle name="Output 2 5 2 3" xfId="18904"/>
    <cellStyle name="Output 2 5 2 3 2" xfId="28584"/>
    <cellStyle name="Output 2 5 2 4" xfId="19224"/>
    <cellStyle name="Output 2 5 2 4 2" xfId="28904"/>
    <cellStyle name="Output 2 5 2 5" xfId="26498"/>
    <cellStyle name="Output 2 5 2 6" xfId="25310"/>
    <cellStyle name="Output 2 5 3" xfId="17810"/>
    <cellStyle name="Output 2 5 3 2" xfId="23370"/>
    <cellStyle name="Output 2 5 3 2 2" xfId="33050"/>
    <cellStyle name="Output 2 5 3 3" xfId="24149"/>
    <cellStyle name="Output 2 5 3 3 2" xfId="33829"/>
    <cellStyle name="Output 2 5 3 4" xfId="24853"/>
    <cellStyle name="Output 2 5 3 4 2" xfId="34533"/>
    <cellStyle name="Output 2 5 3 5" xfId="27494"/>
    <cellStyle name="Output 2 5 4" xfId="21865"/>
    <cellStyle name="Output 2 5 4 2" xfId="31545"/>
    <cellStyle name="Output 2 5 5" xfId="21272"/>
    <cellStyle name="Output 2 5 5 2" xfId="30952"/>
    <cellStyle name="Output 2 5 6" xfId="20955"/>
    <cellStyle name="Output 2 5 6 2" xfId="30635"/>
    <cellStyle name="Output 2 5 7" xfId="26065"/>
    <cellStyle name="Output 2 6" xfId="24036"/>
    <cellStyle name="Output 2 6 2" xfId="33716"/>
    <cellStyle name="Output 3" xfId="218"/>
    <cellStyle name="Output 3 2" xfId="15941"/>
    <cellStyle name="Output 3 2 10" xfId="19872"/>
    <cellStyle name="Output 3 2 10 2" xfId="29552"/>
    <cellStyle name="Output 3 2 11" xfId="19766"/>
    <cellStyle name="Output 3 2 11 2" xfId="29446"/>
    <cellStyle name="Output 3 2 12" xfId="25323"/>
    <cellStyle name="Output 3 2 2" xfId="16123"/>
    <cellStyle name="Output 3 2 2 10" xfId="25390"/>
    <cellStyle name="Output 3 2 2 2" xfId="16194"/>
    <cellStyle name="Output 3 2 2 2 2" xfId="16700"/>
    <cellStyle name="Output 3 2 2 2 2 2" xfId="17614"/>
    <cellStyle name="Output 3 2 2 2 2 2 2" xfId="23174"/>
    <cellStyle name="Output 3 2 2 2 2 2 2 2" xfId="32854"/>
    <cellStyle name="Output 3 2 2 2 2 2 3" xfId="19565"/>
    <cellStyle name="Output 3 2 2 2 2 2 3 2" xfId="29245"/>
    <cellStyle name="Output 3 2 2 2 2 2 4" xfId="20623"/>
    <cellStyle name="Output 3 2 2 2 2 2 4 2" xfId="30303"/>
    <cellStyle name="Output 3 2 2 2 2 2 5" xfId="27096"/>
    <cellStyle name="Output 3 2 2 2 2 2 6" xfId="27298"/>
    <cellStyle name="Output 3 2 2 2 2 3" xfId="18295"/>
    <cellStyle name="Output 3 2 2 2 2 3 2" xfId="23855"/>
    <cellStyle name="Output 3 2 2 2 2 3 2 2" xfId="33535"/>
    <cellStyle name="Output 3 2 2 2 2 3 3" xfId="24555"/>
    <cellStyle name="Output 3 2 2 2 2 3 3 2" xfId="34235"/>
    <cellStyle name="Output 3 2 2 2 2 3 4" xfId="24606"/>
    <cellStyle name="Output 3 2 2 2 2 3 4 2" xfId="34286"/>
    <cellStyle name="Output 3 2 2 2 2 3 5" xfId="27979"/>
    <cellStyle name="Output 3 2 2 2 2 4" xfId="22350"/>
    <cellStyle name="Output 3 2 2 2 2 4 2" xfId="32030"/>
    <cellStyle name="Output 3 2 2 2 2 5" xfId="20361"/>
    <cellStyle name="Output 3 2 2 2 2 5 2" xfId="30041"/>
    <cellStyle name="Output 3 2 2 2 2 6" xfId="19056"/>
    <cellStyle name="Output 3 2 2 2 2 6 2" xfId="28736"/>
    <cellStyle name="Output 3 2 2 2 2 7" xfId="25579"/>
    <cellStyle name="Output 3 2 2 2 3" xfId="16464"/>
    <cellStyle name="Output 3 2 2 2 3 2" xfId="17378"/>
    <cellStyle name="Output 3 2 2 2 3 2 2" xfId="22938"/>
    <cellStyle name="Output 3 2 2 2 3 2 2 2" xfId="32618"/>
    <cellStyle name="Output 3 2 2 2 3 2 3" xfId="18800"/>
    <cellStyle name="Output 3 2 2 2 3 2 3 2" xfId="28480"/>
    <cellStyle name="Output 3 2 2 2 3 2 4" xfId="19442"/>
    <cellStyle name="Output 3 2 2 2 3 2 4 2" xfId="29122"/>
    <cellStyle name="Output 3 2 2 2 3 2 5" xfId="26860"/>
    <cellStyle name="Output 3 2 2 2 3 2 6" xfId="25072"/>
    <cellStyle name="Output 3 2 2 2 3 3" xfId="18059"/>
    <cellStyle name="Output 3 2 2 2 3 3 2" xfId="23619"/>
    <cellStyle name="Output 3 2 2 2 3 3 2 2" xfId="33299"/>
    <cellStyle name="Output 3 2 2 2 3 3 3" xfId="21567"/>
    <cellStyle name="Output 3 2 2 2 3 3 3 2" xfId="31247"/>
    <cellStyle name="Output 3 2 2 2 3 3 4" xfId="24668"/>
    <cellStyle name="Output 3 2 2 2 3 3 4 2" xfId="34348"/>
    <cellStyle name="Output 3 2 2 2 3 3 5" xfId="27743"/>
    <cellStyle name="Output 3 2 2 2 3 4" xfId="22114"/>
    <cellStyle name="Output 3 2 2 2 3 4 2" xfId="31794"/>
    <cellStyle name="Output 3 2 2 2 3 5" xfId="23996"/>
    <cellStyle name="Output 3 2 2 2 3 5 2" xfId="33676"/>
    <cellStyle name="Output 3 2 2 2 3 6" xfId="19878"/>
    <cellStyle name="Output 3 2 2 2 3 6 2" xfId="29558"/>
    <cellStyle name="Output 3 2 2 2 3 7" xfId="25654"/>
    <cellStyle name="Output 3 2 2 2 4" xfId="16944"/>
    <cellStyle name="Output 3 2 2 2 4 2" xfId="22519"/>
    <cellStyle name="Output 3 2 2 2 4 2 2" xfId="32199"/>
    <cellStyle name="Output 3 2 2 2 4 3" xfId="24196"/>
    <cellStyle name="Output 3 2 2 2 4 3 2" xfId="33876"/>
    <cellStyle name="Output 3 2 2 2 4 4" xfId="19794"/>
    <cellStyle name="Output 3 2 2 2 4 4 2" xfId="29474"/>
    <cellStyle name="Output 3 2 2 2 4 5" xfId="26501"/>
    <cellStyle name="Output 3 2 2 2 4 6" xfId="25817"/>
    <cellStyle name="Output 3 2 2 2 5" xfId="17789"/>
    <cellStyle name="Output 3 2 2 2 5 2" xfId="23349"/>
    <cellStyle name="Output 3 2 2 2 5 2 2" xfId="33029"/>
    <cellStyle name="Output 3 2 2 2 5 3" xfId="18344"/>
    <cellStyle name="Output 3 2 2 2 5 3 2" xfId="28024"/>
    <cellStyle name="Output 3 2 2 2 5 4" xfId="24842"/>
    <cellStyle name="Output 3 2 2 2 5 4 2" xfId="34522"/>
    <cellStyle name="Output 3 2 2 2 5 5" xfId="27473"/>
    <cellStyle name="Output 3 2 2 2 6" xfId="21844"/>
    <cellStyle name="Output 3 2 2 2 6 2" xfId="31524"/>
    <cellStyle name="Output 3 2 2 2 7" xfId="18357"/>
    <cellStyle name="Output 3 2 2 2 7 2" xfId="28037"/>
    <cellStyle name="Output 3 2 2 2 8" xfId="19814"/>
    <cellStyle name="Output 3 2 2 2 8 2" xfId="29494"/>
    <cellStyle name="Output 3 2 2 2 9" xfId="25341"/>
    <cellStyle name="Output 3 2 2 3" xfId="16637"/>
    <cellStyle name="Output 3 2 2 3 2" xfId="17551"/>
    <cellStyle name="Output 3 2 2 3 2 2" xfId="23111"/>
    <cellStyle name="Output 3 2 2 3 2 2 2" xfId="32791"/>
    <cellStyle name="Output 3 2 2 3 2 3" xfId="21442"/>
    <cellStyle name="Output 3 2 2 3 2 3 2" xfId="31122"/>
    <cellStyle name="Output 3 2 2 3 2 4" xfId="19282"/>
    <cellStyle name="Output 3 2 2 3 2 4 2" xfId="28962"/>
    <cellStyle name="Output 3 2 2 3 2 5" xfId="27033"/>
    <cellStyle name="Output 3 2 2 3 2 6" xfId="27235"/>
    <cellStyle name="Output 3 2 2 3 3" xfId="18232"/>
    <cellStyle name="Output 3 2 2 3 3 2" xfId="23792"/>
    <cellStyle name="Output 3 2 2 3 3 2 2" xfId="33472"/>
    <cellStyle name="Output 3 2 2 3 3 3" xfId="23874"/>
    <cellStyle name="Output 3 2 2 3 3 3 2" xfId="33554"/>
    <cellStyle name="Output 3 2 2 3 3 4" xfId="24616"/>
    <cellStyle name="Output 3 2 2 3 3 4 2" xfId="34296"/>
    <cellStyle name="Output 3 2 2 3 3 5" xfId="27916"/>
    <cellStyle name="Output 3 2 2 3 4" xfId="22287"/>
    <cellStyle name="Output 3 2 2 3 4 2" xfId="31967"/>
    <cellStyle name="Output 3 2 2 3 5" xfId="19112"/>
    <cellStyle name="Output 3 2 2 3 5 2" xfId="28792"/>
    <cellStyle name="Output 3 2 2 3 6" xfId="21002"/>
    <cellStyle name="Output 3 2 2 3 6 2" xfId="30682"/>
    <cellStyle name="Output 3 2 2 3 7" xfId="25568"/>
    <cellStyle name="Output 3 2 2 4" xfId="16401"/>
    <cellStyle name="Output 3 2 2 4 2" xfId="17315"/>
    <cellStyle name="Output 3 2 2 4 2 2" xfId="22875"/>
    <cellStyle name="Output 3 2 2 4 2 2 2" xfId="32555"/>
    <cellStyle name="Output 3 2 2 4 2 3" xfId="19277"/>
    <cellStyle name="Output 3 2 2 4 2 3 2" xfId="28957"/>
    <cellStyle name="Output 3 2 2 4 2 4" xfId="20653"/>
    <cellStyle name="Output 3 2 2 4 2 4 2" xfId="30333"/>
    <cellStyle name="Output 3 2 2 4 2 5" xfId="26797"/>
    <cellStyle name="Output 3 2 2 4 2 6" xfId="25090"/>
    <cellStyle name="Output 3 2 2 4 3" xfId="17996"/>
    <cellStyle name="Output 3 2 2 4 3 2" xfId="23556"/>
    <cellStyle name="Output 3 2 2 4 3 2 2" xfId="33236"/>
    <cellStyle name="Output 3 2 2 4 3 3" xfId="19390"/>
    <cellStyle name="Output 3 2 2 4 3 3 2" xfId="29070"/>
    <cellStyle name="Output 3 2 2 4 3 4" xfId="18372"/>
    <cellStyle name="Output 3 2 2 4 3 4 2" xfId="28052"/>
    <cellStyle name="Output 3 2 2 4 3 5" xfId="27680"/>
    <cellStyle name="Output 3 2 2 4 4" xfId="22051"/>
    <cellStyle name="Output 3 2 2 4 4 2" xfId="31731"/>
    <cellStyle name="Output 3 2 2 4 5" xfId="20040"/>
    <cellStyle name="Output 3 2 2 4 5 2" xfId="29720"/>
    <cellStyle name="Output 3 2 2 4 6" xfId="21380"/>
    <cellStyle name="Output 3 2 2 4 6 2" xfId="31060"/>
    <cellStyle name="Output 3 2 2 4 7" xfId="25664"/>
    <cellStyle name="Output 3 2 2 5" xfId="16804"/>
    <cellStyle name="Output 3 2 2 5 2" xfId="22379"/>
    <cellStyle name="Output 3 2 2 5 2 2" xfId="32059"/>
    <cellStyle name="Output 3 2 2 5 3" xfId="21599"/>
    <cellStyle name="Output 3 2 2 5 3 2" xfId="31279"/>
    <cellStyle name="Output 3 2 2 5 4" xfId="24859"/>
    <cellStyle name="Output 3 2 2 5 4 2" xfId="34539"/>
    <cellStyle name="Output 3 2 2 5 5" xfId="26361"/>
    <cellStyle name="Output 3 2 2 5 6" xfId="26020"/>
    <cellStyle name="Output 3 2 2 6" xfId="17726"/>
    <cellStyle name="Output 3 2 2 6 2" xfId="23286"/>
    <cellStyle name="Output 3 2 2 6 2 2" xfId="32966"/>
    <cellStyle name="Output 3 2 2 6 3" xfId="19260"/>
    <cellStyle name="Output 3 2 2 6 3 2" xfId="28940"/>
    <cellStyle name="Output 3 2 2 6 4" xfId="18829"/>
    <cellStyle name="Output 3 2 2 6 4 2" xfId="28509"/>
    <cellStyle name="Output 3 2 2 6 5" xfId="27410"/>
    <cellStyle name="Output 3 2 2 7" xfId="21779"/>
    <cellStyle name="Output 3 2 2 7 2" xfId="31459"/>
    <cellStyle name="Output 3 2 2 8" xfId="24056"/>
    <cellStyle name="Output 3 2 2 8 2" xfId="33736"/>
    <cellStyle name="Output 3 2 2 9" xfId="25001"/>
    <cellStyle name="Output 3 2 2 9 2" xfId="34681"/>
    <cellStyle name="Output 3 2 3" xfId="16080"/>
    <cellStyle name="Output 3 2 3 2" xfId="16604"/>
    <cellStyle name="Output 3 2 3 2 2" xfId="17518"/>
    <cellStyle name="Output 3 2 3 2 2 2" xfId="23078"/>
    <cellStyle name="Output 3 2 3 2 2 2 2" xfId="32758"/>
    <cellStyle name="Output 3 2 3 2 2 3" xfId="19220"/>
    <cellStyle name="Output 3 2 3 2 2 3 2" xfId="28900"/>
    <cellStyle name="Output 3 2 3 2 2 4" xfId="18643"/>
    <cellStyle name="Output 3 2 3 2 2 4 2" xfId="28323"/>
    <cellStyle name="Output 3 2 3 2 2 5" xfId="27000"/>
    <cellStyle name="Output 3 2 3 2 2 6" xfId="27202"/>
    <cellStyle name="Output 3 2 3 2 3" xfId="18199"/>
    <cellStyle name="Output 3 2 3 2 3 2" xfId="23759"/>
    <cellStyle name="Output 3 2 3 2 3 2 2" xfId="33439"/>
    <cellStyle name="Output 3 2 3 2 3 3" xfId="24217"/>
    <cellStyle name="Output 3 2 3 2 3 3 2" xfId="33897"/>
    <cellStyle name="Output 3 2 3 2 3 4" xfId="24589"/>
    <cellStyle name="Output 3 2 3 2 3 4 2" xfId="34269"/>
    <cellStyle name="Output 3 2 3 2 3 5" xfId="27883"/>
    <cellStyle name="Output 3 2 3 2 4" xfId="22254"/>
    <cellStyle name="Output 3 2 3 2 4 2" xfId="31934"/>
    <cellStyle name="Output 3 2 3 2 5" xfId="18743"/>
    <cellStyle name="Output 3 2 3 2 5 2" xfId="28423"/>
    <cellStyle name="Output 3 2 3 2 6" xfId="21125"/>
    <cellStyle name="Output 3 2 3 2 6 2" xfId="30805"/>
    <cellStyle name="Output 3 2 3 2 7" xfId="26128"/>
    <cellStyle name="Output 3 2 3 3" xfId="16368"/>
    <cellStyle name="Output 3 2 3 3 2" xfId="16922"/>
    <cellStyle name="Output 3 2 3 3 2 2" xfId="22497"/>
    <cellStyle name="Output 3 2 3 3 2 2 2" xfId="32177"/>
    <cellStyle name="Output 3 2 3 3 2 3" xfId="20408"/>
    <cellStyle name="Output 3 2 3 3 2 3 2" xfId="30088"/>
    <cellStyle name="Output 3 2 3 3 2 4" xfId="24838"/>
    <cellStyle name="Output 3 2 3 3 2 4 2" xfId="34518"/>
    <cellStyle name="Output 3 2 3 3 2 5" xfId="26479"/>
    <cellStyle name="Output 3 2 3 3 2 6" xfId="25576"/>
    <cellStyle name="Output 3 2 3 3 3" xfId="17963"/>
    <cellStyle name="Output 3 2 3 3 3 2" xfId="23523"/>
    <cellStyle name="Output 3 2 3 3 3 2 2" xfId="33203"/>
    <cellStyle name="Output 3 2 3 3 3 3" xfId="18489"/>
    <cellStyle name="Output 3 2 3 3 3 3 2" xfId="28169"/>
    <cellStyle name="Output 3 2 3 3 3 4" xfId="20506"/>
    <cellStyle name="Output 3 2 3 3 3 4 2" xfId="30186"/>
    <cellStyle name="Output 3 2 3 3 3 5" xfId="27647"/>
    <cellStyle name="Output 3 2 3 3 4" xfId="22018"/>
    <cellStyle name="Output 3 2 3 3 4 2" xfId="31698"/>
    <cellStyle name="Output 3 2 3 3 5" xfId="24393"/>
    <cellStyle name="Output 3 2 3 3 5 2" xfId="34073"/>
    <cellStyle name="Output 3 2 3 3 6" xfId="24157"/>
    <cellStyle name="Output 3 2 3 3 6 2" xfId="33837"/>
    <cellStyle name="Output 3 2 3 3 7" xfId="25562"/>
    <cellStyle name="Output 3 2 3 4" xfId="17035"/>
    <cellStyle name="Output 3 2 3 4 2" xfId="22610"/>
    <cellStyle name="Output 3 2 3 4 2 2" xfId="32290"/>
    <cellStyle name="Output 3 2 3 4 3" xfId="19496"/>
    <cellStyle name="Output 3 2 3 4 3 2" xfId="29176"/>
    <cellStyle name="Output 3 2 3 4 4" xfId="24667"/>
    <cellStyle name="Output 3 2 3 4 4 2" xfId="34347"/>
    <cellStyle name="Output 3 2 3 4 5" xfId="26586"/>
    <cellStyle name="Output 3 2 3 4 6" xfId="25672"/>
    <cellStyle name="Output 3 2 3 5" xfId="17693"/>
    <cellStyle name="Output 3 2 3 5 2" xfId="23253"/>
    <cellStyle name="Output 3 2 3 5 2 2" xfId="32933"/>
    <cellStyle name="Output 3 2 3 5 3" xfId="19084"/>
    <cellStyle name="Output 3 2 3 5 3 2" xfId="28764"/>
    <cellStyle name="Output 3 2 3 5 4" xfId="18526"/>
    <cellStyle name="Output 3 2 3 5 4 2" xfId="28206"/>
    <cellStyle name="Output 3 2 3 5 5" xfId="27377"/>
    <cellStyle name="Output 3 2 3 6" xfId="21744"/>
    <cellStyle name="Output 3 2 3 6 2" xfId="31424"/>
    <cellStyle name="Output 3 2 3 7" xfId="24531"/>
    <cellStyle name="Output 3 2 3 7 2" xfId="34211"/>
    <cellStyle name="Output 3 2 3 8" xfId="21427"/>
    <cellStyle name="Output 3 2 3 8 2" xfId="31107"/>
    <cellStyle name="Output 3 2 3 9" xfId="26102"/>
    <cellStyle name="Output 3 2 4" xfId="15995"/>
    <cellStyle name="Output 3 2 4 2" xfId="16539"/>
    <cellStyle name="Output 3 2 4 2 2" xfId="17453"/>
    <cellStyle name="Output 3 2 4 2 2 2" xfId="23013"/>
    <cellStyle name="Output 3 2 4 2 2 2 2" xfId="32693"/>
    <cellStyle name="Output 3 2 4 2 2 3" xfId="20366"/>
    <cellStyle name="Output 3 2 4 2 2 3 2" xfId="30046"/>
    <cellStyle name="Output 3 2 4 2 2 4" xfId="18460"/>
    <cellStyle name="Output 3 2 4 2 2 4 2" xfId="28140"/>
    <cellStyle name="Output 3 2 4 2 2 5" xfId="26935"/>
    <cellStyle name="Output 3 2 4 2 2 6" xfId="25142"/>
    <cellStyle name="Output 3 2 4 2 3" xfId="18134"/>
    <cellStyle name="Output 3 2 4 2 3 2" xfId="23694"/>
    <cellStyle name="Output 3 2 4 2 3 2 2" xfId="33374"/>
    <cellStyle name="Output 3 2 4 2 3 3" xfId="23964"/>
    <cellStyle name="Output 3 2 4 2 3 3 2" xfId="33644"/>
    <cellStyle name="Output 3 2 4 2 3 4" xfId="24631"/>
    <cellStyle name="Output 3 2 4 2 3 4 2" xfId="34311"/>
    <cellStyle name="Output 3 2 4 2 3 5" xfId="27818"/>
    <cellStyle name="Output 3 2 4 2 4" xfId="22189"/>
    <cellStyle name="Output 3 2 4 2 4 2" xfId="31869"/>
    <cellStyle name="Output 3 2 4 2 5" xfId="19450"/>
    <cellStyle name="Output 3 2 4 2 5 2" xfId="29130"/>
    <cellStyle name="Output 3 2 4 2 6" xfId="24883"/>
    <cellStyle name="Output 3 2 4 2 6 2" xfId="34563"/>
    <cellStyle name="Output 3 2 4 2 7" xfId="26247"/>
    <cellStyle name="Output 3 2 4 3" xfId="16303"/>
    <cellStyle name="Output 3 2 4 3 2" xfId="16991"/>
    <cellStyle name="Output 3 2 4 3 2 2" xfId="22566"/>
    <cellStyle name="Output 3 2 4 3 2 2 2" xfId="32246"/>
    <cellStyle name="Output 3 2 4 3 2 3" xfId="24507"/>
    <cellStyle name="Output 3 2 4 3 2 3 2" xfId="34187"/>
    <cellStyle name="Output 3 2 4 3 2 4" xfId="20307"/>
    <cellStyle name="Output 3 2 4 3 2 4 2" xfId="29987"/>
    <cellStyle name="Output 3 2 4 3 2 5" xfId="26548"/>
    <cellStyle name="Output 3 2 4 3 2 6" xfId="25171"/>
    <cellStyle name="Output 3 2 4 3 3" xfId="17898"/>
    <cellStyle name="Output 3 2 4 3 3 2" xfId="23458"/>
    <cellStyle name="Output 3 2 4 3 3 2 2" xfId="33138"/>
    <cellStyle name="Output 3 2 4 3 3 3" xfId="20005"/>
    <cellStyle name="Output 3 2 4 3 3 3 2" xfId="29685"/>
    <cellStyle name="Output 3 2 4 3 3 4" xfId="20286"/>
    <cellStyle name="Output 3 2 4 3 3 4 2" xfId="29966"/>
    <cellStyle name="Output 3 2 4 3 3 5" xfId="27582"/>
    <cellStyle name="Output 3 2 4 3 4" xfId="21953"/>
    <cellStyle name="Output 3 2 4 3 4 2" xfId="31633"/>
    <cellStyle name="Output 3 2 4 3 5" xfId="20364"/>
    <cellStyle name="Output 3 2 4 3 5 2" xfId="30044"/>
    <cellStyle name="Output 3 2 4 3 6" xfId="19996"/>
    <cellStyle name="Output 3 2 4 3 6 2" xfId="29676"/>
    <cellStyle name="Output 3 2 4 3 7" xfId="25828"/>
    <cellStyle name="Output 3 2 4 4" xfId="17177"/>
    <cellStyle name="Output 3 2 4 4 2" xfId="22752"/>
    <cellStyle name="Output 3 2 4 4 2 2" xfId="32432"/>
    <cellStyle name="Output 3 2 4 4 3" xfId="21578"/>
    <cellStyle name="Output 3 2 4 4 3 2" xfId="31258"/>
    <cellStyle name="Output 3 2 4 4 4" xfId="24720"/>
    <cellStyle name="Output 3 2 4 4 4 2" xfId="34400"/>
    <cellStyle name="Output 3 2 4 4 5" xfId="26713"/>
    <cellStyle name="Output 3 2 4 4 6" xfId="27126"/>
    <cellStyle name="Output 3 2 4 5" xfId="17628"/>
    <cellStyle name="Output 3 2 4 5 2" xfId="23188"/>
    <cellStyle name="Output 3 2 4 5 2 2" xfId="32868"/>
    <cellStyle name="Output 3 2 4 5 3" xfId="21465"/>
    <cellStyle name="Output 3 2 4 5 3 2" xfId="31145"/>
    <cellStyle name="Output 3 2 4 5 4" xfId="23906"/>
    <cellStyle name="Output 3 2 4 5 4 2" xfId="33586"/>
    <cellStyle name="Output 3 2 4 5 5" xfId="27312"/>
    <cellStyle name="Output 3 2 4 6" xfId="21675"/>
    <cellStyle name="Output 3 2 4 6 2" xfId="31355"/>
    <cellStyle name="Output 3 2 4 7" xfId="19674"/>
    <cellStyle name="Output 3 2 4 7 2" xfId="29354"/>
    <cellStyle name="Output 3 2 4 8" xfId="21292"/>
    <cellStyle name="Output 3 2 4 8 2" xfId="30972"/>
    <cellStyle name="Output 3 2 4 9" xfId="25735"/>
    <cellStyle name="Output 3 2 5" xfId="16492"/>
    <cellStyle name="Output 3 2 5 2" xfId="17406"/>
    <cellStyle name="Output 3 2 5 2 2" xfId="22966"/>
    <cellStyle name="Output 3 2 5 2 2 2" xfId="32646"/>
    <cellStyle name="Output 3 2 5 2 3" xfId="18579"/>
    <cellStyle name="Output 3 2 5 2 3 2" xfId="28259"/>
    <cellStyle name="Output 3 2 5 2 4" xfId="20108"/>
    <cellStyle name="Output 3 2 5 2 4 2" xfId="29788"/>
    <cellStyle name="Output 3 2 5 2 5" xfId="26888"/>
    <cellStyle name="Output 3 2 5 2 6" xfId="25269"/>
    <cellStyle name="Output 3 2 5 3" xfId="18087"/>
    <cellStyle name="Output 3 2 5 3 2" xfId="23647"/>
    <cellStyle name="Output 3 2 5 3 2 2" xfId="33327"/>
    <cellStyle name="Output 3 2 5 3 3" xfId="24473"/>
    <cellStyle name="Output 3 2 5 3 3 2" xfId="34153"/>
    <cellStyle name="Output 3 2 5 3 4" xfId="18803"/>
    <cellStyle name="Output 3 2 5 3 4 2" xfId="28483"/>
    <cellStyle name="Output 3 2 5 3 5" xfId="27771"/>
    <cellStyle name="Output 3 2 5 4" xfId="22142"/>
    <cellStyle name="Output 3 2 5 4 2" xfId="31822"/>
    <cellStyle name="Output 3 2 5 5" xfId="18666"/>
    <cellStyle name="Output 3 2 5 5 2" xfId="28346"/>
    <cellStyle name="Output 3 2 5 6" xfId="24656"/>
    <cellStyle name="Output 3 2 5 6 2" xfId="34336"/>
    <cellStyle name="Output 3 2 5 7" xfId="26223"/>
    <cellStyle name="Output 3 2 6" xfId="16256"/>
    <cellStyle name="Output 3 2 6 2" xfId="16968"/>
    <cellStyle name="Output 3 2 6 2 2" xfId="22543"/>
    <cellStyle name="Output 3 2 6 2 2 2" xfId="32223"/>
    <cellStyle name="Output 3 2 6 2 3" xfId="21452"/>
    <cellStyle name="Output 3 2 6 2 3 2" xfId="31132"/>
    <cellStyle name="Output 3 2 6 2 4" xfId="19843"/>
    <cellStyle name="Output 3 2 6 2 4 2" xfId="29523"/>
    <cellStyle name="Output 3 2 6 2 5" xfId="26525"/>
    <cellStyle name="Output 3 2 6 2 6" xfId="25835"/>
    <cellStyle name="Output 3 2 6 3" xfId="17851"/>
    <cellStyle name="Output 3 2 6 3 2" xfId="23411"/>
    <cellStyle name="Output 3 2 6 3 2 2" xfId="33091"/>
    <cellStyle name="Output 3 2 6 3 3" xfId="21250"/>
    <cellStyle name="Output 3 2 6 3 3 2" xfId="30930"/>
    <cellStyle name="Output 3 2 6 3 4" xfId="20920"/>
    <cellStyle name="Output 3 2 6 3 4 2" xfId="30600"/>
    <cellStyle name="Output 3 2 6 3 5" xfId="27535"/>
    <cellStyle name="Output 3 2 6 4" xfId="21906"/>
    <cellStyle name="Output 3 2 6 4 2" xfId="31586"/>
    <cellStyle name="Output 3 2 6 5" xfId="19209"/>
    <cellStyle name="Output 3 2 6 5 2" xfId="28889"/>
    <cellStyle name="Output 3 2 6 6" xfId="19388"/>
    <cellStyle name="Output 3 2 6 6 2" xfId="29068"/>
    <cellStyle name="Output 3 2 6 7" xfId="26110"/>
    <cellStyle name="Output 3 2 7" xfId="17166"/>
    <cellStyle name="Output 3 2 7 2" xfId="22741"/>
    <cellStyle name="Output 3 2 7 2 2" xfId="32421"/>
    <cellStyle name="Output 3 2 7 3" xfId="18472"/>
    <cellStyle name="Output 3 2 7 3 2" xfId="28152"/>
    <cellStyle name="Output 3 2 7 4" xfId="24016"/>
    <cellStyle name="Output 3 2 7 4 2" xfId="33696"/>
    <cellStyle name="Output 3 2 7 5" xfId="26703"/>
    <cellStyle name="Output 3 2 7 6" xfId="26354"/>
    <cellStyle name="Output 3 2 8" xfId="17052"/>
    <cellStyle name="Output 3 2 8 2" xfId="22627"/>
    <cellStyle name="Output 3 2 8 2 2" xfId="32307"/>
    <cellStyle name="Output 3 2 8 3" xfId="19981"/>
    <cellStyle name="Output 3 2 8 3 2" xfId="29661"/>
    <cellStyle name="Output 3 2 8 4" xfId="19265"/>
    <cellStyle name="Output 3 2 8 4 2" xfId="28945"/>
    <cellStyle name="Output 3 2 8 5" xfId="25644"/>
    <cellStyle name="Output 3 2 9" xfId="21627"/>
    <cellStyle name="Output 3 2 9 2" xfId="31307"/>
    <cellStyle name="Output 3 3" xfId="16033"/>
    <cellStyle name="Output 3 3 10" xfId="25584"/>
    <cellStyle name="Output 3 3 2" xfId="16166"/>
    <cellStyle name="Output 3 3 2 2" xfId="16672"/>
    <cellStyle name="Output 3 3 2 2 2" xfId="17586"/>
    <cellStyle name="Output 3 3 2 2 2 2" xfId="23146"/>
    <cellStyle name="Output 3 3 2 2 2 2 2" xfId="32826"/>
    <cellStyle name="Output 3 3 2 2 2 3" xfId="18753"/>
    <cellStyle name="Output 3 3 2 2 2 3 2" xfId="28433"/>
    <cellStyle name="Output 3 3 2 2 2 4" xfId="19060"/>
    <cellStyle name="Output 3 3 2 2 2 4 2" xfId="28740"/>
    <cellStyle name="Output 3 3 2 2 2 5" xfId="27068"/>
    <cellStyle name="Output 3 3 2 2 2 6" xfId="27270"/>
    <cellStyle name="Output 3 3 2 2 3" xfId="18267"/>
    <cellStyle name="Output 3 3 2 2 3 2" xfId="23827"/>
    <cellStyle name="Output 3 3 2 2 3 2 2" xfId="33507"/>
    <cellStyle name="Output 3 3 2 2 3 3" xfId="18332"/>
    <cellStyle name="Output 3 3 2 2 3 3 2" xfId="28012"/>
    <cellStyle name="Output 3 3 2 2 3 4" xfId="24800"/>
    <cellStyle name="Output 3 3 2 2 3 4 2" xfId="34480"/>
    <cellStyle name="Output 3 3 2 2 3 5" xfId="27951"/>
    <cellStyle name="Output 3 3 2 2 4" xfId="22322"/>
    <cellStyle name="Output 3 3 2 2 4 2" xfId="32002"/>
    <cellStyle name="Output 3 3 2 2 5" xfId="20090"/>
    <cellStyle name="Output 3 3 2 2 5 2" xfId="29770"/>
    <cellStyle name="Output 3 3 2 2 6" xfId="21004"/>
    <cellStyle name="Output 3 3 2 2 6 2" xfId="30684"/>
    <cellStyle name="Output 3 3 2 2 7" xfId="25259"/>
    <cellStyle name="Output 3 3 2 3" xfId="16436"/>
    <cellStyle name="Output 3 3 2 3 2" xfId="17350"/>
    <cellStyle name="Output 3 3 2 3 2 2" xfId="22910"/>
    <cellStyle name="Output 3 3 2 3 2 2 2" xfId="32590"/>
    <cellStyle name="Output 3 3 2 3 2 3" xfId="20396"/>
    <cellStyle name="Output 3 3 2 3 2 3 2" xfId="30076"/>
    <cellStyle name="Output 3 3 2 3 2 4" xfId="21586"/>
    <cellStyle name="Output 3 3 2 3 2 4 2" xfId="31266"/>
    <cellStyle name="Output 3 3 2 3 2 5" xfId="26832"/>
    <cellStyle name="Output 3 3 2 3 2 6" xfId="25080"/>
    <cellStyle name="Output 3 3 2 3 3" xfId="18031"/>
    <cellStyle name="Output 3 3 2 3 3 2" xfId="23591"/>
    <cellStyle name="Output 3 3 2 3 3 2 2" xfId="33271"/>
    <cellStyle name="Output 3 3 2 3 3 3" xfId="18406"/>
    <cellStyle name="Output 3 3 2 3 3 3 2" xfId="28086"/>
    <cellStyle name="Output 3 3 2 3 3 4" xfId="24969"/>
    <cellStyle name="Output 3 3 2 3 3 4 2" xfId="34649"/>
    <cellStyle name="Output 3 3 2 3 3 5" xfId="27715"/>
    <cellStyle name="Output 3 3 2 3 4" xfId="22086"/>
    <cellStyle name="Output 3 3 2 3 4 2" xfId="31766"/>
    <cellStyle name="Output 3 3 2 3 5" xfId="21001"/>
    <cellStyle name="Output 3 3 2 3 5 2" xfId="30681"/>
    <cellStyle name="Output 3 3 2 3 6" xfId="19840"/>
    <cellStyle name="Output 3 3 2 3 6 2" xfId="29520"/>
    <cellStyle name="Output 3 3 2 3 7" xfId="25919"/>
    <cellStyle name="Output 3 3 2 4" xfId="17196"/>
    <cellStyle name="Output 3 3 2 4 2" xfId="22771"/>
    <cellStyle name="Output 3 3 2 4 2 2" xfId="32451"/>
    <cellStyle name="Output 3 3 2 4 3" xfId="21362"/>
    <cellStyle name="Output 3 3 2 4 3 2" xfId="31042"/>
    <cellStyle name="Output 3 3 2 4 4" xfId="20330"/>
    <cellStyle name="Output 3 3 2 4 4 2" xfId="30010"/>
    <cellStyle name="Output 3 3 2 4 5" xfId="26728"/>
    <cellStyle name="Output 3 3 2 4 6" xfId="27154"/>
    <cellStyle name="Output 3 3 2 5" xfId="17761"/>
    <cellStyle name="Output 3 3 2 5 2" xfId="23321"/>
    <cellStyle name="Output 3 3 2 5 2 2" xfId="33001"/>
    <cellStyle name="Output 3 3 2 5 3" xfId="24284"/>
    <cellStyle name="Output 3 3 2 5 3 2" xfId="33964"/>
    <cellStyle name="Output 3 3 2 5 4" xfId="20472"/>
    <cellStyle name="Output 3 3 2 5 4 2" xfId="30152"/>
    <cellStyle name="Output 3 3 2 5 5" xfId="27445"/>
    <cellStyle name="Output 3 3 2 6" xfId="21816"/>
    <cellStyle name="Output 3 3 2 6 2" xfId="31496"/>
    <cellStyle name="Output 3 3 2 7" xfId="21343"/>
    <cellStyle name="Output 3 3 2 7 2" xfId="31023"/>
    <cellStyle name="Output 3 3 2 8" xfId="19688"/>
    <cellStyle name="Output 3 3 2 8 2" xfId="29368"/>
    <cellStyle name="Output 3 3 2 9" xfId="26176"/>
    <cellStyle name="Output 3 3 3" xfId="16560"/>
    <cellStyle name="Output 3 3 3 2" xfId="17474"/>
    <cellStyle name="Output 3 3 3 2 2" xfId="23034"/>
    <cellStyle name="Output 3 3 3 2 2 2" xfId="32714"/>
    <cellStyle name="Output 3 3 3 2 3" xfId="20919"/>
    <cellStyle name="Output 3 3 3 2 3 2" xfId="30599"/>
    <cellStyle name="Output 3 3 3 2 4" xfId="19943"/>
    <cellStyle name="Output 3 3 3 2 4 2" xfId="29623"/>
    <cellStyle name="Output 3 3 3 2 5" xfId="26956"/>
    <cellStyle name="Output 3 3 3 2 6" xfId="25032"/>
    <cellStyle name="Output 3 3 3 3" xfId="18155"/>
    <cellStyle name="Output 3 3 3 3 2" xfId="23715"/>
    <cellStyle name="Output 3 3 3 3 2 2" xfId="33395"/>
    <cellStyle name="Output 3 3 3 3 3" xfId="24146"/>
    <cellStyle name="Output 3 3 3 3 3 2" xfId="33826"/>
    <cellStyle name="Output 3 3 3 3 4" xfId="24745"/>
    <cellStyle name="Output 3 3 3 3 4 2" xfId="34425"/>
    <cellStyle name="Output 3 3 3 3 5" xfId="27839"/>
    <cellStyle name="Output 3 3 3 4" xfId="22210"/>
    <cellStyle name="Output 3 3 3 4 2" xfId="31890"/>
    <cellStyle name="Output 3 3 3 5" xfId="21304"/>
    <cellStyle name="Output 3 3 3 5 2" xfId="30984"/>
    <cellStyle name="Output 3 3 3 6" xfId="19287"/>
    <cellStyle name="Output 3 3 3 6 2" xfId="28967"/>
    <cellStyle name="Output 3 3 3 7" xfId="25436"/>
    <cellStyle name="Output 3 3 4" xfId="16324"/>
    <cellStyle name="Output 3 3 4 2" xfId="16896"/>
    <cellStyle name="Output 3 3 4 2 2" xfId="22471"/>
    <cellStyle name="Output 3 3 4 2 2 2" xfId="32151"/>
    <cellStyle name="Output 3 3 4 2 3" xfId="19353"/>
    <cellStyle name="Output 3 3 4 2 3 2" xfId="29033"/>
    <cellStyle name="Output 3 3 4 2 4" xfId="20111"/>
    <cellStyle name="Output 3 3 4 2 4 2" xfId="29791"/>
    <cellStyle name="Output 3 3 4 2 5" xfId="26453"/>
    <cellStyle name="Output 3 3 4 2 6" xfId="25894"/>
    <cellStyle name="Output 3 3 4 3" xfId="17919"/>
    <cellStyle name="Output 3 3 4 3 2" xfId="23479"/>
    <cellStyle name="Output 3 3 4 3 2 2" xfId="33159"/>
    <cellStyle name="Output 3 3 4 3 3" xfId="19343"/>
    <cellStyle name="Output 3 3 4 3 3 2" xfId="29023"/>
    <cellStyle name="Output 3 3 4 3 4" xfId="19752"/>
    <cellStyle name="Output 3 3 4 3 4 2" xfId="29432"/>
    <cellStyle name="Output 3 3 4 3 5" xfId="27603"/>
    <cellStyle name="Output 3 3 4 4" xfId="21974"/>
    <cellStyle name="Output 3 3 4 4 2" xfId="31654"/>
    <cellStyle name="Output 3 3 4 5" xfId="18517"/>
    <cellStyle name="Output 3 3 4 5 2" xfId="28197"/>
    <cellStyle name="Output 3 3 4 6" xfId="21060"/>
    <cellStyle name="Output 3 3 4 6 2" xfId="30740"/>
    <cellStyle name="Output 3 3 4 7" xfId="25246"/>
    <cellStyle name="Output 3 3 5" xfId="16887"/>
    <cellStyle name="Output 3 3 5 2" xfId="22462"/>
    <cellStyle name="Output 3 3 5 2 2" xfId="32142"/>
    <cellStyle name="Output 3 3 5 3" xfId="21258"/>
    <cellStyle name="Output 3 3 5 3 2" xfId="30938"/>
    <cellStyle name="Output 3 3 5 4" xfId="18674"/>
    <cellStyle name="Output 3 3 5 4 2" xfId="28354"/>
    <cellStyle name="Output 3 3 5 5" xfId="26444"/>
    <cellStyle name="Output 3 3 5 6" xfId="26255"/>
    <cellStyle name="Output 3 3 6" xfId="17649"/>
    <cellStyle name="Output 3 3 6 2" xfId="23209"/>
    <cellStyle name="Output 3 3 6 2 2" xfId="32889"/>
    <cellStyle name="Output 3 3 6 3" xfId="20960"/>
    <cellStyle name="Output 3 3 6 3 2" xfId="30640"/>
    <cellStyle name="Output 3 3 6 4" xfId="20910"/>
    <cellStyle name="Output 3 3 6 4 2" xfId="30590"/>
    <cellStyle name="Output 3 3 6 5" xfId="27333"/>
    <cellStyle name="Output 3 3 7" xfId="21700"/>
    <cellStyle name="Output 3 3 7 2" xfId="31380"/>
    <cellStyle name="Output 3 3 8" xfId="18343"/>
    <cellStyle name="Output 3 3 8 2" xfId="28023"/>
    <cellStyle name="Output 3 3 9" xfId="24069"/>
    <cellStyle name="Output 3 3 9 2" xfId="33749"/>
    <cellStyle name="Output 3 4" xfId="16060"/>
    <cellStyle name="Output 3 4 2" xfId="16586"/>
    <cellStyle name="Output 3 4 2 2" xfId="17500"/>
    <cellStyle name="Output 3 4 2 2 2" xfId="23060"/>
    <cellStyle name="Output 3 4 2 2 2 2" xfId="32740"/>
    <cellStyle name="Output 3 4 2 2 3" xfId="20597"/>
    <cellStyle name="Output 3 4 2 2 3 2" xfId="30277"/>
    <cellStyle name="Output 3 4 2 2 4" xfId="19605"/>
    <cellStyle name="Output 3 4 2 2 4 2" xfId="29285"/>
    <cellStyle name="Output 3 4 2 2 5" xfId="26982"/>
    <cellStyle name="Output 3 4 2 2 6" xfId="25044"/>
    <cellStyle name="Output 3 4 2 3" xfId="18181"/>
    <cellStyle name="Output 3 4 2 3 2" xfId="23741"/>
    <cellStyle name="Output 3 4 2 3 2 2" xfId="33421"/>
    <cellStyle name="Output 3 4 2 3 3" xfId="24414"/>
    <cellStyle name="Output 3 4 2 3 3 2" xfId="34094"/>
    <cellStyle name="Output 3 4 2 3 4" xfId="24899"/>
    <cellStyle name="Output 3 4 2 3 4 2" xfId="34579"/>
    <cellStyle name="Output 3 4 2 3 5" xfId="27865"/>
    <cellStyle name="Output 3 4 2 4" xfId="22236"/>
    <cellStyle name="Output 3 4 2 4 2" xfId="31916"/>
    <cellStyle name="Output 3 4 2 5" xfId="20440"/>
    <cellStyle name="Output 3 4 2 5 2" xfId="30120"/>
    <cellStyle name="Output 3 4 2 6" xfId="24898"/>
    <cellStyle name="Output 3 4 2 6 2" xfId="34578"/>
    <cellStyle name="Output 3 4 2 7" xfId="25966"/>
    <cellStyle name="Output 3 4 3" xfId="16350"/>
    <cellStyle name="Output 3 4 3 2" xfId="16924"/>
    <cellStyle name="Output 3 4 3 2 2" xfId="22499"/>
    <cellStyle name="Output 3 4 3 2 2 2" xfId="32179"/>
    <cellStyle name="Output 3 4 3 2 3" xfId="21609"/>
    <cellStyle name="Output 3 4 3 2 3 2" xfId="31289"/>
    <cellStyle name="Output 3 4 3 2 4" xfId="19518"/>
    <cellStyle name="Output 3 4 3 2 4 2" xfId="29198"/>
    <cellStyle name="Output 3 4 3 2 5" xfId="26481"/>
    <cellStyle name="Output 3 4 3 2 6" xfId="25449"/>
    <cellStyle name="Output 3 4 3 3" xfId="17945"/>
    <cellStyle name="Output 3 4 3 3 2" xfId="23505"/>
    <cellStyle name="Output 3 4 3 3 2 2" xfId="33185"/>
    <cellStyle name="Output 3 4 3 3 3" xfId="19654"/>
    <cellStyle name="Output 3 4 3 3 3 2" xfId="29334"/>
    <cellStyle name="Output 3 4 3 3 4" xfId="21430"/>
    <cellStyle name="Output 3 4 3 3 4 2" xfId="31110"/>
    <cellStyle name="Output 3 4 3 3 5" xfId="27629"/>
    <cellStyle name="Output 3 4 3 4" xfId="22000"/>
    <cellStyle name="Output 3 4 3 4 2" xfId="31680"/>
    <cellStyle name="Output 3 4 3 5" xfId="19329"/>
    <cellStyle name="Output 3 4 3 5 2" xfId="29009"/>
    <cellStyle name="Output 3 4 3 6" xfId="18955"/>
    <cellStyle name="Output 3 4 3 6 2" xfId="28635"/>
    <cellStyle name="Output 3 4 3 7" xfId="25853"/>
    <cellStyle name="Output 3 4 4" xfId="17170"/>
    <cellStyle name="Output 3 4 4 2" xfId="22745"/>
    <cellStyle name="Output 3 4 4 2 2" xfId="32425"/>
    <cellStyle name="Output 3 4 4 3" xfId="18917"/>
    <cellStyle name="Output 3 4 4 3 2" xfId="28597"/>
    <cellStyle name="Output 3 4 4 4" xfId="21580"/>
    <cellStyle name="Output 3 4 4 4 2" xfId="31260"/>
    <cellStyle name="Output 3 4 4 5" xfId="26706"/>
    <cellStyle name="Output 3 4 4 6" xfId="27131"/>
    <cellStyle name="Output 3 4 5" xfId="17675"/>
    <cellStyle name="Output 3 4 5 2" xfId="23235"/>
    <cellStyle name="Output 3 4 5 2 2" xfId="32915"/>
    <cellStyle name="Output 3 4 5 3" xfId="19785"/>
    <cellStyle name="Output 3 4 5 3 2" xfId="29465"/>
    <cellStyle name="Output 3 4 5 4" xfId="20785"/>
    <cellStyle name="Output 3 4 5 4 2" xfId="30465"/>
    <cellStyle name="Output 3 4 5 5" xfId="27359"/>
    <cellStyle name="Output 3 4 6" xfId="21726"/>
    <cellStyle name="Output 3 4 6 2" xfId="31406"/>
    <cellStyle name="Output 3 4 7" xfId="20066"/>
    <cellStyle name="Output 3 4 7 2" xfId="29746"/>
    <cellStyle name="Output 3 4 8" xfId="18609"/>
    <cellStyle name="Output 3 4 8 2" xfId="28289"/>
    <cellStyle name="Output 3 4 9" xfId="25379"/>
    <cellStyle name="Output 3 5" xfId="16222"/>
    <cellStyle name="Output 3 5 2" xfId="16940"/>
    <cellStyle name="Output 3 5 2 2" xfId="22515"/>
    <cellStyle name="Output 3 5 2 2 2" xfId="32195"/>
    <cellStyle name="Output 3 5 2 3" xfId="20788"/>
    <cellStyle name="Output 3 5 2 3 2" xfId="30468"/>
    <cellStyle name="Output 3 5 2 4" xfId="24647"/>
    <cellStyle name="Output 3 5 2 4 2" xfId="34327"/>
    <cellStyle name="Output 3 5 2 5" xfId="26497"/>
    <cellStyle name="Output 3 5 2 6" xfId="25438"/>
    <cellStyle name="Output 3 5 3" xfId="17817"/>
    <cellStyle name="Output 3 5 3 2" xfId="23377"/>
    <cellStyle name="Output 3 5 3 2 2" xfId="33057"/>
    <cellStyle name="Output 3 5 3 3" xfId="20007"/>
    <cellStyle name="Output 3 5 3 3 2" xfId="29687"/>
    <cellStyle name="Output 3 5 3 4" xfId="19129"/>
    <cellStyle name="Output 3 5 3 4 2" xfId="28809"/>
    <cellStyle name="Output 3 5 3 5" xfId="27501"/>
    <cellStyle name="Output 3 5 4" xfId="21872"/>
    <cellStyle name="Output 3 5 4 2" xfId="31552"/>
    <cellStyle name="Output 3 5 5" xfId="19504"/>
    <cellStyle name="Output 3 5 5 2" xfId="29184"/>
    <cellStyle name="Output 3 5 6" xfId="18932"/>
    <cellStyle name="Output 3 5 6 2" xfId="28612"/>
    <cellStyle name="Output 3 5 7" xfId="26129"/>
    <cellStyle name="Output 3 6" xfId="24228"/>
    <cellStyle name="Output 3 6 2" xfId="33908"/>
    <cellStyle name="Output 4" xfId="303"/>
    <cellStyle name="Output 4 2" xfId="15946"/>
    <cellStyle name="Output 4 2 10" xfId="20985"/>
    <cellStyle name="Output 4 2 10 2" xfId="30665"/>
    <cellStyle name="Output 4 2 11" xfId="18931"/>
    <cellStyle name="Output 4 2 11 2" xfId="28611"/>
    <cellStyle name="Output 4 2 12" xfId="25763"/>
    <cellStyle name="Output 4 2 2" xfId="16128"/>
    <cellStyle name="Output 4 2 2 10" xfId="25581"/>
    <cellStyle name="Output 4 2 2 2" xfId="16197"/>
    <cellStyle name="Output 4 2 2 2 2" xfId="16703"/>
    <cellStyle name="Output 4 2 2 2 2 2" xfId="17617"/>
    <cellStyle name="Output 4 2 2 2 2 2 2" xfId="23177"/>
    <cellStyle name="Output 4 2 2 2 2 2 2 2" xfId="32857"/>
    <cellStyle name="Output 4 2 2 2 2 2 3" xfId="22371"/>
    <cellStyle name="Output 4 2 2 2 2 2 3 2" xfId="32051"/>
    <cellStyle name="Output 4 2 2 2 2 2 4" xfId="19162"/>
    <cellStyle name="Output 4 2 2 2 2 2 4 2" xfId="28842"/>
    <cellStyle name="Output 4 2 2 2 2 2 5" xfId="27099"/>
    <cellStyle name="Output 4 2 2 2 2 2 6" xfId="27301"/>
    <cellStyle name="Output 4 2 2 2 2 3" xfId="18298"/>
    <cellStyle name="Output 4 2 2 2 2 3 2" xfId="23858"/>
    <cellStyle name="Output 4 2 2 2 2 3 2 2" xfId="33538"/>
    <cellStyle name="Output 4 2 2 2 2 3 3" xfId="24558"/>
    <cellStyle name="Output 4 2 2 2 2 3 3 2" xfId="34238"/>
    <cellStyle name="Output 4 2 2 2 2 3 4" xfId="24712"/>
    <cellStyle name="Output 4 2 2 2 2 3 4 2" xfId="34392"/>
    <cellStyle name="Output 4 2 2 2 2 3 5" xfId="27982"/>
    <cellStyle name="Output 4 2 2 2 2 4" xfId="22353"/>
    <cellStyle name="Output 4 2 2 2 2 4 2" xfId="32033"/>
    <cellStyle name="Output 4 2 2 2 2 5" xfId="20762"/>
    <cellStyle name="Output 4 2 2 2 2 5 2" xfId="30442"/>
    <cellStyle name="Output 4 2 2 2 2 6" xfId="21356"/>
    <cellStyle name="Output 4 2 2 2 2 6 2" xfId="31036"/>
    <cellStyle name="Output 4 2 2 2 2 7" xfId="25324"/>
    <cellStyle name="Output 4 2 2 2 3" xfId="16467"/>
    <cellStyle name="Output 4 2 2 2 3 2" xfId="17381"/>
    <cellStyle name="Output 4 2 2 2 3 2 2" xfId="22941"/>
    <cellStyle name="Output 4 2 2 2 3 2 2 2" xfId="32621"/>
    <cellStyle name="Output 4 2 2 2 3 2 3" xfId="18623"/>
    <cellStyle name="Output 4 2 2 2 3 2 3 2" xfId="28303"/>
    <cellStyle name="Output 4 2 2 2 3 2 4" xfId="19522"/>
    <cellStyle name="Output 4 2 2 2 3 2 4 2" xfId="29202"/>
    <cellStyle name="Output 4 2 2 2 3 2 5" xfId="26863"/>
    <cellStyle name="Output 4 2 2 2 3 2 6" xfId="25275"/>
    <cellStyle name="Output 4 2 2 2 3 3" xfId="18062"/>
    <cellStyle name="Output 4 2 2 2 3 3 2" xfId="23622"/>
    <cellStyle name="Output 4 2 2 2 3 3 2 2" xfId="33302"/>
    <cellStyle name="Output 4 2 2 2 3 3 3" xfId="21291"/>
    <cellStyle name="Output 4 2 2 2 3 3 3 2" xfId="30971"/>
    <cellStyle name="Output 4 2 2 2 3 3 4" xfId="18342"/>
    <cellStyle name="Output 4 2 2 2 3 3 4 2" xfId="28022"/>
    <cellStyle name="Output 4 2 2 2 3 3 5" xfId="27746"/>
    <cellStyle name="Output 4 2 2 2 3 4" xfId="22117"/>
    <cellStyle name="Output 4 2 2 2 3 4 2" xfId="31797"/>
    <cellStyle name="Output 4 2 2 2 3 5" xfId="18448"/>
    <cellStyle name="Output 4 2 2 2 3 5 2" xfId="28128"/>
    <cellStyle name="Output 4 2 2 2 3 6" xfId="18617"/>
    <cellStyle name="Output 4 2 2 2 3 6 2" xfId="28297"/>
    <cellStyle name="Output 4 2 2 2 3 7" xfId="25940"/>
    <cellStyle name="Output 4 2 2 2 4" xfId="16802"/>
    <cellStyle name="Output 4 2 2 2 4 2" xfId="22377"/>
    <cellStyle name="Output 4 2 2 2 4 2 2" xfId="32057"/>
    <cellStyle name="Output 4 2 2 2 4 3" xfId="21383"/>
    <cellStyle name="Output 4 2 2 2 4 3 2" xfId="31063"/>
    <cellStyle name="Output 4 2 2 2 4 4" xfId="20061"/>
    <cellStyle name="Output 4 2 2 2 4 4 2" xfId="29741"/>
    <cellStyle name="Output 4 2 2 2 4 5" xfId="26359"/>
    <cellStyle name="Output 4 2 2 2 4 6" xfId="26150"/>
    <cellStyle name="Output 4 2 2 2 5" xfId="17792"/>
    <cellStyle name="Output 4 2 2 2 5 2" xfId="23352"/>
    <cellStyle name="Output 4 2 2 2 5 2 2" xfId="33032"/>
    <cellStyle name="Output 4 2 2 2 5 3" xfId="24229"/>
    <cellStyle name="Output 4 2 2 2 5 3 2" xfId="33909"/>
    <cellStyle name="Output 4 2 2 2 5 4" xfId="19245"/>
    <cellStyle name="Output 4 2 2 2 5 4 2" xfId="28925"/>
    <cellStyle name="Output 4 2 2 2 5 5" xfId="27476"/>
    <cellStyle name="Output 4 2 2 2 6" xfId="21847"/>
    <cellStyle name="Output 4 2 2 2 6 2" xfId="31527"/>
    <cellStyle name="Output 4 2 2 2 7" xfId="20588"/>
    <cellStyle name="Output 4 2 2 2 7 2" xfId="30268"/>
    <cellStyle name="Output 4 2 2 2 8" xfId="18734"/>
    <cellStyle name="Output 4 2 2 2 8 2" xfId="28414"/>
    <cellStyle name="Output 4 2 2 2 9" xfId="25903"/>
    <cellStyle name="Output 4 2 2 3" xfId="16642"/>
    <cellStyle name="Output 4 2 2 3 2" xfId="17556"/>
    <cellStyle name="Output 4 2 2 3 2 2" xfId="23116"/>
    <cellStyle name="Output 4 2 2 3 2 2 2" xfId="32796"/>
    <cellStyle name="Output 4 2 2 3 2 3" xfId="20450"/>
    <cellStyle name="Output 4 2 2 3 2 3 2" xfId="30130"/>
    <cellStyle name="Output 4 2 2 3 2 4" xfId="18354"/>
    <cellStyle name="Output 4 2 2 3 2 4 2" xfId="28034"/>
    <cellStyle name="Output 4 2 2 3 2 5" xfId="27038"/>
    <cellStyle name="Output 4 2 2 3 2 6" xfId="27240"/>
    <cellStyle name="Output 4 2 2 3 3" xfId="18237"/>
    <cellStyle name="Output 4 2 2 3 3 2" xfId="23797"/>
    <cellStyle name="Output 4 2 2 3 3 2 2" xfId="33477"/>
    <cellStyle name="Output 4 2 2 3 3 3" xfId="24359"/>
    <cellStyle name="Output 4 2 2 3 3 3 2" xfId="34039"/>
    <cellStyle name="Output 4 2 2 3 3 4" xfId="19590"/>
    <cellStyle name="Output 4 2 2 3 3 4 2" xfId="29270"/>
    <cellStyle name="Output 4 2 2 3 3 5" xfId="27921"/>
    <cellStyle name="Output 4 2 2 3 4" xfId="22292"/>
    <cellStyle name="Output 4 2 2 3 4 2" xfId="31972"/>
    <cellStyle name="Output 4 2 2 3 5" xfId="20204"/>
    <cellStyle name="Output 4 2 2 3 5 2" xfId="29884"/>
    <cellStyle name="Output 4 2 2 3 6" xfId="21228"/>
    <cellStyle name="Output 4 2 2 3 6 2" xfId="30908"/>
    <cellStyle name="Output 4 2 2 3 7" xfId="25907"/>
    <cellStyle name="Output 4 2 2 4" xfId="16406"/>
    <cellStyle name="Output 4 2 2 4 2" xfId="17320"/>
    <cellStyle name="Output 4 2 2 4 2 2" xfId="22880"/>
    <cellStyle name="Output 4 2 2 4 2 2 2" xfId="32560"/>
    <cellStyle name="Output 4 2 2 4 2 3" xfId="20284"/>
    <cellStyle name="Output 4 2 2 4 2 3 2" xfId="29964"/>
    <cellStyle name="Output 4 2 2 4 2 4" xfId="24942"/>
    <cellStyle name="Output 4 2 2 4 2 4 2" xfId="34622"/>
    <cellStyle name="Output 4 2 2 4 2 5" xfId="26802"/>
    <cellStyle name="Output 4 2 2 4 2 6" xfId="25159"/>
    <cellStyle name="Output 4 2 2 4 3" xfId="18001"/>
    <cellStyle name="Output 4 2 2 4 3 2" xfId="23561"/>
    <cellStyle name="Output 4 2 2 4 3 2 2" xfId="33241"/>
    <cellStyle name="Output 4 2 2 4 3 3" xfId="21417"/>
    <cellStyle name="Output 4 2 2 4 3 3 2" xfId="31097"/>
    <cellStyle name="Output 4 2 2 4 3 4" xfId="20437"/>
    <cellStyle name="Output 4 2 2 4 3 4 2" xfId="30117"/>
    <cellStyle name="Output 4 2 2 4 3 5" xfId="27685"/>
    <cellStyle name="Output 4 2 2 4 4" xfId="22056"/>
    <cellStyle name="Output 4 2 2 4 4 2" xfId="31736"/>
    <cellStyle name="Output 4 2 2 4 5" xfId="18872"/>
    <cellStyle name="Output 4 2 2 4 5 2" xfId="28552"/>
    <cellStyle name="Output 4 2 2 4 6" xfId="24300"/>
    <cellStyle name="Output 4 2 2 4 6 2" xfId="33980"/>
    <cellStyle name="Output 4 2 2 4 7" xfId="25802"/>
    <cellStyle name="Output 4 2 2 5" xfId="17261"/>
    <cellStyle name="Output 4 2 2 5 2" xfId="22821"/>
    <cellStyle name="Output 4 2 2 5 2 2" xfId="32501"/>
    <cellStyle name="Output 4 2 2 5 3" xfId="23913"/>
    <cellStyle name="Output 4 2 2 5 3 2" xfId="33593"/>
    <cellStyle name="Output 4 2 2 5 4" xfId="18983"/>
    <cellStyle name="Output 4 2 2 5 4 2" xfId="28663"/>
    <cellStyle name="Output 4 2 2 5 5" xfId="26756"/>
    <cellStyle name="Output 4 2 2 5 6" xfId="27119"/>
    <cellStyle name="Output 4 2 2 6" xfId="17731"/>
    <cellStyle name="Output 4 2 2 6 2" xfId="23291"/>
    <cellStyle name="Output 4 2 2 6 2 2" xfId="32971"/>
    <cellStyle name="Output 4 2 2 6 3" xfId="20059"/>
    <cellStyle name="Output 4 2 2 6 3 2" xfId="29739"/>
    <cellStyle name="Output 4 2 2 6 4" xfId="20804"/>
    <cellStyle name="Output 4 2 2 6 4 2" xfId="30484"/>
    <cellStyle name="Output 4 2 2 6 5" xfId="27415"/>
    <cellStyle name="Output 4 2 2 7" xfId="21784"/>
    <cellStyle name="Output 4 2 2 7 2" xfId="31464"/>
    <cellStyle name="Output 4 2 2 8" xfId="19094"/>
    <cellStyle name="Output 4 2 2 8 2" xfId="28774"/>
    <cellStyle name="Output 4 2 2 9" xfId="24848"/>
    <cellStyle name="Output 4 2 2 9 2" xfId="34528"/>
    <cellStyle name="Output 4 2 3" xfId="16086"/>
    <cellStyle name="Output 4 2 3 2" xfId="16609"/>
    <cellStyle name="Output 4 2 3 2 2" xfId="17523"/>
    <cellStyle name="Output 4 2 3 2 2 2" xfId="23083"/>
    <cellStyle name="Output 4 2 3 2 2 2 2" xfId="32763"/>
    <cellStyle name="Output 4 2 3 2 2 3" xfId="19932"/>
    <cellStyle name="Output 4 2 3 2 2 3 2" xfId="29612"/>
    <cellStyle name="Output 4 2 3 2 2 4" xfId="21577"/>
    <cellStyle name="Output 4 2 3 2 2 4 2" xfId="31257"/>
    <cellStyle name="Output 4 2 3 2 2 5" xfId="27005"/>
    <cellStyle name="Output 4 2 3 2 2 6" xfId="27207"/>
    <cellStyle name="Output 4 2 3 2 3" xfId="18204"/>
    <cellStyle name="Output 4 2 3 2 3 2" xfId="23764"/>
    <cellStyle name="Output 4 2 3 2 3 2 2" xfId="33444"/>
    <cellStyle name="Output 4 2 3 2 3 3" xfId="18760"/>
    <cellStyle name="Output 4 2 3 2 3 3 2" xfId="28440"/>
    <cellStyle name="Output 4 2 3 2 3 4" xfId="24958"/>
    <cellStyle name="Output 4 2 3 2 3 4 2" xfId="34638"/>
    <cellStyle name="Output 4 2 3 2 3 5" xfId="27888"/>
    <cellStyle name="Output 4 2 3 2 4" xfId="22259"/>
    <cellStyle name="Output 4 2 3 2 4 2" xfId="31939"/>
    <cellStyle name="Output 4 2 3 2 5" xfId="20371"/>
    <cellStyle name="Output 4 2 3 2 5 2" xfId="30051"/>
    <cellStyle name="Output 4 2 3 2 6" xfId="24095"/>
    <cellStyle name="Output 4 2 3 2 6 2" xfId="33775"/>
    <cellStyle name="Output 4 2 3 2 7" xfId="25254"/>
    <cellStyle name="Output 4 2 3 3" xfId="16373"/>
    <cellStyle name="Output 4 2 3 3 2" xfId="17068"/>
    <cellStyle name="Output 4 2 3 3 2 2" xfId="22643"/>
    <cellStyle name="Output 4 2 3 3 2 2 2" xfId="32323"/>
    <cellStyle name="Output 4 2 3 3 2 3" xfId="19158"/>
    <cellStyle name="Output 4 2 3 3 2 3 2" xfId="28838"/>
    <cellStyle name="Output 4 2 3 3 2 4" xfId="20238"/>
    <cellStyle name="Output 4 2 3 3 2 4 2" xfId="29918"/>
    <cellStyle name="Output 4 2 3 3 2 5" xfId="26616"/>
    <cellStyle name="Output 4 2 3 3 2 6" xfId="25397"/>
    <cellStyle name="Output 4 2 3 3 3" xfId="17968"/>
    <cellStyle name="Output 4 2 3 3 3 2" xfId="23528"/>
    <cellStyle name="Output 4 2 3 3 3 2 2" xfId="33208"/>
    <cellStyle name="Output 4 2 3 3 3 3" xfId="23894"/>
    <cellStyle name="Output 4 2 3 3 3 3 2" xfId="33574"/>
    <cellStyle name="Output 4 2 3 3 3 4" xfId="18395"/>
    <cellStyle name="Output 4 2 3 3 3 4 2" xfId="28075"/>
    <cellStyle name="Output 4 2 3 3 3 5" xfId="27652"/>
    <cellStyle name="Output 4 2 3 3 4" xfId="22023"/>
    <cellStyle name="Output 4 2 3 3 4 2" xfId="31703"/>
    <cellStyle name="Output 4 2 3 3 5" xfId="18791"/>
    <cellStyle name="Output 4 2 3 3 5 2" xfId="28471"/>
    <cellStyle name="Output 4 2 3 3 6" xfId="20587"/>
    <cellStyle name="Output 4 2 3 3 6 2" xfId="30267"/>
    <cellStyle name="Output 4 2 3 3 7" xfId="26205"/>
    <cellStyle name="Output 4 2 3 4" xfId="17051"/>
    <cellStyle name="Output 4 2 3 4 2" xfId="22626"/>
    <cellStyle name="Output 4 2 3 4 2 2" xfId="32306"/>
    <cellStyle name="Output 4 2 3 4 3" xfId="20689"/>
    <cellStyle name="Output 4 2 3 4 3 2" xfId="30369"/>
    <cellStyle name="Output 4 2 3 4 4" xfId="24711"/>
    <cellStyle name="Output 4 2 3 4 4 2" xfId="34391"/>
    <cellStyle name="Output 4 2 3 4 5" xfId="26601"/>
    <cellStyle name="Output 4 2 3 4 6" xfId="25495"/>
    <cellStyle name="Output 4 2 3 5" xfId="17698"/>
    <cellStyle name="Output 4 2 3 5 2" xfId="23258"/>
    <cellStyle name="Output 4 2 3 5 2 2" xfId="32938"/>
    <cellStyle name="Output 4 2 3 5 3" xfId="20079"/>
    <cellStyle name="Output 4 2 3 5 3 2" xfId="29759"/>
    <cellStyle name="Output 4 2 3 5 4" xfId="19574"/>
    <cellStyle name="Output 4 2 3 5 4 2" xfId="29254"/>
    <cellStyle name="Output 4 2 3 5 5" xfId="27382"/>
    <cellStyle name="Output 4 2 3 6" xfId="21749"/>
    <cellStyle name="Output 4 2 3 6 2" xfId="31429"/>
    <cellStyle name="Output 4 2 3 7" xfId="23971"/>
    <cellStyle name="Output 4 2 3 7 2" xfId="33651"/>
    <cellStyle name="Output 4 2 3 8" xfId="23932"/>
    <cellStyle name="Output 4 2 3 8 2" xfId="33612"/>
    <cellStyle name="Output 4 2 3 9" xfId="26203"/>
    <cellStyle name="Output 4 2 4" xfId="15972"/>
    <cellStyle name="Output 4 2 4 2" xfId="16521"/>
    <cellStyle name="Output 4 2 4 2 2" xfId="17435"/>
    <cellStyle name="Output 4 2 4 2 2 2" xfId="22995"/>
    <cellStyle name="Output 4 2 4 2 2 2 2" xfId="32675"/>
    <cellStyle name="Output 4 2 4 2 2 3" xfId="19789"/>
    <cellStyle name="Output 4 2 4 2 2 3 2" xfId="29469"/>
    <cellStyle name="Output 4 2 4 2 2 4" xfId="19924"/>
    <cellStyle name="Output 4 2 4 2 2 4 2" xfId="29604"/>
    <cellStyle name="Output 4 2 4 2 2 5" xfId="26917"/>
    <cellStyle name="Output 4 2 4 2 2 6" xfId="25144"/>
    <cellStyle name="Output 4 2 4 2 3" xfId="18116"/>
    <cellStyle name="Output 4 2 4 2 3 2" xfId="23676"/>
    <cellStyle name="Output 4 2 4 2 3 2 2" xfId="33356"/>
    <cellStyle name="Output 4 2 4 2 3 3" xfId="24020"/>
    <cellStyle name="Output 4 2 4 2 3 3 2" xfId="33700"/>
    <cellStyle name="Output 4 2 4 2 3 4" xfId="24913"/>
    <cellStyle name="Output 4 2 4 2 3 4 2" xfId="34593"/>
    <cellStyle name="Output 4 2 4 2 3 5" xfId="27800"/>
    <cellStyle name="Output 4 2 4 2 4" xfId="22171"/>
    <cellStyle name="Output 4 2 4 2 4 2" xfId="31851"/>
    <cellStyle name="Output 4 2 4 2 5" xfId="21040"/>
    <cellStyle name="Output 4 2 4 2 5 2" xfId="30720"/>
    <cellStyle name="Output 4 2 4 2 6" xfId="19721"/>
    <cellStyle name="Output 4 2 4 2 6 2" xfId="29401"/>
    <cellStyle name="Output 4 2 4 2 7" xfId="25614"/>
    <cellStyle name="Output 4 2 4 3" xfId="16285"/>
    <cellStyle name="Output 4 2 4 3 2" xfId="16985"/>
    <cellStyle name="Output 4 2 4 3 2 2" xfId="22560"/>
    <cellStyle name="Output 4 2 4 3 2 2 2" xfId="32240"/>
    <cellStyle name="Output 4 2 4 3 2 3" xfId="19939"/>
    <cellStyle name="Output 4 2 4 3 2 3 2" xfId="29619"/>
    <cellStyle name="Output 4 2 4 3 2 4" xfId="24327"/>
    <cellStyle name="Output 4 2 4 3 2 4 2" xfId="34007"/>
    <cellStyle name="Output 4 2 4 3 2 5" xfId="26542"/>
    <cellStyle name="Output 4 2 4 3 2 6" xfId="25587"/>
    <cellStyle name="Output 4 2 4 3 3" xfId="17880"/>
    <cellStyle name="Output 4 2 4 3 3 2" xfId="23440"/>
    <cellStyle name="Output 4 2 4 3 3 2 2" xfId="33120"/>
    <cellStyle name="Output 4 2 4 3 3 3" xfId="19660"/>
    <cellStyle name="Output 4 2 4 3 3 3 2" xfId="29340"/>
    <cellStyle name="Output 4 2 4 3 3 4" xfId="20432"/>
    <cellStyle name="Output 4 2 4 3 3 4 2" xfId="30112"/>
    <cellStyle name="Output 4 2 4 3 3 5" xfId="27564"/>
    <cellStyle name="Output 4 2 4 3 4" xfId="21935"/>
    <cellStyle name="Output 4 2 4 3 4 2" xfId="31615"/>
    <cellStyle name="Output 4 2 4 3 5" xfId="21423"/>
    <cellStyle name="Output 4 2 4 3 5 2" xfId="31103"/>
    <cellStyle name="Output 4 2 4 3 6" xfId="18683"/>
    <cellStyle name="Output 4 2 4 3 6 2" xfId="28363"/>
    <cellStyle name="Output 4 2 4 3 7" xfId="26262"/>
    <cellStyle name="Output 4 2 4 4" xfId="17169"/>
    <cellStyle name="Output 4 2 4 4 2" xfId="22744"/>
    <cellStyle name="Output 4 2 4 4 2 2" xfId="32424"/>
    <cellStyle name="Output 4 2 4 4 3" xfId="21471"/>
    <cellStyle name="Output 4 2 4 4 3 2" xfId="31151"/>
    <cellStyle name="Output 4 2 4 4 4" xfId="19011"/>
    <cellStyle name="Output 4 2 4 4 4 2" xfId="28691"/>
    <cellStyle name="Output 4 2 4 4 5" xfId="26705"/>
    <cellStyle name="Output 4 2 4 4 6" xfId="25273"/>
    <cellStyle name="Output 4 2 4 5" xfId="17027"/>
    <cellStyle name="Output 4 2 4 5 2" xfId="22602"/>
    <cellStyle name="Output 4 2 4 5 2 2" xfId="32282"/>
    <cellStyle name="Output 4 2 4 5 3" xfId="19573"/>
    <cellStyle name="Output 4 2 4 5 3 2" xfId="29253"/>
    <cellStyle name="Output 4 2 4 5 4" xfId="20867"/>
    <cellStyle name="Output 4 2 4 5 4 2" xfId="30547"/>
    <cellStyle name="Output 4 2 4 5 5" xfId="25694"/>
    <cellStyle name="Output 4 2 4 6" xfId="21656"/>
    <cellStyle name="Output 4 2 4 6 2" xfId="31336"/>
    <cellStyle name="Output 4 2 4 7" xfId="19219"/>
    <cellStyle name="Output 4 2 4 7 2" xfId="28899"/>
    <cellStyle name="Output 4 2 4 8" xfId="21324"/>
    <cellStyle name="Output 4 2 4 8 2" xfId="31004"/>
    <cellStyle name="Output 4 2 4 9" xfId="25446"/>
    <cellStyle name="Output 4 2 5" xfId="16497"/>
    <cellStyle name="Output 4 2 5 2" xfId="17411"/>
    <cellStyle name="Output 4 2 5 2 2" xfId="22971"/>
    <cellStyle name="Output 4 2 5 2 2 2" xfId="32651"/>
    <cellStyle name="Output 4 2 5 2 3" xfId="21355"/>
    <cellStyle name="Output 4 2 5 2 3 2" xfId="31035"/>
    <cellStyle name="Output 4 2 5 2 4" xfId="24144"/>
    <cellStyle name="Output 4 2 5 2 4 2" xfId="33824"/>
    <cellStyle name="Output 4 2 5 2 5" xfId="26893"/>
    <cellStyle name="Output 4 2 5 2 6" xfId="25037"/>
    <cellStyle name="Output 4 2 5 3" xfId="18092"/>
    <cellStyle name="Output 4 2 5 3 2" xfId="23652"/>
    <cellStyle name="Output 4 2 5 3 2 2" xfId="33332"/>
    <cellStyle name="Output 4 2 5 3 3" xfId="24209"/>
    <cellStyle name="Output 4 2 5 3 3 2" xfId="33889"/>
    <cellStyle name="Output 4 2 5 3 4" xfId="20871"/>
    <cellStyle name="Output 4 2 5 3 4 2" xfId="30551"/>
    <cellStyle name="Output 4 2 5 3 5" xfId="27776"/>
    <cellStyle name="Output 4 2 5 4" xfId="22147"/>
    <cellStyle name="Output 4 2 5 4 2" xfId="31827"/>
    <cellStyle name="Output 4 2 5 5" xfId="24177"/>
    <cellStyle name="Output 4 2 5 5 2" xfId="33857"/>
    <cellStyle name="Output 4 2 5 6" xfId="19888"/>
    <cellStyle name="Output 4 2 5 6 2" xfId="29568"/>
    <cellStyle name="Output 4 2 5 7" xfId="25420"/>
    <cellStyle name="Output 4 2 6" xfId="16261"/>
    <cellStyle name="Output 4 2 6 2" xfId="16857"/>
    <cellStyle name="Output 4 2 6 2 2" xfId="22432"/>
    <cellStyle name="Output 4 2 6 2 2 2" xfId="32112"/>
    <cellStyle name="Output 4 2 6 2 3" xfId="20585"/>
    <cellStyle name="Output 4 2 6 2 3 2" xfId="30265"/>
    <cellStyle name="Output 4 2 6 2 4" xfId="20574"/>
    <cellStyle name="Output 4 2 6 2 4 2" xfId="30254"/>
    <cellStyle name="Output 4 2 6 2 5" xfId="26414"/>
    <cellStyle name="Output 4 2 6 2 6" xfId="26136"/>
    <cellStyle name="Output 4 2 6 3" xfId="17856"/>
    <cellStyle name="Output 4 2 6 3 2" xfId="23416"/>
    <cellStyle name="Output 4 2 6 3 2 2" xfId="33096"/>
    <cellStyle name="Output 4 2 6 3 3" xfId="21067"/>
    <cellStyle name="Output 4 2 6 3 3 2" xfId="30747"/>
    <cellStyle name="Output 4 2 6 3 4" xfId="18331"/>
    <cellStyle name="Output 4 2 6 3 4 2" xfId="28011"/>
    <cellStyle name="Output 4 2 6 3 5" xfId="27540"/>
    <cellStyle name="Output 4 2 6 4" xfId="21911"/>
    <cellStyle name="Output 4 2 6 4 2" xfId="31591"/>
    <cellStyle name="Output 4 2 6 5" xfId="19870"/>
    <cellStyle name="Output 4 2 6 5 2" xfId="29550"/>
    <cellStyle name="Output 4 2 6 6" xfId="24533"/>
    <cellStyle name="Output 4 2 6 6 2" xfId="34213"/>
    <cellStyle name="Output 4 2 6 7" xfId="25229"/>
    <cellStyle name="Output 4 2 7" xfId="16992"/>
    <cellStyle name="Output 4 2 7 2" xfId="22567"/>
    <cellStyle name="Output 4 2 7 2 2" xfId="32247"/>
    <cellStyle name="Output 4 2 7 3" xfId="20309"/>
    <cellStyle name="Output 4 2 7 3 2" xfId="29989"/>
    <cellStyle name="Output 4 2 7 4" xfId="20280"/>
    <cellStyle name="Output 4 2 7 4 2" xfId="29960"/>
    <cellStyle name="Output 4 2 7 5" xfId="26549"/>
    <cellStyle name="Output 4 2 7 6" xfId="25888"/>
    <cellStyle name="Output 4 2 8" xfId="17234"/>
    <cellStyle name="Output 4 2 8 2" xfId="22799"/>
    <cellStyle name="Output 4 2 8 2 2" xfId="32479"/>
    <cellStyle name="Output 4 2 8 3" xfId="20267"/>
    <cellStyle name="Output 4 2 8 3 2" xfId="29947"/>
    <cellStyle name="Output 4 2 8 4" xfId="24699"/>
    <cellStyle name="Output 4 2 8 4 2" xfId="34379"/>
    <cellStyle name="Output 4 2 8 5" xfId="26277"/>
    <cellStyle name="Output 4 2 9" xfId="21632"/>
    <cellStyle name="Output 4 2 9 2" xfId="31312"/>
    <cellStyle name="Output 4 3" xfId="16040"/>
    <cellStyle name="Output 4 3 10" xfId="26149"/>
    <cellStyle name="Output 4 3 2" xfId="16172"/>
    <cellStyle name="Output 4 3 2 2" xfId="16678"/>
    <cellStyle name="Output 4 3 2 2 2" xfId="17592"/>
    <cellStyle name="Output 4 3 2 2 2 2" xfId="23152"/>
    <cellStyle name="Output 4 3 2 2 2 2 2" xfId="32832"/>
    <cellStyle name="Output 4 3 2 2 2 3" xfId="19836"/>
    <cellStyle name="Output 4 3 2 2 2 3 2" xfId="29516"/>
    <cellStyle name="Output 4 3 2 2 2 4" xfId="20304"/>
    <cellStyle name="Output 4 3 2 2 2 4 2" xfId="29984"/>
    <cellStyle name="Output 4 3 2 2 2 5" xfId="27074"/>
    <cellStyle name="Output 4 3 2 2 2 6" xfId="27276"/>
    <cellStyle name="Output 4 3 2 2 3" xfId="18273"/>
    <cellStyle name="Output 4 3 2 2 3 2" xfId="23833"/>
    <cellStyle name="Output 4 3 2 2 3 2 2" xfId="33513"/>
    <cellStyle name="Output 4 3 2 2 3 3" xfId="24191"/>
    <cellStyle name="Output 4 3 2 2 3 3 2" xfId="33871"/>
    <cellStyle name="Output 4 3 2 2 3 4" xfId="21349"/>
    <cellStyle name="Output 4 3 2 2 3 4 2" xfId="31029"/>
    <cellStyle name="Output 4 3 2 2 3 5" xfId="27957"/>
    <cellStyle name="Output 4 3 2 2 4" xfId="22328"/>
    <cellStyle name="Output 4 3 2 2 4 2" xfId="32008"/>
    <cellStyle name="Output 4 3 2 2 5" xfId="20643"/>
    <cellStyle name="Output 4 3 2 2 5 2" xfId="30323"/>
    <cellStyle name="Output 4 3 2 2 6" xfId="18773"/>
    <cellStyle name="Output 4 3 2 2 6 2" xfId="28453"/>
    <cellStyle name="Output 4 3 2 2 7" xfId="25487"/>
    <cellStyle name="Output 4 3 2 3" xfId="16442"/>
    <cellStyle name="Output 4 3 2 3 2" xfId="17356"/>
    <cellStyle name="Output 4 3 2 3 2 2" xfId="22916"/>
    <cellStyle name="Output 4 3 2 3 2 2 2" xfId="32596"/>
    <cellStyle name="Output 4 3 2 3 2 3" xfId="24037"/>
    <cellStyle name="Output 4 3 2 3 2 3 2" xfId="33717"/>
    <cellStyle name="Output 4 3 2 3 2 4" xfId="18747"/>
    <cellStyle name="Output 4 3 2 3 2 4 2" xfId="28427"/>
    <cellStyle name="Output 4 3 2 3 2 5" xfId="26838"/>
    <cellStyle name="Output 4 3 2 3 2 6" xfId="25121"/>
    <cellStyle name="Output 4 3 2 3 3" xfId="18037"/>
    <cellStyle name="Output 4 3 2 3 3 2" xfId="23597"/>
    <cellStyle name="Output 4 3 2 3 3 2 2" xfId="33277"/>
    <cellStyle name="Output 4 3 2 3 3 3" xfId="18866"/>
    <cellStyle name="Output 4 3 2 3 3 3 2" xfId="28546"/>
    <cellStyle name="Output 4 3 2 3 3 4" xfId="24919"/>
    <cellStyle name="Output 4 3 2 3 3 4 2" xfId="34599"/>
    <cellStyle name="Output 4 3 2 3 3 5" xfId="27721"/>
    <cellStyle name="Output 4 3 2 3 4" xfId="22092"/>
    <cellStyle name="Output 4 3 2 3 4 2" xfId="31772"/>
    <cellStyle name="Output 4 3 2 3 5" xfId="19023"/>
    <cellStyle name="Output 4 3 2 3 5 2" xfId="28703"/>
    <cellStyle name="Output 4 3 2 3 6" xfId="19718"/>
    <cellStyle name="Output 4 3 2 3 6 2" xfId="29398"/>
    <cellStyle name="Output 4 3 2 3 7" xfId="25378"/>
    <cellStyle name="Output 4 3 2 4" xfId="17264"/>
    <cellStyle name="Output 4 3 2 4 2" xfId="22824"/>
    <cellStyle name="Output 4 3 2 4 2 2" xfId="32504"/>
    <cellStyle name="Output 4 3 2 4 3" xfId="21202"/>
    <cellStyle name="Output 4 3 2 4 3 2" xfId="30882"/>
    <cellStyle name="Output 4 3 2 4 4" xfId="18949"/>
    <cellStyle name="Output 4 3 2 4 4 2" xfId="28629"/>
    <cellStyle name="Output 4 3 2 4 5" xfId="26758"/>
    <cellStyle name="Output 4 3 2 4 6" xfId="27179"/>
    <cellStyle name="Output 4 3 2 5" xfId="17767"/>
    <cellStyle name="Output 4 3 2 5 2" xfId="23327"/>
    <cellStyle name="Output 4 3 2 5 2 2" xfId="33007"/>
    <cellStyle name="Output 4 3 2 5 3" xfId="24534"/>
    <cellStyle name="Output 4 3 2 5 3 2" xfId="34214"/>
    <cellStyle name="Output 4 3 2 5 4" xfId="18681"/>
    <cellStyle name="Output 4 3 2 5 4 2" xfId="28361"/>
    <cellStyle name="Output 4 3 2 5 5" xfId="27451"/>
    <cellStyle name="Output 4 3 2 6" xfId="21822"/>
    <cellStyle name="Output 4 3 2 6 2" xfId="31502"/>
    <cellStyle name="Output 4 3 2 7" xfId="20213"/>
    <cellStyle name="Output 4 3 2 7 2" xfId="29893"/>
    <cellStyle name="Output 4 3 2 8" xfId="19604"/>
    <cellStyle name="Output 4 3 2 8 2" xfId="29284"/>
    <cellStyle name="Output 4 3 2 9" xfId="25977"/>
    <cellStyle name="Output 4 3 3" xfId="16567"/>
    <cellStyle name="Output 4 3 3 2" xfId="17481"/>
    <cellStyle name="Output 4 3 3 2 2" xfId="23041"/>
    <cellStyle name="Output 4 3 3 2 2 2" xfId="32721"/>
    <cellStyle name="Output 4 3 3 2 3" xfId="19234"/>
    <cellStyle name="Output 4 3 3 2 3 2" xfId="28914"/>
    <cellStyle name="Output 4 3 3 2 4" xfId="19833"/>
    <cellStyle name="Output 4 3 3 2 4 2" xfId="29513"/>
    <cellStyle name="Output 4 3 3 2 5" xfId="26963"/>
    <cellStyle name="Output 4 3 3 2 6" xfId="25106"/>
    <cellStyle name="Output 4 3 3 3" xfId="18162"/>
    <cellStyle name="Output 4 3 3 3 2" xfId="23722"/>
    <cellStyle name="Output 4 3 3 3 2 2" xfId="33402"/>
    <cellStyle name="Output 4 3 3 3 3" xfId="18367"/>
    <cellStyle name="Output 4 3 3 3 3 2" xfId="28047"/>
    <cellStyle name="Output 4 3 3 3 4" xfId="24881"/>
    <cellStyle name="Output 4 3 3 3 4 2" xfId="34561"/>
    <cellStyle name="Output 4 3 3 3 5" xfId="27846"/>
    <cellStyle name="Output 4 3 3 4" xfId="22217"/>
    <cellStyle name="Output 4 3 3 4 2" xfId="31897"/>
    <cellStyle name="Output 4 3 3 5" xfId="21274"/>
    <cellStyle name="Output 4 3 3 5 2" xfId="30954"/>
    <cellStyle name="Output 4 3 3 6" xfId="20082"/>
    <cellStyle name="Output 4 3 3 6 2" xfId="29762"/>
    <cellStyle name="Output 4 3 3 7" xfId="25635"/>
    <cellStyle name="Output 4 3 4" xfId="16331"/>
    <cellStyle name="Output 4 3 4 2" xfId="16957"/>
    <cellStyle name="Output 4 3 4 2 2" xfId="22532"/>
    <cellStyle name="Output 4 3 4 2 2 2" xfId="32212"/>
    <cellStyle name="Output 4 3 4 2 3" xfId="18409"/>
    <cellStyle name="Output 4 3 4 2 3 2" xfId="28089"/>
    <cellStyle name="Output 4 3 4 2 4" xfId="18996"/>
    <cellStyle name="Output 4 3 4 2 4 2" xfId="28676"/>
    <cellStyle name="Output 4 3 4 2 5" xfId="26514"/>
    <cellStyle name="Output 4 3 4 2 6" xfId="25266"/>
    <cellStyle name="Output 4 3 4 3" xfId="17926"/>
    <cellStyle name="Output 4 3 4 3 2" xfId="23486"/>
    <cellStyle name="Output 4 3 4 3 2 2" xfId="33166"/>
    <cellStyle name="Output 4 3 4 3 3" xfId="16763"/>
    <cellStyle name="Output 4 3 4 3 3 2" xfId="25596"/>
    <cellStyle name="Output 4 3 4 3 4" xfId="24660"/>
    <cellStyle name="Output 4 3 4 3 4 2" xfId="34340"/>
    <cellStyle name="Output 4 3 4 3 5" xfId="27610"/>
    <cellStyle name="Output 4 3 4 4" xfId="21981"/>
    <cellStyle name="Output 4 3 4 4 2" xfId="31661"/>
    <cellStyle name="Output 4 3 4 5" xfId="19408"/>
    <cellStyle name="Output 4 3 4 5 2" xfId="29088"/>
    <cellStyle name="Output 4 3 4 6" xfId="19804"/>
    <cellStyle name="Output 4 3 4 6 2" xfId="29484"/>
    <cellStyle name="Output 4 3 4 7" xfId="25665"/>
    <cellStyle name="Output 4 3 5" xfId="17078"/>
    <cellStyle name="Output 4 3 5 2" xfId="22653"/>
    <cellStyle name="Output 4 3 5 2 2" xfId="32333"/>
    <cellStyle name="Output 4 3 5 3" xfId="18595"/>
    <cellStyle name="Output 4 3 5 3 2" xfId="28275"/>
    <cellStyle name="Output 4 3 5 4" xfId="24501"/>
    <cellStyle name="Output 4 3 5 4 2" xfId="34181"/>
    <cellStyle name="Output 4 3 5 5" xfId="26626"/>
    <cellStyle name="Output 4 3 5 6" xfId="25183"/>
    <cellStyle name="Output 4 3 6" xfId="17656"/>
    <cellStyle name="Output 4 3 6 2" xfId="23216"/>
    <cellStyle name="Output 4 3 6 2 2" xfId="32896"/>
    <cellStyle name="Output 4 3 6 3" xfId="23893"/>
    <cellStyle name="Output 4 3 6 3 2" xfId="33573"/>
    <cellStyle name="Output 4 3 6 4" xfId="21504"/>
    <cellStyle name="Output 4 3 6 4 2" xfId="31184"/>
    <cellStyle name="Output 4 3 6 5" xfId="27340"/>
    <cellStyle name="Output 4 3 7" xfId="21707"/>
    <cellStyle name="Output 4 3 7 2" xfId="31387"/>
    <cellStyle name="Output 4 3 8" xfId="19306"/>
    <cellStyle name="Output 4 3 8 2" xfId="28986"/>
    <cellStyle name="Output 4 3 9" xfId="24852"/>
    <cellStyle name="Output 4 3 9 2" xfId="34532"/>
    <cellStyle name="Output 4 4" xfId="16070"/>
    <cellStyle name="Output 4 4 2" xfId="16596"/>
    <cellStyle name="Output 4 4 2 2" xfId="17510"/>
    <cellStyle name="Output 4 4 2 2 2" xfId="23070"/>
    <cellStyle name="Output 4 4 2 2 2 2" xfId="32750"/>
    <cellStyle name="Output 4 4 2 2 3" xfId="18898"/>
    <cellStyle name="Output 4 4 2 2 3 2" xfId="28578"/>
    <cellStyle name="Output 4 4 2 2 4" xfId="24993"/>
    <cellStyle name="Output 4 4 2 2 4 2" xfId="34673"/>
    <cellStyle name="Output 4 4 2 2 5" xfId="26992"/>
    <cellStyle name="Output 4 4 2 2 6" xfId="27194"/>
    <cellStyle name="Output 4 4 2 3" xfId="18191"/>
    <cellStyle name="Output 4 4 2 3 2" xfId="23751"/>
    <cellStyle name="Output 4 4 2 3 2 2" xfId="33431"/>
    <cellStyle name="Output 4 4 2 3 3" xfId="23869"/>
    <cellStyle name="Output 4 4 2 3 3 2" xfId="33549"/>
    <cellStyle name="Output 4 4 2 3 4" xfId="24706"/>
    <cellStyle name="Output 4 4 2 3 4 2" xfId="34386"/>
    <cellStyle name="Output 4 4 2 3 5" xfId="27875"/>
    <cellStyle name="Output 4 4 2 4" xfId="22246"/>
    <cellStyle name="Output 4 4 2 4 2" xfId="31926"/>
    <cellStyle name="Output 4 4 2 5" xfId="19978"/>
    <cellStyle name="Output 4 4 2 5 2" xfId="29658"/>
    <cellStyle name="Output 4 4 2 6" xfId="20212"/>
    <cellStyle name="Output 4 4 2 6 2" xfId="29892"/>
    <cellStyle name="Output 4 4 2 7" xfId="25804"/>
    <cellStyle name="Output 4 4 3" xfId="16360"/>
    <cellStyle name="Output 4 4 3 2" xfId="16892"/>
    <cellStyle name="Output 4 4 3 2 2" xfId="22467"/>
    <cellStyle name="Output 4 4 3 2 2 2" xfId="32147"/>
    <cellStyle name="Output 4 4 3 2 3" xfId="19855"/>
    <cellStyle name="Output 4 4 3 2 3 2" xfId="29535"/>
    <cellStyle name="Output 4 4 3 2 4" xfId="19073"/>
    <cellStyle name="Output 4 4 3 2 4 2" xfId="28753"/>
    <cellStyle name="Output 4 4 3 2 5" xfId="26449"/>
    <cellStyle name="Output 4 4 3 2 6" xfId="25455"/>
    <cellStyle name="Output 4 4 3 3" xfId="17955"/>
    <cellStyle name="Output 4 4 3 3 2" xfId="23515"/>
    <cellStyle name="Output 4 4 3 3 2 2" xfId="33195"/>
    <cellStyle name="Output 4 4 3 3 3" xfId="19469"/>
    <cellStyle name="Output 4 4 3 3 3 2" xfId="29149"/>
    <cellStyle name="Output 4 4 3 3 4" xfId="19488"/>
    <cellStyle name="Output 4 4 3 3 4 2" xfId="29168"/>
    <cellStyle name="Output 4 4 3 3 5" xfId="27639"/>
    <cellStyle name="Output 4 4 3 4" xfId="22010"/>
    <cellStyle name="Output 4 4 3 4 2" xfId="31690"/>
    <cellStyle name="Output 4 4 3 5" xfId="20819"/>
    <cellStyle name="Output 4 4 3 5 2" xfId="30499"/>
    <cellStyle name="Output 4 4 3 6" xfId="19715"/>
    <cellStyle name="Output 4 4 3 6 2" xfId="29395"/>
    <cellStyle name="Output 4 4 3 7" xfId="26042"/>
    <cellStyle name="Output 4 4 4" xfId="17153"/>
    <cellStyle name="Output 4 4 4 2" xfId="22728"/>
    <cellStyle name="Output 4 4 4 2 2" xfId="32408"/>
    <cellStyle name="Output 4 4 4 3" xfId="20092"/>
    <cellStyle name="Output 4 4 4 3 2" xfId="29772"/>
    <cellStyle name="Output 4 4 4 4" xfId="19483"/>
    <cellStyle name="Output 4 4 4 4 2" xfId="29163"/>
    <cellStyle name="Output 4 4 4 5" xfId="26692"/>
    <cellStyle name="Output 4 4 4 6" xfId="26309"/>
    <cellStyle name="Output 4 4 5" xfId="17685"/>
    <cellStyle name="Output 4 4 5 2" xfId="23245"/>
    <cellStyle name="Output 4 4 5 2 2" xfId="32925"/>
    <cellStyle name="Output 4 4 5 3" xfId="18874"/>
    <cellStyle name="Output 4 4 5 3 2" xfId="28554"/>
    <cellStyle name="Output 4 4 5 4" xfId="19690"/>
    <cellStyle name="Output 4 4 5 4 2" xfId="29370"/>
    <cellStyle name="Output 4 4 5 5" xfId="27369"/>
    <cellStyle name="Output 4 4 6" xfId="21736"/>
    <cellStyle name="Output 4 4 6 2" xfId="31416"/>
    <cellStyle name="Output 4 4 7" xfId="21511"/>
    <cellStyle name="Output 4 4 7 2" xfId="31191"/>
    <cellStyle name="Output 4 4 8" xfId="18984"/>
    <cellStyle name="Output 4 4 8 2" xfId="28664"/>
    <cellStyle name="Output 4 4 9" xfId="25909"/>
    <cellStyle name="Output 4 5" xfId="16227"/>
    <cellStyle name="Output 4 5 2" xfId="16958"/>
    <cellStyle name="Output 4 5 2 2" xfId="22533"/>
    <cellStyle name="Output 4 5 2 2 2" xfId="32213"/>
    <cellStyle name="Output 4 5 2 3" xfId="19218"/>
    <cellStyle name="Output 4 5 2 3 2" xfId="28898"/>
    <cellStyle name="Output 4 5 2 4" xfId="21456"/>
    <cellStyle name="Output 4 5 2 4 2" xfId="31136"/>
    <cellStyle name="Output 4 5 2 5" xfId="26515"/>
    <cellStyle name="Output 4 5 2 6" xfId="25192"/>
    <cellStyle name="Output 4 5 3" xfId="17822"/>
    <cellStyle name="Output 4 5 3 2" xfId="23382"/>
    <cellStyle name="Output 4 5 3 2 2" xfId="33062"/>
    <cellStyle name="Output 4 5 3 3" xfId="21042"/>
    <cellStyle name="Output 4 5 3 3 2" xfId="30722"/>
    <cellStyle name="Output 4 5 3 4" xfId="19740"/>
    <cellStyle name="Output 4 5 3 4 2" xfId="29420"/>
    <cellStyle name="Output 4 5 3 5" xfId="27506"/>
    <cellStyle name="Output 4 5 4" xfId="21877"/>
    <cellStyle name="Output 4 5 4 2" xfId="31557"/>
    <cellStyle name="Output 4 5 5" xfId="20320"/>
    <cellStyle name="Output 4 5 5 2" xfId="30000"/>
    <cellStyle name="Output 4 5 6" xfId="18583"/>
    <cellStyle name="Output 4 5 6 2" xfId="28263"/>
    <cellStyle name="Output 4 5 7" xfId="25255"/>
    <cellStyle name="Output 4 6" xfId="23995"/>
    <cellStyle name="Output 4 6 2" xfId="33675"/>
    <cellStyle name="Output 5" xfId="797"/>
    <cellStyle name="Output 5 2" xfId="15951"/>
    <cellStyle name="Output 5 2 10" xfId="21281"/>
    <cellStyle name="Output 5 2 10 2" xfId="30961"/>
    <cellStyle name="Output 5 2 11" xfId="19137"/>
    <cellStyle name="Output 5 2 11 2" xfId="28817"/>
    <cellStyle name="Output 5 2 12" xfId="25956"/>
    <cellStyle name="Output 5 2 2" xfId="16133"/>
    <cellStyle name="Output 5 2 2 10" xfId="25176"/>
    <cellStyle name="Output 5 2 2 2" xfId="16200"/>
    <cellStyle name="Output 5 2 2 2 2" xfId="16706"/>
    <cellStyle name="Output 5 2 2 2 2 2" xfId="17620"/>
    <cellStyle name="Output 5 2 2 2 2 2 2" xfId="23180"/>
    <cellStyle name="Output 5 2 2 2 2 2 2 2" xfId="32860"/>
    <cellStyle name="Output 5 2 2 2 2 2 3" xfId="20790"/>
    <cellStyle name="Output 5 2 2 2 2 2 3 2" xfId="30470"/>
    <cellStyle name="Output 5 2 2 2 2 2 4" xfId="20262"/>
    <cellStyle name="Output 5 2 2 2 2 2 4 2" xfId="29942"/>
    <cellStyle name="Output 5 2 2 2 2 2 5" xfId="27102"/>
    <cellStyle name="Output 5 2 2 2 2 2 6" xfId="27304"/>
    <cellStyle name="Output 5 2 2 2 2 3" xfId="18301"/>
    <cellStyle name="Output 5 2 2 2 2 3 2" xfId="23861"/>
    <cellStyle name="Output 5 2 2 2 2 3 2 2" xfId="33541"/>
    <cellStyle name="Output 5 2 2 2 2 3 3" xfId="24561"/>
    <cellStyle name="Output 5 2 2 2 2 3 3 2" xfId="34241"/>
    <cellStyle name="Output 5 2 2 2 2 3 4" xfId="19630"/>
    <cellStyle name="Output 5 2 2 2 2 3 4 2" xfId="29310"/>
    <cellStyle name="Output 5 2 2 2 2 3 5" xfId="27985"/>
    <cellStyle name="Output 5 2 2 2 2 4" xfId="22356"/>
    <cellStyle name="Output 5 2 2 2 2 4 2" xfId="32036"/>
    <cellStyle name="Output 5 2 2 2 2 5" xfId="18710"/>
    <cellStyle name="Output 5 2 2 2 2 5 2" xfId="28390"/>
    <cellStyle name="Output 5 2 2 2 2 6" xfId="20610"/>
    <cellStyle name="Output 5 2 2 2 2 6 2" xfId="30290"/>
    <cellStyle name="Output 5 2 2 2 2 7" xfId="25891"/>
    <cellStyle name="Output 5 2 2 2 3" xfId="16470"/>
    <cellStyle name="Output 5 2 2 2 3 2" xfId="17384"/>
    <cellStyle name="Output 5 2 2 2 3 2 2" xfId="22944"/>
    <cellStyle name="Output 5 2 2 2 3 2 2 2" xfId="32624"/>
    <cellStyle name="Output 5 2 2 2 3 2 3" xfId="20352"/>
    <cellStyle name="Output 5 2 2 2 3 2 3 2" xfId="30032"/>
    <cellStyle name="Output 5 2 2 2 3 2 4" xfId="24682"/>
    <cellStyle name="Output 5 2 2 2 3 2 4 2" xfId="34362"/>
    <cellStyle name="Output 5 2 2 2 3 2 5" xfId="26866"/>
    <cellStyle name="Output 5 2 2 2 3 2 6" xfId="25117"/>
    <cellStyle name="Output 5 2 2 2 3 3" xfId="18065"/>
    <cellStyle name="Output 5 2 2 2 3 3 2" xfId="23625"/>
    <cellStyle name="Output 5 2 2 2 3 3 2 2" xfId="33305"/>
    <cellStyle name="Output 5 2 2 2 3 3 3" xfId="20958"/>
    <cellStyle name="Output 5 2 2 2 3 3 3 2" xfId="30638"/>
    <cellStyle name="Output 5 2 2 2 3 3 4" xfId="24645"/>
    <cellStyle name="Output 5 2 2 2 3 3 4 2" xfId="34325"/>
    <cellStyle name="Output 5 2 2 2 3 3 5" xfId="27749"/>
    <cellStyle name="Output 5 2 2 2 3 4" xfId="22120"/>
    <cellStyle name="Output 5 2 2 2 3 4 2" xfId="31800"/>
    <cellStyle name="Output 5 2 2 2 3 5" xfId="18935"/>
    <cellStyle name="Output 5 2 2 2 3 5 2" xfId="28615"/>
    <cellStyle name="Output 5 2 2 2 3 6" xfId="23931"/>
    <cellStyle name="Output 5 2 2 2 3 6 2" xfId="33611"/>
    <cellStyle name="Output 5 2 2 2 3 7" xfId="26070"/>
    <cellStyle name="Output 5 2 2 2 4" xfId="16976"/>
    <cellStyle name="Output 5 2 2 2 4 2" xfId="22551"/>
    <cellStyle name="Output 5 2 2 2 4 2 2" xfId="32231"/>
    <cellStyle name="Output 5 2 2 2 4 3" xfId="23930"/>
    <cellStyle name="Output 5 2 2 2 4 3 2" xfId="33610"/>
    <cellStyle name="Output 5 2 2 2 4 4" xfId="19307"/>
    <cellStyle name="Output 5 2 2 2 4 4 2" xfId="28987"/>
    <cellStyle name="Output 5 2 2 2 4 5" xfId="26533"/>
    <cellStyle name="Output 5 2 2 2 4 6" xfId="25806"/>
    <cellStyle name="Output 5 2 2 2 5" xfId="17795"/>
    <cellStyle name="Output 5 2 2 2 5 2" xfId="23355"/>
    <cellStyle name="Output 5 2 2 2 5 2 2" xfId="33035"/>
    <cellStyle name="Output 5 2 2 2 5 3" xfId="21136"/>
    <cellStyle name="Output 5 2 2 2 5 3 2" xfId="30816"/>
    <cellStyle name="Output 5 2 2 2 5 4" xfId="25015"/>
    <cellStyle name="Output 5 2 2 2 5 4 2" xfId="34695"/>
    <cellStyle name="Output 5 2 2 2 5 5" xfId="27479"/>
    <cellStyle name="Output 5 2 2 2 6" xfId="21850"/>
    <cellStyle name="Output 5 2 2 2 6 2" xfId="31530"/>
    <cellStyle name="Output 5 2 2 2 7" xfId="19884"/>
    <cellStyle name="Output 5 2 2 2 7 2" xfId="29564"/>
    <cellStyle name="Output 5 2 2 2 8" xfId="18574"/>
    <cellStyle name="Output 5 2 2 2 8 2" xfId="28254"/>
    <cellStyle name="Output 5 2 2 2 9" xfId="26034"/>
    <cellStyle name="Output 5 2 2 3" xfId="16647"/>
    <cellStyle name="Output 5 2 2 3 2" xfId="17561"/>
    <cellStyle name="Output 5 2 2 3 2 2" xfId="23121"/>
    <cellStyle name="Output 5 2 2 3 2 2 2" xfId="32801"/>
    <cellStyle name="Output 5 2 2 3 2 3" xfId="23999"/>
    <cellStyle name="Output 5 2 2 3 2 3 2" xfId="33679"/>
    <cellStyle name="Output 5 2 2 3 2 4" xfId="24234"/>
    <cellStyle name="Output 5 2 2 3 2 4 2" xfId="33914"/>
    <cellStyle name="Output 5 2 2 3 2 5" xfId="27043"/>
    <cellStyle name="Output 5 2 2 3 2 6" xfId="27245"/>
    <cellStyle name="Output 5 2 2 3 3" xfId="18242"/>
    <cellStyle name="Output 5 2 2 3 3 2" xfId="23802"/>
    <cellStyle name="Output 5 2 2 3 3 2 2" xfId="33482"/>
    <cellStyle name="Output 5 2 2 3 3 3" xfId="24513"/>
    <cellStyle name="Output 5 2 2 3 3 3 2" xfId="34193"/>
    <cellStyle name="Output 5 2 2 3 3 4" xfId="24663"/>
    <cellStyle name="Output 5 2 2 3 3 4 2" xfId="34343"/>
    <cellStyle name="Output 5 2 2 3 3 5" xfId="27926"/>
    <cellStyle name="Output 5 2 2 3 4" xfId="22297"/>
    <cellStyle name="Output 5 2 2 3 4 2" xfId="31977"/>
    <cellStyle name="Output 5 2 2 3 5" xfId="20673"/>
    <cellStyle name="Output 5 2 2 3 5 2" xfId="30353"/>
    <cellStyle name="Output 5 2 2 3 6" xfId="20337"/>
    <cellStyle name="Output 5 2 2 3 6 2" xfId="30017"/>
    <cellStyle name="Output 5 2 2 3 7" xfId="25638"/>
    <cellStyle name="Output 5 2 2 4" xfId="16411"/>
    <cellStyle name="Output 5 2 2 4 2" xfId="17325"/>
    <cellStyle name="Output 5 2 2 4 2 2" xfId="22885"/>
    <cellStyle name="Output 5 2 2 4 2 2 2" xfId="32565"/>
    <cellStyle name="Output 5 2 2 4 2 3" xfId="20670"/>
    <cellStyle name="Output 5 2 2 4 2 3 2" xfId="30350"/>
    <cellStyle name="Output 5 2 2 4 2 4" xfId="19985"/>
    <cellStyle name="Output 5 2 2 4 2 4 2" xfId="29665"/>
    <cellStyle name="Output 5 2 2 4 2 5" xfId="26807"/>
    <cellStyle name="Output 5 2 2 4 2 6" xfId="25280"/>
    <cellStyle name="Output 5 2 2 4 3" xfId="18006"/>
    <cellStyle name="Output 5 2 2 4 3 2" xfId="23566"/>
    <cellStyle name="Output 5 2 2 4 3 2 2" xfId="33246"/>
    <cellStyle name="Output 5 2 2 4 3 3" xfId="19326"/>
    <cellStyle name="Output 5 2 2 4 3 3 2" xfId="29006"/>
    <cellStyle name="Output 5 2 2 4 3 4" xfId="20773"/>
    <cellStyle name="Output 5 2 2 4 3 4 2" xfId="30453"/>
    <cellStyle name="Output 5 2 2 4 3 5" xfId="27690"/>
    <cellStyle name="Output 5 2 2 4 4" xfId="22061"/>
    <cellStyle name="Output 5 2 2 4 4 2" xfId="31741"/>
    <cellStyle name="Output 5 2 2 4 5" xfId="16730"/>
    <cellStyle name="Output 5 2 2 4 5 2" xfId="25855"/>
    <cellStyle name="Output 5 2 2 4 6" xfId="20244"/>
    <cellStyle name="Output 5 2 2 4 6 2" xfId="29924"/>
    <cellStyle name="Output 5 2 2 4 7" xfId="25996"/>
    <cellStyle name="Output 5 2 2 5" xfId="17192"/>
    <cellStyle name="Output 5 2 2 5 2" xfId="22767"/>
    <cellStyle name="Output 5 2 2 5 2 2" xfId="32447"/>
    <cellStyle name="Output 5 2 2 5 3" xfId="21434"/>
    <cellStyle name="Output 5 2 2 5 3 2" xfId="31114"/>
    <cellStyle name="Output 5 2 2 5 4" xfId="20741"/>
    <cellStyle name="Output 5 2 2 5 4 2" xfId="30421"/>
    <cellStyle name="Output 5 2 2 5 5" xfId="26725"/>
    <cellStyle name="Output 5 2 2 5 6" xfId="27167"/>
    <cellStyle name="Output 5 2 2 6" xfId="17736"/>
    <cellStyle name="Output 5 2 2 6 2" xfId="23296"/>
    <cellStyle name="Output 5 2 2 6 2 2" xfId="32976"/>
    <cellStyle name="Output 5 2 2 6 3" xfId="21280"/>
    <cellStyle name="Output 5 2 2 6 3 2" xfId="30960"/>
    <cellStyle name="Output 5 2 2 6 4" xfId="21275"/>
    <cellStyle name="Output 5 2 2 6 4 2" xfId="30955"/>
    <cellStyle name="Output 5 2 2 6 5" xfId="27420"/>
    <cellStyle name="Output 5 2 2 7" xfId="21789"/>
    <cellStyle name="Output 5 2 2 7 2" xfId="31469"/>
    <cellStyle name="Output 5 2 2 8" xfId="21234"/>
    <cellStyle name="Output 5 2 2 8 2" xfId="30914"/>
    <cellStyle name="Output 5 2 2 9" xfId="19208"/>
    <cellStyle name="Output 5 2 2 9 2" xfId="28888"/>
    <cellStyle name="Output 5 2 3" xfId="16069"/>
    <cellStyle name="Output 5 2 3 2" xfId="16595"/>
    <cellStyle name="Output 5 2 3 2 2" xfId="17509"/>
    <cellStyle name="Output 5 2 3 2 2 2" xfId="23069"/>
    <cellStyle name="Output 5 2 3 2 2 2 2" xfId="32749"/>
    <cellStyle name="Output 5 2 3 2 2 3" xfId="19336"/>
    <cellStyle name="Output 5 2 3 2 2 3 2" xfId="29016"/>
    <cellStyle name="Output 5 2 3 2 2 4" xfId="20811"/>
    <cellStyle name="Output 5 2 3 2 2 4 2" xfId="30491"/>
    <cellStyle name="Output 5 2 3 2 2 5" xfId="26991"/>
    <cellStyle name="Output 5 2 3 2 2 6" xfId="27193"/>
    <cellStyle name="Output 5 2 3 2 3" xfId="18190"/>
    <cellStyle name="Output 5 2 3 2 3 2" xfId="23750"/>
    <cellStyle name="Output 5 2 3 2 3 2 2" xfId="33430"/>
    <cellStyle name="Output 5 2 3 2 3 3" xfId="24134"/>
    <cellStyle name="Output 5 2 3 2 3 3 2" xfId="33814"/>
    <cellStyle name="Output 5 2 3 2 3 4" xfId="24977"/>
    <cellStyle name="Output 5 2 3 2 3 4 2" xfId="34657"/>
    <cellStyle name="Output 5 2 3 2 3 5" xfId="27874"/>
    <cellStyle name="Output 5 2 3 2 4" xfId="22245"/>
    <cellStyle name="Output 5 2 3 2 4 2" xfId="31925"/>
    <cellStyle name="Output 5 2 3 2 5" xfId="19775"/>
    <cellStyle name="Output 5 2 3 2 5 2" xfId="29455"/>
    <cellStyle name="Output 5 2 3 2 6" xfId="19591"/>
    <cellStyle name="Output 5 2 3 2 6 2" xfId="29271"/>
    <cellStyle name="Output 5 2 3 2 7" xfId="26196"/>
    <cellStyle name="Output 5 2 3 3" xfId="16359"/>
    <cellStyle name="Output 5 2 3 3 2" xfId="16923"/>
    <cellStyle name="Output 5 2 3 3 2 2" xfId="22498"/>
    <cellStyle name="Output 5 2 3 3 2 2 2" xfId="32178"/>
    <cellStyle name="Output 5 2 3 3 2 3" xfId="18607"/>
    <cellStyle name="Output 5 2 3 3 2 3 2" xfId="28287"/>
    <cellStyle name="Output 5 2 3 3 2 4" xfId="22376"/>
    <cellStyle name="Output 5 2 3 3 2 4 2" xfId="32056"/>
    <cellStyle name="Output 5 2 3 3 2 5" xfId="26480"/>
    <cellStyle name="Output 5 2 3 3 2 6" xfId="25605"/>
    <cellStyle name="Output 5 2 3 3 3" xfId="17954"/>
    <cellStyle name="Output 5 2 3 3 3 2" xfId="23514"/>
    <cellStyle name="Output 5 2 3 3 3 2 2" xfId="33194"/>
    <cellStyle name="Output 5 2 3 3 3 3" xfId="24347"/>
    <cellStyle name="Output 5 2 3 3 3 3 2" xfId="34027"/>
    <cellStyle name="Output 5 2 3 3 3 4" xfId="24011"/>
    <cellStyle name="Output 5 2 3 3 3 4 2" xfId="33691"/>
    <cellStyle name="Output 5 2 3 3 3 5" xfId="27638"/>
    <cellStyle name="Output 5 2 3 3 4" xfId="22009"/>
    <cellStyle name="Output 5 2 3 3 4 2" xfId="31689"/>
    <cellStyle name="Output 5 2 3 3 5" xfId="18783"/>
    <cellStyle name="Output 5 2 3 3 5 2" xfId="28463"/>
    <cellStyle name="Output 5 2 3 3 6" xfId="20895"/>
    <cellStyle name="Output 5 2 3 3 6 2" xfId="30575"/>
    <cellStyle name="Output 5 2 3 3 7" xfId="25782"/>
    <cellStyle name="Output 5 2 3 4" xfId="17116"/>
    <cellStyle name="Output 5 2 3 4 2" xfId="22691"/>
    <cellStyle name="Output 5 2 3 4 2 2" xfId="32371"/>
    <cellStyle name="Output 5 2 3 4 3" xfId="20441"/>
    <cellStyle name="Output 5 2 3 4 3 2" xfId="30121"/>
    <cellStyle name="Output 5 2 3 4 4" xfId="21353"/>
    <cellStyle name="Output 5 2 3 4 4 2" xfId="31033"/>
    <cellStyle name="Output 5 2 3 4 5" xfId="26659"/>
    <cellStyle name="Output 5 2 3 4 6" xfId="26294"/>
    <cellStyle name="Output 5 2 3 5" xfId="17684"/>
    <cellStyle name="Output 5 2 3 5 2" xfId="23244"/>
    <cellStyle name="Output 5 2 3 5 2 2" xfId="32924"/>
    <cellStyle name="Output 5 2 3 5 3" xfId="19749"/>
    <cellStyle name="Output 5 2 3 5 3 2" xfId="29429"/>
    <cellStyle name="Output 5 2 3 5 4" xfId="24582"/>
    <cellStyle name="Output 5 2 3 5 4 2" xfId="34262"/>
    <cellStyle name="Output 5 2 3 5 5" xfId="27368"/>
    <cellStyle name="Output 5 2 3 6" xfId="21735"/>
    <cellStyle name="Output 5 2 3 6 2" xfId="31415"/>
    <cellStyle name="Output 5 2 3 7" xfId="20493"/>
    <cellStyle name="Output 5 2 3 7 2" xfId="30173"/>
    <cellStyle name="Output 5 2 3 8" xfId="18870"/>
    <cellStyle name="Output 5 2 3 8 2" xfId="28550"/>
    <cellStyle name="Output 5 2 3 9" xfId="25239"/>
    <cellStyle name="Output 5 2 4" xfId="16002"/>
    <cellStyle name="Output 5 2 4 2" xfId="16545"/>
    <cellStyle name="Output 5 2 4 2 2" xfId="17459"/>
    <cellStyle name="Output 5 2 4 2 2 2" xfId="23019"/>
    <cellStyle name="Output 5 2 4 2 2 2 2" xfId="32699"/>
    <cellStyle name="Output 5 2 4 2 2 3" xfId="19977"/>
    <cellStyle name="Output 5 2 4 2 2 3 2" xfId="29657"/>
    <cellStyle name="Output 5 2 4 2 2 4" xfId="18951"/>
    <cellStyle name="Output 5 2 4 2 2 4 2" xfId="28631"/>
    <cellStyle name="Output 5 2 4 2 2 5" xfId="26941"/>
    <cellStyle name="Output 5 2 4 2 2 6" xfId="25051"/>
    <cellStyle name="Output 5 2 4 2 3" xfId="18140"/>
    <cellStyle name="Output 5 2 4 2 3 2" xfId="23700"/>
    <cellStyle name="Output 5 2 4 2 3 2 2" xfId="33380"/>
    <cellStyle name="Output 5 2 4 2 3 3" xfId="23888"/>
    <cellStyle name="Output 5 2 4 2 3 3 2" xfId="33568"/>
    <cellStyle name="Output 5 2 4 2 3 4" xfId="24574"/>
    <cellStyle name="Output 5 2 4 2 3 4 2" xfId="34254"/>
    <cellStyle name="Output 5 2 4 2 3 5" xfId="27824"/>
    <cellStyle name="Output 5 2 4 2 4" xfId="22195"/>
    <cellStyle name="Output 5 2 4 2 4 2" xfId="31875"/>
    <cellStyle name="Output 5 2 4 2 5" xfId="20509"/>
    <cellStyle name="Output 5 2 4 2 5 2" xfId="30189"/>
    <cellStyle name="Output 5 2 4 2 6" xfId="21257"/>
    <cellStyle name="Output 5 2 4 2 6 2" xfId="30937"/>
    <cellStyle name="Output 5 2 4 2 7" xfId="25319"/>
    <cellStyle name="Output 5 2 4 3" xfId="16309"/>
    <cellStyle name="Output 5 2 4 3 2" xfId="17064"/>
    <cellStyle name="Output 5 2 4 3 2 2" xfId="22639"/>
    <cellStyle name="Output 5 2 4 3 2 2 2" xfId="32319"/>
    <cellStyle name="Output 5 2 4 3 2 3" xfId="19704"/>
    <cellStyle name="Output 5 2 4 3 2 3 2" xfId="29384"/>
    <cellStyle name="Output 5 2 4 3 2 4" xfId="18615"/>
    <cellStyle name="Output 5 2 4 3 2 4 2" xfId="28295"/>
    <cellStyle name="Output 5 2 4 3 2 5" xfId="26612"/>
    <cellStyle name="Output 5 2 4 3 2 6" xfId="25807"/>
    <cellStyle name="Output 5 2 4 3 3" xfId="17904"/>
    <cellStyle name="Output 5 2 4 3 3 2" xfId="23464"/>
    <cellStyle name="Output 5 2 4 3 3 2 2" xfId="33144"/>
    <cellStyle name="Output 5 2 4 3 3 3" xfId="19044"/>
    <cellStyle name="Output 5 2 4 3 3 3 2" xfId="28724"/>
    <cellStyle name="Output 5 2 4 3 3 4" xfId="20260"/>
    <cellStyle name="Output 5 2 4 3 3 4 2" xfId="29940"/>
    <cellStyle name="Output 5 2 4 3 3 5" xfId="27588"/>
    <cellStyle name="Output 5 2 4 3 4" xfId="21959"/>
    <cellStyle name="Output 5 2 4 3 4 2" xfId="31639"/>
    <cellStyle name="Output 5 2 4 3 5" xfId="21554"/>
    <cellStyle name="Output 5 2 4 3 5 2" xfId="31234"/>
    <cellStyle name="Output 5 2 4 3 6" xfId="19007"/>
    <cellStyle name="Output 5 2 4 3 6 2" xfId="28687"/>
    <cellStyle name="Output 5 2 4 3 7" xfId="25926"/>
    <cellStyle name="Output 5 2 4 4" xfId="17188"/>
    <cellStyle name="Output 5 2 4 4 2" xfId="22763"/>
    <cellStyle name="Output 5 2 4 4 2 2" xfId="32443"/>
    <cellStyle name="Output 5 2 4 4 3" xfId="18939"/>
    <cellStyle name="Output 5 2 4 4 3 2" xfId="28619"/>
    <cellStyle name="Output 5 2 4 4 4" xfId="19398"/>
    <cellStyle name="Output 5 2 4 4 4 2" xfId="29078"/>
    <cellStyle name="Output 5 2 4 4 5" xfId="26721"/>
    <cellStyle name="Output 5 2 4 4 6" xfId="26336"/>
    <cellStyle name="Output 5 2 4 5" xfId="17634"/>
    <cellStyle name="Output 5 2 4 5 2" xfId="23194"/>
    <cellStyle name="Output 5 2 4 5 2 2" xfId="32874"/>
    <cellStyle name="Output 5 2 4 5 3" xfId="20081"/>
    <cellStyle name="Output 5 2 4 5 3 2" xfId="29761"/>
    <cellStyle name="Output 5 2 4 5 4" xfId="19869"/>
    <cellStyle name="Output 5 2 4 5 4 2" xfId="29549"/>
    <cellStyle name="Output 5 2 4 5 5" xfId="27318"/>
    <cellStyle name="Output 5 2 4 6" xfId="21681"/>
    <cellStyle name="Output 5 2 4 6 2" xfId="31361"/>
    <cellStyle name="Output 5 2 4 7" xfId="18822"/>
    <cellStyle name="Output 5 2 4 7 2" xfId="28502"/>
    <cellStyle name="Output 5 2 4 8" xfId="24911"/>
    <cellStyle name="Output 5 2 4 8 2" xfId="34591"/>
    <cellStyle name="Output 5 2 4 9" xfId="25747"/>
    <cellStyle name="Output 5 2 5" xfId="16502"/>
    <cellStyle name="Output 5 2 5 2" xfId="17416"/>
    <cellStyle name="Output 5 2 5 2 2" xfId="22976"/>
    <cellStyle name="Output 5 2 5 2 2 2" xfId="32656"/>
    <cellStyle name="Output 5 2 5 2 3" xfId="20558"/>
    <cellStyle name="Output 5 2 5 2 3 2" xfId="30238"/>
    <cellStyle name="Output 5 2 5 2 4" xfId="20032"/>
    <cellStyle name="Output 5 2 5 2 4 2" xfId="29712"/>
    <cellStyle name="Output 5 2 5 2 5" xfId="26898"/>
    <cellStyle name="Output 5 2 5 2 6" xfId="25205"/>
    <cellStyle name="Output 5 2 5 3" xfId="18097"/>
    <cellStyle name="Output 5 2 5 3 2" xfId="23657"/>
    <cellStyle name="Output 5 2 5 3 2 2" xfId="33337"/>
    <cellStyle name="Output 5 2 5 3 3" xfId="24147"/>
    <cellStyle name="Output 5 2 5 3 3 2" xfId="33827"/>
    <cellStyle name="Output 5 2 5 3 4" xfId="23870"/>
    <cellStyle name="Output 5 2 5 3 4 2" xfId="33550"/>
    <cellStyle name="Output 5 2 5 3 5" xfId="27781"/>
    <cellStyle name="Output 5 2 5 4" xfId="22152"/>
    <cellStyle name="Output 5 2 5 4 2" xfId="31832"/>
    <cellStyle name="Output 5 2 5 5" xfId="20128"/>
    <cellStyle name="Output 5 2 5 5 2" xfId="29808"/>
    <cellStyle name="Output 5 2 5 6" xfId="18625"/>
    <cellStyle name="Output 5 2 5 6 2" xfId="28305"/>
    <cellStyle name="Output 5 2 5 7" xfId="26059"/>
    <cellStyle name="Output 5 2 6" xfId="16266"/>
    <cellStyle name="Output 5 2 6 2" xfId="16858"/>
    <cellStyle name="Output 5 2 6 2 2" xfId="22433"/>
    <cellStyle name="Output 5 2 6 2 2 2" xfId="32113"/>
    <cellStyle name="Output 5 2 6 2 3" xfId="19317"/>
    <cellStyle name="Output 5 2 6 2 3 2" xfId="28997"/>
    <cellStyle name="Output 5 2 6 2 4" xfId="19130"/>
    <cellStyle name="Output 5 2 6 2 4 2" xfId="28810"/>
    <cellStyle name="Output 5 2 6 2 5" xfId="26415"/>
    <cellStyle name="Output 5 2 6 2 6" xfId="25593"/>
    <cellStyle name="Output 5 2 6 3" xfId="17861"/>
    <cellStyle name="Output 5 2 6 3 2" xfId="23421"/>
    <cellStyle name="Output 5 2 6 3 2 2" xfId="33101"/>
    <cellStyle name="Output 5 2 6 3 3" xfId="24088"/>
    <cellStyle name="Output 5 2 6 3 3 2" xfId="33768"/>
    <cellStyle name="Output 5 2 6 3 4" xfId="24736"/>
    <cellStyle name="Output 5 2 6 3 4 2" xfId="34416"/>
    <cellStyle name="Output 5 2 6 3 5" xfId="27545"/>
    <cellStyle name="Output 5 2 6 4" xfId="21916"/>
    <cellStyle name="Output 5 2 6 4 2" xfId="31596"/>
    <cellStyle name="Output 5 2 6 5" xfId="18350"/>
    <cellStyle name="Output 5 2 6 5 2" xfId="28030"/>
    <cellStyle name="Output 5 2 6 6" xfId="21507"/>
    <cellStyle name="Output 5 2 6 6 2" xfId="31187"/>
    <cellStyle name="Output 5 2 6 7" xfId="25496"/>
    <cellStyle name="Output 5 2 7" xfId="17047"/>
    <cellStyle name="Output 5 2 7 2" xfId="22622"/>
    <cellStyle name="Output 5 2 7 2 2" xfId="32302"/>
    <cellStyle name="Output 5 2 7 3" xfId="21454"/>
    <cellStyle name="Output 5 2 7 3 2" xfId="31134"/>
    <cellStyle name="Output 5 2 7 4" xfId="18559"/>
    <cellStyle name="Output 5 2 7 4 2" xfId="28239"/>
    <cellStyle name="Output 5 2 7 5" xfId="26597"/>
    <cellStyle name="Output 5 2 7 6" xfId="25905"/>
    <cellStyle name="Output 5 2 8" xfId="17009"/>
    <cellStyle name="Output 5 2 8 2" xfId="22584"/>
    <cellStyle name="Output 5 2 8 2 2" xfId="32264"/>
    <cellStyle name="Output 5 2 8 3" xfId="20565"/>
    <cellStyle name="Output 5 2 8 3 2" xfId="30245"/>
    <cellStyle name="Output 5 2 8 4" xfId="21310"/>
    <cellStyle name="Output 5 2 8 4 2" xfId="30990"/>
    <cellStyle name="Output 5 2 8 5" xfId="25720"/>
    <cellStyle name="Output 5 2 9" xfId="21637"/>
    <cellStyle name="Output 5 2 9 2" xfId="31317"/>
    <cellStyle name="Output 5 3" xfId="16048"/>
    <cellStyle name="Output 5 3 10" xfId="25822"/>
    <cellStyle name="Output 5 3 2" xfId="16177"/>
    <cellStyle name="Output 5 3 2 2" xfId="16683"/>
    <cellStyle name="Output 5 3 2 2 2" xfId="17597"/>
    <cellStyle name="Output 5 3 2 2 2 2" xfId="23157"/>
    <cellStyle name="Output 5 3 2 2 2 2 2" xfId="32837"/>
    <cellStyle name="Output 5 3 2 2 2 3" xfId="21407"/>
    <cellStyle name="Output 5 3 2 2 2 3 2" xfId="31087"/>
    <cellStyle name="Output 5 3 2 2 2 4" xfId="21126"/>
    <cellStyle name="Output 5 3 2 2 2 4 2" xfId="30806"/>
    <cellStyle name="Output 5 3 2 2 2 5" xfId="27079"/>
    <cellStyle name="Output 5 3 2 2 2 6" xfId="27281"/>
    <cellStyle name="Output 5 3 2 2 3" xfId="18278"/>
    <cellStyle name="Output 5 3 2 2 3 2" xfId="23838"/>
    <cellStyle name="Output 5 3 2 2 3 2 2" xfId="33518"/>
    <cellStyle name="Output 5 3 2 2 3 3" xfId="24538"/>
    <cellStyle name="Output 5 3 2 2 3 3 2" xfId="34218"/>
    <cellStyle name="Output 5 3 2 2 3 4" xfId="24740"/>
    <cellStyle name="Output 5 3 2 2 3 4 2" xfId="34420"/>
    <cellStyle name="Output 5 3 2 2 3 5" xfId="27962"/>
    <cellStyle name="Output 5 3 2 2 4" xfId="22333"/>
    <cellStyle name="Output 5 3 2 2 4 2" xfId="32013"/>
    <cellStyle name="Output 5 3 2 2 5" xfId="18842"/>
    <cellStyle name="Output 5 3 2 2 5 2" xfId="28522"/>
    <cellStyle name="Output 5 3 2 2 6" xfId="20183"/>
    <cellStyle name="Output 5 3 2 2 6 2" xfId="29863"/>
    <cellStyle name="Output 5 3 2 2 7" xfId="25829"/>
    <cellStyle name="Output 5 3 2 3" xfId="16447"/>
    <cellStyle name="Output 5 3 2 3 2" xfId="17361"/>
    <cellStyle name="Output 5 3 2 3 2 2" xfId="22921"/>
    <cellStyle name="Output 5 3 2 3 2 2 2" xfId="32601"/>
    <cellStyle name="Output 5 3 2 3 2 3" xfId="19418"/>
    <cellStyle name="Output 5 3 2 3 2 3 2" xfId="29098"/>
    <cellStyle name="Output 5 3 2 3 2 4" xfId="21256"/>
    <cellStyle name="Output 5 3 2 3 2 4 2" xfId="30936"/>
    <cellStyle name="Output 5 3 2 3 2 5" xfId="26843"/>
    <cellStyle name="Output 5 3 2 3 2 6" xfId="25213"/>
    <cellStyle name="Output 5 3 2 3 3" xfId="18042"/>
    <cellStyle name="Output 5 3 2 3 3 2" xfId="23602"/>
    <cellStyle name="Output 5 3 2 3 3 2 2" xfId="33282"/>
    <cellStyle name="Output 5 3 2 3 3 3" xfId="21489"/>
    <cellStyle name="Output 5 3 2 3 3 3 2" xfId="31169"/>
    <cellStyle name="Output 5 3 2 3 3 4" xfId="24906"/>
    <cellStyle name="Output 5 3 2 3 3 4 2" xfId="34586"/>
    <cellStyle name="Output 5 3 2 3 3 5" xfId="27726"/>
    <cellStyle name="Output 5 3 2 3 4" xfId="22097"/>
    <cellStyle name="Output 5 3 2 3 4 2" xfId="31777"/>
    <cellStyle name="Output 5 3 2 3 5" xfId="20201"/>
    <cellStyle name="Output 5 3 2 3 5 2" xfId="29881"/>
    <cellStyle name="Output 5 3 2 3 6" xfId="20780"/>
    <cellStyle name="Output 5 3 2 3 6 2" xfId="30460"/>
    <cellStyle name="Output 5 3 2 3 7" xfId="25569"/>
    <cellStyle name="Output 5 3 2 4" xfId="17194"/>
    <cellStyle name="Output 5 3 2 4 2" xfId="22769"/>
    <cellStyle name="Output 5 3 2 4 2 2" xfId="32449"/>
    <cellStyle name="Output 5 3 2 4 3" xfId="19320"/>
    <cellStyle name="Output 5 3 2 4 3 2" xfId="29000"/>
    <cellStyle name="Output 5 3 2 4 4" xfId="19474"/>
    <cellStyle name="Output 5 3 2 4 4 2" xfId="29154"/>
    <cellStyle name="Output 5 3 2 4 5" xfId="26727"/>
    <cellStyle name="Output 5 3 2 4 6" xfId="26282"/>
    <cellStyle name="Output 5 3 2 5" xfId="17772"/>
    <cellStyle name="Output 5 3 2 5 2" xfId="23332"/>
    <cellStyle name="Output 5 3 2 5 2 2" xfId="33012"/>
    <cellStyle name="Output 5 3 2 5 3" xfId="19115"/>
    <cellStyle name="Output 5 3 2 5 3 2" xfId="28795"/>
    <cellStyle name="Output 5 3 2 5 4" xfId="24595"/>
    <cellStyle name="Output 5 3 2 5 4 2" xfId="34275"/>
    <cellStyle name="Output 5 3 2 5 5" xfId="27456"/>
    <cellStyle name="Output 5 3 2 6" xfId="21827"/>
    <cellStyle name="Output 5 3 2 6 2" xfId="31507"/>
    <cellStyle name="Output 5 3 2 7" xfId="20097"/>
    <cellStyle name="Output 5 3 2 7 2" xfId="29777"/>
    <cellStyle name="Output 5 3 2 8" xfId="18488"/>
    <cellStyle name="Output 5 3 2 8 2" xfId="28168"/>
    <cellStyle name="Output 5 3 2 9" xfId="25739"/>
    <cellStyle name="Output 5 3 3" xfId="16575"/>
    <cellStyle name="Output 5 3 3 2" xfId="17489"/>
    <cellStyle name="Output 5 3 3 2 2" xfId="23049"/>
    <cellStyle name="Output 5 3 3 2 2 2" xfId="32729"/>
    <cellStyle name="Output 5 3 3 2 3" xfId="21450"/>
    <cellStyle name="Output 5 3 3 2 3 2" xfId="31130"/>
    <cellStyle name="Output 5 3 3 2 4" xfId="20055"/>
    <cellStyle name="Output 5 3 3 2 4 2" xfId="29735"/>
    <cellStyle name="Output 5 3 3 2 5" xfId="26971"/>
    <cellStyle name="Output 5 3 3 2 6" xfId="25138"/>
    <cellStyle name="Output 5 3 3 3" xfId="18170"/>
    <cellStyle name="Output 5 3 3 3 2" xfId="23730"/>
    <cellStyle name="Output 5 3 3 3 2 2" xfId="33410"/>
    <cellStyle name="Output 5 3 3 3 3" xfId="24452"/>
    <cellStyle name="Output 5 3 3 3 3 2" xfId="34132"/>
    <cellStyle name="Output 5 3 3 3 4" xfId="24818"/>
    <cellStyle name="Output 5 3 3 3 4 2" xfId="34498"/>
    <cellStyle name="Output 5 3 3 3 5" xfId="27854"/>
    <cellStyle name="Output 5 3 3 4" xfId="22225"/>
    <cellStyle name="Output 5 3 3 4 2" xfId="31905"/>
    <cellStyle name="Output 5 3 3 5" xfId="19101"/>
    <cellStyle name="Output 5 3 3 5 2" xfId="28781"/>
    <cellStyle name="Output 5 3 3 6" xfId="24412"/>
    <cellStyle name="Output 5 3 3 6 2" xfId="34092"/>
    <cellStyle name="Output 5 3 3 7" xfId="25468"/>
    <cellStyle name="Output 5 3 4" xfId="16339"/>
    <cellStyle name="Output 5 3 4 2" xfId="16988"/>
    <cellStyle name="Output 5 3 4 2 2" xfId="22563"/>
    <cellStyle name="Output 5 3 4 2 2 2" xfId="32243"/>
    <cellStyle name="Output 5 3 4 2 3" xfId="21400"/>
    <cellStyle name="Output 5 3 4 2 3 2" xfId="31080"/>
    <cellStyle name="Output 5 3 4 2 4" xfId="18480"/>
    <cellStyle name="Output 5 3 4 2 4 2" xfId="28160"/>
    <cellStyle name="Output 5 3 4 2 5" xfId="26545"/>
    <cellStyle name="Output 5 3 4 2 6" xfId="25332"/>
    <cellStyle name="Output 5 3 4 3" xfId="17934"/>
    <cellStyle name="Output 5 3 4 3 2" xfId="23494"/>
    <cellStyle name="Output 5 3 4 3 2 2" xfId="33174"/>
    <cellStyle name="Output 5 3 4 3 3" xfId="20527"/>
    <cellStyle name="Output 5 3 4 3 3 2" xfId="30207"/>
    <cellStyle name="Output 5 3 4 3 4" xfId="19401"/>
    <cellStyle name="Output 5 3 4 3 4 2" xfId="29081"/>
    <cellStyle name="Output 5 3 4 3 5" xfId="27618"/>
    <cellStyle name="Output 5 3 4 4" xfId="21989"/>
    <cellStyle name="Output 5 3 4 4 2" xfId="31669"/>
    <cellStyle name="Output 5 3 4 5" xfId="20376"/>
    <cellStyle name="Output 5 3 4 5 2" xfId="30056"/>
    <cellStyle name="Output 5 3 4 6" xfId="19334"/>
    <cellStyle name="Output 5 3 4 6 2" xfId="29014"/>
    <cellStyle name="Output 5 3 4 7" xfId="25414"/>
    <cellStyle name="Output 5 3 5" xfId="17037"/>
    <cellStyle name="Output 5 3 5 2" xfId="22612"/>
    <cellStyle name="Output 5 3 5 2 2" xfId="32292"/>
    <cellStyle name="Output 5 3 5 3" xfId="18404"/>
    <cellStyle name="Output 5 3 5 3 2" xfId="28084"/>
    <cellStyle name="Output 5 3 5 4" xfId="19500"/>
    <cellStyle name="Output 5 3 5 4 2" xfId="29180"/>
    <cellStyle name="Output 5 3 5 5" xfId="26588"/>
    <cellStyle name="Output 5 3 5 6" xfId="26012"/>
    <cellStyle name="Output 5 3 6" xfId="17664"/>
    <cellStyle name="Output 5 3 6 2" xfId="23224"/>
    <cellStyle name="Output 5 3 6 2 2" xfId="32904"/>
    <cellStyle name="Output 5 3 6 3" xfId="20176"/>
    <cellStyle name="Output 5 3 6 3 2" xfId="29856"/>
    <cellStyle name="Output 5 3 6 4" xfId="19750"/>
    <cellStyle name="Output 5 3 6 4 2" xfId="29430"/>
    <cellStyle name="Output 5 3 6 5" xfId="27348"/>
    <cellStyle name="Output 5 3 7" xfId="21715"/>
    <cellStyle name="Output 5 3 7 2" xfId="31395"/>
    <cellStyle name="Output 5 3 8" xfId="23919"/>
    <cellStyle name="Output 5 3 8 2" xfId="33599"/>
    <cellStyle name="Output 5 3 9" xfId="20956"/>
    <cellStyle name="Output 5 3 9 2" xfId="30636"/>
    <cellStyle name="Output 5 4" xfId="16074"/>
    <cellStyle name="Output 5 4 2" xfId="16600"/>
    <cellStyle name="Output 5 4 2 2" xfId="17514"/>
    <cellStyle name="Output 5 4 2 2 2" xfId="23074"/>
    <cellStyle name="Output 5 4 2 2 2 2" xfId="32754"/>
    <cellStyle name="Output 5 4 2 2 3" xfId="23949"/>
    <cellStyle name="Output 5 4 2 2 3 2" xfId="33629"/>
    <cellStyle name="Output 5 4 2 2 4" xfId="18799"/>
    <cellStyle name="Output 5 4 2 2 4 2" xfId="28479"/>
    <cellStyle name="Output 5 4 2 2 5" xfId="26996"/>
    <cellStyle name="Output 5 4 2 2 6" xfId="27198"/>
    <cellStyle name="Output 5 4 2 3" xfId="18195"/>
    <cellStyle name="Output 5 4 2 3 2" xfId="23755"/>
    <cellStyle name="Output 5 4 2 3 2 2" xfId="33435"/>
    <cellStyle name="Output 5 4 2 3 3" xfId="21441"/>
    <cellStyle name="Output 5 4 2 3 3 2" xfId="31121"/>
    <cellStyle name="Output 5 4 2 3 4" xfId="24717"/>
    <cellStyle name="Output 5 4 2 3 4 2" xfId="34397"/>
    <cellStyle name="Output 5 4 2 3 5" xfId="27879"/>
    <cellStyle name="Output 5 4 2 4" xfId="22250"/>
    <cellStyle name="Output 5 4 2 4 2" xfId="31930"/>
    <cellStyle name="Output 5 4 2 5" xfId="21235"/>
    <cellStyle name="Output 5 4 2 5 2" xfId="30915"/>
    <cellStyle name="Output 5 4 2 6" xfId="16726"/>
    <cellStyle name="Output 5 4 2 6 2" xfId="25729"/>
    <cellStyle name="Output 5 4 2 7" xfId="25394"/>
    <cellStyle name="Output 5 4 3" xfId="16364"/>
    <cellStyle name="Output 5 4 3 2" xfId="17065"/>
    <cellStyle name="Output 5 4 3 2 2" xfId="22640"/>
    <cellStyle name="Output 5 4 3 2 2 2" xfId="32320"/>
    <cellStyle name="Output 5 4 3 2 3" xfId="21418"/>
    <cellStyle name="Output 5 4 3 2 3 2" xfId="31098"/>
    <cellStyle name="Output 5 4 3 2 4" xfId="21348"/>
    <cellStyle name="Output 5 4 3 2 4 2" xfId="31028"/>
    <cellStyle name="Output 5 4 3 2 5" xfId="26613"/>
    <cellStyle name="Output 5 4 3 2 6" xfId="26067"/>
    <cellStyle name="Output 5 4 3 3" xfId="17959"/>
    <cellStyle name="Output 5 4 3 3 2" xfId="23519"/>
    <cellStyle name="Output 5 4 3 3 2 2" xfId="33199"/>
    <cellStyle name="Output 5 4 3 3 3" xfId="21455"/>
    <cellStyle name="Output 5 4 3 3 3 2" xfId="31135"/>
    <cellStyle name="Output 5 4 3 3 4" xfId="18588"/>
    <cellStyle name="Output 5 4 3 3 4 2" xfId="28268"/>
    <cellStyle name="Output 5 4 3 3 5" xfId="27643"/>
    <cellStyle name="Output 5 4 3 4" xfId="22014"/>
    <cellStyle name="Output 5 4 3 4 2" xfId="31694"/>
    <cellStyle name="Output 5 4 3 5" xfId="21540"/>
    <cellStyle name="Output 5 4 3 5 2" xfId="31220"/>
    <cellStyle name="Output 5 4 3 6" xfId="20851"/>
    <cellStyle name="Output 5 4 3 6 2" xfId="30531"/>
    <cellStyle name="Output 5 4 3 7" xfId="25974"/>
    <cellStyle name="Output 5 4 4" xfId="17140"/>
    <cellStyle name="Output 5 4 4 2" xfId="22715"/>
    <cellStyle name="Output 5 4 4 2 2" xfId="32395"/>
    <cellStyle name="Output 5 4 4 3" xfId="21236"/>
    <cellStyle name="Output 5 4 4 3 2" xfId="30916"/>
    <cellStyle name="Output 5 4 4 4" xfId="19092"/>
    <cellStyle name="Output 5 4 4 4 2" xfId="28772"/>
    <cellStyle name="Output 5 4 4 5" xfId="26681"/>
    <cellStyle name="Output 5 4 4 6" xfId="27149"/>
    <cellStyle name="Output 5 4 5" xfId="17689"/>
    <cellStyle name="Output 5 4 5 2" xfId="23249"/>
    <cellStyle name="Output 5 4 5 2 2" xfId="32929"/>
    <cellStyle name="Output 5 4 5 3" xfId="20843"/>
    <cellStyle name="Output 5 4 5 3 2" xfId="30523"/>
    <cellStyle name="Output 5 4 5 4" xfId="21485"/>
    <cellStyle name="Output 5 4 5 4 2" xfId="31165"/>
    <cellStyle name="Output 5 4 5 5" xfId="27373"/>
    <cellStyle name="Output 5 4 6" xfId="21740"/>
    <cellStyle name="Output 5 4 6 2" xfId="31420"/>
    <cellStyle name="Output 5 4 7" xfId="24394"/>
    <cellStyle name="Output 5 4 7 2" xfId="34074"/>
    <cellStyle name="Output 5 4 8" xfId="19473"/>
    <cellStyle name="Output 5 4 8 2" xfId="29153"/>
    <cellStyle name="Output 5 4 9" xfId="25499"/>
    <cellStyle name="Output 5 5" xfId="16232"/>
    <cellStyle name="Output 5 5 2" xfId="16809"/>
    <cellStyle name="Output 5 5 2 2" xfId="22384"/>
    <cellStyle name="Output 5 5 2 2 2" xfId="32064"/>
    <cellStyle name="Output 5 5 2 3" xfId="21220"/>
    <cellStyle name="Output 5 5 2 3 2" xfId="30900"/>
    <cellStyle name="Output 5 5 2 4" xfId="19730"/>
    <cellStyle name="Output 5 5 2 4 2" xfId="29410"/>
    <cellStyle name="Output 5 5 2 5" xfId="26366"/>
    <cellStyle name="Output 5 5 2 6" xfId="26215"/>
    <cellStyle name="Output 5 5 3" xfId="17827"/>
    <cellStyle name="Output 5 5 3 2" xfId="23387"/>
    <cellStyle name="Output 5 5 3 2 2" xfId="33067"/>
    <cellStyle name="Output 5 5 3 3" xfId="24136"/>
    <cellStyle name="Output 5 5 3 3 2" xfId="33816"/>
    <cellStyle name="Output 5 5 3 4" xfId="24133"/>
    <cellStyle name="Output 5 5 3 4 2" xfId="33813"/>
    <cellStyle name="Output 5 5 3 5" xfId="27511"/>
    <cellStyle name="Output 5 5 4" xfId="21882"/>
    <cellStyle name="Output 5 5 4 2" xfId="31562"/>
    <cellStyle name="Output 5 5 5" xfId="21255"/>
    <cellStyle name="Output 5 5 5 2" xfId="30935"/>
    <cellStyle name="Output 5 5 6" xfId="18928"/>
    <cellStyle name="Output 5 5 6 2" xfId="28608"/>
    <cellStyle name="Output 5 5 7" xfId="25884"/>
    <cellStyle name="Output 5 6" xfId="24390"/>
    <cellStyle name="Output 5 6 2" xfId="34070"/>
    <cellStyle name="Output 6" xfId="855"/>
    <cellStyle name="Output 6 2" xfId="15953"/>
    <cellStyle name="Output 6 2 10" xfId="21559"/>
    <cellStyle name="Output 6 2 10 2" xfId="31239"/>
    <cellStyle name="Output 6 2 11" xfId="24695"/>
    <cellStyle name="Output 6 2 11 2" xfId="34375"/>
    <cellStyle name="Output 6 2 12" xfId="25825"/>
    <cellStyle name="Output 6 2 2" xfId="16135"/>
    <cellStyle name="Output 6 2 2 10" xfId="26155"/>
    <cellStyle name="Output 6 2 2 2" xfId="16202"/>
    <cellStyle name="Output 6 2 2 2 2" xfId="16708"/>
    <cellStyle name="Output 6 2 2 2 2 2" xfId="17622"/>
    <cellStyle name="Output 6 2 2 2 2 2 2" xfId="23182"/>
    <cellStyle name="Output 6 2 2 2 2 2 2 2" xfId="32862"/>
    <cellStyle name="Output 6 2 2 2 2 2 3" xfId="19420"/>
    <cellStyle name="Output 6 2 2 2 2 2 3 2" xfId="29100"/>
    <cellStyle name="Output 6 2 2 2 2 2 4" xfId="20249"/>
    <cellStyle name="Output 6 2 2 2 2 2 4 2" xfId="29929"/>
    <cellStyle name="Output 6 2 2 2 2 2 5" xfId="27104"/>
    <cellStyle name="Output 6 2 2 2 2 2 6" xfId="27306"/>
    <cellStyle name="Output 6 2 2 2 2 3" xfId="18303"/>
    <cellStyle name="Output 6 2 2 2 2 3 2" xfId="23863"/>
    <cellStyle name="Output 6 2 2 2 2 3 2 2" xfId="33543"/>
    <cellStyle name="Output 6 2 2 2 2 3 3" xfId="24563"/>
    <cellStyle name="Output 6 2 2 2 2 3 3 2" xfId="34243"/>
    <cellStyle name="Output 6 2 2 2 2 3 4" xfId="24721"/>
    <cellStyle name="Output 6 2 2 2 2 3 4 2" xfId="34401"/>
    <cellStyle name="Output 6 2 2 2 2 3 5" xfId="27987"/>
    <cellStyle name="Output 6 2 2 2 2 4" xfId="22358"/>
    <cellStyle name="Output 6 2 2 2 2 4 2" xfId="32038"/>
    <cellStyle name="Output 6 2 2 2 2 5" xfId="18923"/>
    <cellStyle name="Output 6 2 2 2 2 5 2" xfId="28603"/>
    <cellStyle name="Output 6 2 2 2 2 6" xfId="24224"/>
    <cellStyle name="Output 6 2 2 2 2 6 2" xfId="33904"/>
    <cellStyle name="Output 6 2 2 2 2 7" xfId="25764"/>
    <cellStyle name="Output 6 2 2 2 3" xfId="16472"/>
    <cellStyle name="Output 6 2 2 2 3 2" xfId="17386"/>
    <cellStyle name="Output 6 2 2 2 3 2 2" xfId="22946"/>
    <cellStyle name="Output 6 2 2 2 3 2 2 2" xfId="32626"/>
    <cellStyle name="Output 6 2 2 2 3 2 3" xfId="20650"/>
    <cellStyle name="Output 6 2 2 2 3 2 3 2" xfId="30330"/>
    <cellStyle name="Output 6 2 2 2 3 2 4" xfId="20000"/>
    <cellStyle name="Output 6 2 2 2 3 2 4 2" xfId="29680"/>
    <cellStyle name="Output 6 2 2 2 3 2 5" xfId="26868"/>
    <cellStyle name="Output 6 2 2 2 3 2 6" xfId="25026"/>
    <cellStyle name="Output 6 2 2 2 3 3" xfId="18067"/>
    <cellStyle name="Output 6 2 2 2 3 3 2" xfId="23627"/>
    <cellStyle name="Output 6 2 2 2 3 3 2 2" xfId="33307"/>
    <cellStyle name="Output 6 2 2 2 3 3 3" xfId="24264"/>
    <cellStyle name="Output 6 2 2 2 3 3 3 2" xfId="33944"/>
    <cellStyle name="Output 6 2 2 2 3 3 4" xfId="19589"/>
    <cellStyle name="Output 6 2 2 2 3 3 4 2" xfId="29269"/>
    <cellStyle name="Output 6 2 2 2 3 3 5" xfId="27751"/>
    <cellStyle name="Output 6 2 2 2 3 4" xfId="22122"/>
    <cellStyle name="Output 6 2 2 2 3 4 2" xfId="31802"/>
    <cellStyle name="Output 6 2 2 2 3 5" xfId="20386"/>
    <cellStyle name="Output 6 2 2 2 3 5 2" xfId="30066"/>
    <cellStyle name="Output 6 2 2 2 3 6" xfId="19963"/>
    <cellStyle name="Output 6 2 2 2 3 6 2" xfId="29643"/>
    <cellStyle name="Output 6 2 2 2 3 7" xfId="25744"/>
    <cellStyle name="Output 6 2 2 2 4" xfId="16912"/>
    <cellStyle name="Output 6 2 2 2 4 2" xfId="22487"/>
    <cellStyle name="Output 6 2 2 2 4 2 2" xfId="32167"/>
    <cellStyle name="Output 6 2 2 2 4 3" xfId="23983"/>
    <cellStyle name="Output 6 2 2 2 4 3 2" xfId="33663"/>
    <cellStyle name="Output 6 2 2 2 4 4" xfId="19161"/>
    <cellStyle name="Output 6 2 2 2 4 4 2" xfId="28841"/>
    <cellStyle name="Output 6 2 2 2 4 5" xfId="26469"/>
    <cellStyle name="Output 6 2 2 2 4 6" xfId="26187"/>
    <cellStyle name="Output 6 2 2 2 5" xfId="17797"/>
    <cellStyle name="Output 6 2 2 2 5 2" xfId="23357"/>
    <cellStyle name="Output 6 2 2 2 5 2 2" xfId="33037"/>
    <cellStyle name="Output 6 2 2 2 5 3" xfId="20335"/>
    <cellStyle name="Output 6 2 2 2 5 3 2" xfId="30015"/>
    <cellStyle name="Output 6 2 2 2 5 4" xfId="24866"/>
    <cellStyle name="Output 6 2 2 2 5 4 2" xfId="34546"/>
    <cellStyle name="Output 6 2 2 2 5 5" xfId="27481"/>
    <cellStyle name="Output 6 2 2 2 6" xfId="21852"/>
    <cellStyle name="Output 6 2 2 2 6 2" xfId="31532"/>
    <cellStyle name="Output 6 2 2 2 7" xfId="21289"/>
    <cellStyle name="Output 6 2 2 2 7 2" xfId="30969"/>
    <cellStyle name="Output 6 2 2 2 8" xfId="20164"/>
    <cellStyle name="Output 6 2 2 2 8 2" xfId="29844"/>
    <cellStyle name="Output 6 2 2 2 9" xfId="25668"/>
    <cellStyle name="Output 6 2 2 3" xfId="16649"/>
    <cellStyle name="Output 6 2 2 3 2" xfId="17563"/>
    <cellStyle name="Output 6 2 2 3 2 2" xfId="23123"/>
    <cellStyle name="Output 6 2 2 3 2 2 2" xfId="32803"/>
    <cellStyle name="Output 6 2 2 3 2 3" xfId="21352"/>
    <cellStyle name="Output 6 2 2 3 2 3 2" xfId="31032"/>
    <cellStyle name="Output 6 2 2 3 2 4" xfId="21215"/>
    <cellStyle name="Output 6 2 2 3 2 4 2" xfId="30895"/>
    <cellStyle name="Output 6 2 2 3 2 5" xfId="27045"/>
    <cellStyle name="Output 6 2 2 3 2 6" xfId="27247"/>
    <cellStyle name="Output 6 2 2 3 3" xfId="18244"/>
    <cellStyle name="Output 6 2 2 3 3 2" xfId="23804"/>
    <cellStyle name="Output 6 2 2 3 3 2 2" xfId="33484"/>
    <cellStyle name="Output 6 2 2 3 3 3" xfId="24131"/>
    <cellStyle name="Output 6 2 2 3 3 3 2" xfId="33811"/>
    <cellStyle name="Output 6 2 2 3 3 4" xfId="24850"/>
    <cellStyle name="Output 6 2 2 3 3 4 2" xfId="34530"/>
    <cellStyle name="Output 6 2 2 3 3 5" xfId="27928"/>
    <cellStyle name="Output 6 2 2 3 4" xfId="22299"/>
    <cellStyle name="Output 6 2 2 3 4 2" xfId="31979"/>
    <cellStyle name="Output 6 2 2 3 5" xfId="20839"/>
    <cellStyle name="Output 6 2 2 3 5 2" xfId="30519"/>
    <cellStyle name="Output 6 2 2 3 6" xfId="19214"/>
    <cellStyle name="Output 6 2 2 3 6 2" xfId="28894"/>
    <cellStyle name="Output 6 2 2 3 7" xfId="25971"/>
    <cellStyle name="Output 6 2 2 4" xfId="16413"/>
    <cellStyle name="Output 6 2 2 4 2" xfId="17327"/>
    <cellStyle name="Output 6 2 2 4 2 2" xfId="22887"/>
    <cellStyle name="Output 6 2 2 4 2 2 2" xfId="32567"/>
    <cellStyle name="Output 6 2 2 4 2 3" xfId="20818"/>
    <cellStyle name="Output 6 2 2 4 2 3 2" xfId="30498"/>
    <cellStyle name="Output 6 2 2 4 2 4" xfId="20243"/>
    <cellStyle name="Output 6 2 2 4 2 4 2" xfId="29923"/>
    <cellStyle name="Output 6 2 2 4 2 5" xfId="26809"/>
    <cellStyle name="Output 6 2 2 4 2 6" xfId="25158"/>
    <cellStyle name="Output 6 2 2 4 3" xfId="18008"/>
    <cellStyle name="Output 6 2 2 4 3 2" xfId="23568"/>
    <cellStyle name="Output 6 2 2 4 3 2 2" xfId="33248"/>
    <cellStyle name="Output 6 2 2 4 3 3" xfId="20734"/>
    <cellStyle name="Output 6 2 2 4 3 3 2" xfId="30414"/>
    <cellStyle name="Output 6 2 2 4 3 4" xfId="19096"/>
    <cellStyle name="Output 6 2 2 4 3 4 2" xfId="28776"/>
    <cellStyle name="Output 6 2 2 4 3 5" xfId="27692"/>
    <cellStyle name="Output 6 2 2 4 4" xfId="22063"/>
    <cellStyle name="Output 6 2 2 4 4 2" xfId="31743"/>
    <cellStyle name="Output 6 2 2 4 5" xfId="21598"/>
    <cellStyle name="Output 6 2 2 4 5 2" xfId="31278"/>
    <cellStyle name="Output 6 2 2 4 6" xfId="19311"/>
    <cellStyle name="Output 6 2 2 4 6 2" xfId="28991"/>
    <cellStyle name="Output 6 2 2 4 7" xfId="25865"/>
    <cellStyle name="Output 6 2 2 5" xfId="17280"/>
    <cellStyle name="Output 6 2 2 5 2" xfId="22840"/>
    <cellStyle name="Output 6 2 2 5 2 2" xfId="32520"/>
    <cellStyle name="Output 6 2 2 5 3" xfId="20227"/>
    <cellStyle name="Output 6 2 2 5 3 2" xfId="29907"/>
    <cellStyle name="Output 6 2 2 5 4" xfId="19337"/>
    <cellStyle name="Output 6 2 2 5 4 2" xfId="29017"/>
    <cellStyle name="Output 6 2 2 5 5" xfId="26771"/>
    <cellStyle name="Output 6 2 2 5 6" xfId="26356"/>
    <cellStyle name="Output 6 2 2 6" xfId="17738"/>
    <cellStyle name="Output 6 2 2 6 2" xfId="23298"/>
    <cellStyle name="Output 6 2 2 6 2 2" xfId="32978"/>
    <cellStyle name="Output 6 2 2 6 3" xfId="19742"/>
    <cellStyle name="Output 6 2 2 6 3 2" xfId="29422"/>
    <cellStyle name="Output 6 2 2 6 4" xfId="20641"/>
    <cellStyle name="Output 6 2 2 6 4 2" xfId="30321"/>
    <cellStyle name="Output 6 2 2 6 5" xfId="27422"/>
    <cellStyle name="Output 6 2 2 7" xfId="21791"/>
    <cellStyle name="Output 6 2 2 7 2" xfId="31471"/>
    <cellStyle name="Output 6 2 2 8" xfId="21103"/>
    <cellStyle name="Output 6 2 2 8 2" xfId="30783"/>
    <cellStyle name="Output 6 2 2 9" xfId="24715"/>
    <cellStyle name="Output 6 2 2 9 2" xfId="34395"/>
    <cellStyle name="Output 6 2 3" xfId="16102"/>
    <cellStyle name="Output 6 2 3 2" xfId="16625"/>
    <cellStyle name="Output 6 2 3 2 2" xfId="17539"/>
    <cellStyle name="Output 6 2 3 2 2 2" xfId="23099"/>
    <cellStyle name="Output 6 2 3 2 2 2 2" xfId="32779"/>
    <cellStyle name="Output 6 2 3 2 2 3" xfId="21388"/>
    <cellStyle name="Output 6 2 3 2 2 3 2" xfId="31068"/>
    <cellStyle name="Output 6 2 3 2 2 4" xfId="24272"/>
    <cellStyle name="Output 6 2 3 2 2 4 2" xfId="33952"/>
    <cellStyle name="Output 6 2 3 2 2 5" xfId="27021"/>
    <cellStyle name="Output 6 2 3 2 2 6" xfId="27223"/>
    <cellStyle name="Output 6 2 3 2 3" xfId="18220"/>
    <cellStyle name="Output 6 2 3 2 3 2" xfId="23780"/>
    <cellStyle name="Output 6 2 3 2 3 2 2" xfId="33460"/>
    <cellStyle name="Output 6 2 3 2 3 3" xfId="24178"/>
    <cellStyle name="Output 6 2 3 2 3 3 2" xfId="33858"/>
    <cellStyle name="Output 6 2 3 2 3 4" xfId="20070"/>
    <cellStyle name="Output 6 2 3 2 3 4 2" xfId="29750"/>
    <cellStyle name="Output 6 2 3 2 3 5" xfId="27904"/>
    <cellStyle name="Output 6 2 3 2 4" xfId="22275"/>
    <cellStyle name="Output 6 2 3 2 4 2" xfId="31955"/>
    <cellStyle name="Output 6 2 3 2 5" xfId="19088"/>
    <cellStyle name="Output 6 2 3 2 5 2" xfId="28768"/>
    <cellStyle name="Output 6 2 3 2 6" xfId="19261"/>
    <cellStyle name="Output 6 2 3 2 6 2" xfId="28941"/>
    <cellStyle name="Output 6 2 3 2 7" xfId="25283"/>
    <cellStyle name="Output 6 2 3 3" xfId="16389"/>
    <cellStyle name="Output 6 2 3 3 2" xfId="16806"/>
    <cellStyle name="Output 6 2 3 3 2 2" xfId="22381"/>
    <cellStyle name="Output 6 2 3 3 2 2 2" xfId="32061"/>
    <cellStyle name="Output 6 2 3 3 2 3" xfId="21389"/>
    <cellStyle name="Output 6 2 3 3 2 3 2" xfId="31069"/>
    <cellStyle name="Output 6 2 3 3 2 4" xfId="19923"/>
    <cellStyle name="Output 6 2 3 3 2 4 2" xfId="29603"/>
    <cellStyle name="Output 6 2 3 3 2 5" xfId="26363"/>
    <cellStyle name="Output 6 2 3 3 2 6" xfId="25629"/>
    <cellStyle name="Output 6 2 3 3 3" xfId="17984"/>
    <cellStyle name="Output 6 2 3 3 3 2" xfId="23544"/>
    <cellStyle name="Output 6 2 3 3 3 2 2" xfId="33224"/>
    <cellStyle name="Output 6 2 3 3 3 3" xfId="23914"/>
    <cellStyle name="Output 6 2 3 3 3 3 2" xfId="33594"/>
    <cellStyle name="Output 6 2 3 3 3 4" xfId="18548"/>
    <cellStyle name="Output 6 2 3 3 3 4 2" xfId="28228"/>
    <cellStyle name="Output 6 2 3 3 3 5" xfId="27668"/>
    <cellStyle name="Output 6 2 3 3 4" xfId="22039"/>
    <cellStyle name="Output 6 2 3 3 4 2" xfId="31719"/>
    <cellStyle name="Output 6 2 3 3 5" xfId="19036"/>
    <cellStyle name="Output 6 2 3 3 5 2" xfId="28716"/>
    <cellStyle name="Output 6 2 3 3 6" xfId="20216"/>
    <cellStyle name="Output 6 2 3 3 6 2" xfId="29896"/>
    <cellStyle name="Output 6 2 3 3 7" xfId="25900"/>
    <cellStyle name="Output 6 2 3 4" xfId="16886"/>
    <cellStyle name="Output 6 2 3 4 2" xfId="22461"/>
    <cellStyle name="Output 6 2 3 4 2 2" xfId="32141"/>
    <cellStyle name="Output 6 2 3 4 3" xfId="20143"/>
    <cellStyle name="Output 6 2 3 4 3 2" xfId="29823"/>
    <cellStyle name="Output 6 2 3 4 4" xfId="18471"/>
    <cellStyle name="Output 6 2 3 4 4 2" xfId="28151"/>
    <cellStyle name="Output 6 2 3 4 5" xfId="26443"/>
    <cellStyle name="Output 6 2 3 4 6" xfId="25995"/>
    <cellStyle name="Output 6 2 3 5" xfId="17714"/>
    <cellStyle name="Output 6 2 3 5 2" xfId="23274"/>
    <cellStyle name="Output 6 2 3 5 2 2" xfId="32954"/>
    <cellStyle name="Output 6 2 3 5 3" xfId="20976"/>
    <cellStyle name="Output 6 2 3 5 3 2" xfId="30656"/>
    <cellStyle name="Output 6 2 3 5 4" xfId="24870"/>
    <cellStyle name="Output 6 2 3 5 4 2" xfId="34550"/>
    <cellStyle name="Output 6 2 3 5 5" xfId="27398"/>
    <cellStyle name="Output 6 2 3 6" xfId="21765"/>
    <cellStyle name="Output 6 2 3 6 2" xfId="31445"/>
    <cellStyle name="Output 6 2 3 7" xfId="23973"/>
    <cellStyle name="Output 6 2 3 7 2" xfId="33653"/>
    <cellStyle name="Output 6 2 3 8" xfId="24916"/>
    <cellStyle name="Output 6 2 3 8 2" xfId="34596"/>
    <cellStyle name="Output 6 2 3 9" xfId="25898"/>
    <cellStyle name="Output 6 2 4" xfId="15964"/>
    <cellStyle name="Output 6 2 4 2" xfId="16513"/>
    <cellStyle name="Output 6 2 4 2 2" xfId="17427"/>
    <cellStyle name="Output 6 2 4 2 2 2" xfId="22987"/>
    <cellStyle name="Output 6 2 4 2 2 2 2" xfId="32667"/>
    <cellStyle name="Output 6 2 4 2 2 3" xfId="21801"/>
    <cellStyle name="Output 6 2 4 2 2 3 2" xfId="31481"/>
    <cellStyle name="Output 6 2 4 2 2 4" xfId="19526"/>
    <cellStyle name="Output 6 2 4 2 2 4 2" xfId="29206"/>
    <cellStyle name="Output 6 2 4 2 2 5" xfId="26909"/>
    <cellStyle name="Output 6 2 4 2 2 6" xfId="25112"/>
    <cellStyle name="Output 6 2 4 2 3" xfId="18108"/>
    <cellStyle name="Output 6 2 4 2 3 2" xfId="23668"/>
    <cellStyle name="Output 6 2 4 2 3 2 2" xfId="33348"/>
    <cellStyle name="Output 6 2 4 2 3 3" xfId="24411"/>
    <cellStyle name="Output 6 2 4 2 3 3 2" xfId="34091"/>
    <cellStyle name="Output 6 2 4 2 3 4" xfId="24962"/>
    <cellStyle name="Output 6 2 4 2 3 4 2" xfId="34642"/>
    <cellStyle name="Output 6 2 4 2 3 5" xfId="27792"/>
    <cellStyle name="Output 6 2 4 2 4" xfId="22163"/>
    <cellStyle name="Output 6 2 4 2 4 2" xfId="31843"/>
    <cellStyle name="Output 6 2 4 2 5" xfId="20232"/>
    <cellStyle name="Output 6 2 4 2 5 2" xfId="29912"/>
    <cellStyle name="Output 6 2 4 2 6" xfId="21607"/>
    <cellStyle name="Output 6 2 4 2 6 2" xfId="31287"/>
    <cellStyle name="Output 6 2 4 2 7" xfId="25325"/>
    <cellStyle name="Output 6 2 4 3" xfId="16277"/>
    <cellStyle name="Output 6 2 4 3 2" xfId="16964"/>
    <cellStyle name="Output 6 2 4 3 2 2" xfId="22539"/>
    <cellStyle name="Output 6 2 4 3 2 2 2" xfId="32219"/>
    <cellStyle name="Output 6 2 4 3 2 3" xfId="18525"/>
    <cellStyle name="Output 6 2 4 3 2 3 2" xfId="28205"/>
    <cellStyle name="Output 6 2 4 3 2 4" xfId="19003"/>
    <cellStyle name="Output 6 2 4 3 2 4 2" xfId="28683"/>
    <cellStyle name="Output 6 2 4 3 2 5" xfId="26521"/>
    <cellStyle name="Output 6 2 4 3 2 6" xfId="25622"/>
    <cellStyle name="Output 6 2 4 3 3" xfId="17872"/>
    <cellStyle name="Output 6 2 4 3 3 2" xfId="23432"/>
    <cellStyle name="Output 6 2 4 3 3 2 2" xfId="33112"/>
    <cellStyle name="Output 6 2 4 3 3 3" xfId="24443"/>
    <cellStyle name="Output 6 2 4 3 3 3 2" xfId="34123"/>
    <cellStyle name="Output 6 2 4 3 3 4" xfId="20492"/>
    <cellStyle name="Output 6 2 4 3 3 4 2" xfId="30172"/>
    <cellStyle name="Output 6 2 4 3 3 5" xfId="27556"/>
    <cellStyle name="Output 6 2 4 3 4" xfId="21927"/>
    <cellStyle name="Output 6 2 4 3 4 2" xfId="31607"/>
    <cellStyle name="Output 6 2 4 3 5" xfId="19928"/>
    <cellStyle name="Output 6 2 4 3 5 2" xfId="29608"/>
    <cellStyle name="Output 6 2 4 3 6" xfId="21386"/>
    <cellStyle name="Output 6 2 4 3 6 2" xfId="31066"/>
    <cellStyle name="Output 6 2 4 3 7" xfId="25938"/>
    <cellStyle name="Output 6 2 4 4" xfId="17121"/>
    <cellStyle name="Output 6 2 4 4 2" xfId="22696"/>
    <cellStyle name="Output 6 2 4 4 2 2" xfId="32376"/>
    <cellStyle name="Output 6 2 4 4 3" xfId="19903"/>
    <cellStyle name="Output 6 2 4 4 3 2" xfId="29583"/>
    <cellStyle name="Output 6 2 4 4 4" xfId="21008"/>
    <cellStyle name="Output 6 2 4 4 4 2" xfId="30688"/>
    <cellStyle name="Output 6 2 4 4 5" xfId="26664"/>
    <cellStyle name="Output 6 2 4 4 6" xfId="27160"/>
    <cellStyle name="Output 6 2 4 5" xfId="17205"/>
    <cellStyle name="Output 6 2 4 5 2" xfId="22778"/>
    <cellStyle name="Output 6 2 4 5 2 2" xfId="32458"/>
    <cellStyle name="Output 6 2 4 5 3" xfId="18665"/>
    <cellStyle name="Output 6 2 4 5 3 2" xfId="28345"/>
    <cellStyle name="Output 6 2 4 5 4" xfId="18531"/>
    <cellStyle name="Output 6 2 4 5 4 2" xfId="28211"/>
    <cellStyle name="Output 6 2 4 5 5" xfId="27114"/>
    <cellStyle name="Output 6 2 4 6" xfId="21648"/>
    <cellStyle name="Output 6 2 4 6 2" xfId="31328"/>
    <cellStyle name="Output 6 2 4 7" xfId="20240"/>
    <cellStyle name="Output 6 2 4 7 2" xfId="29920"/>
    <cellStyle name="Output 6 2 4 8" xfId="18481"/>
    <cellStyle name="Output 6 2 4 8 2" xfId="28161"/>
    <cellStyle name="Output 6 2 4 9" xfId="25649"/>
    <cellStyle name="Output 6 2 5" xfId="16504"/>
    <cellStyle name="Output 6 2 5 2" xfId="17418"/>
    <cellStyle name="Output 6 2 5 2 2" xfId="22978"/>
    <cellStyle name="Output 6 2 5 2 2 2" xfId="32658"/>
    <cellStyle name="Output 6 2 5 2 3" xfId="20776"/>
    <cellStyle name="Output 6 2 5 2 3 2" xfId="30456"/>
    <cellStyle name="Output 6 2 5 2 4" xfId="19711"/>
    <cellStyle name="Output 6 2 5 2 4 2" xfId="29391"/>
    <cellStyle name="Output 6 2 5 2 5" xfId="26900"/>
    <cellStyle name="Output 6 2 5 2 6" xfId="25113"/>
    <cellStyle name="Output 6 2 5 3" xfId="18099"/>
    <cellStyle name="Output 6 2 5 3 2" xfId="23659"/>
    <cellStyle name="Output 6 2 5 3 2 2" xfId="33339"/>
    <cellStyle name="Output 6 2 5 3 3" xfId="24363"/>
    <cellStyle name="Output 6 2 5 3 3 2" xfId="34043"/>
    <cellStyle name="Output 6 2 5 3 4" xfId="19761"/>
    <cellStyle name="Output 6 2 5 3 4 2" xfId="29441"/>
    <cellStyle name="Output 6 2 5 3 5" xfId="27783"/>
    <cellStyle name="Output 6 2 5 4" xfId="22154"/>
    <cellStyle name="Output 6 2 5 4 2" xfId="31834"/>
    <cellStyle name="Output 6 2 5 5" xfId="19406"/>
    <cellStyle name="Output 6 2 5 5 2" xfId="29086"/>
    <cellStyle name="Output 6 2 5 6" xfId="19693"/>
    <cellStyle name="Output 6 2 5 6 2" xfId="29373"/>
    <cellStyle name="Output 6 2 5 7" xfId="25684"/>
    <cellStyle name="Output 6 2 6" xfId="16268"/>
    <cellStyle name="Output 6 2 6 2" xfId="16855"/>
    <cellStyle name="Output 6 2 6 2 2" xfId="22430"/>
    <cellStyle name="Output 6 2 6 2 2 2" xfId="32110"/>
    <cellStyle name="Output 6 2 6 2 3" xfId="20053"/>
    <cellStyle name="Output 6 2 6 2 3 2" xfId="29733"/>
    <cellStyle name="Output 6 2 6 2 4" xfId="24113"/>
    <cellStyle name="Output 6 2 6 2 4 2" xfId="33793"/>
    <cellStyle name="Output 6 2 6 2 5" xfId="26412"/>
    <cellStyle name="Output 6 2 6 2 6" xfId="26266"/>
    <cellStyle name="Output 6 2 6 3" xfId="17863"/>
    <cellStyle name="Output 6 2 6 3 2" xfId="23423"/>
    <cellStyle name="Output 6 2 6 3 2 2" xfId="33103"/>
    <cellStyle name="Output 6 2 6 3 3" xfId="21320"/>
    <cellStyle name="Output 6 2 6 3 3 2" xfId="31000"/>
    <cellStyle name="Output 6 2 6 3 4" xfId="24784"/>
    <cellStyle name="Output 6 2 6 3 4 2" xfId="34464"/>
    <cellStyle name="Output 6 2 6 3 5" xfId="27547"/>
    <cellStyle name="Output 6 2 6 4" xfId="21918"/>
    <cellStyle name="Output 6 2 6 4 2" xfId="31598"/>
    <cellStyle name="Output 6 2 6 5" xfId="20024"/>
    <cellStyle name="Output 6 2 6 5 2" xfId="29704"/>
    <cellStyle name="Output 6 2 6 6" xfId="20031"/>
    <cellStyle name="Output 6 2 6 6 2" xfId="29711"/>
    <cellStyle name="Output 6 2 6 7" xfId="25365"/>
    <cellStyle name="Output 6 2 7" xfId="17023"/>
    <cellStyle name="Output 6 2 7 2" xfId="22598"/>
    <cellStyle name="Output 6 2 7 2 2" xfId="32278"/>
    <cellStyle name="Output 6 2 7 3" xfId="24090"/>
    <cellStyle name="Output 6 2 7 3 2" xfId="33770"/>
    <cellStyle name="Output 6 2 7 4" xfId="24340"/>
    <cellStyle name="Output 6 2 7 4 2" xfId="34020"/>
    <cellStyle name="Output 6 2 7 5" xfId="26577"/>
    <cellStyle name="Output 6 2 7 6" xfId="26239"/>
    <cellStyle name="Output 6 2 8" xfId="17180"/>
    <cellStyle name="Output 6 2 8 2" xfId="22755"/>
    <cellStyle name="Output 6 2 8 2 2" xfId="32435"/>
    <cellStyle name="Output 6 2 8 3" xfId="21211"/>
    <cellStyle name="Output 6 2 8 3 2" xfId="30891"/>
    <cellStyle name="Output 6 2 8 4" xfId="24086"/>
    <cellStyle name="Output 6 2 8 4 2" xfId="33766"/>
    <cellStyle name="Output 6 2 8 5" xfId="27184"/>
    <cellStyle name="Output 6 2 9" xfId="21639"/>
    <cellStyle name="Output 6 2 9 2" xfId="31319"/>
    <cellStyle name="Output 6 3" xfId="16050"/>
    <cellStyle name="Output 6 3 10" xfId="25542"/>
    <cellStyle name="Output 6 3 2" xfId="16179"/>
    <cellStyle name="Output 6 3 2 2" xfId="16685"/>
    <cellStyle name="Output 6 3 2 2 2" xfId="17599"/>
    <cellStyle name="Output 6 3 2 2 2 2" xfId="23159"/>
    <cellStyle name="Output 6 3 2 2 2 2 2" xfId="32839"/>
    <cellStyle name="Output 6 3 2 2 2 3" xfId="18360"/>
    <cellStyle name="Output 6 3 2 2 2 3 2" xfId="28040"/>
    <cellStyle name="Output 6 3 2 2 2 4" xfId="20414"/>
    <cellStyle name="Output 6 3 2 2 2 4 2" xfId="30094"/>
    <cellStyle name="Output 6 3 2 2 2 5" xfId="27081"/>
    <cellStyle name="Output 6 3 2 2 2 6" xfId="27283"/>
    <cellStyle name="Output 6 3 2 2 3" xfId="18280"/>
    <cellStyle name="Output 6 3 2 2 3 2" xfId="23840"/>
    <cellStyle name="Output 6 3 2 2 3 2 2" xfId="33520"/>
    <cellStyle name="Output 6 3 2 2 3 3" xfId="24540"/>
    <cellStyle name="Output 6 3 2 2 3 3 2" xfId="34220"/>
    <cellStyle name="Output 6 3 2 2 3 4" xfId="24677"/>
    <cellStyle name="Output 6 3 2 2 3 4 2" xfId="34357"/>
    <cellStyle name="Output 6 3 2 2 3 5" xfId="27964"/>
    <cellStyle name="Output 6 3 2 2 4" xfId="22335"/>
    <cellStyle name="Output 6 3 2 2 4 2" xfId="32015"/>
    <cellStyle name="Output 6 3 2 2 5" xfId="23965"/>
    <cellStyle name="Output 6 3 2 2 5 2" xfId="33645"/>
    <cellStyle name="Output 6 3 2 2 6" xfId="20426"/>
    <cellStyle name="Output 6 3 2 2 6 2" xfId="30106"/>
    <cellStyle name="Output 6 3 2 2 7" xfId="25549"/>
    <cellStyle name="Output 6 3 2 3" xfId="16449"/>
    <cellStyle name="Output 6 3 2 3 2" xfId="17363"/>
    <cellStyle name="Output 6 3 2 3 2 2" xfId="22923"/>
    <cellStyle name="Output 6 3 2 3 2 2 2" xfId="32603"/>
    <cellStyle name="Output 6 3 2 3 2 3" xfId="18769"/>
    <cellStyle name="Output 6 3 2 3 2 3 2" xfId="28449"/>
    <cellStyle name="Output 6 3 2 3 2 4" xfId="20442"/>
    <cellStyle name="Output 6 3 2 3 2 4 2" xfId="30122"/>
    <cellStyle name="Output 6 3 2 3 2 5" xfId="26845"/>
    <cellStyle name="Output 6 3 2 3 2 6" xfId="25120"/>
    <cellStyle name="Output 6 3 2 3 3" xfId="18044"/>
    <cellStyle name="Output 6 3 2 3 3 2" xfId="23604"/>
    <cellStyle name="Output 6 3 2 3 3 2 2" xfId="33284"/>
    <cellStyle name="Output 6 3 2 3 3 3" xfId="18554"/>
    <cellStyle name="Output 6 3 2 3 3 3 2" xfId="28234"/>
    <cellStyle name="Output 6 3 2 3 3 4" xfId="18412"/>
    <cellStyle name="Output 6 3 2 3 3 4 2" xfId="28092"/>
    <cellStyle name="Output 6 3 2 3 3 5" xfId="27728"/>
    <cellStyle name="Output 6 3 2 3 4" xfId="22099"/>
    <cellStyle name="Output 6 3 2 3 4 2" xfId="31779"/>
    <cellStyle name="Output 6 3 2 3 5" xfId="19170"/>
    <cellStyle name="Output 6 3 2 3 5 2" xfId="28850"/>
    <cellStyle name="Output 6 3 2 3 6" xfId="19760"/>
    <cellStyle name="Output 6 3 2 3 6 2" xfId="29440"/>
    <cellStyle name="Output 6 3 2 3 7" xfId="25442"/>
    <cellStyle name="Output 6 3 2 4" xfId="17276"/>
    <cellStyle name="Output 6 3 2 4 2" xfId="22836"/>
    <cellStyle name="Output 6 3 2 4 2 2" xfId="32516"/>
    <cellStyle name="Output 6 3 2 4 3" xfId="24492"/>
    <cellStyle name="Output 6 3 2 4 3 2" xfId="34172"/>
    <cellStyle name="Output 6 3 2 4 4" xfId="20233"/>
    <cellStyle name="Output 6 3 2 4 4 2" xfId="29913"/>
    <cellStyle name="Output 6 3 2 4 5" xfId="26768"/>
    <cellStyle name="Output 6 3 2 4 6" xfId="27124"/>
    <cellStyle name="Output 6 3 2 5" xfId="17774"/>
    <cellStyle name="Output 6 3 2 5 2" xfId="23334"/>
    <cellStyle name="Output 6 3 2 5 2 2" xfId="33014"/>
    <cellStyle name="Output 6 3 2 5 3" xfId="20635"/>
    <cellStyle name="Output 6 3 2 5 3 2" xfId="30315"/>
    <cellStyle name="Output 6 3 2 5 4" xfId="20596"/>
    <cellStyle name="Output 6 3 2 5 4 2" xfId="30276"/>
    <cellStyle name="Output 6 3 2 5 5" xfId="27458"/>
    <cellStyle name="Output 6 3 2 6" xfId="21829"/>
    <cellStyle name="Output 6 3 2 6 2" xfId="31509"/>
    <cellStyle name="Output 6 3 2 7" xfId="23988"/>
    <cellStyle name="Output 6 3 2 7 2" xfId="33668"/>
    <cellStyle name="Output 6 3 2 8" xfId="21329"/>
    <cellStyle name="Output 6 3 2 8 2" xfId="31009"/>
    <cellStyle name="Output 6 3 2 9" xfId="25309"/>
    <cellStyle name="Output 6 3 3" xfId="16577"/>
    <cellStyle name="Output 6 3 3 2" xfId="17491"/>
    <cellStyle name="Output 6 3 3 2 2" xfId="23051"/>
    <cellStyle name="Output 6 3 3 2 2 2" xfId="32731"/>
    <cellStyle name="Output 6 3 3 2 3" xfId="21185"/>
    <cellStyle name="Output 6 3 3 2 3 2" xfId="30865"/>
    <cellStyle name="Output 6 3 3 2 4" xfId="19374"/>
    <cellStyle name="Output 6 3 3 2 4 2" xfId="29054"/>
    <cellStyle name="Output 6 3 3 2 5" xfId="26973"/>
    <cellStyle name="Output 6 3 3 2 6" xfId="25046"/>
    <cellStyle name="Output 6 3 3 3" xfId="18172"/>
    <cellStyle name="Output 6 3 3 3 2" xfId="23732"/>
    <cellStyle name="Output 6 3 3 3 2 2" xfId="33412"/>
    <cellStyle name="Output 6 3 3 3 3" xfId="24098"/>
    <cellStyle name="Output 6 3 3 3 3 2" xfId="33778"/>
    <cellStyle name="Output 6 3 3 3 4" xfId="24768"/>
    <cellStyle name="Output 6 3 3 3 4 2" xfId="34448"/>
    <cellStyle name="Output 6 3 3 3 5" xfId="27856"/>
    <cellStyle name="Output 6 3 3 4" xfId="22227"/>
    <cellStyle name="Output 6 3 3 4 2" xfId="31907"/>
    <cellStyle name="Output 6 3 3 5" xfId="18637"/>
    <cellStyle name="Output 6 3 3 5 2" xfId="28317"/>
    <cellStyle name="Output 6 3 3 6" xfId="18385"/>
    <cellStyle name="Output 6 3 3 6 2" xfId="28065"/>
    <cellStyle name="Output 6 3 3 7" xfId="25264"/>
    <cellStyle name="Output 6 3 4" xfId="16341"/>
    <cellStyle name="Output 6 3 4 2" xfId="16925"/>
    <cellStyle name="Output 6 3 4 2 2" xfId="22500"/>
    <cellStyle name="Output 6 3 4 2 2 2" xfId="32180"/>
    <cellStyle name="Output 6 3 4 2 3" xfId="20536"/>
    <cellStyle name="Output 6 3 4 2 3 2" xfId="30216"/>
    <cellStyle name="Output 6 3 4 2 4" xfId="20421"/>
    <cellStyle name="Output 6 3 4 2 4 2" xfId="30101"/>
    <cellStyle name="Output 6 3 4 2 5" xfId="26482"/>
    <cellStyle name="Output 6 3 4 2 6" xfId="25321"/>
    <cellStyle name="Output 6 3 4 3" xfId="17936"/>
    <cellStyle name="Output 6 3 4 3 2" xfId="23496"/>
    <cellStyle name="Output 6 3 4 3 2 2" xfId="33176"/>
    <cellStyle name="Output 6 3 4 3 3" xfId="24022"/>
    <cellStyle name="Output 6 3 4 3 3 2" xfId="33702"/>
    <cellStyle name="Output 6 3 4 3 4" xfId="24988"/>
    <cellStyle name="Output 6 3 4 3 4 2" xfId="34668"/>
    <cellStyle name="Output 6 3 4 3 5" xfId="27620"/>
    <cellStyle name="Output 6 3 4 4" xfId="21991"/>
    <cellStyle name="Output 6 3 4 4 2" xfId="31671"/>
    <cellStyle name="Output 6 3 4 5" xfId="19296"/>
    <cellStyle name="Output 6 3 4 5 2" xfId="28976"/>
    <cellStyle name="Output 6 3 4 6" xfId="20026"/>
    <cellStyle name="Output 6 3 4 6 2" xfId="29706"/>
    <cellStyle name="Output 6 3 4 7" xfId="25922"/>
    <cellStyle name="Output 6 3 5" xfId="17139"/>
    <cellStyle name="Output 6 3 5 2" xfId="22714"/>
    <cellStyle name="Output 6 3 5 2 2" xfId="32394"/>
    <cellStyle name="Output 6 3 5 3" xfId="21484"/>
    <cellStyle name="Output 6 3 5 3 2" xfId="31164"/>
    <cellStyle name="Output 6 3 5 4" xfId="18847"/>
    <cellStyle name="Output 6 3 5 4 2" xfId="28527"/>
    <cellStyle name="Output 6 3 5 5" xfId="26680"/>
    <cellStyle name="Output 6 3 5 6" xfId="27116"/>
    <cellStyle name="Output 6 3 6" xfId="17666"/>
    <cellStyle name="Output 6 3 6 2" xfId="23226"/>
    <cellStyle name="Output 6 3 6 2 2" xfId="32906"/>
    <cellStyle name="Output 6 3 6 3" xfId="21318"/>
    <cellStyle name="Output 6 3 6 3 2" xfId="30998"/>
    <cellStyle name="Output 6 3 6 4" xfId="18853"/>
    <cellStyle name="Output 6 3 6 4 2" xfId="28533"/>
    <cellStyle name="Output 6 3 6 5" xfId="27350"/>
    <cellStyle name="Output 6 3 7" xfId="21717"/>
    <cellStyle name="Output 6 3 7 2" xfId="31397"/>
    <cellStyle name="Output 6 3 8" xfId="19879"/>
    <cellStyle name="Output 6 3 8 2" xfId="29559"/>
    <cellStyle name="Output 6 3 9" xfId="24617"/>
    <cellStyle name="Output 6 3 9 2" xfId="34297"/>
    <cellStyle name="Output 6 4" xfId="16042"/>
    <cellStyle name="Output 6 4 2" xfId="16569"/>
    <cellStyle name="Output 6 4 2 2" xfId="17483"/>
    <cellStyle name="Output 6 4 2 2 2" xfId="23043"/>
    <cellStyle name="Output 6 4 2 2 2 2" xfId="32723"/>
    <cellStyle name="Output 6 4 2 2 3" xfId="24130"/>
    <cellStyle name="Output 6 4 2 2 3 2" xfId="33810"/>
    <cellStyle name="Output 6 4 2 2 4" xfId="18425"/>
    <cellStyle name="Output 6 4 2 2 4 2" xfId="28105"/>
    <cellStyle name="Output 6 4 2 2 5" xfId="26965"/>
    <cellStyle name="Output 6 4 2 2 6" xfId="25028"/>
    <cellStyle name="Output 6 4 2 3" xfId="18164"/>
    <cellStyle name="Output 6 4 2 3 2" xfId="23724"/>
    <cellStyle name="Output 6 4 2 3 2 2" xfId="33404"/>
    <cellStyle name="Output 6 4 2 3 3" xfId="24407"/>
    <cellStyle name="Output 6 4 2 3 3 2" xfId="34087"/>
    <cellStyle name="Output 6 4 2 3 4" xfId="24754"/>
    <cellStyle name="Output 6 4 2 3 4 2" xfId="34434"/>
    <cellStyle name="Output 6 4 2 3 5" xfId="27848"/>
    <cellStyle name="Output 6 4 2 4" xfId="22219"/>
    <cellStyle name="Output 6 4 2 4 2" xfId="31899"/>
    <cellStyle name="Output 6 4 2 5" xfId="18823"/>
    <cellStyle name="Output 6 4 2 5 2" xfId="28503"/>
    <cellStyle name="Output 6 4 2 6" xfId="20847"/>
    <cellStyle name="Output 6 4 2 6 2" xfId="30527"/>
    <cellStyle name="Output 6 4 2 7" xfId="26009"/>
    <cellStyle name="Output 6 4 3" xfId="16333"/>
    <cellStyle name="Output 6 4 3 2" xfId="16895"/>
    <cellStyle name="Output 6 4 3 2 2" xfId="22470"/>
    <cellStyle name="Output 6 4 3 2 2 2" xfId="32150"/>
    <cellStyle name="Output 6 4 3 2 3" xfId="21439"/>
    <cellStyle name="Output 6 4 3 2 3 2" xfId="31119"/>
    <cellStyle name="Output 6 4 3 2 4" xfId="24430"/>
    <cellStyle name="Output 6 4 3 2 4 2" xfId="34110"/>
    <cellStyle name="Output 6 4 3 2 5" xfId="26452"/>
    <cellStyle name="Output 6 4 3 2 6" xfId="25177"/>
    <cellStyle name="Output 6 4 3 3" xfId="17928"/>
    <cellStyle name="Output 6 4 3 3 2" xfId="23488"/>
    <cellStyle name="Output 6 4 3 3 2 2" xfId="33168"/>
    <cellStyle name="Output 6 4 3 3 3" xfId="20721"/>
    <cellStyle name="Output 6 4 3 3 3 2" xfId="30401"/>
    <cellStyle name="Output 6 4 3 3 4" xfId="19128"/>
    <cellStyle name="Output 6 4 3 3 4 2" xfId="28808"/>
    <cellStyle name="Output 6 4 3 3 5" xfId="27612"/>
    <cellStyle name="Output 6 4 3 4" xfId="21983"/>
    <cellStyle name="Output 6 4 3 4 2" xfId="31663"/>
    <cellStyle name="Output 6 4 3 5" xfId="19611"/>
    <cellStyle name="Output 6 4 3 5 2" xfId="29291"/>
    <cellStyle name="Output 6 4 3 6" xfId="24763"/>
    <cellStyle name="Output 6 4 3 6 2" xfId="34443"/>
    <cellStyle name="Output 6 4 3 7" xfId="25955"/>
    <cellStyle name="Output 6 4 4" xfId="17142"/>
    <cellStyle name="Output 6 4 4 2" xfId="22717"/>
    <cellStyle name="Output 6 4 4 2 2" xfId="32397"/>
    <cellStyle name="Output 6 4 4 3" xfId="19492"/>
    <cellStyle name="Output 6 4 4 3 2" xfId="29172"/>
    <cellStyle name="Output 6 4 4 4" xfId="18887"/>
    <cellStyle name="Output 6 4 4 4 2" xfId="28567"/>
    <cellStyle name="Output 6 4 4 5" xfId="26683"/>
    <cellStyle name="Output 6 4 4 6" xfId="27176"/>
    <cellStyle name="Output 6 4 5" xfId="17658"/>
    <cellStyle name="Output 6 4 5 2" xfId="23218"/>
    <cellStyle name="Output 6 4 5 2 2" xfId="32898"/>
    <cellStyle name="Output 6 4 5 3" xfId="20941"/>
    <cellStyle name="Output 6 4 5 3 2" xfId="30621"/>
    <cellStyle name="Output 6 4 5 4" xfId="20893"/>
    <cellStyle name="Output 6 4 5 4 2" xfId="30573"/>
    <cellStyle name="Output 6 4 5 5" xfId="27342"/>
    <cellStyle name="Output 6 4 6" xfId="21709"/>
    <cellStyle name="Output 6 4 6 2" xfId="31389"/>
    <cellStyle name="Output 6 4 7" xfId="19480"/>
    <cellStyle name="Output 6 4 7 2" xfId="29160"/>
    <cellStyle name="Output 6 4 8" xfId="20657"/>
    <cellStyle name="Output 6 4 8 2" xfId="30337"/>
    <cellStyle name="Output 6 4 9" xfId="26019"/>
    <cellStyle name="Output 6 5" xfId="16234"/>
    <cellStyle name="Output 6 5 2" xfId="16998"/>
    <cellStyle name="Output 6 5 2 2" xfId="22573"/>
    <cellStyle name="Output 6 5 2 2 2" xfId="32253"/>
    <cellStyle name="Output 6 5 2 3" xfId="21539"/>
    <cellStyle name="Output 6 5 2 3 2" xfId="31219"/>
    <cellStyle name="Output 6 5 2 4" xfId="20740"/>
    <cellStyle name="Output 6 5 2 4 2" xfId="30420"/>
    <cellStyle name="Output 6 5 2 5" xfId="26555"/>
    <cellStyle name="Output 6 5 2 6" xfId="25883"/>
    <cellStyle name="Output 6 5 3" xfId="17829"/>
    <cellStyle name="Output 6 5 3 2" xfId="23389"/>
    <cellStyle name="Output 6 5 3 2 2" xfId="33069"/>
    <cellStyle name="Output 6 5 3 3" xfId="18586"/>
    <cellStyle name="Output 6 5 3 3 2" xfId="28266"/>
    <cellStyle name="Output 6 5 3 4" xfId="18629"/>
    <cellStyle name="Output 6 5 3 4 2" xfId="28309"/>
    <cellStyle name="Output 6 5 3 5" xfId="27513"/>
    <cellStyle name="Output 6 5 4" xfId="21884"/>
    <cellStyle name="Output 6 5 4 2" xfId="31564"/>
    <cellStyle name="Output 6 5 5" xfId="19578"/>
    <cellStyle name="Output 6 5 5 2" xfId="29258"/>
    <cellStyle name="Output 6 5 6" xfId="20674"/>
    <cellStyle name="Output 6 5 6 2" xfId="30354"/>
    <cellStyle name="Output 6 5 7" xfId="25757"/>
    <cellStyle name="Output 6 6" xfId="24442"/>
    <cellStyle name="Output 6 6 2" xfId="34122"/>
    <cellStyle name="Output 7" xfId="136"/>
    <cellStyle name="Output 7 2" xfId="15933"/>
    <cellStyle name="Output 7 2 10" xfId="19441"/>
    <cellStyle name="Output 7 2 10 2" xfId="29121"/>
    <cellStyle name="Output 7 2 11" xfId="18390"/>
    <cellStyle name="Output 7 2 11 2" xfId="28070"/>
    <cellStyle name="Output 7 2 12" xfId="25387"/>
    <cellStyle name="Output 7 2 2" xfId="16115"/>
    <cellStyle name="Output 7 2 2 10" xfId="25421"/>
    <cellStyle name="Output 7 2 2 2" xfId="16188"/>
    <cellStyle name="Output 7 2 2 2 2" xfId="16694"/>
    <cellStyle name="Output 7 2 2 2 2 2" xfId="17608"/>
    <cellStyle name="Output 7 2 2 2 2 2 2" xfId="23168"/>
    <cellStyle name="Output 7 2 2 2 2 2 2 2" xfId="32848"/>
    <cellStyle name="Output 7 2 2 2 2 2 3" xfId="19283"/>
    <cellStyle name="Output 7 2 2 2 2 2 3 2" xfId="28963"/>
    <cellStyle name="Output 7 2 2 2 2 2 4" xfId="24486"/>
    <cellStyle name="Output 7 2 2 2 2 2 4 2" xfId="34166"/>
    <cellStyle name="Output 7 2 2 2 2 2 5" xfId="27090"/>
    <cellStyle name="Output 7 2 2 2 2 2 6" xfId="27292"/>
    <cellStyle name="Output 7 2 2 2 2 3" xfId="18289"/>
    <cellStyle name="Output 7 2 2 2 2 3 2" xfId="23849"/>
    <cellStyle name="Output 7 2 2 2 2 3 2 2" xfId="33529"/>
    <cellStyle name="Output 7 2 2 2 2 3 3" xfId="24549"/>
    <cellStyle name="Output 7 2 2 2 2 3 3 2" xfId="34229"/>
    <cellStyle name="Output 7 2 2 2 2 3 4" xfId="24995"/>
    <cellStyle name="Output 7 2 2 2 2 3 4 2" xfId="34675"/>
    <cellStyle name="Output 7 2 2 2 2 3 5" xfId="27973"/>
    <cellStyle name="Output 7 2 2 2 2 4" xfId="22344"/>
    <cellStyle name="Output 7 2 2 2 2 4 2" xfId="32024"/>
    <cellStyle name="Output 7 2 2 2 2 5" xfId="20887"/>
    <cellStyle name="Output 7 2 2 2 2 5 2" xfId="30567"/>
    <cellStyle name="Output 7 2 2 2 2 6" xfId="21293"/>
    <cellStyle name="Output 7 2 2 2 2 6 2" xfId="30973"/>
    <cellStyle name="Output 7 2 2 2 2 7" xfId="25610"/>
    <cellStyle name="Output 7 2 2 2 3" xfId="16458"/>
    <cellStyle name="Output 7 2 2 2 3 2" xfId="17372"/>
    <cellStyle name="Output 7 2 2 2 3 2 2" xfId="22932"/>
    <cellStyle name="Output 7 2 2 2 3 2 2 2" xfId="32612"/>
    <cellStyle name="Output 7 2 2 2 3 2 3" xfId="20854"/>
    <cellStyle name="Output 7 2 2 2 3 2 3 2" xfId="30534"/>
    <cellStyle name="Output 7 2 2 2 3 2 4" xfId="18464"/>
    <cellStyle name="Output 7 2 2 2 3 2 4 2" xfId="28144"/>
    <cellStyle name="Output 7 2 2 2 3 2 5" xfId="26854"/>
    <cellStyle name="Output 7 2 2 2 3 2 6" xfId="25034"/>
    <cellStyle name="Output 7 2 2 2 3 3" xfId="18053"/>
    <cellStyle name="Output 7 2 2 2 3 3 2" xfId="23613"/>
    <cellStyle name="Output 7 2 2 2 3 3 2 2" xfId="33293"/>
    <cellStyle name="Output 7 2 2 2 3 3 3" xfId="24231"/>
    <cellStyle name="Output 7 2 2 2 3 3 3 2" xfId="33911"/>
    <cellStyle name="Output 7 2 2 2 3 3 4" xfId="20578"/>
    <cellStyle name="Output 7 2 2 2 3 3 4 2" xfId="30258"/>
    <cellStyle name="Output 7 2 2 2 3 3 5" xfId="27737"/>
    <cellStyle name="Output 7 2 2 2 3 4" xfId="22108"/>
    <cellStyle name="Output 7 2 2 2 3 4 2" xfId="31788"/>
    <cellStyle name="Output 7 2 2 2 3 5" xfId="18453"/>
    <cellStyle name="Output 7 2 2 2 3 5 2" xfId="28133"/>
    <cellStyle name="Output 7 2 2 2 3 6" xfId="18858"/>
    <cellStyle name="Output 7 2 2 2 3 6 2" xfId="28538"/>
    <cellStyle name="Output 7 2 2 2 3 7" xfId="25367"/>
    <cellStyle name="Output 7 2 2 2 4" xfId="17193"/>
    <cellStyle name="Output 7 2 2 2 4 2" xfId="22768"/>
    <cellStyle name="Output 7 2 2 2 4 2 2" xfId="32448"/>
    <cellStyle name="Output 7 2 2 2 4 3" xfId="20373"/>
    <cellStyle name="Output 7 2 2 2 4 3 2" xfId="30053"/>
    <cellStyle name="Output 7 2 2 2 4 4" xfId="24680"/>
    <cellStyle name="Output 7 2 2 2 4 4 2" xfId="34360"/>
    <cellStyle name="Output 7 2 2 2 4 5" xfId="26726"/>
    <cellStyle name="Output 7 2 2 2 4 6" xfId="26340"/>
    <cellStyle name="Output 7 2 2 2 5" xfId="17783"/>
    <cellStyle name="Output 7 2 2 2 5 2" xfId="23343"/>
    <cellStyle name="Output 7 2 2 2 5 2 2" xfId="33023"/>
    <cellStyle name="Output 7 2 2 2 5 3" xfId="24364"/>
    <cellStyle name="Output 7 2 2 2 5 3 2" xfId="34044"/>
    <cellStyle name="Output 7 2 2 2 5 4" xfId="19904"/>
    <cellStyle name="Output 7 2 2 2 5 4 2" xfId="29584"/>
    <cellStyle name="Output 7 2 2 2 5 5" xfId="27467"/>
    <cellStyle name="Output 7 2 2 2 6" xfId="21838"/>
    <cellStyle name="Output 7 2 2 2 6 2" xfId="31518"/>
    <cellStyle name="Output 7 2 2 2 7" xfId="20230"/>
    <cellStyle name="Output 7 2 2 2 7 2" xfId="29910"/>
    <cellStyle name="Output 7 2 2 2 8" xfId="21524"/>
    <cellStyle name="Output 7 2 2 2 8 2" xfId="31204"/>
    <cellStyle name="Output 7 2 2 2 9" xfId="26270"/>
    <cellStyle name="Output 7 2 2 3" xfId="16629"/>
    <cellStyle name="Output 7 2 2 3 2" xfId="17543"/>
    <cellStyle name="Output 7 2 2 3 2 2" xfId="23103"/>
    <cellStyle name="Output 7 2 2 3 2 2 2" xfId="32783"/>
    <cellStyle name="Output 7 2 2 3 2 3" xfId="19330"/>
    <cellStyle name="Output 7 2 2 3 2 3 2" xfId="29010"/>
    <cellStyle name="Output 7 2 2 3 2 4" xfId="21581"/>
    <cellStyle name="Output 7 2 2 3 2 4 2" xfId="31261"/>
    <cellStyle name="Output 7 2 2 3 2 5" xfId="27025"/>
    <cellStyle name="Output 7 2 2 3 2 6" xfId="27227"/>
    <cellStyle name="Output 7 2 2 3 3" xfId="18224"/>
    <cellStyle name="Output 7 2 2 3 3 2" xfId="23784"/>
    <cellStyle name="Output 7 2 2 3 3 2 2" xfId="33464"/>
    <cellStyle name="Output 7 2 2 3 3 3" xfId="24032"/>
    <cellStyle name="Output 7 2 2 3 3 3 2" xfId="33712"/>
    <cellStyle name="Output 7 2 2 3 3 4" xfId="24741"/>
    <cellStyle name="Output 7 2 2 3 3 4 2" xfId="34421"/>
    <cellStyle name="Output 7 2 2 3 3 5" xfId="27908"/>
    <cellStyle name="Output 7 2 2 3 4" xfId="22279"/>
    <cellStyle name="Output 7 2 2 3 4 2" xfId="31959"/>
    <cellStyle name="Output 7 2 2 3 5" xfId="21570"/>
    <cellStyle name="Output 7 2 2 3 5 2" xfId="31250"/>
    <cellStyle name="Output 7 2 2 3 6" xfId="19201"/>
    <cellStyle name="Output 7 2 2 3 6 2" xfId="28881"/>
    <cellStyle name="Output 7 2 2 3 7" xfId="26048"/>
    <cellStyle name="Output 7 2 2 4" xfId="16393"/>
    <cellStyle name="Output 7 2 2 4 2" xfId="17307"/>
    <cellStyle name="Output 7 2 2 4 2 2" xfId="22867"/>
    <cellStyle name="Output 7 2 2 4 2 2 2" xfId="32547"/>
    <cellStyle name="Output 7 2 2 4 2 3" xfId="19835"/>
    <cellStyle name="Output 7 2 2 4 2 3 2" xfId="29515"/>
    <cellStyle name="Output 7 2 2 4 2 4" xfId="20608"/>
    <cellStyle name="Output 7 2 2 4 2 4 2" xfId="30288"/>
    <cellStyle name="Output 7 2 2 4 2 5" xfId="26789"/>
    <cellStyle name="Output 7 2 2 4 2 6" xfId="25128"/>
    <cellStyle name="Output 7 2 2 4 3" xfId="17988"/>
    <cellStyle name="Output 7 2 2 4 3 2" xfId="23548"/>
    <cellStyle name="Output 7 2 2 4 3 2 2" xfId="33228"/>
    <cellStyle name="Output 7 2 2 4 3 3" xfId="20054"/>
    <cellStyle name="Output 7 2 2 4 3 3 2" xfId="29734"/>
    <cellStyle name="Output 7 2 2 4 3 4" xfId="24786"/>
    <cellStyle name="Output 7 2 2 4 3 4 2" xfId="34466"/>
    <cellStyle name="Output 7 2 2 4 3 5" xfId="27672"/>
    <cellStyle name="Output 7 2 2 4 4" xfId="22043"/>
    <cellStyle name="Output 7 2 2 4 4 2" xfId="31723"/>
    <cellStyle name="Output 7 2 2 4 5" xfId="19503"/>
    <cellStyle name="Output 7 2 2 4 5 2" xfId="29183"/>
    <cellStyle name="Output 7 2 2 4 6" xfId="23883"/>
    <cellStyle name="Output 7 2 2 4 6 2" xfId="33563"/>
    <cellStyle name="Output 7 2 2 4 7" xfId="25491"/>
    <cellStyle name="Output 7 2 2 5" xfId="16883"/>
    <cellStyle name="Output 7 2 2 5 2" xfId="22458"/>
    <cellStyle name="Output 7 2 2 5 2 2" xfId="32138"/>
    <cellStyle name="Output 7 2 2 5 3" xfId="19945"/>
    <cellStyle name="Output 7 2 2 5 3 2" xfId="29625"/>
    <cellStyle name="Output 7 2 2 5 4" xfId="20454"/>
    <cellStyle name="Output 7 2 2 5 4 2" xfId="30134"/>
    <cellStyle name="Output 7 2 2 5 5" xfId="26440"/>
    <cellStyle name="Output 7 2 2 5 6" xfId="25521"/>
    <cellStyle name="Output 7 2 2 6" xfId="17718"/>
    <cellStyle name="Output 7 2 2 6 2" xfId="23278"/>
    <cellStyle name="Output 7 2 2 6 2 2" xfId="32958"/>
    <cellStyle name="Output 7 2 2 6 3" xfId="21502"/>
    <cellStyle name="Output 7 2 2 6 3 2" xfId="31182"/>
    <cellStyle name="Output 7 2 2 6 4" xfId="19501"/>
    <cellStyle name="Output 7 2 2 6 4 2" xfId="29181"/>
    <cellStyle name="Output 7 2 2 6 5" xfId="27402"/>
    <cellStyle name="Output 7 2 2 7" xfId="21771"/>
    <cellStyle name="Output 7 2 2 7 2" xfId="31451"/>
    <cellStyle name="Output 7 2 2 8" xfId="23899"/>
    <cellStyle name="Output 7 2 2 8 2" xfId="33579"/>
    <cellStyle name="Output 7 2 2 9" xfId="24655"/>
    <cellStyle name="Output 7 2 2 9 2" xfId="34335"/>
    <cellStyle name="Output 7 2 3" xfId="16097"/>
    <cellStyle name="Output 7 2 3 2" xfId="16620"/>
    <cellStyle name="Output 7 2 3 2 2" xfId="17534"/>
    <cellStyle name="Output 7 2 3 2 2 2" xfId="23094"/>
    <cellStyle name="Output 7 2 3 2 2 2 2" xfId="32774"/>
    <cellStyle name="Output 7 2 3 2 2 3" xfId="20727"/>
    <cellStyle name="Output 7 2 3 2 2 3 2" xfId="30407"/>
    <cellStyle name="Output 7 2 3 2 2 4" xfId="19819"/>
    <cellStyle name="Output 7 2 3 2 2 4 2" xfId="29499"/>
    <cellStyle name="Output 7 2 3 2 2 5" xfId="27016"/>
    <cellStyle name="Output 7 2 3 2 2 6" xfId="27218"/>
    <cellStyle name="Output 7 2 3 2 3" xfId="18215"/>
    <cellStyle name="Output 7 2 3 2 3 2" xfId="23775"/>
    <cellStyle name="Output 7 2 3 2 3 2 2" xfId="33455"/>
    <cellStyle name="Output 7 2 3 2 3 3" xfId="23962"/>
    <cellStyle name="Output 7 2 3 2 3 3 2" xfId="33642"/>
    <cellStyle name="Output 7 2 3 2 3 4" xfId="24932"/>
    <cellStyle name="Output 7 2 3 2 3 4 2" xfId="34612"/>
    <cellStyle name="Output 7 2 3 2 3 5" xfId="27899"/>
    <cellStyle name="Output 7 2 3 2 4" xfId="22270"/>
    <cellStyle name="Output 7 2 3 2 4 2" xfId="31950"/>
    <cellStyle name="Output 7 2 3 2 5" xfId="21083"/>
    <cellStyle name="Output 7 2 3 2 5 2" xfId="30763"/>
    <cellStyle name="Output 7 2 3 2 6" xfId="21172"/>
    <cellStyle name="Output 7 2 3 2 6 2" xfId="30852"/>
    <cellStyle name="Output 7 2 3 2 7" xfId="25820"/>
    <cellStyle name="Output 7 2 3 3" xfId="16384"/>
    <cellStyle name="Output 7 2 3 3 2" xfId="16983"/>
    <cellStyle name="Output 7 2 3 3 2 2" xfId="22558"/>
    <cellStyle name="Output 7 2 3 3 2 2 2" xfId="32238"/>
    <cellStyle name="Output 7 2 3 3 2 3" xfId="18828"/>
    <cellStyle name="Output 7 2 3 3 2 3 2" xfId="28508"/>
    <cellStyle name="Output 7 2 3 3 2 4" xfId="20852"/>
    <cellStyle name="Output 7 2 3 3 2 4 2" xfId="30532"/>
    <cellStyle name="Output 7 2 3 3 2 5" xfId="26540"/>
    <cellStyle name="Output 7 2 3 3 2 6" xfId="25869"/>
    <cellStyle name="Output 7 2 3 3 3" xfId="17979"/>
    <cellStyle name="Output 7 2 3 3 3 2" xfId="23539"/>
    <cellStyle name="Output 7 2 3 3 3 2 2" xfId="33219"/>
    <cellStyle name="Output 7 2 3 3 3 3" xfId="18882"/>
    <cellStyle name="Output 7 2 3 3 3 3 2" xfId="28562"/>
    <cellStyle name="Output 7 2 3 3 3 4" xfId="20704"/>
    <cellStyle name="Output 7 2 3 3 3 4 2" xfId="30384"/>
    <cellStyle name="Output 7 2 3 3 3 5" xfId="27663"/>
    <cellStyle name="Output 7 2 3 3 4" xfId="22034"/>
    <cellStyle name="Output 7 2 3 3 4 2" xfId="31714"/>
    <cellStyle name="Output 7 2 3 3 5" xfId="24331"/>
    <cellStyle name="Output 7 2 3 3 5 2" xfId="34011"/>
    <cellStyle name="Output 7 2 3 3 6" xfId="20907"/>
    <cellStyle name="Output 7 2 3 3 6 2" xfId="30587"/>
    <cellStyle name="Output 7 2 3 3 7" xfId="25616"/>
    <cellStyle name="Output 7 2 3 4" xfId="16993"/>
    <cellStyle name="Output 7 2 3 4 2" xfId="22568"/>
    <cellStyle name="Output 7 2 3 4 2 2" xfId="32248"/>
    <cellStyle name="Output 7 2 3 4 3" xfId="20382"/>
    <cellStyle name="Output 7 2 3 4 3 2" xfId="30062"/>
    <cellStyle name="Output 7 2 3 4 4" xfId="21351"/>
    <cellStyle name="Output 7 2 3 4 4 2" xfId="31031"/>
    <cellStyle name="Output 7 2 3 4 5" xfId="26550"/>
    <cellStyle name="Output 7 2 3 4 6" xfId="25166"/>
    <cellStyle name="Output 7 2 3 5" xfId="17709"/>
    <cellStyle name="Output 7 2 3 5 2" xfId="23269"/>
    <cellStyle name="Output 7 2 3 5 2 2" xfId="32949"/>
    <cellStyle name="Output 7 2 3 5 3" xfId="19603"/>
    <cellStyle name="Output 7 2 3 5 3 2" xfId="29283"/>
    <cellStyle name="Output 7 2 3 5 4" xfId="19171"/>
    <cellStyle name="Output 7 2 3 5 4 2" xfId="28851"/>
    <cellStyle name="Output 7 2 3 5 5" xfId="27393"/>
    <cellStyle name="Output 7 2 3 6" xfId="21760"/>
    <cellStyle name="Output 7 2 3 6 2" xfId="31440"/>
    <cellStyle name="Output 7 2 3 7" xfId="24252"/>
    <cellStyle name="Output 7 2 3 7 2" xfId="33932"/>
    <cellStyle name="Output 7 2 3 8" xfId="24277"/>
    <cellStyle name="Output 7 2 3 8 2" xfId="33957"/>
    <cellStyle name="Output 7 2 3 9" xfId="25663"/>
    <cellStyle name="Output 7 2 4" xfId="15968"/>
    <cellStyle name="Output 7 2 4 2" xfId="16517"/>
    <cellStyle name="Output 7 2 4 2 2" xfId="17431"/>
    <cellStyle name="Output 7 2 4 2 2 2" xfId="22991"/>
    <cellStyle name="Output 7 2 4 2 2 2 2" xfId="32671"/>
    <cellStyle name="Output 7 2 4 2 2 3" xfId="20945"/>
    <cellStyle name="Output 7 2 4 2 2 3 2" xfId="30625"/>
    <cellStyle name="Output 7 2 4 2 2 4" xfId="24863"/>
    <cellStyle name="Output 7 2 4 2 2 4 2" xfId="34543"/>
    <cellStyle name="Output 7 2 4 2 2 5" xfId="26913"/>
    <cellStyle name="Output 7 2 4 2 2 6" xfId="25751"/>
    <cellStyle name="Output 7 2 4 2 3" xfId="18112"/>
    <cellStyle name="Output 7 2 4 2 3 2" xfId="23672"/>
    <cellStyle name="Output 7 2 4 2 3 2 2" xfId="33352"/>
    <cellStyle name="Output 7 2 4 2 3 3" xfId="24413"/>
    <cellStyle name="Output 7 2 4 2 3 3 2" xfId="34093"/>
    <cellStyle name="Output 7 2 4 2 3 4" xfId="24801"/>
    <cellStyle name="Output 7 2 4 2 3 4 2" xfId="34481"/>
    <cellStyle name="Output 7 2 4 2 3 5" xfId="27796"/>
    <cellStyle name="Output 7 2 4 2 4" xfId="22167"/>
    <cellStyle name="Output 7 2 4 2 4 2" xfId="31847"/>
    <cellStyle name="Output 7 2 4 2 5" xfId="21579"/>
    <cellStyle name="Output 7 2 4 2 5 2" xfId="31259"/>
    <cellStyle name="Output 7 2 4 2 6" xfId="20488"/>
    <cellStyle name="Output 7 2 4 2 6 2" xfId="30168"/>
    <cellStyle name="Output 7 2 4 2 7" xfId="26154"/>
    <cellStyle name="Output 7 2 4 3" xfId="16281"/>
    <cellStyle name="Output 7 2 4 3 2" xfId="16808"/>
    <cellStyle name="Output 7 2 4 3 2 2" xfId="22383"/>
    <cellStyle name="Output 7 2 4 3 2 2 2" xfId="32063"/>
    <cellStyle name="Output 7 2 4 3 2 3" xfId="18560"/>
    <cellStyle name="Output 7 2 4 3 2 3 2" xfId="28240"/>
    <cellStyle name="Output 7 2 4 3 2 4" xfId="20069"/>
    <cellStyle name="Output 7 2 4 3 2 4 2" xfId="29749"/>
    <cellStyle name="Output 7 2 4 3 2 5" xfId="26365"/>
    <cellStyle name="Output 7 2 4 3 2 6" xfId="25954"/>
    <cellStyle name="Output 7 2 4 3 3" xfId="17876"/>
    <cellStyle name="Output 7 2 4 3 3 2" xfId="23436"/>
    <cellStyle name="Output 7 2 4 3 3 2 2" xfId="33116"/>
    <cellStyle name="Output 7 2 4 3 3 3" xfId="20291"/>
    <cellStyle name="Output 7 2 4 3 3 3 2" xfId="29971"/>
    <cellStyle name="Output 7 2 4 3 3 4" xfId="20159"/>
    <cellStyle name="Output 7 2 4 3 3 4 2" xfId="29839"/>
    <cellStyle name="Output 7 2 4 3 3 5" xfId="27560"/>
    <cellStyle name="Output 7 2 4 3 4" xfId="21931"/>
    <cellStyle name="Output 7 2 4 3 4 2" xfId="31611"/>
    <cellStyle name="Output 7 2 4 3 5" xfId="18875"/>
    <cellStyle name="Output 7 2 4 3 5 2" xfId="28555"/>
    <cellStyle name="Output 7 2 4 3 6" xfId="19677"/>
    <cellStyle name="Output 7 2 4 3 6 2" xfId="29357"/>
    <cellStyle name="Output 7 2 4 3 7" xfId="25528"/>
    <cellStyle name="Output 7 2 4 4" xfId="17030"/>
    <cellStyle name="Output 7 2 4 4 2" xfId="22605"/>
    <cellStyle name="Output 7 2 4 4 2 2" xfId="32285"/>
    <cellStyle name="Output 7 2 4 4 3" xfId="18570"/>
    <cellStyle name="Output 7 2 4 4 3 2" xfId="28250"/>
    <cellStyle name="Output 7 2 4 4 4" xfId="19509"/>
    <cellStyle name="Output 7 2 4 4 4 2" xfId="29189"/>
    <cellStyle name="Output 7 2 4 4 5" xfId="26582"/>
    <cellStyle name="Output 7 2 4 4 6" xfId="25949"/>
    <cellStyle name="Output 7 2 4 5" xfId="17112"/>
    <cellStyle name="Output 7 2 4 5 2" xfId="22687"/>
    <cellStyle name="Output 7 2 4 5 2 2" xfId="32367"/>
    <cellStyle name="Output 7 2 4 5 3" xfId="21606"/>
    <cellStyle name="Output 7 2 4 5 3 2" xfId="31286"/>
    <cellStyle name="Output 7 2 4 5 4" xfId="19559"/>
    <cellStyle name="Output 7 2 4 5 4 2" xfId="29239"/>
    <cellStyle name="Output 7 2 4 5 5" xfId="27156"/>
    <cellStyle name="Output 7 2 4 6" xfId="21652"/>
    <cellStyle name="Output 7 2 4 6 2" xfId="31332"/>
    <cellStyle name="Output 7 2 4 7" xfId="19753"/>
    <cellStyle name="Output 7 2 4 7 2" xfId="29433"/>
    <cellStyle name="Output 7 2 4 8" xfId="20797"/>
    <cellStyle name="Output 7 2 4 8 2" xfId="30477"/>
    <cellStyle name="Output 7 2 4 9" xfId="25854"/>
    <cellStyle name="Output 7 2 5" xfId="16484"/>
    <cellStyle name="Output 7 2 5 2" xfId="17398"/>
    <cellStyle name="Output 7 2 5 2 2" xfId="22958"/>
    <cellStyle name="Output 7 2 5 2 2 2" xfId="32638"/>
    <cellStyle name="Output 7 2 5 2 3" xfId="19502"/>
    <cellStyle name="Output 7 2 5 2 3 2" xfId="29182"/>
    <cellStyle name="Output 7 2 5 2 4" xfId="21333"/>
    <cellStyle name="Output 7 2 5 2 4 2" xfId="31013"/>
    <cellStyle name="Output 7 2 5 2 5" xfId="26880"/>
    <cellStyle name="Output 7 2 5 2 6" xfId="25207"/>
    <cellStyle name="Output 7 2 5 3" xfId="18079"/>
    <cellStyle name="Output 7 2 5 3 2" xfId="23639"/>
    <cellStyle name="Output 7 2 5 3 2 2" xfId="33319"/>
    <cellStyle name="Output 7 2 5 3 3" xfId="24026"/>
    <cellStyle name="Output 7 2 5 3 3 2" xfId="33706"/>
    <cellStyle name="Output 7 2 5 3 4" xfId="19596"/>
    <cellStyle name="Output 7 2 5 3 4 2" xfId="29276"/>
    <cellStyle name="Output 7 2 5 3 5" xfId="27763"/>
    <cellStyle name="Output 7 2 5 4" xfId="22134"/>
    <cellStyle name="Output 7 2 5 4 2" xfId="31814"/>
    <cellStyle name="Output 7 2 5 5" xfId="21028"/>
    <cellStyle name="Output 7 2 5 5 2" xfId="30708"/>
    <cellStyle name="Output 7 2 5 6" xfId="24665"/>
    <cellStyle name="Output 7 2 5 6 2" xfId="34345"/>
    <cellStyle name="Output 7 2 5 7" xfId="25897"/>
    <cellStyle name="Output 7 2 6" xfId="16248"/>
    <cellStyle name="Output 7 2 6 2" xfId="16982"/>
    <cellStyle name="Output 7 2 6 2 2" xfId="22557"/>
    <cellStyle name="Output 7 2 6 2 2 2" xfId="32237"/>
    <cellStyle name="Output 7 2 6 2 3" xfId="19275"/>
    <cellStyle name="Output 7 2 6 2 3 2" xfId="28955"/>
    <cellStyle name="Output 7 2 6 2 4" xfId="18973"/>
    <cellStyle name="Output 7 2 6 2 4 2" xfId="28653"/>
    <cellStyle name="Output 7 2 6 2 5" xfId="26539"/>
    <cellStyle name="Output 7 2 6 2 6" xfId="26260"/>
    <cellStyle name="Output 7 2 6 3" xfId="17843"/>
    <cellStyle name="Output 7 2 6 3 2" xfId="23403"/>
    <cellStyle name="Output 7 2 6 3 2 2" xfId="33083"/>
    <cellStyle name="Output 7 2 6 3 3" xfId="19256"/>
    <cellStyle name="Output 7 2 6 3 3 2" xfId="28936"/>
    <cellStyle name="Output 7 2 6 3 4" xfId="19675"/>
    <cellStyle name="Output 7 2 6 3 4 2" xfId="29355"/>
    <cellStyle name="Output 7 2 6 3 5" xfId="27527"/>
    <cellStyle name="Output 7 2 6 4" xfId="21898"/>
    <cellStyle name="Output 7 2 6 4 2" xfId="31578"/>
    <cellStyle name="Output 7 2 6 5" xfId="20569"/>
    <cellStyle name="Output 7 2 6 5 2" xfId="30249"/>
    <cellStyle name="Output 7 2 6 6" xfId="21287"/>
    <cellStyle name="Output 7 2 6 6 2" xfId="30967"/>
    <cellStyle name="Output 7 2 6 7" xfId="25788"/>
    <cellStyle name="Output 7 2 7" xfId="17119"/>
    <cellStyle name="Output 7 2 7 2" xfId="22694"/>
    <cellStyle name="Output 7 2 7 2 2" xfId="32374"/>
    <cellStyle name="Output 7 2 7 3" xfId="21119"/>
    <cellStyle name="Output 7 2 7 3 2" xfId="30799"/>
    <cellStyle name="Output 7 2 7 4" xfId="20265"/>
    <cellStyle name="Output 7 2 7 4 2" xfId="29945"/>
    <cellStyle name="Output 7 2 7 5" xfId="26662"/>
    <cellStyle name="Output 7 2 7 6" xfId="27133"/>
    <cellStyle name="Output 7 2 8" xfId="17015"/>
    <cellStyle name="Output 7 2 8 2" xfId="22590"/>
    <cellStyle name="Output 7 2 8 2 2" xfId="32270"/>
    <cellStyle name="Output 7 2 8 3" xfId="19078"/>
    <cellStyle name="Output 7 2 8 3 2" xfId="28758"/>
    <cellStyle name="Output 7 2 8 4" xfId="19640"/>
    <cellStyle name="Output 7 2 8 4 2" xfId="29320"/>
    <cellStyle name="Output 7 2 8 5" xfId="25916"/>
    <cellStyle name="Output 7 2 9" xfId="21619"/>
    <cellStyle name="Output 7 2 9 2" xfId="31299"/>
    <cellStyle name="Output 7 3" xfId="16025"/>
    <cellStyle name="Output 7 3 10" xfId="26063"/>
    <cellStyle name="Output 7 3 2" xfId="16158"/>
    <cellStyle name="Output 7 3 2 2" xfId="16664"/>
    <cellStyle name="Output 7 3 2 2 2" xfId="17578"/>
    <cellStyle name="Output 7 3 2 2 2 2" xfId="23138"/>
    <cellStyle name="Output 7 3 2 2 2 2 2" xfId="32818"/>
    <cellStyle name="Output 7 3 2 2 2 3" xfId="24497"/>
    <cellStyle name="Output 7 3 2 2 2 3 2" xfId="34177"/>
    <cellStyle name="Output 7 3 2 2 2 4" xfId="20156"/>
    <cellStyle name="Output 7 3 2 2 2 4 2" xfId="29836"/>
    <cellStyle name="Output 7 3 2 2 2 5" xfId="27060"/>
    <cellStyle name="Output 7 3 2 2 2 6" xfId="27262"/>
    <cellStyle name="Output 7 3 2 2 3" xfId="18259"/>
    <cellStyle name="Output 7 3 2 2 3 2" xfId="23819"/>
    <cellStyle name="Output 7 3 2 2 3 2 2" xfId="33499"/>
    <cellStyle name="Output 7 3 2 2 3 3" xfId="24434"/>
    <cellStyle name="Output 7 3 2 2 3 3 2" xfId="34114"/>
    <cellStyle name="Output 7 3 2 2 3 4" xfId="24744"/>
    <cellStyle name="Output 7 3 2 2 3 4 2" xfId="34424"/>
    <cellStyle name="Output 7 3 2 2 3 5" xfId="27943"/>
    <cellStyle name="Output 7 3 2 2 4" xfId="22314"/>
    <cellStyle name="Output 7 3 2 2 4 2" xfId="31994"/>
    <cellStyle name="Output 7 3 2 2 5" xfId="20795"/>
    <cellStyle name="Output 7 3 2 2 5 2" xfId="30475"/>
    <cellStyle name="Output 7 3 2 2 6" xfId="20403"/>
    <cellStyle name="Output 7 3 2 2 6 2" xfId="30083"/>
    <cellStyle name="Output 7 3 2 2 7" xfId="26003"/>
    <cellStyle name="Output 7 3 2 3" xfId="16428"/>
    <cellStyle name="Output 7 3 2 3 2" xfId="17342"/>
    <cellStyle name="Output 7 3 2 3 2 2" xfId="22902"/>
    <cellStyle name="Output 7 3 2 3 2 2 2" xfId="32582"/>
    <cellStyle name="Output 7 3 2 3 2 3" xfId="19786"/>
    <cellStyle name="Output 7 3 2 3 2 3 2" xfId="29466"/>
    <cellStyle name="Output 7 3 2 3 2 4" xfId="20991"/>
    <cellStyle name="Output 7 3 2 3 2 4 2" xfId="30671"/>
    <cellStyle name="Output 7 3 2 3 2 5" xfId="26824"/>
    <cellStyle name="Output 7 3 2 3 2 6" xfId="25123"/>
    <cellStyle name="Output 7 3 2 3 3" xfId="18023"/>
    <cellStyle name="Output 7 3 2 3 3 2" xfId="23583"/>
    <cellStyle name="Output 7 3 2 3 3 2 2" xfId="33263"/>
    <cellStyle name="Output 7 3 2 3 3 3" xfId="20124"/>
    <cellStyle name="Output 7 3 2 3 3 3 2" xfId="29804"/>
    <cellStyle name="Output 7 3 2 3 3 4" xfId="24509"/>
    <cellStyle name="Output 7 3 2 3 3 4 2" xfId="34189"/>
    <cellStyle name="Output 7 3 2 3 3 5" xfId="27707"/>
    <cellStyle name="Output 7 3 2 3 4" xfId="22078"/>
    <cellStyle name="Output 7 3 2 3 4 2" xfId="31758"/>
    <cellStyle name="Output 7 3 2 3 5" xfId="18572"/>
    <cellStyle name="Output 7 3 2 3 5 2" xfId="28252"/>
    <cellStyle name="Output 7 3 2 3 6" xfId="24810"/>
    <cellStyle name="Output 7 3 2 3 6 2" xfId="34490"/>
    <cellStyle name="Output 7 3 2 3 7" xfId="25952"/>
    <cellStyle name="Output 7 3 2 4" xfId="17299"/>
    <cellStyle name="Output 7 3 2 4 2" xfId="22859"/>
    <cellStyle name="Output 7 3 2 4 2 2" xfId="32539"/>
    <cellStyle name="Output 7 3 2 4 3" xfId="21283"/>
    <cellStyle name="Output 7 3 2 4 3 2" xfId="30963"/>
    <cellStyle name="Output 7 3 2 4 4" xfId="19685"/>
    <cellStyle name="Output 7 3 2 4 4 2" xfId="29365"/>
    <cellStyle name="Output 7 3 2 4 5" xfId="26783"/>
    <cellStyle name="Output 7 3 2 4 6" xfId="26291"/>
    <cellStyle name="Output 7 3 2 5" xfId="17753"/>
    <cellStyle name="Output 7 3 2 5 2" xfId="23313"/>
    <cellStyle name="Output 7 3 2 5 2 2" xfId="32993"/>
    <cellStyle name="Output 7 3 2 5 3" xfId="18324"/>
    <cellStyle name="Output 7 3 2 5 3 2" xfId="28004"/>
    <cellStyle name="Output 7 3 2 5 4" xfId="21298"/>
    <cellStyle name="Output 7 3 2 5 4 2" xfId="30978"/>
    <cellStyle name="Output 7 3 2 5 5" xfId="27437"/>
    <cellStyle name="Output 7 3 2 6" xfId="21808"/>
    <cellStyle name="Output 7 3 2 6 2" xfId="31488"/>
    <cellStyle name="Output 7 3 2 7" xfId="19169"/>
    <cellStyle name="Output 7 3 2 7 2" xfId="28849"/>
    <cellStyle name="Output 7 3 2 8" xfId="21486"/>
    <cellStyle name="Output 7 3 2 8 2" xfId="31166"/>
    <cellStyle name="Output 7 3 2 9" xfId="25857"/>
    <cellStyle name="Output 7 3 3" xfId="16552"/>
    <cellStyle name="Output 7 3 3 2" xfId="17466"/>
    <cellStyle name="Output 7 3 3 2 2" xfId="23026"/>
    <cellStyle name="Output 7 3 3 2 2 2" xfId="32706"/>
    <cellStyle name="Output 7 3 3 2 3" xfId="24400"/>
    <cellStyle name="Output 7 3 3 2 3 2" xfId="34080"/>
    <cellStyle name="Output 7 3 3 2 4" xfId="19937"/>
    <cellStyle name="Output 7 3 3 2 4 2" xfId="29617"/>
    <cellStyle name="Output 7 3 3 2 5" xfId="26948"/>
    <cellStyle name="Output 7 3 3 2 6" xfId="25706"/>
    <cellStyle name="Output 7 3 3 3" xfId="18147"/>
    <cellStyle name="Output 7 3 3 3 2" xfId="23707"/>
    <cellStyle name="Output 7 3 3 3 2 2" xfId="33387"/>
    <cellStyle name="Output 7 3 3 3 3" xfId="24370"/>
    <cellStyle name="Output 7 3 3 3 3 2" xfId="34050"/>
    <cellStyle name="Output 7 3 3 3 4" xfId="24681"/>
    <cellStyle name="Output 7 3 3 3 4 2" xfId="34361"/>
    <cellStyle name="Output 7 3 3 3 5" xfId="27831"/>
    <cellStyle name="Output 7 3 3 4" xfId="22202"/>
    <cellStyle name="Output 7 3 3 4 2" xfId="31882"/>
    <cellStyle name="Output 7 3 3 5" xfId="21368"/>
    <cellStyle name="Output 7 3 3 5 2" xfId="31048"/>
    <cellStyle name="Output 7 3 3 6" xfId="18956"/>
    <cellStyle name="Output 7 3 3 6 2" xfId="28636"/>
    <cellStyle name="Output 7 3 3 7" xfId="25683"/>
    <cellStyle name="Output 7 3 4" xfId="16316"/>
    <cellStyle name="Output 7 3 4 2" xfId="16846"/>
    <cellStyle name="Output 7 3 4 2 2" xfId="22421"/>
    <cellStyle name="Output 7 3 4 2 2 2" xfId="32101"/>
    <cellStyle name="Output 7 3 4 2 3" xfId="18764"/>
    <cellStyle name="Output 7 3 4 2 3 2" xfId="28444"/>
    <cellStyle name="Output 7 3 4 2 4" xfId="19874"/>
    <cellStyle name="Output 7 3 4 2 4 2" xfId="29554"/>
    <cellStyle name="Output 7 3 4 2 5" xfId="26403"/>
    <cellStyle name="Output 7 3 4 2 6" xfId="25305"/>
    <cellStyle name="Output 7 3 4 3" xfId="17911"/>
    <cellStyle name="Output 7 3 4 3 2" xfId="23471"/>
    <cellStyle name="Output 7 3 4 3 2 2" xfId="33151"/>
    <cellStyle name="Output 7 3 4 3 3" xfId="21431"/>
    <cellStyle name="Output 7 3 4 3 3 2" xfId="31111"/>
    <cellStyle name="Output 7 3 4 3 4" xfId="24705"/>
    <cellStyle name="Output 7 3 4 3 4 2" xfId="34385"/>
    <cellStyle name="Output 7 3 4 3 5" xfId="27595"/>
    <cellStyle name="Output 7 3 4 4" xfId="21966"/>
    <cellStyle name="Output 7 3 4 4 2" xfId="31646"/>
    <cellStyle name="Output 7 3 4 5" xfId="20583"/>
    <cellStyle name="Output 7 3 4 5 2" xfId="30263"/>
    <cellStyle name="Output 7 3 4 6" xfId="20107"/>
    <cellStyle name="Output 7 3 4 6 2" xfId="29787"/>
    <cellStyle name="Output 7 3 4 7" xfId="25990"/>
    <cellStyle name="Output 7 3 5" xfId="17171"/>
    <cellStyle name="Output 7 3 5 2" xfId="22746"/>
    <cellStyle name="Output 7 3 5 2 2" xfId="32426"/>
    <cellStyle name="Output 7 3 5 3" xfId="20148"/>
    <cellStyle name="Output 7 3 5 3 2" xfId="29828"/>
    <cellStyle name="Output 7 3 5 4" xfId="20748"/>
    <cellStyle name="Output 7 3 5 4 2" xfId="30428"/>
    <cellStyle name="Output 7 3 5 5" xfId="26707"/>
    <cellStyle name="Output 7 3 5 6" xfId="26302"/>
    <cellStyle name="Output 7 3 6" xfId="17641"/>
    <cellStyle name="Output 7 3 6 2" xfId="23201"/>
    <cellStyle name="Output 7 3 6 2 2" xfId="32881"/>
    <cellStyle name="Output 7 3 6 3" xfId="24454"/>
    <cellStyle name="Output 7 3 6 3 2" xfId="34134"/>
    <cellStyle name="Output 7 3 6 4" xfId="20494"/>
    <cellStyle name="Output 7 3 6 4 2" xfId="30174"/>
    <cellStyle name="Output 7 3 6 5" xfId="27325"/>
    <cellStyle name="Output 7 3 7" xfId="21692"/>
    <cellStyle name="Output 7 3 7 2" xfId="31372"/>
    <cellStyle name="Output 7 3 8" xfId="20710"/>
    <cellStyle name="Output 7 3 8 2" xfId="30390"/>
    <cellStyle name="Output 7 3 9" xfId="20823"/>
    <cellStyle name="Output 7 3 9 2" xfId="30503"/>
    <cellStyle name="Output 7 4" xfId="16061"/>
    <cellStyle name="Output 7 4 2" xfId="16587"/>
    <cellStyle name="Output 7 4 2 2" xfId="17501"/>
    <cellStyle name="Output 7 4 2 2 2" xfId="23061"/>
    <cellStyle name="Output 7 4 2 2 2 2" xfId="32741"/>
    <cellStyle name="Output 7 4 2 2 3" xfId="19139"/>
    <cellStyle name="Output 7 4 2 2 3 2" xfId="28819"/>
    <cellStyle name="Output 7 4 2 2 4" xfId="18824"/>
    <cellStyle name="Output 7 4 2 2 4 2" xfId="28504"/>
    <cellStyle name="Output 7 4 2 2 5" xfId="26983"/>
    <cellStyle name="Output 7 4 2 2 6" xfId="25020"/>
    <cellStyle name="Output 7 4 2 3" xfId="18182"/>
    <cellStyle name="Output 7 4 2 3 2" xfId="23742"/>
    <cellStyle name="Output 7 4 2 3 2 2" xfId="33422"/>
    <cellStyle name="Output 7 4 2 3 3" xfId="24205"/>
    <cellStyle name="Output 7 4 2 3 3 2" xfId="33885"/>
    <cellStyle name="Output 7 4 2 3 4" xfId="24947"/>
    <cellStyle name="Output 7 4 2 3 4 2" xfId="34627"/>
    <cellStyle name="Output 7 4 2 3 5" xfId="27866"/>
    <cellStyle name="Output 7 4 2 4" xfId="22237"/>
    <cellStyle name="Output 7 4 2 4 2" xfId="31917"/>
    <cellStyle name="Output 7 4 2 5" xfId="21419"/>
    <cellStyle name="Output 7 4 2 5 2" xfId="31099"/>
    <cellStyle name="Output 7 4 2 6" xfId="24822"/>
    <cellStyle name="Output 7 4 2 6 2" xfId="34502"/>
    <cellStyle name="Output 7 4 2 7" xfId="26226"/>
    <cellStyle name="Output 7 4 3" xfId="16351"/>
    <cellStyle name="Output 7 4 3 2" xfId="16893"/>
    <cellStyle name="Output 7 4 3 2 2" xfId="22468"/>
    <cellStyle name="Output 7 4 3 2 2 2" xfId="32148"/>
    <cellStyle name="Output 7 4 3 2 3" xfId="20102"/>
    <cellStyle name="Output 7 4 3 2 3 2" xfId="29782"/>
    <cellStyle name="Output 7 4 3 2 4" xfId="19891"/>
    <cellStyle name="Output 7 4 3 2 4 2" xfId="29571"/>
    <cellStyle name="Output 7 4 3 2 5" xfId="26450"/>
    <cellStyle name="Output 7 4 3 2 6" xfId="25327"/>
    <cellStyle name="Output 7 4 3 3" xfId="17946"/>
    <cellStyle name="Output 7 4 3 3 2" xfId="23506"/>
    <cellStyle name="Output 7 4 3 3 2 2" xfId="33186"/>
    <cellStyle name="Output 7 4 3 3 3" xfId="19286"/>
    <cellStyle name="Output 7 4 3 3 3 2" xfId="28966"/>
    <cellStyle name="Output 7 4 3 3 4" xfId="21519"/>
    <cellStyle name="Output 7 4 3 3 4 2" xfId="31199"/>
    <cellStyle name="Output 7 4 3 3 5" xfId="27630"/>
    <cellStyle name="Output 7 4 3 4" xfId="22001"/>
    <cellStyle name="Output 7 4 3 4 2" xfId="31681"/>
    <cellStyle name="Output 7 4 3 5" xfId="19341"/>
    <cellStyle name="Output 7 4 3 5 2" xfId="29021"/>
    <cellStyle name="Output 7 4 3 6" xfId="21059"/>
    <cellStyle name="Output 7 4 3 6 2" xfId="30739"/>
    <cellStyle name="Output 7 4 3 7" xfId="26115"/>
    <cellStyle name="Output 7 4 4" xfId="17063"/>
    <cellStyle name="Output 7 4 4 2" xfId="22638"/>
    <cellStyle name="Output 7 4 4 2 2" xfId="32318"/>
    <cellStyle name="Output 7 4 4 3" xfId="18369"/>
    <cellStyle name="Output 7 4 4 3 2" xfId="28049"/>
    <cellStyle name="Output 7 4 4 4" xfId="18995"/>
    <cellStyle name="Output 7 4 4 4 2" xfId="28675"/>
    <cellStyle name="Output 7 4 4 5" xfId="26611"/>
    <cellStyle name="Output 7 4 4 6" xfId="26199"/>
    <cellStyle name="Output 7 4 5" xfId="17676"/>
    <cellStyle name="Output 7 4 5 2" xfId="23236"/>
    <cellStyle name="Output 7 4 5 2 2" xfId="32916"/>
    <cellStyle name="Output 7 4 5 3" xfId="24194"/>
    <cellStyle name="Output 7 4 5 3 2" xfId="33874"/>
    <cellStyle name="Output 7 4 5 4" xfId="19837"/>
    <cellStyle name="Output 7 4 5 4 2" xfId="29517"/>
    <cellStyle name="Output 7 4 5 5" xfId="27360"/>
    <cellStyle name="Output 7 4 6" xfId="21727"/>
    <cellStyle name="Output 7 4 6 2" xfId="31407"/>
    <cellStyle name="Output 7 4 7" xfId="19014"/>
    <cellStyle name="Output 7 4 7 2" xfId="28694"/>
    <cellStyle name="Output 7 4 8" xfId="19460"/>
    <cellStyle name="Output 7 4 8 2" xfId="29140"/>
    <cellStyle name="Output 7 4 9" xfId="25983"/>
    <cellStyle name="Output 7 5" xfId="16214"/>
    <cellStyle name="Output 7 5 2" xfId="16974"/>
    <cellStyle name="Output 7 5 2 2" xfId="22549"/>
    <cellStyle name="Output 7 5 2 2 2" xfId="32229"/>
    <cellStyle name="Output 7 5 2 3" xfId="20301"/>
    <cellStyle name="Output 7 5 2 3 2" xfId="29981"/>
    <cellStyle name="Output 7 5 2 4" xfId="20733"/>
    <cellStyle name="Output 7 5 2 4 2" xfId="30413"/>
    <cellStyle name="Output 7 5 2 5" xfId="26531"/>
    <cellStyle name="Output 7 5 2 6" xfId="25936"/>
    <cellStyle name="Output 7 5 3" xfId="17809"/>
    <cellStyle name="Output 7 5 3 2" xfId="23369"/>
    <cellStyle name="Output 7 5 3 2 2" xfId="33049"/>
    <cellStyle name="Output 7 5 3 3" xfId="20368"/>
    <cellStyle name="Output 7 5 3 3 2" xfId="30048"/>
    <cellStyle name="Output 7 5 3 4" xfId="24782"/>
    <cellStyle name="Output 7 5 3 4 2" xfId="34462"/>
    <cellStyle name="Output 7 5 3 5" xfId="27493"/>
    <cellStyle name="Output 7 5 4" xfId="21864"/>
    <cellStyle name="Output 7 5 4 2" xfId="31544"/>
    <cellStyle name="Output 7 5 5" xfId="19618"/>
    <cellStyle name="Output 7 5 5 2" xfId="29298"/>
    <cellStyle name="Output 7 5 6" xfId="20553"/>
    <cellStyle name="Output 7 5 6 2" xfId="30233"/>
    <cellStyle name="Output 7 5 7" xfId="25805"/>
    <cellStyle name="Output 7 6" xfId="24295"/>
    <cellStyle name="Output 7 6 2" xfId="33975"/>
    <cellStyle name="Percent 10" xfId="4303"/>
    <cellStyle name="Percent 10 2" xfId="12063"/>
    <cellStyle name="Percent 11" xfId="4310"/>
    <cellStyle name="Percent 11 2" xfId="12068"/>
    <cellStyle name="Percent 12" xfId="8208"/>
    <cellStyle name="Percent 12 2" xfId="13996"/>
    <cellStyle name="Percent 13" xfId="10137"/>
    <cellStyle name="Percent 14" xfId="15926"/>
    <cellStyle name="Percent 2" xfId="139"/>
    <cellStyle name="Percent 2 2" xfId="171"/>
    <cellStyle name="Percent 2 3" xfId="15962"/>
    <cellStyle name="Percent 2 3 2" xfId="16778"/>
    <cellStyle name="Percent 2 3 3" xfId="17200"/>
    <cellStyle name="Percent 2 3 4" xfId="16728"/>
    <cellStyle name="Percent 2 3 4 2" xfId="16748"/>
    <cellStyle name="Percent 3" xfId="172"/>
    <cellStyle name="Percent 3 2" xfId="238"/>
    <cellStyle name="Percent 4" xfId="173"/>
    <cellStyle name="Percent 5" xfId="219"/>
    <cellStyle name="Percent 6" xfId="304"/>
    <cellStyle name="Percent 7" xfId="798"/>
    <cellStyle name="Percent 8" xfId="849"/>
    <cellStyle name="Percent 9" xfId="138"/>
    <cellStyle name="Title" xfId="1" builtinId="15" customBuiltin="1"/>
    <cellStyle name="Title 2" xfId="141"/>
    <cellStyle name="Title 3" xfId="220"/>
    <cellStyle name="Title 4" xfId="305"/>
    <cellStyle name="Title 5" xfId="799"/>
    <cellStyle name="Title 6" xfId="1314"/>
    <cellStyle name="Title 7" xfId="140"/>
    <cellStyle name="Total" xfId="17" builtinId="25" customBuiltin="1"/>
    <cellStyle name="Total 2" xfId="143"/>
    <cellStyle name="Total 2 2" xfId="15936"/>
    <cellStyle name="Total 2 2 10" xfId="19180"/>
    <cellStyle name="Total 2 2 10 2" xfId="28860"/>
    <cellStyle name="Total 2 2 11" xfId="24587"/>
    <cellStyle name="Total 2 2 11 2" xfId="34267"/>
    <cellStyle name="Total 2 2 12" xfId="25860"/>
    <cellStyle name="Total 2 2 2" xfId="16118"/>
    <cellStyle name="Total 2 2 2 10" xfId="26192"/>
    <cellStyle name="Total 2 2 2 2" xfId="16191"/>
    <cellStyle name="Total 2 2 2 2 2" xfId="16697"/>
    <cellStyle name="Total 2 2 2 2 2 2" xfId="17611"/>
    <cellStyle name="Total 2 2 2 2 2 2 2" xfId="23171"/>
    <cellStyle name="Total 2 2 2 2 2 2 2 2" xfId="32851"/>
    <cellStyle name="Total 2 2 2 2 2 2 3" xfId="18587"/>
    <cellStyle name="Total 2 2 2 2 2 2 3 2" xfId="28267"/>
    <cellStyle name="Total 2 2 2 2 2 2 4" xfId="19701"/>
    <cellStyle name="Total 2 2 2 2 2 2 4 2" xfId="29381"/>
    <cellStyle name="Total 2 2 2 2 2 2 5" xfId="27093"/>
    <cellStyle name="Total 2 2 2 2 2 2 6" xfId="27295"/>
    <cellStyle name="Total 2 2 2 2 2 3" xfId="18292"/>
    <cellStyle name="Total 2 2 2 2 2 3 2" xfId="23852"/>
    <cellStyle name="Total 2 2 2 2 2 3 2 2" xfId="33532"/>
    <cellStyle name="Total 2 2 2 2 2 3 3" xfId="24552"/>
    <cellStyle name="Total 2 2 2 2 2 3 3 2" xfId="34232"/>
    <cellStyle name="Total 2 2 2 2 2 3 4" xfId="24251"/>
    <cellStyle name="Total 2 2 2 2 2 3 4 2" xfId="33931"/>
    <cellStyle name="Total 2 2 2 2 2 3 5" xfId="27976"/>
    <cellStyle name="Total 2 2 2 2 2 4" xfId="22347"/>
    <cellStyle name="Total 2 2 2 2 2 4 2" xfId="32027"/>
    <cellStyle name="Total 2 2 2 2 2 5" xfId="21194"/>
    <cellStyle name="Total 2 2 2 2 2 5 2" xfId="30874"/>
    <cellStyle name="Total 2 2 2 2 2 6" xfId="24956"/>
    <cellStyle name="Total 2 2 2 2 2 6 2" xfId="34636"/>
    <cellStyle name="Total 2 2 2 2 2 7" xfId="26252"/>
    <cellStyle name="Total 2 2 2 2 3" xfId="16461"/>
    <cellStyle name="Total 2 2 2 2 3 2" xfId="17375"/>
    <cellStyle name="Total 2 2 2 2 3 2 2" xfId="22935"/>
    <cellStyle name="Total 2 2 2 2 3 2 2 2" xfId="32615"/>
    <cellStyle name="Total 2 2 2 2 3 2 3" xfId="20020"/>
    <cellStyle name="Total 2 2 2 2 3 2 3 2" xfId="29700"/>
    <cellStyle name="Total 2 2 2 2 3 2 4" xfId="20927"/>
    <cellStyle name="Total 2 2 2 2 3 2 4 2" xfId="30607"/>
    <cellStyle name="Total 2 2 2 2 3 2 5" xfId="26857"/>
    <cellStyle name="Total 2 2 2 2 3 2 6" xfId="25211"/>
    <cellStyle name="Total 2 2 2 2 3 3" xfId="18056"/>
    <cellStyle name="Total 2 2 2 2 3 3 2" xfId="23616"/>
    <cellStyle name="Total 2 2 2 2 3 3 2 2" xfId="33296"/>
    <cellStyle name="Total 2 2 2 2 3 3 3" xfId="21535"/>
    <cellStyle name="Total 2 2 2 2 3 3 3 2" xfId="31215"/>
    <cellStyle name="Total 2 2 2 2 3 3 4" xfId="18310"/>
    <cellStyle name="Total 2 2 2 2 3 3 4 2" xfId="27993"/>
    <cellStyle name="Total 2 2 2 2 3 3 5" xfId="27740"/>
    <cellStyle name="Total 2 2 2 2 3 4" xfId="22111"/>
    <cellStyle name="Total 2 2 2 2 3 4 2" xfId="31791"/>
    <cellStyle name="Total 2 2 2 2 3 5" xfId="21593"/>
    <cellStyle name="Total 2 2 2 2 3 5 2" xfId="31273"/>
    <cellStyle name="Total 2 2 2 2 3 6" xfId="20909"/>
    <cellStyle name="Total 2 2 2 2 3 6 2" xfId="30589"/>
    <cellStyle name="Total 2 2 2 2 3 7" xfId="25839"/>
    <cellStyle name="Total 2 2 2 2 4" xfId="16877"/>
    <cellStyle name="Total 2 2 2 2 4 2" xfId="22452"/>
    <cellStyle name="Total 2 2 2 2 4 2 2" xfId="32132"/>
    <cellStyle name="Total 2 2 2 2 4 3" xfId="18816"/>
    <cellStyle name="Total 2 2 2 2 4 3 2" xfId="28496"/>
    <cellStyle name="Total 2 2 2 2 4 4" xfId="21332"/>
    <cellStyle name="Total 2 2 2 2 4 4 2" xfId="31012"/>
    <cellStyle name="Total 2 2 2 2 4 5" xfId="26434"/>
    <cellStyle name="Total 2 2 2 2 4 6" xfId="25422"/>
    <cellStyle name="Total 2 2 2 2 5" xfId="17786"/>
    <cellStyle name="Total 2 2 2 2 5 2" xfId="23346"/>
    <cellStyle name="Total 2 2 2 2 5 2 2" xfId="33026"/>
    <cellStyle name="Total 2 2 2 2 5 3" xfId="24094"/>
    <cellStyle name="Total 2 2 2 2 5 3 2" xfId="33774"/>
    <cellStyle name="Total 2 2 2 2 5 4" xfId="19150"/>
    <cellStyle name="Total 2 2 2 2 5 4 2" xfId="28830"/>
    <cellStyle name="Total 2 2 2 2 5 5" xfId="27470"/>
    <cellStyle name="Total 2 2 2 2 6" xfId="21841"/>
    <cellStyle name="Total 2 2 2 2 6 2" xfId="31521"/>
    <cellStyle name="Total 2 2 2 2 7" xfId="18566"/>
    <cellStyle name="Total 2 2 2 2 7 2" xfId="28246"/>
    <cellStyle name="Total 2 2 2 2 8" xfId="21322"/>
    <cellStyle name="Total 2 2 2 2 8 2" xfId="31002"/>
    <cellStyle name="Total 2 2 2 2 9" xfId="25598"/>
    <cellStyle name="Total 2 2 2 3" xfId="16632"/>
    <cellStyle name="Total 2 2 2 3 2" xfId="17546"/>
    <cellStyle name="Total 2 2 2 3 2 2" xfId="23106"/>
    <cellStyle name="Total 2 2 2 3 2 2 2" xfId="32786"/>
    <cellStyle name="Total 2 2 2 3 2 3" xfId="24283"/>
    <cellStyle name="Total 2 2 2 3 2 3 2" xfId="33963"/>
    <cellStyle name="Total 2 2 2 3 2 4" xfId="18685"/>
    <cellStyle name="Total 2 2 2 3 2 4 2" xfId="28365"/>
    <cellStyle name="Total 2 2 2 3 2 5" xfId="27028"/>
    <cellStyle name="Total 2 2 2 3 2 6" xfId="27230"/>
    <cellStyle name="Total 2 2 2 3 3" xfId="18227"/>
    <cellStyle name="Total 2 2 2 3 3 2" xfId="23787"/>
    <cellStyle name="Total 2 2 2 3 3 2 2" xfId="33467"/>
    <cellStyle name="Total 2 2 2 3 3 3" xfId="24525"/>
    <cellStyle name="Total 2 2 2 3 3 3 2" xfId="34205"/>
    <cellStyle name="Total 2 2 2 3 3 4" xfId="25005"/>
    <cellStyle name="Total 2 2 2 3 3 4 2" xfId="34685"/>
    <cellStyle name="Total 2 2 2 3 3 5" xfId="27911"/>
    <cellStyle name="Total 2 2 2 3 4" xfId="22282"/>
    <cellStyle name="Total 2 2 2 3 4 2" xfId="31962"/>
    <cellStyle name="Total 2 2 2 3 5" xfId="20875"/>
    <cellStyle name="Total 2 2 2 3 5 2" xfId="30555"/>
    <cellStyle name="Total 2 2 2 3 6" xfId="21100"/>
    <cellStyle name="Total 2 2 2 3 6 2" xfId="30780"/>
    <cellStyle name="Total 2 2 2 3 7" xfId="25377"/>
    <cellStyle name="Total 2 2 2 4" xfId="16396"/>
    <cellStyle name="Total 2 2 2 4 2" xfId="17310"/>
    <cellStyle name="Total 2 2 2 4 2 2" xfId="22870"/>
    <cellStyle name="Total 2 2 2 4 2 2 2" xfId="32550"/>
    <cellStyle name="Total 2 2 2 4 2 3" xfId="20697"/>
    <cellStyle name="Total 2 2 2 4 2 3 2" xfId="30377"/>
    <cellStyle name="Total 2 2 2 4 2 4" xfId="19538"/>
    <cellStyle name="Total 2 2 2 4 2 4 2" xfId="29218"/>
    <cellStyle name="Total 2 2 2 4 2 5" xfId="26792"/>
    <cellStyle name="Total 2 2 2 4 2 6" xfId="25089"/>
    <cellStyle name="Total 2 2 2 4 3" xfId="17991"/>
    <cellStyle name="Total 2 2 2 4 3 2" xfId="23551"/>
    <cellStyle name="Total 2 2 2 4 3 2 2" xfId="33231"/>
    <cellStyle name="Total 2 2 2 4 3 3" xfId="21052"/>
    <cellStyle name="Total 2 2 2 4 3 3 2" xfId="30732"/>
    <cellStyle name="Total 2 2 2 4 3 4" xfId="18504"/>
    <cellStyle name="Total 2 2 2 4 3 4 2" xfId="28184"/>
    <cellStyle name="Total 2 2 2 4 3 5" xfId="27675"/>
    <cellStyle name="Total 2 2 2 4 4" xfId="22046"/>
    <cellStyle name="Total 2 2 2 4 4 2" xfId="31726"/>
    <cellStyle name="Total 2 2 2 4 5" xfId="20103"/>
    <cellStyle name="Total 2 2 2 4 5 2" xfId="29783"/>
    <cellStyle name="Total 2 2 2 4 6" xfId="24915"/>
    <cellStyle name="Total 2 2 2 4 6 2" xfId="34595"/>
    <cellStyle name="Total 2 2 2 4 7" xfId="25965"/>
    <cellStyle name="Total 2 2 2 5" xfId="17000"/>
    <cellStyle name="Total 2 2 2 5 2" xfId="22575"/>
    <cellStyle name="Total 2 2 2 5 2 2" xfId="32255"/>
    <cellStyle name="Total 2 2 2 5 3" xfId="18880"/>
    <cellStyle name="Total 2 2 2 5 3 2" xfId="28560"/>
    <cellStyle name="Total 2 2 2 5 4" xfId="20749"/>
    <cellStyle name="Total 2 2 2 5 4 2" xfId="30429"/>
    <cellStyle name="Total 2 2 2 5 5" xfId="26557"/>
    <cellStyle name="Total 2 2 2 5 6" xfId="25756"/>
    <cellStyle name="Total 2 2 2 6" xfId="17721"/>
    <cellStyle name="Total 2 2 2 6 2" xfId="23281"/>
    <cellStyle name="Total 2 2 2 6 2 2" xfId="32961"/>
    <cellStyle name="Total 2 2 2 6 3" xfId="23985"/>
    <cellStyle name="Total 2 2 2 6 3 2" xfId="33665"/>
    <cellStyle name="Total 2 2 2 6 4" xfId="24528"/>
    <cellStyle name="Total 2 2 2 6 4 2" xfId="34208"/>
    <cellStyle name="Total 2 2 2 6 5" xfId="27405"/>
    <cellStyle name="Total 2 2 2 7" xfId="21774"/>
    <cellStyle name="Total 2 2 2 7 2" xfId="31454"/>
    <cellStyle name="Total 2 2 2 8" xfId="24445"/>
    <cellStyle name="Total 2 2 2 8 2" xfId="34125"/>
    <cellStyle name="Total 2 2 2 9" xfId="24765"/>
    <cellStyle name="Total 2 2 2 9 2" xfId="34445"/>
    <cellStyle name="Total 2 2 3" xfId="16103"/>
    <cellStyle name="Total 2 2 3 2" xfId="16626"/>
    <cellStyle name="Total 2 2 3 2 2" xfId="17540"/>
    <cellStyle name="Total 2 2 3 2 2 2" xfId="23100"/>
    <cellStyle name="Total 2 2 3 2 2 2 2" xfId="32780"/>
    <cellStyle name="Total 2 2 3 2 2 3" xfId="19189"/>
    <cellStyle name="Total 2 2 3 2 2 3 2" xfId="28869"/>
    <cellStyle name="Total 2 2 3 2 2 4" xfId="20771"/>
    <cellStyle name="Total 2 2 3 2 2 4 2" xfId="30451"/>
    <cellStyle name="Total 2 2 3 2 2 5" xfId="27022"/>
    <cellStyle name="Total 2 2 3 2 2 6" xfId="27224"/>
    <cellStyle name="Total 2 2 3 2 3" xfId="18221"/>
    <cellStyle name="Total 2 2 3 2 3 2" xfId="23781"/>
    <cellStyle name="Total 2 2 3 2 3 2 2" xfId="33461"/>
    <cellStyle name="Total 2 2 3 2 3 3" xfId="21015"/>
    <cellStyle name="Total 2 2 3 2 3 3 2" xfId="30695"/>
    <cellStyle name="Total 2 2 3 2 3 4" xfId="24703"/>
    <cellStyle name="Total 2 2 3 2 3 4 2" xfId="34383"/>
    <cellStyle name="Total 2 2 3 2 3 5" xfId="27905"/>
    <cellStyle name="Total 2 2 3 2 4" xfId="22276"/>
    <cellStyle name="Total 2 2 3 2 4 2" xfId="31956"/>
    <cellStyle name="Total 2 2 3 2 5" xfId="21551"/>
    <cellStyle name="Total 2 2 3 2 5 2" xfId="31231"/>
    <cellStyle name="Total 2 2 3 2 6" xfId="19898"/>
    <cellStyle name="Total 2 2 3 2 6 2" xfId="29578"/>
    <cellStyle name="Total 2 2 3 2 7" xfId="25918"/>
    <cellStyle name="Total 2 2 3 3" xfId="16390"/>
    <cellStyle name="Total 2 2 3 3 2" xfId="17304"/>
    <cellStyle name="Total 2 2 3 3 2 2" xfId="22864"/>
    <cellStyle name="Total 2 2 3 3 2 2 2" xfId="32544"/>
    <cellStyle name="Total 2 2 3 3 2 3" xfId="19147"/>
    <cellStyle name="Total 2 2 3 3 2 3 2" xfId="28827"/>
    <cellStyle name="Total 2 2 3 3 2 4" xfId="24984"/>
    <cellStyle name="Total 2 2 3 3 2 4 2" xfId="34664"/>
    <cellStyle name="Total 2 2 3 3 2 5" xfId="26786"/>
    <cellStyle name="Total 2 2 3 3 2 6" xfId="25235"/>
    <cellStyle name="Total 2 2 3 3 3" xfId="17985"/>
    <cellStyle name="Total 2 2 3 3 3 2" xfId="23545"/>
    <cellStyle name="Total 2 2 3 3 3 2 2" xfId="33225"/>
    <cellStyle name="Total 2 2 3 3 3 3" xfId="20166"/>
    <cellStyle name="Total 2 2 3 3 3 3 2" xfId="29846"/>
    <cellStyle name="Total 2 2 3 3 3 4" xfId="24882"/>
    <cellStyle name="Total 2 2 3 3 3 4 2" xfId="34562"/>
    <cellStyle name="Total 2 2 3 3 3 5" xfId="27669"/>
    <cellStyle name="Total 2 2 3 3 4" xfId="22040"/>
    <cellStyle name="Total 2 2 3 3 4 2" xfId="31720"/>
    <cellStyle name="Total 2 2 3 3 5" xfId="19520"/>
    <cellStyle name="Total 2 2 3 3 5 2" xfId="29200"/>
    <cellStyle name="Total 2 2 3 3 6" xfId="20141"/>
    <cellStyle name="Total 2 2 3 3 6 2" xfId="29821"/>
    <cellStyle name="Total 2 2 3 3 7" xfId="26162"/>
    <cellStyle name="Total 2 2 3 4" xfId="16917"/>
    <cellStyle name="Total 2 2 3 4 2" xfId="22492"/>
    <cellStyle name="Total 2 2 3 4 2 2" xfId="32172"/>
    <cellStyle name="Total 2 2 3 4 3" xfId="19163"/>
    <cellStyle name="Total 2 2 3 4 3 2" xfId="28843"/>
    <cellStyle name="Total 2 2 3 4 4" xfId="20503"/>
    <cellStyle name="Total 2 2 3 4 4 2" xfId="30183"/>
    <cellStyle name="Total 2 2 3 4 5" xfId="26474"/>
    <cellStyle name="Total 2 2 3 4 6" xfId="25385"/>
    <cellStyle name="Total 2 2 3 5" xfId="17715"/>
    <cellStyle name="Total 2 2 3 5 2" xfId="23275"/>
    <cellStyle name="Total 2 2 3 5 2 2" xfId="32955"/>
    <cellStyle name="Total 2 2 3 5 3" xfId="20699"/>
    <cellStyle name="Total 2 2 3 5 3 2" xfId="30379"/>
    <cellStyle name="Total 2 2 3 5 4" xfId="20056"/>
    <cellStyle name="Total 2 2 3 5 4 2" xfId="29736"/>
    <cellStyle name="Total 2 2 3 5 5" xfId="27399"/>
    <cellStyle name="Total 2 2 3 6" xfId="21766"/>
    <cellStyle name="Total 2 2 3 6 2" xfId="31446"/>
    <cellStyle name="Total 2 2 3 7" xfId="24125"/>
    <cellStyle name="Total 2 2 3 7 2" xfId="33805"/>
    <cellStyle name="Total 2 2 3 8" xfId="24613"/>
    <cellStyle name="Total 2 2 3 8 2" xfId="34293"/>
    <cellStyle name="Total 2 2 3 9" xfId="26160"/>
    <cellStyle name="Total 2 2 4" xfId="15990"/>
    <cellStyle name="Total 2 2 4 2" xfId="16534"/>
    <cellStyle name="Total 2 2 4 2 2" xfId="17448"/>
    <cellStyle name="Total 2 2 4 2 2 2" xfId="23008"/>
    <cellStyle name="Total 2 2 4 2 2 2 2" xfId="32688"/>
    <cellStyle name="Total 2 2 4 2 2 3" xfId="20622"/>
    <cellStyle name="Total 2 2 4 2 2 3 2" xfId="30302"/>
    <cellStyle name="Total 2 2 4 2 2 4" xfId="19020"/>
    <cellStyle name="Total 2 2 4 2 2 4 2" xfId="28700"/>
    <cellStyle name="Total 2 2 4 2 2 5" xfId="26930"/>
    <cellStyle name="Total 2 2 4 2 2 6" xfId="25713"/>
    <cellStyle name="Total 2 2 4 2 3" xfId="18129"/>
    <cellStyle name="Total 2 2 4 2 3 2" xfId="23689"/>
    <cellStyle name="Total 2 2 4 2 3 2 2" xfId="33369"/>
    <cellStyle name="Total 2 2 4 2 3 3" xfId="24005"/>
    <cellStyle name="Total 2 2 4 2 3 3 2" xfId="33685"/>
    <cellStyle name="Total 2 2 4 2 3 4" xfId="24630"/>
    <cellStyle name="Total 2 2 4 2 3 4 2" xfId="34310"/>
    <cellStyle name="Total 2 2 4 2 3 5" xfId="27813"/>
    <cellStyle name="Total 2 2 4 2 4" xfId="22184"/>
    <cellStyle name="Total 2 2 4 2 4 2" xfId="31864"/>
    <cellStyle name="Total 2 2 4 2 5" xfId="21225"/>
    <cellStyle name="Total 2 2 4 2 5 2" xfId="30905"/>
    <cellStyle name="Total 2 2 4 2 6" xfId="20345"/>
    <cellStyle name="Total 2 2 4 2 6 2" xfId="30025"/>
    <cellStyle name="Total 2 2 4 2 7" xfId="26053"/>
    <cellStyle name="Total 2 2 4 3" xfId="16298"/>
    <cellStyle name="Total 2 2 4 3 2" xfId="16850"/>
    <cellStyle name="Total 2 2 4 3 2 2" xfId="22425"/>
    <cellStyle name="Total 2 2 4 3 2 2 2" xfId="32105"/>
    <cellStyle name="Total 2 2 4 3 2 3" xfId="21428"/>
    <cellStyle name="Total 2 2 4 3 2 3 2" xfId="31108"/>
    <cellStyle name="Total 2 2 4 3 2 4" xfId="20902"/>
    <cellStyle name="Total 2 2 4 3 2 4 2" xfId="30582"/>
    <cellStyle name="Total 2 2 4 3 2 5" xfId="26407"/>
    <cellStyle name="Total 2 2 4 3 2 6" xfId="26072"/>
    <cellStyle name="Total 2 2 4 3 3" xfId="17893"/>
    <cellStyle name="Total 2 2 4 3 3 2" xfId="23453"/>
    <cellStyle name="Total 2 2 4 3 3 2 2" xfId="33133"/>
    <cellStyle name="Total 2 2 4 3 3 3" xfId="19090"/>
    <cellStyle name="Total 2 2 4 3 3 3 2" xfId="28770"/>
    <cellStyle name="Total 2 2 4 3 3 4" xfId="20171"/>
    <cellStyle name="Total 2 2 4 3 3 4 2" xfId="29851"/>
    <cellStyle name="Total 2 2 4 3 3 5" xfId="27577"/>
    <cellStyle name="Total 2 2 4 3 4" xfId="21948"/>
    <cellStyle name="Total 2 2 4 3 4 2" xfId="31628"/>
    <cellStyle name="Total 2 2 4 3 5" xfId="19801"/>
    <cellStyle name="Total 2 2 4 3 5 2" xfId="29481"/>
    <cellStyle name="Total 2 2 4 3 6" xfId="21552"/>
    <cellStyle name="Total 2 2 4 3 6 2" xfId="31232"/>
    <cellStyle name="Total 2 2 4 3 7" xfId="25486"/>
    <cellStyle name="Total 2 2 4 4" xfId="17057"/>
    <cellStyle name="Total 2 2 4 4 2" xfId="22632"/>
    <cellStyle name="Total 2 2 4 4 2 2" xfId="32312"/>
    <cellStyle name="Total 2 2 4 4 3" xfId="20372"/>
    <cellStyle name="Total 2 2 4 4 3 2" xfId="30052"/>
    <cellStyle name="Total 2 2 4 4 4" xfId="19494"/>
    <cellStyle name="Total 2 2 4 4 4 2" xfId="29174"/>
    <cellStyle name="Total 2 2 4 4 5" xfId="26605"/>
    <cellStyle name="Total 2 2 4 4 6" xfId="26098"/>
    <cellStyle name="Total 2 2 4 5" xfId="17158"/>
    <cellStyle name="Total 2 2 4 5 2" xfId="22733"/>
    <cellStyle name="Total 2 2 4 5 2 2" xfId="32413"/>
    <cellStyle name="Total 2 2 4 5 3" xfId="23947"/>
    <cellStyle name="Total 2 2 4 5 3 2" xfId="33627"/>
    <cellStyle name="Total 2 2 4 5 4" xfId="23907"/>
    <cellStyle name="Total 2 2 4 5 4 2" xfId="33587"/>
    <cellStyle name="Total 2 2 4 5 5" xfId="26314"/>
    <cellStyle name="Total 2 2 4 6" xfId="21670"/>
    <cellStyle name="Total 2 2 4 6 2" xfId="31350"/>
    <cellStyle name="Total 2 2 4 7" xfId="24312"/>
    <cellStyle name="Total 2 2 4 7 2" xfId="33992"/>
    <cellStyle name="Total 2 2 4 8" xfId="23943"/>
    <cellStyle name="Total 2 2 4 8 2" xfId="33623"/>
    <cellStyle name="Total 2 2 4 9" xfId="25944"/>
    <cellStyle name="Total 2 2 5" xfId="16487"/>
    <cellStyle name="Total 2 2 5 2" xfId="17401"/>
    <cellStyle name="Total 2 2 5 2 2" xfId="22961"/>
    <cellStyle name="Total 2 2 5 2 2 2" xfId="32641"/>
    <cellStyle name="Total 2 2 5 2 3" xfId="20665"/>
    <cellStyle name="Total 2 2 5 2 3 2" xfId="30345"/>
    <cellStyle name="Total 2 2 5 2 4" xfId="21115"/>
    <cellStyle name="Total 2 2 5 2 4 2" xfId="30795"/>
    <cellStyle name="Total 2 2 5 2 5" xfId="26883"/>
    <cellStyle name="Total 2 2 5 2 6" xfId="25066"/>
    <cellStyle name="Total 2 2 5 3" xfId="18082"/>
    <cellStyle name="Total 2 2 5 3 2" xfId="23642"/>
    <cellStyle name="Total 2 2 5 3 2 2" xfId="33322"/>
    <cellStyle name="Total 2 2 5 3 3" xfId="24388"/>
    <cellStyle name="Total 2 2 5 3 3 2" xfId="34068"/>
    <cellStyle name="Total 2 2 5 3 4" xfId="21415"/>
    <cellStyle name="Total 2 2 5 3 4 2" xfId="31095"/>
    <cellStyle name="Total 2 2 5 3 5" xfId="27766"/>
    <cellStyle name="Total 2 2 5 4" xfId="22137"/>
    <cellStyle name="Total 2 2 5 4 2" xfId="31817"/>
    <cellStyle name="Total 2 2 5 5" xfId="19698"/>
    <cellStyle name="Total 2 2 5 5 2" xfId="29378"/>
    <cellStyle name="Total 2 2 5 6" xfId="18709"/>
    <cellStyle name="Total 2 2 5 6 2" xfId="28389"/>
    <cellStyle name="Total 2 2 5 7" xfId="26029"/>
    <cellStyle name="Total 2 2 6" xfId="16251"/>
    <cellStyle name="Total 2 2 6 2" xfId="16905"/>
    <cellStyle name="Total 2 2 6 2 2" xfId="22480"/>
    <cellStyle name="Total 2 2 6 2 2 2" xfId="32160"/>
    <cellStyle name="Total 2 2 6 2 3" xfId="18336"/>
    <cellStyle name="Total 2 2 6 2 3 2" xfId="28016"/>
    <cellStyle name="Total 2 2 6 2 4" xfId="19360"/>
    <cellStyle name="Total 2 2 6 2 4 2" xfId="29040"/>
    <cellStyle name="Total 2 2 6 2 5" xfId="26462"/>
    <cellStyle name="Total 2 2 6 2 6" xfId="25827"/>
    <cellStyle name="Total 2 2 6 3" xfId="17846"/>
    <cellStyle name="Total 2 2 6 3 2" xfId="23406"/>
    <cellStyle name="Total 2 2 6 3 2 2" xfId="33086"/>
    <cellStyle name="Total 2 2 6 3 3" xfId="20196"/>
    <cellStyle name="Total 2 2 6 3 3 2" xfId="29876"/>
    <cellStyle name="Total 2 2 6 3 4" xfId="24789"/>
    <cellStyle name="Total 2 2 6 3 4 2" xfId="34469"/>
    <cellStyle name="Total 2 2 6 3 5" xfId="27530"/>
    <cellStyle name="Total 2 2 6 4" xfId="21901"/>
    <cellStyle name="Total 2 2 6 4 2" xfId="31581"/>
    <cellStyle name="Total 2 2 6 5" xfId="20753"/>
    <cellStyle name="Total 2 2 6 5 2" xfId="30433"/>
    <cellStyle name="Total 2 2 6 6" xfId="20899"/>
    <cellStyle name="Total 2 2 6 6 2" xfId="30579"/>
    <cellStyle name="Total 2 2 6 7" xfId="25671"/>
    <cellStyle name="Total 2 2 7" xfId="17088"/>
    <cellStyle name="Total 2 2 7 2" xfId="22663"/>
    <cellStyle name="Total 2 2 7 2 2" xfId="32343"/>
    <cellStyle name="Total 2 2 7 3" xfId="20065"/>
    <cellStyle name="Total 2 2 7 3 2" xfId="29745"/>
    <cellStyle name="Total 2 2 7 4" xfId="21296"/>
    <cellStyle name="Total 2 2 7 4 2" xfId="30976"/>
    <cellStyle name="Total 2 2 7 5" xfId="26636"/>
    <cellStyle name="Total 2 2 7 6" xfId="25881"/>
    <cellStyle name="Total 2 2 8" xfId="17167"/>
    <cellStyle name="Total 2 2 8 2" xfId="22742"/>
    <cellStyle name="Total 2 2 8 2 2" xfId="32422"/>
    <cellStyle name="Total 2 2 8 3" xfId="20744"/>
    <cellStyle name="Total 2 2 8 3 2" xfId="30424"/>
    <cellStyle name="Total 2 2 8 4" xfId="24427"/>
    <cellStyle name="Total 2 2 8 4 2" xfId="34107"/>
    <cellStyle name="Total 2 2 8 5" xfId="26293"/>
    <cellStyle name="Total 2 2 9" xfId="21622"/>
    <cellStyle name="Total 2 2 9 2" xfId="31302"/>
    <cellStyle name="Total 2 3" xfId="16028"/>
    <cellStyle name="Total 2 3 10" xfId="25393"/>
    <cellStyle name="Total 2 3 2" xfId="16161"/>
    <cellStyle name="Total 2 3 2 2" xfId="16667"/>
    <cellStyle name="Total 2 3 2 2 2" xfId="17581"/>
    <cellStyle name="Total 2 3 2 2 2 2" xfId="23141"/>
    <cellStyle name="Total 2 3 2 2 2 2 2" xfId="32821"/>
    <cellStyle name="Total 2 3 2 2 2 3" xfId="19777"/>
    <cellStyle name="Total 2 3 2 2 2 3 2" xfId="29457"/>
    <cellStyle name="Total 2 3 2 2 2 4" xfId="19413"/>
    <cellStyle name="Total 2 3 2 2 2 4 2" xfId="29093"/>
    <cellStyle name="Total 2 3 2 2 2 5" xfId="27063"/>
    <cellStyle name="Total 2 3 2 2 2 6" xfId="27265"/>
    <cellStyle name="Total 2 3 2 2 3" xfId="18262"/>
    <cellStyle name="Total 2 3 2 2 3 2" xfId="23822"/>
    <cellStyle name="Total 2 3 2 2 3 2 2" xfId="33502"/>
    <cellStyle name="Total 2 3 2 2 3 3" xfId="24173"/>
    <cellStyle name="Total 2 3 2 2 3 3 2" xfId="33853"/>
    <cellStyle name="Total 2 3 2 2 3 4" xfId="24949"/>
    <cellStyle name="Total 2 3 2 2 3 4 2" xfId="34629"/>
    <cellStyle name="Total 2 3 2 2 3 5" xfId="27946"/>
    <cellStyle name="Total 2 3 2 2 4" xfId="22317"/>
    <cellStyle name="Total 2 3 2 2 4 2" xfId="31997"/>
    <cellStyle name="Total 2 3 2 2 5" xfId="18442"/>
    <cellStyle name="Total 2 3 2 2 5 2" xfId="28122"/>
    <cellStyle name="Total 2 3 2 2 6" xfId="24120"/>
    <cellStyle name="Total 2 3 2 2 6 2" xfId="33800"/>
    <cellStyle name="Total 2 3 2 2 7" xfId="26133"/>
    <cellStyle name="Total 2 3 2 3" xfId="16431"/>
    <cellStyle name="Total 2 3 2 3 2" xfId="17345"/>
    <cellStyle name="Total 2 3 2 3 2 2" xfId="22905"/>
    <cellStyle name="Total 2 3 2 3 2 2 2" xfId="32585"/>
    <cellStyle name="Total 2 3 2 3 2 3" xfId="19089"/>
    <cellStyle name="Total 2 3 2 3 2 3 2" xfId="28769"/>
    <cellStyle name="Total 2 3 2 3 2 4" xfId="21164"/>
    <cellStyle name="Total 2 3 2 3 2 4 2" xfId="30844"/>
    <cellStyle name="Total 2 3 2 3 2 5" xfId="26827"/>
    <cellStyle name="Total 2 3 2 3 2 6" xfId="25079"/>
    <cellStyle name="Total 2 3 2 3 3" xfId="18026"/>
    <cellStyle name="Total 2 3 2 3 3 2" xfId="23586"/>
    <cellStyle name="Total 2 3 2 3 3 2 2" xfId="33266"/>
    <cellStyle name="Total 2 3 2 3 3 3" xfId="24110"/>
    <cellStyle name="Total 2 3 2 3 3 3 2" xfId="33790"/>
    <cellStyle name="Total 2 3 2 3 3 4" xfId="24104"/>
    <cellStyle name="Total 2 3 2 3 3 4 2" xfId="33784"/>
    <cellStyle name="Total 2 3 2 3 3 5" xfId="27710"/>
    <cellStyle name="Total 2 3 2 3 4" xfId="22081"/>
    <cellStyle name="Total 2 3 2 3 4 2" xfId="31761"/>
    <cellStyle name="Total 2 3 2 3 5" xfId="20598"/>
    <cellStyle name="Total 2 3 2 3 5 2" xfId="30278"/>
    <cellStyle name="Total 2 3 2 3 6" xfId="18507"/>
    <cellStyle name="Total 2 3 2 3 6 2" xfId="28187"/>
    <cellStyle name="Total 2 3 2 3 7" xfId="26082"/>
    <cellStyle name="Total 2 3 2 4" xfId="17265"/>
    <cellStyle name="Total 2 3 2 4 2" xfId="22825"/>
    <cellStyle name="Total 2 3 2 4 2 2" xfId="32505"/>
    <cellStyle name="Total 2 3 2 4 3" xfId="21542"/>
    <cellStyle name="Total 2 3 2 4 3 2" xfId="31222"/>
    <cellStyle name="Total 2 3 2 4 4" xfId="20713"/>
    <cellStyle name="Total 2 3 2 4 4 2" xfId="30393"/>
    <cellStyle name="Total 2 3 2 4 5" xfId="26759"/>
    <cellStyle name="Total 2 3 2 4 6" xfId="26352"/>
    <cellStyle name="Total 2 3 2 5" xfId="17756"/>
    <cellStyle name="Total 2 3 2 5 2" xfId="23316"/>
    <cellStyle name="Total 2 3 2 5 2 2" xfId="32996"/>
    <cellStyle name="Total 2 3 2 5 3" xfId="18863"/>
    <cellStyle name="Total 2 3 2 5 3 2" xfId="28543"/>
    <cellStyle name="Total 2 3 2 5 4" xfId="24936"/>
    <cellStyle name="Total 2 3 2 5 4 2" xfId="34616"/>
    <cellStyle name="Total 2 3 2 5 5" xfId="27440"/>
    <cellStyle name="Total 2 3 2 6" xfId="21811"/>
    <cellStyle name="Total 2 3 2 6 2" xfId="31491"/>
    <cellStyle name="Total 2 3 2 7" xfId="21041"/>
    <cellStyle name="Total 2 3 2 7 2" xfId="30721"/>
    <cellStyle name="Total 2 3 2 8" xfId="18894"/>
    <cellStyle name="Total 2 3 2 8 2" xfId="28574"/>
    <cellStyle name="Total 2 3 2 9" xfId="25676"/>
    <cellStyle name="Total 2 3 3" xfId="16555"/>
    <cellStyle name="Total 2 3 3 2" xfId="17469"/>
    <cellStyle name="Total 2 3 3 2 2" xfId="23029"/>
    <cellStyle name="Total 2 3 3 2 2 2" xfId="32709"/>
    <cellStyle name="Total 2 3 3 2 3" xfId="18403"/>
    <cellStyle name="Total 2 3 3 2 3 2" xfId="28083"/>
    <cellStyle name="Total 2 3 3 2 4" xfId="19610"/>
    <cellStyle name="Total 2 3 3 2 4 2" xfId="29290"/>
    <cellStyle name="Total 2 3 3 2 5" xfId="26951"/>
    <cellStyle name="Total 2 3 3 2 6" xfId="25279"/>
    <cellStyle name="Total 2 3 3 3" xfId="18150"/>
    <cellStyle name="Total 2 3 3 3 2" xfId="23710"/>
    <cellStyle name="Total 2 3 3 3 2 2" xfId="33390"/>
    <cellStyle name="Total 2 3 3 3 3" xfId="23929"/>
    <cellStyle name="Total 2 3 3 3 3 2" xfId="33609"/>
    <cellStyle name="Total 2 3 3 3 4" xfId="24673"/>
    <cellStyle name="Total 2 3 3 3 4 2" xfId="34353"/>
    <cellStyle name="Total 2 3 3 3 5" xfId="27834"/>
    <cellStyle name="Total 2 3 3 4" xfId="22205"/>
    <cellStyle name="Total 2 3 3 4 2" xfId="31885"/>
    <cellStyle name="Total 2 3 3 5" xfId="20207"/>
    <cellStyle name="Total 2 3 3 5 2" xfId="29887"/>
    <cellStyle name="Total 2 3 3 6" xfId="24604"/>
    <cellStyle name="Total 2 3 3 6 2" xfId="34284"/>
    <cellStyle name="Total 2 3 3 7" xfId="26236"/>
    <cellStyle name="Total 2 3 4" xfId="16319"/>
    <cellStyle name="Total 2 3 4 2" xfId="17105"/>
    <cellStyle name="Total 2 3 4 2 2" xfId="22680"/>
    <cellStyle name="Total 2 3 4 2 2 2" xfId="32360"/>
    <cellStyle name="Total 2 3 4 2 3" xfId="21317"/>
    <cellStyle name="Total 2 3 4 2 3 2" xfId="30997"/>
    <cellStyle name="Total 2 3 4 2 4" xfId="24116"/>
    <cellStyle name="Total 2 3 4 2 4 2" xfId="33796"/>
    <cellStyle name="Total 2 3 4 2 5" xfId="26653"/>
    <cellStyle name="Total 2 3 4 2 6" xfId="26298"/>
    <cellStyle name="Total 2 3 4 3" xfId="17914"/>
    <cellStyle name="Total 2 3 4 3 2" xfId="23474"/>
    <cellStyle name="Total 2 3 4 3 2 2" xfId="33154"/>
    <cellStyle name="Total 2 3 4 3 3" xfId="24469"/>
    <cellStyle name="Total 2 3 4 3 3 2" xfId="34149"/>
    <cellStyle name="Total 2 3 4 3 4" xfId="20891"/>
    <cellStyle name="Total 2 3 4 3 4 2" xfId="30571"/>
    <cellStyle name="Total 2 3 4 3 5" xfId="27598"/>
    <cellStyle name="Total 2 3 4 4" xfId="21969"/>
    <cellStyle name="Total 2 3 4 4 2" xfId="31649"/>
    <cellStyle name="Total 2 3 4 5" xfId="19247"/>
    <cellStyle name="Total 2 3 4 5 2" xfId="28927"/>
    <cellStyle name="Total 2 3 4 6" xfId="19179"/>
    <cellStyle name="Total 2 3 4 6 2" xfId="28859"/>
    <cellStyle name="Total 2 3 4 7" xfId="26120"/>
    <cellStyle name="Total 2 3 5" xfId="17043"/>
    <cellStyle name="Total 2 3 5 2" xfId="22618"/>
    <cellStyle name="Total 2 3 5 2 2" xfId="32298"/>
    <cellStyle name="Total 2 3 5 3" xfId="21007"/>
    <cellStyle name="Total 2 3 5 3 2" xfId="30687"/>
    <cellStyle name="Total 2 3 5 4" xfId="24070"/>
    <cellStyle name="Total 2 3 5 4 2" xfId="33750"/>
    <cellStyle name="Total 2 3 5 5" xfId="26593"/>
    <cellStyle name="Total 2 3 5 6" xfId="25471"/>
    <cellStyle name="Total 2 3 6" xfId="17644"/>
    <cellStyle name="Total 2 3 6 2" xfId="23204"/>
    <cellStyle name="Total 2 3 6 2 2" xfId="32884"/>
    <cellStyle name="Total 2 3 6 3" xfId="18670"/>
    <cellStyle name="Total 2 3 6 3 2" xfId="28350"/>
    <cellStyle name="Total 2 3 6 4" xfId="18889"/>
    <cellStyle name="Total 2 3 6 4 2" xfId="28569"/>
    <cellStyle name="Total 2 3 6 5" xfId="27328"/>
    <cellStyle name="Total 2 3 7" xfId="21695"/>
    <cellStyle name="Total 2 3 7 2" xfId="31375"/>
    <cellStyle name="Total 2 3 8" xfId="18512"/>
    <cellStyle name="Total 2 3 8 2" xfId="28192"/>
    <cellStyle name="Total 2 3 9" xfId="19795"/>
    <cellStyle name="Total 2 3 9 2" xfId="29475"/>
    <cellStyle name="Total 2 4" xfId="16057"/>
    <cellStyle name="Total 2 4 2" xfId="16583"/>
    <cellStyle name="Total 2 4 2 2" xfId="17497"/>
    <cellStyle name="Total 2 4 2 2 2" xfId="23057"/>
    <cellStyle name="Total 2 4 2 2 2 2" xfId="32737"/>
    <cellStyle name="Total 2 4 2 2 3" xfId="16755"/>
    <cellStyle name="Total 2 4 2 2 3 2" xfId="26075"/>
    <cellStyle name="Total 2 4 2 2 4" xfId="20936"/>
    <cellStyle name="Total 2 4 2 2 4 2" xfId="30616"/>
    <cellStyle name="Total 2 4 2 2 5" xfId="26979"/>
    <cellStyle name="Total 2 4 2 2 6" xfId="25194"/>
    <cellStyle name="Total 2 4 2 3" xfId="18178"/>
    <cellStyle name="Total 2 4 2 3 2" xfId="23738"/>
    <cellStyle name="Total 2 4 2 3 2 2" xfId="33418"/>
    <cellStyle name="Total 2 4 2 3 3" xfId="24239"/>
    <cellStyle name="Total 2 4 2 3 3 2" xfId="33919"/>
    <cellStyle name="Total 2 4 2 3 4" xfId="24599"/>
    <cellStyle name="Total 2 4 2 3 4 2" xfId="34279"/>
    <cellStyle name="Total 2 4 2 3 5" xfId="27862"/>
    <cellStyle name="Total 2 4 2 4" xfId="22233"/>
    <cellStyle name="Total 2 4 2 4 2" xfId="31913"/>
    <cellStyle name="Total 2 4 2 5" xfId="19461"/>
    <cellStyle name="Total 2 4 2 5 2" xfId="29141"/>
    <cellStyle name="Total 2 4 2 6" xfId="21273"/>
    <cellStyle name="Total 2 4 2 6 2" xfId="30953"/>
    <cellStyle name="Total 2 4 2 7" xfId="25492"/>
    <cellStyle name="Total 2 4 3" xfId="16347"/>
    <cellStyle name="Total 2 4 3 2" xfId="16837"/>
    <cellStyle name="Total 2 4 3 2 2" xfId="22412"/>
    <cellStyle name="Total 2 4 3 2 2 2" xfId="32092"/>
    <cellStyle name="Total 2 4 3 2 3" xfId="19908"/>
    <cellStyle name="Total 2 4 3 2 3 2" xfId="29588"/>
    <cellStyle name="Total 2 4 3 2 4" xfId="19881"/>
    <cellStyle name="Total 2 4 3 2 4 2" xfId="29561"/>
    <cellStyle name="Total 2 4 3 2 5" xfId="26394"/>
    <cellStyle name="Total 2 4 3 2 6" xfId="25734"/>
    <cellStyle name="Total 2 4 3 3" xfId="17942"/>
    <cellStyle name="Total 2 4 3 3 2" xfId="23502"/>
    <cellStyle name="Total 2 4 3 3 2 2" xfId="33182"/>
    <cellStyle name="Total 2 4 3 3 3" xfId="19086"/>
    <cellStyle name="Total 2 4 3 3 3 2" xfId="28766"/>
    <cellStyle name="Total 2 4 3 3 4" xfId="21259"/>
    <cellStyle name="Total 2 4 3 3 4 2" xfId="30939"/>
    <cellStyle name="Total 2 4 3 3 5" xfId="27626"/>
    <cellStyle name="Total 2 4 3 4" xfId="21997"/>
    <cellStyle name="Total 2 4 3 4 2" xfId="31677"/>
    <cellStyle name="Total 2 4 3 5" xfId="19738"/>
    <cellStyle name="Total 2 4 3 5 2" xfId="29418"/>
    <cellStyle name="Total 2 4 3 6" xfId="20497"/>
    <cellStyle name="Total 2 4 3 6 2" xfId="30177"/>
    <cellStyle name="Total 2 4 3 7" xfId="25381"/>
    <cellStyle name="Total 2 4 4" xfId="17149"/>
    <cellStyle name="Total 2 4 4 2" xfId="22724"/>
    <cellStyle name="Total 2 4 4 2 2" xfId="32404"/>
    <cellStyle name="Total 2 4 4 3" xfId="24107"/>
    <cellStyle name="Total 2 4 4 3 2" xfId="33787"/>
    <cellStyle name="Total 2 4 4 4" xfId="19941"/>
    <cellStyle name="Total 2 4 4 4 2" xfId="29621"/>
    <cellStyle name="Total 2 4 4 5" xfId="26688"/>
    <cellStyle name="Total 2 4 4 6" xfId="26297"/>
    <cellStyle name="Total 2 4 5" xfId="17672"/>
    <cellStyle name="Total 2 4 5 2" xfId="23232"/>
    <cellStyle name="Total 2 4 5 2 2" xfId="32912"/>
    <cellStyle name="Total 2 4 5 3" xfId="24527"/>
    <cellStyle name="Total 2 4 5 3 2" xfId="34207"/>
    <cellStyle name="Total 2 4 5 4" xfId="24371"/>
    <cellStyle name="Total 2 4 5 4 2" xfId="34051"/>
    <cellStyle name="Total 2 4 5 5" xfId="27356"/>
    <cellStyle name="Total 2 4 6" xfId="21723"/>
    <cellStyle name="Total 2 4 6 2" xfId="31403"/>
    <cellStyle name="Total 2 4 7" xfId="16733"/>
    <cellStyle name="Total 2 4 7 2" xfId="25748"/>
    <cellStyle name="Total 2 4 8" xfId="24856"/>
    <cellStyle name="Total 2 4 8 2" xfId="34536"/>
    <cellStyle name="Total 2 4 9" xfId="26050"/>
    <cellStyle name="Total 2 5" xfId="16217"/>
    <cellStyle name="Total 2 5 2" xfId="16872"/>
    <cellStyle name="Total 2 5 2 2" xfId="22447"/>
    <cellStyle name="Total 2 5 2 2 2" xfId="32127"/>
    <cellStyle name="Total 2 5 2 3" xfId="19345"/>
    <cellStyle name="Total 2 5 2 3 2" xfId="29025"/>
    <cellStyle name="Total 2 5 2 4" xfId="19355"/>
    <cellStyle name="Total 2 5 2 4 2" xfId="29035"/>
    <cellStyle name="Total 2 5 2 5" xfId="26429"/>
    <cellStyle name="Total 2 5 2 6" xfId="26224"/>
    <cellStyle name="Total 2 5 3" xfId="17812"/>
    <cellStyle name="Total 2 5 3 2" xfId="23372"/>
    <cellStyle name="Total 2 5 3 2 2" xfId="33052"/>
    <cellStyle name="Total 2 5 3 3" xfId="20567"/>
    <cellStyle name="Total 2 5 3 3 2" xfId="30247"/>
    <cellStyle name="Total 2 5 3 4" xfId="24298"/>
    <cellStyle name="Total 2 5 3 4 2" xfId="33978"/>
    <cellStyle name="Total 2 5 3 5" xfId="27496"/>
    <cellStyle name="Total 2 5 4" xfId="21867"/>
    <cellStyle name="Total 2 5 4 2" xfId="31547"/>
    <cellStyle name="Total 2 5 5" xfId="19140"/>
    <cellStyle name="Total 2 5 5 2" xfId="28820"/>
    <cellStyle name="Total 2 5 6" xfId="21482"/>
    <cellStyle name="Total 2 5 6 2" xfId="31162"/>
    <cellStyle name="Total 2 5 7" xfId="25628"/>
    <cellStyle name="Total 2 6" xfId="23978"/>
    <cellStyle name="Total 2 6 2" xfId="33658"/>
    <cellStyle name="Total 3" xfId="221"/>
    <cellStyle name="Total 3 2" xfId="15942"/>
    <cellStyle name="Total 3 2 10" xfId="24100"/>
    <cellStyle name="Total 3 2 10 2" xfId="33780"/>
    <cellStyle name="Total 3 2 11" xfId="24743"/>
    <cellStyle name="Total 3 2 11 2" xfId="34423"/>
    <cellStyle name="Total 3 2 12" xfId="25247"/>
    <cellStyle name="Total 3 2 2" xfId="16124"/>
    <cellStyle name="Total 3 2 2 10" xfId="25994"/>
    <cellStyle name="Total 3 2 2 2" xfId="16195"/>
    <cellStyle name="Total 3 2 2 2 2" xfId="16701"/>
    <cellStyle name="Total 3 2 2 2 2 2" xfId="17615"/>
    <cellStyle name="Total 3 2 2 2 2 2 2" xfId="23175"/>
    <cellStyle name="Total 3 2 2 2 2 2 2 2" xfId="32855"/>
    <cellStyle name="Total 3 2 2 2 2 2 3" xfId="19146"/>
    <cellStyle name="Total 3 2 2 2 2 2 3 2" xfId="28826"/>
    <cellStyle name="Total 3 2 2 2 2 2 4" xfId="19266"/>
    <cellStyle name="Total 3 2 2 2 2 2 4 2" xfId="28946"/>
    <cellStyle name="Total 3 2 2 2 2 2 5" xfId="27097"/>
    <cellStyle name="Total 3 2 2 2 2 2 6" xfId="27299"/>
    <cellStyle name="Total 3 2 2 2 2 3" xfId="18296"/>
    <cellStyle name="Total 3 2 2 2 2 3 2" xfId="23856"/>
    <cellStyle name="Total 3 2 2 2 2 3 2 2" xfId="33536"/>
    <cellStyle name="Total 3 2 2 2 2 3 3" xfId="24556"/>
    <cellStyle name="Total 3 2 2 2 2 3 3 2" xfId="34236"/>
    <cellStyle name="Total 3 2 2 2 2 3 4" xfId="24762"/>
    <cellStyle name="Total 3 2 2 2 2 3 4 2" xfId="34442"/>
    <cellStyle name="Total 3 2 2 2 2 3 5" xfId="27980"/>
    <cellStyle name="Total 3 2 2 2 2 4" xfId="22351"/>
    <cellStyle name="Total 3 2 2 2 2 4 2" xfId="32031"/>
    <cellStyle name="Total 3 2 2 2 2 5" xfId="24498"/>
    <cellStyle name="Total 3 2 2 2 2 5 2" xfId="34178"/>
    <cellStyle name="Total 3 2 2 2 2 6" xfId="24433"/>
    <cellStyle name="Total 3 2 2 2 2 6 2" xfId="34113"/>
    <cellStyle name="Total 3 2 2 2 2 7" xfId="25624"/>
    <cellStyle name="Total 3 2 2 2 3" xfId="16465"/>
    <cellStyle name="Total 3 2 2 2 3 2" xfId="17379"/>
    <cellStyle name="Total 3 2 2 2 3 2 2" xfId="22939"/>
    <cellStyle name="Total 3 2 2 2 3 2 2 2" xfId="32619"/>
    <cellStyle name="Total 3 2 2 2 3 2 3" xfId="21210"/>
    <cellStyle name="Total 3 2 2 2 3 2 3 2" xfId="30890"/>
    <cellStyle name="Total 3 2 2 2 3 2 4" xfId="24279"/>
    <cellStyle name="Total 3 2 2 2 3 2 4 2" xfId="33959"/>
    <cellStyle name="Total 3 2 2 2 3 2 5" xfId="26861"/>
    <cellStyle name="Total 3 2 2 2 3 2 6" xfId="25030"/>
    <cellStyle name="Total 3 2 2 2 3 3" xfId="18060"/>
    <cellStyle name="Total 3 2 2 2 3 3 2" xfId="23620"/>
    <cellStyle name="Total 3 2 2 2 3 3 2 2" xfId="33300"/>
    <cellStyle name="Total 3 2 2 2 3 3 3" xfId="20636"/>
    <cellStyle name="Total 3 2 2 2 3 3 3 2" xfId="30316"/>
    <cellStyle name="Total 3 2 2 2 3 3 4" xfId="18503"/>
    <cellStyle name="Total 3 2 2 2 3 3 4 2" xfId="28183"/>
    <cellStyle name="Total 3 2 2 2 3 3 5" xfId="27744"/>
    <cellStyle name="Total 3 2 2 2 3 4" xfId="22115"/>
    <cellStyle name="Total 3 2 2 2 3 4 2" xfId="31795"/>
    <cellStyle name="Total 3 2 2 2 3 5" xfId="18690"/>
    <cellStyle name="Total 3 2 2 2 3 5 2" xfId="28370"/>
    <cellStyle name="Total 3 2 2 2 3 6" xfId="19683"/>
    <cellStyle name="Total 3 2 2 2 3 6 2" xfId="29363"/>
    <cellStyle name="Total 3 2 2 2 3 7" xfId="25431"/>
    <cellStyle name="Total 3 2 2 2 4" xfId="16913"/>
    <cellStyle name="Total 3 2 2 2 4 2" xfId="22488"/>
    <cellStyle name="Total 3 2 2 2 4 2 2" xfId="32168"/>
    <cellStyle name="Total 3 2 2 2 4 3" xfId="20222"/>
    <cellStyle name="Total 3 2 2 2 4 3 2" xfId="29902"/>
    <cellStyle name="Total 3 2 2 2 4 4" xfId="24506"/>
    <cellStyle name="Total 3 2 2 2 4 4 2" xfId="34186"/>
    <cellStyle name="Total 3 2 2 2 4 5" xfId="26470"/>
    <cellStyle name="Total 3 2 2 2 4 6" xfId="25795"/>
    <cellStyle name="Total 3 2 2 2 5" xfId="17790"/>
    <cellStyle name="Total 3 2 2 2 5 2" xfId="23350"/>
    <cellStyle name="Total 3 2 2 2 5 2 2" xfId="33030"/>
    <cellStyle name="Total 3 2 2 2 5 3" xfId="19936"/>
    <cellStyle name="Total 3 2 2 2 5 3 2" xfId="29616"/>
    <cellStyle name="Total 3 2 2 2 5 4" xfId="24793"/>
    <cellStyle name="Total 3 2 2 2 5 4 2" xfId="34473"/>
    <cellStyle name="Total 3 2 2 2 5 5" xfId="27474"/>
    <cellStyle name="Total 3 2 2 2 6" xfId="21845"/>
    <cellStyle name="Total 3 2 2 2 6 2" xfId="31525"/>
    <cellStyle name="Total 3 2 2 2 7" xfId="20834"/>
    <cellStyle name="Total 3 2 2 2 7 2" xfId="30514"/>
    <cellStyle name="Total 3 2 2 2 8" xfId="18790"/>
    <cellStyle name="Total 3 2 2 2 8 2" xfId="28470"/>
    <cellStyle name="Total 3 2 2 2 9" xfId="25265"/>
    <cellStyle name="Total 3 2 2 3" xfId="16638"/>
    <cellStyle name="Total 3 2 2 3 2" xfId="17552"/>
    <cellStyle name="Total 3 2 2 3 2 2" xfId="23112"/>
    <cellStyle name="Total 3 2 2 3 2 2 2" xfId="32792"/>
    <cellStyle name="Total 3 2 2 3 2 3" xfId="20446"/>
    <cellStyle name="Total 3 2 2 3 2 3 2" xfId="30126"/>
    <cellStyle name="Total 3 2 2 3 2 4" xfId="21372"/>
    <cellStyle name="Total 3 2 2 3 2 4 2" xfId="31052"/>
    <cellStyle name="Total 3 2 2 3 2 5" xfId="27034"/>
    <cellStyle name="Total 3 2 2 3 2 6" xfId="27236"/>
    <cellStyle name="Total 3 2 2 3 3" xfId="18233"/>
    <cellStyle name="Total 3 2 2 3 3 2" xfId="23793"/>
    <cellStyle name="Total 3 2 2 3 3 2 2" xfId="33473"/>
    <cellStyle name="Total 3 2 2 3 3 3" xfId="24226"/>
    <cellStyle name="Total 3 2 2 3 3 3 2" xfId="33906"/>
    <cellStyle name="Total 3 2 2 3 3 4" xfId="24795"/>
    <cellStyle name="Total 3 2 2 3 3 4 2" xfId="34475"/>
    <cellStyle name="Total 3 2 2 3 3 5" xfId="27917"/>
    <cellStyle name="Total 3 2 2 3 4" xfId="22288"/>
    <cellStyle name="Total 3 2 2 3 4 2" xfId="31968"/>
    <cellStyle name="Total 3 2 2 3 5" xfId="19377"/>
    <cellStyle name="Total 3 2 2 3 5 2" xfId="29057"/>
    <cellStyle name="Total 3 2 2 3 6" xfId="19174"/>
    <cellStyle name="Total 3 2 2 3 6 2" xfId="28854"/>
    <cellStyle name="Total 3 2 2 3 7" xfId="25730"/>
    <cellStyle name="Total 3 2 2 4" xfId="16402"/>
    <cellStyle name="Total 3 2 2 4 2" xfId="17316"/>
    <cellStyle name="Total 3 2 2 4 2 2" xfId="22876"/>
    <cellStyle name="Total 3 2 2 4 2 2 2" xfId="32556"/>
    <cellStyle name="Total 3 2 2 4 2 3" xfId="20855"/>
    <cellStyle name="Total 3 2 2 4 2 3 2" xfId="30535"/>
    <cellStyle name="Total 3 2 2 4 2 4" xfId="20514"/>
    <cellStyle name="Total 3 2 2 4 2 4 2" xfId="30194"/>
    <cellStyle name="Total 3 2 2 4 2 5" xfId="26798"/>
    <cellStyle name="Total 3 2 2 4 2 6" xfId="25039"/>
    <cellStyle name="Total 3 2 2 4 3" xfId="17997"/>
    <cellStyle name="Total 3 2 2 4 3 2" xfId="23557"/>
    <cellStyle name="Total 3 2 2 4 3 2 2" xfId="33237"/>
    <cellStyle name="Total 3 2 2 4 3 3" xfId="19045"/>
    <cellStyle name="Total 3 2 2 4 3 3 2" xfId="28725"/>
    <cellStyle name="Total 3 2 2 4 3 4" xfId="21596"/>
    <cellStyle name="Total 3 2 2 4 3 4 2" xfId="31276"/>
    <cellStyle name="Total 3 2 2 4 3 5" xfId="27681"/>
    <cellStyle name="Total 3 2 2 4 4" xfId="22052"/>
    <cellStyle name="Total 3 2 2 4 4 2" xfId="31732"/>
    <cellStyle name="Total 3 2 2 4 5" xfId="21327"/>
    <cellStyle name="Total 3 2 2 4 5 2" xfId="31007"/>
    <cellStyle name="Total 3 2 2 4 6" xfId="19787"/>
    <cellStyle name="Total 3 2 2 4 6 2" xfId="29467"/>
    <cellStyle name="Total 3 2 2 4 7" xfId="25423"/>
    <cellStyle name="Total 3 2 2 5" xfId="17275"/>
    <cellStyle name="Total 3 2 2 5 2" xfId="22835"/>
    <cellStyle name="Total 3 2 2 5 2 2" xfId="32515"/>
    <cellStyle name="Total 3 2 2 5 3" xfId="19350"/>
    <cellStyle name="Total 3 2 2 5 3 2" xfId="29030"/>
    <cellStyle name="Total 3 2 2 5 4" xfId="20557"/>
    <cellStyle name="Total 3 2 2 5 4 2" xfId="30237"/>
    <cellStyle name="Total 3 2 2 5 5" xfId="26767"/>
    <cellStyle name="Total 3 2 2 5 6" xfId="26345"/>
    <cellStyle name="Total 3 2 2 6" xfId="17727"/>
    <cellStyle name="Total 3 2 2 6 2" xfId="23287"/>
    <cellStyle name="Total 3 2 2 6 2 2" xfId="32967"/>
    <cellStyle name="Total 3 2 2 6 3" xfId="21503"/>
    <cellStyle name="Total 3 2 2 6 3 2" xfId="31183"/>
    <cellStyle name="Total 3 2 2 6 4" xfId="24471"/>
    <cellStyle name="Total 3 2 2 6 4 2" xfId="34151"/>
    <cellStyle name="Total 3 2 2 6 5" xfId="27411"/>
    <cellStyle name="Total 3 2 2 7" xfId="21780"/>
    <cellStyle name="Total 3 2 2 7 2" xfId="31460"/>
    <cellStyle name="Total 3 2 2 8" xfId="18491"/>
    <cellStyle name="Total 3 2 2 8 2" xfId="28171"/>
    <cellStyle name="Total 3 2 2 9" xfId="24632"/>
    <cellStyle name="Total 3 2 2 9 2" xfId="34312"/>
    <cellStyle name="Total 3 2 3" xfId="16059"/>
    <cellStyle name="Total 3 2 3 2" xfId="16585"/>
    <cellStyle name="Total 3 2 3 2 2" xfId="17499"/>
    <cellStyle name="Total 3 2 3 2 2 2" xfId="23059"/>
    <cellStyle name="Total 3 2 3 2 2 2 2" xfId="32739"/>
    <cellStyle name="Total 3 2 3 2 2 3" xfId="20810"/>
    <cellStyle name="Total 3 2 3 2 2 3 2" xfId="30490"/>
    <cellStyle name="Total 3 2 3 2 2 4" xfId="18794"/>
    <cellStyle name="Total 3 2 3 2 2 4 2" xfId="28474"/>
    <cellStyle name="Total 3 2 3 2 2 5" xfId="26981"/>
    <cellStyle name="Total 3 2 3 2 2 6" xfId="25104"/>
    <cellStyle name="Total 3 2 3 2 3" xfId="18180"/>
    <cellStyle name="Total 3 2 3 2 3 2" xfId="23740"/>
    <cellStyle name="Total 3 2 3 2 3 2 2" xfId="33420"/>
    <cellStyle name="Total 3 2 3 2 3 3" xfId="24261"/>
    <cellStyle name="Total 3 2 3 2 3 3 2" xfId="33941"/>
    <cellStyle name="Total 3 2 3 2 3 4" xfId="20163"/>
    <cellStyle name="Total 3 2 3 2 3 4 2" xfId="29843"/>
    <cellStyle name="Total 3 2 3 2 3 5" xfId="27864"/>
    <cellStyle name="Total 3 2 3 2 4" xfId="22235"/>
    <cellStyle name="Total 3 2 3 2 4 2" xfId="31915"/>
    <cellStyle name="Total 3 2 3 2 5" xfId="20306"/>
    <cellStyle name="Total 3 2 3 2 5 2" xfId="29986"/>
    <cellStyle name="Total 3 2 3 2 6" xfId="19335"/>
    <cellStyle name="Total 3 2 3 2 6 2" xfId="29015"/>
    <cellStyle name="Total 3 2 3 2 7" xfId="25361"/>
    <cellStyle name="Total 3 2 3 3" xfId="16349"/>
    <cellStyle name="Total 3 2 3 3 2" xfId="16955"/>
    <cellStyle name="Total 3 2 3 3 2 2" xfId="22530"/>
    <cellStyle name="Total 3 2 3 3 2 2 2" xfId="32210"/>
    <cellStyle name="Total 3 2 3 3 2 3" xfId="19481"/>
    <cellStyle name="Total 3 2 3 3 2 3 2" xfId="29161"/>
    <cellStyle name="Total 3 2 3 3 2 4" xfId="21284"/>
    <cellStyle name="Total 3 2 3 3 2 4 2" xfId="30964"/>
    <cellStyle name="Total 3 2 3 3 2 5" xfId="26512"/>
    <cellStyle name="Total 3 2 3 3 2 6" xfId="25470"/>
    <cellStyle name="Total 3 2 3 3 3" xfId="17944"/>
    <cellStyle name="Total 3 2 3 3 3 2" xfId="23504"/>
    <cellStyle name="Total 3 2 3 3 3 2 2" xfId="33184"/>
    <cellStyle name="Total 3 2 3 3 3 3" xfId="24402"/>
    <cellStyle name="Total 3 2 3 3 3 3 2" xfId="34082"/>
    <cellStyle name="Total 3 2 3 3 3 4" xfId="24973"/>
    <cellStyle name="Total 3 2 3 3 3 4 2" xfId="34653"/>
    <cellStyle name="Total 3 2 3 3 3 5" xfId="27628"/>
    <cellStyle name="Total 3 2 3 3 4" xfId="21999"/>
    <cellStyle name="Total 3 2 3 3 4 2" xfId="31679"/>
    <cellStyle name="Total 3 2 3 3 5" xfId="19851"/>
    <cellStyle name="Total 3 2 3 3 5 2" xfId="29531"/>
    <cellStyle name="Total 3 2 3 3 6" xfId="24928"/>
    <cellStyle name="Total 3 2 3 3 6 2" xfId="34608"/>
    <cellStyle name="Total 3 2 3 3 7" xfId="26245"/>
    <cellStyle name="Total 3 2 3 4" xfId="17130"/>
    <cellStyle name="Total 3 2 3 4 2" xfId="22705"/>
    <cellStyle name="Total 3 2 3 4 2 2" xfId="32385"/>
    <cellStyle name="Total 3 2 3 4 3" xfId="18328"/>
    <cellStyle name="Total 3 2 3 4 3 2" xfId="28008"/>
    <cellStyle name="Total 3 2 3 4 4" xfId="24723"/>
    <cellStyle name="Total 3 2 3 4 4 2" xfId="34403"/>
    <cellStyle name="Total 3 2 3 4 5" xfId="26672"/>
    <cellStyle name="Total 3 2 3 4 6" xfId="27150"/>
    <cellStyle name="Total 3 2 3 5" xfId="17674"/>
    <cellStyle name="Total 3 2 3 5 2" xfId="23234"/>
    <cellStyle name="Total 3 2 3 5 2 2" xfId="32914"/>
    <cellStyle name="Total 3 2 3 5 3" xfId="23922"/>
    <cellStyle name="Total 3 2 3 5 3 2" xfId="33602"/>
    <cellStyle name="Total 3 2 3 5 4" xfId="19449"/>
    <cellStyle name="Total 3 2 3 5 4 2" xfId="29129"/>
    <cellStyle name="Total 3 2 3 5 5" xfId="27358"/>
    <cellStyle name="Total 3 2 3 6" xfId="21725"/>
    <cellStyle name="Total 3 2 3 6 2" xfId="31405"/>
    <cellStyle name="Total 3 2 3 7" xfId="20037"/>
    <cellStyle name="Total 3 2 3 7 2" xfId="29717"/>
    <cellStyle name="Total 3 2 3 8" xfId="19412"/>
    <cellStyle name="Total 3 2 3 8 2" xfId="29092"/>
    <cellStyle name="Total 3 2 3 9" xfId="25670"/>
    <cellStyle name="Total 3 2 4" xfId="15996"/>
    <cellStyle name="Total 3 2 4 2" xfId="16540"/>
    <cellStyle name="Total 3 2 4 2 2" xfId="17454"/>
    <cellStyle name="Total 3 2 4 2 2 2" xfId="23014"/>
    <cellStyle name="Total 3 2 4 2 2 2 2" xfId="32694"/>
    <cellStyle name="Total 3 2 4 2 2 3" xfId="18888"/>
    <cellStyle name="Total 3 2 4 2 2 3 2" xfId="28568"/>
    <cellStyle name="Total 3 2 4 2 2 4" xfId="19561"/>
    <cellStyle name="Total 3 2 4 2 2 4 2" xfId="29241"/>
    <cellStyle name="Total 3 2 4 2 2 5" xfId="26936"/>
    <cellStyle name="Total 3 2 4 2 2 6" xfId="25109"/>
    <cellStyle name="Total 3 2 4 2 3" xfId="18135"/>
    <cellStyle name="Total 3 2 4 2 3 2" xfId="23695"/>
    <cellStyle name="Total 3 2 4 2 3 2 2" xfId="33375"/>
    <cellStyle name="Total 3 2 4 2 3 3" xfId="19774"/>
    <cellStyle name="Total 3 2 4 2 3 3 2" xfId="29454"/>
    <cellStyle name="Total 3 2 4 2 3 4" xfId="24727"/>
    <cellStyle name="Total 3 2 4 2 3 4 2" xfId="34407"/>
    <cellStyle name="Total 3 2 4 2 3 5" xfId="27819"/>
    <cellStyle name="Total 3 2 4 2 4" xfId="22190"/>
    <cellStyle name="Total 3 2 4 2 4 2" xfId="31870"/>
    <cellStyle name="Total 3 2 4 2 5" xfId="19486"/>
    <cellStyle name="Total 3 2 4 2 5 2" xfId="29166"/>
    <cellStyle name="Total 3 2 4 2 6" xfId="19639"/>
    <cellStyle name="Total 3 2 4 2 6 2" xfId="29319"/>
    <cellStyle name="Total 3 2 4 2 7" xfId="25856"/>
    <cellStyle name="Total 3 2 4 3" xfId="16304"/>
    <cellStyle name="Total 3 2 4 3 2" xfId="16961"/>
    <cellStyle name="Total 3 2 4 3 2 2" xfId="22536"/>
    <cellStyle name="Total 3 2 4 3 2 2 2" xfId="32216"/>
    <cellStyle name="Total 3 2 4 3 2 3" xfId="19887"/>
    <cellStyle name="Total 3 2 4 3 2 3 2" xfId="29567"/>
    <cellStyle name="Total 3 2 4 3 2 4" xfId="20367"/>
    <cellStyle name="Total 3 2 4 3 2 4 2" xfId="30047"/>
    <cellStyle name="Total 3 2 4 3 2 5" xfId="26518"/>
    <cellStyle name="Total 3 2 4 3 2 6" xfId="25775"/>
    <cellStyle name="Total 3 2 4 3 3" xfId="17899"/>
    <cellStyle name="Total 3 2 4 3 3 2" xfId="23459"/>
    <cellStyle name="Total 3 2 4 3 3 2 2" xfId="33139"/>
    <cellStyle name="Total 3 2 4 3 3 3" xfId="18317"/>
    <cellStyle name="Total 3 2 4 3 3 3 2" xfId="27997"/>
    <cellStyle name="Total 3 2 4 3 3 4" xfId="18415"/>
    <cellStyle name="Total 3 2 4 3 3 4 2" xfId="28095"/>
    <cellStyle name="Total 3 2 4 3 3 5" xfId="27583"/>
    <cellStyle name="Total 3 2 4 3 4" xfId="21954"/>
    <cellStyle name="Total 3 2 4 3 4 2" xfId="31634"/>
    <cellStyle name="Total 3 2 4 3 5" xfId="20858"/>
    <cellStyle name="Total 3 2 4 3 5 2" xfId="30538"/>
    <cellStyle name="Total 3 2 4 3 6" xfId="20572"/>
    <cellStyle name="Total 3 2 4 3 6 2" xfId="30252"/>
    <cellStyle name="Total 3 2 4 3 7" xfId="26090"/>
    <cellStyle name="Total 3 2 4 4" xfId="17120"/>
    <cellStyle name="Total 3 2 4 4 2" xfId="22695"/>
    <cellStyle name="Total 3 2 4 4 2 2" xfId="32375"/>
    <cellStyle name="Total 3 2 4 4 3" xfId="21227"/>
    <cellStyle name="Total 3 2 4 4 3 2" xfId="30907"/>
    <cellStyle name="Total 3 2 4 4 4" xfId="20303"/>
    <cellStyle name="Total 3 2 4 4 4 2" xfId="29983"/>
    <cellStyle name="Total 3 2 4 4 5" xfId="26663"/>
    <cellStyle name="Total 3 2 4 4 6" xfId="26304"/>
    <cellStyle name="Total 3 2 4 5" xfId="17629"/>
    <cellStyle name="Total 3 2 4 5 2" xfId="23189"/>
    <cellStyle name="Total 3 2 4 5 2 2" xfId="32869"/>
    <cellStyle name="Total 3 2 4 5 3" xfId="18862"/>
    <cellStyle name="Total 3 2 4 5 3 2" xfId="28542"/>
    <cellStyle name="Total 3 2 4 5 4" xfId="20964"/>
    <cellStyle name="Total 3 2 4 5 4 2" xfId="30644"/>
    <cellStyle name="Total 3 2 4 5 5" xfId="27313"/>
    <cellStyle name="Total 3 2 4 6" xfId="21676"/>
    <cellStyle name="Total 3 2 4 6 2" xfId="31356"/>
    <cellStyle name="Total 3 2 4 7" xfId="20523"/>
    <cellStyle name="Total 3 2 4 7 2" xfId="30203"/>
    <cellStyle name="Total 3 2 4 8" xfId="18757"/>
    <cellStyle name="Total 3 2 4 8 2" xfId="28437"/>
    <cellStyle name="Total 3 2 4 9" xfId="25404"/>
    <cellStyle name="Total 3 2 5" xfId="16493"/>
    <cellStyle name="Total 3 2 5 2" xfId="17407"/>
    <cellStyle name="Total 3 2 5 2 2" xfId="22967"/>
    <cellStyle name="Total 3 2 5 2 2 2" xfId="32647"/>
    <cellStyle name="Total 3 2 5 2 3" xfId="20723"/>
    <cellStyle name="Total 3 2 5 2 3 2" xfId="30403"/>
    <cellStyle name="Total 3 2 5 2 4" xfId="20542"/>
    <cellStyle name="Total 3 2 5 2 4 2" xfId="30222"/>
    <cellStyle name="Total 3 2 5 2 5" xfId="26889"/>
    <cellStyle name="Total 3 2 5 2 6" xfId="25206"/>
    <cellStyle name="Total 3 2 5 3" xfId="18088"/>
    <cellStyle name="Total 3 2 5 3 2" xfId="23648"/>
    <cellStyle name="Total 3 2 5 3 2 2" xfId="33328"/>
    <cellStyle name="Total 3 2 5 3 3" xfId="24285"/>
    <cellStyle name="Total 3 2 5 3 3 2" xfId="33965"/>
    <cellStyle name="Total 3 2 5 3 4" xfId="18812"/>
    <cellStyle name="Total 3 2 5 3 4 2" xfId="28492"/>
    <cellStyle name="Total 3 2 5 3 5" xfId="27772"/>
    <cellStyle name="Total 3 2 5 4" xfId="22143"/>
    <cellStyle name="Total 3 2 5 4 2" xfId="31823"/>
    <cellStyle name="Total 3 2 5 5" xfId="21512"/>
    <cellStyle name="Total 3 2 5 5 2" xfId="31192"/>
    <cellStyle name="Total 3 2 5 6" xfId="24271"/>
    <cellStyle name="Total 3 2 5 6 2" xfId="33951"/>
    <cellStyle name="Total 3 2 5 7" xfId="25830"/>
    <cellStyle name="Total 3 2 6" xfId="16257"/>
    <cellStyle name="Total 3 2 6 2" xfId="16935"/>
    <cellStyle name="Total 3 2 6 2 2" xfId="22510"/>
    <cellStyle name="Total 3 2 6 2 2 2" xfId="32190"/>
    <cellStyle name="Total 3 2 6 2 3" xfId="19279"/>
    <cellStyle name="Total 3 2 6 2 3 2" xfId="28959"/>
    <cellStyle name="Total 3 2 6 2 4" xfId="18729"/>
    <cellStyle name="Total 3 2 6 2 4 2" xfId="28409"/>
    <cellStyle name="Total 3 2 6 2 5" xfId="26492"/>
    <cellStyle name="Total 3 2 6 2 6" xfId="26238"/>
    <cellStyle name="Total 3 2 6 3" xfId="17852"/>
    <cellStyle name="Total 3 2 6 3 2" xfId="23412"/>
    <cellStyle name="Total 3 2 6 3 2 2" xfId="33092"/>
    <cellStyle name="Total 3 2 6 3 3" xfId="20986"/>
    <cellStyle name="Total 3 2 6 3 3 2" xfId="30666"/>
    <cellStyle name="Total 3 2 6 3 4" xfId="21037"/>
    <cellStyle name="Total 3 2 6 3 4 2" xfId="30717"/>
    <cellStyle name="Total 3 2 6 3 5" xfId="27536"/>
    <cellStyle name="Total 3 2 6 4" xfId="21907"/>
    <cellStyle name="Total 3 2 6 4 2" xfId="31587"/>
    <cellStyle name="Total 3 2 6 5" xfId="20038"/>
    <cellStyle name="Total 3 2 6 5 2" xfId="29718"/>
    <cellStyle name="Total 3 2 6 6" xfId="24101"/>
    <cellStyle name="Total 3 2 6 6 2" xfId="33781"/>
    <cellStyle name="Total 3 2 6 7" xfId="25567"/>
    <cellStyle name="Total 3 2 7" xfId="17060"/>
    <cellStyle name="Total 3 2 7 2" xfId="22635"/>
    <cellStyle name="Total 3 2 7 2 2" xfId="32315"/>
    <cellStyle name="Total 3 2 7 3" xfId="21516"/>
    <cellStyle name="Total 3 2 7 3 2" xfId="31196"/>
    <cellStyle name="Total 3 2 7 4" xfId="20325"/>
    <cellStyle name="Total 3 2 7 4 2" xfId="30005"/>
    <cellStyle name="Total 3 2 7 5" xfId="26608"/>
    <cellStyle name="Total 3 2 7 6" xfId="25428"/>
    <cellStyle name="Total 3 2 8" xfId="17187"/>
    <cellStyle name="Total 3 2 8 2" xfId="22762"/>
    <cellStyle name="Total 3 2 8 2 2" xfId="32442"/>
    <cellStyle name="Total 3 2 8 3" xfId="20064"/>
    <cellStyle name="Total 3 2 8 3 2" xfId="29744"/>
    <cellStyle name="Total 3 2 8 4" xfId="19385"/>
    <cellStyle name="Total 3 2 8 4 2" xfId="29065"/>
    <cellStyle name="Total 3 2 8 5" xfId="27164"/>
    <cellStyle name="Total 3 2 9" xfId="21628"/>
    <cellStyle name="Total 3 2 9 2" xfId="31308"/>
    <cellStyle name="Total 3 3" xfId="16035"/>
    <cellStyle name="Total 3 3 10" xfId="25457"/>
    <cellStyle name="Total 3 3 2" xfId="16168"/>
    <cellStyle name="Total 3 3 2 2" xfId="16674"/>
    <cellStyle name="Total 3 3 2 2 2" xfId="17588"/>
    <cellStyle name="Total 3 3 2 2 2 2" xfId="23148"/>
    <cellStyle name="Total 3 3 2 2 2 2 2" xfId="32828"/>
    <cellStyle name="Total 3 3 2 2 2 3" xfId="20681"/>
    <cellStyle name="Total 3 3 2 2 2 3 2" xfId="30361"/>
    <cellStyle name="Total 3 3 2 2 2 4" xfId="20274"/>
    <cellStyle name="Total 3 3 2 2 2 4 2" xfId="29954"/>
    <cellStyle name="Total 3 3 2 2 2 5" xfId="27070"/>
    <cellStyle name="Total 3 3 2 2 2 6" xfId="27272"/>
    <cellStyle name="Total 3 3 2 2 3" xfId="18269"/>
    <cellStyle name="Total 3 3 2 2 3 2" xfId="23829"/>
    <cellStyle name="Total 3 3 2 2 3 2 2" xfId="33509"/>
    <cellStyle name="Total 3 3 2 2 3 3" xfId="24109"/>
    <cellStyle name="Total 3 3 2 2 3 3 2" xfId="33789"/>
    <cellStyle name="Total 3 3 2 2 3 4" xfId="24607"/>
    <cellStyle name="Total 3 3 2 2 3 4 2" xfId="34287"/>
    <cellStyle name="Total 3 3 2 2 3 5" xfId="27953"/>
    <cellStyle name="Total 3 3 2 2 4" xfId="22324"/>
    <cellStyle name="Total 3 3 2 2 4 2" xfId="32004"/>
    <cellStyle name="Total 3 3 2 2 5" xfId="21022"/>
    <cellStyle name="Total 3 3 2 2 5 2" xfId="30702"/>
    <cellStyle name="Total 3 3 2 2 6" xfId="24985"/>
    <cellStyle name="Total 3 3 2 2 6 2" xfId="34665"/>
    <cellStyle name="Total 3 3 2 2 7" xfId="25896"/>
    <cellStyle name="Total 3 3 2 3" xfId="16438"/>
    <cellStyle name="Total 3 3 2 3 2" xfId="17352"/>
    <cellStyle name="Total 3 3 2 3 2 2" xfId="22912"/>
    <cellStyle name="Total 3 3 2 3 2 2 2" xfId="32592"/>
    <cellStyle name="Total 3 3 2 3 2 3" xfId="18577"/>
    <cellStyle name="Total 3 3 2 3 2 3 2" xfId="28257"/>
    <cellStyle name="Total 3 3 2 3 2 4" xfId="24831"/>
    <cellStyle name="Total 3 3 2 3 2 4 2" xfId="34511"/>
    <cellStyle name="Total 3 3 2 3 2 5" xfId="26834"/>
    <cellStyle name="Total 3 3 2 3 2 6" xfId="25077"/>
    <cellStyle name="Total 3 3 2 3 3" xfId="18033"/>
    <cellStyle name="Total 3 3 2 3 3 2" xfId="23593"/>
    <cellStyle name="Total 3 3 2 3 3 2 2" xfId="33273"/>
    <cellStyle name="Total 3 3 2 3 3 3" xfId="19414"/>
    <cellStyle name="Total 3 3 2 3 3 3 2" xfId="29094"/>
    <cellStyle name="Total 3 3 2 3 3 4" xfId="20138"/>
    <cellStyle name="Total 3 3 2 3 3 4 2" xfId="29818"/>
    <cellStyle name="Total 3 3 2 3 3 5" xfId="27717"/>
    <cellStyle name="Total 3 3 2 3 4" xfId="22088"/>
    <cellStyle name="Total 3 3 2 3 4 2" xfId="31768"/>
    <cellStyle name="Total 3 3 2 3 5" xfId="18676"/>
    <cellStyle name="Total 3 3 2 3 5 2" xfId="28356"/>
    <cellStyle name="Total 3 3 2 3 6" xfId="18355"/>
    <cellStyle name="Total 3 3 2 3 6 2" xfId="28035"/>
    <cellStyle name="Total 3 3 2 3 7" xfId="25790"/>
    <cellStyle name="Total 3 3 2 4" xfId="17278"/>
    <cellStyle name="Total 3 3 2 4 2" xfId="22838"/>
    <cellStyle name="Total 3 3 2 4 2 2" xfId="32518"/>
    <cellStyle name="Total 3 3 2 4 3" xfId="20192"/>
    <cellStyle name="Total 3 3 2 4 3 2" xfId="29872"/>
    <cellStyle name="Total 3 3 2 4 4" xfId="20174"/>
    <cellStyle name="Total 3 3 2 4 4 2" xfId="29854"/>
    <cellStyle name="Total 3 3 2 4 5" xfId="26769"/>
    <cellStyle name="Total 3 3 2 4 6" xfId="26329"/>
    <cellStyle name="Total 3 3 2 5" xfId="17763"/>
    <cellStyle name="Total 3 3 2 5 2" xfId="23323"/>
    <cellStyle name="Total 3 3 2 5 2 2" xfId="33003"/>
    <cellStyle name="Total 3 3 2 5 3" xfId="24351"/>
    <cellStyle name="Total 3 3 2 5 3 2" xfId="34031"/>
    <cellStyle name="Total 3 3 2 5 4" xfId="19960"/>
    <cellStyle name="Total 3 3 2 5 4 2" xfId="29640"/>
    <cellStyle name="Total 3 3 2 5 5" xfId="27447"/>
    <cellStyle name="Total 3 3 2 6" xfId="21818"/>
    <cellStyle name="Total 3 3 2 6 2" xfId="31498"/>
    <cellStyle name="Total 3 3 2 7" xfId="20346"/>
    <cellStyle name="Total 3 3 2 7 2" xfId="30026"/>
    <cellStyle name="Total 3 3 2 8" xfId="19035"/>
    <cellStyle name="Total 3 3 2 8 2" xfId="28715"/>
    <cellStyle name="Total 3 3 2 9" xfId="26044"/>
    <cellStyle name="Total 3 3 3" xfId="16562"/>
    <cellStyle name="Total 3 3 3 2" xfId="17476"/>
    <cellStyle name="Total 3 3 3 2 2" xfId="23036"/>
    <cellStyle name="Total 3 3 3 2 2 2" xfId="32716"/>
    <cellStyle name="Total 3 3 3 2 3" xfId="20613"/>
    <cellStyle name="Total 3 3 3 2 3 2" xfId="30293"/>
    <cellStyle name="Total 3 3 3 2 4" xfId="19054"/>
    <cellStyle name="Total 3 3 3 2 4 2" xfId="28734"/>
    <cellStyle name="Total 3 3 3 2 5" xfId="26958"/>
    <cellStyle name="Total 3 3 3 2 6" xfId="25604"/>
    <cellStyle name="Total 3 3 3 3" xfId="18157"/>
    <cellStyle name="Total 3 3 3 3 2" xfId="23717"/>
    <cellStyle name="Total 3 3 3 3 2 2" xfId="33397"/>
    <cellStyle name="Total 3 3 3 3 3" xfId="24084"/>
    <cellStyle name="Total 3 3 3 3 3 2" xfId="33764"/>
    <cellStyle name="Total 3 3 3 3 4" xfId="24983"/>
    <cellStyle name="Total 3 3 3 3 4 2" xfId="34663"/>
    <cellStyle name="Total 3 3 3 3 5" xfId="27841"/>
    <cellStyle name="Total 3 3 3 4" xfId="22212"/>
    <cellStyle name="Total 3 3 3 4 2" xfId="31892"/>
    <cellStyle name="Total 3 3 3 5" xfId="21251"/>
    <cellStyle name="Total 3 3 3 5 2" xfId="30931"/>
    <cellStyle name="Total 3 3 3 6" xfId="21500"/>
    <cellStyle name="Total 3 3 3 6 2" xfId="31180"/>
    <cellStyle name="Total 3 3 3 7" xfId="25946"/>
    <cellStyle name="Total 3 3 4" xfId="16326"/>
    <cellStyle name="Total 3 3 4 2" xfId="16811"/>
    <cellStyle name="Total 3 3 4 2 2" xfId="22386"/>
    <cellStyle name="Total 3 3 4 2 2 2" xfId="32066"/>
    <cellStyle name="Total 3 3 4 2 3" xfId="18947"/>
    <cellStyle name="Total 3 3 4 2 3 2" xfId="28627"/>
    <cellStyle name="Total 3 3 4 2 4" xfId="24904"/>
    <cellStyle name="Total 3 3 4 2 4 2" xfId="34584"/>
    <cellStyle name="Total 3 3 4 2 5" xfId="26368"/>
    <cellStyle name="Total 3 3 4 2 6" xfId="26084"/>
    <cellStyle name="Total 3 3 4 3" xfId="17921"/>
    <cellStyle name="Total 3 3 4 3 2" xfId="23481"/>
    <cellStyle name="Total 3 3 4 3 2 2" xfId="33161"/>
    <cellStyle name="Total 3 3 4 3 3" xfId="19105"/>
    <cellStyle name="Total 3 3 4 3 3 2" xfId="28785"/>
    <cellStyle name="Total 3 3 4 3 4" xfId="21396"/>
    <cellStyle name="Total 3 3 4 3 4 2" xfId="31076"/>
    <cellStyle name="Total 3 3 4 3 5" xfId="27605"/>
    <cellStyle name="Total 3 3 4 4" xfId="21976"/>
    <cellStyle name="Total 3 3 4 4 2" xfId="31656"/>
    <cellStyle name="Total 3 3 4 5" xfId="19292"/>
    <cellStyle name="Total 3 3 4 5 2" xfId="28972"/>
    <cellStyle name="Total 3 3 4 6" xfId="18716"/>
    <cellStyle name="Total 3 3 4 6 2" xfId="28396"/>
    <cellStyle name="Total 3 3 4 7" xfId="25889"/>
    <cellStyle name="Total 3 3 5" xfId="17134"/>
    <cellStyle name="Total 3 3 5 2" xfId="22709"/>
    <cellStyle name="Total 3 3 5 2 2" xfId="32389"/>
    <cellStyle name="Total 3 3 5 3" xfId="23902"/>
    <cellStyle name="Total 3 3 5 3 2" xfId="33582"/>
    <cellStyle name="Total 3 3 5 4" xfId="21084"/>
    <cellStyle name="Total 3 3 5 4 2" xfId="30764"/>
    <cellStyle name="Total 3 3 5 5" xfId="26676"/>
    <cellStyle name="Total 3 3 5 6" xfId="26290"/>
    <cellStyle name="Total 3 3 6" xfId="17651"/>
    <cellStyle name="Total 3 3 6 2" xfId="23211"/>
    <cellStyle name="Total 3 3 6 2 2" xfId="32891"/>
    <cellStyle name="Total 3 3 6 3" xfId="18353"/>
    <cellStyle name="Total 3 3 6 3 2" xfId="28033"/>
    <cellStyle name="Total 3 3 6 4" xfId="19516"/>
    <cellStyle name="Total 3 3 6 4 2" xfId="29196"/>
    <cellStyle name="Total 3 3 6 5" xfId="27335"/>
    <cellStyle name="Total 3 3 7" xfId="21702"/>
    <cellStyle name="Total 3 3 7 2" xfId="31382"/>
    <cellStyle name="Total 3 3 8" xfId="19663"/>
    <cellStyle name="Total 3 3 8 2" xfId="29343"/>
    <cellStyle name="Total 3 3 9" xfId="24155"/>
    <cellStyle name="Total 3 3 9 2" xfId="33835"/>
    <cellStyle name="Total 3 4" xfId="16076"/>
    <cellStyle name="Total 3 4 2" xfId="16602"/>
    <cellStyle name="Total 3 4 2 2" xfId="17516"/>
    <cellStyle name="Total 3 4 2 2 2" xfId="23076"/>
    <cellStyle name="Total 3 4 2 2 2 2" xfId="32756"/>
    <cellStyle name="Total 3 4 2 2 3" xfId="19032"/>
    <cellStyle name="Total 3 4 2 2 3 2" xfId="28712"/>
    <cellStyle name="Total 3 4 2 2 4" xfId="24076"/>
    <cellStyle name="Total 3 4 2 2 4 2" xfId="33756"/>
    <cellStyle name="Total 3 4 2 2 5" xfId="26998"/>
    <cellStyle name="Total 3 4 2 2 6" xfId="27200"/>
    <cellStyle name="Total 3 4 2 3" xfId="18197"/>
    <cellStyle name="Total 3 4 2 3 2" xfId="23757"/>
    <cellStyle name="Total 3 4 2 3 2 2" xfId="33437"/>
    <cellStyle name="Total 3 4 2 3 3" xfId="24355"/>
    <cellStyle name="Total 3 4 2 3 3 2" xfId="34035"/>
    <cellStyle name="Total 3 4 2 3 4" xfId="24618"/>
    <cellStyle name="Total 3 4 2 3 4 2" xfId="34298"/>
    <cellStyle name="Total 3 4 2 3 5" xfId="27881"/>
    <cellStyle name="Total 3 4 2 4" xfId="22252"/>
    <cellStyle name="Total 3 4 2 4 2" xfId="31932"/>
    <cellStyle name="Total 3 4 2 5" xfId="18386"/>
    <cellStyle name="Total 3 4 2 5 2" xfId="28066"/>
    <cellStyle name="Total 3 4 2 6" xfId="24846"/>
    <cellStyle name="Total 3 4 2 6 2" xfId="34526"/>
    <cellStyle name="Total 3 4 2 7" xfId="26258"/>
    <cellStyle name="Total 3 4 3" xfId="16366"/>
    <cellStyle name="Total 3 4 3 2" xfId="17008"/>
    <cellStyle name="Total 3 4 3 2 2" xfId="22583"/>
    <cellStyle name="Total 3 4 3 2 2 2" xfId="32263"/>
    <cellStyle name="Total 3 4 3 2 3" xfId="24038"/>
    <cellStyle name="Total 3 4 3 2 3 2" xfId="33718"/>
    <cellStyle name="Total 3 4 3 2 4" xfId="20220"/>
    <cellStyle name="Total 3 4 3 2 4 2" xfId="29900"/>
    <cellStyle name="Total 3 4 3 2 5" xfId="26565"/>
    <cellStyle name="Total 3 4 3 2 6" xfId="25474"/>
    <cellStyle name="Total 3 4 3 3" xfId="17961"/>
    <cellStyle name="Total 3 4 3 3 2" xfId="23521"/>
    <cellStyle name="Total 3 4 3 3 2 2" xfId="33201"/>
    <cellStyle name="Total 3 4 3 3 3" xfId="21197"/>
    <cellStyle name="Total 3 4 3 3 3 2" xfId="30877"/>
    <cellStyle name="Total 3 4 3 3 4" xfId="24642"/>
    <cellStyle name="Total 3 4 3 3 4 2" xfId="34322"/>
    <cellStyle name="Total 3 4 3 3 5" xfId="27645"/>
    <cellStyle name="Total 3 4 3 4" xfId="22016"/>
    <cellStyle name="Total 3 4 3 4 2" xfId="31696"/>
    <cellStyle name="Total 3 4 3 5" xfId="19909"/>
    <cellStyle name="Total 3 4 3 5 2" xfId="29589"/>
    <cellStyle name="Total 3 4 3 6" xfId="24108"/>
    <cellStyle name="Total 3 4 3 6 2" xfId="33788"/>
    <cellStyle name="Total 3 4 3 7" xfId="25842"/>
    <cellStyle name="Total 3 4 4" xfId="17123"/>
    <cellStyle name="Total 3 4 4 2" xfId="22698"/>
    <cellStyle name="Total 3 4 4 2 2" xfId="32378"/>
    <cellStyle name="Total 3 4 4 3" xfId="20837"/>
    <cellStyle name="Total 3 4 4 3 2" xfId="30517"/>
    <cellStyle name="Total 3 4 4 4" xfId="24220"/>
    <cellStyle name="Total 3 4 4 4 2" xfId="33900"/>
    <cellStyle name="Total 3 4 4 5" xfId="26666"/>
    <cellStyle name="Total 3 4 4 6" xfId="27110"/>
    <cellStyle name="Total 3 4 5" xfId="17691"/>
    <cellStyle name="Total 3 4 5 2" xfId="23251"/>
    <cellStyle name="Total 3 4 5 2 2" xfId="32931"/>
    <cellStyle name="Total 3 4 5 3" xfId="20496"/>
    <cellStyle name="Total 3 4 5 3 2" xfId="30176"/>
    <cellStyle name="Total 3 4 5 4" xfId="24047"/>
    <cellStyle name="Total 3 4 5 4 2" xfId="33727"/>
    <cellStyle name="Total 3 4 5 5" xfId="27375"/>
    <cellStyle name="Total 3 4 6" xfId="21742"/>
    <cellStyle name="Total 3 4 6 2" xfId="31422"/>
    <cellStyle name="Total 3 4 7" xfId="20478"/>
    <cellStyle name="Total 3 4 7 2" xfId="30158"/>
    <cellStyle name="Total 3 4 8" xfId="19258"/>
    <cellStyle name="Total 3 4 8 2" xfId="28938"/>
    <cellStyle name="Total 3 4 9" xfId="25368"/>
    <cellStyle name="Total 3 5" xfId="16223"/>
    <cellStyle name="Total 3 5 2" xfId="16909"/>
    <cellStyle name="Total 3 5 2 2" xfId="22484"/>
    <cellStyle name="Total 3 5 2 2 2" xfId="32164"/>
    <cellStyle name="Total 3 5 2 3" xfId="20084"/>
    <cellStyle name="Total 3 5 2 3 2" xfId="29764"/>
    <cellStyle name="Total 3 5 2 4" xfId="24123"/>
    <cellStyle name="Total 3 5 2 4 2" xfId="33803"/>
    <cellStyle name="Total 3 5 2 5" xfId="26466"/>
    <cellStyle name="Total 3 5 2 6" xfId="25417"/>
    <cellStyle name="Total 3 5 3" xfId="17818"/>
    <cellStyle name="Total 3 5 3 2" xfId="23378"/>
    <cellStyle name="Total 3 5 3 2 2" xfId="33058"/>
    <cellStyle name="Total 3 5 3 3" xfId="24208"/>
    <cellStyle name="Total 3 5 3 3 2" xfId="33888"/>
    <cellStyle name="Total 3 5 3 4" xfId="24373"/>
    <cellStyle name="Total 3 5 3 4 2" xfId="34053"/>
    <cellStyle name="Total 3 5 3 5" xfId="27502"/>
    <cellStyle name="Total 3 5 4" xfId="21873"/>
    <cellStyle name="Total 3 5 4 2" xfId="31553"/>
    <cellStyle name="Total 3 5 5" xfId="19026"/>
    <cellStyle name="Total 3 5 5 2" xfId="28706"/>
    <cellStyle name="Total 3 5 6" xfId="20469"/>
    <cellStyle name="Total 3 5 6 2" xfId="30149"/>
    <cellStyle name="Total 3 5 7" xfId="25586"/>
    <cellStyle name="Total 3 6" xfId="24305"/>
    <cellStyle name="Total 3 6 2" xfId="33985"/>
    <cellStyle name="Total 4" xfId="306"/>
    <cellStyle name="Total 4 2" xfId="15947"/>
    <cellStyle name="Total 4 2 10" xfId="18831"/>
    <cellStyle name="Total 4 2 10 2" xfId="28511"/>
    <cellStyle name="Total 4 2 11" xfId="23912"/>
    <cellStyle name="Total 4 2 11 2" xfId="33592"/>
    <cellStyle name="Total 4 2 12" xfId="26022"/>
    <cellStyle name="Total 4 2 2" xfId="16129"/>
    <cellStyle name="Total 4 2 2 10" xfId="25722"/>
    <cellStyle name="Total 4 2 2 2" xfId="16198"/>
    <cellStyle name="Total 4 2 2 2 2" xfId="16704"/>
    <cellStyle name="Total 4 2 2 2 2 2" xfId="17618"/>
    <cellStyle name="Total 4 2 2 2 2 2 2" xfId="23178"/>
    <cellStyle name="Total 4 2 2 2 2 2 2 2" xfId="32858"/>
    <cellStyle name="Total 4 2 2 2 2 2 3" xfId="19151"/>
    <cellStyle name="Total 4 2 2 2 2 2 3 2" xfId="28831"/>
    <cellStyle name="Total 4 2 2 2 2 2 4" xfId="20149"/>
    <cellStyle name="Total 4 2 2 2 2 2 4 2" xfId="29829"/>
    <cellStyle name="Total 4 2 2 2 2 2 5" xfId="27100"/>
    <cellStyle name="Total 4 2 2 2 2 2 6" xfId="27302"/>
    <cellStyle name="Total 4 2 2 2 2 3" xfId="18299"/>
    <cellStyle name="Total 4 2 2 2 2 3 2" xfId="23859"/>
    <cellStyle name="Total 4 2 2 2 2 3 2 2" xfId="33539"/>
    <cellStyle name="Total 4 2 2 2 2 3 3" xfId="24559"/>
    <cellStyle name="Total 4 2 2 2 2 3 3 2" xfId="34239"/>
    <cellStyle name="Total 4 2 2 2 2 3 4" xfId="24625"/>
    <cellStyle name="Total 4 2 2 2 2 3 4 2" xfId="34305"/>
    <cellStyle name="Total 4 2 2 2 2 3 5" xfId="27983"/>
    <cellStyle name="Total 4 2 2 2 2 4" xfId="22354"/>
    <cellStyle name="Total 4 2 2 2 2 4 2" xfId="32034"/>
    <cellStyle name="Total 4 2 2 2 2 5" xfId="18911"/>
    <cellStyle name="Total 4 2 2 2 2 5 2" xfId="28591"/>
    <cellStyle name="Total 4 2 2 2 2 6" xfId="24511"/>
    <cellStyle name="Total 4 2 2 2 2 6 2" xfId="34191"/>
    <cellStyle name="Total 4 2 2 2 2 7" xfId="25248"/>
    <cellStyle name="Total 4 2 2 2 3" xfId="16468"/>
    <cellStyle name="Total 4 2 2 2 3 2" xfId="17382"/>
    <cellStyle name="Total 4 2 2 2 3 2 2" xfId="22942"/>
    <cellStyle name="Total 4 2 2 2 3 2 2 2" xfId="32622"/>
    <cellStyle name="Total 4 2 2 2 3 2 3" xfId="18494"/>
    <cellStyle name="Total 4 2 2 2 3 2 3 2" xfId="28174"/>
    <cellStyle name="Total 4 2 2 2 3 2 4" xfId="24321"/>
    <cellStyle name="Total 4 2 2 2 3 2 4 2" xfId="34001"/>
    <cellStyle name="Total 4 2 2 2 3 2 5" xfId="26864"/>
    <cellStyle name="Total 4 2 2 2 3 2 6" xfId="25210"/>
    <cellStyle name="Total 4 2 2 2 3 3" xfId="18063"/>
    <cellStyle name="Total 4 2 2 2 3 3 2" xfId="23623"/>
    <cellStyle name="Total 4 2 2 2 3 3 2 2" xfId="33303"/>
    <cellStyle name="Total 4 2 2 2 3 3 3" xfId="19042"/>
    <cellStyle name="Total 4 2 2 2 3 3 3 2" xfId="28722"/>
    <cellStyle name="Total 4 2 2 2 3 3 4" xfId="20453"/>
    <cellStyle name="Total 4 2 2 2 3 3 4 2" xfId="30133"/>
    <cellStyle name="Total 4 2 2 2 3 3 5" xfId="27747"/>
    <cellStyle name="Total 4 2 2 2 3 4" xfId="22118"/>
    <cellStyle name="Total 4 2 2 2 3 4 2" xfId="31798"/>
    <cellStyle name="Total 4 2 2 2 3 5" xfId="21265"/>
    <cellStyle name="Total 4 2 2 2 3 5 2" xfId="30945"/>
    <cellStyle name="Total 4 2 2 2 3 6" xfId="20236"/>
    <cellStyle name="Total 4 2 2 2 3 6 2" xfId="29916"/>
    <cellStyle name="Total 4 2 2 2 3 7" xfId="26202"/>
    <cellStyle name="Total 4 2 2 2 4" xfId="16875"/>
    <cellStyle name="Total 4 2 2 2 4 2" xfId="22450"/>
    <cellStyle name="Total 4 2 2 2 4 2 2" xfId="32130"/>
    <cellStyle name="Total 4 2 2 2 4 3" xfId="18636"/>
    <cellStyle name="Total 4 2 2 2 4 3 2" xfId="28316"/>
    <cellStyle name="Total 4 2 2 2 4 4" xfId="24633"/>
    <cellStyle name="Total 4 2 2 2 4 4 2" xfId="34313"/>
    <cellStyle name="Total 4 2 2 2 4 5" xfId="26432"/>
    <cellStyle name="Total 4 2 2 2 4 6" xfId="25551"/>
    <cellStyle name="Total 4 2 2 2 5" xfId="17793"/>
    <cellStyle name="Total 4 2 2 2 5 2" xfId="23353"/>
    <cellStyle name="Total 4 2 2 2 5 2 2" xfId="33033"/>
    <cellStyle name="Total 4 2 2 2 5 3" xfId="18326"/>
    <cellStyle name="Total 4 2 2 2 5 3 2" xfId="28006"/>
    <cellStyle name="Total 4 2 2 2 5 4" xfId="24871"/>
    <cellStyle name="Total 4 2 2 2 5 4 2" xfId="34551"/>
    <cellStyle name="Total 4 2 2 2 5 5" xfId="27477"/>
    <cellStyle name="Total 4 2 2 2 6" xfId="21848"/>
    <cellStyle name="Total 4 2 2 2 6 2" xfId="31528"/>
    <cellStyle name="Total 4 2 2 2 7" xfId="20412"/>
    <cellStyle name="Total 4 2 2 2 7 2" xfId="30092"/>
    <cellStyle name="Total 4 2 2 2 8" xfId="21122"/>
    <cellStyle name="Total 4 2 2 2 8 2" xfId="30802"/>
    <cellStyle name="Total 4 2 2 2 9" xfId="26165"/>
    <cellStyle name="Total 4 2 2 3" xfId="16643"/>
    <cellStyle name="Total 4 2 2 3 2" xfId="17557"/>
    <cellStyle name="Total 4 2 2 3 2 2" xfId="23117"/>
    <cellStyle name="Total 4 2 2 3 2 2 2" xfId="32797"/>
    <cellStyle name="Total 4 2 2 3 2 3" xfId="18562"/>
    <cellStyle name="Total 4 2 2 3 2 3 2" xfId="28242"/>
    <cellStyle name="Total 4 2 2 3 2 4" xfId="19922"/>
    <cellStyle name="Total 4 2 2 3 2 4 2" xfId="29602"/>
    <cellStyle name="Total 4 2 2 3 2 5" xfId="27039"/>
    <cellStyle name="Total 4 2 2 3 2 6" xfId="27241"/>
    <cellStyle name="Total 4 2 2 3 3" xfId="18238"/>
    <cellStyle name="Total 4 2 2 3 3 2" xfId="23798"/>
    <cellStyle name="Total 4 2 2 3 3 2 2" xfId="33478"/>
    <cellStyle name="Total 4 2 2 3 3 3" xfId="23890"/>
    <cellStyle name="Total 4 2 2 3 3 3 2" xfId="33570"/>
    <cellStyle name="Total 4 2 2 3 3 4" xfId="19047"/>
    <cellStyle name="Total 4 2 2 3 3 4 2" xfId="28727"/>
    <cellStyle name="Total 4 2 2 3 3 5" xfId="27922"/>
    <cellStyle name="Total 4 2 2 3 4" xfId="22293"/>
    <cellStyle name="Total 4 2 2 3 4 2" xfId="31973"/>
    <cellStyle name="Total 4 2 2 3 5" xfId="18501"/>
    <cellStyle name="Total 4 2 2 3 5 2" xfId="28181"/>
    <cellStyle name="Total 4 2 2 3 6" xfId="18810"/>
    <cellStyle name="Total 4 2 2 3 6 2" xfId="28490"/>
    <cellStyle name="Total 4 2 2 3 7" xfId="26169"/>
    <cellStyle name="Total 4 2 2 4" xfId="16407"/>
    <cellStyle name="Total 4 2 2 4 2" xfId="17321"/>
    <cellStyle name="Total 4 2 2 4 2 2" xfId="22881"/>
    <cellStyle name="Total 4 2 2 4 2 2 2" xfId="32561"/>
    <cellStyle name="Total 4 2 2 4 2 3" xfId="19971"/>
    <cellStyle name="Total 4 2 2 4 2 3 2" xfId="29651"/>
    <cellStyle name="Total 4 2 2 4 2 4" xfId="24653"/>
    <cellStyle name="Total 4 2 2 4 2 4 2" xfId="34333"/>
    <cellStyle name="Total 4 2 2 4 2 5" xfId="26803"/>
    <cellStyle name="Total 4 2 2 4 2 6" xfId="25126"/>
    <cellStyle name="Total 4 2 2 4 3" xfId="18002"/>
    <cellStyle name="Total 4 2 2 4 3 2" xfId="23562"/>
    <cellStyle name="Total 4 2 2 4 3 2 2" xfId="33242"/>
    <cellStyle name="Total 4 2 2 4 3 3" xfId="24085"/>
    <cellStyle name="Total 4 2 2 4 3 3 2" xfId="33765"/>
    <cellStyle name="Total 4 2 2 4 3 4" xfId="24670"/>
    <cellStyle name="Total 4 2 2 4 3 4 2" xfId="34350"/>
    <cellStyle name="Total 4 2 2 4 3 5" xfId="27686"/>
    <cellStyle name="Total 4 2 2 4 4" xfId="22057"/>
    <cellStyle name="Total 4 2 2 4 4 2" xfId="31737"/>
    <cellStyle name="Total 4 2 2 4 5" xfId="18565"/>
    <cellStyle name="Total 4 2 2 4 5 2" xfId="28245"/>
    <cellStyle name="Total 4 2 2 4 6" xfId="19269"/>
    <cellStyle name="Total 4 2 2 4 6 2" xfId="28949"/>
    <cellStyle name="Total 4 2 2 4 7" xfId="26062"/>
    <cellStyle name="Total 4 2 2 5" xfId="17274"/>
    <cellStyle name="Total 4 2 2 5 2" xfId="22834"/>
    <cellStyle name="Total 4 2 2 5 2 2" xfId="32514"/>
    <cellStyle name="Total 4 2 2 5 3" xfId="20011"/>
    <cellStyle name="Total 4 2 2 5 3 2" xfId="29691"/>
    <cellStyle name="Total 4 2 2 5 4" xfId="24065"/>
    <cellStyle name="Total 4 2 2 5 4 2" xfId="33745"/>
    <cellStyle name="Total 4 2 2 5 5" xfId="26766"/>
    <cellStyle name="Total 4 2 2 5 6" xfId="27172"/>
    <cellStyle name="Total 4 2 2 6" xfId="17732"/>
    <cellStyle name="Total 4 2 2 6 2" xfId="23292"/>
    <cellStyle name="Total 4 2 2 6 2 2" xfId="32972"/>
    <cellStyle name="Total 4 2 2 6 3" xfId="20603"/>
    <cellStyle name="Total 4 2 2 6 3 2" xfId="30283"/>
    <cellStyle name="Total 4 2 2 6 4" xfId="18806"/>
    <cellStyle name="Total 4 2 2 6 4 2" xfId="28486"/>
    <cellStyle name="Total 4 2 2 6 5" xfId="27416"/>
    <cellStyle name="Total 4 2 2 7" xfId="21785"/>
    <cellStyle name="Total 4 2 2 7 2" xfId="31465"/>
    <cellStyle name="Total 4 2 2 8" xfId="19106"/>
    <cellStyle name="Total 4 2 2 8 2" xfId="28786"/>
    <cellStyle name="Total 4 2 2 9" xfId="24967"/>
    <cellStyle name="Total 4 2 2 9 2" xfId="34647"/>
    <cellStyle name="Total 4 2 3" xfId="16056"/>
    <cellStyle name="Total 4 2 3 2" xfId="16582"/>
    <cellStyle name="Total 4 2 3 2 2" xfId="17496"/>
    <cellStyle name="Total 4 2 3 2 2 2" xfId="23056"/>
    <cellStyle name="Total 4 2 3 2 2 2 2" xfId="32736"/>
    <cellStyle name="Total 4 2 3 2 2 3" xfId="18815"/>
    <cellStyle name="Total 4 2 3 2 2 3 2" xfId="28495"/>
    <cellStyle name="Total 4 2 3 2 2 4" xfId="24079"/>
    <cellStyle name="Total 4 2 3 2 2 4 2" xfId="33759"/>
    <cellStyle name="Total 4 2 3 2 2 5" xfId="26978"/>
    <cellStyle name="Total 4 2 3 2 2 6" xfId="25227"/>
    <cellStyle name="Total 4 2 3 2 3" xfId="18177"/>
    <cellStyle name="Total 4 2 3 2 3 2" xfId="23737"/>
    <cellStyle name="Total 4 2 3 2 3 2 2" xfId="33417"/>
    <cellStyle name="Total 4 2 3 2 3 3" xfId="19315"/>
    <cellStyle name="Total 4 2 3 2 3 3 2" xfId="28995"/>
    <cellStyle name="Total 4 2 3 2 3 4" xfId="24972"/>
    <cellStyle name="Total 4 2 3 2 3 4 2" xfId="34652"/>
    <cellStyle name="Total 4 2 3 2 3 5" xfId="27861"/>
    <cellStyle name="Total 4 2 3 2 4" xfId="22232"/>
    <cellStyle name="Total 4 2 3 2 4 2" xfId="31912"/>
    <cellStyle name="Total 4 2 3 2 5" xfId="18678"/>
    <cellStyle name="Total 4 2 3 2 5 2" xfId="28358"/>
    <cellStyle name="Total 4 2 3 2 6" xfId="20076"/>
    <cellStyle name="Total 4 2 3 2 6 2" xfId="29756"/>
    <cellStyle name="Total 4 2 3 2 7" xfId="26033"/>
    <cellStyle name="Total 4 2 3 3" xfId="16346"/>
    <cellStyle name="Total 4 2 3 3 2" xfId="17067"/>
    <cellStyle name="Total 4 2 3 3 2 2" xfId="22642"/>
    <cellStyle name="Total 4 2 3 3 2 2 2" xfId="32322"/>
    <cellStyle name="Total 4 2 3 3 2 3" xfId="20150"/>
    <cellStyle name="Total 4 2 3 3 2 3 2" xfId="29830"/>
    <cellStyle name="Total 4 2 3 3 2 4" xfId="24812"/>
    <cellStyle name="Total 4 2 3 3 2 4 2" xfId="34492"/>
    <cellStyle name="Total 4 2 3 3 2 5" xfId="26615"/>
    <cellStyle name="Total 4 2 3 3 2 6" xfId="25688"/>
    <cellStyle name="Total 4 2 3 3 3" xfId="17941"/>
    <cellStyle name="Total 4 2 3 3 3 2" xfId="23501"/>
    <cellStyle name="Total 4 2 3 3 3 2 2" xfId="33181"/>
    <cellStyle name="Total 4 2 3 3 3 3" xfId="21018"/>
    <cellStyle name="Total 4 2 3 3 3 3 2" xfId="30698"/>
    <cellStyle name="Total 4 2 3 3 3 4" xfId="20172"/>
    <cellStyle name="Total 4 2 3 3 3 4 2" xfId="29852"/>
    <cellStyle name="Total 4 2 3 3 3 5" xfId="27625"/>
    <cellStyle name="Total 4 2 3 3 4" xfId="21996"/>
    <cellStyle name="Total 4 2 3 3 4 2" xfId="31676"/>
    <cellStyle name="Total 4 2 3 3 5" xfId="19541"/>
    <cellStyle name="Total 4 2 3 3 5 2" xfId="29221"/>
    <cellStyle name="Total 4 2 3 3 6" xfId="19197"/>
    <cellStyle name="Total 4 2 3 3 6 2" xfId="28877"/>
    <cellStyle name="Total 4 2 3 3 7" xfId="25708"/>
    <cellStyle name="Total 4 2 3 4" xfId="17031"/>
    <cellStyle name="Total 4 2 3 4 2" xfId="22606"/>
    <cellStyle name="Total 4 2 3 4 2 2" xfId="32286"/>
    <cellStyle name="Total 4 2 3 4 3" xfId="19422"/>
    <cellStyle name="Total 4 2 3 4 3 2" xfId="29102"/>
    <cellStyle name="Total 4 2 3 4 4" xfId="18524"/>
    <cellStyle name="Total 4 2 3 4 4 2" xfId="28204"/>
    <cellStyle name="Total 4 2 3 4 5" xfId="26583"/>
    <cellStyle name="Total 4 2 3 4 6" xfId="26210"/>
    <cellStyle name="Total 4 2 3 5" xfId="17671"/>
    <cellStyle name="Total 4 2 3 5 2" xfId="23231"/>
    <cellStyle name="Total 4 2 3 5 2 2" xfId="32911"/>
    <cellStyle name="Total 4 2 3 5 3" xfId="19743"/>
    <cellStyle name="Total 4 2 3 5 3 2" xfId="29423"/>
    <cellStyle name="Total 4 2 3 5 4" xfId="21153"/>
    <cellStyle name="Total 4 2 3 5 4 2" xfId="30833"/>
    <cellStyle name="Total 4 2 3 5 5" xfId="27355"/>
    <cellStyle name="Total 4 2 3 6" xfId="21722"/>
    <cellStyle name="Total 4 2 3 6 2" xfId="31402"/>
    <cellStyle name="Total 4 2 3 7" xfId="24007"/>
    <cellStyle name="Total 4 2 3 7 2" xfId="33687"/>
    <cellStyle name="Total 4 2 3 8" xfId="20949"/>
    <cellStyle name="Total 4 2 3 8 2" xfId="30629"/>
    <cellStyle name="Total 4 2 3 9" xfId="25791"/>
    <cellStyle name="Total 4 2 4" xfId="15976"/>
    <cellStyle name="Total 4 2 4 2" xfId="16525"/>
    <cellStyle name="Total 4 2 4 2 2" xfId="17439"/>
    <cellStyle name="Total 4 2 4 2 2 2" xfId="22999"/>
    <cellStyle name="Total 4 2 4 2 2 2 2" xfId="32679"/>
    <cellStyle name="Total 4 2 4 2 2 3" xfId="19253"/>
    <cellStyle name="Total 4 2 4 2 2 3 2" xfId="28933"/>
    <cellStyle name="Total 4 2 4 2 2 4" xfId="18445"/>
    <cellStyle name="Total 4 2 4 2 2 4 2" xfId="28125"/>
    <cellStyle name="Total 4 2 4 2 2 5" xfId="26921"/>
    <cellStyle name="Total 4 2 4 2 2 6" xfId="25689"/>
    <cellStyle name="Total 4 2 4 2 3" xfId="18120"/>
    <cellStyle name="Total 4 2 4 2 3 2" xfId="23680"/>
    <cellStyle name="Total 4 2 4 2 3 2 2" xfId="33360"/>
    <cellStyle name="Total 4 2 4 2 3 3" xfId="24294"/>
    <cellStyle name="Total 4 2 4 2 3 3 2" xfId="33974"/>
    <cellStyle name="Total 4 2 4 2 3 4" xfId="24844"/>
    <cellStyle name="Total 4 2 4 2 3 4 2" xfId="34524"/>
    <cellStyle name="Total 4 2 4 2 3 5" xfId="27804"/>
    <cellStyle name="Total 4 2 4 2 4" xfId="22175"/>
    <cellStyle name="Total 4 2 4 2 4 2" xfId="31855"/>
    <cellStyle name="Total 4 2 4 2 5" xfId="21549"/>
    <cellStyle name="Total 4 2 4 2 5 2" xfId="31229"/>
    <cellStyle name="Total 4 2 4 2 6" xfId="24766"/>
    <cellStyle name="Total 4 2 4 2 6 2" xfId="34446"/>
    <cellStyle name="Total 4 2 4 2 7" xfId="25826"/>
    <cellStyle name="Total 4 2 4 3" xfId="16289"/>
    <cellStyle name="Total 4 2 4 3 2" xfId="16852"/>
    <cellStyle name="Total 4 2 4 3 2 2" xfId="22427"/>
    <cellStyle name="Total 4 2 4 3 2 2 2" xfId="32107"/>
    <cellStyle name="Total 4 2 4 3 2 3" xfId="18978"/>
    <cellStyle name="Total 4 2 4 3 2 3 2" xfId="28658"/>
    <cellStyle name="Total 4 2 4 3 2 4" xfId="20474"/>
    <cellStyle name="Total 4 2 4 3 2 4 2" xfId="30154"/>
    <cellStyle name="Total 4 2 4 3 2 5" xfId="26409"/>
    <cellStyle name="Total 4 2 4 3 2 6" xfId="25661"/>
    <cellStyle name="Total 4 2 4 3 3" xfId="17884"/>
    <cellStyle name="Total 4 2 4 3 3 2" xfId="23444"/>
    <cellStyle name="Total 4 2 4 3 3 2 2" xfId="33124"/>
    <cellStyle name="Total 4 2 4 3 3 3" xfId="19567"/>
    <cellStyle name="Total 4 2 4 3 3 3 2" xfId="29247"/>
    <cellStyle name="Total 4 2 4 3 3 4" xfId="24708"/>
    <cellStyle name="Total 4 2 4 3 3 4 2" xfId="34388"/>
    <cellStyle name="Total 4 2 4 3 3 5" xfId="27568"/>
    <cellStyle name="Total 4 2 4 3 4" xfId="21939"/>
    <cellStyle name="Total 4 2 4 3 4 2" xfId="31619"/>
    <cellStyle name="Total 4 2 4 3 5" xfId="23908"/>
    <cellStyle name="Total 4 2 4 3 5 2" xfId="33588"/>
    <cellStyle name="Total 4 2 4 3 6" xfId="18497"/>
    <cellStyle name="Total 4 2 4 3 6 2" xfId="28177"/>
    <cellStyle name="Total 4 2 4 3 7" xfId="25738"/>
    <cellStyle name="Total 4 2 4 4" xfId="17018"/>
    <cellStyle name="Total 4 2 4 4 2" xfId="22593"/>
    <cellStyle name="Total 4 2 4 4 2 2" xfId="32273"/>
    <cellStyle name="Total 4 2 4 4 3" xfId="19426"/>
    <cellStyle name="Total 4 2 4 4 3 2" xfId="29106"/>
    <cellStyle name="Total 4 2 4 4 4" xfId="20633"/>
    <cellStyle name="Total 4 2 4 4 4 2" xfId="30313"/>
    <cellStyle name="Total 4 2 4 4 5" xfId="26572"/>
    <cellStyle name="Total 4 2 4 4 6" xfId="26046"/>
    <cellStyle name="Total 4 2 4 5" xfId="17286"/>
    <cellStyle name="Total 4 2 4 5 2" xfId="22846"/>
    <cellStyle name="Total 4 2 4 5 2 2" xfId="32526"/>
    <cellStyle name="Total 4 2 4 5 3" xfId="21095"/>
    <cellStyle name="Total 4 2 4 5 3 2" xfId="30775"/>
    <cellStyle name="Total 4 2 4 5 4" xfId="19429"/>
    <cellStyle name="Total 4 2 4 5 4 2" xfId="29109"/>
    <cellStyle name="Total 4 2 4 5 5" xfId="27161"/>
    <cellStyle name="Total 4 2 4 6" xfId="21660"/>
    <cellStyle name="Total 4 2 4 6 2" xfId="31340"/>
    <cellStyle name="Total 4 2 4 7" xfId="24215"/>
    <cellStyle name="Total 4 2 4 7 2" xfId="33895"/>
    <cellStyle name="Total 4 2 4 8" xfId="18814"/>
    <cellStyle name="Total 4 2 4 8 2" xfId="28494"/>
    <cellStyle name="Total 4 2 4 9" xfId="26174"/>
    <cellStyle name="Total 4 2 5" xfId="16498"/>
    <cellStyle name="Total 4 2 5 2" xfId="17412"/>
    <cellStyle name="Total 4 2 5 2 2" xfId="22972"/>
    <cellStyle name="Total 4 2 5 2 2 2" xfId="32652"/>
    <cellStyle name="Total 4 2 5 2 3" xfId="20555"/>
    <cellStyle name="Total 4 2 5 2 3 2" xfId="30235"/>
    <cellStyle name="Total 4 2 5 2 4" xfId="18927"/>
    <cellStyle name="Total 4 2 5 2 4 2" xfId="28607"/>
    <cellStyle name="Total 4 2 5 2 5" xfId="26894"/>
    <cellStyle name="Total 4 2 5 2 6" xfId="25740"/>
    <cellStyle name="Total 4 2 5 3" xfId="18093"/>
    <cellStyle name="Total 4 2 5 3 2" xfId="23653"/>
    <cellStyle name="Total 4 2 5 3 2 2" xfId="33333"/>
    <cellStyle name="Total 4 2 5 3 3" xfId="24495"/>
    <cellStyle name="Total 4 2 5 3 3 2" xfId="34175"/>
    <cellStyle name="Total 4 2 5 3 4" xfId="20467"/>
    <cellStyle name="Total 4 2 5 3 4 2" xfId="30147"/>
    <cellStyle name="Total 4 2 5 3 5" xfId="27777"/>
    <cellStyle name="Total 4 2 5 4" xfId="22148"/>
    <cellStyle name="Total 4 2 5 4 2" xfId="31828"/>
    <cellStyle name="Total 4 2 5 5" xfId="18593"/>
    <cellStyle name="Total 4 2 5 5 2" xfId="28273"/>
    <cellStyle name="Total 4 2 5 6" xfId="20326"/>
    <cellStyle name="Total 4 2 5 6 2" xfId="30006"/>
    <cellStyle name="Total 4 2 5 7" xfId="25293"/>
    <cellStyle name="Total 4 2 6" xfId="16262"/>
    <cellStyle name="Total 4 2 6 2" xfId="16999"/>
    <cellStyle name="Total 4 2 6 2 2" xfId="22574"/>
    <cellStyle name="Total 4 2 6 2 2 2" xfId="32254"/>
    <cellStyle name="Total 4 2 6 2 3" xfId="20181"/>
    <cellStyle name="Total 4 2 6 2 3 2" xfId="29861"/>
    <cellStyle name="Total 4 2 6 2 4" xfId="18933"/>
    <cellStyle name="Total 4 2 6 2 4 2" xfId="28613"/>
    <cellStyle name="Total 4 2 6 2 5" xfId="26556"/>
    <cellStyle name="Total 4 2 6 2 6" xfId="26145"/>
    <cellStyle name="Total 4 2 6 3" xfId="17857"/>
    <cellStyle name="Total 4 2 6 3 2" xfId="23417"/>
    <cellStyle name="Total 4 2 6 3 2 2" xfId="33097"/>
    <cellStyle name="Total 4 2 6 3 3" xfId="18691"/>
    <cellStyle name="Total 4 2 6 3 3 2" xfId="28371"/>
    <cellStyle name="Total 4 2 6 3 4" xfId="20658"/>
    <cellStyle name="Total 4 2 6 3 4 2" xfId="30338"/>
    <cellStyle name="Total 4 2 6 3 5" xfId="27541"/>
    <cellStyle name="Total 4 2 6 4" xfId="21912"/>
    <cellStyle name="Total 4 2 6 4 2" xfId="31592"/>
    <cellStyle name="Total 4 2 6 5" xfId="20175"/>
    <cellStyle name="Total 4 2 6 5 2" xfId="29855"/>
    <cellStyle name="Total 4 2 6 6" xfId="21195"/>
    <cellStyle name="Total 4 2 6 6 2" xfId="30875"/>
    <cellStyle name="Total 4 2 6 7" xfId="25906"/>
    <cellStyle name="Total 4 2 7" xfId="17133"/>
    <cellStyle name="Total 4 2 7 2" xfId="22708"/>
    <cellStyle name="Total 4 2 7 2 2" xfId="32388"/>
    <cellStyle name="Total 4 2 7 3" xfId="19899"/>
    <cellStyle name="Total 4 2 7 3 2" xfId="29579"/>
    <cellStyle name="Total 4 2 7 4" xfId="23944"/>
    <cellStyle name="Total 4 2 7 4 2" xfId="33624"/>
    <cellStyle name="Total 4 2 7 5" xfId="26675"/>
    <cellStyle name="Total 4 2 7 6" xfId="26350"/>
    <cellStyle name="Total 4 2 8" xfId="17301"/>
    <cellStyle name="Total 4 2 8 2" xfId="22861"/>
    <cellStyle name="Total 4 2 8 2 2" xfId="32541"/>
    <cellStyle name="Total 4 2 8 3" xfId="21300"/>
    <cellStyle name="Total 4 2 8 3 2" xfId="30980"/>
    <cellStyle name="Total 4 2 8 4" xfId="21558"/>
    <cellStyle name="Total 4 2 8 4 2" xfId="31238"/>
    <cellStyle name="Total 4 2 8 5" xfId="25094"/>
    <cellStyle name="Total 4 2 9" xfId="21633"/>
    <cellStyle name="Total 4 2 9 2" xfId="31313"/>
    <cellStyle name="Total 4 3" xfId="16041"/>
    <cellStyle name="Total 4 3 10" xfId="25760"/>
    <cellStyle name="Total 4 3 2" xfId="16173"/>
    <cellStyle name="Total 4 3 2 2" xfId="16679"/>
    <cellStyle name="Total 4 3 2 2 2" xfId="17593"/>
    <cellStyle name="Total 4 3 2 2 2 2" xfId="23153"/>
    <cellStyle name="Total 4 3 2 2 2 2 2" xfId="32833"/>
    <cellStyle name="Total 4 3 2 2 2 3" xfId="24460"/>
    <cellStyle name="Total 4 3 2 2 2 3 2" xfId="34140"/>
    <cellStyle name="Total 4 3 2 2 2 4" xfId="19160"/>
    <cellStyle name="Total 4 3 2 2 2 4 2" xfId="28840"/>
    <cellStyle name="Total 4 3 2 2 2 5" xfId="27075"/>
    <cellStyle name="Total 4 3 2 2 2 6" xfId="27277"/>
    <cellStyle name="Total 4 3 2 2 3" xfId="18274"/>
    <cellStyle name="Total 4 3 2 2 3 2" xfId="23834"/>
    <cellStyle name="Total 4 3 2 2 3 2 2" xfId="33514"/>
    <cellStyle name="Total 4 3 2 2 3 3" xfId="24337"/>
    <cellStyle name="Total 4 3 2 2 3 3 2" xfId="34017"/>
    <cellStyle name="Total 4 3 2 2 3 4" xfId="20003"/>
    <cellStyle name="Total 4 3 2 2 3 4 2" xfId="29683"/>
    <cellStyle name="Total 4 3 2 2 3 5" xfId="27958"/>
    <cellStyle name="Total 4 3 2 2 4" xfId="22329"/>
    <cellStyle name="Total 4 3 2 2 4 2" xfId="32009"/>
    <cellStyle name="Total 4 3 2 2 5" xfId="19190"/>
    <cellStyle name="Total 4 3 2 2 5 2" xfId="28870"/>
    <cellStyle name="Total 4 3 2 2 6" xfId="18365"/>
    <cellStyle name="Total 4 3 2 2 6 2" xfId="28045"/>
    <cellStyle name="Total 4 3 2 2 7" xfId="25704"/>
    <cellStyle name="Total 4 3 2 3" xfId="16443"/>
    <cellStyle name="Total 4 3 2 3 2" xfId="17357"/>
    <cellStyle name="Total 4 3 2 3 2 2" xfId="22917"/>
    <cellStyle name="Total 4 3 2 3 2 2 2" xfId="32597"/>
    <cellStyle name="Total 4 3 2 3 2 3" xfId="19467"/>
    <cellStyle name="Total 4 3 2 3 2 3 2" xfId="29147"/>
    <cellStyle name="Total 4 3 2 3 2 4" xfId="19232"/>
    <cellStyle name="Total 4 3 2 3 2 4 2" xfId="28912"/>
    <cellStyle name="Total 4 3 2 3 2 5" xfId="26839"/>
    <cellStyle name="Total 4 3 2 3 2 6" xfId="25078"/>
    <cellStyle name="Total 4 3 2 3 3" xfId="18038"/>
    <cellStyle name="Total 4 3 2 3 3 2" xfId="23598"/>
    <cellStyle name="Total 4 3 2 3 3 2 2" xfId="33278"/>
    <cellStyle name="Total 4 3 2 3 3 3" xfId="20242"/>
    <cellStyle name="Total 4 3 2 3 3 3 2" xfId="29922"/>
    <cellStyle name="Total 4 3 2 3 3 4" xfId="20793"/>
    <cellStyle name="Total 4 3 2 3 3 4 2" xfId="30473"/>
    <cellStyle name="Total 4 3 2 3 3 5" xfId="27722"/>
    <cellStyle name="Total 4 3 2 3 4" xfId="22093"/>
    <cellStyle name="Total 4 3 2 3 4 2" xfId="31773"/>
    <cellStyle name="Total 4 3 2 3 5" xfId="18449"/>
    <cellStyle name="Total 4 3 2 3 5 2" xfId="28129"/>
    <cellStyle name="Total 4 3 2 3 6" xfId="21405"/>
    <cellStyle name="Total 4 3 2 3 6 2" xfId="31085"/>
    <cellStyle name="Total 4 3 2 3 7" xfId="25982"/>
    <cellStyle name="Total 4 3 2 4" xfId="17268"/>
    <cellStyle name="Total 4 3 2 4 2" xfId="22828"/>
    <cellStyle name="Total 4 3 2 4 2 2" xfId="32508"/>
    <cellStyle name="Total 4 3 2 4 3" xfId="20349"/>
    <cellStyle name="Total 4 3 2 4 3 2" xfId="30029"/>
    <cellStyle name="Total 4 3 2 4 4" xfId="21459"/>
    <cellStyle name="Total 4 3 2 4 4 2" xfId="31139"/>
    <cellStyle name="Total 4 3 2 4 5" xfId="26761"/>
    <cellStyle name="Total 4 3 2 4 6" xfId="25129"/>
    <cellStyle name="Total 4 3 2 5" xfId="17768"/>
    <cellStyle name="Total 4 3 2 5 2" xfId="23328"/>
    <cellStyle name="Total 4 3 2 5 2 2" xfId="33008"/>
    <cellStyle name="Total 4 3 2 5 3" xfId="23998"/>
    <cellStyle name="Total 4 3 2 5 3 2" xfId="33678"/>
    <cellStyle name="Total 4 3 2 5 4" xfId="19117"/>
    <cellStyle name="Total 4 3 2 5 4 2" xfId="28797"/>
    <cellStyle name="Total 4 3 2 5 5" xfId="27452"/>
    <cellStyle name="Total 4 3 2 6" xfId="21823"/>
    <cellStyle name="Total 4 3 2 6 2" xfId="31503"/>
    <cellStyle name="Total 4 3 2 7" xfId="18340"/>
    <cellStyle name="Total 4 3 2 7 2" xfId="28020"/>
    <cellStyle name="Total 4 3 2 8" xfId="19543"/>
    <cellStyle name="Total 4 3 2 8 2" xfId="29223"/>
    <cellStyle name="Total 4 3 2 9" xfId="26237"/>
    <cellStyle name="Total 4 3 3" xfId="16568"/>
    <cellStyle name="Total 4 3 3 2" xfId="17482"/>
    <cellStyle name="Total 4 3 3 2 2" xfId="23042"/>
    <cellStyle name="Total 4 3 3 2 2 2" xfId="32722"/>
    <cellStyle name="Total 4 3 3 2 3" xfId="24502"/>
    <cellStyle name="Total 4 3 3 2 3 2" xfId="34182"/>
    <cellStyle name="Total 4 3 3 2 4" xfId="19637"/>
    <cellStyle name="Total 4 3 3 2 4 2" xfId="29317"/>
    <cellStyle name="Total 4 3 3 2 5" xfId="26964"/>
    <cellStyle name="Total 4 3 3 2 6" xfId="25048"/>
    <cellStyle name="Total 4 3 3 3" xfId="18163"/>
    <cellStyle name="Total 4 3 3 3 2" xfId="23723"/>
    <cellStyle name="Total 4 3 3 3 2 2" xfId="33403"/>
    <cellStyle name="Total 4 3 3 3 3" xfId="23940"/>
    <cellStyle name="Total 4 3 3 3 3 2" xfId="33620"/>
    <cellStyle name="Total 4 3 3 3 4" xfId="24664"/>
    <cellStyle name="Total 4 3 3 3 4 2" xfId="34344"/>
    <cellStyle name="Total 4 3 3 3 5" xfId="27847"/>
    <cellStyle name="Total 4 3 3 4" xfId="22218"/>
    <cellStyle name="Total 4 3 3 4 2" xfId="31898"/>
    <cellStyle name="Total 4 3 3 5" xfId="18664"/>
    <cellStyle name="Total 4 3 3 5 2" xfId="28344"/>
    <cellStyle name="Total 4 3 3 6" xfId="18969"/>
    <cellStyle name="Total 4 3 3 6 2" xfId="28649"/>
    <cellStyle name="Total 4 3 3 7" xfId="25405"/>
    <cellStyle name="Total 4 3 4" xfId="16332"/>
    <cellStyle name="Total 4 3 4 2" xfId="16926"/>
    <cellStyle name="Total 4 3 4 2 2" xfId="22501"/>
    <cellStyle name="Total 4 3 4 2 2 2" xfId="32181"/>
    <cellStyle name="Total 4 3 4 2 3" xfId="20095"/>
    <cellStyle name="Total 4 3 4 2 3 2" xfId="29775"/>
    <cellStyle name="Total 4 3 4 2 4" xfId="21179"/>
    <cellStyle name="Total 4 3 4 2 4 2" xfId="30859"/>
    <cellStyle name="Total 4 3 4 2 5" xfId="26483"/>
    <cellStyle name="Total 4 3 4 2 6" xfId="25245"/>
    <cellStyle name="Total 4 3 4 3" xfId="17927"/>
    <cellStyle name="Total 4 3 4 3 2" xfId="23487"/>
    <cellStyle name="Total 4 3 4 3 2 2" xfId="33167"/>
    <cellStyle name="Total 4 3 4 3 3" xfId="19006"/>
    <cellStyle name="Total 4 3 4 3 3 2" xfId="28686"/>
    <cellStyle name="Total 4 3 4 3 4" xfId="20738"/>
    <cellStyle name="Total 4 3 4 3 4 2" xfId="30418"/>
    <cellStyle name="Total 4 3 4 3 5" xfId="27611"/>
    <cellStyle name="Total 4 3 4 4" xfId="21982"/>
    <cellStyle name="Total 4 3 4 4 2" xfId="31662"/>
    <cellStyle name="Total 4 3 4 5" xfId="18650"/>
    <cellStyle name="Total 4 3 4 5 2" xfId="28330"/>
    <cellStyle name="Total 4 3 4 6" xfId="20801"/>
    <cellStyle name="Total 4 3 4 6 2" xfId="30481"/>
    <cellStyle name="Total 4 3 4 7" xfId="25350"/>
    <cellStyle name="Total 4 3 5" xfId="17024"/>
    <cellStyle name="Total 4 3 5 2" xfId="22599"/>
    <cellStyle name="Total 4 3 5 2 2" xfId="32279"/>
    <cellStyle name="Total 4 3 5 3" xfId="18772"/>
    <cellStyle name="Total 4 3 5 3 2" xfId="28452"/>
    <cellStyle name="Total 4 3 5 4" xfId="21523"/>
    <cellStyle name="Total 4 3 5 4 2" xfId="31203"/>
    <cellStyle name="Total 4 3 5 5" xfId="26578"/>
    <cellStyle name="Total 4 3 5 6" xfId="25847"/>
    <cellStyle name="Total 4 3 6" xfId="17657"/>
    <cellStyle name="Total 4 3 6 2" xfId="23217"/>
    <cellStyle name="Total 4 3 6 2 2" xfId="32897"/>
    <cellStyle name="Total 4 3 6 3" xfId="21514"/>
    <cellStyle name="Total 4 3 6 3 2" xfId="31194"/>
    <cellStyle name="Total 4 3 6 4" xfId="20745"/>
    <cellStyle name="Total 4 3 6 4 2" xfId="30425"/>
    <cellStyle name="Total 4 3 6 5" xfId="27341"/>
    <cellStyle name="Total 4 3 7" xfId="21708"/>
    <cellStyle name="Total 4 3 7 2" xfId="31388"/>
    <cellStyle name="Total 4 3 8" xfId="20826"/>
    <cellStyle name="Total 4 3 8 2" xfId="30506"/>
    <cellStyle name="Total 4 3 9" xfId="19726"/>
    <cellStyle name="Total 4 3 9 2" xfId="29406"/>
    <cellStyle name="Total 4 4" xfId="16089"/>
    <cellStyle name="Total 4 4 2" xfId="16612"/>
    <cellStyle name="Total 4 4 2 2" xfId="17526"/>
    <cellStyle name="Total 4 4 2 2 2" xfId="23086"/>
    <cellStyle name="Total 4 4 2 2 2 2" xfId="32766"/>
    <cellStyle name="Total 4 4 2 2 3" xfId="21089"/>
    <cellStyle name="Total 4 4 2 2 3 2" xfId="30769"/>
    <cellStyle name="Total 4 4 2 2 4" xfId="24857"/>
    <cellStyle name="Total 4 4 2 2 4 2" xfId="34537"/>
    <cellStyle name="Total 4 4 2 2 5" xfId="27008"/>
    <cellStyle name="Total 4 4 2 2 6" xfId="27210"/>
    <cellStyle name="Total 4 4 2 3" xfId="18207"/>
    <cellStyle name="Total 4 4 2 3 2" xfId="23767"/>
    <cellStyle name="Total 4 4 2 3 2 2" xfId="33447"/>
    <cellStyle name="Total 4 4 2 3 3" xfId="24129"/>
    <cellStyle name="Total 4 4 2 3 3 2" xfId="33809"/>
    <cellStyle name="Total 4 4 2 3 4" xfId="24758"/>
    <cellStyle name="Total 4 4 2 3 4 2" xfId="34438"/>
    <cellStyle name="Total 4 4 2 3 5" xfId="27891"/>
    <cellStyle name="Total 4 4 2 4" xfId="22262"/>
    <cellStyle name="Total 4 4 2 4 2" xfId="31942"/>
    <cellStyle name="Total 4 4 2 5" xfId="20354"/>
    <cellStyle name="Total 4 4 2 5 2" xfId="30034"/>
    <cellStyle name="Total 4 4 2 6" xfId="20292"/>
    <cellStyle name="Total 4 4 2 6 2" xfId="29972"/>
    <cellStyle name="Total 4 4 2 7" xfId="25886"/>
    <cellStyle name="Total 4 4 3" xfId="16376"/>
    <cellStyle name="Total 4 4 3 2" xfId="16952"/>
    <cellStyle name="Total 4 4 3 2 2" xfId="22527"/>
    <cellStyle name="Total 4 4 3 2 2 2" xfId="32207"/>
    <cellStyle name="Total 4 4 3 2 3" xfId="20916"/>
    <cellStyle name="Total 4 4 3 2 3 2" xfId="30596"/>
    <cellStyle name="Total 4 4 3 2 4" xfId="24287"/>
    <cellStyle name="Total 4 4 3 2 4 2" xfId="33967"/>
    <cellStyle name="Total 4 4 3 2 5" xfId="26509"/>
    <cellStyle name="Total 4 4 3 2 6" xfId="26141"/>
    <cellStyle name="Total 4 4 3 3" xfId="17971"/>
    <cellStyle name="Total 4 4 3 3 2" xfId="23531"/>
    <cellStyle name="Total 4 4 3 3 2 2" xfId="33211"/>
    <cellStyle name="Total 4 4 3 3 3" xfId="24013"/>
    <cellStyle name="Total 4 4 3 3 3 2" xfId="33693"/>
    <cellStyle name="Total 4 4 3 3 4" xfId="20755"/>
    <cellStyle name="Total 4 4 3 3 4 2" xfId="30435"/>
    <cellStyle name="Total 4 4 3 3 5" xfId="27655"/>
    <cellStyle name="Total 4 4 3 4" xfId="22026"/>
    <cellStyle name="Total 4 4 3 4 2" xfId="31706"/>
    <cellStyle name="Total 4 4 3 5" xfId="19352"/>
    <cellStyle name="Total 4 4 3 5 2" xfId="29032"/>
    <cellStyle name="Total 4 4 3 6" xfId="21350"/>
    <cellStyle name="Total 4 4 3 6 2" xfId="31030"/>
    <cellStyle name="Total 4 4 3 7" xfId="25533"/>
    <cellStyle name="Total 4 4 4" xfId="17147"/>
    <cellStyle name="Total 4 4 4 2" xfId="22722"/>
    <cellStyle name="Total 4 4 4 2 2" xfId="32402"/>
    <cellStyle name="Total 4 4 4 3" xfId="19308"/>
    <cellStyle name="Total 4 4 4 3 2" xfId="28988"/>
    <cellStyle name="Total 4 4 4 4" xfId="20540"/>
    <cellStyle name="Total 4 4 4 4 2" xfId="30220"/>
    <cellStyle name="Total 4 4 4 5" xfId="26686"/>
    <cellStyle name="Total 4 4 4 6" xfId="27185"/>
    <cellStyle name="Total 4 4 5" xfId="17701"/>
    <cellStyle name="Total 4 4 5 2" xfId="23261"/>
    <cellStyle name="Total 4 4 5 2 2" xfId="32941"/>
    <cellStyle name="Total 4 4 5 3" xfId="21101"/>
    <cellStyle name="Total 4 4 5 3 2" xfId="30781"/>
    <cellStyle name="Total 4 4 5 4" xfId="24879"/>
    <cellStyle name="Total 4 4 5 4 2" xfId="34559"/>
    <cellStyle name="Total 4 4 5 5" xfId="27385"/>
    <cellStyle name="Total 4 4 6" xfId="21752"/>
    <cellStyle name="Total 4 4 6 2" xfId="31432"/>
    <cellStyle name="Total 4 4 7" xfId="24500"/>
    <cellStyle name="Total 4 4 7 2" xfId="34180"/>
    <cellStyle name="Total 4 4 8" xfId="24827"/>
    <cellStyle name="Total 4 4 8 2" xfId="34507"/>
    <cellStyle name="Total 4 4 9" xfId="25531"/>
    <cellStyle name="Total 4 5" xfId="16228"/>
    <cellStyle name="Total 4 5 2" xfId="16972"/>
    <cellStyle name="Total 4 5 2 2" xfId="22547"/>
    <cellStyle name="Total 4 5 2 2 2" xfId="32227"/>
    <cellStyle name="Total 4 5 2 3" xfId="19549"/>
    <cellStyle name="Total 4 5 2 3 2" xfId="29229"/>
    <cellStyle name="Total 4 5 2 4" xfId="24781"/>
    <cellStyle name="Total 4 5 2 4 2" xfId="34461"/>
    <cellStyle name="Total 4 5 2 5" xfId="26529"/>
    <cellStyle name="Total 4 5 2 6" xfId="25427"/>
    <cellStyle name="Total 4 5 3" xfId="17823"/>
    <cellStyle name="Total 4 5 3 2" xfId="23383"/>
    <cellStyle name="Total 4 5 3 2 2" xfId="33063"/>
    <cellStyle name="Total 4 5 3 3" xfId="21011"/>
    <cellStyle name="Total 4 5 3 3 2" xfId="30691"/>
    <cellStyle name="Total 4 5 3 4" xfId="19204"/>
    <cellStyle name="Total 4 5 3 4 2" xfId="28884"/>
    <cellStyle name="Total 4 5 3 5" xfId="27507"/>
    <cellStyle name="Total 4 5 4" xfId="21878"/>
    <cellStyle name="Total 4 5 4 2" xfId="31558"/>
    <cellStyle name="Total 4 5 5" xfId="19646"/>
    <cellStyle name="Total 4 5 5 2" xfId="29326"/>
    <cellStyle name="Total 4 5 6" xfId="20017"/>
    <cellStyle name="Total 4 5 6 2" xfId="29697"/>
    <cellStyle name="Total 4 5 7" xfId="25181"/>
    <cellStyle name="Total 4 6" xfId="24064"/>
    <cellStyle name="Total 4 6 2" xfId="33744"/>
    <cellStyle name="Total 5" xfId="800"/>
    <cellStyle name="Total 5 2" xfId="15952"/>
    <cellStyle name="Total 5 2 10" xfId="24195"/>
    <cellStyle name="Total 5 2 10 2" xfId="33875"/>
    <cellStyle name="Total 5 2 11" xfId="24855"/>
    <cellStyle name="Total 5 2 11 2" xfId="34535"/>
    <cellStyle name="Total 5 2 12" xfId="26217"/>
    <cellStyle name="Total 5 2 2" xfId="16134"/>
    <cellStyle name="Total 5 2 2 10" xfId="25893"/>
    <cellStyle name="Total 5 2 2 2" xfId="16201"/>
    <cellStyle name="Total 5 2 2 2 2" xfId="16707"/>
    <cellStyle name="Total 5 2 2 2 2 2" xfId="17621"/>
    <cellStyle name="Total 5 2 2 2 2 2 2" xfId="23181"/>
    <cellStyle name="Total 5 2 2 2 2 2 2 2" xfId="32861"/>
    <cellStyle name="Total 5 2 2 2 2 2 3" xfId="21449"/>
    <cellStyle name="Total 5 2 2 2 2 2 3 2" xfId="31129"/>
    <cellStyle name="Total 5 2 2 2 2 2 4" xfId="24966"/>
    <cellStyle name="Total 5 2 2 2 2 2 4 2" xfId="34646"/>
    <cellStyle name="Total 5 2 2 2 2 2 5" xfId="27103"/>
    <cellStyle name="Total 5 2 2 2 2 2 6" xfId="27305"/>
    <cellStyle name="Total 5 2 2 2 2 3" xfId="18302"/>
    <cellStyle name="Total 5 2 2 2 2 3 2" xfId="23862"/>
    <cellStyle name="Total 5 2 2 2 2 3 2 2" xfId="33542"/>
    <cellStyle name="Total 5 2 2 2 2 3 3" xfId="24562"/>
    <cellStyle name="Total 5 2 2 2 2 3 3 2" xfId="34242"/>
    <cellStyle name="Total 5 2 2 2 2 3 4" xfId="24885"/>
    <cellStyle name="Total 5 2 2 2 2 3 4 2" xfId="34565"/>
    <cellStyle name="Total 5 2 2 2 2 3 5" xfId="27986"/>
    <cellStyle name="Total 5 2 2 2 2 4" xfId="22357"/>
    <cellStyle name="Total 5 2 2 2 2 4 2" xfId="32037"/>
    <cellStyle name="Total 5 2 2 2 2 5" xfId="19934"/>
    <cellStyle name="Total 5 2 2 2 2 5 2" xfId="29614"/>
    <cellStyle name="Total 5 2 2 2 2 6" xfId="19905"/>
    <cellStyle name="Total 5 2 2 2 2 6 2" xfId="29585"/>
    <cellStyle name="Total 5 2 2 2 2 7" xfId="26153"/>
    <cellStyle name="Total 5 2 2 2 3" xfId="16471"/>
    <cellStyle name="Total 5 2 2 2 3 2" xfId="17385"/>
    <cellStyle name="Total 5 2 2 2 3 2 2" xfId="22945"/>
    <cellStyle name="Total 5 2 2 2 3 2 2 2" xfId="32625"/>
    <cellStyle name="Total 5 2 2 2 3 2 3" xfId="20842"/>
    <cellStyle name="Total 5 2 2 2 3 2 3 2" xfId="30522"/>
    <cellStyle name="Total 5 2 2 2 3 2 4" xfId="18970"/>
    <cellStyle name="Total 5 2 2 2 3 2 4 2" xfId="28650"/>
    <cellStyle name="Total 5 2 2 2 3 2 5" xfId="26867"/>
    <cellStyle name="Total 5 2 2 2 3 2 6" xfId="25070"/>
    <cellStyle name="Total 5 2 2 2 3 3" xfId="18066"/>
    <cellStyle name="Total 5 2 2 2 3 3 2" xfId="23626"/>
    <cellStyle name="Total 5 2 2 2 3 3 2 2" xfId="33306"/>
    <cellStyle name="Total 5 2 2 2 3 3 3" xfId="21548"/>
    <cellStyle name="Total 5 2 2 2 3 3 3 2" xfId="31228"/>
    <cellStyle name="Total 5 2 2 2 3 3 4" xfId="19375"/>
    <cellStyle name="Total 5 2 2 2 3 3 4 2" xfId="29055"/>
    <cellStyle name="Total 5 2 2 2 3 3 5" xfId="27750"/>
    <cellStyle name="Total 5 2 2 2 3 4" xfId="22121"/>
    <cellStyle name="Total 5 2 2 2 3 4 2" xfId="31801"/>
    <cellStyle name="Total 5 2 2 2 3 5" xfId="20989"/>
    <cellStyle name="Total 5 2 2 2 3 5 2" xfId="30669"/>
    <cellStyle name="Total 5 2 2 2 3 6" xfId="19009"/>
    <cellStyle name="Total 5 2 2 2 3 6 2" xfId="28689"/>
    <cellStyle name="Total 5 2 2 2 3 7" xfId="25530"/>
    <cellStyle name="Total 5 2 2 2 4" xfId="16943"/>
    <cellStyle name="Total 5 2 2 2 4 2" xfId="22518"/>
    <cellStyle name="Total 5 2 2 2 4 2 2" xfId="32198"/>
    <cellStyle name="Total 5 2 2 2 4 3" xfId="20938"/>
    <cellStyle name="Total 5 2 2 2 4 3 2" xfId="30618"/>
    <cellStyle name="Total 5 2 2 2 4 4" xfId="20618"/>
    <cellStyle name="Total 5 2 2 2 4 4 2" xfId="30298"/>
    <cellStyle name="Total 5 2 2 2 4 5" xfId="26500"/>
    <cellStyle name="Total 5 2 2 2 4 6" xfId="26209"/>
    <cellStyle name="Total 5 2 2 2 5" xfId="17796"/>
    <cellStyle name="Total 5 2 2 2 5 2" xfId="23356"/>
    <cellStyle name="Total 5 2 2 2 5 2 2" xfId="33036"/>
    <cellStyle name="Total 5 2 2 2 5 3" xfId="20545"/>
    <cellStyle name="Total 5 2 2 2 5 3 2" xfId="30225"/>
    <cellStyle name="Total 5 2 2 2 5 4" xfId="24658"/>
    <cellStyle name="Total 5 2 2 2 5 4 2" xfId="34338"/>
    <cellStyle name="Total 5 2 2 2 5 5" xfId="27480"/>
    <cellStyle name="Total 5 2 2 2 6" xfId="21851"/>
    <cellStyle name="Total 5 2 2 2 6 2" xfId="31531"/>
    <cellStyle name="Total 5 2 2 2 7" xfId="18885"/>
    <cellStyle name="Total 5 2 2 2 7 2" xfId="28565"/>
    <cellStyle name="Total 5 2 2 2 8" xfId="24435"/>
    <cellStyle name="Total 5 2 2 2 8 2" xfId="34115"/>
    <cellStyle name="Total 5 2 2 2 9" xfId="25493"/>
    <cellStyle name="Total 5 2 2 3" xfId="16648"/>
    <cellStyle name="Total 5 2 2 3 2" xfId="17562"/>
    <cellStyle name="Total 5 2 2 3 2 2" xfId="23122"/>
    <cellStyle name="Total 5 2 2 3 2 2 2" xfId="32802"/>
    <cellStyle name="Total 5 2 2 3 2 3" xfId="19141"/>
    <cellStyle name="Total 5 2 2 3 2 3 2" xfId="28821"/>
    <cellStyle name="Total 5 2 2 3 2 4" xfId="24392"/>
    <cellStyle name="Total 5 2 2 3 2 4 2" xfId="34072"/>
    <cellStyle name="Total 5 2 2 3 2 5" xfId="27044"/>
    <cellStyle name="Total 5 2 2 3 2 6" xfId="27246"/>
    <cellStyle name="Total 5 2 2 3 3" xfId="18243"/>
    <cellStyle name="Total 5 2 2 3 3 2" xfId="23803"/>
    <cellStyle name="Total 5 2 2 3 3 2 2" xfId="33483"/>
    <cellStyle name="Total 5 2 2 3 3 3" xfId="24248"/>
    <cellStyle name="Total 5 2 2 3 3 3 2" xfId="33928"/>
    <cellStyle name="Total 5 2 2 3 3 4" xfId="24690"/>
    <cellStyle name="Total 5 2 2 3 3 4 2" xfId="34370"/>
    <cellStyle name="Total 5 2 2 3 3 5" xfId="27927"/>
    <cellStyle name="Total 5 2 2 3 4" xfId="22298"/>
    <cellStyle name="Total 5 2 2 3 4 2" xfId="31978"/>
    <cellStyle name="Total 5 2 2 3 5" xfId="20925"/>
    <cellStyle name="Total 5 2 2 3 5 2" xfId="30605"/>
    <cellStyle name="Total 5 2 2 3 6" xfId="21528"/>
    <cellStyle name="Total 5 2 2 3 6 2" xfId="31208"/>
    <cellStyle name="Total 5 2 2 3 7" xfId="25366"/>
    <cellStyle name="Total 5 2 2 4" xfId="16412"/>
    <cellStyle name="Total 5 2 2 4 2" xfId="17326"/>
    <cellStyle name="Total 5 2 2 4 2 2" xfId="22886"/>
    <cellStyle name="Total 5 2 2 4 2 2 2" xfId="32566"/>
    <cellStyle name="Total 5 2 2 4 2 3" xfId="20546"/>
    <cellStyle name="Total 5 2 2 4 2 3 2" xfId="30226"/>
    <cellStyle name="Total 5 2 2 4 2 4" xfId="20271"/>
    <cellStyle name="Total 5 2 2 4 2 4 2" xfId="29951"/>
    <cellStyle name="Total 5 2 2 4 2 5" xfId="26808"/>
    <cellStyle name="Total 5 2 2 4 2 6" xfId="25218"/>
    <cellStyle name="Total 5 2 2 4 3" xfId="18007"/>
    <cellStyle name="Total 5 2 2 4 3 2" xfId="23567"/>
    <cellStyle name="Total 5 2 2 4 3 2 2" xfId="33247"/>
    <cellStyle name="Total 5 2 2 4 3 3" xfId="18686"/>
    <cellStyle name="Total 5 2 2 4 3 3 2" xfId="28366"/>
    <cellStyle name="Total 5 2 2 4 3 4" xfId="20501"/>
    <cellStyle name="Total 5 2 2 4 3 4 2" xfId="30181"/>
    <cellStyle name="Total 5 2 2 4 3 5" xfId="27691"/>
    <cellStyle name="Total 5 2 2 4 4" xfId="22062"/>
    <cellStyle name="Total 5 2 2 4 4 2" xfId="31742"/>
    <cellStyle name="Total 5 2 2 4 5" xfId="21077"/>
    <cellStyle name="Total 5 2 2 4 5 2" xfId="30757"/>
    <cellStyle name="Total 5 2 2 4 6" xfId="24872"/>
    <cellStyle name="Total 5 2 2 4 6 2" xfId="34552"/>
    <cellStyle name="Total 5 2 2 4 7" xfId="26256"/>
    <cellStyle name="Total 5 2 2 5" xfId="16879"/>
    <cellStyle name="Total 5 2 2 5 2" xfId="22454"/>
    <cellStyle name="Total 5 2 2 5 2 2" xfId="32134"/>
    <cellStyle name="Total 5 2 2 5 3" xfId="24341"/>
    <cellStyle name="Total 5 2 2 5 3 2" xfId="34021"/>
    <cellStyle name="Total 5 2 2 5 4" xfId="18796"/>
    <cellStyle name="Total 5 2 2 5 4 2" xfId="28476"/>
    <cellStyle name="Total 5 2 2 5 5" xfId="26436"/>
    <cellStyle name="Total 5 2 2 5 6" xfId="25931"/>
    <cellStyle name="Total 5 2 2 6" xfId="17737"/>
    <cellStyle name="Total 5 2 2 6 2" xfId="23297"/>
    <cellStyle name="Total 5 2 2 6 2 2" xfId="32977"/>
    <cellStyle name="Total 5 2 2 6 3" xfId="18785"/>
    <cellStyle name="Total 5 2 2 6 3 2" xfId="28465"/>
    <cellStyle name="Total 5 2 2 6 4" xfId="19193"/>
    <cellStyle name="Total 5 2 2 6 4 2" xfId="28873"/>
    <cellStyle name="Total 5 2 2 6 5" xfId="27421"/>
    <cellStyle name="Total 5 2 2 7" xfId="21790"/>
    <cellStyle name="Total 5 2 2 7 2" xfId="31470"/>
    <cellStyle name="Total 5 2 2 8" xfId="20194"/>
    <cellStyle name="Total 5 2 2 8 2" xfId="29874"/>
    <cellStyle name="Total 5 2 2 9" xfId="24761"/>
    <cellStyle name="Total 5 2 2 9 2" xfId="34441"/>
    <cellStyle name="Total 5 2 3" xfId="16068"/>
    <cellStyle name="Total 5 2 3 2" xfId="16594"/>
    <cellStyle name="Total 5 2 3 2 2" xfId="17508"/>
    <cellStyle name="Total 5 2 3 2 2 2" xfId="23068"/>
    <cellStyle name="Total 5 2 3 2 2 2 2" xfId="32748"/>
    <cellStyle name="Total 5 2 3 2 2 3" xfId="19731"/>
    <cellStyle name="Total 5 2 3 2 2 3 2" xfId="29411"/>
    <cellStyle name="Total 5 2 3 2 2 4" xfId="24199"/>
    <cellStyle name="Total 5 2 3 2 2 4 2" xfId="33879"/>
    <cellStyle name="Total 5 2 3 2 2 5" xfId="26990"/>
    <cellStyle name="Total 5 2 3 2 2 6" xfId="27192"/>
    <cellStyle name="Total 5 2 3 2 3" xfId="18189"/>
    <cellStyle name="Total 5 2 3 2 3 2" xfId="23749"/>
    <cellStyle name="Total 5 2 3 2 3 2 2" xfId="33429"/>
    <cellStyle name="Total 5 2 3 2 3 3" xfId="24474"/>
    <cellStyle name="Total 5 2 3 2 3 3 2" xfId="34154"/>
    <cellStyle name="Total 5 2 3 2 3 4" xfId="24747"/>
    <cellStyle name="Total 5 2 3 2 3 4 2" xfId="34427"/>
    <cellStyle name="Total 5 2 3 2 3 5" xfId="27873"/>
    <cellStyle name="Total 5 2 3 2 4" xfId="22244"/>
    <cellStyle name="Total 5 2 3 2 4 2" xfId="31924"/>
    <cellStyle name="Total 5 2 3 2 5" xfId="19053"/>
    <cellStyle name="Total 5 2 3 2 5 2" xfId="28733"/>
    <cellStyle name="Total 5 2 3 2 6" xfId="23920"/>
    <cellStyle name="Total 5 2 3 2 6 2" xfId="33600"/>
    <cellStyle name="Total 5 2 3 2 7" xfId="25934"/>
    <cellStyle name="Total 5 2 3 3" xfId="16358"/>
    <cellStyle name="Total 5 2 3 3 2" xfId="16954"/>
    <cellStyle name="Total 5 2 3 3 2 2" xfId="22529"/>
    <cellStyle name="Total 5 2 3 3 2 2 2" xfId="32209"/>
    <cellStyle name="Total 5 2 3 3 2 3" xfId="18737"/>
    <cellStyle name="Total 5 2 3 3 2 3 2" xfId="28417"/>
    <cellStyle name="Total 5 2 3 3 2 4" xfId="20664"/>
    <cellStyle name="Total 5 2 3 3 2 4 2" xfId="30344"/>
    <cellStyle name="Total 5 2 3 3 2 5" xfId="26511"/>
    <cellStyle name="Total 5 2 3 3 2 6" xfId="25674"/>
    <cellStyle name="Total 5 2 3 3 3" xfId="17953"/>
    <cellStyle name="Total 5 2 3 3 3 2" xfId="23513"/>
    <cellStyle name="Total 5 2 3 3 3 2 2" xfId="33193"/>
    <cellStyle name="Total 5 2 3 3 3 3" xfId="18527"/>
    <cellStyle name="Total 5 2 3 3 3 3 2" xfId="28207"/>
    <cellStyle name="Total 5 2 3 3 3 4" xfId="24799"/>
    <cellStyle name="Total 5 2 3 3 3 4 2" xfId="34479"/>
    <cellStyle name="Total 5 2 3 3 3 5" xfId="27637"/>
    <cellStyle name="Total 5 2 3 3 4" xfId="22008"/>
    <cellStyle name="Total 5 2 3 3 4 2" xfId="31688"/>
    <cellStyle name="Total 5 2 3 3 5" xfId="20609"/>
    <cellStyle name="Total 5 2 3 3 5 2" xfId="30289"/>
    <cellStyle name="Total 5 2 3 3 6" xfId="18398"/>
    <cellStyle name="Total 5 2 3 3 6 2" xfId="28078"/>
    <cellStyle name="Total 5 2 3 3 7" xfId="26173"/>
    <cellStyle name="Total 5 2 3 4" xfId="17173"/>
    <cellStyle name="Total 5 2 3 4 2" xfId="22748"/>
    <cellStyle name="Total 5 2 3 4 2 2" xfId="32428"/>
    <cellStyle name="Total 5 2 3 4 3" xfId="18456"/>
    <cellStyle name="Total 5 2 3 4 3 2" xfId="28136"/>
    <cellStyle name="Total 5 2 3 4 4" xfId="20449"/>
    <cellStyle name="Total 5 2 3 4 4 2" xfId="30129"/>
    <cellStyle name="Total 5 2 3 4 5" xfId="26709"/>
    <cellStyle name="Total 5 2 3 4 6" xfId="27148"/>
    <cellStyle name="Total 5 2 3 5" xfId="17683"/>
    <cellStyle name="Total 5 2 3 5 2" xfId="23243"/>
    <cellStyle name="Total 5 2 3 5 2 2" xfId="32923"/>
    <cellStyle name="Total 5 2 3 5 3" xfId="21244"/>
    <cellStyle name="Total 5 2 3 5 3 2" xfId="30924"/>
    <cellStyle name="Total 5 2 3 5 4" xfId="20447"/>
    <cellStyle name="Total 5 2 3 5 4 2" xfId="30127"/>
    <cellStyle name="Total 5 2 3 5 5" xfId="27367"/>
    <cellStyle name="Total 5 2 3 6" xfId="21734"/>
    <cellStyle name="Total 5 2 3 6 2" xfId="31414"/>
    <cellStyle name="Total 5 2 3 7" xfId="19876"/>
    <cellStyle name="Total 5 2 3 7 2" xfId="29556"/>
    <cellStyle name="Total 5 2 3 8" xfId="18839"/>
    <cellStyle name="Total 5 2 3 8 2" xfId="28519"/>
    <cellStyle name="Total 5 2 3 9" xfId="25315"/>
    <cellStyle name="Total 5 2 4" xfId="15965"/>
    <cellStyle name="Total 5 2 4 2" xfId="16514"/>
    <cellStyle name="Total 5 2 4 2 2" xfId="17428"/>
    <cellStyle name="Total 5 2 4 2 2 2" xfId="22988"/>
    <cellStyle name="Total 5 2 4 2 2 2 2" xfId="32668"/>
    <cellStyle name="Total 5 2 4 2 2 3" xfId="18439"/>
    <cellStyle name="Total 5 2 4 2 2 3 2" xfId="28119"/>
    <cellStyle name="Total 5 2 4 2 2 4" xfId="24267"/>
    <cellStyle name="Total 5 2 4 2 2 4 2" xfId="33947"/>
    <cellStyle name="Total 5 2 4 2 2 5" xfId="26910"/>
    <cellStyle name="Total 5 2 4 2 2 6" xfId="25060"/>
    <cellStyle name="Total 5 2 4 2 3" xfId="18109"/>
    <cellStyle name="Total 5 2 4 2 3 2" xfId="23669"/>
    <cellStyle name="Total 5 2 4 2 3 2 2" xfId="33349"/>
    <cellStyle name="Total 5 2 4 2 3 3" xfId="24345"/>
    <cellStyle name="Total 5 2 4 2 3 3 2" xfId="34025"/>
    <cellStyle name="Total 5 2 4 2 3 4" xfId="24757"/>
    <cellStyle name="Total 5 2 4 2 3 4 2" xfId="34437"/>
    <cellStyle name="Total 5 2 4 2 3 5" xfId="27793"/>
    <cellStyle name="Total 5 2 4 2 4" xfId="22164"/>
    <cellStyle name="Total 5 2 4 2 4 2" xfId="31844"/>
    <cellStyle name="Total 5 2 4 2 5" xfId="20275"/>
    <cellStyle name="Total 5 2 4 2 5 2" xfId="29955"/>
    <cellStyle name="Total 5 2 4 2 6" xfId="21473"/>
    <cellStyle name="Total 5 2 4 2 6 2" xfId="31153"/>
    <cellStyle name="Total 5 2 4 2 7" xfId="25249"/>
    <cellStyle name="Total 5 2 4 3" xfId="16278"/>
    <cellStyle name="Total 5 2 4 3 2" xfId="16932"/>
    <cellStyle name="Total 5 2 4 3 2 2" xfId="22507"/>
    <cellStyle name="Total 5 2 4 3 2 2 2" xfId="32187"/>
    <cellStyle name="Total 5 2 4 3 2 3" xfId="20261"/>
    <cellStyle name="Total 5 2 4 3 2 3 2" xfId="29941"/>
    <cellStyle name="Total 5 2 4 3 2 4" xfId="21038"/>
    <cellStyle name="Total 5 2 4 3 2 4 2" xfId="30718"/>
    <cellStyle name="Total 5 2 4 3 2 5" xfId="26489"/>
    <cellStyle name="Total 5 2 4 3 2 6" xfId="25746"/>
    <cellStyle name="Total 5 2 4 3 3" xfId="17873"/>
    <cellStyle name="Total 5 2 4 3 3 2" xfId="23433"/>
    <cellStyle name="Total 5 2 4 3 3 2 2" xfId="33113"/>
    <cellStyle name="Total 5 2 4 3 3 3" xfId="18541"/>
    <cellStyle name="Total 5 2 4 3 3 3 2" xfId="28221"/>
    <cellStyle name="Total 5 2 4 3 3 4" xfId="19125"/>
    <cellStyle name="Total 5 2 4 3 3 4 2" xfId="28805"/>
    <cellStyle name="Total 5 2 4 3 3 5" xfId="27557"/>
    <cellStyle name="Total 5 2 4 3 4" xfId="21928"/>
    <cellStyle name="Total 5 2 4 3 4 2" xfId="31608"/>
    <cellStyle name="Total 5 2 4 3 5" xfId="18964"/>
    <cellStyle name="Total 5 2 4 3 5 2" xfId="28644"/>
    <cellStyle name="Total 5 2 4 3 6" xfId="19647"/>
    <cellStyle name="Total 5 2 4 3 6 2" xfId="29327"/>
    <cellStyle name="Total 5 2 4 3 7" xfId="26200"/>
    <cellStyle name="Total 5 2 4 4" xfId="17161"/>
    <cellStyle name="Total 5 2 4 4 2" xfId="22736"/>
    <cellStyle name="Total 5 2 4 4 2 2" xfId="32416"/>
    <cellStyle name="Total 5 2 4 4 3" xfId="20477"/>
    <cellStyle name="Total 5 2 4 4 3 2" xfId="30157"/>
    <cellStyle name="Total 5 2 4 4 4" xfId="19680"/>
    <cellStyle name="Total 5 2 4 4 4 2" xfId="29360"/>
    <cellStyle name="Total 5 2 4 4 5" xfId="26698"/>
    <cellStyle name="Total 5 2 4 4 6" xfId="26284"/>
    <cellStyle name="Total 5 2 4 5" xfId="17232"/>
    <cellStyle name="Total 5 2 4 5 2" xfId="22797"/>
    <cellStyle name="Total 5 2 4 5 2 2" xfId="32477"/>
    <cellStyle name="Total 5 2 4 5 3" xfId="18555"/>
    <cellStyle name="Total 5 2 4 5 3 2" xfId="28235"/>
    <cellStyle name="Total 5 2 4 5 4" xfId="19810"/>
    <cellStyle name="Total 5 2 4 5 4 2" xfId="29490"/>
    <cellStyle name="Total 5 2 4 5 5" xfId="26353"/>
    <cellStyle name="Total 5 2 4 6" xfId="21649"/>
    <cellStyle name="Total 5 2 4 6 2" xfId="31329"/>
    <cellStyle name="Total 5 2 4 7" xfId="20034"/>
    <cellStyle name="Total 5 2 4 7 2" xfId="29714"/>
    <cellStyle name="Total 5 2 4 8" xfId="18937"/>
    <cellStyle name="Total 5 2 4 8 2" xfId="28617"/>
    <cellStyle name="Total 5 2 4 9" xfId="25382"/>
    <cellStyle name="Total 5 2 5" xfId="16503"/>
    <cellStyle name="Total 5 2 5 2" xfId="17417"/>
    <cellStyle name="Total 5 2 5 2 2" xfId="22977"/>
    <cellStyle name="Total 5 2 5 2 2 2" xfId="32657"/>
    <cellStyle name="Total 5 2 5 2 3" xfId="20651"/>
    <cellStyle name="Total 5 2 5 2 3 2" xfId="30331"/>
    <cellStyle name="Total 5 2 5 2 4" xfId="20626"/>
    <cellStyle name="Total 5 2 5 2 4 2" xfId="30306"/>
    <cellStyle name="Total 5 2 5 2 5" xfId="26899"/>
    <cellStyle name="Total 5 2 5 2 6" xfId="25146"/>
    <cellStyle name="Total 5 2 5 3" xfId="18098"/>
    <cellStyle name="Total 5 2 5 3 2" xfId="23658"/>
    <cellStyle name="Total 5 2 5 3 2 2" xfId="33338"/>
    <cellStyle name="Total 5 2 5 3 3" xfId="24040"/>
    <cellStyle name="Total 5 2 5 3 3 2" xfId="33720"/>
    <cellStyle name="Total 5 2 5 3 4" xfId="24210"/>
    <cellStyle name="Total 5 2 5 3 4 2" xfId="33890"/>
    <cellStyle name="Total 5 2 5 3 5" xfId="27782"/>
    <cellStyle name="Total 5 2 5 4" xfId="22153"/>
    <cellStyle name="Total 5 2 5 4 2" xfId="31833"/>
    <cellStyle name="Total 5 2 5 5" xfId="21224"/>
    <cellStyle name="Total 5 2 5 5 2" xfId="30904"/>
    <cellStyle name="Total 5 2 5 6" xfId="18486"/>
    <cellStyle name="Total 5 2 5 6 2" xfId="28166"/>
    <cellStyle name="Total 5 2 5 7" xfId="25519"/>
    <cellStyle name="Total 5 2 6" xfId="16267"/>
    <cellStyle name="Total 5 2 6 2" xfId="16816"/>
    <cellStyle name="Total 5 2 6 2 2" xfId="22391"/>
    <cellStyle name="Total 5 2 6 2 2 2" xfId="32071"/>
    <cellStyle name="Total 5 2 6 2 3" xfId="19431"/>
    <cellStyle name="Total 5 2 6 2 3 2" xfId="29111"/>
    <cellStyle name="Total 5 2 6 2 4" xfId="21603"/>
    <cellStyle name="Total 5 2 6 2 4 2" xfId="31283"/>
    <cellStyle name="Total 5 2 6 2 5" xfId="26373"/>
    <cellStyle name="Total 5 2 6 2 6" xfId="25921"/>
    <cellStyle name="Total 5 2 6 3" xfId="17862"/>
    <cellStyle name="Total 5 2 6 3 2" xfId="23422"/>
    <cellStyle name="Total 5 2 6 3 2 2" xfId="33102"/>
    <cellStyle name="Total 5 2 6 3 3" xfId="21490"/>
    <cellStyle name="Total 5 2 6 3 3 2" xfId="31170"/>
    <cellStyle name="Total 5 2 6 3 4" xfId="24760"/>
    <cellStyle name="Total 5 2 6 3 4 2" xfId="34440"/>
    <cellStyle name="Total 5 2 6 3 5" xfId="27546"/>
    <cellStyle name="Total 5 2 6 4" xfId="21917"/>
    <cellStyle name="Total 5 2 6 4 2" xfId="31597"/>
    <cellStyle name="Total 5 2 6 5" xfId="20923"/>
    <cellStyle name="Total 5 2 6 5 2" xfId="30603"/>
    <cellStyle name="Total 5 2 6 6" xfId="19980"/>
    <cellStyle name="Total 5 2 6 6 2" xfId="29660"/>
    <cellStyle name="Total 5 2 6 7" xfId="25716"/>
    <cellStyle name="Total 5 2 7" xfId="17103"/>
    <cellStyle name="Total 5 2 7 2" xfId="22678"/>
    <cellStyle name="Total 5 2 7 2 2" xfId="32358"/>
    <cellStyle name="Total 5 2 7 3" xfId="23889"/>
    <cellStyle name="Total 5 2 7 3 2" xfId="33569"/>
    <cellStyle name="Total 5 2 7 4" xfId="18485"/>
    <cellStyle name="Total 5 2 7 4 2" xfId="28165"/>
    <cellStyle name="Total 5 2 7 5" xfId="26651"/>
    <cellStyle name="Total 5 2 7 6" xfId="25018"/>
    <cellStyle name="Total 5 2 8" xfId="17227"/>
    <cellStyle name="Total 5 2 8 2" xfId="22792"/>
    <cellStyle name="Total 5 2 8 2 2" xfId="32472"/>
    <cellStyle name="Total 5 2 8 3" xfId="20709"/>
    <cellStyle name="Total 5 2 8 3 2" xfId="30389"/>
    <cellStyle name="Total 5 2 8 4" xfId="19958"/>
    <cellStyle name="Total 5 2 8 4 2" xfId="29638"/>
    <cellStyle name="Total 5 2 8 5" xfId="26281"/>
    <cellStyle name="Total 5 2 9" xfId="21638"/>
    <cellStyle name="Total 5 2 9 2" xfId="31318"/>
    <cellStyle name="Total 5 3" xfId="16049"/>
    <cellStyle name="Total 5 3 10" xfId="26083"/>
    <cellStyle name="Total 5 3 2" xfId="16178"/>
    <cellStyle name="Total 5 3 2 2" xfId="16684"/>
    <cellStyle name="Total 5 3 2 2 2" xfId="17598"/>
    <cellStyle name="Total 5 3 2 2 2 2" xfId="23158"/>
    <cellStyle name="Total 5 3 2 2 2 2 2" xfId="32838"/>
    <cellStyle name="Total 5 3 2 2 2 3" xfId="19883"/>
    <cellStyle name="Total 5 3 2 2 2 3 2" xfId="29563"/>
    <cellStyle name="Total 5 3 2 2 2 4" xfId="20029"/>
    <cellStyle name="Total 5 3 2 2 2 4 2" xfId="29709"/>
    <cellStyle name="Total 5 3 2 2 2 5" xfId="27080"/>
    <cellStyle name="Total 5 3 2 2 2 6" xfId="27282"/>
    <cellStyle name="Total 5 3 2 2 3" xfId="18279"/>
    <cellStyle name="Total 5 3 2 2 3 2" xfId="23839"/>
    <cellStyle name="Total 5 3 2 2 3 2 2" xfId="33519"/>
    <cellStyle name="Total 5 3 2 2 3 3" xfId="24539"/>
    <cellStyle name="Total 5 3 2 2 3 3 2" xfId="34219"/>
    <cellStyle name="Total 5 3 2 2 3 4" xfId="24806"/>
    <cellStyle name="Total 5 3 2 2 3 4 2" xfId="34486"/>
    <cellStyle name="Total 5 3 2 2 3 5" xfId="27963"/>
    <cellStyle name="Total 5 3 2 2 4" xfId="22334"/>
    <cellStyle name="Total 5 3 2 2 4 2" xfId="32014"/>
    <cellStyle name="Total 5 3 2 2 5" xfId="19052"/>
    <cellStyle name="Total 5 3 2 2 5 2" xfId="28732"/>
    <cellStyle name="Total 5 3 2 2 6" xfId="20915"/>
    <cellStyle name="Total 5 3 2 2 6 2" xfId="30595"/>
    <cellStyle name="Total 5 3 2 2 7" xfId="26091"/>
    <cellStyle name="Total 5 3 2 3" xfId="16448"/>
    <cellStyle name="Total 5 3 2 3 2" xfId="17362"/>
    <cellStyle name="Total 5 3 2 3 2 2" xfId="22922"/>
    <cellStyle name="Total 5 3 2 3 2 2 2" xfId="32602"/>
    <cellStyle name="Total 5 3 2 3 2 3" xfId="19949"/>
    <cellStyle name="Total 5 3 2 3 2 3 2" xfId="29629"/>
    <cellStyle name="Total 5 3 2 3 2 4" xfId="19259"/>
    <cellStyle name="Total 5 3 2 3 2 4 2" xfId="28939"/>
    <cellStyle name="Total 5 3 2 3 2 5" xfId="26844"/>
    <cellStyle name="Total 5 3 2 3 2 6" xfId="25153"/>
    <cellStyle name="Total 5 3 2 3 3" xfId="18043"/>
    <cellStyle name="Total 5 3 2 3 3 2" xfId="23603"/>
    <cellStyle name="Total 5 3 2 3 3 2 2" xfId="33283"/>
    <cellStyle name="Total 5 3 2 3 3 3" xfId="16752"/>
    <cellStyle name="Total 5 3 2 3 3 3 2" xfId="25945"/>
    <cellStyle name="Total 5 3 2 3 3 4" xfId="20717"/>
    <cellStyle name="Total 5 3 2 3 3 4 2" xfId="30397"/>
    <cellStyle name="Total 5 3 2 3 3 5" xfId="27727"/>
    <cellStyle name="Total 5 3 2 3 4" xfId="22098"/>
    <cellStyle name="Total 5 3 2 3 4 2" xfId="31778"/>
    <cellStyle name="Total 5 3 2 3 5" xfId="18992"/>
    <cellStyle name="Total 5 3 2 3 5 2" xfId="28672"/>
    <cellStyle name="Total 5 3 2 3 6" xfId="19274"/>
    <cellStyle name="Total 5 3 2 3 6 2" xfId="28954"/>
    <cellStyle name="Total 5 3 2 3 7" xfId="25682"/>
    <cellStyle name="Total 5 3 2 4" xfId="16914"/>
    <cellStyle name="Total 5 3 2 4 2" xfId="22489"/>
    <cellStyle name="Total 5 3 2 4 2 2" xfId="32169"/>
    <cellStyle name="Total 5 3 2 4 3" xfId="24375"/>
    <cellStyle name="Total 5 3 2 4 3 2" xfId="34055"/>
    <cellStyle name="Total 5 3 2 4 4" xfId="19263"/>
    <cellStyle name="Total 5 3 2 4 4 2" xfId="28943"/>
    <cellStyle name="Total 5 3 2 4 5" xfId="26471"/>
    <cellStyle name="Total 5 3 2 4 6" xfId="26055"/>
    <cellStyle name="Total 5 3 2 5" xfId="17773"/>
    <cellStyle name="Total 5 3 2 5 2" xfId="23333"/>
    <cellStyle name="Total 5 3 2 5 2 2" xfId="33013"/>
    <cellStyle name="Total 5 3 2 5 3" xfId="19658"/>
    <cellStyle name="Total 5 3 2 5 3 2" xfId="29338"/>
    <cellStyle name="Total 5 3 2 5 4" xfId="19466"/>
    <cellStyle name="Total 5 3 2 5 4 2" xfId="29146"/>
    <cellStyle name="Total 5 3 2 5 5" xfId="27457"/>
    <cellStyle name="Total 5 3 2 6" xfId="21828"/>
    <cellStyle name="Total 5 3 2 6 2" xfId="31508"/>
    <cellStyle name="Total 5 3 2 7" xfId="24253"/>
    <cellStyle name="Total 5 3 2 7 2" xfId="33933"/>
    <cellStyle name="Total 5 3 2 8" xfId="19734"/>
    <cellStyle name="Total 5 3 2 8 2" xfId="29414"/>
    <cellStyle name="Total 5 3 2 9" xfId="25437"/>
    <cellStyle name="Total 5 3 3" xfId="16576"/>
    <cellStyle name="Total 5 3 3 2" xfId="17490"/>
    <cellStyle name="Total 5 3 3 2 2" xfId="23050"/>
    <cellStyle name="Total 5 3 3 2 2 2" xfId="32730"/>
    <cellStyle name="Total 5 3 3 2 3" xfId="19270"/>
    <cellStyle name="Total 5 3 3 2 3 2" xfId="28950"/>
    <cellStyle name="Total 5 3 3 2 4" xfId="21534"/>
    <cellStyle name="Total 5 3 3 2 4 2" xfId="31214"/>
    <cellStyle name="Total 5 3 3 2 5" xfId="26972"/>
    <cellStyle name="Total 5 3 3 2 6" xfId="25105"/>
    <cellStyle name="Total 5 3 3 3" xfId="18171"/>
    <cellStyle name="Total 5 3 3 3 2" xfId="23731"/>
    <cellStyle name="Total 5 3 3 3 2 2" xfId="33411"/>
    <cellStyle name="Total 5 3 3 3 3" xfId="24012"/>
    <cellStyle name="Total 5 3 3 3 3 2" xfId="33692"/>
    <cellStyle name="Total 5 3 3 3 4" xfId="24774"/>
    <cellStyle name="Total 5 3 3 3 4 2" xfId="34454"/>
    <cellStyle name="Total 5 3 3 3 5" xfId="27855"/>
    <cellStyle name="Total 5 3 3 4" xfId="22226"/>
    <cellStyle name="Total 5 3 3 4 2" xfId="31906"/>
    <cellStyle name="Total 5 3 3 5" xfId="19771"/>
    <cellStyle name="Total 5 3 3 5 2" xfId="29451"/>
    <cellStyle name="Total 5 3 3 6" xfId="20241"/>
    <cellStyle name="Total 5 3 3 6 2" xfId="29921"/>
    <cellStyle name="Total 5 3 3 7" xfId="25340"/>
    <cellStyle name="Total 5 3 4" xfId="16340"/>
    <cellStyle name="Total 5 3 4 2" xfId="16956"/>
    <cellStyle name="Total 5 3 4 2 2" xfId="22531"/>
    <cellStyle name="Total 5 3 4 2 2 2" xfId="32211"/>
    <cellStyle name="Total 5 3 4 2 3" xfId="19579"/>
    <cellStyle name="Total 5 3 4 2 3 2" xfId="29259"/>
    <cellStyle name="Total 5 3 4 2 4" xfId="24600"/>
    <cellStyle name="Total 5 3 4 2 4 2" xfId="34280"/>
    <cellStyle name="Total 5 3 4 2 5" xfId="26513"/>
    <cellStyle name="Total 5 3 4 2 6" xfId="25342"/>
    <cellStyle name="Total 5 3 4 3" xfId="17935"/>
    <cellStyle name="Total 5 3 4 3 2" xfId="23495"/>
    <cellStyle name="Total 5 3 4 3 2 2" xfId="33175"/>
    <cellStyle name="Total 5 3 4 3 3" xfId="18632"/>
    <cellStyle name="Total 5 3 4 3 3 2" xfId="28312"/>
    <cellStyle name="Total 5 3 4 3 4" xfId="19880"/>
    <cellStyle name="Total 5 3 4 3 4 2" xfId="29560"/>
    <cellStyle name="Total 5 3 4 3 5" xfId="27619"/>
    <cellStyle name="Total 5 3 4 4" xfId="21990"/>
    <cellStyle name="Total 5 3 4 4 2" xfId="31670"/>
    <cellStyle name="Total 5 3 4 5" xfId="19198"/>
    <cellStyle name="Total 5 3 4 5 2" xfId="28878"/>
    <cellStyle name="Total 5 3 4 6" xfId="20160"/>
    <cellStyle name="Total 5 3 4 6 2" xfId="29840"/>
    <cellStyle name="Total 5 3 4 7" xfId="25287"/>
    <cellStyle name="Total 5 3 5" xfId="17014"/>
    <cellStyle name="Total 5 3 5 2" xfId="22589"/>
    <cellStyle name="Total 5 3 5 2 2" xfId="32269"/>
    <cellStyle name="Total 5 3 5 3" xfId="20772"/>
    <cellStyle name="Total 5 3 5 3 2" xfId="30452"/>
    <cellStyle name="Total 5 3 5 4" xfId="21171"/>
    <cellStyle name="Total 5 3 5 4 2" xfId="30851"/>
    <cellStyle name="Total 5 3 5 5" xfId="26569"/>
    <cellStyle name="Total 5 3 5 6" xfId="25225"/>
    <cellStyle name="Total 5 3 6" xfId="17665"/>
    <cellStyle name="Total 5 3 6 2" xfId="23225"/>
    <cellStyle name="Total 5 3 6 2 2" xfId="32905"/>
    <cellStyle name="Total 5 3 6 3" xfId="21276"/>
    <cellStyle name="Total 5 3 6 3 2" xfId="30956"/>
    <cellStyle name="Total 5 3 6 4" xfId="18545"/>
    <cellStyle name="Total 5 3 6 4 2" xfId="28225"/>
    <cellStyle name="Total 5 3 6 5" xfId="27349"/>
    <cellStyle name="Total 5 3 7" xfId="21716"/>
    <cellStyle name="Total 5 3 7 2" xfId="31396"/>
    <cellStyle name="Total 5 3 8" xfId="19489"/>
    <cellStyle name="Total 5 3 8 2" xfId="29169"/>
    <cellStyle name="Total 5 3 9" xfId="20571"/>
    <cellStyle name="Total 5 3 9 2" xfId="30251"/>
    <cellStyle name="Total 5 4" xfId="16092"/>
    <cellStyle name="Total 5 4 2" xfId="16615"/>
    <cellStyle name="Total 5 4 2 2" xfId="17529"/>
    <cellStyle name="Total 5 4 2 2 2" xfId="23089"/>
    <cellStyle name="Total 5 4 2 2 2 2" xfId="32769"/>
    <cellStyle name="Total 5 4 2 2 3" xfId="20766"/>
    <cellStyle name="Total 5 4 2 2 3 2" xfId="30446"/>
    <cellStyle name="Total 5 4 2 2 4" xfId="19707"/>
    <cellStyle name="Total 5 4 2 2 4 2" xfId="29387"/>
    <cellStyle name="Total 5 4 2 2 5" xfId="27011"/>
    <cellStyle name="Total 5 4 2 2 6" xfId="27213"/>
    <cellStyle name="Total 5 4 2 3" xfId="18210"/>
    <cellStyle name="Total 5 4 2 3 2" xfId="23770"/>
    <cellStyle name="Total 5 4 2 3 2 2" xfId="33450"/>
    <cellStyle name="Total 5 4 2 3 3" xfId="24297"/>
    <cellStyle name="Total 5 4 2 3 3 2" xfId="33977"/>
    <cellStyle name="Total 5 4 2 3 4" xfId="19181"/>
    <cellStyle name="Total 5 4 2 3 4 2" xfId="28861"/>
    <cellStyle name="Total 5 4 2 3 5" xfId="27894"/>
    <cellStyle name="Total 5 4 2 4" xfId="22265"/>
    <cellStyle name="Total 5 4 2 4 2" xfId="31945"/>
    <cellStyle name="Total 5 4 2 5" xfId="19624"/>
    <cellStyle name="Total 5 4 2 5 2" xfId="29304"/>
    <cellStyle name="Total 5 4 2 6" xfId="18890"/>
    <cellStyle name="Total 5 4 2 6 2" xfId="28570"/>
    <cellStyle name="Total 5 4 2 7" xfId="25476"/>
    <cellStyle name="Total 5 4 3" xfId="16379"/>
    <cellStyle name="Total 5 4 3 2" xfId="16832"/>
    <cellStyle name="Total 5 4 3 2 2" xfId="22407"/>
    <cellStyle name="Total 5 4 3 2 2 2" xfId="32087"/>
    <cellStyle name="Total 5 4 3 2 3" xfId="19295"/>
    <cellStyle name="Total 5 4 3 2 3 2" xfId="28975"/>
    <cellStyle name="Total 5 4 3 2 4" xfId="20896"/>
    <cellStyle name="Total 5 4 3 2 4 2" xfId="30576"/>
    <cellStyle name="Total 5 4 3 2 5" xfId="26389"/>
    <cellStyle name="Total 5 4 3 2 6" xfId="25910"/>
    <cellStyle name="Total 5 4 3 3" xfId="17974"/>
    <cellStyle name="Total 5 4 3 3 2" xfId="23534"/>
    <cellStyle name="Total 5 4 3 3 2 2" xfId="33214"/>
    <cellStyle name="Total 5 4 3 3 3" xfId="20760"/>
    <cellStyle name="Total 5 4 3 3 3 2" xfId="30440"/>
    <cellStyle name="Total 5 4 3 3 4" xfId="24045"/>
    <cellStyle name="Total 5 4 3 3 4 2" xfId="33725"/>
    <cellStyle name="Total 5 4 3 3 5" xfId="27658"/>
    <cellStyle name="Total 5 4 3 4" xfId="22029"/>
    <cellStyle name="Total 5 4 3 4 2" xfId="31709"/>
    <cellStyle name="Total 5 4 3 5" xfId="18821"/>
    <cellStyle name="Total 5 4 3 5 2" xfId="28501"/>
    <cellStyle name="Total 5 4 3 6" xfId="18605"/>
    <cellStyle name="Total 5 4 3 6 2" xfId="28285"/>
    <cellStyle name="Total 5 4 3 7" xfId="26007"/>
    <cellStyle name="Total 5 4 4" xfId="17168"/>
    <cellStyle name="Total 5 4 4 2" xfId="22743"/>
    <cellStyle name="Total 5 4 4 2 2" xfId="32423"/>
    <cellStyle name="Total 5 4 4 3" xfId="20319"/>
    <cellStyle name="Total 5 4 4 3 2" xfId="29999"/>
    <cellStyle name="Total 5 4 4 4" xfId="18371"/>
    <cellStyle name="Total 5 4 4 4 2" xfId="28051"/>
    <cellStyle name="Total 5 4 4 5" xfId="26704"/>
    <cellStyle name="Total 5 4 4 6" xfId="26279"/>
    <cellStyle name="Total 5 4 5" xfId="17704"/>
    <cellStyle name="Total 5 4 5 2" xfId="23264"/>
    <cellStyle name="Total 5 4 5 2 2" xfId="32944"/>
    <cellStyle name="Total 5 4 5 3" xfId="20892"/>
    <cellStyle name="Total 5 4 5 3 2" xfId="30572"/>
    <cellStyle name="Total 5 4 5 4" xfId="24779"/>
    <cellStyle name="Total 5 4 5 4 2" xfId="34459"/>
    <cellStyle name="Total 5 4 5 5" xfId="27388"/>
    <cellStyle name="Total 5 4 6" xfId="21755"/>
    <cellStyle name="Total 5 4 6 2" xfId="31435"/>
    <cellStyle name="Total 5 4 7" xfId="24470"/>
    <cellStyle name="Total 5 4 7 2" xfId="34150"/>
    <cellStyle name="Total 5 4 8" xfId="24877"/>
    <cellStyle name="Total 5 4 8 2" xfId="34557"/>
    <cellStyle name="Total 5 4 9" xfId="26005"/>
    <cellStyle name="Total 5 5" xfId="16233"/>
    <cellStyle name="Total 5 5 2" xfId="16865"/>
    <cellStyle name="Total 5 5 2 2" xfId="22440"/>
    <cellStyle name="Total 5 5 2 2 2" xfId="32120"/>
    <cellStyle name="Total 5 5 2 3" xfId="21127"/>
    <cellStyle name="Total 5 5 2 3 2" xfId="30807"/>
    <cellStyle name="Total 5 5 2 4" xfId="21035"/>
    <cellStyle name="Total 5 5 2 4 2" xfId="30715"/>
    <cellStyle name="Total 5 5 2 5" xfId="26422"/>
    <cellStyle name="Total 5 5 2 6" xfId="26161"/>
    <cellStyle name="Total 5 5 3" xfId="17828"/>
    <cellStyle name="Total 5 5 3 2" xfId="23388"/>
    <cellStyle name="Total 5 5 3 2 2" xfId="33068"/>
    <cellStyle name="Total 5 5 3 3" xfId="18619"/>
    <cellStyle name="Total 5 5 3 3 2" xfId="28299"/>
    <cellStyle name="Total 5 5 3 4" xfId="24714"/>
    <cellStyle name="Total 5 5 3 4 2" xfId="34394"/>
    <cellStyle name="Total 5 5 3 5" xfId="27512"/>
    <cellStyle name="Total 5 5 4" xfId="21883"/>
    <cellStyle name="Total 5 5 4 2" xfId="31563"/>
    <cellStyle name="Total 5 5 5" xfId="21010"/>
    <cellStyle name="Total 5 5 5 2" xfId="30690"/>
    <cellStyle name="Total 5 5 6" xfId="24097"/>
    <cellStyle name="Total 5 5 6 2" xfId="33777"/>
    <cellStyle name="Total 5 5 7" xfId="26146"/>
    <cellStyle name="Total 5 6" xfId="24348"/>
    <cellStyle name="Total 5 6 2" xfId="34028"/>
    <cellStyle name="Total 6" xfId="1307"/>
    <cellStyle name="Total 6 2" xfId="15956"/>
    <cellStyle name="Total 6 2 10" xfId="20151"/>
    <cellStyle name="Total 6 2 10 2" xfId="29831"/>
    <cellStyle name="Total 6 2 11" xfId="21277"/>
    <cellStyle name="Total 6 2 11 2" xfId="30957"/>
    <cellStyle name="Total 6 2 12" xfId="25667"/>
    <cellStyle name="Total 6 2 2" xfId="16138"/>
    <cellStyle name="Total 6 2 2 10" xfId="25484"/>
    <cellStyle name="Total 6 2 2 2" xfId="16203"/>
    <cellStyle name="Total 6 2 2 2 2" xfId="16709"/>
    <cellStyle name="Total 6 2 2 2 2 2" xfId="17623"/>
    <cellStyle name="Total 6 2 2 2 2 2 2" xfId="23183"/>
    <cellStyle name="Total 6 2 2 2 2 2 2 2" xfId="32863"/>
    <cellStyle name="Total 6 2 2 2 2 2 3" xfId="18910"/>
    <cellStyle name="Total 6 2 2 2 2 2 3 2" xfId="28590"/>
    <cellStyle name="Total 6 2 2 2 2 2 4" xfId="18376"/>
    <cellStyle name="Total 6 2 2 2 2 2 4 2" xfId="28056"/>
    <cellStyle name="Total 6 2 2 2 2 2 5" xfId="27105"/>
    <cellStyle name="Total 6 2 2 2 2 2 6" xfId="27307"/>
    <cellStyle name="Total 6 2 2 2 2 3" xfId="18304"/>
    <cellStyle name="Total 6 2 2 2 2 3 2" xfId="23864"/>
    <cellStyle name="Total 6 2 2 2 2 3 2 2" xfId="33544"/>
    <cellStyle name="Total 6 2 2 2 2 3 3" xfId="24564"/>
    <cellStyle name="Total 6 2 2 2 2 3 3 2" xfId="34244"/>
    <cellStyle name="Total 6 2 2 2 2 3 4" xfId="24923"/>
    <cellStyle name="Total 6 2 2 2 2 3 4 2" xfId="34603"/>
    <cellStyle name="Total 6 2 2 2 2 3 5" xfId="27988"/>
    <cellStyle name="Total 6 2 2 2 2 4" xfId="22359"/>
    <cellStyle name="Total 6 2 2 2 2 4 2" xfId="32039"/>
    <cellStyle name="Total 6 2 2 2 2 5" xfId="19062"/>
    <cellStyle name="Total 6 2 2 2 2 5 2" xfId="28742"/>
    <cellStyle name="Total 6 2 2 2 2 6" xfId="19327"/>
    <cellStyle name="Total 6 2 2 2 2 6 2" xfId="29007"/>
    <cellStyle name="Total 6 2 2 2 2 7" xfId="26023"/>
    <cellStyle name="Total 6 2 2 2 3" xfId="16473"/>
    <cellStyle name="Total 6 2 2 2 3 2" xfId="17387"/>
    <cellStyle name="Total 6 2 2 2 3 2 2" xfId="22947"/>
    <cellStyle name="Total 6 2 2 2 3 2 2 2" xfId="32627"/>
    <cellStyle name="Total 6 2 2 2 3 2 3" xfId="24213"/>
    <cellStyle name="Total 6 2 2 2 3 2 3 2" xfId="33893"/>
    <cellStyle name="Total 6 2 2 2 3 2 4" xfId="19657"/>
    <cellStyle name="Total 6 2 2 2 3 2 4 2" xfId="29337"/>
    <cellStyle name="Total 6 2 2 2 3 2 5" xfId="26869"/>
    <cellStyle name="Total 6 2 2 2 3 2 6" xfId="25067"/>
    <cellStyle name="Total 6 2 2 2 3 3" xfId="18068"/>
    <cellStyle name="Total 6 2 2 2 3 3 2" xfId="23628"/>
    <cellStyle name="Total 6 2 2 2 3 3 2 2" xfId="33308"/>
    <cellStyle name="Total 6 2 2 2 3 3 3" xfId="20327"/>
    <cellStyle name="Total 6 2 2 2 3 3 3 2" xfId="30007"/>
    <cellStyle name="Total 6 2 2 2 3 3 4" xfId="19620"/>
    <cellStyle name="Total 6 2 2 2 3 3 4 2" xfId="29300"/>
    <cellStyle name="Total 6 2 2 2 3 3 5" xfId="27752"/>
    <cellStyle name="Total 6 2 2 2 3 4" xfId="22123"/>
    <cellStyle name="Total 6 2 2 2 3 4 2" xfId="31803"/>
    <cellStyle name="Total 6 2 2 2 3 5" xfId="18459"/>
    <cellStyle name="Total 6 2 2 2 3 5 2" xfId="28139"/>
    <cellStyle name="Total 6 2 2 2 3 6" xfId="18511"/>
    <cellStyle name="Total 6 2 2 2 3 6 2" xfId="28191"/>
    <cellStyle name="Total 6 2 2 2 3 7" xfId="25400"/>
    <cellStyle name="Total 6 2 2 2 4" xfId="16876"/>
    <cellStyle name="Total 6 2 2 2 4 2" xfId="22451"/>
    <cellStyle name="Total 6 2 2 2 4 2 2" xfId="32131"/>
    <cellStyle name="Total 6 2 2 2 4 3" xfId="20647"/>
    <cellStyle name="Total 6 2 2 2 4 3 2" xfId="30327"/>
    <cellStyle name="Total 6 2 2 2 4 4" xfId="24291"/>
    <cellStyle name="Total 6 2 2 2 4 4 2" xfId="33971"/>
    <cellStyle name="Total 6 2 2 2 4 5" xfId="26433"/>
    <cellStyle name="Total 6 2 2 2 4 6" xfId="25619"/>
    <cellStyle name="Total 6 2 2 2 5" xfId="17798"/>
    <cellStyle name="Total 6 2 2 2 5 2" xfId="23358"/>
    <cellStyle name="Total 6 2 2 2 5 2 2" xfId="33038"/>
    <cellStyle name="Total 6 2 2 2 5 3" xfId="21330"/>
    <cellStyle name="Total 6 2 2 2 5 3 2" xfId="31010"/>
    <cellStyle name="Total 6 2 2 2 5 4" xfId="19913"/>
    <cellStyle name="Total 6 2 2 2 5 4 2" xfId="29593"/>
    <cellStyle name="Total 6 2 2 2 5 5" xfId="27482"/>
    <cellStyle name="Total 6 2 2 2 6" xfId="21853"/>
    <cellStyle name="Total 6 2 2 2 6 2" xfId="31533"/>
    <cellStyle name="Total 6 2 2 2 7" xfId="20339"/>
    <cellStyle name="Total 6 2 2 2 7 2" xfId="30019"/>
    <cellStyle name="Total 6 2 2 2 8" xfId="19798"/>
    <cellStyle name="Total 6 2 2 2 8 2" xfId="29478"/>
    <cellStyle name="Total 6 2 2 2 9" xfId="25362"/>
    <cellStyle name="Total 6 2 2 3" xfId="16652"/>
    <cellStyle name="Total 6 2 2 3 2" xfId="17566"/>
    <cellStyle name="Total 6 2 2 3 2 2" xfId="23126"/>
    <cellStyle name="Total 6 2 2 3 2 2 2" xfId="32806"/>
    <cellStyle name="Total 6 2 2 3 2 3" xfId="19901"/>
    <cellStyle name="Total 6 2 2 3 2 3 2" xfId="29581"/>
    <cellStyle name="Total 6 2 2 3 2 4" xfId="24811"/>
    <cellStyle name="Total 6 2 2 3 2 4 2" xfId="34491"/>
    <cellStyle name="Total 6 2 2 3 2 5" xfId="27048"/>
    <cellStyle name="Total 6 2 2 3 2 6" xfId="27250"/>
    <cellStyle name="Total 6 2 2 3 3" xfId="18247"/>
    <cellStyle name="Total 6 2 2 3 3 2" xfId="23807"/>
    <cellStyle name="Total 6 2 2 3 3 2 2" xfId="33487"/>
    <cellStyle name="Total 6 2 2 3 3 3" xfId="23982"/>
    <cellStyle name="Total 6 2 2 3 3 3 2" xfId="33662"/>
    <cellStyle name="Total 6 2 2 3 3 4" xfId="20666"/>
    <cellStyle name="Total 6 2 2 3 3 4 2" xfId="30346"/>
    <cellStyle name="Total 6 2 2 3 3 5" xfId="27931"/>
    <cellStyle name="Total 6 2 2 3 4" xfId="22302"/>
    <cellStyle name="Total 6 2 2 3 4 2" xfId="31982"/>
    <cellStyle name="Total 6 2 2 3 5" xfId="21134"/>
    <cellStyle name="Total 6 2 2 3 5 2" xfId="30814"/>
    <cellStyle name="Total 6 2 2 3 6" xfId="18940"/>
    <cellStyle name="Total 6 2 2 3 6 2" xfId="28620"/>
    <cellStyle name="Total 6 2 2 3 7" xfId="26100"/>
    <cellStyle name="Total 6 2 2 4" xfId="16416"/>
    <cellStyle name="Total 6 2 2 4 2" xfId="17330"/>
    <cellStyle name="Total 6 2 2 4 2 2" xfId="22890"/>
    <cellStyle name="Total 6 2 2 4 2 2 2" xfId="32570"/>
    <cellStyle name="Total 6 2 2 4 2 3" xfId="20621"/>
    <cellStyle name="Total 6 2 2 4 2 3 2" xfId="30301"/>
    <cellStyle name="Total 6 2 2 4 2 4" xfId="21364"/>
    <cellStyle name="Total 6 2 2 4 2 4 2" xfId="31044"/>
    <cellStyle name="Total 6 2 2 4 2 5" xfId="26812"/>
    <cellStyle name="Total 6 2 2 4 2 6" xfId="25031"/>
    <cellStyle name="Total 6 2 2 4 3" xfId="18011"/>
    <cellStyle name="Total 6 2 2 4 3 2" xfId="23571"/>
    <cellStyle name="Total 6 2 2 4 3 2 2" xfId="33251"/>
    <cellStyle name="Total 6 2 2 4 3 3" xfId="20411"/>
    <cellStyle name="Total 6 2 2 4 3 3 2" xfId="30091"/>
    <cellStyle name="Total 6 2 2 4 3 4" xfId="19055"/>
    <cellStyle name="Total 6 2 2 4 3 4 2" xfId="28735"/>
    <cellStyle name="Total 6 2 2 4 3 5" xfId="27695"/>
    <cellStyle name="Total 6 2 2 4 4" xfId="22066"/>
    <cellStyle name="Total 6 2 2 4 4 2" xfId="31746"/>
    <cellStyle name="Total 6 2 2 4 5" xfId="24246"/>
    <cellStyle name="Total 6 2 2 4 5 2" xfId="33926"/>
    <cellStyle name="Total 6 2 2 4 6" xfId="19065"/>
    <cellStyle name="Total 6 2 2 4 6 2" xfId="28745"/>
    <cellStyle name="Total 6 2 2 4 7" xfId="25702"/>
    <cellStyle name="Total 6 2 2 5" xfId="17226"/>
    <cellStyle name="Total 6 2 2 5 2" xfId="22791"/>
    <cellStyle name="Total 6 2 2 5 2 2" xfId="32471"/>
    <cellStyle name="Total 6 2 2 5 3" xfId="21081"/>
    <cellStyle name="Total 6 2 2 5 3 2" xfId="30761"/>
    <cellStyle name="Total 6 2 2 5 4" xfId="24700"/>
    <cellStyle name="Total 6 2 2 5 4 2" xfId="34380"/>
    <cellStyle name="Total 6 2 2 5 5" xfId="26742"/>
    <cellStyle name="Total 6 2 2 5 6" xfId="26339"/>
    <cellStyle name="Total 6 2 2 6" xfId="17741"/>
    <cellStyle name="Total 6 2 2 6 2" xfId="23301"/>
    <cellStyle name="Total 6 2 2 6 2 2" xfId="32981"/>
    <cellStyle name="Total 6 2 2 6 3" xfId="20800"/>
    <cellStyle name="Total 6 2 2 6 3 2" xfId="30480"/>
    <cellStyle name="Total 6 2 2 6 4" xfId="24701"/>
    <cellStyle name="Total 6 2 2 6 4 2" xfId="34381"/>
    <cellStyle name="Total 6 2 2 6 5" xfId="27425"/>
    <cellStyle name="Total 6 2 2 7" xfId="21794"/>
    <cellStyle name="Total 6 2 2 7 2" xfId="31474"/>
    <cellStyle name="Total 6 2 2 8" xfId="20203"/>
    <cellStyle name="Total 6 2 2 8 2" xfId="29883"/>
    <cellStyle name="Total 6 2 2 9" xfId="24945"/>
    <cellStyle name="Total 6 2 2 9 2" xfId="34625"/>
    <cellStyle name="Total 6 2 3" xfId="16096"/>
    <cellStyle name="Total 6 2 3 2" xfId="16619"/>
    <cellStyle name="Total 6 2 3 2 2" xfId="17533"/>
    <cellStyle name="Total 6 2 3 2 2 2" xfId="23093"/>
    <cellStyle name="Total 6 2 3 2 2 2 2" xfId="32773"/>
    <cellStyle name="Total 6 2 3 2 2 3" xfId="20332"/>
    <cellStyle name="Total 6 2 3 2 2 3 2" xfId="30012"/>
    <cellStyle name="Total 6 2 3 2 2 4" xfId="24156"/>
    <cellStyle name="Total 6 2 3 2 2 4 2" xfId="33836"/>
    <cellStyle name="Total 6 2 3 2 2 5" xfId="27015"/>
    <cellStyle name="Total 6 2 3 2 2 6" xfId="27217"/>
    <cellStyle name="Total 6 2 3 2 3" xfId="18214"/>
    <cellStyle name="Total 6 2 3 2 3 2" xfId="23774"/>
    <cellStyle name="Total 6 2 3 2 3 2 2" xfId="33454"/>
    <cellStyle name="Total 6 2 3 2 3 3" xfId="24222"/>
    <cellStyle name="Total 6 2 3 2 3 3 2" xfId="33902"/>
    <cellStyle name="Total 6 2 3 2 3 4" xfId="24825"/>
    <cellStyle name="Total 6 2 3 2 3 4 2" xfId="34505"/>
    <cellStyle name="Total 6 2 3 2 3 5" xfId="27898"/>
    <cellStyle name="Total 6 2 3 2 4" xfId="22269"/>
    <cellStyle name="Total 6 2 3 2 4 2" xfId="31949"/>
    <cellStyle name="Total 6 2 3 2 5" xfId="21530"/>
    <cellStyle name="Total 6 2 3 2 5 2" xfId="31210"/>
    <cellStyle name="Total 6 2 3 2 6" xfId="24909"/>
    <cellStyle name="Total 6 2 3 2 6 2" xfId="34589"/>
    <cellStyle name="Total 6 2 3 2 7" xfId="26212"/>
    <cellStyle name="Total 6 2 3 3" xfId="16383"/>
    <cellStyle name="Total 6 2 3 3 2" xfId="16829"/>
    <cellStyle name="Total 6 2 3 3 2 2" xfId="22404"/>
    <cellStyle name="Total 6 2 3 3 2 2 2" xfId="32084"/>
    <cellStyle name="Total 6 2 3 3 2 3" xfId="19443"/>
    <cellStyle name="Total 6 2 3 3 2 3 2" xfId="29123"/>
    <cellStyle name="Total 6 2 3 3 2 4" xfId="18498"/>
    <cellStyle name="Total 6 2 3 3 2 4 2" xfId="28178"/>
    <cellStyle name="Total 6 2 3 3 2 5" xfId="26386"/>
    <cellStyle name="Total 6 2 3 3 2 6" xfId="25444"/>
    <cellStyle name="Total 6 2 3 3 3" xfId="17978"/>
    <cellStyle name="Total 6 2 3 3 3 2" xfId="23538"/>
    <cellStyle name="Total 6 2 3 3 3 2 2" xfId="33218"/>
    <cellStyle name="Total 6 2 3 3 3 3" xfId="24366"/>
    <cellStyle name="Total 6 2 3 3 3 3 2" xfId="34046"/>
    <cellStyle name="Total 6 2 3 3 3 4" xfId="18334"/>
    <cellStyle name="Total 6 2 3 3 3 4 2" xfId="28014"/>
    <cellStyle name="Total 6 2 3 3 3 5" xfId="27662"/>
    <cellStyle name="Total 6 2 3 3 4" xfId="22033"/>
    <cellStyle name="Total 6 2 3 3 4 2" xfId="31713"/>
    <cellStyle name="Total 6 2 3 3 5" xfId="20876"/>
    <cellStyle name="Total 6 2 3 3 5 2" xfId="30556"/>
    <cellStyle name="Total 6 2 3 3 6" xfId="21144"/>
    <cellStyle name="Total 6 2 3 3 6 2" xfId="30824"/>
    <cellStyle name="Total 6 2 3 3 7" xfId="25594"/>
    <cellStyle name="Total 6 2 3 4" xfId="17017"/>
    <cellStyle name="Total 6 2 3 4 2" xfId="22592"/>
    <cellStyle name="Total 6 2 3 4 2 2" xfId="32272"/>
    <cellStyle name="Total 6 2 3 4 3" xfId="22365"/>
    <cellStyle name="Total 6 2 3 4 3 2" xfId="32045"/>
    <cellStyle name="Total 6 2 3 4 4" xfId="20889"/>
    <cellStyle name="Total 6 2 3 4 4 2" xfId="30569"/>
    <cellStyle name="Total 6 2 3 4 5" xfId="26571"/>
    <cellStyle name="Total 6 2 3 4 6" xfId="25787"/>
    <cellStyle name="Total 6 2 3 5" xfId="17708"/>
    <cellStyle name="Total 6 2 3 5 2" xfId="23268"/>
    <cellStyle name="Total 6 2 3 5 2 2" xfId="32948"/>
    <cellStyle name="Total 6 2 3 5 3" xfId="21260"/>
    <cellStyle name="Total 6 2 3 5 3 2" xfId="30940"/>
    <cellStyle name="Total 6 2 3 5 4" xfId="24791"/>
    <cellStyle name="Total 6 2 3 5 4 2" xfId="34471"/>
    <cellStyle name="Total 6 2 3 5 5" xfId="27392"/>
    <cellStyle name="Total 6 2 3 6" xfId="21759"/>
    <cellStyle name="Total 6 2 3 6 2" xfId="31439"/>
    <cellStyle name="Total 6 2 3 7" xfId="23959"/>
    <cellStyle name="Total 6 2 3 7 2" xfId="33639"/>
    <cellStyle name="Total 6 2 3 8" xfId="20067"/>
    <cellStyle name="Total 6 2 3 8 2" xfId="29747"/>
    <cellStyle name="Total 6 2 3 9" xfId="25592"/>
    <cellStyle name="Total 6 2 4" xfId="15963"/>
    <cellStyle name="Total 6 2 4 2" xfId="16512"/>
    <cellStyle name="Total 6 2 4 2 2" xfId="17426"/>
    <cellStyle name="Total 6 2 4 2 2 2" xfId="22986"/>
    <cellStyle name="Total 6 2 4 2 2 2 2" xfId="32666"/>
    <cellStyle name="Total 6 2 4 2 2 3" xfId="20350"/>
    <cellStyle name="Total 6 2 4 2 2 3 2" xfId="30030"/>
    <cellStyle name="Total 6 2 4 2 2 4" xfId="19900"/>
    <cellStyle name="Total 6 2 4 2 2 4 2" xfId="29580"/>
    <cellStyle name="Total 6 2 4 2 2 5" xfId="26908"/>
    <cellStyle name="Total 6 2 4 2 2 6" xfId="25145"/>
    <cellStyle name="Total 6 2 4 2 3" xfId="18107"/>
    <cellStyle name="Total 6 2 4 2 3 2" xfId="23667"/>
    <cellStyle name="Total 6 2 4 2 3 2 2" xfId="33347"/>
    <cellStyle name="Total 6 2 4 2 3 3" xfId="24153"/>
    <cellStyle name="Total 6 2 4 2 3 3 2" xfId="33833"/>
    <cellStyle name="Total 6 2 4 2 3 4" xfId="24925"/>
    <cellStyle name="Total 6 2 4 2 3 4 2" xfId="34605"/>
    <cellStyle name="Total 6 2 4 2 3 5" xfId="27791"/>
    <cellStyle name="Total 6 2 4 2 4" xfId="22162"/>
    <cellStyle name="Total 6 2 4 2 4 2" xfId="31842"/>
    <cellStyle name="Total 6 2 4 2 5" xfId="18827"/>
    <cellStyle name="Total 6 2 4 2 5 2" xfId="28507"/>
    <cellStyle name="Total 6 2 4 2 6" xfId="24342"/>
    <cellStyle name="Total 6 2 4 2 6 2" xfId="34022"/>
    <cellStyle name="Total 6 2 4 2 7" xfId="25453"/>
    <cellStyle name="Total 6 2 4 3" xfId="16276"/>
    <cellStyle name="Total 6 2 4 3 2" xfId="16951"/>
    <cellStyle name="Total 6 2 4 3 2 2" xfId="22526"/>
    <cellStyle name="Total 6 2 4 3 2 2 2" xfId="32206"/>
    <cellStyle name="Total 6 2 4 3 2 3" xfId="18850"/>
    <cellStyle name="Total 6 2 4 3 2 3 2" xfId="28530"/>
    <cellStyle name="Total 6 2 4 3 2 4" xfId="20351"/>
    <cellStyle name="Total 6 2 4 3 2 4 2" xfId="30031"/>
    <cellStyle name="Total 6 2 4 3 2 5" xfId="26508"/>
    <cellStyle name="Total 6 2 4 3 2 6" xfId="25879"/>
    <cellStyle name="Total 6 2 4 3 3" xfId="17871"/>
    <cellStyle name="Total 6 2 4 3 3 2" xfId="23431"/>
    <cellStyle name="Total 6 2 4 3 3 2 2" xfId="33111"/>
    <cellStyle name="Total 6 2 4 3 3 3" xfId="21108"/>
    <cellStyle name="Total 6 2 4 3 3 3 2" xfId="30788"/>
    <cellStyle name="Total 6 2 4 3 3 4" xfId="20624"/>
    <cellStyle name="Total 6 2 4 3 3 4 2" xfId="30304"/>
    <cellStyle name="Total 6 2 4 3 3 5" xfId="27555"/>
    <cellStyle name="Total 6 2 4 3 4" xfId="21926"/>
    <cellStyle name="Total 6 2 4 3 4 2" xfId="31606"/>
    <cellStyle name="Total 6 2 4 3 5" xfId="20113"/>
    <cellStyle name="Total 6 2 4 3 5 2" xfId="29793"/>
    <cellStyle name="Total 6 2 4 3 6" xfId="19387"/>
    <cellStyle name="Total 6 2 4 3 6 2" xfId="29067"/>
    <cellStyle name="Total 6 2 4 3 7" xfId="25302"/>
    <cellStyle name="Total 6 2 4 4" xfId="17179"/>
    <cellStyle name="Total 6 2 4 4 2" xfId="22754"/>
    <cellStyle name="Total 6 2 4 4 2 2" xfId="32434"/>
    <cellStyle name="Total 6 2 4 4 3" xfId="21445"/>
    <cellStyle name="Total 6 2 4 4 3 2" xfId="31125"/>
    <cellStyle name="Total 6 2 4 4 4" xfId="19948"/>
    <cellStyle name="Total 6 2 4 4 4 2" xfId="29628"/>
    <cellStyle name="Total 6 2 4 4 5" xfId="26715"/>
    <cellStyle name="Total 6 2 4 4 6" xfId="26330"/>
    <cellStyle name="Total 6 2 4 5" xfId="17145"/>
    <cellStyle name="Total 6 2 4 5 2" xfId="22720"/>
    <cellStyle name="Total 6 2 4 5 2 2" xfId="32400"/>
    <cellStyle name="Total 6 2 4 5 3" xfId="20625"/>
    <cellStyle name="Total 6 2 4 5 3 2" xfId="30305"/>
    <cellStyle name="Total 6 2 4 5 4" xfId="18513"/>
    <cellStyle name="Total 6 2 4 5 4 2" xfId="28193"/>
    <cellStyle name="Total 6 2 4 5 5" xfId="27159"/>
    <cellStyle name="Total 6 2 4 6" xfId="21647"/>
    <cellStyle name="Total 6 2 4 6 2" xfId="31327"/>
    <cellStyle name="Total 6 2 4 7" xfId="20525"/>
    <cellStyle name="Total 6 2 4 7 2" xfId="30205"/>
    <cellStyle name="Total 6 2 4 8" xfId="19005"/>
    <cellStyle name="Total 6 2 4 8 2" xfId="28685"/>
    <cellStyle name="Total 6 2 4 9" xfId="25512"/>
    <cellStyle name="Total 6 2 5" xfId="16507"/>
    <cellStyle name="Total 6 2 5 2" xfId="17421"/>
    <cellStyle name="Total 6 2 5 2 2" xfId="22981"/>
    <cellStyle name="Total 6 2 5 2 2 2" xfId="32661"/>
    <cellStyle name="Total 6 2 5 2 3" xfId="20420"/>
    <cellStyle name="Total 6 2 5 2 3 2" xfId="30100"/>
    <cellStyle name="Total 6 2 5 2 4" xfId="20554"/>
    <cellStyle name="Total 6 2 5 2 4 2" xfId="30234"/>
    <cellStyle name="Total 6 2 5 2 5" xfId="26903"/>
    <cellStyle name="Total 6 2 5 2 6" xfId="25603"/>
    <cellStyle name="Total 6 2 5 3" xfId="18102"/>
    <cellStyle name="Total 6 2 5 3 2" xfId="23662"/>
    <cellStyle name="Total 6 2 5 3 2 2" xfId="33342"/>
    <cellStyle name="Total 6 2 5 3 3" xfId="24428"/>
    <cellStyle name="Total 6 2 5 3 3 2" xfId="34108"/>
    <cellStyle name="Total 6 2 5 3 4" xfId="19979"/>
    <cellStyle name="Total 6 2 5 3 4 2" xfId="29659"/>
    <cellStyle name="Total 6 2 5 3 5" xfId="27786"/>
    <cellStyle name="Total 6 2 5 4" xfId="22157"/>
    <cellStyle name="Total 6 2 5 4 2" xfId="31837"/>
    <cellStyle name="Total 6 2 5 5" xfId="19238"/>
    <cellStyle name="Total 6 2 5 5 2" xfId="28918"/>
    <cellStyle name="Total 6 2 5 6" xfId="24615"/>
    <cellStyle name="Total 6 2 5 6 2" xfId="34295"/>
    <cellStyle name="Total 6 2 5 7" xfId="26253"/>
    <cellStyle name="Total 6 2 6" xfId="16271"/>
    <cellStyle name="Total 6 2 6 2" xfId="16933"/>
    <cellStyle name="Total 6 2 6 2 2" xfId="22508"/>
    <cellStyle name="Total 6 2 6 2 2 2" xfId="32188"/>
    <cellStyle name="Total 6 2 6 2 3" xfId="18913"/>
    <cellStyle name="Total 6 2 6 2 3 2" xfId="28593"/>
    <cellStyle name="Total 6 2 6 2 4" xfId="18506"/>
    <cellStyle name="Total 6 2 6 2 4 2" xfId="28186"/>
    <cellStyle name="Total 6 2 6 2 5" xfId="26490"/>
    <cellStyle name="Total 6 2 6 2 6" xfId="25374"/>
    <cellStyle name="Total 6 2 6 3" xfId="17866"/>
    <cellStyle name="Total 6 2 6 3 2" xfId="23426"/>
    <cellStyle name="Total 6 2 6 3 2 2" xfId="33106"/>
    <cellStyle name="Total 6 2 6 3 3" xfId="23942"/>
    <cellStyle name="Total 6 2 6 3 3 2" xfId="33622"/>
    <cellStyle name="Total 6 2 6 3 4" xfId="20872"/>
    <cellStyle name="Total 6 2 6 3 4 2" xfId="30552"/>
    <cellStyle name="Total 6 2 6 3 5" xfId="27550"/>
    <cellStyle name="Total 6 2 6 4" xfId="21921"/>
    <cellStyle name="Total 6 2 6 4 2" xfId="31601"/>
    <cellStyle name="Total 6 2 6 5" xfId="20750"/>
    <cellStyle name="Total 6 2 6 5 2" xfId="30430"/>
    <cellStyle name="Total 6 2 6 6" xfId="20195"/>
    <cellStyle name="Total 6 2 6 6 2" xfId="29875"/>
    <cellStyle name="Total 6 2 6 7" xfId="25837"/>
    <cellStyle name="Total 6 2 7" xfId="17124"/>
    <cellStyle name="Total 6 2 7 2" xfId="22699"/>
    <cellStyle name="Total 6 2 7 2 2" xfId="32379"/>
    <cellStyle name="Total 6 2 7 3" xfId="20334"/>
    <cellStyle name="Total 6 2 7 3 2" xfId="30014"/>
    <cellStyle name="Total 6 2 7 4" xfId="22808"/>
    <cellStyle name="Total 6 2 7 4 2" xfId="32488"/>
    <cellStyle name="Total 6 2 7 5" xfId="26667"/>
    <cellStyle name="Total 6 2 7 6" xfId="27143"/>
    <cellStyle name="Total 6 2 8" xfId="17289"/>
    <cellStyle name="Total 6 2 8 2" xfId="22849"/>
    <cellStyle name="Total 6 2 8 2 2" xfId="32529"/>
    <cellStyle name="Total 6 2 8 3" xfId="19389"/>
    <cellStyle name="Total 6 2 8 3 2" xfId="29069"/>
    <cellStyle name="Total 6 2 8 4" xfId="24596"/>
    <cellStyle name="Total 6 2 8 4 2" xfId="34276"/>
    <cellStyle name="Total 6 2 8 5" xfId="27141"/>
    <cellStyle name="Total 6 2 9" xfId="21642"/>
    <cellStyle name="Total 6 2 9 2" xfId="31322"/>
    <cellStyle name="Total 6 3" xfId="16054"/>
    <cellStyle name="Total 6 3 10" xfId="25920"/>
    <cellStyle name="Total 6 3 2" xfId="16182"/>
    <cellStyle name="Total 6 3 2 2" xfId="16688"/>
    <cellStyle name="Total 6 3 2 2 2" xfId="17602"/>
    <cellStyle name="Total 6 3 2 2 2 2" xfId="23162"/>
    <cellStyle name="Total 6 3 2 2 2 2 2" xfId="32842"/>
    <cellStyle name="Total 6 3 2 2 2 3" xfId="19791"/>
    <cellStyle name="Total 6 3 2 2 2 3 2" xfId="29471"/>
    <cellStyle name="Total 6 3 2 2 2 4" xfId="19222"/>
    <cellStyle name="Total 6 3 2 2 2 4 2" xfId="28902"/>
    <cellStyle name="Total 6 3 2 2 2 5" xfId="27084"/>
    <cellStyle name="Total 6 3 2 2 2 6" xfId="27286"/>
    <cellStyle name="Total 6 3 2 2 3" xfId="18283"/>
    <cellStyle name="Total 6 3 2 2 3 2" xfId="23843"/>
    <cellStyle name="Total 6 3 2 2 3 2 2" xfId="33523"/>
    <cellStyle name="Total 6 3 2 2 3 3" xfId="24543"/>
    <cellStyle name="Total 6 3 2 2 3 3 2" xfId="34223"/>
    <cellStyle name="Total 6 3 2 2 3 4" xfId="20848"/>
    <cellStyle name="Total 6 3 2 2 3 4 2" xfId="30528"/>
    <cellStyle name="Total 6 3 2 2 3 5" xfId="27967"/>
    <cellStyle name="Total 6 3 2 2 4" xfId="22338"/>
    <cellStyle name="Total 6 3 2 2 4 2" xfId="32018"/>
    <cellStyle name="Total 6 3 2 2 5" xfId="18918"/>
    <cellStyle name="Total 6 3 2 2 5 2" xfId="28598"/>
    <cellStyle name="Total 6 3 2 2 6" xfId="20590"/>
    <cellStyle name="Total 6 3 2 2 6 2" xfId="30270"/>
    <cellStyle name="Total 6 3 2 2 7" xfId="25292"/>
    <cellStyle name="Total 6 3 2 3" xfId="16452"/>
    <cellStyle name="Total 6 3 2 3 2" xfId="17366"/>
    <cellStyle name="Total 6 3 2 3 2 2" xfId="22926"/>
    <cellStyle name="Total 6 3 2 3 2 2 2" xfId="32606"/>
    <cellStyle name="Total 6 3 2 3 2 3" xfId="19994"/>
    <cellStyle name="Total 6 3 2 3 2 3 2" xfId="29674"/>
    <cellStyle name="Total 6 3 2 3 2 4" xfId="20234"/>
    <cellStyle name="Total 6 3 2 3 2 4 2" xfId="29914"/>
    <cellStyle name="Total 6 3 2 3 2 5" xfId="26848"/>
    <cellStyle name="Total 6 3 2 3 2 6" xfId="25073"/>
    <cellStyle name="Total 6 3 2 3 3" xfId="18047"/>
    <cellStyle name="Total 6 3 2 3 3 2" xfId="23607"/>
    <cellStyle name="Total 6 3 2 3 3 2 2" xfId="33287"/>
    <cellStyle name="Total 6 3 2 3 3 3" xfId="24313"/>
    <cellStyle name="Total 6 3 2 3 3 3 2" xfId="33993"/>
    <cellStyle name="Total 6 3 2 3 3 4" xfId="19687"/>
    <cellStyle name="Total 6 3 2 3 3 4 2" xfId="29367"/>
    <cellStyle name="Total 6 3 2 3 3 5" xfId="27731"/>
    <cellStyle name="Total 6 3 2 3 4" xfId="22102"/>
    <cellStyle name="Total 6 3 2 3 4 2" xfId="31782"/>
    <cellStyle name="Total 6 3 2 3 5" xfId="18914"/>
    <cellStyle name="Total 6 3 2 3 5 2" xfId="28594"/>
    <cellStyle name="Total 6 3 2 3 6" xfId="19783"/>
    <cellStyle name="Total 6 3 2 3 6 2" xfId="29463"/>
    <cellStyle name="Total 6 3 2 3 7" xfId="25908"/>
    <cellStyle name="Total 6 3 2 4" xfId="17220"/>
    <cellStyle name="Total 6 3 2 4 2" xfId="22786"/>
    <cellStyle name="Total 6 3 2 4 2 2" xfId="32466"/>
    <cellStyle name="Total 6 3 2 4 3" xfId="19944"/>
    <cellStyle name="Total 6 3 2 4 3 2" xfId="29624"/>
    <cellStyle name="Total 6 3 2 4 4" xfId="18420"/>
    <cellStyle name="Total 6 3 2 4 4 2" xfId="28100"/>
    <cellStyle name="Total 6 3 2 4 5" xfId="26738"/>
    <cellStyle name="Total 6 3 2 4 6" xfId="27163"/>
    <cellStyle name="Total 6 3 2 5" xfId="17777"/>
    <cellStyle name="Total 6 3 2 5 2" xfId="23337"/>
    <cellStyle name="Total 6 3 2 5 2 2" xfId="33017"/>
    <cellStyle name="Total 6 3 2 5 3" xfId="20961"/>
    <cellStyle name="Total 6 3 2 5 3 2" xfId="30641"/>
    <cellStyle name="Total 6 3 2 5 4" xfId="18859"/>
    <cellStyle name="Total 6 3 2 5 4 2" xfId="28539"/>
    <cellStyle name="Total 6 3 2 5 5" xfId="27461"/>
    <cellStyle name="Total 6 3 2 6" xfId="21832"/>
    <cellStyle name="Total 6 3 2 6 2" xfId="31512"/>
    <cellStyle name="Total 6 3 2 7" xfId="19553"/>
    <cellStyle name="Total 6 3 2 7 2" xfId="29233"/>
    <cellStyle name="Total 6 3 2 8" xfId="19575"/>
    <cellStyle name="Total 6 3 2 8 2" xfId="29255"/>
    <cellStyle name="Total 6 3 2 9" xfId="25816"/>
    <cellStyle name="Total 6 3 3" xfId="16580"/>
    <cellStyle name="Total 6 3 3 2" xfId="17494"/>
    <cellStyle name="Total 6 3 3 2 2" xfId="23054"/>
    <cellStyle name="Total 6 3 3 2 2 2" xfId="32734"/>
    <cellStyle name="Total 6 3 3 2 3" xfId="20063"/>
    <cellStyle name="Total 6 3 3 2 3 2" xfId="29743"/>
    <cellStyle name="Total 6 3 3 2 4" xfId="24920"/>
    <cellStyle name="Total 6 3 3 2 4 2" xfId="34600"/>
    <cellStyle name="Total 6 3 3 2 5" xfId="26976"/>
    <cellStyle name="Total 6 3 3 2 6" xfId="25621"/>
    <cellStyle name="Total 6 3 3 3" xfId="18175"/>
    <cellStyle name="Total 6 3 3 3 2" xfId="23735"/>
    <cellStyle name="Total 6 3 3 3 2 2" xfId="33415"/>
    <cellStyle name="Total 6 3 3 3 3" xfId="24121"/>
    <cellStyle name="Total 6 3 3 3 3 2" xfId="33801"/>
    <cellStyle name="Total 6 3 3 3 4" xfId="24753"/>
    <cellStyle name="Total 6 3 3 3 4 2" xfId="34433"/>
    <cellStyle name="Total 6 3 3 3 5" xfId="27859"/>
    <cellStyle name="Total 6 3 3 4" xfId="22230"/>
    <cellStyle name="Total 6 3 3 4 2" xfId="31910"/>
    <cellStyle name="Total 6 3 3 5" xfId="19524"/>
    <cellStyle name="Total 6 3 3 5 2" xfId="29204"/>
    <cellStyle name="Total 6 3 3 6" xfId="24093"/>
    <cellStyle name="Total 6 3 3 6 2" xfId="33773"/>
    <cellStyle name="Total 6 3 3 7" xfId="26164"/>
    <cellStyle name="Total 6 3 4" xfId="16344"/>
    <cellStyle name="Total 6 3 4 2" xfId="16826"/>
    <cellStyle name="Total 6 3 4 2 2" xfId="22401"/>
    <cellStyle name="Total 6 3 4 2 2 2" xfId="32081"/>
    <cellStyle name="Total 6 3 4 2 3" xfId="18934"/>
    <cellStyle name="Total 6 3 4 2 3 2" xfId="28614"/>
    <cellStyle name="Total 6 3 4 2 4" xfId="24306"/>
    <cellStyle name="Total 6 3 4 2 4 2" xfId="33986"/>
    <cellStyle name="Total 6 3 4 2 5" xfId="26383"/>
    <cellStyle name="Total 6 3 4 2 6" xfId="26114"/>
    <cellStyle name="Total 6 3 4 3" xfId="17939"/>
    <cellStyle name="Total 6 3 4 3 2" xfId="23499"/>
    <cellStyle name="Total 6 3 4 3 2 2" xfId="33179"/>
    <cellStyle name="Total 6 3 4 3 3" xfId="20934"/>
    <cellStyle name="Total 6 3 4 3 3 2" xfId="30614"/>
    <cellStyle name="Total 6 3 4 3 4" xfId="24978"/>
    <cellStyle name="Total 6 3 4 3 4 2" xfId="34658"/>
    <cellStyle name="Total 6 3 4 3 5" xfId="27623"/>
    <cellStyle name="Total 6 3 4 4" xfId="21994"/>
    <cellStyle name="Total 6 3 4 4 2" xfId="31674"/>
    <cellStyle name="Total 6 3 4 5" xfId="20277"/>
    <cellStyle name="Total 6 3 4 5 2" xfId="29957"/>
    <cellStyle name="Total 6 3 4 6" xfId="24143"/>
    <cellStyle name="Total 6 3 4 6 2" xfId="33823"/>
    <cellStyle name="Total 6 3 4 7" xfId="26052"/>
    <cellStyle name="Total 6 3 5" xfId="17054"/>
    <cellStyle name="Total 6 3 5 2" xfId="22629"/>
    <cellStyle name="Total 6 3 5 2 2" xfId="32309"/>
    <cellStyle name="Total 6 3 5 3" xfId="21564"/>
    <cellStyle name="Total 6 3 5 3 2" xfId="31244"/>
    <cellStyle name="Total 6 3 5 4" xfId="20606"/>
    <cellStyle name="Total 6 3 5 4 2" xfId="30286"/>
    <cellStyle name="Total 6 3 5 5" xfId="26603"/>
    <cellStyle name="Total 6 3 5 6" xfId="25969"/>
    <cellStyle name="Total 6 3 6" xfId="17669"/>
    <cellStyle name="Total 6 3 6 2" xfId="23229"/>
    <cellStyle name="Total 6 3 6 2 2" xfId="32909"/>
    <cellStyle name="Total 6 3 6 3" xfId="20628"/>
    <cellStyle name="Total 6 3 6 3 2" xfId="30308"/>
    <cellStyle name="Total 6 3 6 4" xfId="24960"/>
    <cellStyle name="Total 6 3 6 4 2" xfId="34640"/>
    <cellStyle name="Total 6 3 6 5" xfId="27353"/>
    <cellStyle name="Total 6 3 7" xfId="21720"/>
    <cellStyle name="Total 6 3 7 2" xfId="31400"/>
    <cellStyle name="Total 6 3 8" xfId="19824"/>
    <cellStyle name="Total 6 3 8 2" xfId="29504"/>
    <cellStyle name="Total 6 3 9" xfId="18423"/>
    <cellStyle name="Total 6 3 9 2" xfId="28103"/>
    <cellStyle name="Total 6 4" xfId="16036"/>
    <cellStyle name="Total 6 4 2" xfId="16563"/>
    <cellStyle name="Total 6 4 2 2" xfId="17477"/>
    <cellStyle name="Total 6 4 2 2 2" xfId="23037"/>
    <cellStyle name="Total 6 4 2 2 2 2" xfId="32717"/>
    <cellStyle name="Total 6 4 2 2 3" xfId="19221"/>
    <cellStyle name="Total 6 4 2 2 3 2" xfId="28901"/>
    <cellStyle name="Total 6 4 2 2 4" xfId="19694"/>
    <cellStyle name="Total 6 4 2 2 4 2" xfId="29374"/>
    <cellStyle name="Total 6 4 2 2 5" xfId="26959"/>
    <cellStyle name="Total 6 4 2 2 6" xfId="25047"/>
    <cellStyle name="Total 6 4 2 3" xfId="18158"/>
    <cellStyle name="Total 6 4 2 3 2" xfId="23718"/>
    <cellStyle name="Total 6 4 2 3 2 2" xfId="33398"/>
    <cellStyle name="Total 6 4 2 3 3" xfId="18474"/>
    <cellStyle name="Total 6 4 2 3 3 2" xfId="28154"/>
    <cellStyle name="Total 6 4 2 3 4" xfId="24571"/>
    <cellStyle name="Total 6 4 2 3 4 2" xfId="34251"/>
    <cellStyle name="Total 6 4 2 3 5" xfId="27842"/>
    <cellStyle name="Total 6 4 2 4" xfId="22213"/>
    <cellStyle name="Total 6 4 2 4 2" xfId="31893"/>
    <cellStyle name="Total 6 4 2 5" xfId="18793"/>
    <cellStyle name="Total 6 4 2 5 2" xfId="28473"/>
    <cellStyle name="Total 6 4 2 6" xfId="20894"/>
    <cellStyle name="Total 6 4 2 6 2" xfId="30574"/>
    <cellStyle name="Total 6 4 2 7" xfId="26207"/>
    <cellStyle name="Total 6 4 3" xfId="16327"/>
    <cellStyle name="Total 6 4 3 2" xfId="17086"/>
    <cellStyle name="Total 6 4 3 2 2" xfId="22661"/>
    <cellStyle name="Total 6 4 3 2 2 2" xfId="32341"/>
    <cellStyle name="Total 6 4 3 2 3" xfId="24335"/>
    <cellStyle name="Total 6 4 3 2 3 2" xfId="34015"/>
    <cellStyle name="Total 6 4 3 2 4" xfId="21550"/>
    <cellStyle name="Total 6 4 3 2 4 2" xfId="31230"/>
    <cellStyle name="Total 6 4 3 2 5" xfId="26634"/>
    <cellStyle name="Total 6 4 3 2 6" xfId="25098"/>
    <cellStyle name="Total 6 4 3 3" xfId="17922"/>
    <cellStyle name="Total 6 4 3 3 2" xfId="23482"/>
    <cellStyle name="Total 6 4 3 3 2 2" xfId="33162"/>
    <cellStyle name="Total 6 4 3 3 3" xfId="18597"/>
    <cellStyle name="Total 6 4 3 3 3 2" xfId="28277"/>
    <cellStyle name="Total 6 4 3 3 4" xfId="19236"/>
    <cellStyle name="Total 6 4 3 3 4 2" xfId="28916"/>
    <cellStyle name="Total 6 4 3 3 5" xfId="27606"/>
    <cellStyle name="Total 6 4 3 4" xfId="21977"/>
    <cellStyle name="Total 6 4 3 4 2" xfId="31657"/>
    <cellStyle name="Total 6 4 3 5" xfId="21584"/>
    <cellStyle name="Total 6 4 3 5 2" xfId="31264"/>
    <cellStyle name="Total 6 4 3 6" xfId="20600"/>
    <cellStyle name="Total 6 4 3 6 2" xfId="30280"/>
    <cellStyle name="Total 6 4 3 7" xfId="26151"/>
    <cellStyle name="Total 6 4 4" xfId="17175"/>
    <cellStyle name="Total 6 4 4 2" xfId="22750"/>
    <cellStyle name="Total 6 4 4 2 2" xfId="32430"/>
    <cellStyle name="Total 6 4 4 3" xfId="21187"/>
    <cellStyle name="Total 6 4 4 3 2" xfId="30867"/>
    <cellStyle name="Total 6 4 4 4" xfId="18748"/>
    <cellStyle name="Total 6 4 4 4 2" xfId="28428"/>
    <cellStyle name="Total 6 4 4 5" xfId="26711"/>
    <cellStyle name="Total 6 4 4 6" xfId="27175"/>
    <cellStyle name="Total 6 4 5" xfId="17652"/>
    <cellStyle name="Total 6 4 5 2" xfId="23212"/>
    <cellStyle name="Total 6 4 5 2 2" xfId="32892"/>
    <cellStyle name="Total 6 4 5 3" xfId="20944"/>
    <cellStyle name="Total 6 4 5 3 2" xfId="30624"/>
    <cellStyle name="Total 6 4 5 4" xfId="19642"/>
    <cellStyle name="Total 6 4 5 4 2" xfId="29322"/>
    <cellStyle name="Total 6 4 5 5" xfId="27336"/>
    <cellStyle name="Total 6 4 6" xfId="21703"/>
    <cellStyle name="Total 6 4 6 2" xfId="31383"/>
    <cellStyle name="Total 6 4 7" xfId="18730"/>
    <cellStyle name="Total 6 4 7 2" xfId="28410"/>
    <cellStyle name="Total 6 4 8" xfId="20316"/>
    <cellStyle name="Total 6 4 8 2" xfId="29996"/>
    <cellStyle name="Total 6 4 9" xfId="25329"/>
    <cellStyle name="Total 6 5" xfId="16237"/>
    <cellStyle name="Total 6 5 2" xfId="16907"/>
    <cellStyle name="Total 6 5 2 2" xfId="22482"/>
    <cellStyle name="Total 6 5 2 2 2" xfId="32162"/>
    <cellStyle name="Total 6 5 2 3" xfId="21466"/>
    <cellStyle name="Total 6 5 2 3 2" xfId="31146"/>
    <cellStyle name="Total 6 5 2 4" xfId="24878"/>
    <cellStyle name="Total 6 5 2 4 2" xfId="34558"/>
    <cellStyle name="Total 6 5 2 5" xfId="26464"/>
    <cellStyle name="Total 6 5 2 6" xfId="25547"/>
    <cellStyle name="Total 6 5 3" xfId="17832"/>
    <cellStyle name="Total 6 5 3 2" xfId="23392"/>
    <cellStyle name="Total 6 5 3 2 2" xfId="33072"/>
    <cellStyle name="Total 6 5 3 3" xfId="20979"/>
    <cellStyle name="Total 6 5 3 3 2" xfId="30659"/>
    <cellStyle name="Total 6 5 3 4" xfId="18877"/>
    <cellStyle name="Total 6 5 3 4 2" xfId="28557"/>
    <cellStyle name="Total 6 5 3 5" xfId="27516"/>
    <cellStyle name="Total 6 5 4" xfId="21887"/>
    <cellStyle name="Total 6 5 4 2" xfId="31567"/>
    <cellStyle name="Total 6 5 5" xfId="18915"/>
    <cellStyle name="Total 6 5 5 2" xfId="28595"/>
    <cellStyle name="Total 6 5 6" xfId="18968"/>
    <cellStyle name="Total 6 5 6 2" xfId="28648"/>
    <cellStyle name="Total 6 5 7" xfId="25345"/>
    <cellStyle name="Total 6 6" xfId="23979"/>
    <cellStyle name="Total 6 6 2" xfId="33659"/>
    <cellStyle name="Total 7" xfId="142"/>
    <cellStyle name="Total 7 2" xfId="15935"/>
    <cellStyle name="Total 7 2 10" xfId="21188"/>
    <cellStyle name="Total 7 2 10 2" xfId="30868"/>
    <cellStyle name="Total 7 2 11" xfId="19271"/>
    <cellStyle name="Total 7 2 11 2" xfId="28951"/>
    <cellStyle name="Total 7 2 12" xfId="26251"/>
    <cellStyle name="Total 7 2 2" xfId="16117"/>
    <cellStyle name="Total 7 2 2 10" xfId="25930"/>
    <cellStyle name="Total 7 2 2 2" xfId="16190"/>
    <cellStyle name="Total 7 2 2 2 2" xfId="16696"/>
    <cellStyle name="Total 7 2 2 2 2 2" xfId="17610"/>
    <cellStyle name="Total 7 2 2 2 2 2 2" xfId="23170"/>
    <cellStyle name="Total 7 2 2 2 2 2 2 2" xfId="32850"/>
    <cellStyle name="Total 7 2 2 2 2 2 3" xfId="20096"/>
    <cellStyle name="Total 7 2 2 2 2 2 3 2" xfId="29776"/>
    <cellStyle name="Total 7 2 2 2 2 2 4" xfId="20860"/>
    <cellStyle name="Total 7 2 2 2 2 2 4 2" xfId="30540"/>
    <cellStyle name="Total 7 2 2 2 2 2 5" xfId="27092"/>
    <cellStyle name="Total 7 2 2 2 2 2 6" xfId="27294"/>
    <cellStyle name="Total 7 2 2 2 2 3" xfId="18291"/>
    <cellStyle name="Total 7 2 2 2 2 3 2" xfId="23851"/>
    <cellStyle name="Total 7 2 2 2 2 3 2 2" xfId="33531"/>
    <cellStyle name="Total 7 2 2 2 2 3 3" xfId="24551"/>
    <cellStyle name="Total 7 2 2 2 2 3 3 2" xfId="34231"/>
    <cellStyle name="Total 7 2 2 2 2 3 4" xfId="24163"/>
    <cellStyle name="Total 7 2 2 2 2 3 4 2" xfId="33843"/>
    <cellStyle name="Total 7 2 2 2 2 3 5" xfId="27975"/>
    <cellStyle name="Total 7 2 2 2 2 4" xfId="22346"/>
    <cellStyle name="Total 7 2 2 2 2 4 2" xfId="32026"/>
    <cellStyle name="Total 7 2 2 2 2 5" xfId="19892"/>
    <cellStyle name="Total 7 2 2 2 2 5 2" xfId="29572"/>
    <cellStyle name="Total 7 2 2 2 2 6" xfId="23916"/>
    <cellStyle name="Total 7 2 2 2 2 6 2" xfId="33596"/>
    <cellStyle name="Total 7 2 2 2 2 7" xfId="25992"/>
    <cellStyle name="Total 7 2 2 2 3" xfId="16460"/>
    <cellStyle name="Total 7 2 2 2 3 2" xfId="17374"/>
    <cellStyle name="Total 7 2 2 2 3 2 2" xfId="22934"/>
    <cellStyle name="Total 7 2 2 2 3 2 2 2" xfId="32614"/>
    <cellStyle name="Total 7 2 2 2 3 2 3" xfId="20639"/>
    <cellStyle name="Total 7 2 2 2 3 2 3 2" xfId="30319"/>
    <cellStyle name="Total 7 2 2 2 3 2 4" xfId="19346"/>
    <cellStyle name="Total 7 2 2 2 3 2 4 2" xfId="29026"/>
    <cellStyle name="Total 7 2 2 2 3 2 5" xfId="26856"/>
    <cellStyle name="Total 7 2 2 2 3 2 6" xfId="25271"/>
    <cellStyle name="Total 7 2 2 2 3 3" xfId="18055"/>
    <cellStyle name="Total 7 2 2 2 3 3 2" xfId="23615"/>
    <cellStyle name="Total 7 2 2 2 3 3 2 2" xfId="33295"/>
    <cellStyle name="Total 7 2 2 2 3 3 3" xfId="20568"/>
    <cellStyle name="Total 7 2 2 2 3 3 3 2" xfId="30248"/>
    <cellStyle name="Total 7 2 2 2 3 3 4" xfId="18578"/>
    <cellStyle name="Total 7 2 2 2 3 3 4 2" xfId="28258"/>
    <cellStyle name="Total 7 2 2 2 3 3 5" xfId="27739"/>
    <cellStyle name="Total 7 2 2 2 3 4" xfId="22110"/>
    <cellStyle name="Total 7 2 2 2 3 4 2" xfId="31790"/>
    <cellStyle name="Total 7 2 2 2 3 5" xfId="19319"/>
    <cellStyle name="Total 7 2 2 2 3 5 2" xfId="28999"/>
    <cellStyle name="Total 7 2 2 2 3 6" xfId="24964"/>
    <cellStyle name="Total 7 2 2 2 3 6 2" xfId="34644"/>
    <cellStyle name="Total 7 2 2 2 3 7" xfId="26232"/>
    <cellStyle name="Total 7 2 2 2 4" xfId="16803"/>
    <cellStyle name="Total 7 2 2 2 4 2" xfId="22378"/>
    <cellStyle name="Total 7 2 2 2 4 2 2" xfId="32058"/>
    <cellStyle name="Total 7 2 2 2 4 3" xfId="19986"/>
    <cellStyle name="Total 7 2 2 2 4 3 2" xfId="29666"/>
    <cellStyle name="Total 7 2 2 2 4 4" xfId="20205"/>
    <cellStyle name="Total 7 2 2 2 4 4 2" xfId="29885"/>
    <cellStyle name="Total 7 2 2 2 4 5" xfId="26360"/>
    <cellStyle name="Total 7 2 2 2 4 6" xfId="25761"/>
    <cellStyle name="Total 7 2 2 2 5" xfId="17785"/>
    <cellStyle name="Total 7 2 2 2 5 2" xfId="23345"/>
    <cellStyle name="Total 7 2 2 2 5 2 2" xfId="33025"/>
    <cellStyle name="Total 7 2 2 2 5 3" xfId="23990"/>
    <cellStyle name="Total 7 2 2 2 5 3 2" xfId="33670"/>
    <cellStyle name="Total 7 2 2 2 5 4" xfId="20270"/>
    <cellStyle name="Total 7 2 2 2 5 4 2" xfId="29950"/>
    <cellStyle name="Total 7 2 2 2 5 5" xfId="27469"/>
    <cellStyle name="Total 7 2 2 2 6" xfId="21840"/>
    <cellStyle name="Total 7 2 2 2 6 2" xfId="31520"/>
    <cellStyle name="Total 7 2 2 2 7" xfId="18991"/>
    <cellStyle name="Total 7 2 2 2 7 2" xfId="28671"/>
    <cellStyle name="Total 7 2 2 2 8" xfId="24638"/>
    <cellStyle name="Total 7 2 2 2 8 2" xfId="34318"/>
    <cellStyle name="Total 7 2 2 2 9" xfId="26140"/>
    <cellStyle name="Total 7 2 2 3" xfId="16631"/>
    <cellStyle name="Total 7 2 2 3 2" xfId="17545"/>
    <cellStyle name="Total 7 2 2 3 2 2" xfId="23105"/>
    <cellStyle name="Total 7 2 2 3 2 2 2" xfId="32785"/>
    <cellStyle name="Total 7 2 2 3 2 3" xfId="24148"/>
    <cellStyle name="Total 7 2 2 3 2 3 2" xfId="33828"/>
    <cellStyle name="Total 7 2 2 3 2 4" xfId="18994"/>
    <cellStyle name="Total 7 2 2 3 2 4 2" xfId="28674"/>
    <cellStyle name="Total 7 2 2 3 2 5" xfId="27027"/>
    <cellStyle name="Total 7 2 2 3 2 6" xfId="27229"/>
    <cellStyle name="Total 7 2 2 3 3" xfId="18226"/>
    <cellStyle name="Total 7 2 2 3 3 2" xfId="23786"/>
    <cellStyle name="Total 7 2 2 3 3 2 2" xfId="33466"/>
    <cellStyle name="Total 7 2 2 3 3 3" xfId="24466"/>
    <cellStyle name="Total 7 2 2 3 3 3 2" xfId="34146"/>
    <cellStyle name="Total 7 2 2 3 3 4" xfId="24965"/>
    <cellStyle name="Total 7 2 2 3 3 4 2" xfId="34645"/>
    <cellStyle name="Total 7 2 2 3 3 5" xfId="27910"/>
    <cellStyle name="Total 7 2 2 3 4" xfId="22281"/>
    <cellStyle name="Total 7 2 2 3 4 2" xfId="31961"/>
    <cellStyle name="Total 7 2 2 3 5" xfId="19434"/>
    <cellStyle name="Total 7 2 2 3 5 2" xfId="29114"/>
    <cellStyle name="Total 7 2 2 3 6" xfId="21443"/>
    <cellStyle name="Total 7 2 2 3 6 2" xfId="31123"/>
    <cellStyle name="Total 7 2 2 3 7" xfId="25679"/>
    <cellStyle name="Total 7 2 2 4" xfId="16395"/>
    <cellStyle name="Total 7 2 2 4 2" xfId="17309"/>
    <cellStyle name="Total 7 2 2 4 2 2" xfId="22869"/>
    <cellStyle name="Total 7 2 2 4 2 2 2" xfId="32549"/>
    <cellStyle name="Total 7 2 2 4 2 3" xfId="19490"/>
    <cellStyle name="Total 7 2 2 4 2 3 2" xfId="29170"/>
    <cellStyle name="Total 7 2 2 4 2 4" xfId="20594"/>
    <cellStyle name="Total 7 2 2 4 2 4 2" xfId="30274"/>
    <cellStyle name="Total 7 2 2 4 2 5" xfId="26791"/>
    <cellStyle name="Total 7 2 2 4 2 6" xfId="25016"/>
    <cellStyle name="Total 7 2 2 4 3" xfId="17990"/>
    <cellStyle name="Total 7 2 2 4 3 2" xfId="23550"/>
    <cellStyle name="Total 7 2 2 4 3 2 2" xfId="33230"/>
    <cellStyle name="Total 7 2 2 4 3 3" xfId="18654"/>
    <cellStyle name="Total 7 2 2 4 3 3 2" xfId="28334"/>
    <cellStyle name="Total 7 2 2 4 3 4" xfId="19946"/>
    <cellStyle name="Total 7 2 2 4 3 4 2" xfId="29626"/>
    <cellStyle name="Total 7 2 2 4 3 5" xfId="27674"/>
    <cellStyle name="Total 7 2 2 4 4" xfId="22045"/>
    <cellStyle name="Total 7 2 2 4 4 2" xfId="31725"/>
    <cellStyle name="Total 7 2 2 4 5" xfId="20841"/>
    <cellStyle name="Total 7 2 2 4 5 2" xfId="30521"/>
    <cellStyle name="Total 7 2 2 4 6" xfId="21509"/>
    <cellStyle name="Total 7 2 2 4 6 2" xfId="31189"/>
    <cellStyle name="Total 7 2 2 4 7" xfId="25360"/>
    <cellStyle name="Total 7 2 2 5" xfId="16881"/>
    <cellStyle name="Total 7 2 2 5 2" xfId="22456"/>
    <cellStyle name="Total 7 2 2 5 2 2" xfId="32136"/>
    <cellStyle name="Total 7 2 2 5 3" xfId="18427"/>
    <cellStyle name="Total 7 2 2 5 3 2" xfId="28107"/>
    <cellStyle name="Total 7 2 2 5 4" xfId="20631"/>
    <cellStyle name="Total 7 2 2 5 4 2" xfId="30311"/>
    <cellStyle name="Total 7 2 2 5 5" xfId="26438"/>
    <cellStyle name="Total 7 2 2 5 6" xfId="25801"/>
    <cellStyle name="Total 7 2 2 6" xfId="17720"/>
    <cellStyle name="Total 7 2 2 6 2" xfId="23280"/>
    <cellStyle name="Total 7 2 2 6 2 2" xfId="32960"/>
    <cellStyle name="Total 7 2 2 6 3" xfId="19465"/>
    <cellStyle name="Total 7 2 2 6 3 2" xfId="29145"/>
    <cellStyle name="Total 7 2 2 6 4" xfId="20696"/>
    <cellStyle name="Total 7 2 2 6 4 2" xfId="30376"/>
    <cellStyle name="Total 7 2 2 6 5" xfId="27404"/>
    <cellStyle name="Total 7 2 2 7" xfId="21773"/>
    <cellStyle name="Total 7 2 2 7 2" xfId="31453"/>
    <cellStyle name="Total 7 2 2 8" xfId="24385"/>
    <cellStyle name="Total 7 2 2 8 2" xfId="34065"/>
    <cellStyle name="Total 7 2 2 9" xfId="24992"/>
    <cellStyle name="Total 7 2 2 9 2" xfId="34672"/>
    <cellStyle name="Total 7 2 3" xfId="16075"/>
    <cellStyle name="Total 7 2 3 2" xfId="16601"/>
    <cellStyle name="Total 7 2 3 2 2" xfId="17515"/>
    <cellStyle name="Total 7 2 3 2 2 2" xfId="23075"/>
    <cellStyle name="Total 7 2 3 2 2 2 2" xfId="32755"/>
    <cellStyle name="Total 7 2 3 2 2 3" xfId="20245"/>
    <cellStyle name="Total 7 2 3 2 2 3 2" xfId="29925"/>
    <cellStyle name="Total 7 2 3 2 2 4" xfId="18881"/>
    <cellStyle name="Total 7 2 3 2 2 4 2" xfId="28561"/>
    <cellStyle name="Total 7 2 3 2 2 5" xfId="26997"/>
    <cellStyle name="Total 7 2 3 2 2 6" xfId="27199"/>
    <cellStyle name="Total 7 2 3 2 3" xfId="18196"/>
    <cellStyle name="Total 7 2 3 2 3 2" xfId="23756"/>
    <cellStyle name="Total 7 2 3 2 3 2 2" xfId="33436"/>
    <cellStyle name="Total 7 2 3 2 3 3" xfId="24039"/>
    <cellStyle name="Total 7 2 3 2 3 3 2" xfId="33719"/>
    <cellStyle name="Total 7 2 3 2 3 4" xfId="20413"/>
    <cellStyle name="Total 7 2 3 2 3 4 2" xfId="30093"/>
    <cellStyle name="Total 7 2 3 2 3 5" xfId="27880"/>
    <cellStyle name="Total 7 2 3 2 4" xfId="22251"/>
    <cellStyle name="Total 7 2 3 2 4 2" xfId="31931"/>
    <cellStyle name="Total 7 2 3 2 5" xfId="18658"/>
    <cellStyle name="Total 7 2 3 2 5 2" xfId="28338"/>
    <cellStyle name="Total 7 2 3 2 6" xfId="20482"/>
    <cellStyle name="Total 7 2 3 2 6 2" xfId="30162"/>
    <cellStyle name="Total 7 2 3 2 7" xfId="25998"/>
    <cellStyle name="Total 7 2 3 3" xfId="16365"/>
    <cellStyle name="Total 7 2 3 3 2" xfId="16833"/>
    <cellStyle name="Total 7 2 3 3 2 2" xfId="22408"/>
    <cellStyle name="Total 7 2 3 3 2 2 2" xfId="32088"/>
    <cellStyle name="Total 7 2 3 3 2 3" xfId="18792"/>
    <cellStyle name="Total 7 2 3 3 2 3 2" xfId="28472"/>
    <cellStyle name="Total 7 2 3 3 2 4" xfId="18899"/>
    <cellStyle name="Total 7 2 3 3 2 4 2" xfId="28579"/>
    <cellStyle name="Total 7 2 3 3 2 5" xfId="26390"/>
    <cellStyle name="Total 7 2 3 3 2 6" xfId="26172"/>
    <cellStyle name="Total 7 2 3 3 3" xfId="17960"/>
    <cellStyle name="Total 7 2 3 3 3 2" xfId="23520"/>
    <cellStyle name="Total 7 2 3 3 3 2 2" xfId="33200"/>
    <cellStyle name="Total 7 2 3 3 3 3" xfId="19448"/>
    <cellStyle name="Total 7 2 3 3 3 3 2" xfId="29128"/>
    <cellStyle name="Total 7 2 3 3 3 4" xfId="25002"/>
    <cellStyle name="Total 7 2 3 3 3 4 2" xfId="34682"/>
    <cellStyle name="Total 7 2 3 3 3 5" xfId="27644"/>
    <cellStyle name="Total 7 2 3 3 4" xfId="22015"/>
    <cellStyle name="Total 7 2 3 3 4 2" xfId="31695"/>
    <cellStyle name="Total 7 2 3 3 5" xfId="20930"/>
    <cellStyle name="Total 7 2 3 3 5 2" xfId="30610"/>
    <cellStyle name="Total 7 2 3 3 6" xfId="24851"/>
    <cellStyle name="Total 7 2 3 3 6 2" xfId="34531"/>
    <cellStyle name="Total 7 2 3 3 7" xfId="26234"/>
    <cellStyle name="Total 7 2 3 4" xfId="17182"/>
    <cellStyle name="Total 7 2 3 4 2" xfId="22757"/>
    <cellStyle name="Total 7 2 3 4 2 2" xfId="32437"/>
    <cellStyle name="Total 7 2 3 4 3" xfId="20982"/>
    <cellStyle name="Total 7 2 3 4 3 2" xfId="30662"/>
    <cellStyle name="Total 7 2 3 4 4" xfId="20926"/>
    <cellStyle name="Total 7 2 3 4 4 2" xfId="30606"/>
    <cellStyle name="Total 7 2 3 4 5" xfId="26717"/>
    <cellStyle name="Total 7 2 3 4 6" xfId="26296"/>
    <cellStyle name="Total 7 2 3 5" xfId="17690"/>
    <cellStyle name="Total 7 2 3 5 2" xfId="23250"/>
    <cellStyle name="Total 7 2 3 5 2 2" xfId="32930"/>
    <cellStyle name="Total 7 2 3 5 3" xfId="21062"/>
    <cellStyle name="Total 7 2 3 5 3 2" xfId="30742"/>
    <cellStyle name="Total 7 2 3 5 4" xfId="24487"/>
    <cellStyle name="Total 7 2 3 5 4 2" xfId="34167"/>
    <cellStyle name="Total 7 2 3 5 5" xfId="27374"/>
    <cellStyle name="Total 7 2 3 6" xfId="21741"/>
    <cellStyle name="Total 7 2 3 6 2" xfId="31421"/>
    <cellStyle name="Total 7 2 3 7" xfId="23933"/>
    <cellStyle name="Total 7 2 3 7 2" xfId="33613"/>
    <cellStyle name="Total 7 2 3 8" xfId="24601"/>
    <cellStyle name="Total 7 2 3 8 2" xfId="34281"/>
    <cellStyle name="Total 7 2 3 9" xfId="25630"/>
    <cellStyle name="Total 7 2 4" xfId="15971"/>
    <cellStyle name="Total 7 2 4 2" xfId="16520"/>
    <cellStyle name="Total 7 2 4 2 2" xfId="17434"/>
    <cellStyle name="Total 7 2 4 2 2 2" xfId="22994"/>
    <cellStyle name="Total 7 2 4 2 2 2 2" xfId="32674"/>
    <cellStyle name="Total 7 2 4 2 2 3" xfId="20178"/>
    <cellStyle name="Total 7 2 4 2 2 3 2" xfId="29858"/>
    <cellStyle name="Total 7 2 4 2 2 4" xfId="19017"/>
    <cellStyle name="Total 7 2 4 2 2 4 2" xfId="28697"/>
    <cellStyle name="Total 7 2 4 2 2 5" xfId="26916"/>
    <cellStyle name="Total 7 2 4 2 2 6" xfId="25203"/>
    <cellStyle name="Total 7 2 4 2 3" xfId="18115"/>
    <cellStyle name="Total 7 2 4 2 3 2" xfId="23675"/>
    <cellStyle name="Total 7 2 4 2 3 2 2" xfId="33355"/>
    <cellStyle name="Total 7 2 4 2 3 3" xfId="24180"/>
    <cellStyle name="Total 7 2 4 2 3 3 2" xfId="33860"/>
    <cellStyle name="Total 7 2 4 2 3 4" xfId="24907"/>
    <cellStyle name="Total 7 2 4 2 3 4 2" xfId="34587"/>
    <cellStyle name="Total 7 2 4 2 3 5" xfId="27799"/>
    <cellStyle name="Total 7 2 4 2 4" xfId="22170"/>
    <cellStyle name="Total 7 2 4 2 4 2" xfId="31850"/>
    <cellStyle name="Total 7 2 4 2 5" xfId="20659"/>
    <cellStyle name="Total 7 2 4 2 5 2" xfId="30339"/>
    <cellStyle name="Total 7 2 4 2 6" xfId="21429"/>
    <cellStyle name="Total 7 2 4 2 6 2" xfId="31109"/>
    <cellStyle name="Total 7 2 4 2 7" xfId="25483"/>
    <cellStyle name="Total 7 2 4 3" xfId="16284"/>
    <cellStyle name="Total 7 2 4 3 2" xfId="16851"/>
    <cellStyle name="Total 7 2 4 3 2 2" xfId="22426"/>
    <cellStyle name="Total 7 2 4 3 2 2 2" xfId="32106"/>
    <cellStyle name="Total 7 2 4 3 2 3" xfId="19662"/>
    <cellStyle name="Total 7 2 4 3 2 3 2" xfId="29342"/>
    <cellStyle name="Total 7 2 4 3 2 4" xfId="18754"/>
    <cellStyle name="Total 7 2 4 3 2 4 2" xfId="28434"/>
    <cellStyle name="Total 7 2 4 3 2 5" xfId="26408"/>
    <cellStyle name="Total 7 2 4 3 2 6" xfId="25532"/>
    <cellStyle name="Total 7 2 4 3 3" xfId="17879"/>
    <cellStyle name="Total 7 2 4 3 3 2" xfId="23439"/>
    <cellStyle name="Total 7 2 4 3 3 2 2" xfId="33119"/>
    <cellStyle name="Total 7 2 4 3 3 3" xfId="19638"/>
    <cellStyle name="Total 7 2 4 3 3 3 2" xfId="29318"/>
    <cellStyle name="Total 7 2 4 3 3 4" xfId="18717"/>
    <cellStyle name="Total 7 2 4 3 3 4 2" xfId="28397"/>
    <cellStyle name="Total 7 2 4 3 3 5" xfId="27563"/>
    <cellStyle name="Total 7 2 4 3 4" xfId="21934"/>
    <cellStyle name="Total 7 2 4 3 4 2" xfId="31614"/>
    <cellStyle name="Total 7 2 4 3 5" xfId="18505"/>
    <cellStyle name="Total 7 2 4 3 5 2" xfId="28185"/>
    <cellStyle name="Total 7 2 4 3 6" xfId="18502"/>
    <cellStyle name="Total 7 2 4 3 6 2" xfId="28182"/>
    <cellStyle name="Total 7 2 4 3 7" xfId="26002"/>
    <cellStyle name="Total 7 2 4 4" xfId="17129"/>
    <cellStyle name="Total 7 2 4 4 2" xfId="22704"/>
    <cellStyle name="Total 7 2 4 4 2 2" xfId="32384"/>
    <cellStyle name="Total 7 2 4 4 3" xfId="19988"/>
    <cellStyle name="Total 7 2 4 4 3 2" xfId="29668"/>
    <cellStyle name="Total 7 2 4 4 4" xfId="20526"/>
    <cellStyle name="Total 7 2 4 4 4 2" xfId="30206"/>
    <cellStyle name="Total 7 2 4 4 5" xfId="26671"/>
    <cellStyle name="Total 7 2 4 4 6" xfId="27117"/>
    <cellStyle name="Total 7 2 4 5" xfId="17033"/>
    <cellStyle name="Total 7 2 4 5 2" xfId="22608"/>
    <cellStyle name="Total 7 2 4 5 2 2" xfId="32288"/>
    <cellStyle name="Total 7 2 4 5 3" xfId="18671"/>
    <cellStyle name="Total 7 2 4 5 3 2" xfId="28351"/>
    <cellStyle name="Total 7 2 4 5 4" xfId="18864"/>
    <cellStyle name="Total 7 2 4 5 4 2" xfId="28544"/>
    <cellStyle name="Total 7 2 4 5 5" xfId="26079"/>
    <cellStyle name="Total 7 2 4 6" xfId="21655"/>
    <cellStyle name="Total 7 2 4 6 2" xfId="31335"/>
    <cellStyle name="Total 7 2 4 7" xfId="21545"/>
    <cellStyle name="Total 7 2 4 7 2" xfId="31225"/>
    <cellStyle name="Total 7 2 4 8" xfId="20638"/>
    <cellStyle name="Total 7 2 4 8 2" xfId="30318"/>
    <cellStyle name="Total 7 2 4 9" xfId="25685"/>
    <cellStyle name="Total 7 2 5" xfId="16486"/>
    <cellStyle name="Total 7 2 5 2" xfId="17400"/>
    <cellStyle name="Total 7 2 5 2 2" xfId="22960"/>
    <cellStyle name="Total 7 2 5 2 2 2" xfId="32640"/>
    <cellStyle name="Total 7 2 5 2 3" xfId="18383"/>
    <cellStyle name="Total 7 2 5 2 3 2" xfId="28063"/>
    <cellStyle name="Total 7 2 5 2 4" xfId="20190"/>
    <cellStyle name="Total 7 2 5 2 4 2" xfId="29870"/>
    <cellStyle name="Total 7 2 5 2 5" xfId="26882"/>
    <cellStyle name="Total 7 2 5 2 6" xfId="25115"/>
    <cellStyle name="Total 7 2 5 3" xfId="18081"/>
    <cellStyle name="Total 7 2 5 3 2" xfId="23641"/>
    <cellStyle name="Total 7 2 5 3 2 2" xfId="33321"/>
    <cellStyle name="Total 7 2 5 3 3" xfId="24379"/>
    <cellStyle name="Total 7 2 5 3 3 2" xfId="34059"/>
    <cellStyle name="Total 7 2 5 3 4" xfId="20231"/>
    <cellStyle name="Total 7 2 5 3 4 2" xfId="29911"/>
    <cellStyle name="Total 7 2 5 3 5" xfId="27765"/>
    <cellStyle name="Total 7 2 5 4" xfId="22136"/>
    <cellStyle name="Total 7 2 5 4 2" xfId="31816"/>
    <cellStyle name="Total 7 2 5 5" xfId="18838"/>
    <cellStyle name="Total 7 2 5 5 2" xfId="28518"/>
    <cellStyle name="Total 7 2 5 6" xfId="19358"/>
    <cellStyle name="Total 7 2 5 6 2" xfId="29038"/>
    <cellStyle name="Total 7 2 5 7" xfId="25770"/>
    <cellStyle name="Total 7 2 6" xfId="16250"/>
    <cellStyle name="Total 7 2 6 2" xfId="16936"/>
    <cellStyle name="Total 7 2 6 2 2" xfId="22511"/>
    <cellStyle name="Total 7 2 6 2 2 2" xfId="32191"/>
    <cellStyle name="Total 7 2 6 2 3" xfId="19393"/>
    <cellStyle name="Total 7 2 6 2 3 2" xfId="29073"/>
    <cellStyle name="Total 7 2 6 2 4" xfId="24266"/>
    <cellStyle name="Total 7 2 6 2 4 2" xfId="33946"/>
    <cellStyle name="Total 7 2 6 2 5" xfId="26493"/>
    <cellStyle name="Total 7 2 6 2 6" xfId="25846"/>
    <cellStyle name="Total 7 2 6 3" xfId="17845"/>
    <cellStyle name="Total 7 2 6 3 2" xfId="23405"/>
    <cellStyle name="Total 7 2 6 3 2 2" xfId="33085"/>
    <cellStyle name="Total 7 2 6 3 3" xfId="18470"/>
    <cellStyle name="Total 7 2 6 3 3 2" xfId="28150"/>
    <cellStyle name="Total 7 2 6 3 4" xfId="18546"/>
    <cellStyle name="Total 7 2 6 3 4 2" xfId="28226"/>
    <cellStyle name="Total 7 2 6 3 5" xfId="27529"/>
    <cellStyle name="Total 7 2 6 4" xfId="21900"/>
    <cellStyle name="Total 7 2 6 4 2" xfId="31580"/>
    <cellStyle name="Total 7 2 6 5" xfId="19164"/>
    <cellStyle name="Total 7 2 6 5 2" xfId="28844"/>
    <cellStyle name="Total 7 2 6 6" xfId="20703"/>
    <cellStyle name="Total 7 2 6 6 2" xfId="30383"/>
    <cellStyle name="Total 7 2 6 7" xfId="25506"/>
    <cellStyle name="Total 7 2 7" xfId="17049"/>
    <cellStyle name="Total 7 2 7 2" xfId="22624"/>
    <cellStyle name="Total 7 2 7 2 2" xfId="32304"/>
    <cellStyle name="Total 7 2 7 3" xfId="20931"/>
    <cellStyle name="Total 7 2 7 3 2" xfId="30611"/>
    <cellStyle name="Total 7 2 7 4" xfId="20983"/>
    <cellStyle name="Total 7 2 7 4 2" xfId="30663"/>
    <cellStyle name="Total 7 2 7 5" xfId="26599"/>
    <cellStyle name="Total 7 2 7 6" xfId="25776"/>
    <cellStyle name="Total 7 2 8" xfId="17157"/>
    <cellStyle name="Total 7 2 8 2" xfId="22732"/>
    <cellStyle name="Total 7 2 8 2 2" xfId="32412"/>
    <cellStyle name="Total 7 2 8 3" xfId="18437"/>
    <cellStyle name="Total 7 2 8 3 2" xfId="28117"/>
    <cellStyle name="Total 7 2 8 4" xfId="19632"/>
    <cellStyle name="Total 7 2 8 4 2" xfId="29312"/>
    <cellStyle name="Total 7 2 8 5" xfId="27142"/>
    <cellStyle name="Total 7 2 9" xfId="21621"/>
    <cellStyle name="Total 7 2 9 2" xfId="31301"/>
    <cellStyle name="Total 7 3" xfId="16027"/>
    <cellStyle name="Total 7 3 10" xfId="25656"/>
    <cellStyle name="Total 7 3 2" xfId="16160"/>
    <cellStyle name="Total 7 3 2 2" xfId="16666"/>
    <cellStyle name="Total 7 3 2 2 2" xfId="17580"/>
    <cellStyle name="Total 7 3 2 2 2 2" xfId="23140"/>
    <cellStyle name="Total 7 3 2 2 2 2 2" xfId="32820"/>
    <cellStyle name="Total 7 3 2 2 2 3" xfId="18929"/>
    <cellStyle name="Total 7 3 2 2 2 3 2" xfId="28609"/>
    <cellStyle name="Total 7 3 2 2 2 4" xfId="18432"/>
    <cellStyle name="Total 7 3 2 2 2 4 2" xfId="28112"/>
    <cellStyle name="Total 7 3 2 2 2 5" xfId="27062"/>
    <cellStyle name="Total 7 3 2 2 2 6" xfId="27264"/>
    <cellStyle name="Total 7 3 2 2 3" xfId="18261"/>
    <cellStyle name="Total 7 3 2 2 3 2" xfId="23821"/>
    <cellStyle name="Total 7 3 2 2 3 2 2" xfId="33501"/>
    <cellStyle name="Total 7 3 2 2 3 3" xfId="23925"/>
    <cellStyle name="Total 7 3 2 2 3 3 2" xfId="33605"/>
    <cellStyle name="Total 7 3 2 2 3 4" xfId="25009"/>
    <cellStyle name="Total 7 3 2 2 3 4 2" xfId="34689"/>
    <cellStyle name="Total 7 3 2 2 3 5" xfId="27945"/>
    <cellStyle name="Total 7 3 2 2 4" xfId="22316"/>
    <cellStyle name="Total 7 3 2 2 4 2" xfId="31996"/>
    <cellStyle name="Total 7 3 2 2 5" xfId="18388"/>
    <cellStyle name="Total 7 3 2 2 5 2" xfId="28068"/>
    <cellStyle name="Total 7 3 2 2 6" xfId="19068"/>
    <cellStyle name="Total 7 3 2 2 6 2" xfId="28748"/>
    <cellStyle name="Total 7 3 2 2 7" xfId="25872"/>
    <cellStyle name="Total 7 3 2 3" xfId="16430"/>
    <cellStyle name="Total 7 3 2 3 2" xfId="17344"/>
    <cellStyle name="Total 7 3 2 3 2 2" xfId="22904"/>
    <cellStyle name="Total 7 3 2 3 2 2 2" xfId="32584"/>
    <cellStyle name="Total 7 3 2 3 2 3" xfId="19593"/>
    <cellStyle name="Total 7 3 2 3 2 3 2" xfId="29273"/>
    <cellStyle name="Total 7 3 2 3 2 4" xfId="19705"/>
    <cellStyle name="Total 7 3 2 3 2 4 2" xfId="29385"/>
    <cellStyle name="Total 7 3 2 3 2 5" xfId="26826"/>
    <cellStyle name="Total 7 3 2 3 2 6" xfId="25023"/>
    <cellStyle name="Total 7 3 2 3 3" xfId="18025"/>
    <cellStyle name="Total 7 3 2 3 3 2" xfId="23585"/>
    <cellStyle name="Total 7 3 2 3 3 2 2" xfId="33265"/>
    <cellStyle name="Total 7 3 2 3 3 3" xfId="18358"/>
    <cellStyle name="Total 7 3 2 3 3 3 2" xfId="28038"/>
    <cellStyle name="Total 7 3 2 3 3 4" xfId="19571"/>
    <cellStyle name="Total 7 3 2 3 3 4 2" xfId="29251"/>
    <cellStyle name="Total 7 3 2 3 3 5" xfId="27709"/>
    <cellStyle name="Total 7 3 2 3 4" xfId="22080"/>
    <cellStyle name="Total 7 3 2 3 4 2" xfId="31760"/>
    <cellStyle name="Total 7 3 2 3 5" xfId="19241"/>
    <cellStyle name="Total 7 3 2 3 5 2" xfId="28921"/>
    <cellStyle name="Total 7 3 2 3 6" xfId="20498"/>
    <cellStyle name="Total 7 3 2 3 6 2" xfId="30178"/>
    <cellStyle name="Total 7 3 2 3 7" xfId="25821"/>
    <cellStyle name="Total 7 3 2 4" xfId="17223"/>
    <cellStyle name="Total 7 3 2 4 2" xfId="22789"/>
    <cellStyle name="Total 7 3 2 4 2 2" xfId="32469"/>
    <cellStyle name="Total 7 3 2 4 3" xfId="18382"/>
    <cellStyle name="Total 7 3 2 4 3 2" xfId="28062"/>
    <cellStyle name="Total 7 3 2 4 4" xfId="21460"/>
    <cellStyle name="Total 7 3 2 4 4 2" xfId="31140"/>
    <cellStyle name="Total 7 3 2 4 5" xfId="26740"/>
    <cellStyle name="Total 7 3 2 4 6" xfId="27139"/>
    <cellStyle name="Total 7 3 2 5" xfId="17755"/>
    <cellStyle name="Total 7 3 2 5 2" xfId="23315"/>
    <cellStyle name="Total 7 3 2 5 2 2" xfId="32995"/>
    <cellStyle name="Total 7 3 2 5 3" xfId="22810"/>
    <cellStyle name="Total 7 3 2 5 3 2" xfId="32490"/>
    <cellStyle name="Total 7 3 2 5 4" xfId="21113"/>
    <cellStyle name="Total 7 3 2 5 4 2" xfId="30793"/>
    <cellStyle name="Total 7 3 2 5 5" xfId="27439"/>
    <cellStyle name="Total 7 3 2 6" xfId="21810"/>
    <cellStyle name="Total 7 3 2 6 2" xfId="31490"/>
    <cellStyle name="Total 7 3 2 7" xfId="19820"/>
    <cellStyle name="Total 7 3 2 7 2" xfId="29500"/>
    <cellStyle name="Total 7 3 2 8" xfId="19602"/>
    <cellStyle name="Total 7 3 2 8 2" xfId="29282"/>
    <cellStyle name="Total 7 3 2 9" xfId="25575"/>
    <cellStyle name="Total 7 3 3" xfId="16554"/>
    <cellStyle name="Total 7 3 3 2" xfId="17468"/>
    <cellStyle name="Total 7 3 3 2 2" xfId="23028"/>
    <cellStyle name="Total 7 3 3 2 2 2" xfId="32708"/>
    <cellStyle name="Total 7 3 3 2 3" xfId="18909"/>
    <cellStyle name="Total 7 3 3 2 3 2" xfId="28589"/>
    <cellStyle name="Total 7 3 3 2 4" xfId="21026"/>
    <cellStyle name="Total 7 3 3 2 4 2" xfId="30706"/>
    <cellStyle name="Total 7 3 3 2 5" xfId="26950"/>
    <cellStyle name="Total 7 3 3 2 6" xfId="25049"/>
    <cellStyle name="Total 7 3 3 3" xfId="18149"/>
    <cellStyle name="Total 7 3 3 3 2" xfId="23709"/>
    <cellStyle name="Total 7 3 3 3 2 2" xfId="33389"/>
    <cellStyle name="Total 7 3 3 3 3" xfId="24262"/>
    <cellStyle name="Total 7 3 3 3 3 2" xfId="33942"/>
    <cellStyle name="Total 7 3 3 3 4" xfId="24769"/>
    <cellStyle name="Total 7 3 3 3 4 2" xfId="34449"/>
    <cellStyle name="Total 7 3 3 3 5" xfId="27833"/>
    <cellStyle name="Total 7 3 3 4" xfId="22204"/>
    <cellStyle name="Total 7 3 3 4 2" xfId="31884"/>
    <cellStyle name="Total 7 3 3 5" xfId="19972"/>
    <cellStyle name="Total 7 3 3 5 2" xfId="29652"/>
    <cellStyle name="Total 7 3 3 6" xfId="20114"/>
    <cellStyle name="Total 7 3 3 6 2" xfId="29794"/>
    <cellStyle name="Total 7 3 3 7" xfId="25976"/>
    <cellStyle name="Total 7 3 4" xfId="16318"/>
    <cellStyle name="Total 7 3 4 2" xfId="17094"/>
    <cellStyle name="Total 7 3 4 2 2" xfId="22669"/>
    <cellStyle name="Total 7 3 4 2 2 2" xfId="32349"/>
    <cellStyle name="Total 7 3 4 2 3" xfId="19582"/>
    <cellStyle name="Total 7 3 4 2 3 2" xfId="29262"/>
    <cellStyle name="Total 7 3 4 2 4" xfId="18656"/>
    <cellStyle name="Total 7 3 4 2 4 2" xfId="28336"/>
    <cellStyle name="Total 7 3 4 2 5" xfId="26642"/>
    <cellStyle name="Total 7 3 4 2 6" xfId="25472"/>
    <cellStyle name="Total 7 3 4 3" xfId="17913"/>
    <cellStyle name="Total 7 3 4 3 2" xfId="23473"/>
    <cellStyle name="Total 7 3 4 3 2 2" xfId="33153"/>
    <cellStyle name="Total 7 3 4 3 3" xfId="20495"/>
    <cellStyle name="Total 7 3 4 3 3 2" xfId="30175"/>
    <cellStyle name="Total 7 3 4 3 4" xfId="24834"/>
    <cellStyle name="Total 7 3 4 3 4 2" xfId="34514"/>
    <cellStyle name="Total 7 3 4 3 5" xfId="27597"/>
    <cellStyle name="Total 7 3 4 4" xfId="21968"/>
    <cellStyle name="Total 7 3 4 4 2" xfId="31648"/>
    <cellStyle name="Total 7 3 4 5" xfId="20422"/>
    <cellStyle name="Total 7 3 4 5 2" xfId="30102"/>
    <cellStyle name="Total 7 3 4 6" xfId="21116"/>
    <cellStyle name="Total 7 3 4 6 2" xfId="30796"/>
    <cellStyle name="Total 7 3 4 7" xfId="25859"/>
    <cellStyle name="Total 7 3 5" xfId="17150"/>
    <cellStyle name="Total 7 3 5 2" xfId="22725"/>
    <cellStyle name="Total 7 3 5 2 2" xfId="32405"/>
    <cellStyle name="Total 7 3 5 3" xfId="19064"/>
    <cellStyle name="Total 7 3 5 3 2" xfId="28744"/>
    <cellStyle name="Total 7 3 5 4" xfId="18755"/>
    <cellStyle name="Total 7 3 5 4 2" xfId="28435"/>
    <cellStyle name="Total 7 3 5 5" xfId="26689"/>
    <cellStyle name="Total 7 3 5 6" xfId="26289"/>
    <cellStyle name="Total 7 3 6" xfId="17643"/>
    <cellStyle name="Total 7 3 6 2" xfId="23203"/>
    <cellStyle name="Total 7 3 6 2 2" xfId="32883"/>
    <cellStyle name="Total 7 3 6 3" xfId="20013"/>
    <cellStyle name="Total 7 3 6 3 2" xfId="29693"/>
    <cellStyle name="Total 7 3 6 4" xfId="21033"/>
    <cellStyle name="Total 7 3 6 4 2" xfId="30713"/>
    <cellStyle name="Total 7 3 6 5" xfId="27327"/>
    <cellStyle name="Total 7 3 7" xfId="21694"/>
    <cellStyle name="Total 7 3 7 2" xfId="31374"/>
    <cellStyle name="Total 7 3 8" xfId="19555"/>
    <cellStyle name="Total 7 3 8 2" xfId="29235"/>
    <cellStyle name="Total 7 3 9" xfId="19816"/>
    <cellStyle name="Total 7 3 9 2" xfId="29496"/>
    <cellStyle name="Total 7 4" xfId="16062"/>
    <cellStyle name="Total 7 4 2" xfId="16588"/>
    <cellStyle name="Total 7 4 2 2" xfId="17502"/>
    <cellStyle name="Total 7 4 2 2 2" xfId="23062"/>
    <cellStyle name="Total 7 4 2 2 2 2" xfId="32742"/>
    <cellStyle name="Total 7 4 2 2 3" xfId="20428"/>
    <cellStyle name="Total 7 4 2 2 3 2" xfId="30108"/>
    <cellStyle name="Total 7 4 2 2 4" xfId="20253"/>
    <cellStyle name="Total 7 4 2 2 4 2" xfId="29933"/>
    <cellStyle name="Total 7 4 2 2 5" xfId="26984"/>
    <cellStyle name="Total 7 4 2 2 6" xfId="27186"/>
    <cellStyle name="Total 7 4 2 3" xfId="18183"/>
    <cellStyle name="Total 7 4 2 3 2" xfId="23743"/>
    <cellStyle name="Total 7 4 2 3 2 2" xfId="33423"/>
    <cellStyle name="Total 7 4 2 3 3" xfId="23992"/>
    <cellStyle name="Total 7 4 2 3 3 2" xfId="33672"/>
    <cellStyle name="Total 7 4 2 3 4" xfId="24826"/>
    <cellStyle name="Total 7 4 2 3 4 2" xfId="34506"/>
    <cellStyle name="Total 7 4 2 3 5" xfId="27867"/>
    <cellStyle name="Total 7 4 2 4" xfId="22238"/>
    <cellStyle name="Total 7 4 2 4 2" xfId="31918"/>
    <cellStyle name="Total 7 4 2 5" xfId="19148"/>
    <cellStyle name="Total 7 4 2 5 2" xfId="28828"/>
    <cellStyle name="Total 7 4 2 6" xfId="18628"/>
    <cellStyle name="Total 7 4 2 6 2" xfId="28308"/>
    <cellStyle name="Total 7 4 2 7" xfId="25833"/>
    <cellStyle name="Total 7 4 3" xfId="16352"/>
    <cellStyle name="Total 7 4 3 2" xfId="16838"/>
    <cellStyle name="Total 7 4 3 2 2" xfId="22413"/>
    <cellStyle name="Total 7 4 3 2 2 2" xfId="32093"/>
    <cellStyle name="Total 7 4 3 2 3" xfId="19696"/>
    <cellStyle name="Total 7 4 3 2 3 2" xfId="29376"/>
    <cellStyle name="Total 7 4 3 2 4" xfId="19510"/>
    <cellStyle name="Total 7 4 3 2 4 2" xfId="29190"/>
    <cellStyle name="Total 7 4 3 2 5" xfId="26395"/>
    <cellStyle name="Total 7 4 3 2 6" xfId="25369"/>
    <cellStyle name="Total 7 4 3 3" xfId="17947"/>
    <cellStyle name="Total 7 4 3 3 2" xfId="23507"/>
    <cellStyle name="Total 7 4 3 3 2 2" xfId="33187"/>
    <cellStyle name="Total 7 4 3 3 3" xfId="20948"/>
    <cellStyle name="Total 7 4 3 3 3 2" xfId="30628"/>
    <cellStyle name="Total 7 4 3 3 4" xfId="19177"/>
    <cellStyle name="Total 7 4 3 3 4 2" xfId="28857"/>
    <cellStyle name="Total 7 4 3 3 5" xfId="27631"/>
    <cellStyle name="Total 7 4 3 4" xfId="22002"/>
    <cellStyle name="Total 7 4 3 4 2" xfId="31682"/>
    <cellStyle name="Total 7 4 3 5" xfId="24353"/>
    <cellStyle name="Total 7 4 3 5 2" xfId="34033"/>
    <cellStyle name="Total 7 4 3 6" xfId="18608"/>
    <cellStyle name="Total 7 4 3 6 2" xfId="28288"/>
    <cellStyle name="Total 7 4 3 7" xfId="25572"/>
    <cellStyle name="Total 7 4 4" xfId="17100"/>
    <cellStyle name="Total 7 4 4 2" xfId="22675"/>
    <cellStyle name="Total 7 4 4 2 2" xfId="32355"/>
    <cellStyle name="Total 7 4 4 3" xfId="20877"/>
    <cellStyle name="Total 7 4 4 3 2" xfId="30557"/>
    <cellStyle name="Total 7 4 4 4" xfId="19351"/>
    <cellStyle name="Total 7 4 4 4 2" xfId="29031"/>
    <cellStyle name="Total 7 4 4 5" xfId="26648"/>
    <cellStyle name="Total 7 4 4 6" xfId="25162"/>
    <cellStyle name="Total 7 4 5" xfId="17677"/>
    <cellStyle name="Total 7 4 5 2" xfId="23237"/>
    <cellStyle name="Total 7 4 5 2 2" xfId="32917"/>
    <cellStyle name="Total 7 4 5 3" xfId="18738"/>
    <cellStyle name="Total 7 4 5 3 2" xfId="28418"/>
    <cellStyle name="Total 7 4 5 4" xfId="20167"/>
    <cellStyle name="Total 7 4 5 4 2" xfId="29847"/>
    <cellStyle name="Total 7 4 5 5" xfId="27361"/>
    <cellStyle name="Total 7 4 6" xfId="21728"/>
    <cellStyle name="Total 7 4 6 2" xfId="31408"/>
    <cellStyle name="Total 7 4 7" xfId="24263"/>
    <cellStyle name="Total 7 4 7 2" xfId="33943"/>
    <cellStyle name="Total 7 4 8" xfId="21401"/>
    <cellStyle name="Total 7 4 8 2" xfId="31081"/>
    <cellStyle name="Total 7 4 9" xfId="26243"/>
    <cellStyle name="Total 7 5" xfId="16216"/>
    <cellStyle name="Total 7 5 2" xfId="16910"/>
    <cellStyle name="Total 7 5 2 2" xfId="22485"/>
    <cellStyle name="Total 7 5 2 2 2" xfId="32165"/>
    <cellStyle name="Total 7 5 2 3" xfId="24160"/>
    <cellStyle name="Total 7 5 2 3 2" xfId="33840"/>
    <cellStyle name="Total 7 5 2 4" xfId="19324"/>
    <cellStyle name="Total 7 5 2 4 2" xfId="29004"/>
    <cellStyle name="Total 7 5 2 5" xfId="26467"/>
    <cellStyle name="Total 7 5 2 6" xfId="25290"/>
    <cellStyle name="Total 7 5 3" xfId="17811"/>
    <cellStyle name="Total 7 5 3 2" xfId="23371"/>
    <cellStyle name="Total 7 5 3 2 2" xfId="33051"/>
    <cellStyle name="Total 7 5 3 3" xfId="20725"/>
    <cellStyle name="Total 7 5 3 3 2" xfId="30405"/>
    <cellStyle name="Total 7 5 3 4" xfId="24895"/>
    <cellStyle name="Total 7 5 3 4 2" xfId="34575"/>
    <cellStyle name="Total 7 5 3 5" xfId="27495"/>
    <cellStyle name="Total 7 5 4" xfId="21866"/>
    <cellStyle name="Total 7 5 4 2" xfId="31546"/>
    <cellStyle name="Total 7 5 5" xfId="18981"/>
    <cellStyle name="Total 7 5 5 2" xfId="28661"/>
    <cellStyle name="Total 7 5 6" xfId="21168"/>
    <cellStyle name="Total 7 5 6 2" xfId="30848"/>
    <cellStyle name="Total 7 5 7" xfId="25525"/>
    <cellStyle name="Total 7 6" xfId="24230"/>
    <cellStyle name="Total 7 6 2" xfId="33910"/>
    <cellStyle name="Warning Text" xfId="14" builtinId="11" customBuiltin="1"/>
    <cellStyle name="Warning Text 2" xfId="145"/>
    <cellStyle name="Warning Text 3" xfId="222"/>
    <cellStyle name="Warning Text 4" xfId="307"/>
    <cellStyle name="Warning Text 5" xfId="801"/>
    <cellStyle name="Warning Text 6" xfId="824"/>
    <cellStyle name="Warning Text 7" xfId="144"/>
  </cellStyles>
  <dxfs count="0"/>
  <tableStyles count="0" defaultTableStyle="TableStyleMedium2" defaultPivotStyle="PivotStyleLight16"/>
  <colors>
    <mruColors>
      <color rgb="FFFF9999"/>
      <color rgb="FFFF0066"/>
      <color rgb="FFE1FFE1"/>
      <color rgb="FFCCFFCC"/>
      <color rgb="FF99FF99"/>
      <color rgb="FFFFFFCC"/>
      <color rgb="FF00FF00"/>
      <color rgb="FF99CCFF"/>
      <color rgb="FFFF8585"/>
      <color rgb="FF00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http://cwcbweblink.state.co.us/weblink/docview.aspx?id=112522&amp;searchhandle=24474" TargetMode="External"/><Relationship Id="rId13" Type="http://schemas.openxmlformats.org/officeDocument/2006/relationships/hyperlink" Target="Yampa%20Valley%20Water%20Demand%20Study.pdf" TargetMode="External"/><Relationship Id="rId3" Type="http://schemas.openxmlformats.org/officeDocument/2006/relationships/hyperlink" Target="Appendix%20E%20Statewide%20M&amp;I%20and%20SSI%20Water%20Demand%20Projections%20SWSI%202004.pdf" TargetMode="External"/><Relationship Id="rId7" Type="http://schemas.openxmlformats.org/officeDocument/2006/relationships/hyperlink" Target="swsi2010.pdf" TargetMode="External"/><Relationship Id="rId12" Type="http://schemas.openxmlformats.org/officeDocument/2006/relationships/hyperlink" Target="http://water.usgs.gov/GIS/metadata/usgswrd/XML/qsitesdd.xml#stdorder" TargetMode="External"/><Relationship Id="rId2" Type="http://schemas.openxmlformats.org/officeDocument/2006/relationships/hyperlink" Target="http://www.ucsusa.org/clean_energy/our-energy-choices/energy-and-water-use/ucs-power-plant-database.html" TargetMode="External"/><Relationship Id="rId16" Type="http://schemas.openxmlformats.org/officeDocument/2006/relationships/hyperlink" Target="http://www.fws.gov/endangered/" TargetMode="External"/><Relationship Id="rId1" Type="http://schemas.openxmlformats.org/officeDocument/2006/relationships/hyperlink" Target="Appendix%20H_State%20of%20Colorado%202050%20Municipal%20and%20Industrial%20Water%20Use%20Projections.pdf" TargetMode="External"/><Relationship Id="rId6" Type="http://schemas.openxmlformats.org/officeDocument/2006/relationships/hyperlink" Target="SWSI%202004.pdf" TargetMode="External"/><Relationship Id="rId11" Type="http://schemas.openxmlformats.org/officeDocument/2006/relationships/hyperlink" Target="http://cdss.state.co.us/software/Pages/StateMod.aspx" TargetMode="External"/><Relationship Id="rId5" Type="http://schemas.openxmlformats.org/officeDocument/2006/relationships/hyperlink" Target="http://geo.usace.army.mil/pgis/f?p=397:1:0" TargetMode="External"/><Relationship Id="rId15" Type="http://schemas.openxmlformats.org/officeDocument/2006/relationships/hyperlink" Target="USGS%20Estimated%20Use%20of%20Water%20in%20the%20United%20States%20in%202005.xls" TargetMode="External"/><Relationship Id="rId10" Type="http://schemas.openxmlformats.org/officeDocument/2006/relationships/hyperlink" Target="USGS%20Estimated%20Use%20of%20Water%20in%20the%20United%20States%20in%201995.xlsx" TargetMode="External"/><Relationship Id="rId4" Type="http://schemas.openxmlformats.org/officeDocument/2006/relationships/hyperlink" Target="http://www.ucsusa.org/ew3database" TargetMode="External"/><Relationship Id="rId9" Type="http://schemas.openxmlformats.org/officeDocument/2006/relationships/hyperlink" Target="Estimated%20Withdrawals%20and%20Use%20of%20Water%20in%20Colorado,%202005.pdf" TargetMode="External"/><Relationship Id="rId14" Type="http://schemas.openxmlformats.org/officeDocument/2006/relationships/hyperlink" Target="Energy%20Development%20Water%20Needs%20Assessment%20Phase%201%20Report.pdf"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water.usgs.gov/GIS/metadata/usgswrd/XML/rech48grd.xml" TargetMode="External"/><Relationship Id="rId2" Type="http://schemas.openxmlformats.org/officeDocument/2006/relationships/hyperlink" Target="ftp://ftp.ftw.nrcs.usda.gov/wbd" TargetMode="External"/><Relationship Id="rId1" Type="http://schemas.openxmlformats.org/officeDocument/2006/relationships/hyperlink" Target="http://cumulus.cr.usgs.gov/webappcontent/neddownloadtool/NEDDownloadToolDMS.html" TargetMode="External"/><Relationship Id="rId5" Type="http://schemas.openxmlformats.org/officeDocument/2006/relationships/hyperlink" Target="http://cdss.state.co.us/GIS/Pages/DataByCategory.aspx" TargetMode="External"/><Relationship Id="rId4" Type="http://schemas.openxmlformats.org/officeDocument/2006/relationships/hyperlink" Target="http://www.census.gov/geo/www/tiger/tgrshp2010/pophu.html"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Document Sources and Data'!AI4"/><Relationship Id="rId2" Type="http://schemas.openxmlformats.org/officeDocument/2006/relationships/hyperlink" Target="#'GIS Sources and Data'!A17"/><Relationship Id="rId1" Type="http://schemas.openxmlformats.org/officeDocument/2006/relationships/hyperlink" Target="#'GIS Sources and Data'!A4"/><Relationship Id="rId5" Type="http://schemas.openxmlformats.org/officeDocument/2006/relationships/image" Target="../media/image1.emf"/><Relationship Id="rId4" Type="http://schemas.openxmlformats.org/officeDocument/2006/relationships/hyperlink" Target="#'Physical Supply'!A1"/></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emf"/></Relationships>
</file>

<file path=xl/drawings/_rels/drawing5.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2.emf"/><Relationship Id="rId5" Type="http://schemas.openxmlformats.org/officeDocument/2006/relationships/image" Target="../media/image10.emf"/><Relationship Id="rId4" Type="http://schemas.openxmlformats.org/officeDocument/2006/relationships/image" Target="../media/image9.emf"/></Relationships>
</file>

<file path=xl/drawings/_rels/drawing6.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4.emf"/></Relationships>
</file>

<file path=xl/drawings/_rels/drawing8.xml.rels><?xml version="1.0" encoding="UTF-8" standalone="yes"?>
<Relationships xmlns="http://schemas.openxmlformats.org/package/2006/relationships"><Relationship Id="rId1" Type="http://schemas.openxmlformats.org/officeDocument/2006/relationships/image" Target="../media/image15.emf"/></Relationships>
</file>

<file path=xl/drawings/_rels/drawing9.xml.rels><?xml version="1.0" encoding="UTF-8" standalone="yes"?>
<Relationships xmlns="http://schemas.openxmlformats.org/package/2006/relationships"><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11</xdr:col>
      <xdr:colOff>342900</xdr:colOff>
      <xdr:row>3</xdr:row>
      <xdr:rowOff>7620</xdr:rowOff>
    </xdr:from>
    <xdr:to>
      <xdr:col>22</xdr:col>
      <xdr:colOff>533400</xdr:colOff>
      <xdr:row>21</xdr:row>
      <xdr:rowOff>93345</xdr:rowOff>
    </xdr:to>
    <xdr:sp macro="" textlink="">
      <xdr:nvSpPr>
        <xdr:cNvPr id="8" name="TextBox 7">
          <a:hlinkClick xmlns:r="http://schemas.openxmlformats.org/officeDocument/2006/relationships" r:id="rId1"/>
        </xdr:cNvPr>
        <xdr:cNvSpPr txBox="1"/>
      </xdr:nvSpPr>
      <xdr:spPr>
        <a:xfrm>
          <a:off x="7048500" y="586740"/>
          <a:ext cx="6896100" cy="3377565"/>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a:ea typeface="+mn-ea"/>
              <a:cs typeface="+mn-cs"/>
            </a:rPr>
            <a:t>Source:</a:t>
          </a:r>
          <a:r>
            <a:rPr kumimoji="0" lang="en-US" sz="1100" b="0" i="0" u="none" strike="noStrike" kern="0" cap="none" spc="0" normalizeH="0" baseline="0" noProof="0">
              <a:ln>
                <a:noFill/>
              </a:ln>
              <a:solidFill>
                <a:sysClr val="windowText" lastClr="000000"/>
              </a:solidFill>
              <a:effectLst/>
              <a:uLnTx/>
              <a:uFillTx/>
              <a:latin typeface="Calibri"/>
              <a:ea typeface="+mn-ea"/>
              <a:cs typeface="+mn-cs"/>
            </a:rPr>
            <a:t> SWSI (Statewide Water Supply Initiative) 2010, Appendix H: State of Colorado 2050 Municipal and Industrial Water Use Projections.  </a:t>
          </a:r>
          <a:r>
            <a:rPr kumimoji="0" lang="en-US" sz="1100" b="1" i="1" u="none" strike="noStrike" kern="0" cap="none" spc="0" normalizeH="0" baseline="0" noProof="0">
              <a:ln>
                <a:noFill/>
              </a:ln>
              <a:solidFill>
                <a:schemeClr val="accent6">
                  <a:lumMod val="50000"/>
                </a:schemeClr>
              </a:solidFill>
              <a:effectLst/>
              <a:uLnTx/>
              <a:uFillTx/>
              <a:latin typeface="Calibri"/>
              <a:ea typeface="+mn-ea"/>
              <a:cs typeface="+mn-cs"/>
            </a:rPr>
            <a:t>Labeled in data as SWSI 2010 App H</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a:ea typeface="+mn-ea"/>
              <a:cs typeface="+mn-cs"/>
            </a:rPr>
            <a:t>Pdf Link:</a:t>
          </a:r>
          <a:r>
            <a:rPr kumimoji="0" lang="en-US" sz="1100" b="0" i="0" u="none" strike="noStrike" kern="0" cap="none" spc="0" normalizeH="0" baseline="0" noProof="0">
              <a:ln>
                <a:noFill/>
              </a:ln>
              <a:solidFill>
                <a:sysClr val="windowText" lastClr="000000"/>
              </a:solidFill>
              <a:effectLst/>
              <a:uLnTx/>
              <a:uFillTx/>
              <a:latin typeface="Calibri"/>
              <a:ea typeface="+mn-ea"/>
              <a:cs typeface="+mn-cs"/>
            </a:rPr>
            <a:t>  </a:t>
          </a:r>
          <a:r>
            <a:rPr kumimoji="0" lang="en-US" sz="1100" b="0" i="1" u="none" strike="noStrike" kern="0" cap="none" spc="0" normalizeH="0" baseline="0" noProof="0">
              <a:ln>
                <a:noFill/>
              </a:ln>
              <a:solidFill>
                <a:sysClr val="windowText" lastClr="000000"/>
              </a:solidFill>
              <a:effectLst/>
              <a:uLnTx/>
              <a:uFillTx/>
              <a:latin typeface="Calibri"/>
              <a:ea typeface="+mn-ea"/>
              <a:cs typeface="+mn-cs"/>
            </a:rPr>
            <a:t>Click anywhere in this box to link to source.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a:ea typeface="+mn-ea"/>
              <a:cs typeface="+mn-cs"/>
            </a:rPr>
            <a:t>Description of Source:</a:t>
          </a:r>
          <a:r>
            <a:rPr kumimoji="0" lang="en-US" sz="1100" b="0" i="0" u="none" strike="noStrike" kern="0" cap="none" spc="0" normalizeH="0" baseline="0" noProof="0">
              <a:ln>
                <a:noFill/>
              </a:ln>
              <a:solidFill>
                <a:sysClr val="windowText" lastClr="000000"/>
              </a:solidFill>
              <a:effectLst/>
              <a:uLnTx/>
              <a:uFillTx/>
              <a:latin typeface="Calibri"/>
              <a:ea typeface="+mn-ea"/>
              <a:cs typeface="+mn-cs"/>
            </a:rPr>
            <a:t>  Appendix H of the SWSI 2010 report is an update of a previous version created for the SWSI 2004 report.  This appendix describes the current (2010) and future (2050) consumptive water use needs for the M&amp;I (Municipal and Industrial) sector of the state of Colorado.  The Municipal portion of the M&amp;I sector consists of both municipal and domestic water use.  Municipal use is defined as the amount of water consumed by entities (residential and commercial) that receive their water from municipal water providers.  Domestic use refers to the rural areas of the state where entities rely upon individual wells or very small water supply systems.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Calibri"/>
              <a:ea typeface="+mn-ea"/>
              <a:cs typeface="+mn-cs"/>
            </a:rPr>
            <a:t>The Industrial portion of the M&amp;I sector is labeled in the Appendix as SSI or Self-Supplied Industrial.  These are commercial or private entities that supply their own water either from groundwater pumping or surface water withdrawals without the aid of a municipal water supplier.  This portion is composed of entities involved in Energy Development (such as mining for coal and renewable sources), Large Industry (large facilities such as the Coors Brewing Company in Jefferson County and the Colorado Steel Company in Pueblo County), Snowmaking (ski resorts) and Thermoelectric power generation.  For the purposes of this project, the Thermoelectric portion is treated as a separate sector.</a:t>
          </a:r>
          <a:endParaRPr kumimoji="0" lang="en-US"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0</xdr:col>
      <xdr:colOff>76200</xdr:colOff>
      <xdr:row>36</xdr:row>
      <xdr:rowOff>121920</xdr:rowOff>
    </xdr:from>
    <xdr:to>
      <xdr:col>11</xdr:col>
      <xdr:colOff>83820</xdr:colOff>
      <xdr:row>54</xdr:row>
      <xdr:rowOff>137160</xdr:rowOff>
    </xdr:to>
    <xdr:sp macro="" textlink="">
      <xdr:nvSpPr>
        <xdr:cNvPr id="9" name="TextBox 8">
          <a:hlinkClick xmlns:r="http://schemas.openxmlformats.org/officeDocument/2006/relationships" r:id="rId2"/>
        </xdr:cNvPr>
        <xdr:cNvSpPr txBox="1"/>
      </xdr:nvSpPr>
      <xdr:spPr>
        <a:xfrm>
          <a:off x="76200" y="6736080"/>
          <a:ext cx="6713220" cy="330708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t>Source:</a:t>
          </a:r>
          <a:r>
            <a:rPr lang="en-US" sz="1100" b="0" baseline="0"/>
            <a:t> SWSI (Statewide Water Supply Initiative) 2010, Appendix I: Technical Memorandum State of Colorado Current and 2050 Agricultural Demands.  </a:t>
          </a:r>
          <a:r>
            <a:rPr lang="en-US" sz="1100" b="1" i="1" baseline="0">
              <a:solidFill>
                <a:schemeClr val="accent6">
                  <a:lumMod val="50000"/>
                </a:schemeClr>
              </a:solidFill>
            </a:rPr>
            <a:t>Labeled in data as SWSI 2010 App I</a:t>
          </a:r>
          <a:endParaRPr lang="en-US" sz="1100" b="1" i="0" baseline="0">
            <a:solidFill>
              <a:schemeClr val="accent6">
                <a:lumMod val="50000"/>
              </a:schemeClr>
            </a:solidFill>
          </a:endParaRPr>
        </a:p>
        <a:p>
          <a:endParaRPr lang="en-US" sz="1100" b="0" i="0" baseline="0"/>
        </a:p>
        <a:p>
          <a:r>
            <a:rPr lang="en-US" sz="1100" b="1" i="0" baseline="0"/>
            <a:t>Pdf Link:</a:t>
          </a:r>
          <a:r>
            <a:rPr lang="en-US" sz="1100" b="0" i="0" baseline="0"/>
            <a:t> </a:t>
          </a:r>
          <a:r>
            <a:rPr lang="en-US" sz="1100" b="1" i="0" u="sng" baseline="0">
              <a:solidFill>
                <a:srgbClr val="0066FF"/>
              </a:solidFill>
            </a:rPr>
            <a:t>http://www.ucsusa.org/clean_energy/our-energy-choices/energy-and-water-use/ucs-power-plant-database.html  </a:t>
          </a:r>
          <a:r>
            <a:rPr lang="en-US" sz="1100" b="0" i="1" baseline="0"/>
            <a:t>Click anywhere in this box to link to source</a:t>
          </a:r>
        </a:p>
        <a:p>
          <a:endParaRPr lang="en-US" sz="1100" b="0" i="0" baseline="0"/>
        </a:p>
        <a:p>
          <a:r>
            <a:rPr lang="en-US" sz="1100" b="1" i="0" baseline="0"/>
            <a:t>Description of Source:</a:t>
          </a:r>
          <a:r>
            <a:rPr lang="en-US" sz="1100" b="0" i="0" baseline="0"/>
            <a:t> "The purpose of this technical memorandum is to update the Statewide Water Supply Initiative (SWSI) Projected 2030 Agricultural Demands." </a:t>
          </a:r>
          <a:r>
            <a:rPr lang="en-US" sz="1100" b="0" i="1" baseline="0"/>
            <a:t>SWSI 2010 App I</a:t>
          </a:r>
          <a:r>
            <a:rPr lang="en-US" sz="1100" b="0" i="0" baseline="0"/>
            <a:t>.    This appendix describes the current (2010) and future (2050) consumptive water use needs for the Agricultural sector of the state of Colorado by both large river basin and state specific water districts.  The Agricultural sector consists of 2 parts, Irrigation and Non-Irrigation.  The Irrigation portion lists estimates for both the Irrigation Water Requirement (IWR) and the Water Supply Limited Consumptive Use (WSLCU).  The first estimate is the amount of water that would be used for all crops in Colorado if unlimited supplies of water were available.  Unfortunately, this is not the case and most agricultural areas have to budget water and work with only a limited supply.  This is the WSLCU.  The WSLCU describes the ACTUAL consumptive use of water for irrigation in Colorado due to limited water supply.</a:t>
          </a:r>
        </a:p>
        <a:p>
          <a:endParaRPr lang="en-US" sz="1100" b="0" i="0" baseline="0"/>
        </a:p>
        <a:p>
          <a:r>
            <a:rPr lang="en-US" sz="1100" b="0" i="0" baseline="0"/>
            <a:t>The Non-Irrigation portion of water demand includes livestock consumptive use, stock pond evaporation, and incidental losses (i.e. vegetative consumptive use that occurs along canals and in tailwater areas).</a:t>
          </a:r>
          <a:endParaRPr lang="en-US" sz="1100" b="1"/>
        </a:p>
      </xdr:txBody>
    </xdr:sp>
    <xdr:clientData/>
  </xdr:twoCellAnchor>
  <xdr:twoCellAnchor>
    <xdr:from>
      <xdr:col>11</xdr:col>
      <xdr:colOff>358140</xdr:colOff>
      <xdr:row>22</xdr:row>
      <xdr:rowOff>137160</xdr:rowOff>
    </xdr:from>
    <xdr:to>
      <xdr:col>22</xdr:col>
      <xdr:colOff>533400</xdr:colOff>
      <xdr:row>39</xdr:row>
      <xdr:rowOff>167640</xdr:rowOff>
    </xdr:to>
    <xdr:sp macro="" textlink="">
      <xdr:nvSpPr>
        <xdr:cNvPr id="10" name="TextBox 9">
          <a:hlinkClick xmlns:r="http://schemas.openxmlformats.org/officeDocument/2006/relationships" r:id="rId3"/>
        </xdr:cNvPr>
        <xdr:cNvSpPr txBox="1"/>
      </xdr:nvSpPr>
      <xdr:spPr>
        <a:xfrm>
          <a:off x="7063740" y="4191000"/>
          <a:ext cx="6880860" cy="313944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 </a:t>
          </a:r>
          <a:r>
            <a:rPr lang="en-US" sz="1100" b="1" baseline="0"/>
            <a:t> </a:t>
          </a:r>
          <a:r>
            <a:rPr lang="en-US" sz="1100" b="0" baseline="0"/>
            <a:t>SWSI (Statewide Water Supply Initiative) 2004. Appendix E:  Statewide M&amp;I and SSI Water Demand Projections.  </a:t>
          </a:r>
          <a:r>
            <a:rPr lang="en-US" sz="1100" b="1" i="1" baseline="0">
              <a:solidFill>
                <a:schemeClr val="accent6">
                  <a:lumMod val="50000"/>
                </a:schemeClr>
              </a:solidFill>
            </a:rPr>
            <a:t>Labeled in data as SWSI 2004 App E.</a:t>
          </a:r>
          <a:endParaRPr lang="en-US" sz="1100" b="1" i="0" baseline="0">
            <a:solidFill>
              <a:schemeClr val="accent6">
                <a:lumMod val="50000"/>
              </a:schemeClr>
            </a:solidFill>
          </a:endParaRPr>
        </a:p>
        <a:p>
          <a:endParaRPr lang="en-US" sz="1100" b="0" i="0" baseline="0"/>
        </a:p>
        <a:p>
          <a:r>
            <a:rPr lang="en-US" sz="1100" b="1" i="0" baseline="0"/>
            <a:t>Pdf Link:</a:t>
          </a:r>
          <a:r>
            <a:rPr lang="en-US" sz="1100" b="0" i="0" baseline="0"/>
            <a:t> </a:t>
          </a:r>
          <a:r>
            <a:rPr lang="en-US" sz="1100" b="0" i="1" baseline="0"/>
            <a:t>Click anywhere in this box to link to source.</a:t>
          </a:r>
        </a:p>
        <a:p>
          <a:endParaRPr lang="en-US" sz="1100" b="0" i="0" baseline="0"/>
        </a:p>
        <a:p>
          <a:r>
            <a:rPr lang="en-US" sz="1100" b="1" i="0" baseline="0"/>
            <a:t>Description of Source:</a:t>
          </a:r>
          <a:r>
            <a:rPr lang="en-US" sz="1100" b="0" i="0" baseline="0"/>
            <a:t> This appendix describes the current (2004) and future (2050) consumptive water use needs for the M&amp;I (Municipal and Industrial) sector of the state of Colorado.  The Municipal portion of the M&amp;I sector consists of both municipal and domestic water use.  Municipal use is defined as the amount of water consumed by entities (residential and commercial) that receive their water from municipal water providers.  Domestic use refers to the rural areas of the state where entities rely upon individual wells or very small water supply systems.</a:t>
          </a:r>
        </a:p>
        <a:p>
          <a:endParaRPr lang="en-US" sz="1100" b="0" i="0" baseline="0"/>
        </a:p>
        <a:p>
          <a:r>
            <a:rPr lang="en-US" sz="1100" b="0" i="0" baseline="0"/>
            <a:t>The Industrial portion of the M&amp;I sector is labeled in the Appendix as SSI or Self-Supplied Industrial.  There are commercial or private entities that supply their own water either from groundwater pumping or surface water withdrawals without the aid of a municipal water supplier. This portion is composed of entities involved in Snowmaking (ski resorts), Power Generation (Coal-Fired and Natural Gas Power Generating Facilities), and Miscellaneous (Large Industry).  For the purposes of this project, the power generation portion (Thermoelectric power) is treated as a separate sector.</a:t>
          </a:r>
          <a:endParaRPr lang="en-US" sz="1100" b="1"/>
        </a:p>
      </xdr:txBody>
    </xdr:sp>
    <xdr:clientData/>
  </xdr:twoCellAnchor>
  <xdr:twoCellAnchor>
    <xdr:from>
      <xdr:col>0</xdr:col>
      <xdr:colOff>91440</xdr:colOff>
      <xdr:row>24</xdr:row>
      <xdr:rowOff>53340</xdr:rowOff>
    </xdr:from>
    <xdr:to>
      <xdr:col>11</xdr:col>
      <xdr:colOff>91440</xdr:colOff>
      <xdr:row>36</xdr:row>
      <xdr:rowOff>7620</xdr:rowOff>
    </xdr:to>
    <xdr:sp macro="" textlink="">
      <xdr:nvSpPr>
        <xdr:cNvPr id="11" name="TextBox 10">
          <a:hlinkClick xmlns:r="http://schemas.openxmlformats.org/officeDocument/2006/relationships" r:id="rId4"/>
        </xdr:cNvPr>
        <xdr:cNvSpPr txBox="1"/>
      </xdr:nvSpPr>
      <xdr:spPr>
        <a:xfrm>
          <a:off x="91440" y="4472940"/>
          <a:ext cx="6705600" cy="2148840"/>
        </a:xfrm>
        <a:prstGeom prst="rect">
          <a:avLst/>
        </a:prstGeom>
        <a:gradFill flip="none" rotWithShape="1">
          <a:gsLst>
            <a:gs pos="0">
              <a:srgbClr val="FFFFDD">
                <a:shade val="30000"/>
                <a:satMod val="115000"/>
              </a:srgbClr>
            </a:gs>
            <a:gs pos="0">
              <a:srgbClr val="FFFF00"/>
            </a:gs>
            <a:gs pos="100000">
              <a:srgbClr val="FFFFDD">
                <a:shade val="100000"/>
                <a:satMod val="115000"/>
              </a:srgbClr>
            </a:gs>
          </a:gsLst>
          <a:lin ang="16200000" scaled="1"/>
          <a:tileRect/>
        </a:gradFill>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Union of Concerned Scientists.  2011.</a:t>
          </a:r>
          <a:r>
            <a:rPr lang="en-US" sz="1100" b="0" baseline="0"/>
            <a:t>  UCS EW3 Energy-Water Database V.1.2.  www.ucsusa.org/ew3database  </a:t>
          </a:r>
          <a:r>
            <a:rPr lang="en-US" sz="1100" b="1" i="1" baseline="0">
              <a:solidFill>
                <a:schemeClr val="accent6">
                  <a:lumMod val="50000"/>
                </a:schemeClr>
              </a:solidFill>
            </a:rPr>
            <a:t>Labeled in data as PowerPlant Data</a:t>
          </a:r>
          <a:endParaRPr lang="en-US" sz="1100" b="1" i="0" baseline="0">
            <a:solidFill>
              <a:schemeClr val="accent6">
                <a:lumMod val="50000"/>
              </a:schemeClr>
            </a:solidFill>
          </a:endParaRPr>
        </a:p>
        <a:p>
          <a:endParaRPr lang="en-US" sz="1100" b="0" i="0" baseline="0"/>
        </a:p>
        <a:p>
          <a:pPr marL="0" indent="0"/>
          <a:r>
            <a:rPr lang="en-US" sz="1100" b="1" i="0" baseline="0"/>
            <a:t>Pdf Link:</a:t>
          </a:r>
          <a:r>
            <a:rPr lang="en-US" sz="1100" b="0" i="0" baseline="0"/>
            <a:t>  </a:t>
          </a:r>
          <a:r>
            <a:rPr lang="en-US" sz="1100" b="0" i="1">
              <a:solidFill>
                <a:sysClr val="windowText" lastClr="000000"/>
              </a:solidFill>
              <a:latin typeface="+mn-lt"/>
              <a:ea typeface="+mn-ea"/>
              <a:cs typeface="+mn-cs"/>
            </a:rPr>
            <a:t>Click anywhere in this box to link to source.</a:t>
          </a:r>
        </a:p>
        <a:p>
          <a:endParaRPr lang="en-US" sz="1100" i="1">
            <a:solidFill>
              <a:schemeClr val="dk1"/>
            </a:solidFill>
            <a:latin typeface="+mn-lt"/>
            <a:ea typeface="+mn-ea"/>
            <a:cs typeface="+mn-cs"/>
          </a:endParaRPr>
        </a:p>
        <a:p>
          <a:r>
            <a:rPr lang="en-US" sz="1100" b="1"/>
            <a:t>Description</a:t>
          </a:r>
          <a:r>
            <a:rPr lang="en-US" sz="1100" b="1" baseline="0"/>
            <a:t> of Source:</a:t>
          </a:r>
          <a:r>
            <a:rPr lang="en-US" sz="1100" b="0" baseline="0"/>
            <a:t>  The purpose of this report is to calculate the amount and location of water use by power plants based upon the cooling and fuel types, compare findings with already compiled figures published by the US government, estimate the stress that these power plants place on water supplies, and list steps that can be made to lessen the impacts on water systems.</a:t>
          </a:r>
          <a:endParaRPr lang="en-US" sz="1100" b="1"/>
        </a:p>
      </xdr:txBody>
    </xdr:sp>
    <xdr:clientData/>
  </xdr:twoCellAnchor>
  <xdr:twoCellAnchor>
    <xdr:from>
      <xdr:col>0</xdr:col>
      <xdr:colOff>76200</xdr:colOff>
      <xdr:row>55</xdr:row>
      <xdr:rowOff>68580</xdr:rowOff>
    </xdr:from>
    <xdr:to>
      <xdr:col>11</xdr:col>
      <xdr:colOff>53340</xdr:colOff>
      <xdr:row>70</xdr:row>
      <xdr:rowOff>97972</xdr:rowOff>
    </xdr:to>
    <xdr:sp macro="" textlink="">
      <xdr:nvSpPr>
        <xdr:cNvPr id="12" name="TextBox 11">
          <a:hlinkClick xmlns:r="http://schemas.openxmlformats.org/officeDocument/2006/relationships" r:id="rId5"/>
        </xdr:cNvPr>
        <xdr:cNvSpPr txBox="1"/>
      </xdr:nvSpPr>
      <xdr:spPr>
        <a:xfrm>
          <a:off x="76200" y="10279380"/>
          <a:ext cx="6682740" cy="2805249"/>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100" b="1"/>
            <a:t>Source:</a:t>
          </a:r>
          <a:r>
            <a:rPr lang="en-US" sz="1100" b="0"/>
            <a:t> US Army Corps</a:t>
          </a:r>
          <a:r>
            <a:rPr lang="en-US" sz="1100" b="0" baseline="0"/>
            <a:t> of Engineers National Inventory of Dams, 2007 Version. </a:t>
          </a:r>
          <a:r>
            <a:rPr lang="en-US" sz="1100" b="1" baseline="0">
              <a:solidFill>
                <a:schemeClr val="accent6">
                  <a:lumMod val="50000"/>
                </a:schemeClr>
              </a:solidFill>
            </a:rPr>
            <a:t> </a:t>
          </a:r>
          <a:r>
            <a:rPr lang="en-US" sz="1100" b="1" i="1" baseline="0">
              <a:solidFill>
                <a:schemeClr val="accent6">
                  <a:lumMod val="50000"/>
                </a:schemeClr>
              </a:solidFill>
            </a:rPr>
            <a:t>Labeled in data as USACE Dam Database.</a:t>
          </a:r>
          <a:endParaRPr lang="en-US" sz="1100" b="1" baseline="0">
            <a:solidFill>
              <a:schemeClr val="accent6">
                <a:lumMod val="50000"/>
              </a:schemeClr>
            </a:solidFill>
          </a:endParaRPr>
        </a:p>
        <a:p>
          <a:endParaRPr lang="en-US" sz="1100" b="0" baseline="0"/>
        </a:p>
        <a:p>
          <a:r>
            <a:rPr lang="en-US" sz="1100" b="1" baseline="0"/>
            <a:t>Weblink: </a:t>
          </a:r>
          <a:r>
            <a:rPr lang="en-US" sz="1100" b="0" baseline="0"/>
            <a:t>http://geo.usace.army.mil/pgis/f?p=397:1:0. </a:t>
          </a:r>
        </a:p>
        <a:p>
          <a:r>
            <a:rPr lang="en-US" sz="1100" b="1" i="0" baseline="0"/>
            <a:t>Link:  </a:t>
          </a:r>
          <a:r>
            <a:rPr lang="en-US" sz="1100" b="0" i="1" baseline="0"/>
            <a:t>Click anywhere in this box to link to source.</a:t>
          </a:r>
          <a:r>
            <a:rPr lang="en-US" sz="1100" b="0" baseline="0"/>
            <a:t> </a:t>
          </a:r>
        </a:p>
        <a:p>
          <a:endParaRPr lang="en-US" sz="1100" b="0" baseline="0"/>
        </a:p>
        <a:p>
          <a:r>
            <a:rPr lang="en-US" sz="1100" b="1" baseline="0"/>
            <a:t>Description of Source:</a:t>
          </a:r>
          <a:r>
            <a:rPr lang="en-US" sz="1100" b="0" baseline="0"/>
            <a:t> The USACE (United States Army Corps of Engineers) National Dam Inventory is a listing of all known dams in the United States that fit 1 of 4 criteria:</a:t>
          </a:r>
        </a:p>
        <a:p>
          <a:r>
            <a:rPr lang="en-US" sz="1100" b="0" baseline="0"/>
            <a:t>1. High Hazard Classification: Loss of one human life is likely if the dam fails</a:t>
          </a:r>
        </a:p>
        <a:p>
          <a:r>
            <a:rPr lang="en-US" sz="1100" b="0" baseline="0"/>
            <a:t>2. Significant Hazard Classification: Possible loss of human life and likely significant property or environmental destruction</a:t>
          </a:r>
        </a:p>
        <a:p>
          <a:r>
            <a:rPr lang="en-US" sz="1100" b="0" baseline="0"/>
            <a:t>3. Equal to or exceeds 25 feet in height and exceeds 15 acre-feet of storage</a:t>
          </a:r>
        </a:p>
        <a:p>
          <a:r>
            <a:rPr lang="en-US" sz="1100" b="0" baseline="0"/>
            <a:t>4. Equal to or exceeds 50 acre-feet of storage and exceeds 6 feet in height.</a:t>
          </a:r>
        </a:p>
        <a:p>
          <a:endParaRPr lang="en-US" sz="1100" b="0" baseline="0"/>
        </a:p>
        <a:p>
          <a:r>
            <a:rPr lang="en-US" sz="1100" b="0" baseline="0"/>
            <a:t>The 2007 version of the database contains over 82000 entries.</a:t>
          </a:r>
          <a:endParaRPr lang="en-US" sz="1100" b="1" baseline="0"/>
        </a:p>
      </xdr:txBody>
    </xdr:sp>
    <xdr:clientData/>
  </xdr:twoCellAnchor>
  <xdr:twoCellAnchor>
    <xdr:from>
      <xdr:col>0</xdr:col>
      <xdr:colOff>45720</xdr:colOff>
      <xdr:row>3</xdr:row>
      <xdr:rowOff>7620</xdr:rowOff>
    </xdr:from>
    <xdr:to>
      <xdr:col>11</xdr:col>
      <xdr:colOff>121920</xdr:colOff>
      <xdr:row>11</xdr:row>
      <xdr:rowOff>137160</xdr:rowOff>
    </xdr:to>
    <xdr:sp macro="" textlink="">
      <xdr:nvSpPr>
        <xdr:cNvPr id="13" name="TextBox 12">
          <a:hlinkClick xmlns:r="http://schemas.openxmlformats.org/officeDocument/2006/relationships" r:id="rId6"/>
        </xdr:cNvPr>
        <xdr:cNvSpPr txBox="1"/>
      </xdr:nvSpPr>
      <xdr:spPr>
        <a:xfrm>
          <a:off x="45720" y="586740"/>
          <a:ext cx="6781800" cy="159258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US" sz="1100" b="1"/>
            <a:t>Source:</a:t>
          </a:r>
          <a:r>
            <a:rPr lang="en-US" sz="1100" b="0"/>
            <a:t> SWSI (Statewide Water Supply Initiative Report) 2004.  </a:t>
          </a:r>
          <a:r>
            <a:rPr lang="en-US" sz="1100" b="1" i="1">
              <a:solidFill>
                <a:schemeClr val="accent6">
                  <a:lumMod val="50000"/>
                </a:schemeClr>
              </a:solidFill>
            </a:rPr>
            <a:t>Labeled in data as SWSI 2004.</a:t>
          </a:r>
          <a:endParaRPr lang="en-US" sz="1100" b="1" i="0">
            <a:solidFill>
              <a:schemeClr val="accent6">
                <a:lumMod val="50000"/>
              </a:schemeClr>
            </a:solidFill>
          </a:endParaRPr>
        </a:p>
        <a:p>
          <a:endParaRPr lang="en-US" sz="1100" b="0" i="0"/>
        </a:p>
        <a:p>
          <a:r>
            <a:rPr lang="en-US" sz="1100" b="1" i="0"/>
            <a:t>Pdf Link:</a:t>
          </a:r>
          <a:r>
            <a:rPr lang="en-US" sz="1100" b="0" i="0"/>
            <a:t> </a:t>
          </a:r>
          <a:r>
            <a:rPr lang="en-US" sz="1100" b="0" i="1"/>
            <a:t>Click</a:t>
          </a:r>
          <a:r>
            <a:rPr lang="en-US" sz="1100" b="0" i="1" baseline="0"/>
            <a:t> anywhere in this box to link to source.</a:t>
          </a:r>
        </a:p>
        <a:p>
          <a:endParaRPr lang="en-US" sz="1100" b="0" i="0" baseline="0"/>
        </a:p>
        <a:p>
          <a:r>
            <a:rPr lang="en-US" sz="1100" b="1" i="0" baseline="0"/>
            <a:t>Description of Source:</a:t>
          </a:r>
          <a:r>
            <a:rPr lang="en-US" sz="1100" b="0" i="0" baseline="0"/>
            <a:t> The SWSI 2004 report is a compilation of water supply, water demand, water source, major river basin and state demographic information for both present and future (2030).  In addition, the report also outlines options for meeting future water needs, the evolution of framework to implement the options and even basin-specific solutions. </a:t>
          </a:r>
          <a:endParaRPr lang="en-US" sz="1100" b="1"/>
        </a:p>
      </xdr:txBody>
    </xdr:sp>
    <xdr:clientData/>
  </xdr:twoCellAnchor>
  <xdr:twoCellAnchor>
    <xdr:from>
      <xdr:col>0</xdr:col>
      <xdr:colOff>106680</xdr:colOff>
      <xdr:row>12</xdr:row>
      <xdr:rowOff>76200</xdr:rowOff>
    </xdr:from>
    <xdr:to>
      <xdr:col>11</xdr:col>
      <xdr:colOff>106680</xdr:colOff>
      <xdr:row>23</xdr:row>
      <xdr:rowOff>114300</xdr:rowOff>
    </xdr:to>
    <xdr:sp macro="" textlink="">
      <xdr:nvSpPr>
        <xdr:cNvPr id="14" name="TextBox 13">
          <a:hlinkClick xmlns:r="http://schemas.openxmlformats.org/officeDocument/2006/relationships" r:id="rId7"/>
        </xdr:cNvPr>
        <xdr:cNvSpPr txBox="1"/>
      </xdr:nvSpPr>
      <xdr:spPr>
        <a:xfrm>
          <a:off x="106680" y="2301240"/>
          <a:ext cx="6705600" cy="204978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SWSI (Statewide</a:t>
          </a:r>
          <a:r>
            <a:rPr lang="en-US" sz="1100" b="0" baseline="0"/>
            <a:t> Water Supply Initiative Report) 2010.</a:t>
          </a:r>
          <a:r>
            <a:rPr lang="en-US" sz="1100" b="0" i="1" baseline="0"/>
            <a:t> </a:t>
          </a:r>
          <a:r>
            <a:rPr lang="en-US" sz="1100" b="1" i="1" baseline="0">
              <a:solidFill>
                <a:schemeClr val="accent6">
                  <a:lumMod val="50000"/>
                </a:schemeClr>
              </a:solidFill>
            </a:rPr>
            <a:t>Labeled in data as SWSI 2010</a:t>
          </a:r>
          <a:r>
            <a:rPr lang="en-US" sz="1100" b="0" i="1" baseline="0"/>
            <a:t>.</a:t>
          </a:r>
          <a:endParaRPr lang="en-US" sz="1100" b="0" i="0" baseline="0"/>
        </a:p>
        <a:p>
          <a:endParaRPr lang="en-US" sz="1100" b="0" i="0" baseline="0"/>
        </a:p>
        <a:p>
          <a:r>
            <a:rPr lang="en-US" sz="1100" b="1" i="0" baseline="0"/>
            <a:t>Pdf Link:  </a:t>
          </a:r>
          <a:r>
            <a:rPr lang="en-US" sz="1100" b="0" i="1" baseline="0"/>
            <a:t>Click anywhere in this box to link to source.</a:t>
          </a:r>
        </a:p>
        <a:p>
          <a:endParaRPr lang="en-US" sz="1100" b="0" i="0" baseline="0"/>
        </a:p>
        <a:p>
          <a:r>
            <a:rPr lang="en-US" sz="1100" b="1" i="0" baseline="0"/>
            <a:t>Description of Source:</a:t>
          </a:r>
          <a:r>
            <a:rPr lang="en-US" sz="1100" b="0" i="0" baseline="0"/>
            <a:t> The SWSI 2010 report is an update and expansion of the SWSI 2004 report.  "SWSI 2010 is intended to enhance the available information on Colorado's water supply future and to be used for general statewide and regional water supply planning...it is a forum to develop a common understanding of existing and future water supplies and demands throughout Colorado and to identify possible means of meeting Colorado's consumptive and nonconsumptive water needs.  Overall the mission of SWSI is - </a:t>
          </a:r>
          <a:r>
            <a:rPr lang="en-US" sz="1100" b="0" i="1" baseline="0"/>
            <a:t>To help Colorado maintain adequate water supplies for its citizens, agriculture, and the environment through a mix of solutions, all of which should be pursued concurrently."</a:t>
          </a:r>
          <a:r>
            <a:rPr lang="en-US" sz="1100" b="0" i="0" baseline="0"/>
            <a:t>  Section 1.2 SWSI 2010.</a:t>
          </a:r>
          <a:endParaRPr lang="en-US" sz="1100" b="1"/>
        </a:p>
      </xdr:txBody>
    </xdr:sp>
    <xdr:clientData/>
  </xdr:twoCellAnchor>
  <xdr:twoCellAnchor>
    <xdr:from>
      <xdr:col>0</xdr:col>
      <xdr:colOff>69669</xdr:colOff>
      <xdr:row>71</xdr:row>
      <xdr:rowOff>155666</xdr:rowOff>
    </xdr:from>
    <xdr:to>
      <xdr:col>11</xdr:col>
      <xdr:colOff>31569</xdr:colOff>
      <xdr:row>83</xdr:row>
      <xdr:rowOff>148046</xdr:rowOff>
    </xdr:to>
    <xdr:sp macro="" textlink="">
      <xdr:nvSpPr>
        <xdr:cNvPr id="2" name="TextBox 1">
          <a:hlinkClick xmlns:r="http://schemas.openxmlformats.org/officeDocument/2006/relationships" r:id="rId8"/>
        </xdr:cNvPr>
        <xdr:cNvSpPr txBox="1"/>
      </xdr:nvSpPr>
      <xdr:spPr>
        <a:xfrm>
          <a:off x="69669" y="13327380"/>
          <a:ext cx="6667500" cy="2213066"/>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100" b="1"/>
            <a:t>Source:</a:t>
          </a:r>
          <a:r>
            <a:rPr lang="en-US" sz="1100" b="1" baseline="0"/>
            <a:t> </a:t>
          </a:r>
          <a:r>
            <a:rPr lang="en-US" sz="1100" b="0" baseline="0"/>
            <a:t>Colorado Department of Natural Resources:</a:t>
          </a:r>
          <a:r>
            <a:rPr lang="en-US" sz="1100"/>
            <a:t> Water</a:t>
          </a:r>
          <a:r>
            <a:rPr lang="en-US" sz="1100" baseline="0"/>
            <a:t> Supply and Needs Report for the North Platte Basin, June 2006. </a:t>
          </a:r>
          <a:r>
            <a:rPr lang="en-US" sz="1100" b="1" i="1" baseline="0">
              <a:solidFill>
                <a:schemeClr val="accent6">
                  <a:lumMod val="50000"/>
                </a:schemeClr>
              </a:solidFill>
            </a:rPr>
            <a:t>Labeled in data as Water Supply and Needs North Platte.</a:t>
          </a:r>
          <a:endParaRPr lang="en-US" sz="1100" b="1" baseline="0">
            <a:solidFill>
              <a:schemeClr val="accent6">
                <a:lumMod val="50000"/>
              </a:schemeClr>
            </a:solidFill>
          </a:endParaRPr>
        </a:p>
        <a:p>
          <a:endParaRPr lang="en-US" sz="1100" baseline="0"/>
        </a:p>
        <a:p>
          <a:r>
            <a:rPr lang="en-US" sz="1100" b="1" baseline="0"/>
            <a:t>Weblink:</a:t>
          </a:r>
          <a:r>
            <a:rPr lang="en-US" sz="1100" b="0" baseline="0"/>
            <a:t> http://cwcbweblink.state.co.us/weblink/docview.aspx?id=112522&amp;searchhandle=24474.  </a:t>
          </a:r>
        </a:p>
        <a:p>
          <a:r>
            <a:rPr lang="en-US" sz="1100" b="1" i="0" baseline="0"/>
            <a:t>Link:  </a:t>
          </a:r>
          <a:r>
            <a:rPr lang="en-US" sz="1100" b="0" i="1" baseline="0"/>
            <a:t>Click anywhere in this box to link to source.</a:t>
          </a:r>
        </a:p>
        <a:p>
          <a:endParaRPr lang="en-US" sz="1100" b="0" i="1" baseline="0"/>
        </a:p>
        <a:p>
          <a:r>
            <a:rPr lang="en-US" sz="1100" b="1" i="0" baseline="0"/>
            <a:t>Description of Source: </a:t>
          </a:r>
          <a:r>
            <a:rPr lang="en-US" sz="1100" b="0" i="0" baseline="0"/>
            <a:t>"This report presents the information contained in the SWSI Report that is specific to the North Platte Basin as a starting point for the North Platte Basin Roundtable to develop the needs assessment required by the Interbasin Compact Process."  Section 1.6 in this report.  This report includes demographic, economic, legal framework, and social setting information for the entire state as well as the physical environment, consumptive water use, nonconsumptive water use, water supplies and options for meeting future needs in the North Platte Basin.</a:t>
          </a:r>
          <a:endParaRPr lang="en-US" sz="1100" b="1" i="0"/>
        </a:p>
      </xdr:txBody>
    </xdr:sp>
    <xdr:clientData/>
  </xdr:twoCellAnchor>
  <xdr:twoCellAnchor>
    <xdr:from>
      <xdr:col>11</xdr:col>
      <xdr:colOff>350520</xdr:colOff>
      <xdr:row>40</xdr:row>
      <xdr:rowOff>99060</xdr:rowOff>
    </xdr:from>
    <xdr:to>
      <xdr:col>22</xdr:col>
      <xdr:colOff>525780</xdr:colOff>
      <xdr:row>51</xdr:row>
      <xdr:rowOff>175260</xdr:rowOff>
    </xdr:to>
    <xdr:sp macro="" textlink="">
      <xdr:nvSpPr>
        <xdr:cNvPr id="3" name="TextBox 2">
          <a:hlinkClick xmlns:r="http://schemas.openxmlformats.org/officeDocument/2006/relationships" r:id="rId9"/>
        </xdr:cNvPr>
        <xdr:cNvSpPr txBox="1"/>
      </xdr:nvSpPr>
      <xdr:spPr>
        <a:xfrm>
          <a:off x="7056120" y="7444740"/>
          <a:ext cx="6880860" cy="2087880"/>
        </a:xfrm>
        <a:prstGeom prst="rect">
          <a:avLst/>
        </a:prstGeom>
        <a:gradFill flip="none" rotWithShape="1">
          <a:gsLst>
            <a:gs pos="0">
              <a:srgbClr val="FFFFDD">
                <a:shade val="30000"/>
                <a:satMod val="115000"/>
              </a:srgbClr>
            </a:gs>
            <a:gs pos="0">
              <a:srgbClr val="FFFF00"/>
            </a:gs>
            <a:gs pos="100000">
              <a:srgbClr val="FFFFDD">
                <a:shade val="100000"/>
                <a:satMod val="115000"/>
              </a:srgbClr>
            </a:gs>
          </a:gsLst>
          <a:lin ang="162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Source: </a:t>
          </a:r>
          <a:r>
            <a:rPr lang="en-US" sz="1100"/>
            <a:t>Estimated</a:t>
          </a:r>
          <a:r>
            <a:rPr lang="en-US" sz="1100" baseline="0"/>
            <a:t> Withdrawals and Use of Water in Colorado, 2005, USGS.  </a:t>
          </a:r>
          <a:r>
            <a:rPr lang="en-US" sz="1100" b="1" i="1" baseline="0">
              <a:solidFill>
                <a:schemeClr val="accent6">
                  <a:lumMod val="50000"/>
                </a:schemeClr>
              </a:solidFill>
            </a:rPr>
            <a:t>Labeled in data as Estimated Withdrawals 2005.</a:t>
          </a:r>
          <a:endParaRPr lang="en-US" sz="1100" b="1" i="0" baseline="0">
            <a:solidFill>
              <a:schemeClr val="accent6">
                <a:lumMod val="50000"/>
              </a:schemeClr>
            </a:solidFill>
          </a:endParaRPr>
        </a:p>
        <a:p>
          <a:endParaRPr lang="en-US" sz="1100" i="0" baseline="0"/>
        </a:p>
        <a:p>
          <a:r>
            <a:rPr lang="en-US" sz="1100" b="1" baseline="0"/>
            <a:t>Pdf Link:</a:t>
          </a:r>
          <a:r>
            <a:rPr lang="en-US" sz="1100" b="0" baseline="0"/>
            <a:t> </a:t>
          </a:r>
          <a:r>
            <a:rPr lang="en-US" sz="1100" b="0" i="1" baseline="0"/>
            <a:t>Click anywhere in this box to link to source.</a:t>
          </a:r>
        </a:p>
        <a:p>
          <a:endParaRPr lang="en-US" sz="1100" b="0" i="1" baseline="0"/>
        </a:p>
        <a:p>
          <a:r>
            <a:rPr lang="en-US" sz="1100" b="1" i="0" baseline="0"/>
            <a:t>Description of Source:</a:t>
          </a:r>
          <a:r>
            <a:rPr lang="en-US" sz="1100" b="0" i="0" baseline="0"/>
            <a:t> From the report " As part of the U.S. Geological Survey's (USGS) National Water Use Information Program (NWUIP), Statewide water withdrawal and water-use data have been collected or estimated and summarized in this report by county and by four-digit hydrologic unit code for the following seven water-use categories: irrigation (crop and golfcourse), public supply, self-supplied domestic, self-supplied industrial, livestock, mining, and thermoelectric power generation...This report is published in cooperation with the Colorado Water Conservation Board."</a:t>
          </a:r>
          <a:endParaRPr lang="en-US" sz="1100" b="1" i="0" baseline="0"/>
        </a:p>
      </xdr:txBody>
    </xdr:sp>
    <xdr:clientData/>
  </xdr:twoCellAnchor>
  <xdr:twoCellAnchor>
    <xdr:from>
      <xdr:col>11</xdr:col>
      <xdr:colOff>304800</xdr:colOff>
      <xdr:row>53</xdr:row>
      <xdr:rowOff>10160</xdr:rowOff>
    </xdr:from>
    <xdr:to>
      <xdr:col>22</xdr:col>
      <xdr:colOff>525780</xdr:colOff>
      <xdr:row>63</xdr:row>
      <xdr:rowOff>50800</xdr:rowOff>
    </xdr:to>
    <xdr:sp macro="" textlink="">
      <xdr:nvSpPr>
        <xdr:cNvPr id="4" name="TextBox 3">
          <a:hlinkClick xmlns:r="http://schemas.openxmlformats.org/officeDocument/2006/relationships" r:id="rId10"/>
        </xdr:cNvPr>
        <xdr:cNvSpPr txBox="1"/>
      </xdr:nvSpPr>
      <xdr:spPr>
        <a:xfrm>
          <a:off x="7010400" y="9471660"/>
          <a:ext cx="6926580" cy="181864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t>Source:  </a:t>
          </a:r>
          <a:r>
            <a:rPr lang="en-US" sz="1100" b="0"/>
            <a:t>USGS</a:t>
          </a:r>
          <a:r>
            <a:rPr lang="en-US" sz="1100" b="0" baseline="0"/>
            <a:t> Estimated Use of Water in the United States in 1995 </a:t>
          </a:r>
          <a:r>
            <a:rPr lang="en-US" sz="1100" b="1" i="1" baseline="0">
              <a:solidFill>
                <a:schemeClr val="accent6">
                  <a:lumMod val="50000"/>
                </a:schemeClr>
              </a:solidFill>
            </a:rPr>
            <a:t>Labeled in data as USGS 1995</a:t>
          </a:r>
        </a:p>
        <a:p>
          <a:endParaRPr lang="en-US" sz="1100" b="1" i="1" baseline="0">
            <a:solidFill>
              <a:schemeClr val="accent6">
                <a:lumMod val="50000"/>
              </a:schemeClr>
            </a:solidFill>
          </a:endParaRPr>
        </a:p>
        <a:p>
          <a:r>
            <a:rPr lang="en-US" sz="1100" b="1" i="0" baseline="0">
              <a:solidFill>
                <a:sysClr val="windowText" lastClr="000000"/>
              </a:solidFill>
            </a:rPr>
            <a:t>Website: </a:t>
          </a:r>
          <a:r>
            <a:rPr lang="en-US" sz="1100" b="0" i="0" baseline="0">
              <a:solidFill>
                <a:sysClr val="windowText" lastClr="000000"/>
              </a:solidFill>
            </a:rPr>
            <a:t>http://water.usgs.gov/watuse/spread95.html.  </a:t>
          </a:r>
        </a:p>
        <a:p>
          <a:r>
            <a:rPr lang="en-US" sz="1100" b="1" i="0" baseline="0">
              <a:solidFill>
                <a:sysClr val="windowText" lastClr="000000"/>
              </a:solidFill>
            </a:rPr>
            <a:t>Link:  </a:t>
          </a:r>
          <a:r>
            <a:rPr lang="en-US" sz="1100" b="0" i="1" baseline="0">
              <a:solidFill>
                <a:sysClr val="windowText" lastClr="000000"/>
              </a:solidFill>
            </a:rPr>
            <a:t>Click anywhere in this box to link to source.</a:t>
          </a:r>
          <a:endParaRPr lang="en-US" sz="1100" b="0" i="0" baseline="0">
            <a:solidFill>
              <a:sysClr val="windowText" lastClr="000000"/>
            </a:solidFill>
          </a:endParaRPr>
        </a:p>
        <a:p>
          <a:endParaRPr lang="en-US" sz="1100" b="0" i="0" baseline="0">
            <a:solidFill>
              <a:sysClr val="windowText" lastClr="000000"/>
            </a:solidFill>
          </a:endParaRPr>
        </a:p>
        <a:p>
          <a:r>
            <a:rPr lang="en-US" sz="1100" b="1" i="0" baseline="0">
              <a:solidFill>
                <a:sysClr val="windowText" lastClr="000000"/>
              </a:solidFill>
            </a:rPr>
            <a:t>Description of Source:</a:t>
          </a:r>
          <a:r>
            <a:rPr lang="en-US" sz="1100" b="0" i="0" baseline="0">
              <a:solidFill>
                <a:sysClr val="windowText" lastClr="000000"/>
              </a:solidFill>
            </a:rPr>
            <a:t>  This database depicts estimated water usage in the United States at both the county and the HUC 8 watershed level.  The database includes information on public supply, commercial water use, domestic water use, industrial water use, thermoelectric water use (all fuel types, fossil fuels, geothermal and nuclear), mining water use, livestock water use (total, stock and animal specialties), irrigation water use, hydroelectric power water use, wastewater treatment and reservoir evaporation.</a:t>
          </a:r>
          <a:endParaRPr lang="en-US" sz="1100" b="1" i="0" baseline="0">
            <a:solidFill>
              <a:sysClr val="windowText" lastClr="000000"/>
            </a:solidFill>
          </a:endParaRPr>
        </a:p>
      </xdr:txBody>
    </xdr:sp>
    <xdr:clientData/>
  </xdr:twoCellAnchor>
  <xdr:twoCellAnchor>
    <xdr:from>
      <xdr:col>11</xdr:col>
      <xdr:colOff>317500</xdr:colOff>
      <xdr:row>64</xdr:row>
      <xdr:rowOff>60960</xdr:rowOff>
    </xdr:from>
    <xdr:to>
      <xdr:col>22</xdr:col>
      <xdr:colOff>523240</xdr:colOff>
      <xdr:row>75</xdr:row>
      <xdr:rowOff>7620</xdr:rowOff>
    </xdr:to>
    <xdr:sp macro="" textlink="">
      <xdr:nvSpPr>
        <xdr:cNvPr id="5" name="TextBox 4">
          <a:hlinkClick xmlns:r="http://schemas.openxmlformats.org/officeDocument/2006/relationships" r:id="rId11"/>
        </xdr:cNvPr>
        <xdr:cNvSpPr txBox="1"/>
      </xdr:nvSpPr>
      <xdr:spPr>
        <a:xfrm>
          <a:off x="7023100" y="11478260"/>
          <a:ext cx="6911340" cy="1902460"/>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100" b="1" baseline="0">
              <a:solidFill>
                <a:schemeClr val="dk1"/>
              </a:solidFill>
              <a:effectLst/>
              <a:latin typeface="+mn-lt"/>
              <a:ea typeface="+mn-ea"/>
              <a:cs typeface="+mn-cs"/>
            </a:rPr>
            <a:t>Source: </a:t>
          </a:r>
          <a:r>
            <a:rPr lang="en-US" sz="1100" b="0" baseline="0">
              <a:solidFill>
                <a:schemeClr val="dk1"/>
              </a:solidFill>
              <a:effectLst/>
              <a:latin typeface="+mn-lt"/>
              <a:ea typeface="+mn-ea"/>
              <a:cs typeface="+mn-cs"/>
            </a:rPr>
            <a:t>Colorado's Decision Support Systems: StateMod  </a:t>
          </a:r>
          <a:r>
            <a:rPr lang="en-US" sz="1100" b="1" i="1" baseline="0">
              <a:solidFill>
                <a:schemeClr val="accent6">
                  <a:lumMod val="50000"/>
                </a:schemeClr>
              </a:solidFill>
              <a:effectLst/>
              <a:latin typeface="+mn-lt"/>
              <a:ea typeface="+mn-ea"/>
              <a:cs typeface="+mn-cs"/>
            </a:rPr>
            <a:t>Labeled in data as StateMod</a:t>
          </a:r>
          <a:endParaRPr lang="en-US" sz="1100" b="0" baseline="0">
            <a:solidFill>
              <a:schemeClr val="dk1"/>
            </a:solidFill>
            <a:effectLst/>
            <a:latin typeface="+mn-lt"/>
            <a:ea typeface="+mn-ea"/>
            <a:cs typeface="+mn-cs"/>
          </a:endParaRPr>
        </a:p>
        <a:p>
          <a:endParaRPr lang="en-US" sz="1100" b="0" baseline="0">
            <a:solidFill>
              <a:schemeClr val="dk1"/>
            </a:solidFill>
            <a:effectLst/>
            <a:latin typeface="+mn-lt"/>
            <a:ea typeface="+mn-ea"/>
            <a:cs typeface="+mn-cs"/>
          </a:endParaRPr>
        </a:p>
        <a:p>
          <a:r>
            <a:rPr lang="en-US" sz="1100" b="1" baseline="0">
              <a:solidFill>
                <a:schemeClr val="dk1"/>
              </a:solidFill>
              <a:effectLst/>
              <a:latin typeface="+mn-lt"/>
              <a:ea typeface="+mn-ea"/>
              <a:cs typeface="+mn-cs"/>
            </a:rPr>
            <a:t>Weblink:</a:t>
          </a:r>
          <a:r>
            <a:rPr lang="en-US" sz="1100" b="0" baseline="0">
              <a:solidFill>
                <a:schemeClr val="dk1"/>
              </a:solidFill>
              <a:effectLst/>
              <a:latin typeface="+mn-lt"/>
              <a:ea typeface="+mn-ea"/>
              <a:cs typeface="+mn-cs"/>
            </a:rPr>
            <a:t> http://cdss.state.co.us/software/Pages/StateMod.aspx.  </a:t>
          </a:r>
        </a:p>
        <a:p>
          <a:r>
            <a:rPr lang="en-US" sz="1100" b="1" i="0" baseline="0">
              <a:solidFill>
                <a:schemeClr val="dk1"/>
              </a:solidFill>
              <a:effectLst/>
              <a:latin typeface="+mn-lt"/>
              <a:ea typeface="+mn-ea"/>
              <a:cs typeface="+mn-cs"/>
            </a:rPr>
            <a:t>Link: </a:t>
          </a:r>
          <a:r>
            <a:rPr lang="en-US" sz="1100" b="0" i="1" baseline="0">
              <a:solidFill>
                <a:schemeClr val="dk1"/>
              </a:solidFill>
              <a:effectLst/>
              <a:latin typeface="+mn-lt"/>
              <a:ea typeface="+mn-ea"/>
              <a:cs typeface="+mn-cs"/>
            </a:rPr>
            <a:t>Click anywhere in this box to link to source.</a:t>
          </a:r>
        </a:p>
        <a:p>
          <a:endParaRPr lang="en-US" sz="1100" b="0" i="1"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Description of Source:</a:t>
          </a:r>
          <a:r>
            <a:rPr lang="en-US" sz="1100" b="0" i="0" baseline="0">
              <a:solidFill>
                <a:schemeClr val="dk1"/>
              </a:solidFill>
              <a:effectLst/>
              <a:latin typeface="+mn-lt"/>
              <a:ea typeface="+mn-ea"/>
              <a:cs typeface="+mn-cs"/>
            </a:rPr>
            <a:t> From website "StateMod is a monthly and daily surface water allocation and accounting model capable of simulating various historical and future management policies in a river basin.</a:t>
          </a:r>
        </a:p>
        <a:p>
          <a:r>
            <a:rPr lang="en-US" sz="1100" b="0" i="0" baseline="0">
              <a:solidFill>
                <a:schemeClr val="dk1"/>
              </a:solidFill>
              <a:effectLst/>
              <a:latin typeface="+mn-lt"/>
              <a:ea typeface="+mn-ea"/>
              <a:cs typeface="+mn-cs"/>
            </a:rPr>
            <a:t>Major Features:</a:t>
          </a:r>
        </a:p>
        <a:p>
          <a:pPr marL="171450" indent="-171450">
            <a:buFont typeface="Arial" pitchFamily="34" charset="0"/>
            <a:buChar char="•"/>
          </a:pPr>
          <a:r>
            <a:rPr lang="en-US" sz="1100" b="0" i="0"/>
            <a:t>Simulates</a:t>
          </a:r>
          <a:r>
            <a:rPr lang="en-US" sz="1100" b="0" i="0" baseline="0"/>
            <a:t> stream diversions, in-stream demands, well pumping and recharge, reservoir operations, augmentation plans, and river flows, while accounting for water rights administration.</a:t>
          </a:r>
        </a:p>
        <a:p>
          <a:pPr marL="171450" indent="-171450">
            <a:buFont typeface="Arial" pitchFamily="34" charset="0"/>
            <a:buChar char="•"/>
          </a:pPr>
          <a:r>
            <a:rPr lang="en-US" sz="1100" b="0" i="0" baseline="0"/>
            <a:t>Applies to any river basin through appropriate input data preparation..."</a:t>
          </a:r>
        </a:p>
      </xdr:txBody>
    </xdr:sp>
    <xdr:clientData/>
  </xdr:twoCellAnchor>
  <xdr:twoCellAnchor>
    <xdr:from>
      <xdr:col>23</xdr:col>
      <xdr:colOff>152400</xdr:colOff>
      <xdr:row>3</xdr:row>
      <xdr:rowOff>50800</xdr:rowOff>
    </xdr:from>
    <xdr:to>
      <xdr:col>34</xdr:col>
      <xdr:colOff>371475</xdr:colOff>
      <xdr:row>27</xdr:row>
      <xdr:rowOff>25400</xdr:rowOff>
    </xdr:to>
    <xdr:sp macro="" textlink="">
      <xdr:nvSpPr>
        <xdr:cNvPr id="17" name="TextBox 16">
          <a:hlinkClick xmlns:r="http://schemas.openxmlformats.org/officeDocument/2006/relationships" r:id="rId12"/>
        </xdr:cNvPr>
        <xdr:cNvSpPr txBox="1"/>
      </xdr:nvSpPr>
      <xdr:spPr>
        <a:xfrm>
          <a:off x="14173200" y="622300"/>
          <a:ext cx="6924675" cy="42418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US" sz="1100" b="1"/>
            <a:t>Source:</a:t>
          </a:r>
          <a:r>
            <a:rPr lang="en-US" sz="1100" b="0"/>
            <a:t> Flow characteristics at U.S. Geological Survey Streamgages in the conterminous United States.  </a:t>
          </a:r>
          <a:r>
            <a:rPr lang="en-US" sz="1100" b="1" i="1">
              <a:solidFill>
                <a:schemeClr val="accent6">
                  <a:lumMod val="50000"/>
                </a:schemeClr>
              </a:solidFill>
            </a:rPr>
            <a:t>Labeled</a:t>
          </a:r>
          <a:r>
            <a:rPr lang="en-US" sz="1100" b="1" i="1" baseline="0">
              <a:solidFill>
                <a:schemeClr val="accent6">
                  <a:lumMod val="50000"/>
                </a:schemeClr>
              </a:solidFill>
            </a:rPr>
            <a:t> in the data as USGS Streamgages</a:t>
          </a:r>
          <a:endParaRPr lang="en-US" sz="1100" b="0">
            <a:solidFill>
              <a:schemeClr val="accent6">
                <a:lumMod val="50000"/>
              </a:schemeClr>
            </a:solidFill>
          </a:endParaRPr>
        </a:p>
        <a:p>
          <a:r>
            <a:rPr lang="en-US" sz="1100" b="1"/>
            <a:t>Website:</a:t>
          </a:r>
          <a:r>
            <a:rPr lang="en-US" sz="1100" b="0"/>
            <a:t> http://water.usgs.gov/GIS/metadata/usgswrd/XML/qsitesdd.xml#stdorder</a:t>
          </a:r>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From abstract in metadata for this dataset, "This dataset represents point locations and flow characteristics for current (as of November 20, 2001) and historical U.S. Geological Survey (USGS) streamgages in the conterminous United States.  The flow characteristics were computed from the daily streamflow data recorded at each streamgage for the period of record."</a:t>
          </a:r>
        </a:p>
        <a:p>
          <a:endParaRPr lang="en-US" sz="1100" b="0" baseline="0"/>
        </a:p>
        <a:p>
          <a:r>
            <a:rPr lang="en-US" sz="1100" b="0" baseline="0"/>
            <a:t>The streamgage characteristics include but are not limited to:</a:t>
          </a:r>
        </a:p>
        <a:p>
          <a:r>
            <a:rPr lang="en-US" sz="1100" b="0" baseline="0"/>
            <a:t>Station Number</a:t>
          </a:r>
        </a:p>
        <a:p>
          <a:r>
            <a:rPr lang="en-US" sz="1100" b="0" baseline="0"/>
            <a:t>Station Name</a:t>
          </a:r>
        </a:p>
        <a:p>
          <a:r>
            <a:rPr lang="en-US" sz="1100" b="0" baseline="0"/>
            <a:t>Station Latitude and Longitude</a:t>
          </a:r>
        </a:p>
        <a:p>
          <a:r>
            <a:rPr lang="en-US" sz="1100" b="0" baseline="0"/>
            <a:t>Hydrologic Unit Code (HUC 8)</a:t>
          </a:r>
        </a:p>
        <a:p>
          <a:endParaRPr lang="en-US" sz="1100" b="0" baseline="0"/>
        </a:p>
        <a:p>
          <a:r>
            <a:rPr lang="en-US" sz="1100" b="0" baseline="0"/>
            <a:t>The flow-characteristics information for each streamgage include but are not limited to:</a:t>
          </a:r>
        </a:p>
        <a:p>
          <a:r>
            <a:rPr lang="en-US" sz="1100" b="0" baseline="0"/>
            <a:t>Minimum and Maximum daily flow for the period of record (cubic feet per second)</a:t>
          </a:r>
        </a:p>
        <a:p>
          <a:r>
            <a:rPr lang="en-US" sz="1100" b="0" baseline="0"/>
            <a:t>Percentiles (1, 5, 10, 20, 25, 50, 75, 80, 90, 95, 99) of daily flow for the period of record (cubic feet per second)</a:t>
          </a:r>
        </a:p>
        <a:p>
          <a:endParaRPr lang="en-US" sz="1100" b="0" baseline="0"/>
        </a:p>
        <a:p>
          <a:r>
            <a:rPr lang="en-US" sz="1100" b="1" baseline="0"/>
            <a:t>Percentile calculation description:</a:t>
          </a:r>
          <a:endParaRPr lang="en-US" sz="1100" b="0" baseline="0"/>
        </a:p>
        <a:p>
          <a:r>
            <a:rPr lang="en-US" sz="1100" b="0" baseline="0"/>
            <a:t>Percentile flow information is calculated on a daily basis.  So a percentile of 1 means that 99% of all mean </a:t>
          </a:r>
          <a:r>
            <a:rPr lang="en-US" sz="1100" b="0" i="1" baseline="0"/>
            <a:t>daily</a:t>
          </a:r>
          <a:r>
            <a:rPr lang="en-US" sz="1100" b="0" i="0" baseline="0"/>
            <a:t> flows recorded for a streamgage are greater than that amount.</a:t>
          </a:r>
          <a:endParaRPr lang="en-US" sz="1100" b="1" baseline="0"/>
        </a:p>
      </xdr:txBody>
    </xdr:sp>
    <xdr:clientData/>
  </xdr:twoCellAnchor>
  <xdr:twoCellAnchor>
    <xdr:from>
      <xdr:col>23</xdr:col>
      <xdr:colOff>171450</xdr:colOff>
      <xdr:row>28</xdr:row>
      <xdr:rowOff>133349</xdr:rowOff>
    </xdr:from>
    <xdr:to>
      <xdr:col>34</xdr:col>
      <xdr:colOff>371475</xdr:colOff>
      <xdr:row>48</xdr:row>
      <xdr:rowOff>104774</xdr:rowOff>
    </xdr:to>
    <xdr:sp macro="" textlink="">
      <xdr:nvSpPr>
        <xdr:cNvPr id="6" name="TextBox 5">
          <a:hlinkClick xmlns:r="http://schemas.openxmlformats.org/officeDocument/2006/relationships" r:id="rId13"/>
        </xdr:cNvPr>
        <xdr:cNvSpPr txBox="1"/>
      </xdr:nvSpPr>
      <xdr:spPr>
        <a:xfrm>
          <a:off x="14192250" y="5238749"/>
          <a:ext cx="6905625" cy="359092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baseline="0"/>
            <a:t> BBC Research &amp; Consulting.  </a:t>
          </a:r>
          <a:r>
            <a:rPr lang="en-US" sz="1100" b="0" i="1" baseline="0"/>
            <a:t>Yampa Valley Water Demand Study. </a:t>
          </a:r>
          <a:r>
            <a:rPr lang="en-US" sz="1100" b="0" i="0" baseline="0"/>
            <a:t>Rep.  N.p.: n.p., n.d. Print.  </a:t>
          </a:r>
          <a:r>
            <a:rPr lang="en-US" sz="1100" b="1" i="1" baseline="0">
              <a:solidFill>
                <a:schemeClr val="accent6">
                  <a:lumMod val="50000"/>
                </a:schemeClr>
              </a:solidFill>
            </a:rPr>
            <a:t>Labeled in the data as Yampa Valley  Study</a:t>
          </a:r>
        </a:p>
        <a:p>
          <a:endParaRPr lang="en-US" sz="1100" b="1" i="1" baseline="0"/>
        </a:p>
        <a:p>
          <a:r>
            <a:rPr lang="en-US" sz="1100" b="1" i="0" baseline="0"/>
            <a:t>Pdf Link: </a:t>
          </a:r>
          <a:r>
            <a:rPr lang="en-US" sz="1100" b="0" i="1" baseline="0"/>
            <a:t>Click anywhere in this box to link to source.</a:t>
          </a:r>
          <a:endParaRPr lang="en-US" sz="1100" b="0" i="0" baseline="0"/>
        </a:p>
        <a:p>
          <a:endParaRPr lang="en-US" sz="1100" b="0" i="0" baseline="0"/>
        </a:p>
        <a:p>
          <a:r>
            <a:rPr lang="en-US" sz="1100" b="1" i="0" baseline="0"/>
            <a:t>Description of Source:</a:t>
          </a:r>
          <a:r>
            <a:rPr lang="en-US" sz="1100" b="0" i="0" baseline="0"/>
            <a:t>   This report depicts the current and longterm water demand for Agriculture, Tourism &amp; Recreation,  Energy &amp; Mining, and other economic base activities such as manufacturing and construction in the Yampa Valley basin within the state of Colorado.</a:t>
          </a:r>
        </a:p>
        <a:p>
          <a:endParaRPr lang="en-US" sz="1100" b="0" i="0" baseline="0"/>
        </a:p>
        <a:p>
          <a:r>
            <a:rPr lang="en-US" sz="1100" b="0" i="0" baseline="0"/>
            <a:t>From the report, BBC Research &amp; Consulting "...developed estimates of future water diversions and consumptive use corresponding to the projections of economic and demographic growth in the Yampa Basin. The water demand projections were comprised of four elements: estimated water demands for major water use activities, such as agriculture, electric generation and mining; water demand projections for other economic activities, including commercial and retail businesses, manufacturing, snowmaking and golf courses; water demand for residential, or domestic consumption; and water demands for other purposes including export out of the Yampa Basin and reservoir evaporation."</a:t>
          </a:r>
        </a:p>
        <a:p>
          <a:endParaRPr lang="en-US" sz="1100" b="0" i="0" baseline="0"/>
        </a:p>
        <a:p>
          <a:r>
            <a:rPr lang="en-US" sz="1100" b="0" i="0" baseline="0"/>
            <a:t>In addition, BBC Research &amp; Consulting examined "...the effects of higher and lower growth assumptions in key sectors, alternative views of future irrigated agriculture prospects and differing water use coefficients corresponding to high demand conditions, such as unusually dry years."</a:t>
          </a:r>
          <a:endParaRPr lang="en-US" sz="1100" b="1" i="0"/>
        </a:p>
      </xdr:txBody>
    </xdr:sp>
    <xdr:clientData/>
  </xdr:twoCellAnchor>
  <xdr:twoCellAnchor>
    <xdr:from>
      <xdr:col>23</xdr:col>
      <xdr:colOff>190500</xdr:colOff>
      <xdr:row>50</xdr:row>
      <xdr:rowOff>19050</xdr:rowOff>
    </xdr:from>
    <xdr:to>
      <xdr:col>34</xdr:col>
      <xdr:colOff>381000</xdr:colOff>
      <xdr:row>67</xdr:row>
      <xdr:rowOff>152400</xdr:rowOff>
    </xdr:to>
    <xdr:sp macro="" textlink="">
      <xdr:nvSpPr>
        <xdr:cNvPr id="7" name="TextBox 6">
          <a:hlinkClick xmlns:r="http://schemas.openxmlformats.org/officeDocument/2006/relationships" r:id="rId14"/>
        </xdr:cNvPr>
        <xdr:cNvSpPr txBox="1"/>
      </xdr:nvSpPr>
      <xdr:spPr>
        <a:xfrm>
          <a:off x="14211300" y="9105900"/>
          <a:ext cx="6896100" cy="3209925"/>
        </a:xfrm>
        <a:prstGeom prst="rect">
          <a:avLst/>
        </a:prstGeom>
        <a:gradFill flip="none" rotWithShape="1">
          <a:gsLst>
            <a:gs pos="0">
              <a:srgbClr val="FFFF00"/>
            </a:gs>
            <a:gs pos="100000">
              <a:srgbClr val="FFFFDD">
                <a:shade val="100000"/>
                <a:satMod val="115000"/>
              </a:srgbClr>
            </a:gs>
          </a:gsLst>
          <a:lin ang="162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Source:</a:t>
          </a:r>
          <a:r>
            <a:rPr lang="en-US" sz="1100" b="0" baseline="0"/>
            <a:t> URS Corporation. </a:t>
          </a:r>
          <a:r>
            <a:rPr lang="en-US" sz="1100" b="0" i="1" baseline="0"/>
            <a:t>Energy Development Water Needs Assessment (Phase 1 Report).</a:t>
          </a:r>
          <a:r>
            <a:rPr lang="en-US" sz="1100" b="0" i="0" baseline="0"/>
            <a:t>  Rep. N.p.: n.p., 2008. Print.  </a:t>
          </a:r>
          <a:r>
            <a:rPr lang="en-US" sz="1100" b="1" i="1" baseline="0">
              <a:solidFill>
                <a:schemeClr val="accent6">
                  <a:lumMod val="50000"/>
                </a:schemeClr>
              </a:solidFill>
            </a:rPr>
            <a:t>Labeled in the data as Energy Phase 1 Report.</a:t>
          </a:r>
        </a:p>
        <a:p>
          <a:endParaRPr lang="en-US" sz="1100" b="1" i="1" baseline="0">
            <a:solidFill>
              <a:schemeClr val="accent6">
                <a:lumMod val="50000"/>
              </a:schemeClr>
            </a:solidFill>
          </a:endParaRPr>
        </a:p>
        <a:p>
          <a:r>
            <a:rPr lang="en-US" sz="1100" b="1" i="0">
              <a:solidFill>
                <a:sysClr val="windowText" lastClr="000000"/>
              </a:solidFill>
            </a:rPr>
            <a:t>Pdf Link: </a:t>
          </a:r>
          <a:r>
            <a:rPr lang="en-US" sz="1100" b="0" i="1">
              <a:solidFill>
                <a:sysClr val="windowText" lastClr="000000"/>
              </a:solidFill>
            </a:rPr>
            <a:t> Click anywhere in this box to link to source.</a:t>
          </a:r>
        </a:p>
        <a:p>
          <a:endParaRPr lang="en-US" sz="1100" b="0" i="1">
            <a:solidFill>
              <a:sysClr val="windowText" lastClr="000000"/>
            </a:solidFill>
          </a:endParaRPr>
        </a:p>
        <a:p>
          <a:r>
            <a:rPr lang="en-US" sz="1100" b="1" i="0">
              <a:solidFill>
                <a:sysClr val="windowText" lastClr="000000"/>
              </a:solidFill>
            </a:rPr>
            <a:t>Description</a:t>
          </a:r>
          <a:r>
            <a:rPr lang="en-US" sz="1100" b="1" i="0" baseline="0">
              <a:solidFill>
                <a:sysClr val="windowText" lastClr="000000"/>
              </a:solidFill>
            </a:rPr>
            <a:t> of Source:</a:t>
          </a:r>
          <a:r>
            <a:rPr lang="en-US" sz="1100" b="0" i="0" baseline="0">
              <a:solidFill>
                <a:sysClr val="windowText" lastClr="000000"/>
              </a:solidFill>
            </a:rPr>
            <a:t>  From the report, "The purpose of this study, the Energy Development Water Needs Assessment, is to estimate the water demands needed to support the extraction and production of energy in four sectors in northwest Colorado including natural gas, coal, uranium, and oil shale."</a:t>
          </a:r>
        </a:p>
        <a:p>
          <a:endParaRPr lang="en-US" sz="1100" b="0" i="0" baseline="0">
            <a:solidFill>
              <a:sysClr val="windowText" lastClr="000000"/>
            </a:solidFill>
          </a:endParaRPr>
        </a:p>
        <a:p>
          <a:r>
            <a:rPr lang="en-US" sz="1100" b="0" i="0" baseline="0">
              <a:solidFill>
                <a:sysClr val="windowText" lastClr="000000"/>
              </a:solidFill>
            </a:rPr>
            <a:t>This report includes current demand in this sector as well as  3 planning horizons (near -term [2007-2017], mid-term [2018-2035], and long-term [2036 and beyond]); and 3 production scenarios  (low production ["...uses existing and available production information in the near-term planning horizon, increasing at a steady rate of development through the mid and long-term planning horizons"], medium production ["...represents asumptions that are between the low and high production scenarios, incorporating some inherent limitations, such as the available direct electrical generation capacity, that are part of the energy extraction and development processes"], and high production ["...based upon forecasted maximum development assumptions cited by various sources and represents a level of maximum potential water demand in the study area"]).</a:t>
          </a:r>
          <a:endParaRPr lang="en-US" sz="1100" b="1" i="0">
            <a:solidFill>
              <a:sysClr val="windowText" lastClr="000000"/>
            </a:solidFill>
          </a:endParaRPr>
        </a:p>
      </xdr:txBody>
    </xdr:sp>
    <xdr:clientData/>
  </xdr:twoCellAnchor>
  <xdr:twoCellAnchor>
    <xdr:from>
      <xdr:col>23</xdr:col>
      <xdr:colOff>200025</xdr:colOff>
      <xdr:row>69</xdr:row>
      <xdr:rowOff>85725</xdr:rowOff>
    </xdr:from>
    <xdr:to>
      <xdr:col>34</xdr:col>
      <xdr:colOff>371475</xdr:colOff>
      <xdr:row>80</xdr:row>
      <xdr:rowOff>0</xdr:rowOff>
    </xdr:to>
    <xdr:sp macro="" textlink="">
      <xdr:nvSpPr>
        <xdr:cNvPr id="15" name="TextBox 14">
          <a:hlinkClick xmlns:r="http://schemas.openxmlformats.org/officeDocument/2006/relationships" r:id="rId15"/>
        </xdr:cNvPr>
        <xdr:cNvSpPr txBox="1"/>
      </xdr:nvSpPr>
      <xdr:spPr>
        <a:xfrm>
          <a:off x="14220825" y="12611100"/>
          <a:ext cx="6877050" cy="190500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pPr algn="l"/>
          <a:r>
            <a:rPr lang="en-US" sz="1100" b="1"/>
            <a:t>Source:</a:t>
          </a:r>
          <a:r>
            <a:rPr lang="en-US" sz="1100" b="0" baseline="0"/>
            <a:t>  USGS Estimated Use of Water in the United States in 2005  </a:t>
          </a:r>
          <a:r>
            <a:rPr lang="en-US" sz="1100" b="1" i="1" baseline="0">
              <a:solidFill>
                <a:schemeClr val="accent6">
                  <a:lumMod val="50000"/>
                </a:schemeClr>
              </a:solidFill>
            </a:rPr>
            <a:t>Labeled in data as USGS 2005</a:t>
          </a:r>
        </a:p>
        <a:p>
          <a:pPr algn="l"/>
          <a:endParaRPr lang="en-US" sz="1100" b="1" i="1" baseline="0">
            <a:solidFill>
              <a:schemeClr val="accent6">
                <a:lumMod val="50000"/>
              </a:schemeClr>
            </a:solidFill>
          </a:endParaRPr>
        </a:p>
        <a:p>
          <a:pPr algn="l"/>
          <a:r>
            <a:rPr lang="en-US" sz="1100" b="1" i="0">
              <a:solidFill>
                <a:sysClr val="windowText" lastClr="000000"/>
              </a:solidFill>
            </a:rPr>
            <a:t>Website:</a:t>
          </a:r>
          <a:r>
            <a:rPr lang="en-US" sz="1100" b="0" i="0">
              <a:solidFill>
                <a:sysClr val="windowText" lastClr="000000"/>
              </a:solidFill>
            </a:rPr>
            <a:t>  http://water.usgs.gov/watuse/data/2005/index.html</a:t>
          </a:r>
        </a:p>
        <a:p>
          <a:pPr algn="l"/>
          <a:r>
            <a:rPr lang="en-US" sz="1100" b="1" i="0">
              <a:solidFill>
                <a:sysClr val="windowText" lastClr="000000"/>
              </a:solidFill>
            </a:rPr>
            <a:t>Link:</a:t>
          </a:r>
          <a:r>
            <a:rPr lang="en-US" sz="1100" b="0" i="0">
              <a:solidFill>
                <a:sysClr val="windowText" lastClr="000000"/>
              </a:solidFill>
            </a:rPr>
            <a:t> </a:t>
          </a:r>
          <a:r>
            <a:rPr lang="en-US" sz="1100" b="0" i="1">
              <a:solidFill>
                <a:sysClr val="windowText" lastClr="000000"/>
              </a:solidFill>
            </a:rPr>
            <a:t>Click anywhere in this box to link to source.</a:t>
          </a:r>
        </a:p>
        <a:p>
          <a:pPr algn="l"/>
          <a:endParaRPr lang="en-US" sz="1100" b="0" i="1">
            <a:solidFill>
              <a:sysClr val="windowText" lastClr="000000"/>
            </a:solidFill>
          </a:endParaRPr>
        </a:p>
        <a:p>
          <a:pPr algn="l"/>
          <a:r>
            <a:rPr lang="en-US" sz="1100" b="1" i="0">
              <a:solidFill>
                <a:sysClr val="windowText" lastClr="000000"/>
              </a:solidFill>
            </a:rPr>
            <a:t>Description</a:t>
          </a:r>
          <a:r>
            <a:rPr lang="en-US" sz="1100" b="1" i="0" baseline="0">
              <a:solidFill>
                <a:sysClr val="windowText" lastClr="000000"/>
              </a:solidFill>
            </a:rPr>
            <a:t> of Source:</a:t>
          </a:r>
          <a:r>
            <a:rPr lang="en-US" sz="1100" b="0" i="0" baseline="0">
              <a:solidFill>
                <a:sysClr val="windowText" lastClr="000000"/>
              </a:solidFill>
            </a:rPr>
            <a:t>  This database depicts estimted water usage in the United States at the county level.  The database includes information on public supply, commercial water use, domestic water use, industrial water use, thermoelectric water use (all fuel types, fossil fuels, geothermal and nuclear), mining water use, livestock water use (total, stock and animal specialties), irrigation water use, hydroelectric power water use, wastewater treatment and reservoir evaporation.</a:t>
          </a:r>
          <a:endParaRPr lang="en-US" sz="1100" b="1" i="0">
            <a:solidFill>
              <a:sysClr val="windowText" lastClr="000000"/>
            </a:solidFill>
          </a:endParaRPr>
        </a:p>
      </xdr:txBody>
    </xdr:sp>
    <xdr:clientData/>
  </xdr:twoCellAnchor>
  <xdr:twoCellAnchor>
    <xdr:from>
      <xdr:col>11</xdr:col>
      <xdr:colOff>326572</xdr:colOff>
      <xdr:row>76</xdr:row>
      <xdr:rowOff>65314</xdr:rowOff>
    </xdr:from>
    <xdr:to>
      <xdr:col>22</xdr:col>
      <xdr:colOff>545647</xdr:colOff>
      <xdr:row>86</xdr:row>
      <xdr:rowOff>158931</xdr:rowOff>
    </xdr:to>
    <xdr:sp macro="" textlink="">
      <xdr:nvSpPr>
        <xdr:cNvPr id="18" name="TextBox 17">
          <a:hlinkClick xmlns:r="http://schemas.openxmlformats.org/officeDocument/2006/relationships" r:id="rId16"/>
        </xdr:cNvPr>
        <xdr:cNvSpPr txBox="1"/>
      </xdr:nvSpPr>
      <xdr:spPr>
        <a:xfrm>
          <a:off x="7032172" y="14162314"/>
          <a:ext cx="6924675" cy="1944188"/>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100" b="1"/>
            <a:t>Source:</a:t>
          </a:r>
          <a:r>
            <a:rPr lang="en-US" sz="1100" b="0"/>
            <a:t> US Fish &amp; Wildlife Species Reports, Environmental Conservation Online System</a:t>
          </a:r>
          <a:r>
            <a:rPr lang="en-US" sz="1100" b="0" baseline="0"/>
            <a:t>   </a:t>
          </a:r>
          <a:r>
            <a:rPr lang="en-US" sz="1100" b="1" i="1">
              <a:solidFill>
                <a:schemeClr val="accent6">
                  <a:lumMod val="50000"/>
                </a:schemeClr>
              </a:solidFill>
            </a:rPr>
            <a:t>Labeled</a:t>
          </a:r>
          <a:r>
            <a:rPr lang="en-US" sz="1100" b="1" i="1" baseline="0">
              <a:solidFill>
                <a:schemeClr val="accent6">
                  <a:lumMod val="50000"/>
                </a:schemeClr>
              </a:solidFill>
            </a:rPr>
            <a:t> in the data as Species</a:t>
          </a:r>
        </a:p>
        <a:p>
          <a:endParaRPr lang="en-US" sz="1100" b="0">
            <a:solidFill>
              <a:schemeClr val="accent6">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a:t>Website:</a:t>
          </a:r>
          <a:r>
            <a:rPr lang="en-US" sz="1100" b="0" u="none" baseline="0"/>
            <a:t> </a:t>
          </a:r>
          <a:r>
            <a:rPr lang="en-US" sz="1100" b="0" u="none"/>
            <a:t>www.fws.gov/endangered/</a:t>
          </a:r>
          <a:endParaRPr lang="en-US" sz="1100" b="0"/>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This website allows the user to obtain information on endangered and threatened species by state and by county.  The number of endangered and threatened species was downloaded by county.</a:t>
          </a:r>
          <a:endParaRPr lang="en-US" sz="1100" b="1" baseline="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274320</xdr:colOff>
      <xdr:row>1</xdr:row>
      <xdr:rowOff>7620</xdr:rowOff>
    </xdr:from>
    <xdr:to>
      <xdr:col>18</xdr:col>
      <xdr:colOff>22860</xdr:colOff>
      <xdr:row>37</xdr:row>
      <xdr:rowOff>30480</xdr:rowOff>
    </xdr:to>
    <xdr:sp macro="" textlink="">
      <xdr:nvSpPr>
        <xdr:cNvPr id="2" name="Rounded Rectangle 1"/>
        <xdr:cNvSpPr/>
      </xdr:nvSpPr>
      <xdr:spPr>
        <a:xfrm>
          <a:off x="274320" y="190500"/>
          <a:ext cx="10721340" cy="660654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n-US" sz="1600" b="1" u="sng"/>
            <a:t>Legally</a:t>
          </a:r>
          <a:r>
            <a:rPr lang="en-US" sz="1600" b="1" u="sng" baseline="0"/>
            <a:t> Available Water</a:t>
          </a:r>
        </a:p>
        <a:p>
          <a:pPr algn="ctr"/>
          <a:endParaRPr lang="en-US" sz="1600" b="1" u="sng" baseline="0"/>
        </a:p>
        <a:p>
          <a:pPr algn="l"/>
          <a:r>
            <a:rPr lang="en-US" sz="1200" b="0" u="none" baseline="0"/>
            <a:t>1.  Water Availability is determined primarily from the outputs generated by the StateMod application on the Colorado Decision Support Systems website, http://cdss.state.co.us/software/Pages/StateMod.aspx. and SWSI 2004 Tables: 7-86 Annual Legally Available Flow Rio Grande near Del Norte (1950-1997), 7-90 Annual Legally Available Flow Rio Grande near Lobatos (1950-1997), 7-96 Annual Legally Available Flow South Platte River below Chatfield Reservoir (1942-2001), 7-98 Annual Legally Available Flow South Platte River at Kersey (1950-2001), 7-100 Annual Legally Available Flow South Platte River near Sedgwick (1944-1997), 7-114 Annual Legally Available Flow White River above Meeker (1975-1990).  </a:t>
          </a:r>
        </a:p>
        <a:p>
          <a:pPr algn="l"/>
          <a:endParaRPr lang="en-US" sz="1200" b="0" u="none" baseline="0"/>
        </a:p>
        <a:p>
          <a:pPr algn="l"/>
          <a:r>
            <a:rPr lang="en-US" sz="1200" b="0" u="none" baseline="0"/>
            <a:t>2.  In addition, the Department of Natural Resources, for the North Platte Basin Figure 7-5 was used as well as the Rio Grande Basin Working Needs Assessment report.  In the North Platte Basin report, figure 7-5 is the only figure in which Annual Legally Available Flow is suggested by volume.  From 1916-2001,  the median annual available flow is 296,000 acre-feet per year (AFY).</a:t>
          </a:r>
        </a:p>
        <a:p>
          <a:pPr algn="l"/>
          <a:endParaRPr lang="en-US" sz="1200" b="0" u="none" baseline="0"/>
        </a:p>
        <a:p>
          <a:pPr algn="l"/>
          <a:r>
            <a:rPr lang="en-US" sz="1200" b="0" u="none" baseline="0"/>
            <a:t>3.  To include those HUCs that do not have values associated with them, here are a few quotes from the SWSI 2010 report, section 6:</a:t>
          </a:r>
        </a:p>
        <a:p>
          <a:pPr algn="l"/>
          <a:r>
            <a:rPr lang="en-US" sz="1200" b="0" u="none" baseline="0"/>
            <a:t>	a. "During SWSI 1, is was documented that there are no reliable available surface water supplied for development in the Arkansas Basin except in very wet years.  During these high flow years, water could be placed into storage or developed for use in a conjunctive use (e.g., aquifer recharge and recovery) project where nontributary groundwater could be used as a primary supply.  In addition, the 1948 Arkansas River Compact plays a major role in limiting supply availability in the basin by restricting water use by post-1948 diversions to time when there would be no depletions to usable stateline flows.  These times would only occur under high flows when John Martin Reservoir is spilling.  The compact apportions the storage in John Martin Reservoir from the Arkansas River Compact Administration.  John Martin Reservoir does not spill very often, with the last spill occurring in 1999. It did not spill between 1965 and 1985."  These watersheds include 11020001, 11020003, 11020004, 11020005, 11020008, 11020009, 11020011, 11020012, 11030001, 11030002, 11020006, 11020007, 11020010, 11020013, 11040001, 11040002, 11040003, 11040004, 1104000, and 11080001.</a:t>
          </a:r>
        </a:p>
        <a:p>
          <a:pPr algn="l"/>
          <a:r>
            <a:rPr lang="en-US" sz="1200" b="0" u="none" baseline="0"/>
            <a:t>	b.  "SWSI 1 found that as a result of compact limitations, there is very infrequent available flow in the Rio Grande for use in Colorado and that these flows, as in the Arkansas, do not provide a reliable source for new supply development."  These watersheds include: 13010003, 13010004, 10001, 13010002, 13010005, 13020101, and 13020102.</a:t>
          </a:r>
        </a:p>
        <a:p>
          <a:pPr algn="l"/>
          <a:r>
            <a:rPr lang="en-US" sz="1200" b="0" u="none" baseline="0"/>
            <a:t>	c.  "Based on the analyses conducted by the South Platte Basin Roundtable, it was concluded that beyond the implementation of the basin's identified projects and processes, there is little to no unappropriated water remaining in the Metro and South Platte Basins that can produce a firm yield in the upper and lower portions of the South Platte River Basin. A large amount of storage would be required to obtain firm yield from storage in extremely wet years where water may be available for appropriation.  This water would have to be carried over in storage over multiple dry years with annual evaporation and seepage losses."  These watersheds include: 10180010, 10190001, 10190002, 10190003, 10190004, 10190005, 10190006, 10190007, 10190008, 10190009, 10190010, 10190011, 10190012, 10190013, 10190014, 10190015, 10190016, 10190017, 10190018, 10250001, 10250002, 10250003, 10250005, 10250006, 10250012, 10250013, 10260001, 10260002, and 10260004.</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243840</xdr:colOff>
      <xdr:row>2</xdr:row>
      <xdr:rowOff>154305</xdr:rowOff>
    </xdr:from>
    <xdr:to>
      <xdr:col>11</xdr:col>
      <xdr:colOff>453390</xdr:colOff>
      <xdr:row>14</xdr:row>
      <xdr:rowOff>57150</xdr:rowOff>
    </xdr:to>
    <xdr:sp macro="" textlink="">
      <xdr:nvSpPr>
        <xdr:cNvPr id="4" name="TextBox 3">
          <a:hlinkClick xmlns:r="http://schemas.openxmlformats.org/officeDocument/2006/relationships" r:id="rId1"/>
        </xdr:cNvPr>
        <xdr:cNvSpPr txBox="1"/>
      </xdr:nvSpPr>
      <xdr:spPr>
        <a:xfrm>
          <a:off x="243840" y="596265"/>
          <a:ext cx="6915150" cy="209740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National Elevation Dataset (NED), U.S. Geological</a:t>
          </a:r>
          <a:r>
            <a:rPr lang="en-US" sz="1100" b="0" baseline="0"/>
            <a:t> Survey, Geospatial  Data Presentation Form: raster digital data  </a:t>
          </a:r>
          <a:r>
            <a:rPr lang="en-US" sz="1100" b="1" i="1" baseline="0">
              <a:solidFill>
                <a:schemeClr val="accent6">
                  <a:lumMod val="50000"/>
                </a:schemeClr>
              </a:solidFill>
            </a:rPr>
            <a:t>Labeled in data as USGS Elevation</a:t>
          </a:r>
          <a:endParaRPr lang="en-US" sz="1100" b="0" baseline="0"/>
        </a:p>
        <a:p>
          <a:r>
            <a:rPr lang="en-US" sz="1100" b="1" baseline="0"/>
            <a:t>Website:</a:t>
          </a:r>
          <a:r>
            <a:rPr lang="en-US" sz="1100" b="0" baseline="0"/>
            <a:t> http://cumulus.cr.usgs.gov/webappcontent/neddownloadtool/NEDDownloadToolDMS.html</a:t>
          </a:r>
        </a:p>
        <a:p>
          <a:r>
            <a:rPr lang="en-US" sz="1100" b="1" baseline="0"/>
            <a:t>Link:</a:t>
          </a:r>
          <a:r>
            <a:rPr lang="en-US" sz="1100" b="0" baseline="0"/>
            <a:t> </a:t>
          </a:r>
          <a:r>
            <a:rPr lang="en-US" sz="1100" b="0" i="1" baseline="0"/>
            <a:t>Click anywhere in this box to connect to source.</a:t>
          </a:r>
          <a:endParaRPr lang="en-US" sz="1100" b="0" i="0" baseline="0"/>
        </a:p>
        <a:p>
          <a:endParaRPr lang="en-US" sz="1100" b="0" i="0" baseline="0"/>
        </a:p>
        <a:p>
          <a:r>
            <a:rPr lang="en-US" sz="1100" b="1" i="0" baseline="0"/>
            <a:t>Description of Source: </a:t>
          </a:r>
          <a:r>
            <a:rPr lang="en-US" sz="1100" b="0" i="0" baseline="0"/>
            <a:t>From metadata "The National Elevation Dataset (NED) is the primary elevation data product produced and distributed by the USGS.  The NED provides the best available public domain raster elevation data of the conterminous United States, Alaska,  Hawaii and territorial islands in a seamless format.  The NED is derived from diverse source data, processed to a common coordinate system of unit of verticle measure.  All NED data are distributed in geographic coordinates in units of decimal degrees, and in comformance with the North American Datum of 1983 (NAD 83).  All elevation values are provided in units of meters, and are referenced to the North American Verticle Datum of 1988 (MAVD 88) over the conterminous United States."</a:t>
          </a:r>
          <a:endParaRPr lang="en-US" sz="1100" b="1"/>
        </a:p>
      </xdr:txBody>
    </xdr:sp>
    <xdr:clientData/>
  </xdr:twoCellAnchor>
  <xdr:twoCellAnchor>
    <xdr:from>
      <xdr:col>0</xdr:col>
      <xdr:colOff>259080</xdr:colOff>
      <xdr:row>15</xdr:row>
      <xdr:rowOff>95249</xdr:rowOff>
    </xdr:from>
    <xdr:to>
      <xdr:col>11</xdr:col>
      <xdr:colOff>468630</xdr:colOff>
      <xdr:row>23</xdr:row>
      <xdr:rowOff>106680</xdr:rowOff>
    </xdr:to>
    <xdr:sp macro="" textlink="">
      <xdr:nvSpPr>
        <xdr:cNvPr id="5" name="TextBox 4">
          <a:hlinkClick xmlns:r="http://schemas.openxmlformats.org/officeDocument/2006/relationships" r:id="rId2"/>
        </xdr:cNvPr>
        <xdr:cNvSpPr txBox="1"/>
      </xdr:nvSpPr>
      <xdr:spPr>
        <a:xfrm>
          <a:off x="259080" y="2914649"/>
          <a:ext cx="6915150" cy="1474471"/>
        </a:xfrm>
        <a:prstGeom prst="rect">
          <a:avLst/>
        </a:prstGeom>
        <a:gradFill flip="none" rotWithShape="1">
          <a:gsLst>
            <a:gs pos="0">
              <a:srgbClr val="FFFFDD">
                <a:shade val="30000"/>
                <a:satMod val="115000"/>
              </a:srgbClr>
            </a:gs>
            <a:gs pos="0">
              <a:srgbClr val="FFFF00"/>
            </a:gs>
            <a:gs pos="100000">
              <a:srgbClr val="FFFFDD">
                <a:shade val="100000"/>
                <a:satMod val="115000"/>
              </a:srgbClr>
            </a:gs>
          </a:gsLst>
          <a:lin ang="162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t>Source:</a:t>
          </a:r>
          <a:r>
            <a:rPr lang="en-US" sz="1100" b="0"/>
            <a:t> Watershed</a:t>
          </a:r>
          <a:r>
            <a:rPr lang="en-US" sz="1100" b="0" baseline="0"/>
            <a:t> Boundary Dataset (WBD), Natural Resources and Conservation Service.  </a:t>
          </a:r>
          <a:r>
            <a:rPr lang="en-US" sz="1100" b="1" i="1" baseline="0">
              <a:solidFill>
                <a:schemeClr val="accent6">
                  <a:lumMod val="50000"/>
                </a:schemeClr>
              </a:solidFill>
              <a:effectLst/>
              <a:latin typeface="+mn-lt"/>
              <a:ea typeface="+mn-ea"/>
              <a:cs typeface="+mn-cs"/>
            </a:rPr>
            <a:t>Labeled in data as NRCS HUC 8</a:t>
          </a:r>
          <a:endParaRPr lang="en-US" sz="1100" b="0" baseline="0"/>
        </a:p>
        <a:p>
          <a:r>
            <a:rPr lang="en-US" sz="1100" b="1" baseline="0"/>
            <a:t>Website:</a:t>
          </a:r>
          <a:r>
            <a:rPr lang="en-US" sz="1100" b="0" baseline="0"/>
            <a:t> ftp://ftp.ftw.nrcs.usda.gov/wbd</a:t>
          </a:r>
        </a:p>
        <a:p>
          <a:r>
            <a:rPr lang="en-US" sz="1100" b="1" baseline="0"/>
            <a:t>Link:</a:t>
          </a:r>
          <a:r>
            <a:rPr lang="en-US" sz="1100" b="0" baseline="0"/>
            <a:t> </a:t>
          </a:r>
          <a:r>
            <a:rPr lang="en-US" sz="1100" b="0" i="1" baseline="0"/>
            <a:t>Click anywhere in this box to connect to source.</a:t>
          </a:r>
          <a:endParaRPr lang="en-US" sz="1100" b="1" baseline="0"/>
        </a:p>
        <a:p>
          <a:endParaRPr lang="en-US" sz="1100" b="0" baseline="0"/>
        </a:p>
        <a:p>
          <a:r>
            <a:rPr lang="en-US" sz="1100" b="1" baseline="0"/>
            <a:t>Description of Source:</a:t>
          </a:r>
          <a:r>
            <a:rPr lang="en-US" sz="1100" b="0" baseline="0"/>
            <a:t> This dataset is a complete digital hydrologic unit boundary layer to the Subbasin (8-digit) 4th level for the entire United States.  This dataset consists of geo-referenced digital data and associated attributes and provide a uniquely identified and uniform method of subdividing large drainage areas.</a:t>
          </a:r>
          <a:endParaRPr lang="en-US" sz="1100" b="1"/>
        </a:p>
      </xdr:txBody>
    </xdr:sp>
    <xdr:clientData/>
  </xdr:twoCellAnchor>
  <xdr:twoCellAnchor>
    <xdr:from>
      <xdr:col>0</xdr:col>
      <xdr:colOff>220980</xdr:colOff>
      <xdr:row>24</xdr:row>
      <xdr:rowOff>160020</xdr:rowOff>
    </xdr:from>
    <xdr:to>
      <xdr:col>11</xdr:col>
      <xdr:colOff>495300</xdr:colOff>
      <xdr:row>35</xdr:row>
      <xdr:rowOff>15240</xdr:rowOff>
    </xdr:to>
    <xdr:sp macro="" textlink="">
      <xdr:nvSpPr>
        <xdr:cNvPr id="6" name="TextBox 5">
          <a:hlinkClick xmlns:r="http://schemas.openxmlformats.org/officeDocument/2006/relationships" r:id="rId3"/>
        </xdr:cNvPr>
        <xdr:cNvSpPr txBox="1"/>
      </xdr:nvSpPr>
      <xdr:spPr>
        <a:xfrm>
          <a:off x="220980" y="4625340"/>
          <a:ext cx="6979920" cy="186690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t>Source:</a:t>
          </a:r>
          <a:r>
            <a:rPr lang="en-US" sz="1100" b="1" baseline="0"/>
            <a:t> </a:t>
          </a:r>
          <a:r>
            <a:rPr lang="en-US" sz="1100" b="0"/>
            <a:t>USGS</a:t>
          </a:r>
          <a:r>
            <a:rPr lang="en-US" sz="1100"/>
            <a:t> website for Estimated Mean Annual Natural Ground-Water</a:t>
          </a:r>
          <a:r>
            <a:rPr lang="en-US" sz="1100" baseline="0"/>
            <a:t> Recharge in the Conterminous United States  </a:t>
          </a:r>
          <a:r>
            <a:rPr lang="en-US" sz="1100" b="1" i="1" baseline="0">
              <a:solidFill>
                <a:schemeClr val="accent6">
                  <a:lumMod val="50000"/>
                </a:schemeClr>
              </a:solidFill>
            </a:rPr>
            <a:t>Labeled in data as USGS Recharge</a:t>
          </a:r>
          <a:endParaRPr lang="en-US" sz="1100" baseline="0"/>
        </a:p>
        <a:p>
          <a:endParaRPr lang="en-US" sz="1100" baseline="0"/>
        </a:p>
        <a:p>
          <a:r>
            <a:rPr lang="en-US" sz="1100" b="1" baseline="0"/>
            <a:t>Website:</a:t>
          </a:r>
          <a:r>
            <a:rPr lang="en-US" sz="1100" b="0" baseline="0"/>
            <a:t> http://water.usgs.gov/lookup/getspatial?rech48grd</a:t>
          </a:r>
        </a:p>
        <a:p>
          <a:r>
            <a:rPr lang="en-US" sz="1100" b="1"/>
            <a:t>Link:</a:t>
          </a:r>
          <a:r>
            <a:rPr lang="en-US" sz="1100" b="1" baseline="0"/>
            <a:t> </a:t>
          </a:r>
          <a:r>
            <a:rPr lang="en-US" sz="1100" b="0" i="1" baseline="0"/>
            <a:t>Click anywhere in this box to connect to source.</a:t>
          </a:r>
          <a:endParaRPr lang="en-US" sz="1100" b="0" i="0" baseline="0"/>
        </a:p>
        <a:p>
          <a:endParaRPr lang="en-US" sz="1100" b="0" i="0" baseline="0"/>
        </a:p>
        <a:p>
          <a:r>
            <a:rPr lang="en-US" sz="1100" b="1" i="0" baseline="0"/>
            <a:t>Description of Source:</a:t>
          </a:r>
          <a:r>
            <a:rPr lang="en-US" sz="1100" b="0" i="0" baseline="0"/>
            <a:t> From metadata "This 1-kilometer resolution raster (grid) dataset is an index of mean annual natural ground-water recharge.  The dataset was created by multiplying a grid of base-flow index (BFI) values by a grid of mean annual runoff values derived from a 1951-80 mean annual runoff contour map.  Mean annual runoff is long-term average streamflow expressed on a per-unit-area basis."</a:t>
          </a:r>
          <a:endParaRPr lang="en-US" sz="1100" b="1"/>
        </a:p>
      </xdr:txBody>
    </xdr:sp>
    <xdr:clientData/>
  </xdr:twoCellAnchor>
  <xdr:twoCellAnchor>
    <xdr:from>
      <xdr:col>12</xdr:col>
      <xdr:colOff>129540</xdr:colOff>
      <xdr:row>3</xdr:row>
      <xdr:rowOff>0</xdr:rowOff>
    </xdr:from>
    <xdr:to>
      <xdr:col>22</xdr:col>
      <xdr:colOff>487680</xdr:colOff>
      <xdr:row>18</xdr:row>
      <xdr:rowOff>30480</xdr:rowOff>
    </xdr:to>
    <xdr:sp macro="" textlink="">
      <xdr:nvSpPr>
        <xdr:cNvPr id="7" name="TextBox 6"/>
        <xdr:cNvSpPr txBox="1"/>
      </xdr:nvSpPr>
      <xdr:spPr>
        <a:xfrm>
          <a:off x="7444740" y="624840"/>
          <a:ext cx="6454140" cy="2773680"/>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100" b="1"/>
            <a:t>Source:</a:t>
          </a:r>
          <a:r>
            <a:rPr lang="en-US" sz="1100" b="0"/>
            <a:t> State provided shapefiles for irrigated acreage in Colorado</a:t>
          </a:r>
          <a:r>
            <a:rPr lang="en-US" sz="1100" b="0" baseline="0"/>
            <a:t> for years, 1993, 1998, and 2005.  </a:t>
          </a:r>
          <a:r>
            <a:rPr lang="en-US" sz="1100" b="1" i="1" baseline="0">
              <a:solidFill>
                <a:schemeClr val="accent6">
                  <a:lumMod val="50000"/>
                </a:schemeClr>
              </a:solidFill>
            </a:rPr>
            <a:t>Labeled in data at Irrigated Acres '93, '98 or '05</a:t>
          </a:r>
          <a:endParaRPr lang="en-US" sz="1100" b="0" i="0" baseline="0">
            <a:solidFill>
              <a:schemeClr val="accent6">
                <a:lumMod val="50000"/>
              </a:schemeClr>
            </a:solidFill>
          </a:endParaRPr>
        </a:p>
        <a:p>
          <a:endParaRPr lang="en-US" sz="1100" b="0" i="0" baseline="0">
            <a:solidFill>
              <a:schemeClr val="accent6">
                <a:lumMod val="50000"/>
              </a:schemeClr>
            </a:solidFill>
          </a:endParaRPr>
        </a:p>
        <a:p>
          <a:r>
            <a:rPr lang="en-US" sz="1100" b="1">
              <a:solidFill>
                <a:sysClr val="windowText" lastClr="000000"/>
              </a:solidFill>
            </a:rPr>
            <a:t>Weblinks:</a:t>
          </a:r>
          <a:endParaRPr lang="en-US" sz="1100" b="0">
            <a:solidFill>
              <a:sysClr val="windowText" lastClr="000000"/>
            </a:solidFill>
          </a:endParaRPr>
        </a:p>
        <a:p>
          <a:pPr marL="171450" indent="-171450">
            <a:buFont typeface="Arial" pitchFamily="34" charset="0"/>
            <a:buChar char="•"/>
          </a:pPr>
          <a:r>
            <a:rPr lang="en-US" sz="1100" b="0">
              <a:solidFill>
                <a:sysClr val="windowText" lastClr="000000"/>
              </a:solidFill>
            </a:rPr>
            <a:t>http://cdss.state.co.us/basins/Pages/Colorado.aspx</a:t>
          </a:r>
        </a:p>
        <a:p>
          <a:pPr marL="171450" indent="-171450">
            <a:buFont typeface="Arial" pitchFamily="34" charset="0"/>
            <a:buChar char="•"/>
          </a:pPr>
          <a:r>
            <a:rPr lang="en-US" sz="1100" b="0">
              <a:solidFill>
                <a:sysClr val="windowText" lastClr="000000"/>
              </a:solidFill>
            </a:rPr>
            <a:t>http://cdss.state.co.us/basins/Pages/Gunnison.aspx</a:t>
          </a:r>
        </a:p>
        <a:p>
          <a:pPr marL="171450" indent="-171450">
            <a:buFont typeface="Arial" pitchFamily="34" charset="0"/>
            <a:buChar char="•"/>
          </a:pPr>
          <a:r>
            <a:rPr lang="en-US" sz="1100" b="0">
              <a:solidFill>
                <a:sysClr val="windowText" lastClr="000000"/>
              </a:solidFill>
            </a:rPr>
            <a:t>http://cdss.state.co.us/basins/Pages/RioGrande.aspx</a:t>
          </a:r>
        </a:p>
        <a:p>
          <a:pPr marL="171450" indent="-171450">
            <a:buFont typeface="Arial" pitchFamily="34" charset="0"/>
            <a:buChar char="•"/>
          </a:pPr>
          <a:r>
            <a:rPr lang="en-US" sz="1100" b="0">
              <a:solidFill>
                <a:sysClr val="windowText" lastClr="000000"/>
              </a:solidFill>
            </a:rPr>
            <a:t>http://cdss.state.co.us/basins/Pages/SanJuanDolores.aspx</a:t>
          </a:r>
        </a:p>
        <a:p>
          <a:pPr marL="171450" indent="-171450">
            <a:buFont typeface="Arial" pitchFamily="34" charset="0"/>
            <a:buChar char="•"/>
          </a:pPr>
          <a:r>
            <a:rPr lang="en-US" sz="1100" b="0">
              <a:solidFill>
                <a:sysClr val="windowText" lastClr="000000"/>
              </a:solidFill>
            </a:rPr>
            <a:t>http://cdss.state.co.us/basins/Pages/SouthPlatte.aspx</a:t>
          </a:r>
        </a:p>
        <a:p>
          <a:pPr marL="171450" indent="-171450">
            <a:buFont typeface="Arial" pitchFamily="34" charset="0"/>
            <a:buChar char="•"/>
          </a:pPr>
          <a:r>
            <a:rPr lang="en-US" sz="1100" b="0">
              <a:solidFill>
                <a:sysClr val="windowText" lastClr="000000"/>
              </a:solidFill>
            </a:rPr>
            <a:t>http://cdss.state.co.us/basins/Pages/YampaWhite.aspx</a:t>
          </a:r>
        </a:p>
        <a:p>
          <a:pPr marL="0" indent="0">
            <a:buFontTx/>
            <a:buNone/>
          </a:pPr>
          <a:endParaRPr lang="en-US" sz="1100" b="0">
            <a:solidFill>
              <a:sysClr val="windowText" lastClr="000000"/>
            </a:solidFill>
          </a:endParaRPr>
        </a:p>
        <a:p>
          <a:pPr marL="0" indent="0">
            <a:buFontTx/>
            <a:buNone/>
          </a:pPr>
          <a:r>
            <a:rPr lang="en-US" sz="1100" b="1">
              <a:solidFill>
                <a:sysClr val="windowText" lastClr="000000"/>
              </a:solidFill>
            </a:rPr>
            <a:t>Description of</a:t>
          </a:r>
          <a:r>
            <a:rPr lang="en-US" sz="1100" b="1" baseline="0">
              <a:solidFill>
                <a:sysClr val="windowText" lastClr="000000"/>
              </a:solidFill>
            </a:rPr>
            <a:t> Source: </a:t>
          </a:r>
          <a:r>
            <a:rPr lang="en-US" sz="1100" b="0" baseline="0">
              <a:solidFill>
                <a:sysClr val="windowText" lastClr="000000"/>
              </a:solidFill>
            </a:rPr>
            <a:t>These shapefiles display the estimated locations, and size of irrigated acreage within each large river basin in the state of Colorado. If known, the identifiers of headgates known to supply water (and the percentages) to each parcel are applied.</a:t>
          </a:r>
          <a:endParaRPr lang="en-US" sz="1100" b="1">
            <a:solidFill>
              <a:sysClr val="windowText" lastClr="000000"/>
            </a:solidFill>
          </a:endParaRPr>
        </a:p>
      </xdr:txBody>
    </xdr:sp>
    <xdr:clientData/>
  </xdr:twoCellAnchor>
  <xdr:twoCellAnchor>
    <xdr:from>
      <xdr:col>12</xdr:col>
      <xdr:colOff>137160</xdr:colOff>
      <xdr:row>19</xdr:row>
      <xdr:rowOff>53340</xdr:rowOff>
    </xdr:from>
    <xdr:to>
      <xdr:col>22</xdr:col>
      <xdr:colOff>548640</xdr:colOff>
      <xdr:row>27</xdr:row>
      <xdr:rowOff>60960</xdr:rowOff>
    </xdr:to>
    <xdr:sp macro="" textlink="">
      <xdr:nvSpPr>
        <xdr:cNvPr id="8" name="TextBox 7"/>
        <xdr:cNvSpPr txBox="1"/>
      </xdr:nvSpPr>
      <xdr:spPr>
        <a:xfrm>
          <a:off x="7452360" y="3604260"/>
          <a:ext cx="6507480" cy="147066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100" b="1"/>
            <a:t>Source:</a:t>
          </a:r>
          <a:r>
            <a:rPr lang="en-US" sz="1100" b="0"/>
            <a:t>  US Counties</a:t>
          </a:r>
          <a:r>
            <a:rPr lang="en-US" sz="1100" b="0" baseline="0"/>
            <a:t>  </a:t>
          </a:r>
          <a:r>
            <a:rPr lang="en-US" sz="1100" b="1" i="1" baseline="0">
              <a:solidFill>
                <a:schemeClr val="accent6">
                  <a:lumMod val="50000"/>
                </a:schemeClr>
              </a:solidFill>
            </a:rPr>
            <a:t>Labeled in data as Counties</a:t>
          </a:r>
          <a:endParaRPr lang="en-US" sz="1100" b="0" i="0" baseline="0">
            <a:solidFill>
              <a:schemeClr val="accent6">
                <a:lumMod val="50000"/>
              </a:schemeClr>
            </a:solidFill>
          </a:endParaRPr>
        </a:p>
        <a:p>
          <a:endParaRPr lang="en-US" sz="1100" b="0" i="0" baseline="0">
            <a:solidFill>
              <a:schemeClr val="accent6">
                <a:lumMod val="50000"/>
              </a:schemeClr>
            </a:solidFill>
          </a:endParaRPr>
        </a:p>
        <a:p>
          <a:r>
            <a:rPr lang="en-US" sz="1100" b="1">
              <a:solidFill>
                <a:sysClr val="windowText" lastClr="000000"/>
              </a:solidFill>
            </a:rPr>
            <a:t>Description</a:t>
          </a:r>
          <a:r>
            <a:rPr lang="en-US" sz="1100" b="1" baseline="0">
              <a:solidFill>
                <a:sysClr val="windowText" lastClr="000000"/>
              </a:solidFill>
            </a:rPr>
            <a:t> of Source:</a:t>
          </a:r>
          <a:r>
            <a:rPr lang="en-US" sz="1100" b="0" baseline="0">
              <a:solidFill>
                <a:sysClr val="windowText" lastClr="000000"/>
              </a:solidFill>
            </a:rPr>
            <a:t>  This shapefile was found in the service pack that was included with the ArcMap Version 9.3.0 Software.  The shapefile represents the counties of the United States in the 50 states, the District of Columbia, and Puerto Rico.  It provides detailed boundaries that are consistent with the census tract, block group, and state data sets and are effective at regional and state levels.</a:t>
          </a:r>
          <a:endParaRPr lang="en-US" sz="1100" b="1">
            <a:solidFill>
              <a:sysClr val="windowText" lastClr="000000"/>
            </a:solidFill>
          </a:endParaRPr>
        </a:p>
      </xdr:txBody>
    </xdr:sp>
    <xdr:clientData/>
  </xdr:twoCellAnchor>
  <xdr:twoCellAnchor>
    <xdr:from>
      <xdr:col>12</xdr:col>
      <xdr:colOff>160020</xdr:colOff>
      <xdr:row>28</xdr:row>
      <xdr:rowOff>121920</xdr:rowOff>
    </xdr:from>
    <xdr:to>
      <xdr:col>22</xdr:col>
      <xdr:colOff>579120</xdr:colOff>
      <xdr:row>39</xdr:row>
      <xdr:rowOff>114300</xdr:rowOff>
    </xdr:to>
    <xdr:sp macro="" textlink="">
      <xdr:nvSpPr>
        <xdr:cNvPr id="2" name="TextBox 1">
          <a:hlinkClick xmlns:r="http://schemas.openxmlformats.org/officeDocument/2006/relationships" r:id="rId4"/>
        </xdr:cNvPr>
        <xdr:cNvSpPr txBox="1"/>
      </xdr:nvSpPr>
      <xdr:spPr>
        <a:xfrm>
          <a:off x="7475220" y="5318760"/>
          <a:ext cx="6515100" cy="2004060"/>
        </a:xfrm>
        <a:prstGeom prst="rect">
          <a:avLst/>
        </a:prstGeom>
        <a:ln/>
      </xdr:spPr>
      <xdr:style>
        <a:lnRef idx="1">
          <a:schemeClr val="dk1"/>
        </a:lnRef>
        <a:fillRef idx="2">
          <a:schemeClr val="dk1"/>
        </a:fillRef>
        <a:effectRef idx="1">
          <a:schemeClr val="dk1"/>
        </a:effectRef>
        <a:fontRef idx="minor">
          <a:schemeClr val="dk1"/>
        </a:fontRef>
      </xdr:style>
      <xdr:txBody>
        <a:bodyPr vertOverflow="clip" horzOverflow="clip" wrap="square" rtlCol="0" anchor="t"/>
        <a:lstStyle/>
        <a:p>
          <a:r>
            <a:rPr lang="en-US" sz="1100" b="1"/>
            <a:t>Source: </a:t>
          </a:r>
          <a:r>
            <a:rPr lang="en-US" sz="1100" b="0" baseline="0"/>
            <a:t> U.S. Department of Commerce, U.S. Census Bureau, Geography Division, TIGER website,</a:t>
          </a:r>
          <a:r>
            <a:rPr lang="en-US" sz="1100" b="0" baseline="0">
              <a:solidFill>
                <a:schemeClr val="accent6">
                  <a:lumMod val="50000"/>
                </a:schemeClr>
              </a:solidFill>
            </a:rPr>
            <a:t> </a:t>
          </a:r>
          <a:r>
            <a:rPr lang="en-US" sz="1100" b="1" i="1" baseline="0">
              <a:solidFill>
                <a:schemeClr val="accent6">
                  <a:lumMod val="50000"/>
                </a:schemeClr>
              </a:solidFill>
            </a:rPr>
            <a:t>Labeled in data as 2010 Block Groups</a:t>
          </a:r>
          <a:endParaRPr lang="en-US" sz="1100" b="0" baseline="0"/>
        </a:p>
        <a:p>
          <a:endParaRPr lang="en-US" sz="1100" b="0" baseline="0"/>
        </a:p>
        <a:p>
          <a:r>
            <a:rPr lang="en-US" sz="1100" b="1" baseline="0"/>
            <a:t>Website:</a:t>
          </a:r>
          <a:r>
            <a:rPr lang="en-US" sz="1100" b="0" baseline="0"/>
            <a:t> http://www.census.gov/geo/www/tiger/tgrshp2010/pophu.html</a:t>
          </a:r>
        </a:p>
        <a:p>
          <a:r>
            <a:rPr lang="en-US" sz="1100" b="1" baseline="0"/>
            <a:t>Link:</a:t>
          </a:r>
          <a:r>
            <a:rPr lang="en-US" sz="1100" b="0" baseline="0"/>
            <a:t> </a:t>
          </a:r>
          <a:r>
            <a:rPr lang="en-US" sz="1100" b="0" i="1" baseline="0"/>
            <a:t>Click anywhere in this box to connect to source.</a:t>
          </a:r>
        </a:p>
        <a:p>
          <a:endParaRPr lang="en-US" sz="1100" b="0" i="1" baseline="0"/>
        </a:p>
        <a:p>
          <a:r>
            <a:rPr lang="en-US" sz="1100" b="1"/>
            <a:t>Description</a:t>
          </a:r>
          <a:r>
            <a:rPr lang="en-US" sz="1100" b="1" baseline="0"/>
            <a:t> of Source:</a:t>
          </a:r>
          <a:r>
            <a:rPr lang="en-US" sz="1100" b="0" baseline="0"/>
            <a:t> This shapefile depicts the 2010 Census Blocks used by the U.S. Census Bureau.  From the metadata of census blocks: "Census Blocks are statistical areas bounded on all sides by visible features, such as streets, roads, streams, and railroad tracks, and/or by nonvisible boundaries such as city, town, township, and county limits, and short line-of-sight extension of streets and roads.  Blocks are the smallest geographic areas for which the Census Bureau publishes data from the decennial census."</a:t>
          </a:r>
        </a:p>
      </xdr:txBody>
    </xdr:sp>
    <xdr:clientData/>
  </xdr:twoCellAnchor>
  <xdr:twoCellAnchor>
    <xdr:from>
      <xdr:col>0</xdr:col>
      <xdr:colOff>236220</xdr:colOff>
      <xdr:row>36</xdr:row>
      <xdr:rowOff>22860</xdr:rowOff>
    </xdr:from>
    <xdr:to>
      <xdr:col>11</xdr:col>
      <xdr:colOff>502920</xdr:colOff>
      <xdr:row>45</xdr:row>
      <xdr:rowOff>160020</xdr:rowOff>
    </xdr:to>
    <xdr:sp macro="" textlink="">
      <xdr:nvSpPr>
        <xdr:cNvPr id="3" name="TextBox 2">
          <a:hlinkClick xmlns:r="http://schemas.openxmlformats.org/officeDocument/2006/relationships" r:id="rId5"/>
        </xdr:cNvPr>
        <xdr:cNvSpPr txBox="1"/>
      </xdr:nvSpPr>
      <xdr:spPr>
        <a:xfrm>
          <a:off x="236220" y="6667500"/>
          <a:ext cx="6972300" cy="178308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US" sz="1100" b="1"/>
            <a:t>Source:</a:t>
          </a:r>
          <a:r>
            <a:rPr lang="en-US" sz="1100" b="0"/>
            <a:t>  Basin</a:t>
          </a:r>
          <a:r>
            <a:rPr lang="en-US" sz="1100" b="0" baseline="0"/>
            <a:t> water districts, Colorado Division of Water Resources, Decision Support Systems </a:t>
          </a:r>
          <a:r>
            <a:rPr lang="en-US" sz="1100" b="1" i="1" baseline="0">
              <a:solidFill>
                <a:schemeClr val="accent6">
                  <a:lumMod val="50000"/>
                </a:schemeClr>
              </a:solidFill>
            </a:rPr>
            <a:t>Labeled in data as Water Districts</a:t>
          </a:r>
          <a:endParaRPr lang="en-US" sz="1100" b="0" i="0" baseline="0">
            <a:solidFill>
              <a:schemeClr val="accent6">
                <a:lumMod val="50000"/>
              </a:schemeClr>
            </a:solidFill>
          </a:endParaRPr>
        </a:p>
        <a:p>
          <a:endParaRPr lang="en-US" sz="1100" b="0" i="0" baseline="0">
            <a:solidFill>
              <a:schemeClr val="accent2">
                <a:lumMod val="20000"/>
                <a:lumOff val="80000"/>
              </a:schemeClr>
            </a:solidFill>
          </a:endParaRPr>
        </a:p>
        <a:p>
          <a:r>
            <a:rPr lang="en-US" sz="1100" b="1" i="0" baseline="0"/>
            <a:t>Weblink:</a:t>
          </a:r>
          <a:r>
            <a:rPr lang="en-US" sz="1100" b="0" i="0" baseline="0"/>
            <a:t> http://cdss.state.co.us/GIS/Pages/DataByCategory.aspx.  </a:t>
          </a:r>
          <a:r>
            <a:rPr lang="en-US" sz="1100" b="0" i="1" baseline="0"/>
            <a:t>Click anywhere in this box to link to source.</a:t>
          </a:r>
        </a:p>
        <a:p>
          <a:endParaRPr lang="en-US" sz="1100" b="0" i="0" baseline="0"/>
        </a:p>
        <a:p>
          <a:r>
            <a:rPr lang="en-US" sz="1100" b="1" i="0" baseline="0"/>
            <a:t>Description of source:</a:t>
          </a:r>
          <a:r>
            <a:rPr lang="en-US" sz="1100" b="0" i="0" baseline="0"/>
            <a:t>  Each basin has a separate geodatabase for a set a boundaries.  The water districts for each basin are located within these geodatabases.  The water district shapefiles were extracted and merged together using the ArcMap program to produce 1 shapefile of all water districts in Colorado.  The water district boundaries presented here are administrative areas set by the Colorado State Engineer which are based primarily on stream drainage systems.</a:t>
          </a:r>
          <a:endParaRPr lang="en-US" sz="1100" b="1" i="0" baseline="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243840</xdr:colOff>
      <xdr:row>5</xdr:row>
      <xdr:rowOff>137160</xdr:rowOff>
    </xdr:from>
    <xdr:to>
      <xdr:col>3</xdr:col>
      <xdr:colOff>342900</xdr:colOff>
      <xdr:row>9</xdr:row>
      <xdr:rowOff>137160</xdr:rowOff>
    </xdr:to>
    <xdr:sp macro="" textlink="">
      <xdr:nvSpPr>
        <xdr:cNvPr id="9" name="TextBox 8">
          <a:hlinkClick xmlns:r="http://schemas.openxmlformats.org/officeDocument/2006/relationships" r:id="rId1"/>
        </xdr:cNvPr>
        <xdr:cNvSpPr txBox="1"/>
      </xdr:nvSpPr>
      <xdr:spPr>
        <a:xfrm>
          <a:off x="853440" y="1143000"/>
          <a:ext cx="1318260" cy="731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182880</xdr:colOff>
      <xdr:row>11</xdr:row>
      <xdr:rowOff>7620</xdr:rowOff>
    </xdr:from>
    <xdr:to>
      <xdr:col>3</xdr:col>
      <xdr:colOff>327660</xdr:colOff>
      <xdr:row>15</xdr:row>
      <xdr:rowOff>106680</xdr:rowOff>
    </xdr:to>
    <xdr:sp macro="" textlink="">
      <xdr:nvSpPr>
        <xdr:cNvPr id="10" name="TextBox 9">
          <a:hlinkClick xmlns:r="http://schemas.openxmlformats.org/officeDocument/2006/relationships" r:id="rId2"/>
        </xdr:cNvPr>
        <xdr:cNvSpPr txBox="1"/>
      </xdr:nvSpPr>
      <xdr:spPr>
        <a:xfrm>
          <a:off x="792480" y="2110740"/>
          <a:ext cx="1363980" cy="830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205740</xdr:colOff>
      <xdr:row>17</xdr:row>
      <xdr:rowOff>22860</xdr:rowOff>
    </xdr:from>
    <xdr:to>
      <xdr:col>3</xdr:col>
      <xdr:colOff>220980</xdr:colOff>
      <xdr:row>20</xdr:row>
      <xdr:rowOff>160020</xdr:rowOff>
    </xdr:to>
    <xdr:sp macro="" textlink="">
      <xdr:nvSpPr>
        <xdr:cNvPr id="11" name="TextBox 10">
          <a:hlinkClick xmlns:r="http://schemas.openxmlformats.org/officeDocument/2006/relationships" r:id="rId3"/>
        </xdr:cNvPr>
        <xdr:cNvSpPr txBox="1"/>
      </xdr:nvSpPr>
      <xdr:spPr>
        <a:xfrm>
          <a:off x="815340" y="3223260"/>
          <a:ext cx="1234440" cy="685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11</xdr:col>
      <xdr:colOff>457200</xdr:colOff>
      <xdr:row>11</xdr:row>
      <xdr:rowOff>30480</xdr:rowOff>
    </xdr:from>
    <xdr:to>
      <xdr:col>14</xdr:col>
      <xdr:colOff>53340</xdr:colOff>
      <xdr:row>15</xdr:row>
      <xdr:rowOff>99060</xdr:rowOff>
    </xdr:to>
    <xdr:sp macro="" textlink="">
      <xdr:nvSpPr>
        <xdr:cNvPr id="12" name="TextBox 11">
          <a:hlinkClick xmlns:r="http://schemas.openxmlformats.org/officeDocument/2006/relationships" r:id="rId4"/>
        </xdr:cNvPr>
        <xdr:cNvSpPr txBox="1"/>
      </xdr:nvSpPr>
      <xdr:spPr>
        <a:xfrm>
          <a:off x="7162800" y="2133600"/>
          <a:ext cx="142494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2</xdr:col>
      <xdr:colOff>114300</xdr:colOff>
      <xdr:row>4</xdr:row>
      <xdr:rowOff>68580</xdr:rowOff>
    </xdr:from>
    <xdr:to>
      <xdr:col>15</xdr:col>
      <xdr:colOff>274320</xdr:colOff>
      <xdr:row>20</xdr:row>
      <xdr:rowOff>68580</xdr:rowOff>
    </xdr:to>
    <xdr:sp macro="" textlink="">
      <xdr:nvSpPr>
        <xdr:cNvPr id="3074" name="AutoShape 2"/>
        <xdr:cNvSpPr>
          <a:spLocks noChangeAspect="1" noChangeArrowheads="1"/>
        </xdr:cNvSpPr>
      </xdr:nvSpPr>
      <xdr:spPr bwMode="auto">
        <a:xfrm>
          <a:off x="1333500" y="861060"/>
          <a:ext cx="8084820" cy="29260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9</xdr:col>
      <xdr:colOff>388620</xdr:colOff>
      <xdr:row>3</xdr:row>
      <xdr:rowOff>7620</xdr:rowOff>
    </xdr:from>
    <xdr:to>
      <xdr:col>18</xdr:col>
      <xdr:colOff>144780</xdr:colOff>
      <xdr:row>33</xdr:row>
      <xdr:rowOff>16764</xdr:rowOff>
    </xdr:to>
    <xdr:sp macro="" textlink="">
      <xdr:nvSpPr>
        <xdr:cNvPr id="2" name="Rounded Rectangle 1"/>
        <xdr:cNvSpPr/>
      </xdr:nvSpPr>
      <xdr:spPr>
        <a:xfrm>
          <a:off x="5875020" y="617220"/>
          <a:ext cx="5242560" cy="5495544"/>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400" b="1"/>
            <a:t>Physical Supply</a:t>
          </a:r>
        </a:p>
        <a:p>
          <a:pPr algn="l"/>
          <a:r>
            <a:rPr lang="en-US" sz="1400" b="0"/>
            <a:t>1.  NRCS HUC</a:t>
          </a:r>
          <a:r>
            <a:rPr lang="en-US" sz="1400" b="0" baseline="0"/>
            <a:t> 8, USGS Elevation and USGS streamgages were added to an ArcMap dataframe.  The elevation tiles were mosaiced into 1 raster file using the mosaic tool and the streamgages were represented as points using the latitudes and longitudes provided in the spreadsheet.</a:t>
          </a:r>
        </a:p>
        <a:p>
          <a:pPr algn="l"/>
          <a:endParaRPr lang="en-US" sz="1400" b="0" baseline="0"/>
        </a:p>
        <a:p>
          <a:pPr algn="l"/>
          <a:r>
            <a:rPr lang="en-US" sz="1400" b="0" baseline="0"/>
            <a:t>2.  Visual analysis was used to determine which streamgage best represented a watershed.  The streamgages selected are those found on or near large tributaries and are closest to the terminus or end point of a watershed.  This is point where the water leaves the HUC and either enters into another, or terminates in a body of water such as an ocean or lake.  There are a few exceptions to this rule in which the watersheds appear to be isolated and do not have an end with a destination.  This usually results in a lake or playa (dry lake) appearing in the lowest elevations of the HUC.</a:t>
          </a:r>
        </a:p>
        <a:p>
          <a:pPr algn="l"/>
          <a:endParaRPr lang="en-US" sz="1400" b="0" baseline="0"/>
        </a:p>
        <a:p>
          <a:pPr algn="l"/>
          <a:r>
            <a:rPr lang="en-US" sz="1400" b="0" baseline="0"/>
            <a:t>3.  The streamflow values and selected percentiles are provided in cubic feet per second (cfs) in the original data.  These values were converted to acre-feet per year (AFY).</a:t>
          </a:r>
          <a:endParaRPr lang="en-US" sz="1400" b="0"/>
        </a:p>
      </xdr:txBody>
    </xdr:sp>
    <xdr:clientData/>
  </xdr:twoCellAnchor>
  <xdr:twoCellAnchor>
    <xdr:from>
      <xdr:col>0</xdr:col>
      <xdr:colOff>205740</xdr:colOff>
      <xdr:row>3</xdr:row>
      <xdr:rowOff>0</xdr:rowOff>
    </xdr:from>
    <xdr:to>
      <xdr:col>8</xdr:col>
      <xdr:colOff>568452</xdr:colOff>
      <xdr:row>33</xdr:row>
      <xdr:rowOff>7620</xdr:rowOff>
    </xdr:to>
    <xdr:sp macro="" textlink="">
      <xdr:nvSpPr>
        <xdr:cNvPr id="13" name="Rounded Rectangle 12"/>
        <xdr:cNvSpPr/>
      </xdr:nvSpPr>
      <xdr:spPr>
        <a:xfrm>
          <a:off x="205740" y="609600"/>
          <a:ext cx="5239512" cy="54940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a:t>Physical Supply</a:t>
          </a:r>
        </a:p>
        <a:p>
          <a:pPr algn="l"/>
          <a:endParaRPr lang="en-US" sz="1100" b="0"/>
        </a:p>
      </xdr:txBody>
    </xdr:sp>
    <xdr:clientData/>
  </xdr:twoCellAnchor>
  <xdr:twoCellAnchor editAs="oneCell">
    <xdr:from>
      <xdr:col>1</xdr:col>
      <xdr:colOff>152400</xdr:colOff>
      <xdr:row>5</xdr:row>
      <xdr:rowOff>99060</xdr:rowOff>
    </xdr:from>
    <xdr:to>
      <xdr:col>8</xdr:col>
      <xdr:colOff>100417</xdr:colOff>
      <xdr:row>33</xdr:row>
      <xdr:rowOff>106680</xdr:rowOff>
    </xdr:to>
    <xdr:pic>
      <xdr:nvPicPr>
        <xdr:cNvPr id="3" name="Picture 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0" y="1074420"/>
          <a:ext cx="4215217" cy="5128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203200</xdr:colOff>
      <xdr:row>2</xdr:row>
      <xdr:rowOff>144780</xdr:rowOff>
    </xdr:from>
    <xdr:to>
      <xdr:col>43</xdr:col>
      <xdr:colOff>76200</xdr:colOff>
      <xdr:row>57</xdr:row>
      <xdr:rowOff>38100</xdr:rowOff>
    </xdr:to>
    <xdr:sp macro="" textlink="">
      <xdr:nvSpPr>
        <xdr:cNvPr id="2" name="Rounded Rectangle 1"/>
        <xdr:cNvSpPr/>
      </xdr:nvSpPr>
      <xdr:spPr>
        <a:xfrm>
          <a:off x="203200" y="554355"/>
          <a:ext cx="26104850" cy="984694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tIns="0" bIns="0" rtlCol="0" anchor="t"/>
        <a:lstStyle/>
        <a:p>
          <a:pPr algn="ctr"/>
          <a:r>
            <a:rPr lang="en-US" sz="2000" b="1" u="sng"/>
            <a:t>Consumptive Use</a:t>
          </a:r>
          <a:endParaRPr lang="en-US" sz="1600" b="1" u="sng"/>
        </a:p>
      </xdr:txBody>
    </xdr:sp>
    <xdr:clientData/>
  </xdr:twoCellAnchor>
  <xdr:twoCellAnchor>
    <xdr:from>
      <xdr:col>0</xdr:col>
      <xdr:colOff>566420</xdr:colOff>
      <xdr:row>7</xdr:row>
      <xdr:rowOff>116840</xdr:rowOff>
    </xdr:from>
    <xdr:to>
      <xdr:col>19</xdr:col>
      <xdr:colOff>508000</xdr:colOff>
      <xdr:row>56</xdr:row>
      <xdr:rowOff>50800</xdr:rowOff>
    </xdr:to>
    <xdr:sp macro="" textlink="">
      <xdr:nvSpPr>
        <xdr:cNvPr id="3" name="Rounded Rectangle 2"/>
        <xdr:cNvSpPr/>
      </xdr:nvSpPr>
      <xdr:spPr>
        <a:xfrm>
          <a:off x="566420" y="1437640"/>
          <a:ext cx="11523980" cy="864616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US" sz="1100" b="1" u="sng"/>
            <a:t>Current</a:t>
          </a:r>
          <a:r>
            <a:rPr lang="en-US" sz="1100" b="1" u="sng" baseline="0"/>
            <a:t> M&amp;I</a:t>
          </a:r>
          <a:endParaRPr lang="en-US" sz="1100" b="1" u="sng"/>
        </a:p>
      </xdr:txBody>
    </xdr:sp>
    <xdr:clientData/>
  </xdr:twoCellAnchor>
  <xdr:twoCellAnchor>
    <xdr:from>
      <xdr:col>20</xdr:col>
      <xdr:colOff>326571</xdr:colOff>
      <xdr:row>7</xdr:row>
      <xdr:rowOff>119380</xdr:rowOff>
    </xdr:from>
    <xdr:to>
      <xdr:col>32</xdr:col>
      <xdr:colOff>359228</xdr:colOff>
      <xdr:row>56</xdr:row>
      <xdr:rowOff>76200</xdr:rowOff>
    </xdr:to>
    <xdr:sp macro="" textlink="">
      <xdr:nvSpPr>
        <xdr:cNvPr id="4" name="Rounded Rectangle 3"/>
        <xdr:cNvSpPr/>
      </xdr:nvSpPr>
      <xdr:spPr>
        <a:xfrm>
          <a:off x="12518571" y="1458323"/>
          <a:ext cx="7347857" cy="902462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n-US" sz="1100" b="1" u="sng"/>
            <a:t>Current</a:t>
          </a:r>
          <a:r>
            <a:rPr lang="en-US" sz="1100" b="1" u="sng" baseline="0"/>
            <a:t> Agriculture</a:t>
          </a:r>
          <a:endParaRPr lang="en-US" sz="1100" b="1" u="sng"/>
        </a:p>
      </xdr:txBody>
    </xdr:sp>
    <xdr:clientData/>
  </xdr:twoCellAnchor>
  <xdr:twoCellAnchor>
    <xdr:from>
      <xdr:col>0</xdr:col>
      <xdr:colOff>419100</xdr:colOff>
      <xdr:row>59</xdr:row>
      <xdr:rowOff>165100</xdr:rowOff>
    </xdr:from>
    <xdr:to>
      <xdr:col>60</xdr:col>
      <xdr:colOff>406400</xdr:colOff>
      <xdr:row>114</xdr:row>
      <xdr:rowOff>58420</xdr:rowOff>
    </xdr:to>
    <xdr:sp macro="" textlink="">
      <xdr:nvSpPr>
        <xdr:cNvPr id="12" name="Rounded Rectangle 11"/>
        <xdr:cNvSpPr/>
      </xdr:nvSpPr>
      <xdr:spPr>
        <a:xfrm>
          <a:off x="419100" y="10706100"/>
          <a:ext cx="36626800" cy="9672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tIns="0" bIns="0" rtlCol="0" anchor="t"/>
        <a:lstStyle/>
        <a:p>
          <a:pPr algn="ctr"/>
          <a:r>
            <a:rPr lang="en-US" sz="2000" b="1" u="sng"/>
            <a:t>Processing</a:t>
          </a:r>
          <a:r>
            <a:rPr lang="en-US" sz="2000" b="1" u="sng" baseline="0"/>
            <a:t> Notes</a:t>
          </a:r>
          <a:endParaRPr lang="en-US" sz="1600" b="1" u="sng"/>
        </a:p>
      </xdr:txBody>
    </xdr:sp>
    <xdr:clientData/>
  </xdr:twoCellAnchor>
  <xdr:twoCellAnchor>
    <xdr:from>
      <xdr:col>0</xdr:col>
      <xdr:colOff>502557</xdr:colOff>
      <xdr:row>64</xdr:row>
      <xdr:rowOff>175986</xdr:rowOff>
    </xdr:from>
    <xdr:to>
      <xdr:col>19</xdr:col>
      <xdr:colOff>489857</xdr:colOff>
      <xdr:row>113</xdr:row>
      <xdr:rowOff>97246</xdr:rowOff>
    </xdr:to>
    <xdr:sp macro="" textlink="">
      <xdr:nvSpPr>
        <xdr:cNvPr id="14" name="Rounded Rectangle 13"/>
        <xdr:cNvSpPr/>
      </xdr:nvSpPr>
      <xdr:spPr>
        <a:xfrm>
          <a:off x="502557" y="12063186"/>
          <a:ext cx="11569700" cy="898906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US" sz="1100" b="1" u="sng"/>
            <a:t>Current</a:t>
          </a:r>
          <a:r>
            <a:rPr lang="en-US" sz="1100" b="1" u="sng" baseline="0"/>
            <a:t> M&amp;I</a:t>
          </a:r>
          <a:endParaRPr lang="en-US" sz="1100" b="1" u="sng"/>
        </a:p>
      </xdr:txBody>
    </xdr:sp>
    <xdr:clientData/>
  </xdr:twoCellAnchor>
  <xdr:twoCellAnchor>
    <xdr:from>
      <xdr:col>1</xdr:col>
      <xdr:colOff>342900</xdr:colOff>
      <xdr:row>68</xdr:row>
      <xdr:rowOff>172356</xdr:rowOff>
    </xdr:from>
    <xdr:to>
      <xdr:col>7</xdr:col>
      <xdr:colOff>35560</xdr:colOff>
      <xdr:row>112</xdr:row>
      <xdr:rowOff>10885</xdr:rowOff>
    </xdr:to>
    <xdr:sp macro="" textlink="">
      <xdr:nvSpPr>
        <xdr:cNvPr id="15" name="Rounded Rectangle 14"/>
        <xdr:cNvSpPr/>
      </xdr:nvSpPr>
      <xdr:spPr>
        <a:xfrm>
          <a:off x="952500" y="12799785"/>
          <a:ext cx="3350260" cy="7981043"/>
        </a:xfrm>
        <a:prstGeom prst="roundRect">
          <a:avLst/>
        </a:prstGeom>
        <a:ln>
          <a:solidFill>
            <a:schemeClr val="accent1"/>
          </a:solid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n-US" sz="1100" b="1"/>
            <a:t>Municipal,</a:t>
          </a:r>
          <a:r>
            <a:rPr lang="en-US" sz="1100" b="1" baseline="0"/>
            <a:t> Domestic, and Municipal Supplied Industrial</a:t>
          </a:r>
        </a:p>
        <a:p>
          <a:pPr algn="ctr"/>
          <a:endParaRPr lang="en-US" sz="1100" b="0" baseline="0"/>
        </a:p>
        <a:p>
          <a:pPr algn="l"/>
          <a:r>
            <a:rPr lang="en-US" sz="1100" b="0" baseline="0"/>
            <a:t>1.  The 2010 Colorado population by County and HUC 8 was found by adding the Counties, NRCS HUC 8, and 2010 Block Groups layers to a dataframe in ArcMap.  The Block Groups were converted to points representing the centroid of each group.  Intersections of Counties, HUC 8, and 2010 Block Group points were performed to obtain the population distribution by both County and HUC 8, and to determine the ratio of HUC 8 to County ( this takes into account that some counties cross river basins).  </a:t>
          </a:r>
          <a:r>
            <a:rPr lang="en-US" sz="1100" b="1" u="sng" baseline="0">
              <a:ln w="3175">
                <a:noFill/>
              </a:ln>
              <a:solidFill>
                <a:sysClr val="windowText" lastClr="000000"/>
              </a:solidFill>
            </a:rPr>
            <a:t>Updates can be made here in Population on a county level.  The highlighted cells depict the first record of each county where a change can be made.</a:t>
          </a:r>
        </a:p>
        <a:p>
          <a:pPr algn="l"/>
          <a:endParaRPr lang="en-US" sz="1100" b="0" baseline="0"/>
        </a:p>
        <a:p>
          <a:pPr algn="l"/>
          <a:r>
            <a:rPr lang="en-US" sz="1100" b="0" baseline="0"/>
            <a:t>2.   Table 3-1 in Appendix H of the SWSI 2010 contains an estimated water withdrawals by county in gallons per capita per day.  This information was applied to the population by county and the result was an estimation of water withdrawals in gallons per capita per day per  County.  The information was then converted to Acre Feet Per Year (AFY).</a:t>
          </a:r>
        </a:p>
        <a:p>
          <a:pPr algn="l"/>
          <a:endParaRPr lang="en-US" sz="1100" b="0" baseline="0"/>
        </a:p>
        <a:p>
          <a:pPr algn="l"/>
          <a:r>
            <a:rPr lang="en-US" sz="1100" b="0" baseline="0"/>
            <a:t>3. Section 5 in Appendix E of the SWSI 2004 gives an estimation of 35% to represent consumptive use in the state of Colorado.  This percentage was applied to the water withdrawal information in which resulted in Consumptive Use in acre-feet per year by County.  These values were then multiplied by the ratios calculated in step 1 to obtain Consumptive Use in acre-feet per year by County and HUC 8.</a:t>
          </a:r>
        </a:p>
        <a:p>
          <a:pPr algn="l"/>
          <a:endParaRPr lang="en-US" sz="1100" b="0" baseline="0"/>
        </a:p>
        <a:p>
          <a:pPr algn="l"/>
          <a:r>
            <a:rPr lang="en-US" sz="1100" b="0" baseline="0"/>
            <a:t>4.  Lastly, the values were aggregated by HUC 8: 2010 Consumptive Use AFY.</a:t>
          </a:r>
        </a:p>
        <a:p>
          <a:pPr algn="l"/>
          <a:endParaRPr lang="en-US" sz="1100" b="0" baseline="0"/>
        </a:p>
        <a:p>
          <a:pPr algn="l"/>
          <a:r>
            <a:rPr lang="en-US" sz="1100" b="1" baseline="0"/>
            <a:t>* Assumptions:  Population distribution will remain consistent throughout time.</a:t>
          </a:r>
        </a:p>
      </xdr:txBody>
    </xdr:sp>
    <xdr:clientData/>
  </xdr:twoCellAnchor>
  <xdr:twoCellAnchor>
    <xdr:from>
      <xdr:col>7</xdr:col>
      <xdr:colOff>491671</xdr:colOff>
      <xdr:row>68</xdr:row>
      <xdr:rowOff>183243</xdr:rowOff>
    </xdr:from>
    <xdr:to>
      <xdr:col>18</xdr:col>
      <xdr:colOff>377371</xdr:colOff>
      <xdr:row>112</xdr:row>
      <xdr:rowOff>43543</xdr:rowOff>
    </xdr:to>
    <xdr:sp macro="" textlink="">
      <xdr:nvSpPr>
        <xdr:cNvPr id="16" name="Rounded Rectangle 15"/>
        <xdr:cNvSpPr/>
      </xdr:nvSpPr>
      <xdr:spPr>
        <a:xfrm>
          <a:off x="4758871" y="12810672"/>
          <a:ext cx="6591300" cy="8002814"/>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n-US" sz="1100" b="1"/>
            <a:t>Self</a:t>
          </a:r>
          <a:r>
            <a:rPr lang="en-US" sz="1100" b="1" baseline="0"/>
            <a:t> Supplied Industrial</a:t>
          </a:r>
        </a:p>
        <a:p>
          <a:pPr algn="ctr"/>
          <a:endParaRPr lang="en-US" sz="1100" b="1" baseline="0"/>
        </a:p>
        <a:p>
          <a:pPr algn="l"/>
          <a:endParaRPr lang="en-US" sz="1100" b="1" baseline="0"/>
        </a:p>
        <a:p>
          <a:pPr algn="l"/>
          <a:r>
            <a:rPr lang="en-US" sz="1100" b="0" baseline="0"/>
            <a:t>1.  The self-supplied industrial sector is split up into 3 primary uses; snowmaking, large industrial and energy development.</a:t>
          </a:r>
        </a:p>
        <a:p>
          <a:pPr algn="l"/>
          <a:endParaRPr lang="en-US" sz="1100" b="0" baseline="0"/>
        </a:p>
        <a:p>
          <a:pPr algn="l"/>
          <a:r>
            <a:rPr lang="en-US" sz="1100" b="0" baseline="0"/>
            <a:t>2.  In the sector of snowmaking, SWSI 2010 App H provides volumes by snowmaking facility.  Using the internet and the ArcMap program, each facility's location was determined and the corresponding HUC 8's identified.  </a:t>
          </a:r>
          <a:r>
            <a:rPr lang="en-US" sz="1100" b="1" u="sng" baseline="0"/>
            <a:t>Updates can be made here and will need to be reported by location, County and HUC 8.</a:t>
          </a:r>
          <a:endParaRPr lang="en-US" sz="1100" b="0" baseline="0"/>
        </a:p>
        <a:p>
          <a:pPr algn="l"/>
          <a:endParaRPr lang="en-US" sz="1100" b="0" baseline="0"/>
        </a:p>
        <a:p>
          <a:pPr algn="l"/>
          <a:r>
            <a:rPr lang="en-US" sz="1100" b="0" baseline="0"/>
            <a:t>3.  For the large industry sector,  SWSI 2010 App H and the Yampa Valley Study were consulted.  The Appendix lists large industry as manufacturing and mining, for the mining section, the Yampa Valley Study was used.   </a:t>
          </a:r>
        </a:p>
        <a:p>
          <a:pPr marL="0" marR="0" indent="0" algn="l" defTabSz="914400" eaLnBrk="1" fontAlgn="auto" latinLnBrk="0" hangingPunct="1">
            <a:lnSpc>
              <a:spcPct val="100000"/>
            </a:lnSpc>
            <a:spcBef>
              <a:spcPts val="0"/>
            </a:spcBef>
            <a:spcAft>
              <a:spcPts val="0"/>
            </a:spcAft>
            <a:buClrTx/>
            <a:buSzTx/>
            <a:buFontTx/>
            <a:buNone/>
            <a:tabLst/>
            <a:defRPr/>
          </a:pPr>
          <a:r>
            <a:rPr lang="en-US" sz="1100" b="0" baseline="0"/>
            <a:t>3a. Large industry:  In the Appendix, the names of the companies using water for large industry in each county was listed.  Using the internet and the ArcMap program, the locations of the manufacturing plants and their respective HUC  8's were identified.  See the Description/Explanation column under the large industry section for more detailed explanation of how each location and the HUCs were deterimined.  </a:t>
          </a:r>
          <a:r>
            <a:rPr lang="en-US" sz="1100" b="1" u="sng" baseline="0">
              <a:solidFill>
                <a:schemeClr val="dk1"/>
              </a:solidFill>
              <a:effectLst/>
              <a:latin typeface="+mn-lt"/>
              <a:ea typeface="+mn-ea"/>
              <a:cs typeface="+mn-cs"/>
            </a:rPr>
            <a:t>Updates can be made here and will need to be reported by location, County and HUC 8.</a:t>
          </a:r>
          <a:endParaRPr lang="en-US">
            <a:effectLst/>
          </a:endParaRPr>
        </a:p>
        <a:p>
          <a:pPr algn="l"/>
          <a:endParaRPr lang="en-US" sz="1100" b="0" baseline="0"/>
        </a:p>
        <a:p>
          <a:pPr marL="0" marR="0" indent="0" algn="l" defTabSz="914400" eaLnBrk="1" fontAlgn="auto" latinLnBrk="0" hangingPunct="1">
            <a:lnSpc>
              <a:spcPct val="100000"/>
            </a:lnSpc>
            <a:spcBef>
              <a:spcPts val="0"/>
            </a:spcBef>
            <a:spcAft>
              <a:spcPts val="0"/>
            </a:spcAft>
            <a:buClrTx/>
            <a:buSzTx/>
            <a:buFontTx/>
            <a:buNone/>
            <a:tabLst/>
            <a:defRPr/>
          </a:pPr>
          <a:r>
            <a:rPr lang="en-US" sz="1100" b="0" baseline="0"/>
            <a:t>3b.  Mining:  The Yampa Valley Study provides the names, locations (by map) and the productivity of each mine in the area.  In the case of Moffat county for example, mining is the only sector which lists any water use.  In order to determine the HUC 8s and the correct volume of water usage, the ratios of mine productivity to total productivity were determined.  This may not be the most accurate depiction of water use but it is the most logical solution at this time.  The ratios of productivity were then applied to the water withdrawal volumes listed in Appendix H to obtain volumes by HUC 8.  See the Description/Explanation column under the large industry section for a more detailed explanation of how each location and the HUCs were determined.  </a:t>
          </a:r>
          <a:r>
            <a:rPr lang="en-US" sz="1100" b="1" u="sng" baseline="0">
              <a:solidFill>
                <a:schemeClr val="dk1"/>
              </a:solidFill>
              <a:effectLst/>
              <a:latin typeface="+mn-lt"/>
              <a:ea typeface="+mn-ea"/>
              <a:cs typeface="+mn-cs"/>
            </a:rPr>
            <a:t>Updates can be made here and will need to be reported by location, County and HUC 8.</a:t>
          </a:r>
          <a:endParaRPr lang="en-US">
            <a:effectLst/>
          </a:endParaRPr>
        </a:p>
        <a:p>
          <a:pPr algn="l"/>
          <a:endParaRPr lang="en-US" sz="1100" b="0" baseline="0"/>
        </a:p>
        <a:p>
          <a:pPr marL="0" marR="0" indent="0" algn="l" defTabSz="914400" eaLnBrk="1" fontAlgn="auto" latinLnBrk="0" hangingPunct="1">
            <a:lnSpc>
              <a:spcPct val="100000"/>
            </a:lnSpc>
            <a:spcBef>
              <a:spcPts val="0"/>
            </a:spcBef>
            <a:spcAft>
              <a:spcPts val="0"/>
            </a:spcAft>
            <a:buClrTx/>
            <a:buSzTx/>
            <a:buFontTx/>
            <a:buNone/>
            <a:tabLst/>
            <a:defRPr/>
          </a:pPr>
          <a:r>
            <a:rPr lang="en-US" sz="1100" b="0" baseline="0"/>
            <a:t>4. For the sector of Energy Development, the Energy Phast 1 Report holds the most detailed information on type of energy development (i.e. natural gas, coal uranium and oil shale), location of mines, type of mine and productivity of mine.  In the Energy Development section of the spreadsheet, the information is listed and the steps taken to determine water use by HUC 8 is clearly outlined.  </a:t>
          </a:r>
          <a:r>
            <a:rPr lang="en-US" sz="1100" b="1" u="sng" baseline="0">
              <a:solidFill>
                <a:schemeClr val="dk1"/>
              </a:solidFill>
              <a:effectLst/>
              <a:latin typeface="+mn-lt"/>
              <a:ea typeface="+mn-ea"/>
              <a:cs typeface="+mn-cs"/>
            </a:rPr>
            <a:t>Updates can be made here and will need to be reported by location, County and HUC 8.</a:t>
          </a:r>
          <a:endParaRPr lang="en-US" sz="1100" b="0" baseline="0"/>
        </a:p>
        <a:p>
          <a:pPr algn="l"/>
          <a:endParaRPr lang="en-US" sz="1100" b="0" baseline="0"/>
        </a:p>
        <a:p>
          <a:pPr algn="l"/>
          <a:r>
            <a:rPr lang="en-US" sz="1100" b="0" baseline="0"/>
            <a:t>5.   All of the numbers for self-supplied industrial provided in SWSI 2010 App H are for withdrawals.  In Section 5 of the SWSI 2004 App E, there is an estimation of 35% listed to represent consumptive use in the state of Colorado.  This includes self-supplied industrial.  This percentage was applied to the water usage informatio in order to obtain the final consumptive use volumes.  </a:t>
          </a:r>
        </a:p>
        <a:p>
          <a:pPr algn="l"/>
          <a:endParaRPr lang="en-US" sz="1100" b="0" baseline="0"/>
        </a:p>
        <a:p>
          <a:pPr algn="l"/>
          <a:r>
            <a:rPr lang="en-US" sz="1100" b="0" baseline="0"/>
            <a:t>*</a:t>
          </a:r>
          <a:r>
            <a:rPr lang="en-US" sz="1100" b="1" baseline="0"/>
            <a:t>Assumptions: Snowmaking consumptive use is equal to withdrawals.</a:t>
          </a:r>
          <a:endParaRPr lang="en-US" sz="1100" b="1"/>
        </a:p>
      </xdr:txBody>
    </xdr:sp>
    <xdr:clientData/>
  </xdr:twoCellAnchor>
  <xdr:twoCellAnchor>
    <xdr:from>
      <xdr:col>20</xdr:col>
      <xdr:colOff>304800</xdr:colOff>
      <xdr:row>65</xdr:row>
      <xdr:rowOff>53340</xdr:rowOff>
    </xdr:from>
    <xdr:to>
      <xdr:col>31</xdr:col>
      <xdr:colOff>468086</xdr:colOff>
      <xdr:row>114</xdr:row>
      <xdr:rowOff>10160</xdr:rowOff>
    </xdr:to>
    <xdr:sp macro="" textlink="">
      <xdr:nvSpPr>
        <xdr:cNvPr id="17" name="Rounded Rectangle 16"/>
        <xdr:cNvSpPr/>
      </xdr:nvSpPr>
      <xdr:spPr>
        <a:xfrm>
          <a:off x="12496800" y="12125597"/>
          <a:ext cx="6868886" cy="902462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n-US" sz="1100" b="1" u="sng"/>
            <a:t>Current</a:t>
          </a:r>
          <a:r>
            <a:rPr lang="en-US" sz="1100" b="1" u="sng" baseline="0"/>
            <a:t> Agriculture</a:t>
          </a:r>
        </a:p>
        <a:p>
          <a:pPr algn="ctr"/>
          <a:endParaRPr lang="en-US" sz="1100" b="1" u="sng" baseline="0"/>
        </a:p>
        <a:p>
          <a:pPr algn="l"/>
          <a:endParaRPr lang="en-US" sz="1100" b="1" u="sng" baseline="0"/>
        </a:p>
        <a:p>
          <a:pPr algn="l"/>
          <a:endParaRPr lang="en-US" sz="1100" b="1" u="sng" baseline="0"/>
        </a:p>
        <a:p>
          <a:pPr algn="l"/>
          <a:r>
            <a:rPr lang="en-US" sz="1100" b="0" u="none" baseline="0"/>
            <a:t>1.  </a:t>
          </a:r>
        </a:p>
        <a:p>
          <a:pPr algn="l"/>
          <a:r>
            <a:rPr lang="en-US" sz="1100" b="0" u="none" baseline="0"/>
            <a:t>	a. The Agricultural sector is divided into 2 groups, irrigation and non-irrigation.  Non-irrigation includes livestock use, stock pond evaporation and incidental losses.</a:t>
          </a:r>
        </a:p>
        <a:p>
          <a:pPr algn="l"/>
          <a:r>
            <a:rPr lang="en-US" sz="1100" b="0" u="none" baseline="0"/>
            <a:t>	b. In order to estimate the consumptive use by HUC 8, SWSI 2010  App I was used as well as state provided irrigated acres shapefiles.  Shapefiles for 1993 irrigation for the Gunnison, San Juan, Colorado and Yampa White Basins; 2005 for the South Platte Basin; 1998 for the Rio Grande Basin;  and 2001 for the North Platte were intersected with the NRCS HUC 8 shapefile and the state provided water district shapefiles.  </a:t>
          </a:r>
        </a:p>
        <a:p>
          <a:pPr algn="l"/>
          <a:endParaRPr lang="en-US" sz="1100" b="0" u="none" baseline="0"/>
        </a:p>
        <a:p>
          <a:pPr algn="l"/>
          <a:r>
            <a:rPr lang="en-US" sz="1100" b="0" u="none" baseline="0"/>
            <a:t>2.  The area of irrigated acres was summed for each HUC8/water district combination  (for the Gunnison, San Juan,  Colorado, Yampa White, South Platte, Rio Grande and North Platte basins) and ratios were calculated.  These ratios (% water district acreage found in each HUC) were applied to the water supply limited consumptive use  by water district volumes and then aggregated into HUC 8.  This gave the estimated water supply limited consumptive use  (WSL CU)in acre-feet per year for the HUCs found in the Gunnison, San Juan, Colorado, Yampa White, South Platte, Rio Grande and North Platte Basins.</a:t>
          </a:r>
        </a:p>
        <a:p>
          <a:pPr algn="l"/>
          <a:endParaRPr lang="en-US" sz="1100" b="0" u="none" baseline="0"/>
        </a:p>
        <a:p>
          <a:pPr algn="l"/>
          <a:r>
            <a:rPr lang="en-US" sz="1100" b="0" u="none" baseline="0"/>
            <a:t>3.  The Arkansas and Republican basins do not have shapefiles that correspond with the methods used to determine (WSL CU) in the Appendix.  Therefore, the USGS 1995 data was used to calculate HUC 8 to river basin (HUC 4) ratios using total irrigated acres.  These ratios were then applied to the estimated WSL CU by river basin for the Arkansas and Republican.  This gave the WSL CU for the HUCs found within these 2 basins.</a:t>
          </a:r>
        </a:p>
        <a:p>
          <a:pPr algn="l"/>
          <a:endParaRPr lang="en-US" sz="1100" b="0" u="none" baseline="0"/>
        </a:p>
        <a:p>
          <a:pPr algn="l"/>
          <a:r>
            <a:rPr lang="en-US" sz="1100" b="0" u="none" baseline="0"/>
            <a:t>4.  The WSL CU calculations for all HUC 8s using both processes were combined to create the total WSL CU by HUC 8 for irrigated acres in all basins.</a:t>
          </a:r>
        </a:p>
        <a:p>
          <a:pPr algn="l"/>
          <a:endParaRPr lang="en-US" sz="1100" b="0" u="none" baseline="0"/>
        </a:p>
        <a:p>
          <a:pPr algn="l"/>
          <a:r>
            <a:rPr lang="en-US" sz="1100" b="0" u="none" baseline="0"/>
            <a:t>5.  All non-irrigation water use was added together by water district as reported in SWSI 2010 Appendix I.</a:t>
          </a:r>
        </a:p>
        <a:p>
          <a:pPr algn="l"/>
          <a:endParaRPr lang="en-US" sz="1100" b="0" u="none" baseline="0"/>
        </a:p>
        <a:p>
          <a:pPr algn="l"/>
          <a:r>
            <a:rPr lang="en-US" sz="1100" b="0" u="none" baseline="0"/>
            <a:t>6.  </a:t>
          </a:r>
        </a:p>
        <a:p>
          <a:pPr algn="l"/>
          <a:r>
            <a:rPr lang="en-US" sz="1100" b="0" u="none" baseline="0"/>
            <a:t>	a. App I, the non-irrigation consumptive use was found using county data and disaggreaggating the information into water districts using area weight.  The same process is applied here.  Using the ArcMap program, the NRCS HUC 8 and Water Districts shapefiles were intersected.  </a:t>
          </a:r>
        </a:p>
        <a:p>
          <a:pPr algn="l"/>
          <a:r>
            <a:rPr lang="en-US" sz="1100" b="0" u="none" baseline="0"/>
            <a:t>	b. Ratios of water district to HUC 8 were calculated using the area.  In turn, these ratios were applied to the non-irrigation demand reported by water district.</a:t>
          </a:r>
        </a:p>
        <a:p>
          <a:pPr algn="l"/>
          <a:endParaRPr lang="en-US" sz="1100" b="0" u="none" baseline="0"/>
        </a:p>
        <a:p>
          <a:pPr algn="l"/>
          <a:r>
            <a:rPr lang="en-US" sz="1100" b="0" u="none" baseline="0"/>
            <a:t>7.  The non-irrigation values were then aggregated into HUC 8.  This produced the total estimated volume of non-irrigation demand for all HUCs in all river basins. (Note:  For Non-irrigation demand, it is assumed consumptive use is 100%).</a:t>
          </a:r>
        </a:p>
        <a:p>
          <a:pPr algn="l"/>
          <a:endParaRPr lang="en-US" sz="1100" b="0" u="none" baseline="0"/>
        </a:p>
        <a:p>
          <a:pPr algn="l"/>
          <a:r>
            <a:rPr lang="en-US" sz="1100" b="0" u="none" baseline="0"/>
            <a:t>8.  Adding the Irrigation and Non-Irrigation consumptive use together by HUC 8 delivers the total estimated agricultural consumptive use for the state.</a:t>
          </a:r>
        </a:p>
        <a:p>
          <a:pPr algn="l"/>
          <a:endParaRPr lang="en-US" sz="1100" b="0" u="none" baseline="0"/>
        </a:p>
        <a:p>
          <a:pPr algn="l"/>
          <a:r>
            <a:rPr lang="en-US" sz="1100" b="1" u="none" baseline="0"/>
            <a:t>Assumptions: Consumptive Use is assumed to be 100% of non-irrigation withdrawals.  Distribution of irrigated acres is assumed to remain the same through time.</a:t>
          </a:r>
        </a:p>
      </xdr:txBody>
    </xdr:sp>
    <xdr:clientData/>
  </xdr:twoCellAnchor>
  <xdr:twoCellAnchor>
    <xdr:from>
      <xdr:col>31</xdr:col>
      <xdr:colOff>596900</xdr:colOff>
      <xdr:row>65</xdr:row>
      <xdr:rowOff>114300</xdr:rowOff>
    </xdr:from>
    <xdr:to>
      <xdr:col>36</xdr:col>
      <xdr:colOff>63500</xdr:colOff>
      <xdr:row>89</xdr:row>
      <xdr:rowOff>167640</xdr:rowOff>
    </xdr:to>
    <xdr:sp macro="" textlink="">
      <xdr:nvSpPr>
        <xdr:cNvPr id="18" name="Rounded Rectangle 17"/>
        <xdr:cNvSpPr/>
      </xdr:nvSpPr>
      <xdr:spPr>
        <a:xfrm>
          <a:off x="19494500" y="12047220"/>
          <a:ext cx="2514600" cy="444246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u="sng"/>
            <a:t>Current Thermoelectric</a:t>
          </a:r>
        </a:p>
        <a:p>
          <a:pPr algn="ctr"/>
          <a:endParaRPr lang="en-US" sz="1100" b="1" u="sng"/>
        </a:p>
        <a:p>
          <a:pPr algn="ctr"/>
          <a:endParaRPr lang="en-US" sz="1100" b="1" u="sng"/>
        </a:p>
        <a:p>
          <a:pPr algn="l"/>
          <a:r>
            <a:rPr lang="en-US" sz="1100" b="0" u="none"/>
            <a:t>a.  ArcMap was used to identify</a:t>
          </a:r>
          <a:r>
            <a:rPr lang="en-US" sz="1100" b="0" u="none" baseline="0"/>
            <a:t> the locations and corresponding HUC 8s listed in the Powerplant Data document.</a:t>
          </a:r>
        </a:p>
        <a:p>
          <a:pPr algn="l"/>
          <a:endParaRPr lang="en-US" sz="1100" b="0" u="none" baseline="0"/>
        </a:p>
        <a:p>
          <a:pPr algn="l"/>
          <a:r>
            <a:rPr lang="en-US" sz="1100" b="0" u="none" baseline="0"/>
            <a:t>b.  The calculated withdrawals and consumption listed in the document were originally provided in millions of gallons per year.  These values were converted to acre-feet per year.</a:t>
          </a:r>
        </a:p>
        <a:p>
          <a:pPr algn="l"/>
          <a:endParaRPr lang="en-US" sz="1100" b="0" u="none" baseline="0"/>
        </a:p>
        <a:p>
          <a:pPr algn="l"/>
          <a:r>
            <a:rPr lang="en-US" sz="1100" b="0" u="none" baseline="0"/>
            <a:t>c.  Lastly, the water use values were aggregated by HUC 8 and the medium scenario consumptive use values were selected to represent consumptive use for powerplants in the WECC study area.</a:t>
          </a:r>
          <a:endParaRPr lang="en-US" sz="1100" b="0" u="none"/>
        </a:p>
      </xdr:txBody>
    </xdr:sp>
    <xdr:clientData/>
  </xdr:twoCellAnchor>
  <xdr:twoCellAnchor>
    <xdr:from>
      <xdr:col>37</xdr:col>
      <xdr:colOff>0</xdr:colOff>
      <xdr:row>65</xdr:row>
      <xdr:rowOff>76200</xdr:rowOff>
    </xdr:from>
    <xdr:to>
      <xdr:col>59</xdr:col>
      <xdr:colOff>419100</xdr:colOff>
      <xdr:row>113</xdr:row>
      <xdr:rowOff>165100</xdr:rowOff>
    </xdr:to>
    <xdr:grpSp>
      <xdr:nvGrpSpPr>
        <xdr:cNvPr id="13" name="Group 12"/>
        <xdr:cNvGrpSpPr/>
      </xdr:nvGrpSpPr>
      <xdr:grpSpPr>
        <a:xfrm>
          <a:off x="22555200" y="12009120"/>
          <a:ext cx="13906500" cy="8867140"/>
          <a:chOff x="22555200" y="12009120"/>
          <a:chExt cx="13906500" cy="8867140"/>
        </a:xfrm>
      </xdr:grpSpPr>
      <xdr:sp macro="" textlink="">
        <xdr:nvSpPr>
          <xdr:cNvPr id="10" name="Rounded Rectangle 9"/>
          <xdr:cNvSpPr/>
        </xdr:nvSpPr>
        <xdr:spPr>
          <a:xfrm>
            <a:off x="22555200" y="12009120"/>
            <a:ext cx="13906500" cy="886714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u="sng"/>
              <a:t>Thermoelectric Data Dictionary</a:t>
            </a:r>
          </a:p>
        </xdr:txBody>
      </xdr:sp>
      <xdr:pic>
        <xdr:nvPicPr>
          <xdr:cNvPr id="1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393400" y="12664440"/>
            <a:ext cx="12915900" cy="804948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358140</xdr:colOff>
      <xdr:row>11</xdr:row>
      <xdr:rowOff>60960</xdr:rowOff>
    </xdr:from>
    <xdr:to>
      <xdr:col>7</xdr:col>
      <xdr:colOff>137159</xdr:colOff>
      <xdr:row>53</xdr:row>
      <xdr:rowOff>152400</xdr:rowOff>
    </xdr:to>
    <xdr:grpSp>
      <xdr:nvGrpSpPr>
        <xdr:cNvPr id="8" name="Group 7"/>
        <xdr:cNvGrpSpPr/>
      </xdr:nvGrpSpPr>
      <xdr:grpSpPr>
        <a:xfrm>
          <a:off x="967740" y="2118360"/>
          <a:ext cx="3436619" cy="7772400"/>
          <a:chOff x="967740" y="2118360"/>
          <a:chExt cx="3436619" cy="7772400"/>
        </a:xfrm>
      </xdr:grpSpPr>
      <xdr:sp macro="" textlink="">
        <xdr:nvSpPr>
          <xdr:cNvPr id="6" name="Rounded Rectangle 5"/>
          <xdr:cNvSpPr/>
        </xdr:nvSpPr>
        <xdr:spPr>
          <a:xfrm>
            <a:off x="967740" y="2118360"/>
            <a:ext cx="3350260" cy="77724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n-US" sz="1100" b="1"/>
              <a:t>Municipal,</a:t>
            </a:r>
            <a:r>
              <a:rPr lang="en-US" sz="1100" b="1" baseline="0"/>
              <a:t> Domestic, and Municipal Supplied Industrial</a:t>
            </a:r>
            <a:endParaRPr lang="en-US" sz="1100" b="1"/>
          </a:p>
        </xdr:txBody>
      </xdr:sp>
      <xdr:pic>
        <xdr:nvPicPr>
          <xdr:cNvPr id="4097"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1510" y="2931161"/>
            <a:ext cx="3382849" cy="692912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469900</xdr:colOff>
      <xdr:row>13</xdr:row>
      <xdr:rowOff>121920</xdr:rowOff>
    </xdr:from>
    <xdr:to>
      <xdr:col>18</xdr:col>
      <xdr:colOff>487679</xdr:colOff>
      <xdr:row>53</xdr:row>
      <xdr:rowOff>88900</xdr:rowOff>
    </xdr:to>
    <xdr:grpSp>
      <xdr:nvGrpSpPr>
        <xdr:cNvPr id="19" name="Group 18"/>
        <xdr:cNvGrpSpPr/>
      </xdr:nvGrpSpPr>
      <xdr:grpSpPr>
        <a:xfrm>
          <a:off x="4737100" y="2545080"/>
          <a:ext cx="6723379" cy="7282180"/>
          <a:chOff x="4737100" y="2571206"/>
          <a:chExt cx="6723379" cy="7369265"/>
        </a:xfrm>
      </xdr:grpSpPr>
      <xdr:sp macro="" textlink="">
        <xdr:nvSpPr>
          <xdr:cNvPr id="7" name="Rounded Rectangle 6"/>
          <xdr:cNvSpPr/>
        </xdr:nvSpPr>
        <xdr:spPr>
          <a:xfrm>
            <a:off x="4737100" y="2571206"/>
            <a:ext cx="6604000" cy="7369265"/>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n-US" sz="1100" b="1"/>
              <a:t>Self Supplied Industrial</a:t>
            </a:r>
          </a:p>
        </xdr:txBody>
      </xdr:sp>
      <xdr:pic>
        <xdr:nvPicPr>
          <xdr:cNvPr id="409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11486" y="3356271"/>
            <a:ext cx="6648993" cy="60000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20</xdr:col>
      <xdr:colOff>325120</xdr:colOff>
      <xdr:row>11</xdr:row>
      <xdr:rowOff>45719</xdr:rowOff>
    </xdr:from>
    <xdr:to>
      <xdr:col>32</xdr:col>
      <xdr:colOff>365760</xdr:colOff>
      <xdr:row>56</xdr:row>
      <xdr:rowOff>167640</xdr:rowOff>
    </xdr:to>
    <xdr:pic>
      <xdr:nvPicPr>
        <xdr:cNvPr id="409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517120" y="2103119"/>
          <a:ext cx="7355840" cy="8351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213361</xdr:colOff>
      <xdr:row>7</xdr:row>
      <xdr:rowOff>167640</xdr:rowOff>
    </xdr:from>
    <xdr:to>
      <xdr:col>42</xdr:col>
      <xdr:colOff>350521</xdr:colOff>
      <xdr:row>41</xdr:row>
      <xdr:rowOff>106680</xdr:rowOff>
    </xdr:to>
    <xdr:grpSp>
      <xdr:nvGrpSpPr>
        <xdr:cNvPr id="24" name="Group 23"/>
        <xdr:cNvGrpSpPr/>
      </xdr:nvGrpSpPr>
      <xdr:grpSpPr>
        <a:xfrm>
          <a:off x="20330161" y="1493520"/>
          <a:ext cx="5654040" cy="6156960"/>
          <a:chOff x="1266824" y="65951100"/>
          <a:chExt cx="12001499" cy="9861550"/>
        </a:xfrm>
      </xdr:grpSpPr>
      <xdr:sp macro="" textlink="">
        <xdr:nvSpPr>
          <xdr:cNvPr id="25" name="Rounded Rectangle 24"/>
          <xdr:cNvSpPr/>
        </xdr:nvSpPr>
        <xdr:spPr>
          <a:xfrm>
            <a:off x="1266824" y="65951100"/>
            <a:ext cx="12001499" cy="986155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u="sng"/>
              <a:t>Current</a:t>
            </a:r>
            <a:r>
              <a:rPr lang="en-US" sz="1100" b="1" u="sng" baseline="0"/>
              <a:t> Thermoelectric</a:t>
            </a:r>
            <a:endParaRPr lang="en-US" sz="1100" b="1" u="sng"/>
          </a:p>
        </xdr:txBody>
      </xdr:sp>
      <xdr:pic>
        <xdr:nvPicPr>
          <xdr:cNvPr id="26" name="Picture 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886200" y="66979799"/>
            <a:ext cx="6273800" cy="838360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464820</xdr:colOff>
      <xdr:row>3</xdr:row>
      <xdr:rowOff>76199</xdr:rowOff>
    </xdr:from>
    <xdr:to>
      <xdr:col>38</xdr:col>
      <xdr:colOff>63500</xdr:colOff>
      <xdr:row>59</xdr:row>
      <xdr:rowOff>25400</xdr:rowOff>
    </xdr:to>
    <xdr:sp macro="" textlink="">
      <xdr:nvSpPr>
        <xdr:cNvPr id="2" name="Rounded Rectangle 1"/>
        <xdr:cNvSpPr/>
      </xdr:nvSpPr>
      <xdr:spPr>
        <a:xfrm>
          <a:off x="464820" y="723899"/>
          <a:ext cx="22763480" cy="9906001"/>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n-US" sz="1600" b="1" u="sng"/>
            <a:t>Current Groundwater</a:t>
          </a:r>
        </a:p>
      </xdr:txBody>
    </xdr:sp>
    <xdr:clientData/>
  </xdr:twoCellAnchor>
  <xdr:twoCellAnchor>
    <xdr:from>
      <xdr:col>1</xdr:col>
      <xdr:colOff>43180</xdr:colOff>
      <xdr:row>7</xdr:row>
      <xdr:rowOff>58420</xdr:rowOff>
    </xdr:from>
    <xdr:to>
      <xdr:col>16</xdr:col>
      <xdr:colOff>457200</xdr:colOff>
      <xdr:row>58</xdr:row>
      <xdr:rowOff>25400</xdr:rowOff>
    </xdr:to>
    <xdr:sp macro="" textlink="">
      <xdr:nvSpPr>
        <xdr:cNvPr id="3" name="Rounded Rectangle 2"/>
        <xdr:cNvSpPr/>
      </xdr:nvSpPr>
      <xdr:spPr>
        <a:xfrm>
          <a:off x="652780" y="1417320"/>
          <a:ext cx="9558020" cy="903478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US" sz="1100" b="1" u="sng"/>
            <a:t>Groundwater M&amp;I</a:t>
          </a:r>
        </a:p>
        <a:p>
          <a:pPr algn="ctr"/>
          <a:endParaRPr lang="en-US" sz="1100" b="1" u="sng"/>
        </a:p>
      </xdr:txBody>
    </xdr:sp>
    <xdr:clientData/>
  </xdr:twoCellAnchor>
  <xdr:twoCellAnchor>
    <xdr:from>
      <xdr:col>1</xdr:col>
      <xdr:colOff>330199</xdr:colOff>
      <xdr:row>11</xdr:row>
      <xdr:rowOff>48259</xdr:rowOff>
    </xdr:from>
    <xdr:to>
      <xdr:col>8</xdr:col>
      <xdr:colOff>393700</xdr:colOff>
      <xdr:row>55</xdr:row>
      <xdr:rowOff>127000</xdr:rowOff>
    </xdr:to>
    <xdr:sp macro="" textlink="">
      <xdr:nvSpPr>
        <xdr:cNvPr id="5" name="Rounded Rectangle 4"/>
        <xdr:cNvSpPr/>
      </xdr:nvSpPr>
      <xdr:spPr>
        <a:xfrm>
          <a:off x="939799" y="2118359"/>
          <a:ext cx="4330701" cy="790194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n-US" sz="1100" b="1"/>
            <a:t>Municipal,</a:t>
          </a:r>
          <a:r>
            <a:rPr lang="en-US" sz="1100" b="1" baseline="0"/>
            <a:t> Domestic, and Municipal Supplied Industrial</a:t>
          </a:r>
          <a:endParaRPr lang="en-US" sz="1100" b="1"/>
        </a:p>
      </xdr:txBody>
    </xdr:sp>
    <xdr:clientData/>
  </xdr:twoCellAnchor>
  <xdr:twoCellAnchor>
    <xdr:from>
      <xdr:col>0</xdr:col>
      <xdr:colOff>469900</xdr:colOff>
      <xdr:row>60</xdr:row>
      <xdr:rowOff>88900</xdr:rowOff>
    </xdr:from>
    <xdr:to>
      <xdr:col>52</xdr:col>
      <xdr:colOff>203200</xdr:colOff>
      <xdr:row>116</xdr:row>
      <xdr:rowOff>38101</xdr:rowOff>
    </xdr:to>
    <xdr:sp macro="" textlink="">
      <xdr:nvSpPr>
        <xdr:cNvPr id="7" name="Rounded Rectangle 6"/>
        <xdr:cNvSpPr/>
      </xdr:nvSpPr>
      <xdr:spPr>
        <a:xfrm>
          <a:off x="469900" y="10871200"/>
          <a:ext cx="31432500" cy="9906001"/>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n-US" sz="1600" b="1" u="sng"/>
            <a:t>Current Groundwater</a:t>
          </a:r>
        </a:p>
      </xdr:txBody>
    </xdr:sp>
    <xdr:clientData/>
  </xdr:twoCellAnchor>
  <xdr:twoCellAnchor>
    <xdr:from>
      <xdr:col>0</xdr:col>
      <xdr:colOff>596900</xdr:colOff>
      <xdr:row>65</xdr:row>
      <xdr:rowOff>76200</xdr:rowOff>
    </xdr:from>
    <xdr:to>
      <xdr:col>16</xdr:col>
      <xdr:colOff>401320</xdr:colOff>
      <xdr:row>116</xdr:row>
      <xdr:rowOff>43180</xdr:rowOff>
    </xdr:to>
    <xdr:sp macro="" textlink="">
      <xdr:nvSpPr>
        <xdr:cNvPr id="8" name="Rounded Rectangle 7"/>
        <xdr:cNvSpPr/>
      </xdr:nvSpPr>
      <xdr:spPr>
        <a:xfrm>
          <a:off x="596900" y="11747500"/>
          <a:ext cx="9558020" cy="903478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US" sz="1100" b="1" u="sng"/>
            <a:t>Groundwater M&amp;I</a:t>
          </a:r>
        </a:p>
        <a:p>
          <a:pPr algn="ctr"/>
          <a:endParaRPr lang="en-US" sz="1100" b="1" u="sng"/>
        </a:p>
      </xdr:txBody>
    </xdr:sp>
    <xdr:clientData/>
  </xdr:twoCellAnchor>
  <xdr:twoCellAnchor>
    <xdr:from>
      <xdr:col>1</xdr:col>
      <xdr:colOff>114300</xdr:colOff>
      <xdr:row>68</xdr:row>
      <xdr:rowOff>165100</xdr:rowOff>
    </xdr:from>
    <xdr:to>
      <xdr:col>8</xdr:col>
      <xdr:colOff>177801</xdr:colOff>
      <xdr:row>115</xdr:row>
      <xdr:rowOff>114300</xdr:rowOff>
    </xdr:to>
    <xdr:sp macro="" textlink="">
      <xdr:nvSpPr>
        <xdr:cNvPr id="9" name="Rounded Rectangle 8"/>
        <xdr:cNvSpPr/>
      </xdr:nvSpPr>
      <xdr:spPr>
        <a:xfrm>
          <a:off x="723900" y="12369800"/>
          <a:ext cx="4330701" cy="83058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n-US" sz="1400" b="1"/>
            <a:t>Municipal,</a:t>
          </a:r>
          <a:r>
            <a:rPr lang="en-US" sz="1400" b="1" baseline="0"/>
            <a:t> Domestic, and Municipal Supplied Industrial</a:t>
          </a:r>
        </a:p>
        <a:p>
          <a:pPr algn="ctr"/>
          <a:endParaRPr lang="en-US" sz="1400" b="0" baseline="0"/>
        </a:p>
        <a:p>
          <a:pPr algn="l"/>
          <a:r>
            <a:rPr lang="en-US" sz="1400" b="0" baseline="0"/>
            <a:t>1.  The USGS 2005 Water use data was used to determine ratios of Municipal Population  and Domestic Population served by Groundwater to Total Population by county.</a:t>
          </a:r>
        </a:p>
        <a:p>
          <a:pPr algn="l"/>
          <a:endParaRPr lang="en-US" sz="1400" b="0" baseline="0"/>
        </a:p>
        <a:p>
          <a:pPr algn="l"/>
          <a:r>
            <a:rPr lang="en-US" sz="1400" b="0" baseline="0"/>
            <a:t>2.  These ratios were then applied to the 2010 Population by county as reported in SWSI 2010 Appendix H </a:t>
          </a:r>
          <a:r>
            <a:rPr lang="en-US" sz="1400" b="1" baseline="0"/>
            <a:t>(Note:  Updates can be made here in population by county).</a:t>
          </a:r>
          <a:r>
            <a:rPr lang="en-US" sz="1400" b="0" baseline="0"/>
            <a:t>  This gave the 2010 Municipal and Domestic Populations served by Groundwater by County.</a:t>
          </a:r>
        </a:p>
        <a:p>
          <a:pPr algn="l"/>
          <a:endParaRPr lang="en-US" sz="1400" b="0" baseline="0"/>
        </a:p>
        <a:p>
          <a:pPr algn="l"/>
          <a:r>
            <a:rPr lang="en-US" sz="1400" b="0" baseline="0"/>
            <a:t>3.  The ratios of HUC 8 to County and basin are applied to obtain the 2030 Municipal and Domestic Populations by HUC 8 and County served by Groundwater.</a:t>
          </a:r>
        </a:p>
        <a:p>
          <a:pPr algn="l"/>
          <a:endParaRPr lang="en-US" sz="1400" b="0" baseline="0"/>
        </a:p>
        <a:p>
          <a:pPr algn="l"/>
          <a:r>
            <a:rPr lang="en-US" sz="1400" b="0" baseline="0"/>
            <a:t>4.  The current water use in Gallons per Capita per Day reported in SWSI 2010 Appendix H were applied to the population to calculate the 2030 Municipal and Domestic Groundwater Use by HUC 8 and County in gallons per day.  In turn, these values were converted to acre-feet per year.</a:t>
          </a:r>
        </a:p>
        <a:p>
          <a:pPr algn="l"/>
          <a:endParaRPr lang="en-US" sz="1400" b="0" baseline="0"/>
        </a:p>
        <a:p>
          <a:pPr algn="l"/>
          <a:r>
            <a:rPr lang="en-US" sz="1400" b="0" baseline="0"/>
            <a:t>5.  Lastly, the use in acre-feet per year was aggregated by HUC 8 to obtain the final "2010 Total Groundwater Use by HUC 8 AFY". </a:t>
          </a:r>
        </a:p>
        <a:p>
          <a:pPr algn="l"/>
          <a:endParaRPr lang="en-US" sz="1400" b="1" baseline="0"/>
        </a:p>
        <a:p>
          <a:pPr algn="l"/>
          <a:r>
            <a:rPr lang="en-US" sz="1400" b="1" baseline="0"/>
            <a:t>Note:  Updates can be made to gallons per capita per day in current M&amp;I use tab.</a:t>
          </a:r>
        </a:p>
      </xdr:txBody>
    </xdr:sp>
    <xdr:clientData/>
  </xdr:twoCellAnchor>
  <xdr:twoCellAnchor>
    <xdr:from>
      <xdr:col>8</xdr:col>
      <xdr:colOff>589280</xdr:colOff>
      <xdr:row>11</xdr:row>
      <xdr:rowOff>58420</xdr:rowOff>
    </xdr:from>
    <xdr:to>
      <xdr:col>16</xdr:col>
      <xdr:colOff>43181</xdr:colOff>
      <xdr:row>55</xdr:row>
      <xdr:rowOff>137161</xdr:rowOff>
    </xdr:to>
    <xdr:sp macro="" textlink="">
      <xdr:nvSpPr>
        <xdr:cNvPr id="11" name="Rounded Rectangle 10"/>
        <xdr:cNvSpPr/>
      </xdr:nvSpPr>
      <xdr:spPr>
        <a:xfrm>
          <a:off x="5466080" y="2128520"/>
          <a:ext cx="4330701" cy="790194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n-US" sz="1100" b="1" baseline="0"/>
            <a:t>Self-Supplied Industrial</a:t>
          </a:r>
          <a:endParaRPr lang="en-US" sz="1100" b="1"/>
        </a:p>
      </xdr:txBody>
    </xdr:sp>
    <xdr:clientData/>
  </xdr:twoCellAnchor>
  <xdr:twoCellAnchor>
    <xdr:from>
      <xdr:col>9</xdr:col>
      <xdr:colOff>12700</xdr:colOff>
      <xdr:row>68</xdr:row>
      <xdr:rowOff>139700</xdr:rowOff>
    </xdr:from>
    <xdr:to>
      <xdr:col>16</xdr:col>
      <xdr:colOff>76201</xdr:colOff>
      <xdr:row>113</xdr:row>
      <xdr:rowOff>40641</xdr:rowOff>
    </xdr:to>
    <xdr:sp macro="" textlink="">
      <xdr:nvSpPr>
        <xdr:cNvPr id="13" name="Rounded Rectangle 12"/>
        <xdr:cNvSpPr/>
      </xdr:nvSpPr>
      <xdr:spPr>
        <a:xfrm>
          <a:off x="5499100" y="12344400"/>
          <a:ext cx="4330701" cy="790194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n-US" sz="1400" b="1" baseline="0"/>
            <a:t>Self-Supplied Industrial</a:t>
          </a:r>
        </a:p>
        <a:p>
          <a:pPr algn="l"/>
          <a:endParaRPr lang="en-US" sz="1400" b="1" baseline="0"/>
        </a:p>
        <a:p>
          <a:pPr algn="l"/>
          <a:endParaRPr lang="en-US" sz="1400" b="1" baseline="0"/>
        </a:p>
        <a:p>
          <a:pPr algn="l"/>
          <a:r>
            <a:rPr lang="en-US" sz="1400" b="0" baseline="0"/>
            <a:t>1.  The Energy Development and Large Industry withdrawals were obtained from the SWSI 2010 Appendix H.  They are provided by county and were split into HUC 8 in the current M&amp;I Water use work.  It is assumed that most if not all water required for snowmaking is from surface water sources so is not included in the groundwater estimates.  In addition, withdrawals are used here since any returns/recharge to groundwater take several years.</a:t>
          </a:r>
        </a:p>
        <a:p>
          <a:pPr algn="l"/>
          <a:endParaRPr lang="en-US" sz="1400" b="0" baseline="0"/>
        </a:p>
        <a:p>
          <a:pPr algn="l"/>
          <a:r>
            <a:rPr lang="en-US" sz="1400" b="0" baseline="0"/>
            <a:t>2.Ratios of groundwater withdrawal to total withdrawals for the mining and industrial sectors were calculated using the USGS 1995 Water Use data by HUC 8.  </a:t>
          </a:r>
        </a:p>
        <a:p>
          <a:pPr algn="l"/>
          <a:endParaRPr lang="en-US" sz="1400" b="0" baseline="0"/>
        </a:p>
        <a:p>
          <a:pPr algn="l"/>
          <a:r>
            <a:rPr lang="en-US" sz="1400" b="0" baseline="0"/>
            <a:t>3.  The mining ratios are applied to the  Energy Development withdrawals and the industrial ratios are applied to the Large Industry withdrawals.  This gave the Energy Development groundwater withdrawals in acre-feet per year and the Large Industry groundwater withdrawals in acre-feet per year.</a:t>
          </a:r>
        </a:p>
        <a:p>
          <a:pPr algn="l"/>
          <a:endParaRPr lang="en-US" sz="1400" b="0" baseline="0"/>
        </a:p>
        <a:p>
          <a:pPr algn="l"/>
          <a:r>
            <a:rPr lang="en-US" sz="1400" b="0" baseline="0"/>
            <a:t>4.  These withdrawal estimates were summed to obtain the "Total GW SSI Wdwl AFY by HUC 8" whic is the Total volume of Groundwater Withdrawals for Self Supplied Industrial Users in Acre-Feet per Year by HUC 8.</a:t>
          </a:r>
        </a:p>
        <a:p>
          <a:pPr algn="l"/>
          <a:endParaRPr lang="en-US" sz="1100" b="1"/>
        </a:p>
      </xdr:txBody>
    </xdr:sp>
    <xdr:clientData/>
  </xdr:twoCellAnchor>
  <xdr:twoCellAnchor>
    <xdr:from>
      <xdr:col>17</xdr:col>
      <xdr:colOff>266700</xdr:colOff>
      <xdr:row>8</xdr:row>
      <xdr:rowOff>12700</xdr:rowOff>
    </xdr:from>
    <xdr:to>
      <xdr:col>24</xdr:col>
      <xdr:colOff>510540</xdr:colOff>
      <xdr:row>58</xdr:row>
      <xdr:rowOff>55878</xdr:rowOff>
    </xdr:to>
    <xdr:sp macro="" textlink="">
      <xdr:nvSpPr>
        <xdr:cNvPr id="14" name="Rounded Rectangle 13"/>
        <xdr:cNvSpPr/>
      </xdr:nvSpPr>
      <xdr:spPr>
        <a:xfrm>
          <a:off x="10629900" y="1549400"/>
          <a:ext cx="4511040" cy="8933178"/>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ctr"/>
          <a:r>
            <a:rPr lang="en-US" sz="1100" b="1" u="sng"/>
            <a:t>Groundwater</a:t>
          </a:r>
          <a:r>
            <a:rPr lang="en-US" sz="1100" b="1" u="sng" baseline="0"/>
            <a:t> Agriculture</a:t>
          </a:r>
          <a:endParaRPr lang="en-US" sz="1100" b="1" u="sng"/>
        </a:p>
        <a:p>
          <a:pPr algn="ctr"/>
          <a:endParaRPr lang="en-US" sz="1100" b="1" u="sng"/>
        </a:p>
      </xdr:txBody>
    </xdr:sp>
    <xdr:clientData/>
  </xdr:twoCellAnchor>
  <xdr:twoCellAnchor>
    <xdr:from>
      <xdr:col>17</xdr:col>
      <xdr:colOff>330200</xdr:colOff>
      <xdr:row>65</xdr:row>
      <xdr:rowOff>88900</xdr:rowOff>
    </xdr:from>
    <xdr:to>
      <xdr:col>24</xdr:col>
      <xdr:colOff>574040</xdr:colOff>
      <xdr:row>114</xdr:row>
      <xdr:rowOff>152399</xdr:rowOff>
    </xdr:to>
    <xdr:sp macro="" textlink="">
      <xdr:nvSpPr>
        <xdr:cNvPr id="16" name="Rounded Rectangle 15"/>
        <xdr:cNvSpPr/>
      </xdr:nvSpPr>
      <xdr:spPr>
        <a:xfrm>
          <a:off x="10693400" y="11760200"/>
          <a:ext cx="4511040" cy="8775699"/>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ctr"/>
          <a:r>
            <a:rPr lang="en-US" sz="1600" b="1" u="sng"/>
            <a:t>Groundwater Agriculture</a:t>
          </a:r>
        </a:p>
        <a:p>
          <a:pPr algn="ctr"/>
          <a:endParaRPr lang="en-US" sz="1600" b="1" u="sng"/>
        </a:p>
        <a:p>
          <a:pPr algn="ctr"/>
          <a:endParaRPr lang="en-US" sz="1600" b="1" u="sng"/>
        </a:p>
        <a:p>
          <a:pPr algn="l"/>
          <a:r>
            <a:rPr lang="en-US" sz="1600" b="0" u="none"/>
            <a:t>1.  Ratios of groundwater withdrawals to total withdrawals were calculated for both irrigation and non-irrigation (livestock)</a:t>
          </a:r>
          <a:r>
            <a:rPr lang="en-US" sz="1600" b="0" u="none" baseline="0"/>
            <a:t> by HUC 8 using the USGS 1995 water use data.</a:t>
          </a:r>
        </a:p>
        <a:p>
          <a:pPr algn="l"/>
          <a:endParaRPr lang="en-US" sz="1600" b="0" u="none" baseline="0"/>
        </a:p>
        <a:p>
          <a:pPr algn="l"/>
          <a:r>
            <a:rPr lang="en-US" sz="1600" b="0" u="none" baseline="0"/>
            <a:t>2.  The ratios were then applied to the current withdrawals estimates for irrigation and non-irrigation provided in current water use.  Since any recharge from surface water would take a long time to occur, it is assumed for now that 100% of groundwater withdrawals are consumptively used.</a:t>
          </a:r>
        </a:p>
        <a:p>
          <a:pPr algn="l"/>
          <a:endParaRPr lang="en-US" sz="1600" b="0" u="none" baseline="0"/>
        </a:p>
        <a:p>
          <a:pPr algn="l"/>
          <a:r>
            <a:rPr lang="en-US" sz="1600" b="0" u="none" baseline="0"/>
            <a:t>3.  This provided the Current Groundwater Irrigation Withdrawals in Acre-Feet per Year and the Current Groundwater Non-Irrigation Withdrawals in Acre-Feet per Year.</a:t>
          </a:r>
        </a:p>
        <a:p>
          <a:pPr algn="l"/>
          <a:endParaRPr lang="en-US" sz="1600" b="0" u="none" baseline="0"/>
        </a:p>
        <a:p>
          <a:pPr algn="l"/>
          <a:r>
            <a:rPr lang="en-US" sz="1600" b="0" u="none" baseline="0"/>
            <a:t>4.  Lastly, these 2 items were summed to obtain the Total Groundwater Agricultural Withdrawals in Acre-Feet per Year.</a:t>
          </a:r>
          <a:endParaRPr lang="en-US" sz="1600" b="0" u="none"/>
        </a:p>
        <a:p>
          <a:pPr algn="ctr"/>
          <a:endParaRPr lang="en-US" sz="1100" b="1" u="sng"/>
        </a:p>
      </xdr:txBody>
    </xdr:sp>
    <xdr:clientData/>
  </xdr:twoCellAnchor>
  <xdr:twoCellAnchor>
    <xdr:from>
      <xdr:col>25</xdr:col>
      <xdr:colOff>363220</xdr:colOff>
      <xdr:row>8</xdr:row>
      <xdr:rowOff>25399</xdr:rowOff>
    </xdr:from>
    <xdr:to>
      <xdr:col>32</xdr:col>
      <xdr:colOff>607060</xdr:colOff>
      <xdr:row>58</xdr:row>
      <xdr:rowOff>68577</xdr:rowOff>
    </xdr:to>
    <xdr:sp macro="" textlink="">
      <xdr:nvSpPr>
        <xdr:cNvPr id="17" name="Rounded Rectangle 16"/>
        <xdr:cNvSpPr/>
      </xdr:nvSpPr>
      <xdr:spPr>
        <a:xfrm>
          <a:off x="15603220" y="1562099"/>
          <a:ext cx="4511040" cy="89331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u="sng"/>
            <a:t>Groundwater</a:t>
          </a:r>
          <a:r>
            <a:rPr lang="en-US" sz="1100" b="1" u="sng" baseline="0"/>
            <a:t> Thermoelectric</a:t>
          </a:r>
          <a:endParaRPr lang="en-US" sz="1100" b="1" u="sng"/>
        </a:p>
        <a:p>
          <a:pPr algn="ctr"/>
          <a:endParaRPr lang="en-US" sz="1100" b="1" u="sng"/>
        </a:p>
      </xdr:txBody>
    </xdr:sp>
    <xdr:clientData/>
  </xdr:twoCellAnchor>
  <xdr:twoCellAnchor>
    <xdr:from>
      <xdr:col>26</xdr:col>
      <xdr:colOff>228600</xdr:colOff>
      <xdr:row>65</xdr:row>
      <xdr:rowOff>152400</xdr:rowOff>
    </xdr:from>
    <xdr:to>
      <xdr:col>30</xdr:col>
      <xdr:colOff>304800</xdr:colOff>
      <xdr:row>114</xdr:row>
      <xdr:rowOff>63500</xdr:rowOff>
    </xdr:to>
    <xdr:sp macro="" textlink="">
      <xdr:nvSpPr>
        <xdr:cNvPr id="19" name="Rounded Rectangle 18"/>
        <xdr:cNvSpPr/>
      </xdr:nvSpPr>
      <xdr:spPr>
        <a:xfrm>
          <a:off x="16078200" y="11823700"/>
          <a:ext cx="2514600" cy="86233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600" b="1" u="sng"/>
            <a:t>Current Thermoelectric</a:t>
          </a:r>
        </a:p>
        <a:p>
          <a:pPr algn="ctr"/>
          <a:endParaRPr lang="en-US" sz="1600" b="1" u="sng"/>
        </a:p>
        <a:p>
          <a:pPr algn="l"/>
          <a:endParaRPr lang="en-US" sz="1600" b="0" u="none"/>
        </a:p>
        <a:p>
          <a:pPr algn="l"/>
          <a:r>
            <a:rPr lang="en-US" sz="1600" b="0" u="none"/>
            <a:t>1.  The location,</a:t>
          </a:r>
          <a:r>
            <a:rPr lang="en-US" sz="1600" b="0" u="none" baseline="0"/>
            <a:t> fuel type, cooling type, estimation consumptive water use, capacity and other information is provided by generator and power plant in this database.</a:t>
          </a:r>
        </a:p>
        <a:p>
          <a:pPr algn="l"/>
          <a:endParaRPr lang="en-US" sz="1600" b="0" u="none" baseline="0"/>
        </a:p>
        <a:p>
          <a:pPr algn="l"/>
          <a:r>
            <a:rPr lang="en-US" sz="1600" b="0" u="none" baseline="0"/>
            <a:t>2.  The estimated withdrawals and consumptive use are provided for low, medium and high scenarios in volumes of millions of gallons per year.  These values were converted into acre-feet per year.</a:t>
          </a:r>
        </a:p>
        <a:p>
          <a:pPr algn="l"/>
          <a:endParaRPr lang="en-US" sz="1100" b="0" u="none" baseline="0"/>
        </a:p>
      </xdr:txBody>
    </xdr:sp>
    <xdr:clientData/>
  </xdr:twoCellAnchor>
  <xdr:twoCellAnchor>
    <xdr:from>
      <xdr:col>30</xdr:col>
      <xdr:colOff>558800</xdr:colOff>
      <xdr:row>64</xdr:row>
      <xdr:rowOff>152400</xdr:rowOff>
    </xdr:from>
    <xdr:to>
      <xdr:col>51</xdr:col>
      <xdr:colOff>546100</xdr:colOff>
      <xdr:row>115</xdr:row>
      <xdr:rowOff>56243</xdr:rowOff>
    </xdr:to>
    <xdr:sp macro="" textlink="">
      <xdr:nvSpPr>
        <xdr:cNvPr id="20" name="Rounded Rectangle 19"/>
        <xdr:cNvSpPr/>
      </xdr:nvSpPr>
      <xdr:spPr>
        <a:xfrm>
          <a:off x="18846800" y="11645900"/>
          <a:ext cx="12788900" cy="8971643"/>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u="sng"/>
            <a:t>Thermoelectric Data Dictionary</a:t>
          </a:r>
        </a:p>
      </xdr:txBody>
    </xdr:sp>
    <xdr:clientData/>
  </xdr:twoCellAnchor>
  <xdr:twoCellAnchor editAs="oneCell">
    <xdr:from>
      <xdr:col>31</xdr:col>
      <xdr:colOff>520700</xdr:colOff>
      <xdr:row>69</xdr:row>
      <xdr:rowOff>139700</xdr:rowOff>
    </xdr:from>
    <xdr:to>
      <xdr:col>51</xdr:col>
      <xdr:colOff>589660</xdr:colOff>
      <xdr:row>113</xdr:row>
      <xdr:rowOff>53201</xdr:rowOff>
    </xdr:to>
    <xdr:pic>
      <xdr:nvPicPr>
        <xdr:cNvPr id="2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18300" y="12522200"/>
          <a:ext cx="12260960" cy="7736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431800</xdr:colOff>
      <xdr:row>13</xdr:row>
      <xdr:rowOff>114300</xdr:rowOff>
    </xdr:from>
    <xdr:to>
      <xdr:col>8</xdr:col>
      <xdr:colOff>469900</xdr:colOff>
      <xdr:row>56</xdr:row>
      <xdr:rowOff>0</xdr:rowOff>
    </xdr:to>
    <xdr:pic>
      <xdr:nvPicPr>
        <xdr:cNvPr id="6"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400" y="2540000"/>
          <a:ext cx="4305300" cy="753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38100</xdr:colOff>
      <xdr:row>14</xdr:row>
      <xdr:rowOff>19050</xdr:rowOff>
    </xdr:from>
    <xdr:to>
      <xdr:col>16</xdr:col>
      <xdr:colOff>133350</xdr:colOff>
      <xdr:row>55</xdr:row>
      <xdr:rowOff>114300</xdr:rowOff>
    </xdr:to>
    <xdr:pic>
      <xdr:nvPicPr>
        <xdr:cNvPr id="7172" name="Pictur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24500" y="2762250"/>
          <a:ext cx="4362450" cy="790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304800</xdr:colOff>
      <xdr:row>11</xdr:row>
      <xdr:rowOff>57150</xdr:rowOff>
    </xdr:from>
    <xdr:to>
      <xdr:col>24</xdr:col>
      <xdr:colOff>533400</xdr:colOff>
      <xdr:row>57</xdr:row>
      <xdr:rowOff>57150</xdr:rowOff>
    </xdr:to>
    <xdr:pic>
      <xdr:nvPicPr>
        <xdr:cNvPr id="7173" name="Picture 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668000" y="2228850"/>
          <a:ext cx="4495800" cy="876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285750</xdr:colOff>
      <xdr:row>11</xdr:row>
      <xdr:rowOff>171450</xdr:rowOff>
    </xdr:from>
    <xdr:to>
      <xdr:col>32</xdr:col>
      <xdr:colOff>209550</xdr:colOff>
      <xdr:row>56</xdr:row>
      <xdr:rowOff>38100</xdr:rowOff>
    </xdr:to>
    <xdr:pic>
      <xdr:nvPicPr>
        <xdr:cNvPr id="7174"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135350" y="2343150"/>
          <a:ext cx="3581400" cy="843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228600</xdr:colOff>
      <xdr:row>6</xdr:row>
      <xdr:rowOff>68580</xdr:rowOff>
    </xdr:from>
    <xdr:to>
      <xdr:col>36</xdr:col>
      <xdr:colOff>502920</xdr:colOff>
      <xdr:row>60</xdr:row>
      <xdr:rowOff>41148</xdr:rowOff>
    </xdr:to>
    <xdr:sp macro="" textlink="">
      <xdr:nvSpPr>
        <xdr:cNvPr id="2" name="Rounded Rectangle 1"/>
        <xdr:cNvSpPr/>
      </xdr:nvSpPr>
      <xdr:spPr>
        <a:xfrm>
          <a:off x="228600" y="1562100"/>
          <a:ext cx="22219920" cy="9848088"/>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ctr"/>
          <a:r>
            <a:rPr lang="en-US" sz="1800" b="1" u="sng"/>
            <a:t>Consumptive Use</a:t>
          </a:r>
        </a:p>
      </xdr:txBody>
    </xdr:sp>
    <xdr:clientData/>
  </xdr:twoCellAnchor>
  <xdr:twoCellAnchor>
    <xdr:from>
      <xdr:col>1</xdr:col>
      <xdr:colOff>449580</xdr:colOff>
      <xdr:row>11</xdr:row>
      <xdr:rowOff>7620</xdr:rowOff>
    </xdr:from>
    <xdr:to>
      <xdr:col>20</xdr:col>
      <xdr:colOff>388620</xdr:colOff>
      <xdr:row>59</xdr:row>
      <xdr:rowOff>35052</xdr:rowOff>
    </xdr:to>
    <xdr:sp macro="" textlink="">
      <xdr:nvSpPr>
        <xdr:cNvPr id="3" name="Rounded Rectangle 2"/>
        <xdr:cNvSpPr/>
      </xdr:nvSpPr>
      <xdr:spPr>
        <a:xfrm>
          <a:off x="1059180" y="2415540"/>
          <a:ext cx="11521440" cy="8805672"/>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US" sz="1100" b="1"/>
            <a:t>Municipal, Domestic and Municipal Supplied Industrial</a:t>
          </a:r>
        </a:p>
      </xdr:txBody>
    </xdr:sp>
    <xdr:clientData/>
  </xdr:twoCellAnchor>
  <xdr:twoCellAnchor>
    <xdr:from>
      <xdr:col>0</xdr:col>
      <xdr:colOff>266700</xdr:colOff>
      <xdr:row>61</xdr:row>
      <xdr:rowOff>152400</xdr:rowOff>
    </xdr:from>
    <xdr:to>
      <xdr:col>36</xdr:col>
      <xdr:colOff>411480</xdr:colOff>
      <xdr:row>115</xdr:row>
      <xdr:rowOff>124968</xdr:rowOff>
    </xdr:to>
    <xdr:sp macro="" textlink="">
      <xdr:nvSpPr>
        <xdr:cNvPr id="7" name="Rounded Rectangle 6"/>
        <xdr:cNvSpPr/>
      </xdr:nvSpPr>
      <xdr:spPr>
        <a:xfrm>
          <a:off x="266700" y="11704320"/>
          <a:ext cx="22090380" cy="9848088"/>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ctr"/>
          <a:r>
            <a:rPr lang="en-US" sz="1200" b="1" u="sng"/>
            <a:t>Consumptive Use</a:t>
          </a:r>
        </a:p>
      </xdr:txBody>
    </xdr:sp>
    <xdr:clientData/>
  </xdr:twoCellAnchor>
  <xdr:twoCellAnchor>
    <xdr:from>
      <xdr:col>1</xdr:col>
      <xdr:colOff>388620</xdr:colOff>
      <xdr:row>66</xdr:row>
      <xdr:rowOff>76200</xdr:rowOff>
    </xdr:from>
    <xdr:to>
      <xdr:col>20</xdr:col>
      <xdr:colOff>327660</xdr:colOff>
      <xdr:row>114</xdr:row>
      <xdr:rowOff>103632</xdr:rowOff>
    </xdr:to>
    <xdr:sp macro="" textlink="">
      <xdr:nvSpPr>
        <xdr:cNvPr id="8" name="Rounded Rectangle 7"/>
        <xdr:cNvSpPr/>
      </xdr:nvSpPr>
      <xdr:spPr>
        <a:xfrm>
          <a:off x="998220" y="12542520"/>
          <a:ext cx="11521440" cy="8805672"/>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US" sz="1100" b="1"/>
            <a:t>Municipal, Domestic and Municipal Supplied Industrial</a:t>
          </a:r>
        </a:p>
      </xdr:txBody>
    </xdr:sp>
    <xdr:clientData/>
  </xdr:twoCellAnchor>
  <xdr:twoCellAnchor>
    <xdr:from>
      <xdr:col>2</xdr:col>
      <xdr:colOff>182880</xdr:colOff>
      <xdr:row>70</xdr:row>
      <xdr:rowOff>121920</xdr:rowOff>
    </xdr:from>
    <xdr:to>
      <xdr:col>7</xdr:col>
      <xdr:colOff>481584</xdr:colOff>
      <xdr:row>112</xdr:row>
      <xdr:rowOff>121920</xdr:rowOff>
    </xdr:to>
    <xdr:sp macro="" textlink="">
      <xdr:nvSpPr>
        <xdr:cNvPr id="4" name="Rounded Rectangle 3"/>
        <xdr:cNvSpPr/>
      </xdr:nvSpPr>
      <xdr:spPr>
        <a:xfrm>
          <a:off x="1402080" y="13319760"/>
          <a:ext cx="3346704" cy="768096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n-US" sz="1100" b="1"/>
            <a:t>Municipal,</a:t>
          </a:r>
          <a:r>
            <a:rPr lang="en-US" sz="1100" b="1" baseline="0"/>
            <a:t> Domestic and Municipal Supplied Industrial</a:t>
          </a:r>
        </a:p>
        <a:p>
          <a:pPr algn="l"/>
          <a:endParaRPr lang="en-US" sz="1100" b="0" u="none" baseline="0"/>
        </a:p>
        <a:p>
          <a:pPr algn="l"/>
          <a:r>
            <a:rPr lang="en-US" sz="1200" b="1" u="none" baseline="0"/>
            <a:t>1.  The ratios of HUC 8 to county are taken from Current  M&amp;I Use. </a:t>
          </a:r>
        </a:p>
        <a:p>
          <a:pPr algn="l"/>
          <a:r>
            <a:rPr lang="en-US" sz="1200" b="1" u="none" baseline="0"/>
            <a:t>2.  Using 2050 low, medium and high population scenarios, the algorithms were applied:</a:t>
          </a:r>
        </a:p>
        <a:p>
          <a:pPr algn="l"/>
          <a:r>
            <a:rPr lang="en-US" sz="1200" b="1" u="none" baseline="0"/>
            <a:t>Growth Rate Algorithm: ln(Value</a:t>
          </a:r>
          <a:r>
            <a:rPr lang="en-US" sz="1200" b="1" u="none" baseline="-25000"/>
            <a:t>2050</a:t>
          </a:r>
          <a:r>
            <a:rPr lang="en-US" sz="1200" b="1" u="none" baseline="0"/>
            <a:t>/Value</a:t>
          </a:r>
          <a:r>
            <a:rPr lang="en-US" sz="1200" b="1" u="none" baseline="-25000"/>
            <a:t>2010</a:t>
          </a:r>
          <a:r>
            <a:rPr lang="en-US" sz="1200" b="1" u="none" baseline="0"/>
            <a:t>)/</a:t>
          </a:r>
          <a:r>
            <a:rPr lang="el-GR" sz="1200" b="1" u="none" baseline="0"/>
            <a:t>Δ</a:t>
          </a:r>
          <a:r>
            <a:rPr lang="en-US" sz="1200" b="1" u="none" baseline="0"/>
            <a:t>t and</a:t>
          </a:r>
        </a:p>
        <a:p>
          <a:pPr algn="l"/>
          <a:r>
            <a:rPr lang="en-US" sz="1200" b="1" u="none" baseline="0"/>
            <a:t>Value Algorithm: Value</a:t>
          </a:r>
          <a:r>
            <a:rPr lang="en-US" sz="1200" b="1" u="none" baseline="-25000"/>
            <a:t>2010</a:t>
          </a:r>
          <a:r>
            <a:rPr lang="en-US" sz="1200" b="1" u="none" baseline="0"/>
            <a:t>exp(Growthrate*</a:t>
          </a:r>
          <a:r>
            <a:rPr lang="el-GR" sz="1200" b="1" u="none" baseline="0"/>
            <a:t>Δ</a:t>
          </a:r>
          <a:r>
            <a:rPr lang="en-US" sz="1200" b="1" u="none" baseline="0"/>
            <a:t>t) to obtain low, medium and high estimates for 2030 population.</a:t>
          </a:r>
        </a:p>
        <a:p>
          <a:pPr marL="0" marR="0" indent="0" algn="l" defTabSz="914400" eaLnBrk="1" fontAlgn="auto" latinLnBrk="0" hangingPunct="1">
            <a:lnSpc>
              <a:spcPct val="100000"/>
            </a:lnSpc>
            <a:spcBef>
              <a:spcPts val="0"/>
            </a:spcBef>
            <a:spcAft>
              <a:spcPts val="0"/>
            </a:spcAft>
            <a:buClrTx/>
            <a:buSzTx/>
            <a:buFontTx/>
            <a:buNone/>
            <a:tabLst/>
            <a:defRPr/>
          </a:pPr>
          <a:r>
            <a:rPr lang="en-US" sz="1200" b="0" u="none" baseline="0"/>
            <a:t>3.  </a:t>
          </a:r>
          <a:r>
            <a:rPr lang="en-US" sz="1200" b="1" baseline="0">
              <a:solidFill>
                <a:schemeClr val="dk1"/>
              </a:solidFill>
              <a:effectLst/>
              <a:latin typeface="+mn-lt"/>
              <a:ea typeface="+mn-ea"/>
              <a:cs typeface="+mn-cs"/>
            </a:rPr>
            <a:t>Table 3-1 in Appendix H of the SWSI 2010 contains an estimated water usage by county in gallons per capita per day.  This information was applied to the 2030 population distribution by county and the result was an estimation of water usage in gallons per capita per day per HUC 8 and County. </a:t>
          </a:r>
          <a:endParaRPr lang="en-US" sz="1200" b="0" u="none" baseline="0"/>
        </a:p>
        <a:p>
          <a:pPr algn="l"/>
          <a:r>
            <a:rPr lang="en-US" sz="1200" b="0" u="none" baseline="0"/>
            <a:t>4</a:t>
          </a:r>
          <a:r>
            <a:rPr lang="en-US" sz="1200" b="1" u="none" baseline="0"/>
            <a:t>.  The HUC 8 to county ratios were applied, the volumes converted to acre-feet per year from gallons per day, and then aggregated to HUC 8 using a pivot table in Microsoft Excel.</a:t>
          </a:r>
        </a:p>
        <a:p>
          <a:pPr algn="l"/>
          <a:r>
            <a:rPr lang="en-US" sz="1200" b="0" u="none" baseline="0"/>
            <a:t>5.  </a:t>
          </a:r>
          <a:r>
            <a:rPr lang="en-US" sz="1200" b="1" baseline="0">
              <a:solidFill>
                <a:schemeClr val="dk1"/>
              </a:solidFill>
              <a:effectLst/>
              <a:latin typeface="+mn-lt"/>
              <a:ea typeface="+mn-ea"/>
              <a:cs typeface="+mn-cs"/>
            </a:rPr>
            <a:t>Section 5 in Appendix E of the SWSI 2004 gives an estimation of 35% to represent consumptive use in the state of Colorado.  This percentage was applied to the water usage information in order to obtain the final product, 2030 Consumptive Use AFY.</a:t>
          </a:r>
          <a:endParaRPr lang="en-US" sz="1200">
            <a:effectLst/>
          </a:endParaRPr>
        </a:p>
      </xdr:txBody>
    </xdr:sp>
    <xdr:clientData/>
  </xdr:twoCellAnchor>
  <xdr:twoCellAnchor>
    <xdr:from>
      <xdr:col>2</xdr:col>
      <xdr:colOff>251460</xdr:colOff>
      <xdr:row>15</xdr:row>
      <xdr:rowOff>144780</xdr:rowOff>
    </xdr:from>
    <xdr:to>
      <xdr:col>7</xdr:col>
      <xdr:colOff>550164</xdr:colOff>
      <xdr:row>57</xdr:row>
      <xdr:rowOff>144780</xdr:rowOff>
    </xdr:to>
    <xdr:sp macro="" textlink="">
      <xdr:nvSpPr>
        <xdr:cNvPr id="11" name="Rounded Rectangle 10"/>
        <xdr:cNvSpPr/>
      </xdr:nvSpPr>
      <xdr:spPr>
        <a:xfrm>
          <a:off x="1470660" y="3284220"/>
          <a:ext cx="3346704" cy="768096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n-US" sz="1100" b="1"/>
            <a:t>Municipal,</a:t>
          </a:r>
          <a:r>
            <a:rPr lang="en-US" sz="1100" b="1" baseline="0"/>
            <a:t> Domestic and Municipal Supplied Industrial</a:t>
          </a:r>
        </a:p>
        <a:p>
          <a:pPr algn="l"/>
          <a:endParaRPr lang="en-US" sz="1100" b="0" u="none" baseline="0"/>
        </a:p>
      </xdr:txBody>
    </xdr:sp>
    <xdr:clientData/>
  </xdr:twoCellAnchor>
  <xdr:twoCellAnchor>
    <xdr:from>
      <xdr:col>8</xdr:col>
      <xdr:colOff>342900</xdr:colOff>
      <xdr:row>15</xdr:row>
      <xdr:rowOff>144780</xdr:rowOff>
    </xdr:from>
    <xdr:to>
      <xdr:col>20</xdr:col>
      <xdr:colOff>91440</xdr:colOff>
      <xdr:row>57</xdr:row>
      <xdr:rowOff>144780</xdr:rowOff>
    </xdr:to>
    <xdr:sp macro="" textlink="">
      <xdr:nvSpPr>
        <xdr:cNvPr id="12" name="Rounded Rectangle 11"/>
        <xdr:cNvSpPr/>
      </xdr:nvSpPr>
      <xdr:spPr>
        <a:xfrm>
          <a:off x="5219700" y="3284220"/>
          <a:ext cx="7063740" cy="768096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n-US" sz="1100" b="1"/>
            <a:t>Self</a:t>
          </a:r>
          <a:r>
            <a:rPr lang="en-US" sz="1100" b="1" baseline="0"/>
            <a:t> Supplied Industrial</a:t>
          </a:r>
        </a:p>
        <a:p>
          <a:pPr algn="ctr"/>
          <a:endParaRPr lang="en-US" sz="1100" b="1" baseline="0"/>
        </a:p>
      </xdr:txBody>
    </xdr:sp>
    <xdr:clientData/>
  </xdr:twoCellAnchor>
  <xdr:twoCellAnchor>
    <xdr:from>
      <xdr:col>8</xdr:col>
      <xdr:colOff>312420</xdr:colOff>
      <xdr:row>70</xdr:row>
      <xdr:rowOff>152400</xdr:rowOff>
    </xdr:from>
    <xdr:to>
      <xdr:col>20</xdr:col>
      <xdr:colOff>60960</xdr:colOff>
      <xdr:row>113</xdr:row>
      <xdr:rowOff>60960</xdr:rowOff>
    </xdr:to>
    <xdr:sp macro="" textlink="">
      <xdr:nvSpPr>
        <xdr:cNvPr id="13" name="Rounded Rectangle 12"/>
        <xdr:cNvSpPr/>
      </xdr:nvSpPr>
      <xdr:spPr>
        <a:xfrm>
          <a:off x="5189220" y="13350240"/>
          <a:ext cx="7063740" cy="77724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n-US" sz="1800" b="1"/>
            <a:t>Self</a:t>
          </a:r>
          <a:r>
            <a:rPr lang="en-US" sz="1800" b="1" baseline="0"/>
            <a:t> Supplied Industrial</a:t>
          </a:r>
        </a:p>
        <a:p>
          <a:pPr algn="l"/>
          <a:endParaRPr lang="en-US" sz="1800" b="1" baseline="0"/>
        </a:p>
        <a:p>
          <a:r>
            <a:rPr lang="en-US" sz="1800" b="1" baseline="0"/>
            <a:t>1.  </a:t>
          </a:r>
          <a:r>
            <a:rPr lang="en-US" sz="1800" b="1" baseline="0">
              <a:solidFill>
                <a:schemeClr val="dk1"/>
              </a:solidFill>
              <a:effectLst/>
              <a:latin typeface="+mn-lt"/>
              <a:ea typeface="+mn-ea"/>
              <a:cs typeface="+mn-cs"/>
            </a:rPr>
            <a:t>The self-supplied industrial sector is split up into 3 primary uses; snowmaking, large industrial and energy development.</a:t>
          </a:r>
          <a:endParaRPr lang="en-US" sz="1800">
            <a:effectLst/>
          </a:endParaRPr>
        </a:p>
        <a:p>
          <a:r>
            <a:rPr lang="en-US" sz="1800" b="1" baseline="0">
              <a:solidFill>
                <a:schemeClr val="dk1"/>
              </a:solidFill>
              <a:effectLst/>
              <a:latin typeface="+mn-lt"/>
              <a:ea typeface="+mn-ea"/>
              <a:cs typeface="+mn-cs"/>
            </a:rPr>
            <a:t>2.  In the sector of snowmaking, SWSO 2010 App H provides volumes by snowmaking facility.  The report desribes current and future water demand for snowmaking by County and Facility. Using the current snowmaking facility lcoations, the water demand increases were assigned to their appropriate HUCs.</a:t>
          </a:r>
        </a:p>
        <a:p>
          <a:r>
            <a:rPr lang="en-US" sz="1800" b="1" baseline="0">
              <a:solidFill>
                <a:schemeClr val="dk1"/>
              </a:solidFill>
              <a:effectLst/>
              <a:latin typeface="+mn-lt"/>
              <a:ea typeface="+mn-ea"/>
              <a:cs typeface="+mn-cs"/>
            </a:rPr>
            <a:t>3. In the case of large industry, many locations/counties did not increase or change in their water demand use.  For the counties that reported an increase, it is assumed that current users increase production in demand over time and the water increase was assigned to these HUCs.</a:t>
          </a:r>
          <a:endParaRPr lang="en-US" sz="1800" b="1" baseline="0"/>
        </a:p>
        <a:p>
          <a:pPr algn="l"/>
          <a:r>
            <a:rPr lang="en-US" sz="1800" b="1" baseline="0"/>
            <a:t>4.  Energy Development:  Increases and decreases reported in SWSI 2010 App I are discussed briefly in the literature.  The locations of increase and decrease were identified in various ways.  See comments in spreadsheet for details.</a:t>
          </a:r>
        </a:p>
      </xdr:txBody>
    </xdr:sp>
    <xdr:clientData/>
  </xdr:twoCellAnchor>
  <xdr:twoCellAnchor>
    <xdr:from>
      <xdr:col>21</xdr:col>
      <xdr:colOff>259080</xdr:colOff>
      <xdr:row>10</xdr:row>
      <xdr:rowOff>106680</xdr:rowOff>
    </xdr:from>
    <xdr:to>
      <xdr:col>35</xdr:col>
      <xdr:colOff>579120</xdr:colOff>
      <xdr:row>58</xdr:row>
      <xdr:rowOff>134112</xdr:rowOff>
    </xdr:to>
    <xdr:sp macro="" textlink="">
      <xdr:nvSpPr>
        <xdr:cNvPr id="18" name="Rounded Rectangle 17"/>
        <xdr:cNvSpPr/>
      </xdr:nvSpPr>
      <xdr:spPr>
        <a:xfrm>
          <a:off x="13060680" y="2331720"/>
          <a:ext cx="8854440" cy="8805672"/>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n-US" sz="1100" b="1"/>
            <a:t>Future</a:t>
          </a:r>
          <a:r>
            <a:rPr lang="en-US" sz="1100" b="1" baseline="0"/>
            <a:t> Agriculture</a:t>
          </a:r>
          <a:endParaRPr lang="en-US" sz="1100" b="1"/>
        </a:p>
      </xdr:txBody>
    </xdr:sp>
    <xdr:clientData/>
  </xdr:twoCellAnchor>
  <xdr:twoCellAnchor>
    <xdr:from>
      <xdr:col>21</xdr:col>
      <xdr:colOff>144780</xdr:colOff>
      <xdr:row>66</xdr:row>
      <xdr:rowOff>60960</xdr:rowOff>
    </xdr:from>
    <xdr:to>
      <xdr:col>35</xdr:col>
      <xdr:colOff>464820</xdr:colOff>
      <xdr:row>114</xdr:row>
      <xdr:rowOff>88392</xdr:rowOff>
    </xdr:to>
    <xdr:sp macro="" textlink="">
      <xdr:nvSpPr>
        <xdr:cNvPr id="20" name="Rounded Rectangle 19"/>
        <xdr:cNvSpPr/>
      </xdr:nvSpPr>
      <xdr:spPr>
        <a:xfrm>
          <a:off x="12946380" y="12527280"/>
          <a:ext cx="8854440" cy="8805672"/>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n-US" sz="1800" b="1"/>
            <a:t>Future</a:t>
          </a:r>
          <a:r>
            <a:rPr lang="en-US" sz="1800" b="1" baseline="0"/>
            <a:t> Agriculture</a:t>
          </a:r>
        </a:p>
        <a:p>
          <a:pPr algn="ctr"/>
          <a:endParaRPr lang="en-US" sz="1800" b="1" baseline="0"/>
        </a:p>
        <a:p>
          <a:pPr algn="l"/>
          <a:r>
            <a:rPr lang="en-US" sz="1800" b="1" i="0" u="none" strike="noStrike">
              <a:solidFill>
                <a:schemeClr val="dk1"/>
              </a:solidFill>
              <a:effectLst/>
              <a:latin typeface="+mn-lt"/>
              <a:ea typeface="+mn-ea"/>
              <a:cs typeface="+mn-cs"/>
            </a:rPr>
            <a:t>1.  The Agricultural sector is divided into 2 groups, irrigation and non-irrigation.  Non-irrigation includes livestock use, stock pond evaporation and incidental losses.</a:t>
          </a:r>
          <a:r>
            <a:rPr lang="en-US" sz="1800" b="1"/>
            <a:t> </a:t>
          </a:r>
        </a:p>
        <a:p>
          <a:pPr algn="l"/>
          <a:endParaRPr lang="en-US" sz="1800" b="1"/>
        </a:p>
        <a:p>
          <a:pPr algn="l"/>
          <a:r>
            <a:rPr lang="en-US" sz="1800" b="1"/>
            <a:t>2.  Irrigation Water Supply</a:t>
          </a:r>
          <a:r>
            <a:rPr lang="en-US" sz="1800" b="1" baseline="0"/>
            <a:t> Limited Consumptive Use:  </a:t>
          </a:r>
        </a:p>
        <a:p>
          <a:pPr algn="l"/>
          <a:r>
            <a:rPr lang="en-US" sz="1800" b="1" baseline="0"/>
            <a:t>	a. First, ratios of HUC 8 to HUC 4 (large river basin) were calculated using the current water supply limited consumptive use (WSL CU) calculations.</a:t>
          </a:r>
        </a:p>
        <a:p>
          <a:pPr algn="l"/>
          <a:r>
            <a:rPr lang="en-US" sz="1800" b="1" baseline="0"/>
            <a:t>	b.  Second, Growth rate and value algorithms were applied to the future WSL CU estimates provided by large river basin (HUC 4) in the SWSI 2010 App I.  Since only 1 value of future WSL CU was provided, there is only 1 scenario calculated.</a:t>
          </a:r>
        </a:p>
        <a:p>
          <a:pPr algn="l"/>
          <a:r>
            <a:rPr lang="en-US" sz="1800" b="1" baseline="0"/>
            <a:t>		1. Growth Rate algorithm:  </a:t>
          </a:r>
          <a:r>
            <a:rPr lang="en-US" sz="1800" b="1" baseline="0">
              <a:solidFill>
                <a:schemeClr val="dk1"/>
              </a:solidFill>
              <a:effectLst/>
              <a:latin typeface="+mn-lt"/>
              <a:ea typeface="+mn-ea"/>
              <a:cs typeface="+mn-cs"/>
            </a:rPr>
            <a:t>ln(Value</a:t>
          </a:r>
          <a:r>
            <a:rPr lang="en-US" sz="1800" b="1" baseline="-25000">
              <a:solidFill>
                <a:schemeClr val="dk1"/>
              </a:solidFill>
              <a:effectLst/>
              <a:latin typeface="+mn-lt"/>
              <a:ea typeface="+mn-ea"/>
              <a:cs typeface="+mn-cs"/>
            </a:rPr>
            <a:t>2050</a:t>
          </a:r>
          <a:r>
            <a:rPr lang="en-US" sz="1800" b="1" baseline="0">
              <a:solidFill>
                <a:schemeClr val="dk1"/>
              </a:solidFill>
              <a:effectLst/>
              <a:latin typeface="+mn-lt"/>
              <a:ea typeface="+mn-ea"/>
              <a:cs typeface="+mn-cs"/>
            </a:rPr>
            <a:t>/Value</a:t>
          </a:r>
          <a:r>
            <a:rPr lang="en-US" sz="1800" b="1" baseline="-25000">
              <a:solidFill>
                <a:schemeClr val="dk1"/>
              </a:solidFill>
              <a:effectLst/>
              <a:latin typeface="+mn-lt"/>
              <a:ea typeface="+mn-ea"/>
              <a:cs typeface="+mn-cs"/>
            </a:rPr>
            <a:t>2010</a:t>
          </a:r>
          <a:r>
            <a:rPr lang="en-US" sz="1800" b="1" baseline="0">
              <a:solidFill>
                <a:schemeClr val="dk1"/>
              </a:solidFill>
              <a:effectLst/>
              <a:latin typeface="+mn-lt"/>
              <a:ea typeface="+mn-ea"/>
              <a:cs typeface="+mn-cs"/>
            </a:rPr>
            <a:t>)/</a:t>
          </a:r>
          <a:r>
            <a:rPr lang="el-GR" sz="1800" b="1" baseline="0">
              <a:solidFill>
                <a:schemeClr val="dk1"/>
              </a:solidFill>
              <a:effectLst/>
              <a:latin typeface="+mn-lt"/>
              <a:ea typeface="+mn-ea"/>
              <a:cs typeface="+mn-cs"/>
            </a:rPr>
            <a:t>Δ</a:t>
          </a:r>
          <a:r>
            <a:rPr lang="en-US" sz="1800" b="1" baseline="0">
              <a:solidFill>
                <a:schemeClr val="dk1"/>
              </a:solidFill>
              <a:effectLst/>
              <a:latin typeface="+mn-lt"/>
              <a:ea typeface="+mn-ea"/>
              <a:cs typeface="+mn-cs"/>
            </a:rPr>
            <a:t>t</a:t>
          </a:r>
        </a:p>
        <a:p>
          <a:pPr algn="l"/>
          <a:r>
            <a:rPr lang="en-US" sz="1800" b="1" baseline="0">
              <a:solidFill>
                <a:schemeClr val="dk1"/>
              </a:solidFill>
              <a:effectLst/>
              <a:latin typeface="+mn-lt"/>
              <a:ea typeface="+mn-ea"/>
              <a:cs typeface="+mn-cs"/>
            </a:rPr>
            <a:t>		2. Value algorithm: Value</a:t>
          </a:r>
          <a:r>
            <a:rPr lang="en-US" sz="1800" b="1" baseline="-25000">
              <a:solidFill>
                <a:schemeClr val="dk1"/>
              </a:solidFill>
              <a:effectLst/>
              <a:latin typeface="+mn-lt"/>
              <a:ea typeface="+mn-ea"/>
              <a:cs typeface="+mn-cs"/>
            </a:rPr>
            <a:t>2010</a:t>
          </a:r>
          <a:r>
            <a:rPr lang="en-US" sz="1800" b="1" baseline="0">
              <a:solidFill>
                <a:schemeClr val="dk1"/>
              </a:solidFill>
              <a:effectLst/>
              <a:latin typeface="+mn-lt"/>
              <a:ea typeface="+mn-ea"/>
              <a:cs typeface="+mn-cs"/>
            </a:rPr>
            <a:t>exp(Growthrate*</a:t>
          </a:r>
          <a:r>
            <a:rPr lang="el-GR" sz="1800" b="1" baseline="0">
              <a:solidFill>
                <a:schemeClr val="dk1"/>
              </a:solidFill>
              <a:effectLst/>
              <a:latin typeface="+mn-lt"/>
              <a:ea typeface="+mn-ea"/>
              <a:cs typeface="+mn-cs"/>
            </a:rPr>
            <a:t>Δ</a:t>
          </a:r>
          <a:r>
            <a:rPr lang="en-US" sz="1800" b="1" baseline="0">
              <a:solidFill>
                <a:schemeClr val="dk1"/>
              </a:solidFill>
              <a:effectLst/>
              <a:latin typeface="+mn-lt"/>
              <a:ea typeface="+mn-ea"/>
              <a:cs typeface="+mn-cs"/>
            </a:rPr>
            <a:t>t)</a:t>
          </a:r>
        </a:p>
        <a:p>
          <a:pPr algn="l"/>
          <a:r>
            <a:rPr lang="en-US" sz="1800" b="1" baseline="0">
              <a:solidFill>
                <a:schemeClr val="dk1"/>
              </a:solidFill>
              <a:effectLst/>
              <a:latin typeface="+mn-lt"/>
              <a:ea typeface="+mn-ea"/>
              <a:cs typeface="+mn-cs"/>
            </a:rPr>
            <a:t>	c. Third, the ratios of HUC 8 to HUC 4 were applied to the calculated 2030 WSL CU by HUC 4 to obtain the 2030 Irrigation WSL CU by HUC 8 in acre-feet per year.</a:t>
          </a:r>
        </a:p>
        <a:p>
          <a:pPr algn="l"/>
          <a:endParaRPr lang="en-US" sz="1800" b="1" baseline="0">
            <a:solidFill>
              <a:schemeClr val="dk1"/>
            </a:solidFill>
            <a:effectLst/>
            <a:latin typeface="+mn-lt"/>
            <a:ea typeface="+mn-ea"/>
            <a:cs typeface="+mn-cs"/>
          </a:endParaRPr>
        </a:p>
        <a:p>
          <a:pPr algn="l"/>
          <a:r>
            <a:rPr lang="en-US" sz="1800" b="1" baseline="0">
              <a:solidFill>
                <a:schemeClr val="dk1"/>
              </a:solidFill>
              <a:effectLst/>
              <a:latin typeface="+mn-lt"/>
              <a:ea typeface="+mn-ea"/>
              <a:cs typeface="+mn-cs"/>
            </a:rPr>
            <a:t>3.  Non-Irrigation water supply.  The same steps used for the Irrigation WSL CU are applied here. </a:t>
          </a:r>
        </a:p>
        <a:p>
          <a:pPr algn="l"/>
          <a:r>
            <a:rPr lang="en-US" sz="1800" b="1" baseline="0">
              <a:solidFill>
                <a:schemeClr val="dk1"/>
              </a:solidFill>
              <a:effectLst/>
              <a:latin typeface="+mn-lt"/>
              <a:ea typeface="+mn-ea"/>
              <a:cs typeface="+mn-cs"/>
            </a:rPr>
            <a:t>4.  The 2030 Irrigation WSL CU by HUC 8 AFY and the 2030 Non-Irrigation CU by HUC 8 AFY were summed to obtain the 2030 Total Agrciultural Consumptive Use by HUC 8 in AFY.</a:t>
          </a:r>
          <a:endParaRPr lang="en-US" sz="1800" b="1"/>
        </a:p>
      </xdr:txBody>
    </xdr:sp>
    <xdr:clientData/>
  </xdr:twoCellAnchor>
  <xdr:twoCellAnchor editAs="oneCell">
    <xdr:from>
      <xdr:col>1</xdr:col>
      <xdr:colOff>323850</xdr:colOff>
      <xdr:row>17</xdr:row>
      <xdr:rowOff>171450</xdr:rowOff>
    </xdr:from>
    <xdr:to>
      <xdr:col>8</xdr:col>
      <xdr:colOff>0</xdr:colOff>
      <xdr:row>58</xdr:row>
      <xdr:rowOff>38100</xdr:rowOff>
    </xdr:to>
    <xdr:pic>
      <xdr:nvPicPr>
        <xdr:cNvPr id="17409"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0" y="3810000"/>
          <a:ext cx="394335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419100</xdr:colOff>
      <xdr:row>20</xdr:row>
      <xdr:rowOff>0</xdr:rowOff>
    </xdr:from>
    <xdr:to>
      <xdr:col>20</xdr:col>
      <xdr:colOff>19050</xdr:colOff>
      <xdr:row>56</xdr:row>
      <xdr:rowOff>95250</xdr:rowOff>
    </xdr:to>
    <xdr:pic>
      <xdr:nvPicPr>
        <xdr:cNvPr id="17410"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95900" y="3829050"/>
          <a:ext cx="6915150" cy="695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438150</xdr:colOff>
      <xdr:row>14</xdr:row>
      <xdr:rowOff>76200</xdr:rowOff>
    </xdr:from>
    <xdr:to>
      <xdr:col>35</xdr:col>
      <xdr:colOff>552450</xdr:colOff>
      <xdr:row>58</xdr:row>
      <xdr:rowOff>171450</xdr:rowOff>
    </xdr:to>
    <xdr:pic>
      <xdr:nvPicPr>
        <xdr:cNvPr id="17411"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239750" y="2762250"/>
          <a:ext cx="8648700" cy="847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175260</xdr:colOff>
      <xdr:row>3</xdr:row>
      <xdr:rowOff>60960</xdr:rowOff>
    </xdr:from>
    <xdr:to>
      <xdr:col>14</xdr:col>
      <xdr:colOff>167640</xdr:colOff>
      <xdr:row>31</xdr:row>
      <xdr:rowOff>129540</xdr:rowOff>
    </xdr:to>
    <xdr:sp macro="" textlink="">
      <xdr:nvSpPr>
        <xdr:cNvPr id="2" name="Rounded Rectangle 1"/>
        <xdr:cNvSpPr/>
      </xdr:nvSpPr>
      <xdr:spPr>
        <a:xfrm>
          <a:off x="175260" y="1158240"/>
          <a:ext cx="8526780" cy="518922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en-US" sz="1800" b="1" u="sng"/>
        </a:p>
      </xdr:txBody>
    </xdr:sp>
    <xdr:clientData/>
  </xdr:twoCellAnchor>
  <xdr:twoCellAnchor>
    <xdr:from>
      <xdr:col>1</xdr:col>
      <xdr:colOff>68580</xdr:colOff>
      <xdr:row>6</xdr:row>
      <xdr:rowOff>144780</xdr:rowOff>
    </xdr:from>
    <xdr:to>
      <xdr:col>7</xdr:col>
      <xdr:colOff>45720</xdr:colOff>
      <xdr:row>30</xdr:row>
      <xdr:rowOff>152400</xdr:rowOff>
    </xdr:to>
    <xdr:sp macro="" textlink="">
      <xdr:nvSpPr>
        <xdr:cNvPr id="3" name="Rounded Rectangle 2"/>
        <xdr:cNvSpPr/>
      </xdr:nvSpPr>
      <xdr:spPr>
        <a:xfrm>
          <a:off x="678180" y="1790700"/>
          <a:ext cx="3634740" cy="439674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7</xdr:col>
      <xdr:colOff>342900</xdr:colOff>
      <xdr:row>6</xdr:row>
      <xdr:rowOff>144780</xdr:rowOff>
    </xdr:from>
    <xdr:to>
      <xdr:col>13</xdr:col>
      <xdr:colOff>324612</xdr:colOff>
      <xdr:row>30</xdr:row>
      <xdr:rowOff>153924</xdr:rowOff>
    </xdr:to>
    <xdr:sp macro="" textlink="">
      <xdr:nvSpPr>
        <xdr:cNvPr id="4" name="Rounded Rectangle 3"/>
        <xdr:cNvSpPr/>
      </xdr:nvSpPr>
      <xdr:spPr>
        <a:xfrm>
          <a:off x="4610100" y="1790700"/>
          <a:ext cx="3639312" cy="4398264"/>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n-US" sz="1100" b="1"/>
            <a:t>1.  First,</a:t>
          </a:r>
          <a:r>
            <a:rPr lang="en-US" sz="1100" b="1" baseline="0"/>
            <a:t> the USGS Recharge raster file was converted into points using the ArcMap program.  These points represented the average value at the center of a 1 square kilometer area. </a:t>
          </a:r>
        </a:p>
        <a:p>
          <a:pPr algn="l"/>
          <a:endParaRPr lang="en-US" sz="1100" b="1" baseline="0"/>
        </a:p>
        <a:p>
          <a:pPr algn="l"/>
          <a:r>
            <a:rPr lang="en-US" sz="1100" b="1" baseline="0"/>
            <a:t>2.  Next, the points were intersected with the NRCS HUC 8 shapefile to obtain the total estimated recharge in millimeters per square kilometer per year per HUC 8.</a:t>
          </a:r>
        </a:p>
        <a:p>
          <a:pPr algn="l"/>
          <a:endParaRPr lang="en-US" sz="1100" b="1" baseline="0"/>
        </a:p>
        <a:p>
          <a:pPr algn="l"/>
          <a:r>
            <a:rPr lang="en-US" sz="1100" b="1" baseline="0"/>
            <a:t>3.  Thirdly, the values of each point were multiplied by .81 to obtain the recharge in acre-feet per year per HUC 8.</a:t>
          </a:r>
        </a:p>
        <a:p>
          <a:pPr algn="l"/>
          <a:endParaRPr lang="en-US" sz="1100" b="1" baseline="0"/>
        </a:p>
        <a:p>
          <a:pPr algn="l"/>
          <a:r>
            <a:rPr lang="en-US" sz="1100" b="1" baseline="0"/>
            <a:t>4.  Lastly, the values of the points were aggregated (summed) by HUC 8 to obtain the Total recharge in AFY by HUC 8.</a:t>
          </a:r>
          <a:endParaRPr lang="en-US" sz="1100" b="1"/>
        </a:p>
      </xdr:txBody>
    </xdr:sp>
    <xdr:clientData/>
  </xdr:twoCellAnchor>
  <xdr:twoCellAnchor editAs="oneCell">
    <xdr:from>
      <xdr:col>1</xdr:col>
      <xdr:colOff>342900</xdr:colOff>
      <xdr:row>7</xdr:row>
      <xdr:rowOff>37168</xdr:rowOff>
    </xdr:from>
    <xdr:to>
      <xdr:col>6</xdr:col>
      <xdr:colOff>403860</xdr:colOff>
      <xdr:row>31</xdr:row>
      <xdr:rowOff>60960</xdr:rowOff>
    </xdr:to>
    <xdr:pic>
      <xdr:nvPicPr>
        <xdr:cNvPr id="1945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0" y="1370668"/>
          <a:ext cx="3108960" cy="4412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312420</xdr:colOff>
      <xdr:row>2</xdr:row>
      <xdr:rowOff>99060</xdr:rowOff>
    </xdr:from>
    <xdr:to>
      <xdr:col>15</xdr:col>
      <xdr:colOff>480060</xdr:colOff>
      <xdr:row>27</xdr:row>
      <xdr:rowOff>175260</xdr:rowOff>
    </xdr:to>
    <xdr:grpSp>
      <xdr:nvGrpSpPr>
        <xdr:cNvPr id="2" name="Group 1"/>
        <xdr:cNvGrpSpPr/>
      </xdr:nvGrpSpPr>
      <xdr:grpSpPr>
        <a:xfrm>
          <a:off x="312420" y="518160"/>
          <a:ext cx="9311640" cy="4648200"/>
          <a:chOff x="327660" y="548640"/>
          <a:chExt cx="9311640" cy="4648200"/>
        </a:xfrm>
      </xdr:grpSpPr>
      <xdr:sp macro="" textlink="">
        <xdr:nvSpPr>
          <xdr:cNvPr id="3" name="Rounded Rectangle 2"/>
          <xdr:cNvSpPr/>
        </xdr:nvSpPr>
        <xdr:spPr>
          <a:xfrm>
            <a:off x="327660" y="548640"/>
            <a:ext cx="9311640" cy="46482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sp macro="" textlink="">
        <xdr:nvSpPr>
          <xdr:cNvPr id="4" name="Rounded Rectangle 3"/>
          <xdr:cNvSpPr/>
        </xdr:nvSpPr>
        <xdr:spPr>
          <a:xfrm>
            <a:off x="701040" y="891540"/>
            <a:ext cx="4160520" cy="40843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sp macro="" textlink="">
        <xdr:nvSpPr>
          <xdr:cNvPr id="5" name="Rounded Rectangle 4"/>
          <xdr:cNvSpPr/>
        </xdr:nvSpPr>
        <xdr:spPr>
          <a:xfrm>
            <a:off x="5074920" y="922020"/>
            <a:ext cx="4160520" cy="40843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200" b="1" u="sng"/>
              <a:t>Storage</a:t>
            </a:r>
          </a:p>
          <a:p>
            <a:pPr algn="l"/>
            <a:r>
              <a:rPr lang="en-US" sz="1200" b="1" u="none"/>
              <a:t>1.  The dams were added to an</a:t>
            </a:r>
            <a:r>
              <a:rPr lang="en-US" sz="1200" b="1" u="none" baseline="0"/>
              <a:t> ArcMap dataframe using the latitude and longitude provided.  A quick visual inspection was performed to ensure the dams were placed in the proper locations as described by the counties, rivers and cities associated with them.</a:t>
            </a:r>
          </a:p>
          <a:p>
            <a:pPr algn="l"/>
            <a:endParaRPr lang="en-US" sz="1200" b="1" u="none" baseline="0"/>
          </a:p>
          <a:p>
            <a:pPr algn="l"/>
            <a:r>
              <a:rPr lang="en-US" sz="1200" b="1" u="none" baseline="0"/>
              <a:t>2.   Next, the dam location points were intersected with the NRCS HUC 8 shapefile to assign a HUC 8 to each dam location.</a:t>
            </a:r>
          </a:p>
          <a:p>
            <a:pPr algn="l"/>
            <a:endParaRPr lang="en-US" sz="1200" b="1" u="none" baseline="0"/>
          </a:p>
          <a:p>
            <a:pPr algn="l"/>
            <a:r>
              <a:rPr lang="en-US" sz="1200" b="1" u="none" baseline="0"/>
              <a:t>3.  Lastly, the normal &amp; maximum storage and surface area values were aggregated by HUC 8 to obtain the total normal storage, maximum storage and surface area of reservoirs per HUC 8.</a:t>
            </a:r>
            <a:endParaRPr lang="en-US" sz="1200" b="1" u="none"/>
          </a:p>
        </xdr:txBody>
      </xdr:sp>
    </xdr:grpSp>
    <xdr:clientData/>
  </xdr:twoCellAnchor>
  <xdr:twoCellAnchor editAs="oneCell">
    <xdr:from>
      <xdr:col>2</xdr:col>
      <xdr:colOff>83820</xdr:colOff>
      <xdr:row>4</xdr:row>
      <xdr:rowOff>121920</xdr:rowOff>
    </xdr:from>
    <xdr:to>
      <xdr:col>7</xdr:col>
      <xdr:colOff>133207</xdr:colOff>
      <xdr:row>27</xdr:row>
      <xdr:rowOff>0</xdr:rowOff>
    </xdr:to>
    <xdr:pic>
      <xdr:nvPicPr>
        <xdr:cNvPr id="2048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3020" y="906780"/>
          <a:ext cx="3097387" cy="408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91440</xdr:colOff>
      <xdr:row>1</xdr:row>
      <xdr:rowOff>175261</xdr:rowOff>
    </xdr:from>
    <xdr:to>
      <xdr:col>22</xdr:col>
      <xdr:colOff>411480</xdr:colOff>
      <xdr:row>40</xdr:row>
      <xdr:rowOff>53340</xdr:rowOff>
    </xdr:to>
    <xdr:grpSp>
      <xdr:nvGrpSpPr>
        <xdr:cNvPr id="6" name="Group 5"/>
        <xdr:cNvGrpSpPr/>
      </xdr:nvGrpSpPr>
      <xdr:grpSpPr>
        <a:xfrm>
          <a:off x="701040" y="449581"/>
          <a:ext cx="13121640" cy="7010399"/>
          <a:chOff x="701040" y="449581"/>
          <a:chExt cx="13121640" cy="7010399"/>
        </a:xfrm>
      </xdr:grpSpPr>
      <xdr:sp macro="" textlink="">
        <xdr:nvSpPr>
          <xdr:cNvPr id="2" name="Rounded Rectangle 1"/>
          <xdr:cNvSpPr/>
        </xdr:nvSpPr>
        <xdr:spPr>
          <a:xfrm>
            <a:off x="5791200" y="449581"/>
            <a:ext cx="8031480" cy="395478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600" b="1" u="sng"/>
              <a:t>Species</a:t>
            </a:r>
            <a:endParaRPr lang="en-US" sz="1100" b="1" u="sng"/>
          </a:p>
          <a:p>
            <a:pPr algn="l"/>
            <a:endParaRPr lang="en-US" sz="1100"/>
          </a:p>
          <a:p>
            <a:pPr algn="l"/>
            <a:r>
              <a:rPr lang="en-US" sz="1100"/>
              <a:t>1</a:t>
            </a:r>
            <a:r>
              <a:rPr lang="en-US" sz="1200"/>
              <a:t>.  The Species</a:t>
            </a:r>
            <a:r>
              <a:rPr lang="en-US" sz="1200" baseline="0"/>
              <a:t> data was presented online by state and county.  The information was downloaded by both state and county.</a:t>
            </a:r>
          </a:p>
          <a:p>
            <a:pPr algn="l"/>
            <a:endParaRPr lang="en-US" sz="1200" baseline="0"/>
          </a:p>
          <a:p>
            <a:pPr algn="l"/>
            <a:r>
              <a:rPr lang="en-US" sz="1200" baseline="0"/>
              <a:t>2.  The data was placed into an Excel spreadsheet and sorted by Species, State and County.</a:t>
            </a:r>
          </a:p>
          <a:p>
            <a:pPr algn="l"/>
            <a:endParaRPr lang="en-US" sz="1200" baseline="0"/>
          </a:p>
          <a:p>
            <a:pPr algn="l"/>
            <a:r>
              <a:rPr lang="en-US" sz="1200" baseline="0"/>
              <a:t>3.  In ArcMap, the NRCS HUC 8 and Counties shapefiles were intersected to identify which HUC 8s coincided with which counties.</a:t>
            </a:r>
          </a:p>
          <a:p>
            <a:pPr algn="l"/>
            <a:endParaRPr lang="en-US" sz="1200" baseline="0"/>
          </a:p>
          <a:p>
            <a:pPr algn="l"/>
            <a:r>
              <a:rPr lang="en-US" sz="1200" baseline="0"/>
              <a:t>4.  In Excel, the species that occurred in each county were then assigned to each piece of HUC 8 that occurred within that county.</a:t>
            </a:r>
          </a:p>
          <a:p>
            <a:pPr algn="l"/>
            <a:endParaRPr lang="en-US" sz="1200" baseline="0"/>
          </a:p>
          <a:p>
            <a:pPr algn="l"/>
            <a:r>
              <a:rPr lang="en-US" sz="1200" baseline="0"/>
              <a:t>5.  Through sorting and editing, each species was counted only once for each county/HUC 8 combination.</a:t>
            </a:r>
          </a:p>
          <a:p>
            <a:pPr algn="l"/>
            <a:endParaRPr lang="en-US" sz="1200" baseline="0"/>
          </a:p>
          <a:p>
            <a:pPr algn="l"/>
            <a:r>
              <a:rPr lang="en-US" sz="1200" baseline="0"/>
              <a:t>6.  Lastly, the number of species occurring in each county/HUC 8 combination were aggregated by HUC 8.</a:t>
            </a:r>
            <a:endParaRPr lang="en-US" sz="1200"/>
          </a:p>
        </xdr:txBody>
      </xdr:sp>
      <xdr:grpSp>
        <xdr:nvGrpSpPr>
          <xdr:cNvPr id="5" name="Group 4"/>
          <xdr:cNvGrpSpPr/>
        </xdr:nvGrpSpPr>
        <xdr:grpSpPr>
          <a:xfrm>
            <a:off x="701040" y="449581"/>
            <a:ext cx="4251960" cy="7010399"/>
            <a:chOff x="701040" y="358141"/>
            <a:chExt cx="4251960" cy="7010399"/>
          </a:xfrm>
        </xdr:grpSpPr>
        <xdr:sp macro="" textlink="">
          <xdr:nvSpPr>
            <xdr:cNvPr id="3" name="Rounded Rectangle 2"/>
            <xdr:cNvSpPr/>
          </xdr:nvSpPr>
          <xdr:spPr>
            <a:xfrm>
              <a:off x="701040" y="449580"/>
              <a:ext cx="4251960" cy="691896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pic>
          <xdr:nvPicPr>
            <xdr:cNvPr id="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2040" y="358141"/>
              <a:ext cx="3710892" cy="6675120"/>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70"/>
  <sheetViews>
    <sheetView zoomScaleNormal="100" workbookViewId="0">
      <selection activeCell="D7" sqref="D7"/>
    </sheetView>
  </sheetViews>
  <sheetFormatPr defaultRowHeight="14.4" x14ac:dyDescent="0.3"/>
  <cols>
    <col min="1" max="1" width="15.77734375" customWidth="1"/>
    <col min="2" max="7" width="8.88671875" customWidth="1"/>
    <col min="8" max="8" width="12" customWidth="1"/>
    <col min="9" max="9" width="22.109375" customWidth="1"/>
    <col min="10" max="10" width="10.6640625" customWidth="1"/>
    <col min="11" max="11" width="11" customWidth="1"/>
    <col min="12" max="12" width="10.5546875" customWidth="1"/>
    <col min="13" max="13" width="13.88671875" style="362" customWidth="1"/>
    <col min="14" max="14" width="16.44140625" style="362" customWidth="1"/>
    <col min="15" max="15" width="13.88671875" style="362" customWidth="1"/>
    <col min="16" max="16" width="13.88671875" style="361" customWidth="1"/>
    <col min="17" max="17" width="13.88671875" style="362" customWidth="1"/>
    <col min="18" max="18" width="18.88671875" style="362" customWidth="1"/>
    <col min="19" max="19" width="12.88671875" customWidth="1"/>
    <col min="20" max="20" width="15.77734375" customWidth="1"/>
    <col min="21" max="21" width="8.88671875" customWidth="1"/>
    <col min="22" max="22" width="11.44140625" customWidth="1"/>
    <col min="23" max="23" width="16.109375" customWidth="1"/>
    <col min="24" max="24" width="13.5546875" customWidth="1"/>
    <col min="25" max="25" width="12.21875" customWidth="1"/>
    <col min="26" max="26" width="15.88671875" customWidth="1"/>
    <col min="27" max="28" width="15.44140625" customWidth="1"/>
    <col min="29" max="29" width="12.21875" customWidth="1"/>
    <col min="30" max="30" width="14.44140625" customWidth="1"/>
    <col min="31" max="31" width="13.6640625" customWidth="1"/>
    <col min="32" max="32" width="14.77734375" customWidth="1"/>
    <col min="33" max="33" width="17.88671875" customWidth="1"/>
    <col min="34" max="34" width="13.77734375" customWidth="1"/>
    <col min="35" max="35" width="12.5546875" customWidth="1"/>
    <col min="36" max="36" width="14" customWidth="1"/>
    <col min="37" max="37" width="14.77734375" customWidth="1"/>
    <col min="38" max="38" width="15.33203125" customWidth="1"/>
  </cols>
  <sheetData>
    <row r="1" spans="1:38" ht="19.2" thickTop="1" thickBot="1" x14ac:dyDescent="0.4">
      <c r="A1" s="431" t="s">
        <v>913</v>
      </c>
      <c r="B1" s="432"/>
      <c r="C1" s="432"/>
      <c r="D1" s="432"/>
      <c r="E1" s="432"/>
      <c r="F1" s="432"/>
      <c r="G1" s="433"/>
      <c r="H1" s="434" t="s">
        <v>925</v>
      </c>
      <c r="I1" s="435"/>
      <c r="J1" s="435"/>
      <c r="K1" s="435"/>
      <c r="L1" s="435"/>
      <c r="M1" s="436"/>
      <c r="N1" s="440" t="s">
        <v>931</v>
      </c>
      <c r="O1" s="441"/>
      <c r="P1" s="441"/>
      <c r="Q1" s="441"/>
      <c r="R1" s="442"/>
      <c r="S1" s="437" t="s">
        <v>926</v>
      </c>
      <c r="T1" s="438"/>
      <c r="U1" s="438"/>
      <c r="V1" s="438"/>
      <c r="W1" s="438"/>
      <c r="X1" s="439"/>
      <c r="Y1" s="446" t="s">
        <v>934</v>
      </c>
      <c r="Z1" s="447"/>
      <c r="AA1" s="447"/>
      <c r="AB1" s="448"/>
      <c r="AC1" s="443" t="s">
        <v>938</v>
      </c>
      <c r="AD1" s="444"/>
      <c r="AE1" s="444"/>
      <c r="AF1" s="444"/>
      <c r="AG1" s="445"/>
      <c r="AH1" s="428" t="s">
        <v>939</v>
      </c>
      <c r="AI1" s="429"/>
      <c r="AJ1" s="429"/>
      <c r="AK1" s="429"/>
      <c r="AL1" s="430"/>
    </row>
    <row r="2" spans="1:38" s="55" customFormat="1" ht="29.4" thickTop="1" x14ac:dyDescent="0.3">
      <c r="A2" s="379" t="s">
        <v>225</v>
      </c>
      <c r="B2" s="378" t="s">
        <v>914</v>
      </c>
      <c r="C2" s="378" t="s">
        <v>915</v>
      </c>
      <c r="D2" s="378" t="s">
        <v>916</v>
      </c>
      <c r="E2" s="378" t="s">
        <v>917</v>
      </c>
      <c r="F2" s="378" t="s">
        <v>918</v>
      </c>
      <c r="G2" s="380" t="s">
        <v>919</v>
      </c>
      <c r="H2" s="379" t="s">
        <v>350</v>
      </c>
      <c r="I2" s="371" t="s">
        <v>351</v>
      </c>
      <c r="J2" s="371" t="s">
        <v>920</v>
      </c>
      <c r="K2" s="371" t="s">
        <v>921</v>
      </c>
      <c r="L2" s="372" t="s">
        <v>922</v>
      </c>
      <c r="M2" s="377" t="s">
        <v>923</v>
      </c>
      <c r="N2" s="386" t="s">
        <v>350</v>
      </c>
      <c r="O2" s="375" t="s">
        <v>225</v>
      </c>
      <c r="P2" s="376" t="s">
        <v>930</v>
      </c>
      <c r="Q2" s="375" t="s">
        <v>932</v>
      </c>
      <c r="R2" s="383" t="s">
        <v>933</v>
      </c>
      <c r="S2" s="379" t="s">
        <v>389</v>
      </c>
      <c r="T2" s="371" t="s">
        <v>351</v>
      </c>
      <c r="U2" s="374" t="s">
        <v>390</v>
      </c>
      <c r="V2" s="372" t="s">
        <v>927</v>
      </c>
      <c r="W2" s="372" t="s">
        <v>411</v>
      </c>
      <c r="X2" s="387" t="s">
        <v>412</v>
      </c>
      <c r="Y2" s="379" t="s">
        <v>350</v>
      </c>
      <c r="Z2" s="372" t="s">
        <v>935</v>
      </c>
      <c r="AA2" s="372" t="s">
        <v>936</v>
      </c>
      <c r="AB2" s="373" t="s">
        <v>937</v>
      </c>
      <c r="AC2" s="379" t="s">
        <v>350</v>
      </c>
      <c r="AD2" s="371" t="s">
        <v>225</v>
      </c>
      <c r="AE2" s="372" t="s">
        <v>930</v>
      </c>
      <c r="AF2" s="372" t="s">
        <v>627</v>
      </c>
      <c r="AG2" s="387" t="s">
        <v>354</v>
      </c>
      <c r="AH2" s="379" t="s">
        <v>351</v>
      </c>
      <c r="AI2" s="372" t="s">
        <v>940</v>
      </c>
      <c r="AJ2" s="372" t="s">
        <v>941</v>
      </c>
      <c r="AK2" s="372" t="s">
        <v>942</v>
      </c>
      <c r="AL2" s="387" t="s">
        <v>943</v>
      </c>
    </row>
    <row r="3" spans="1:38" x14ac:dyDescent="0.3">
      <c r="A3" s="177" t="s">
        <v>748</v>
      </c>
      <c r="B3" s="360">
        <v>6619500</v>
      </c>
      <c r="C3" s="170">
        <v>2</v>
      </c>
      <c r="D3" s="170">
        <v>3</v>
      </c>
      <c r="E3" s="170">
        <v>4</v>
      </c>
      <c r="F3" s="170">
        <v>6</v>
      </c>
      <c r="G3" s="279">
        <v>34.798999999999999</v>
      </c>
      <c r="H3" s="177" t="s">
        <v>327</v>
      </c>
      <c r="I3" s="170" t="s">
        <v>63</v>
      </c>
      <c r="J3" s="170">
        <v>441204</v>
      </c>
      <c r="K3" s="170">
        <v>142</v>
      </c>
      <c r="L3" s="170">
        <v>70203.542189999993</v>
      </c>
      <c r="M3" s="368">
        <v>0.35</v>
      </c>
      <c r="N3" s="177" t="s">
        <v>327</v>
      </c>
      <c r="O3" s="171" t="s">
        <v>753</v>
      </c>
      <c r="P3" s="290">
        <v>0</v>
      </c>
      <c r="Q3" s="173">
        <v>0</v>
      </c>
      <c r="R3" s="279">
        <v>0</v>
      </c>
      <c r="S3" s="177">
        <v>1</v>
      </c>
      <c r="T3" s="170" t="s">
        <v>63</v>
      </c>
      <c r="U3" s="173">
        <v>334911</v>
      </c>
      <c r="V3" s="236">
        <v>4923</v>
      </c>
      <c r="W3" s="236">
        <v>11149</v>
      </c>
      <c r="X3" s="388">
        <v>19108</v>
      </c>
      <c r="Y3" s="177" t="s">
        <v>327</v>
      </c>
      <c r="Z3" s="173">
        <v>774500</v>
      </c>
      <c r="AA3" s="173">
        <v>799000</v>
      </c>
      <c r="AB3" s="141">
        <v>874600</v>
      </c>
      <c r="AC3" s="177" t="s">
        <v>327</v>
      </c>
      <c r="AD3" s="171" t="s">
        <v>753</v>
      </c>
      <c r="AE3" s="236">
        <v>0</v>
      </c>
      <c r="AF3" s="233">
        <v>0</v>
      </c>
      <c r="AG3" s="178">
        <v>0</v>
      </c>
      <c r="AH3" s="177" t="s">
        <v>108</v>
      </c>
      <c r="AI3" s="170">
        <v>541998</v>
      </c>
      <c r="AJ3" s="175">
        <v>476000</v>
      </c>
      <c r="AK3" s="170">
        <v>55842</v>
      </c>
      <c r="AL3" s="279">
        <v>49000</v>
      </c>
    </row>
    <row r="4" spans="1:38" x14ac:dyDescent="0.3">
      <c r="A4" s="177" t="s">
        <v>749</v>
      </c>
      <c r="B4" s="360">
        <v>6620000</v>
      </c>
      <c r="C4" s="170">
        <v>36</v>
      </c>
      <c r="D4" s="170">
        <v>55</v>
      </c>
      <c r="E4" s="170">
        <v>68</v>
      </c>
      <c r="F4" s="170">
        <v>83</v>
      </c>
      <c r="G4" s="279">
        <v>425.661</v>
      </c>
      <c r="H4" s="177" t="s">
        <v>291</v>
      </c>
      <c r="I4" s="170" t="s">
        <v>142</v>
      </c>
      <c r="J4" s="170">
        <v>15356</v>
      </c>
      <c r="K4" s="170">
        <v>258</v>
      </c>
      <c r="L4" s="170">
        <v>4439.4487760000002</v>
      </c>
      <c r="M4" s="368">
        <v>0.35</v>
      </c>
      <c r="N4" s="177" t="s">
        <v>327</v>
      </c>
      <c r="O4" s="171" t="s">
        <v>754</v>
      </c>
      <c r="P4" s="290">
        <v>0</v>
      </c>
      <c r="Q4" s="173">
        <v>0</v>
      </c>
      <c r="R4" s="279">
        <v>0</v>
      </c>
      <c r="S4" s="177">
        <v>2</v>
      </c>
      <c r="T4" s="170" t="s">
        <v>63</v>
      </c>
      <c r="U4" s="173">
        <v>186577</v>
      </c>
      <c r="V4" s="173">
        <v>684</v>
      </c>
      <c r="W4" s="173">
        <v>239</v>
      </c>
      <c r="X4" s="178">
        <v>16207</v>
      </c>
      <c r="Y4" s="177" t="s">
        <v>291</v>
      </c>
      <c r="Z4" s="173">
        <v>28400</v>
      </c>
      <c r="AA4" s="173">
        <v>30700</v>
      </c>
      <c r="AB4" s="141">
        <v>34000</v>
      </c>
      <c r="AC4" s="177" t="s">
        <v>327</v>
      </c>
      <c r="AD4" s="171" t="s">
        <v>754</v>
      </c>
      <c r="AE4" s="236">
        <v>0</v>
      </c>
      <c r="AF4" s="233">
        <v>0</v>
      </c>
      <c r="AG4" s="178">
        <v>0</v>
      </c>
      <c r="AH4" s="177" t="s">
        <v>156</v>
      </c>
      <c r="AI4" s="170">
        <v>494441</v>
      </c>
      <c r="AJ4" s="175">
        <v>366000</v>
      </c>
      <c r="AK4" s="170">
        <v>49872</v>
      </c>
      <c r="AL4" s="279">
        <v>38000</v>
      </c>
    </row>
    <row r="5" spans="1:38" x14ac:dyDescent="0.3">
      <c r="A5" s="177" t="s">
        <v>750</v>
      </c>
      <c r="B5" s="360">
        <v>6658500</v>
      </c>
      <c r="C5" s="170">
        <v>15.49</v>
      </c>
      <c r="D5" s="170">
        <v>24</v>
      </c>
      <c r="E5" s="170">
        <v>28</v>
      </c>
      <c r="F5" s="170">
        <v>32</v>
      </c>
      <c r="G5" s="279">
        <v>161.334</v>
      </c>
      <c r="H5" s="177" t="s">
        <v>321</v>
      </c>
      <c r="I5" s="170" t="s">
        <v>63</v>
      </c>
      <c r="J5" s="170">
        <v>540297</v>
      </c>
      <c r="K5" s="170">
        <v>164</v>
      </c>
      <c r="L5" s="170">
        <v>99290.48775</v>
      </c>
      <c r="M5" s="368">
        <v>0.35</v>
      </c>
      <c r="N5" s="177" t="s">
        <v>327</v>
      </c>
      <c r="O5" s="171" t="s">
        <v>760</v>
      </c>
      <c r="P5" s="369">
        <v>0</v>
      </c>
      <c r="Q5" s="173">
        <v>0</v>
      </c>
      <c r="R5" s="279">
        <v>0</v>
      </c>
      <c r="S5" s="177">
        <v>3</v>
      </c>
      <c r="T5" s="170" t="s">
        <v>63</v>
      </c>
      <c r="U5" s="173">
        <v>233086</v>
      </c>
      <c r="V5" s="173">
        <v>1231</v>
      </c>
      <c r="W5" s="173">
        <v>374</v>
      </c>
      <c r="X5" s="178">
        <v>20626</v>
      </c>
      <c r="Y5" s="177" t="s">
        <v>321</v>
      </c>
      <c r="Z5" s="173">
        <v>912200</v>
      </c>
      <c r="AA5" s="173">
        <v>941000</v>
      </c>
      <c r="AB5" s="141">
        <v>1030000</v>
      </c>
      <c r="AC5" s="177" t="s">
        <v>327</v>
      </c>
      <c r="AD5" s="171" t="s">
        <v>760</v>
      </c>
      <c r="AE5" s="305">
        <v>0</v>
      </c>
      <c r="AF5" s="233">
        <v>0</v>
      </c>
      <c r="AG5" s="178">
        <v>0</v>
      </c>
      <c r="AH5" s="177" t="s">
        <v>167</v>
      </c>
      <c r="AI5" s="170">
        <v>505340</v>
      </c>
      <c r="AJ5" s="175">
        <v>457000</v>
      </c>
      <c r="AK5" s="170">
        <v>53561</v>
      </c>
      <c r="AL5" s="279">
        <v>48000</v>
      </c>
    </row>
    <row r="6" spans="1:38" x14ac:dyDescent="0.3">
      <c r="A6" s="177" t="s">
        <v>751</v>
      </c>
      <c r="B6" s="360">
        <v>6696200</v>
      </c>
      <c r="C6" s="170">
        <v>1</v>
      </c>
      <c r="D6" s="170">
        <v>10</v>
      </c>
      <c r="E6" s="170">
        <v>15</v>
      </c>
      <c r="F6" s="170">
        <v>20</v>
      </c>
      <c r="G6" s="279">
        <v>113.863</v>
      </c>
      <c r="H6" s="177" t="s">
        <v>286</v>
      </c>
      <c r="I6" s="170" t="s">
        <v>182</v>
      </c>
      <c r="J6" s="170">
        <v>12061</v>
      </c>
      <c r="K6" s="170">
        <v>182</v>
      </c>
      <c r="L6" s="170">
        <v>2459.7215460000002</v>
      </c>
      <c r="M6" s="368">
        <v>0.35</v>
      </c>
      <c r="N6" s="177" t="s">
        <v>327</v>
      </c>
      <c r="O6" s="171" t="s">
        <v>761</v>
      </c>
      <c r="P6" s="290">
        <v>0</v>
      </c>
      <c r="Q6" s="173">
        <v>0</v>
      </c>
      <c r="R6" s="279">
        <v>0</v>
      </c>
      <c r="S6" s="177">
        <v>4</v>
      </c>
      <c r="T6" s="170" t="s">
        <v>63</v>
      </c>
      <c r="U6" s="173">
        <v>70858</v>
      </c>
      <c r="V6" s="173">
        <v>547</v>
      </c>
      <c r="W6" s="173">
        <v>117</v>
      </c>
      <c r="X6" s="178">
        <v>7013</v>
      </c>
      <c r="Y6" s="177" t="s">
        <v>286</v>
      </c>
      <c r="Z6" s="173">
        <v>32200</v>
      </c>
      <c r="AA6" s="173">
        <v>34600</v>
      </c>
      <c r="AB6" s="141">
        <v>37500</v>
      </c>
      <c r="AC6" s="177" t="s">
        <v>327</v>
      </c>
      <c r="AD6" s="171" t="s">
        <v>761</v>
      </c>
      <c r="AE6" s="236">
        <v>0</v>
      </c>
      <c r="AF6" s="233">
        <v>0</v>
      </c>
      <c r="AG6" s="178">
        <v>0</v>
      </c>
      <c r="AH6" s="177" t="s">
        <v>50</v>
      </c>
      <c r="AI6" s="170">
        <v>113000</v>
      </c>
      <c r="AJ6" s="175">
        <v>113000</v>
      </c>
      <c r="AK6" s="170">
        <v>12000</v>
      </c>
      <c r="AL6" s="279">
        <v>12000</v>
      </c>
    </row>
    <row r="7" spans="1:38" x14ac:dyDescent="0.3">
      <c r="A7" s="177" t="s">
        <v>752</v>
      </c>
      <c r="B7" s="360">
        <v>6711590</v>
      </c>
      <c r="C7" s="170">
        <v>85.5</v>
      </c>
      <c r="D7" s="170">
        <v>91</v>
      </c>
      <c r="E7" s="170">
        <v>94</v>
      </c>
      <c r="F7" s="170">
        <v>104</v>
      </c>
      <c r="G7" s="279">
        <v>143.952</v>
      </c>
      <c r="H7" s="177" t="s">
        <v>290</v>
      </c>
      <c r="I7" s="170" t="s">
        <v>108</v>
      </c>
      <c r="J7" s="170">
        <v>3786</v>
      </c>
      <c r="K7" s="170">
        <v>329</v>
      </c>
      <c r="L7" s="170">
        <v>1395.7503569999999</v>
      </c>
      <c r="M7" s="368">
        <v>0.35</v>
      </c>
      <c r="N7" s="177" t="s">
        <v>327</v>
      </c>
      <c r="O7" s="171" t="s">
        <v>762</v>
      </c>
      <c r="P7" s="290">
        <v>0</v>
      </c>
      <c r="Q7" s="173">
        <v>0</v>
      </c>
      <c r="R7" s="279">
        <v>0</v>
      </c>
      <c r="S7" s="177">
        <v>5</v>
      </c>
      <c r="T7" s="170" t="s">
        <v>63</v>
      </c>
      <c r="U7" s="173">
        <v>51918</v>
      </c>
      <c r="V7" s="173">
        <v>414</v>
      </c>
      <c r="W7" s="173">
        <v>109</v>
      </c>
      <c r="X7" s="178">
        <v>5182</v>
      </c>
      <c r="Y7" s="177" t="s">
        <v>290</v>
      </c>
      <c r="Z7" s="173">
        <v>4600</v>
      </c>
      <c r="AA7" s="173">
        <v>4900</v>
      </c>
      <c r="AB7" s="141">
        <v>5300</v>
      </c>
      <c r="AC7" s="177" t="s">
        <v>327</v>
      </c>
      <c r="AD7" s="171" t="s">
        <v>762</v>
      </c>
      <c r="AE7" s="236">
        <v>0</v>
      </c>
      <c r="AF7" s="233">
        <v>0</v>
      </c>
      <c r="AG7" s="178">
        <v>0</v>
      </c>
      <c r="AH7" s="177" t="s">
        <v>395</v>
      </c>
      <c r="AI7" s="170">
        <v>601999</v>
      </c>
      <c r="AJ7" s="175">
        <v>480000</v>
      </c>
      <c r="AK7" s="170">
        <v>6332</v>
      </c>
      <c r="AL7" s="279">
        <v>5000</v>
      </c>
    </row>
    <row r="8" spans="1:38" x14ac:dyDescent="0.3">
      <c r="A8" s="177" t="s">
        <v>753</v>
      </c>
      <c r="B8" s="360">
        <v>6758500</v>
      </c>
      <c r="C8" s="170">
        <v>64</v>
      </c>
      <c r="D8" s="170">
        <v>100</v>
      </c>
      <c r="E8" s="170">
        <v>124</v>
      </c>
      <c r="F8" s="170">
        <v>166</v>
      </c>
      <c r="G8" s="279">
        <v>719.24699999999996</v>
      </c>
      <c r="H8" s="177" t="s">
        <v>298</v>
      </c>
      <c r="I8" s="170" t="s">
        <v>108</v>
      </c>
      <c r="J8" s="173">
        <v>6608</v>
      </c>
      <c r="K8" s="173">
        <v>113</v>
      </c>
      <c r="L8" s="173">
        <v>836.71916720000002</v>
      </c>
      <c r="M8" s="368">
        <v>0.35</v>
      </c>
      <c r="N8" s="177" t="s">
        <v>327</v>
      </c>
      <c r="O8" s="171" t="s">
        <v>763</v>
      </c>
      <c r="P8" s="290">
        <v>0</v>
      </c>
      <c r="Q8" s="173">
        <v>0</v>
      </c>
      <c r="R8" s="279">
        <v>0</v>
      </c>
      <c r="S8" s="177">
        <v>6</v>
      </c>
      <c r="T8" s="170" t="s">
        <v>63</v>
      </c>
      <c r="U8" s="173">
        <v>43856</v>
      </c>
      <c r="V8" s="173">
        <v>276</v>
      </c>
      <c r="W8" s="173">
        <v>215</v>
      </c>
      <c r="X8" s="178">
        <v>4385</v>
      </c>
      <c r="Y8" s="177" t="s">
        <v>298</v>
      </c>
      <c r="Z8" s="173">
        <v>7500</v>
      </c>
      <c r="AA8" s="173">
        <v>7700</v>
      </c>
      <c r="AB8" s="141">
        <v>8000</v>
      </c>
      <c r="AC8" s="177" t="s">
        <v>327</v>
      </c>
      <c r="AD8" s="171" t="s">
        <v>763</v>
      </c>
      <c r="AE8" s="236">
        <v>0</v>
      </c>
      <c r="AF8" s="233">
        <v>0</v>
      </c>
      <c r="AG8" s="178">
        <v>0</v>
      </c>
      <c r="AH8" s="177" t="s">
        <v>142</v>
      </c>
      <c r="AI8" s="170">
        <v>854536</v>
      </c>
      <c r="AJ8" s="175">
        <v>739000</v>
      </c>
      <c r="AK8" s="170">
        <v>44642</v>
      </c>
      <c r="AL8" s="279">
        <v>38000</v>
      </c>
    </row>
    <row r="9" spans="1:38" x14ac:dyDescent="0.3">
      <c r="A9" s="177" t="s">
        <v>754</v>
      </c>
      <c r="B9" s="360">
        <v>6720000</v>
      </c>
      <c r="C9" s="170">
        <v>1.8</v>
      </c>
      <c r="D9" s="170">
        <v>4.4000000000000004</v>
      </c>
      <c r="E9" s="170">
        <v>6.9</v>
      </c>
      <c r="F9" s="170">
        <v>11</v>
      </c>
      <c r="G9" s="279">
        <v>93.433000000000007</v>
      </c>
      <c r="H9" s="177" t="s">
        <v>331</v>
      </c>
      <c r="I9" s="170" t="s">
        <v>63</v>
      </c>
      <c r="J9" s="173">
        <v>294854</v>
      </c>
      <c r="K9" s="173">
        <v>176</v>
      </c>
      <c r="L9" s="173">
        <v>58150.162349999999</v>
      </c>
      <c r="M9" s="368">
        <v>0.35</v>
      </c>
      <c r="N9" s="179" t="s">
        <v>291</v>
      </c>
      <c r="O9" s="171" t="s">
        <v>801</v>
      </c>
      <c r="P9" s="290">
        <v>0</v>
      </c>
      <c r="Q9" s="173">
        <v>0</v>
      </c>
      <c r="R9" s="279">
        <v>0</v>
      </c>
      <c r="S9" s="177">
        <v>7</v>
      </c>
      <c r="T9" s="170" t="s">
        <v>63</v>
      </c>
      <c r="U9" s="173">
        <v>9267</v>
      </c>
      <c r="V9" s="173">
        <v>414</v>
      </c>
      <c r="W9" s="173">
        <v>68</v>
      </c>
      <c r="X9" s="178">
        <v>927</v>
      </c>
      <c r="Y9" s="177" t="s">
        <v>331</v>
      </c>
      <c r="Z9" s="173">
        <v>435800</v>
      </c>
      <c r="AA9" s="173">
        <v>449600</v>
      </c>
      <c r="AB9" s="141">
        <v>492100</v>
      </c>
      <c r="AC9" s="179" t="s">
        <v>291</v>
      </c>
      <c r="AD9" s="171" t="s">
        <v>801</v>
      </c>
      <c r="AE9" s="236">
        <v>0</v>
      </c>
      <c r="AF9" s="233">
        <v>0</v>
      </c>
      <c r="AG9" s="178">
        <v>300</v>
      </c>
      <c r="AH9" s="177" t="s">
        <v>295</v>
      </c>
      <c r="AI9" s="170">
        <v>381888</v>
      </c>
      <c r="AJ9" s="175">
        <v>367000</v>
      </c>
      <c r="AK9" s="170">
        <v>45924</v>
      </c>
      <c r="AL9" s="279">
        <v>44000</v>
      </c>
    </row>
    <row r="10" spans="1:38" x14ac:dyDescent="0.3">
      <c r="A10" s="177" t="s">
        <v>755</v>
      </c>
      <c r="B10" s="360">
        <v>6731000</v>
      </c>
      <c r="C10" s="170">
        <v>29</v>
      </c>
      <c r="D10" s="170">
        <v>46</v>
      </c>
      <c r="E10" s="170">
        <v>57</v>
      </c>
      <c r="F10" s="170">
        <v>78</v>
      </c>
      <c r="G10" s="279">
        <v>221.05600000000001</v>
      </c>
      <c r="H10" s="177" t="s">
        <v>330</v>
      </c>
      <c r="I10" s="170" t="s">
        <v>63</v>
      </c>
      <c r="J10" s="173">
        <v>60547</v>
      </c>
      <c r="K10" s="173">
        <v>177</v>
      </c>
      <c r="L10" s="173">
        <v>12008.731529999999</v>
      </c>
      <c r="M10" s="368">
        <v>0.35</v>
      </c>
      <c r="N10" s="179" t="s">
        <v>291</v>
      </c>
      <c r="O10" s="171" t="s">
        <v>802</v>
      </c>
      <c r="P10" s="290">
        <v>0</v>
      </c>
      <c r="Q10" s="173">
        <v>0</v>
      </c>
      <c r="R10" s="279">
        <v>0</v>
      </c>
      <c r="S10" s="177">
        <v>8</v>
      </c>
      <c r="T10" s="170" t="s">
        <v>63</v>
      </c>
      <c r="U10" s="173">
        <v>3930</v>
      </c>
      <c r="V10" s="173">
        <v>966</v>
      </c>
      <c r="W10" s="173">
        <v>3681</v>
      </c>
      <c r="X10" s="178">
        <v>246</v>
      </c>
      <c r="Y10" s="177" t="s">
        <v>330</v>
      </c>
      <c r="Z10" s="173">
        <v>96300</v>
      </c>
      <c r="AA10" s="173">
        <v>99400</v>
      </c>
      <c r="AB10" s="141">
        <v>108800</v>
      </c>
      <c r="AC10" s="179" t="s">
        <v>291</v>
      </c>
      <c r="AD10" s="171" t="s">
        <v>802</v>
      </c>
      <c r="AE10" s="236">
        <v>0</v>
      </c>
      <c r="AF10" s="233">
        <v>0</v>
      </c>
      <c r="AG10" s="178">
        <v>300</v>
      </c>
      <c r="AH10" s="177" t="s">
        <v>63</v>
      </c>
      <c r="AI10" s="170">
        <v>1117219</v>
      </c>
      <c r="AJ10" s="175">
        <v>820000</v>
      </c>
      <c r="AK10" s="170">
        <v>115075</v>
      </c>
      <c r="AL10" s="279">
        <v>84000</v>
      </c>
    </row>
    <row r="11" spans="1:38" ht="15" thickBot="1" x14ac:dyDescent="0.35">
      <c r="A11" s="177" t="s">
        <v>756</v>
      </c>
      <c r="B11" s="360">
        <v>6744000</v>
      </c>
      <c r="C11" s="170">
        <v>1</v>
      </c>
      <c r="D11" s="170">
        <v>4</v>
      </c>
      <c r="E11" s="170">
        <v>8.8000000000000007</v>
      </c>
      <c r="F11" s="170">
        <v>24</v>
      </c>
      <c r="G11" s="279">
        <v>85.703000000000003</v>
      </c>
      <c r="H11" s="177" t="s">
        <v>305</v>
      </c>
      <c r="I11" s="170" t="s">
        <v>108</v>
      </c>
      <c r="J11" s="173">
        <v>17813</v>
      </c>
      <c r="K11" s="173">
        <v>297</v>
      </c>
      <c r="L11" s="173">
        <v>5928.2260740000002</v>
      </c>
      <c r="M11" s="368">
        <v>0.35</v>
      </c>
      <c r="N11" s="177" t="s">
        <v>321</v>
      </c>
      <c r="O11" s="171" t="s">
        <v>752</v>
      </c>
      <c r="P11" s="290">
        <v>0</v>
      </c>
      <c r="Q11" s="173">
        <v>0</v>
      </c>
      <c r="R11" s="279">
        <v>0</v>
      </c>
      <c r="S11" s="177">
        <v>9</v>
      </c>
      <c r="T11" s="170" t="s">
        <v>63</v>
      </c>
      <c r="U11" s="173">
        <v>2830</v>
      </c>
      <c r="V11" s="173">
        <v>138</v>
      </c>
      <c r="W11" s="173">
        <v>94</v>
      </c>
      <c r="X11" s="178">
        <v>283</v>
      </c>
      <c r="Y11" s="177" t="s">
        <v>305</v>
      </c>
      <c r="Z11" s="173">
        <v>32400</v>
      </c>
      <c r="AA11" s="173">
        <v>35600</v>
      </c>
      <c r="AB11" s="141">
        <v>40000</v>
      </c>
      <c r="AC11" s="177" t="s">
        <v>321</v>
      </c>
      <c r="AD11" s="171" t="s">
        <v>752</v>
      </c>
      <c r="AE11" s="236">
        <v>0</v>
      </c>
      <c r="AF11" s="233">
        <v>0</v>
      </c>
      <c r="AG11" s="178">
        <v>0</v>
      </c>
      <c r="AH11" s="6" t="s">
        <v>190</v>
      </c>
      <c r="AI11" s="7">
        <v>180416</v>
      </c>
      <c r="AJ11" s="391">
        <v>170000</v>
      </c>
      <c r="AK11" s="7">
        <v>23550</v>
      </c>
      <c r="AL11" s="8">
        <v>13000</v>
      </c>
    </row>
    <row r="12" spans="1:38" ht="15" thickTop="1" x14ac:dyDescent="0.3">
      <c r="A12" s="177" t="s">
        <v>757</v>
      </c>
      <c r="B12" s="360">
        <v>6752500</v>
      </c>
      <c r="C12" s="170">
        <v>6</v>
      </c>
      <c r="D12" s="170">
        <v>11</v>
      </c>
      <c r="E12" s="170">
        <v>16</v>
      </c>
      <c r="F12" s="170">
        <v>29</v>
      </c>
      <c r="G12" s="279">
        <v>139.626</v>
      </c>
      <c r="H12" s="177" t="s">
        <v>309</v>
      </c>
      <c r="I12" s="170" t="s">
        <v>63</v>
      </c>
      <c r="J12" s="173">
        <v>1334</v>
      </c>
      <c r="K12" s="173">
        <v>183</v>
      </c>
      <c r="L12" s="173">
        <v>273.55090710000002</v>
      </c>
      <c r="M12" s="368">
        <v>0.35</v>
      </c>
      <c r="N12" s="177" t="s">
        <v>321</v>
      </c>
      <c r="O12" s="171" t="s">
        <v>753</v>
      </c>
      <c r="P12" s="290">
        <v>0</v>
      </c>
      <c r="Q12" s="173">
        <v>0</v>
      </c>
      <c r="R12" s="279">
        <v>0</v>
      </c>
      <c r="S12" s="177">
        <v>10</v>
      </c>
      <c r="T12" s="170" t="s">
        <v>108</v>
      </c>
      <c r="U12" s="173">
        <v>4598</v>
      </c>
      <c r="V12" s="173">
        <v>540</v>
      </c>
      <c r="W12" s="173">
        <v>759</v>
      </c>
      <c r="X12" s="178">
        <v>239</v>
      </c>
      <c r="Y12" s="177" t="s">
        <v>309</v>
      </c>
      <c r="Z12" s="173">
        <v>1600</v>
      </c>
      <c r="AA12" s="173">
        <v>1800</v>
      </c>
      <c r="AB12" s="141">
        <v>2000</v>
      </c>
      <c r="AC12" s="177" t="s">
        <v>321</v>
      </c>
      <c r="AD12" s="171" t="s">
        <v>753</v>
      </c>
      <c r="AE12" s="236">
        <v>0</v>
      </c>
      <c r="AF12" s="233">
        <v>0</v>
      </c>
      <c r="AG12" s="178">
        <v>0</v>
      </c>
    </row>
    <row r="13" spans="1:38" x14ac:dyDescent="0.3">
      <c r="A13" s="177" t="s">
        <v>758</v>
      </c>
      <c r="B13" s="360">
        <v>6753990</v>
      </c>
      <c r="C13" s="170">
        <v>0</v>
      </c>
      <c r="D13" s="170">
        <v>0</v>
      </c>
      <c r="E13" s="170">
        <v>0</v>
      </c>
      <c r="F13" s="170">
        <v>0.26</v>
      </c>
      <c r="G13" s="279">
        <v>7.9329999999999998</v>
      </c>
      <c r="H13" s="177" t="s">
        <v>309</v>
      </c>
      <c r="I13" s="170" t="s">
        <v>108</v>
      </c>
      <c r="J13" s="173">
        <v>500</v>
      </c>
      <c r="K13" s="173">
        <v>183</v>
      </c>
      <c r="L13" s="173">
        <v>273.55090999999999</v>
      </c>
      <c r="M13" s="368">
        <v>0.35</v>
      </c>
      <c r="N13" s="177" t="s">
        <v>321</v>
      </c>
      <c r="O13" s="171" t="s">
        <v>760</v>
      </c>
      <c r="P13" s="290">
        <v>0</v>
      </c>
      <c r="Q13" s="173">
        <v>0</v>
      </c>
      <c r="R13" s="279">
        <v>0</v>
      </c>
      <c r="S13" s="177">
        <v>11</v>
      </c>
      <c r="T13" s="170" t="s">
        <v>108</v>
      </c>
      <c r="U13" s="173">
        <v>13026</v>
      </c>
      <c r="V13" s="173">
        <v>386</v>
      </c>
      <c r="W13" s="173">
        <v>56</v>
      </c>
      <c r="X13" s="178">
        <v>1303</v>
      </c>
      <c r="Y13" s="177" t="s">
        <v>309</v>
      </c>
      <c r="Z13" s="173">
        <v>1000</v>
      </c>
      <c r="AA13" s="173">
        <v>1100</v>
      </c>
      <c r="AB13" s="141">
        <v>1200</v>
      </c>
      <c r="AC13" s="177" t="s">
        <v>321</v>
      </c>
      <c r="AD13" s="171" t="s">
        <v>760</v>
      </c>
      <c r="AE13" s="236">
        <v>0</v>
      </c>
      <c r="AF13" s="233">
        <v>0</v>
      </c>
      <c r="AG13" s="178">
        <v>0</v>
      </c>
    </row>
    <row r="14" spans="1:38" x14ac:dyDescent="0.3">
      <c r="A14" s="177" t="s">
        <v>759</v>
      </c>
      <c r="B14" s="360">
        <v>6756500</v>
      </c>
      <c r="C14" s="170">
        <v>0</v>
      </c>
      <c r="D14" s="170">
        <v>0</v>
      </c>
      <c r="E14" s="170">
        <v>0</v>
      </c>
      <c r="F14" s="170">
        <v>0</v>
      </c>
      <c r="G14" s="279">
        <v>0</v>
      </c>
      <c r="H14" s="384" t="s">
        <v>322</v>
      </c>
      <c r="I14" s="367" t="s">
        <v>63</v>
      </c>
      <c r="J14" s="173">
        <v>9476</v>
      </c>
      <c r="K14" s="173">
        <v>224</v>
      </c>
      <c r="L14" s="173">
        <v>2378.5063230000001</v>
      </c>
      <c r="M14" s="368">
        <v>0.35</v>
      </c>
      <c r="N14" s="177" t="s">
        <v>321</v>
      </c>
      <c r="O14" s="171" t="s">
        <v>761</v>
      </c>
      <c r="P14" s="290">
        <v>0</v>
      </c>
      <c r="Q14" s="173">
        <v>0</v>
      </c>
      <c r="R14" s="279">
        <v>0</v>
      </c>
      <c r="S14" s="177">
        <v>12</v>
      </c>
      <c r="T14" s="170" t="s">
        <v>108</v>
      </c>
      <c r="U14" s="173">
        <v>7628</v>
      </c>
      <c r="V14" s="173">
        <v>617</v>
      </c>
      <c r="W14" s="173">
        <v>560</v>
      </c>
      <c r="X14" s="178">
        <v>763</v>
      </c>
      <c r="Y14" s="384" t="s">
        <v>322</v>
      </c>
      <c r="Z14" s="173">
        <v>17200</v>
      </c>
      <c r="AA14" s="173">
        <v>18800</v>
      </c>
      <c r="AB14" s="141">
        <v>21100</v>
      </c>
      <c r="AC14" s="177" t="s">
        <v>321</v>
      </c>
      <c r="AD14" s="171" t="s">
        <v>761</v>
      </c>
      <c r="AE14" s="236">
        <v>0</v>
      </c>
      <c r="AF14" s="233">
        <v>0</v>
      </c>
      <c r="AG14" s="178">
        <v>0</v>
      </c>
    </row>
    <row r="15" spans="1:38" x14ac:dyDescent="0.3">
      <c r="A15" s="177" t="s">
        <v>760</v>
      </c>
      <c r="B15" s="360">
        <v>6758300</v>
      </c>
      <c r="C15" s="170">
        <v>0</v>
      </c>
      <c r="D15" s="170">
        <v>0</v>
      </c>
      <c r="E15" s="170">
        <v>0</v>
      </c>
      <c r="F15" s="170">
        <v>0</v>
      </c>
      <c r="G15" s="279">
        <v>4.9219999999999997</v>
      </c>
      <c r="H15" s="177" t="s">
        <v>151</v>
      </c>
      <c r="I15" s="170" t="s">
        <v>142</v>
      </c>
      <c r="J15" s="173">
        <v>8211</v>
      </c>
      <c r="K15" s="173">
        <v>521</v>
      </c>
      <c r="L15" s="173">
        <v>4793.6355819999999</v>
      </c>
      <c r="M15" s="368">
        <v>0.35</v>
      </c>
      <c r="N15" s="177" t="s">
        <v>321</v>
      </c>
      <c r="O15" s="171" t="s">
        <v>762</v>
      </c>
      <c r="P15" s="290">
        <v>0</v>
      </c>
      <c r="Q15" s="173">
        <v>0</v>
      </c>
      <c r="R15" s="279">
        <v>0</v>
      </c>
      <c r="S15" s="177">
        <v>13</v>
      </c>
      <c r="T15" s="170" t="s">
        <v>108</v>
      </c>
      <c r="U15" s="173">
        <v>20625</v>
      </c>
      <c r="V15" s="173">
        <v>154</v>
      </c>
      <c r="W15" s="173">
        <v>169</v>
      </c>
      <c r="X15" s="178">
        <v>2062</v>
      </c>
      <c r="Y15" s="177" t="s">
        <v>151</v>
      </c>
      <c r="Z15" s="173">
        <v>11100</v>
      </c>
      <c r="AA15" s="173">
        <v>11700</v>
      </c>
      <c r="AB15" s="141">
        <v>12500</v>
      </c>
      <c r="AC15" s="177" t="s">
        <v>321</v>
      </c>
      <c r="AD15" s="171" t="s">
        <v>762</v>
      </c>
      <c r="AE15" s="236">
        <v>0</v>
      </c>
      <c r="AF15" s="233">
        <v>0</v>
      </c>
      <c r="AG15" s="178">
        <v>0</v>
      </c>
    </row>
    <row r="16" spans="1:38" x14ac:dyDescent="0.3">
      <c r="A16" s="177" t="s">
        <v>761</v>
      </c>
      <c r="B16" s="360">
        <v>6759100</v>
      </c>
      <c r="C16" s="170">
        <v>5.4</v>
      </c>
      <c r="D16" s="170">
        <v>6.1</v>
      </c>
      <c r="E16" s="170">
        <v>7</v>
      </c>
      <c r="F16" s="170">
        <v>7.9</v>
      </c>
      <c r="G16" s="279">
        <v>15.807</v>
      </c>
      <c r="H16" s="177" t="s">
        <v>287</v>
      </c>
      <c r="I16" s="170" t="s">
        <v>142</v>
      </c>
      <c r="J16" s="173">
        <v>3495</v>
      </c>
      <c r="K16" s="173">
        <v>193</v>
      </c>
      <c r="L16" s="173">
        <v>755.8501943</v>
      </c>
      <c r="M16" s="368">
        <v>0.35</v>
      </c>
      <c r="N16" s="177" t="s">
        <v>321</v>
      </c>
      <c r="O16" s="171" t="s">
        <v>763</v>
      </c>
      <c r="P16" s="290">
        <v>0</v>
      </c>
      <c r="Q16" s="173">
        <v>0</v>
      </c>
      <c r="R16" s="279">
        <v>0</v>
      </c>
      <c r="S16" s="177">
        <v>14</v>
      </c>
      <c r="T16" s="170" t="s">
        <v>108</v>
      </c>
      <c r="U16" s="173">
        <v>106563</v>
      </c>
      <c r="V16" s="173">
        <v>386</v>
      </c>
      <c r="W16" s="173">
        <v>668</v>
      </c>
      <c r="X16" s="178">
        <v>9015</v>
      </c>
      <c r="Y16" s="177" t="s">
        <v>287</v>
      </c>
      <c r="Z16" s="173">
        <v>4600</v>
      </c>
      <c r="AA16" s="173">
        <v>4900</v>
      </c>
      <c r="AB16" s="141">
        <v>5200</v>
      </c>
      <c r="AC16" s="177" t="s">
        <v>321</v>
      </c>
      <c r="AD16" s="171" t="s">
        <v>763</v>
      </c>
      <c r="AE16" s="236">
        <v>0</v>
      </c>
      <c r="AF16" s="233">
        <v>0</v>
      </c>
      <c r="AG16" s="178">
        <v>0</v>
      </c>
    </row>
    <row r="17" spans="1:33" x14ac:dyDescent="0.3">
      <c r="A17" s="177" t="s">
        <v>762</v>
      </c>
      <c r="B17" s="360">
        <v>6760500</v>
      </c>
      <c r="C17" s="170">
        <v>5.2859999999999996</v>
      </c>
      <c r="D17" s="170">
        <v>6.8</v>
      </c>
      <c r="E17" s="170">
        <v>8.1</v>
      </c>
      <c r="F17" s="170">
        <v>11</v>
      </c>
      <c r="G17" s="279">
        <v>303.44099999999997</v>
      </c>
      <c r="H17" s="177" t="s">
        <v>302</v>
      </c>
      <c r="I17" s="170" t="s">
        <v>108</v>
      </c>
      <c r="J17" s="173">
        <v>5924</v>
      </c>
      <c r="K17" s="173">
        <v>141</v>
      </c>
      <c r="L17" s="173">
        <v>935.97748620000004</v>
      </c>
      <c r="M17" s="368">
        <v>0.35</v>
      </c>
      <c r="N17" s="179" t="s">
        <v>286</v>
      </c>
      <c r="O17" s="171" t="s">
        <v>806</v>
      </c>
      <c r="P17" s="290">
        <v>0</v>
      </c>
      <c r="Q17" s="173">
        <v>0</v>
      </c>
      <c r="R17" s="279">
        <v>0</v>
      </c>
      <c r="S17" s="177">
        <v>15</v>
      </c>
      <c r="T17" s="170" t="s">
        <v>108</v>
      </c>
      <c r="U17" s="173">
        <v>1339</v>
      </c>
      <c r="V17" s="173">
        <v>154</v>
      </c>
      <c r="W17" s="173">
        <v>129</v>
      </c>
      <c r="X17" s="178">
        <v>134</v>
      </c>
      <c r="Y17" s="177" t="s">
        <v>302</v>
      </c>
      <c r="Z17" s="173">
        <v>10100</v>
      </c>
      <c r="AA17" s="173">
        <v>10300</v>
      </c>
      <c r="AB17" s="141">
        <v>10600</v>
      </c>
      <c r="AC17" s="179" t="s">
        <v>286</v>
      </c>
      <c r="AD17" s="171" t="s">
        <v>806</v>
      </c>
      <c r="AE17" s="236">
        <v>0</v>
      </c>
      <c r="AF17" s="233">
        <v>0</v>
      </c>
      <c r="AG17" s="178">
        <v>0</v>
      </c>
    </row>
    <row r="18" spans="1:33" x14ac:dyDescent="0.3">
      <c r="A18" s="177" t="s">
        <v>763</v>
      </c>
      <c r="B18" s="359"/>
      <c r="C18" s="170"/>
      <c r="D18" s="170"/>
      <c r="E18" s="170"/>
      <c r="F18" s="170"/>
      <c r="G18" s="279"/>
      <c r="H18" s="177" t="s">
        <v>300</v>
      </c>
      <c r="I18" s="170" t="s">
        <v>108</v>
      </c>
      <c r="J18" s="173">
        <v>4185</v>
      </c>
      <c r="K18" s="173">
        <v>226</v>
      </c>
      <c r="L18" s="173">
        <v>1059.8273959999999</v>
      </c>
      <c r="M18" s="368">
        <v>0.35</v>
      </c>
      <c r="N18" s="177" t="s">
        <v>286</v>
      </c>
      <c r="O18" s="171" t="s">
        <v>832</v>
      </c>
      <c r="P18" s="290">
        <v>0</v>
      </c>
      <c r="Q18" s="173">
        <v>0</v>
      </c>
      <c r="R18" s="279">
        <v>0</v>
      </c>
      <c r="S18" s="177">
        <v>16</v>
      </c>
      <c r="T18" s="170" t="s">
        <v>108</v>
      </c>
      <c r="U18" s="173">
        <v>2108</v>
      </c>
      <c r="V18" s="173">
        <v>231</v>
      </c>
      <c r="W18" s="173">
        <v>365</v>
      </c>
      <c r="X18" s="178">
        <v>211</v>
      </c>
      <c r="Y18" s="177" t="s">
        <v>300</v>
      </c>
      <c r="Z18" s="173">
        <v>9700</v>
      </c>
      <c r="AA18" s="173">
        <v>10200</v>
      </c>
      <c r="AB18" s="141">
        <v>10800</v>
      </c>
      <c r="AC18" s="177" t="s">
        <v>286</v>
      </c>
      <c r="AD18" s="171" t="s">
        <v>832</v>
      </c>
      <c r="AE18" s="236">
        <v>0</v>
      </c>
      <c r="AF18" s="233">
        <v>0</v>
      </c>
      <c r="AG18" s="178">
        <v>0</v>
      </c>
    </row>
    <row r="19" spans="1:33" x14ac:dyDescent="0.3">
      <c r="A19" s="177" t="s">
        <v>764</v>
      </c>
      <c r="B19" s="359"/>
      <c r="C19" s="170"/>
      <c r="D19" s="170"/>
      <c r="E19" s="170"/>
      <c r="F19" s="170"/>
      <c r="G19" s="279"/>
      <c r="H19" s="177" t="s">
        <v>311</v>
      </c>
      <c r="I19" s="170" t="s">
        <v>167</v>
      </c>
      <c r="J19" s="173">
        <v>31022</v>
      </c>
      <c r="K19" s="173">
        <v>165</v>
      </c>
      <c r="L19" s="173">
        <v>5735.6808469999996</v>
      </c>
      <c r="M19" s="368">
        <v>0.35</v>
      </c>
      <c r="N19" s="177" t="s">
        <v>286</v>
      </c>
      <c r="O19" s="171" t="s">
        <v>833</v>
      </c>
      <c r="P19" s="290">
        <v>0</v>
      </c>
      <c r="Q19" s="173">
        <v>0</v>
      </c>
      <c r="R19" s="279">
        <v>0</v>
      </c>
      <c r="S19" s="177">
        <v>17</v>
      </c>
      <c r="T19" s="170" t="s">
        <v>108</v>
      </c>
      <c r="U19" s="173">
        <v>175157</v>
      </c>
      <c r="V19" s="173">
        <v>1311</v>
      </c>
      <c r="W19" s="173">
        <v>959</v>
      </c>
      <c r="X19" s="178">
        <v>14310</v>
      </c>
      <c r="Y19" s="177" t="s">
        <v>311</v>
      </c>
      <c r="Z19" s="173">
        <v>66700</v>
      </c>
      <c r="AA19" s="173">
        <v>69900</v>
      </c>
      <c r="AB19" s="141">
        <v>74000</v>
      </c>
      <c r="AC19" s="177" t="s">
        <v>286</v>
      </c>
      <c r="AD19" s="171" t="s">
        <v>833</v>
      </c>
      <c r="AE19" s="236">
        <v>0</v>
      </c>
      <c r="AF19" s="233">
        <v>0</v>
      </c>
      <c r="AG19" s="178">
        <v>0</v>
      </c>
    </row>
    <row r="20" spans="1:33" x14ac:dyDescent="0.3">
      <c r="A20" s="177" t="s">
        <v>765</v>
      </c>
      <c r="B20" s="359"/>
      <c r="C20" s="170"/>
      <c r="D20" s="170"/>
      <c r="E20" s="170"/>
      <c r="F20" s="170"/>
      <c r="G20" s="279"/>
      <c r="H20" s="177" t="s">
        <v>325</v>
      </c>
      <c r="I20" s="170" t="s">
        <v>63</v>
      </c>
      <c r="J20" s="173">
        <v>596707</v>
      </c>
      <c r="K20" s="173">
        <v>163</v>
      </c>
      <c r="L20" s="173">
        <v>108988.3247</v>
      </c>
      <c r="M20" s="368">
        <v>0.35</v>
      </c>
      <c r="N20" s="179" t="s">
        <v>290</v>
      </c>
      <c r="O20" s="171" t="s">
        <v>787</v>
      </c>
      <c r="P20" s="290">
        <v>0</v>
      </c>
      <c r="Q20" s="173">
        <v>0</v>
      </c>
      <c r="R20" s="279">
        <v>0</v>
      </c>
      <c r="S20" s="177">
        <v>18</v>
      </c>
      <c r="T20" s="170" t="s">
        <v>108</v>
      </c>
      <c r="U20" s="173">
        <v>1914</v>
      </c>
      <c r="V20" s="173">
        <v>154</v>
      </c>
      <c r="W20" s="173">
        <v>488</v>
      </c>
      <c r="X20" s="178">
        <v>191</v>
      </c>
      <c r="Y20" s="177" t="s">
        <v>325</v>
      </c>
      <c r="Z20" s="173">
        <v>862700</v>
      </c>
      <c r="AA20" s="173">
        <v>890000</v>
      </c>
      <c r="AB20" s="141">
        <v>974200</v>
      </c>
      <c r="AC20" s="179" t="s">
        <v>290</v>
      </c>
      <c r="AD20" s="171" t="s">
        <v>787</v>
      </c>
      <c r="AE20" s="236">
        <v>0</v>
      </c>
      <c r="AF20" s="233">
        <v>0</v>
      </c>
      <c r="AG20" s="178">
        <v>0</v>
      </c>
    </row>
    <row r="21" spans="1:33" x14ac:dyDescent="0.3">
      <c r="A21" s="177" t="s">
        <v>766</v>
      </c>
      <c r="B21" s="359"/>
      <c r="C21" s="170"/>
      <c r="D21" s="170"/>
      <c r="E21" s="170"/>
      <c r="F21" s="170"/>
      <c r="G21" s="279"/>
      <c r="H21" s="177" t="s">
        <v>294</v>
      </c>
      <c r="I21" s="170" t="s">
        <v>182</v>
      </c>
      <c r="J21" s="173">
        <v>2030</v>
      </c>
      <c r="K21" s="173">
        <v>242</v>
      </c>
      <c r="L21" s="173">
        <v>550.48139300000003</v>
      </c>
      <c r="M21" s="368">
        <v>0.35</v>
      </c>
      <c r="N21" s="177" t="s">
        <v>290</v>
      </c>
      <c r="O21" s="171" t="s">
        <v>791</v>
      </c>
      <c r="P21" s="290">
        <v>0</v>
      </c>
      <c r="Q21" s="173">
        <v>0</v>
      </c>
      <c r="R21" s="279">
        <v>0</v>
      </c>
      <c r="S21" s="177">
        <v>19</v>
      </c>
      <c r="T21" s="170" t="s">
        <v>108</v>
      </c>
      <c r="U21" s="173">
        <v>25668</v>
      </c>
      <c r="V21" s="173">
        <v>771</v>
      </c>
      <c r="W21" s="173">
        <v>2241</v>
      </c>
      <c r="X21" s="178">
        <v>2567</v>
      </c>
      <c r="Y21" s="177" t="s">
        <v>294</v>
      </c>
      <c r="Z21" s="173">
        <v>3500</v>
      </c>
      <c r="AA21" s="173">
        <v>3700</v>
      </c>
      <c r="AB21" s="141">
        <v>4000</v>
      </c>
      <c r="AC21" s="177" t="s">
        <v>290</v>
      </c>
      <c r="AD21" s="171" t="s">
        <v>791</v>
      </c>
      <c r="AE21" s="236">
        <v>0</v>
      </c>
      <c r="AF21" s="233">
        <v>0</v>
      </c>
      <c r="AG21" s="178">
        <v>0</v>
      </c>
    </row>
    <row r="22" spans="1:33" x14ac:dyDescent="0.3">
      <c r="A22" s="177" t="s">
        <v>767</v>
      </c>
      <c r="B22" s="359"/>
      <c r="C22" s="170"/>
      <c r="D22" s="170"/>
      <c r="E22" s="170"/>
      <c r="F22" s="170"/>
      <c r="G22" s="279"/>
      <c r="H22" s="177" t="s">
        <v>317</v>
      </c>
      <c r="I22" s="170" t="s">
        <v>63</v>
      </c>
      <c r="J22" s="173">
        <v>276293</v>
      </c>
      <c r="K22" s="173">
        <v>146</v>
      </c>
      <c r="L22" s="173">
        <v>45201.617689999999</v>
      </c>
      <c r="M22" s="368">
        <v>0.35</v>
      </c>
      <c r="N22" s="177" t="s">
        <v>290</v>
      </c>
      <c r="O22" s="171" t="s">
        <v>794</v>
      </c>
      <c r="P22" s="290">
        <v>0</v>
      </c>
      <c r="Q22" s="173">
        <v>0</v>
      </c>
      <c r="R22" s="279">
        <v>0</v>
      </c>
      <c r="S22" s="177">
        <v>20</v>
      </c>
      <c r="T22" s="170" t="s">
        <v>142</v>
      </c>
      <c r="U22" s="173">
        <v>486209</v>
      </c>
      <c r="V22" s="173">
        <v>352</v>
      </c>
      <c r="W22" s="173">
        <v>6242</v>
      </c>
      <c r="X22" s="178">
        <v>15030</v>
      </c>
      <c r="Y22" s="177" t="s">
        <v>317</v>
      </c>
      <c r="Z22" s="173">
        <v>551900</v>
      </c>
      <c r="AA22" s="173">
        <v>569400</v>
      </c>
      <c r="AB22" s="141">
        <v>623300</v>
      </c>
      <c r="AC22" s="177" t="s">
        <v>290</v>
      </c>
      <c r="AD22" s="171" t="s">
        <v>794</v>
      </c>
      <c r="AE22" s="236">
        <v>0</v>
      </c>
      <c r="AF22" s="233">
        <v>0</v>
      </c>
      <c r="AG22" s="178">
        <v>0</v>
      </c>
    </row>
    <row r="23" spans="1:33" x14ac:dyDescent="0.3">
      <c r="A23" s="177" t="s">
        <v>768</v>
      </c>
      <c r="B23" s="360">
        <v>6764000</v>
      </c>
      <c r="C23" s="170">
        <v>10</v>
      </c>
      <c r="D23" s="170">
        <v>20</v>
      </c>
      <c r="E23" s="170">
        <v>28</v>
      </c>
      <c r="F23" s="170">
        <v>46</v>
      </c>
      <c r="G23" s="279">
        <v>541.09500000000003</v>
      </c>
      <c r="H23" s="177" t="s">
        <v>161</v>
      </c>
      <c r="I23" s="170" t="s">
        <v>156</v>
      </c>
      <c r="J23" s="173">
        <v>53355</v>
      </c>
      <c r="K23" s="173">
        <v>209</v>
      </c>
      <c r="L23" s="173">
        <v>12495.47156</v>
      </c>
      <c r="M23" s="368">
        <v>0.35</v>
      </c>
      <c r="N23" s="177" t="s">
        <v>290</v>
      </c>
      <c r="O23" s="171" t="s">
        <v>795</v>
      </c>
      <c r="P23" s="290">
        <v>0</v>
      </c>
      <c r="Q23" s="173">
        <v>0</v>
      </c>
      <c r="R23" s="279">
        <v>0</v>
      </c>
      <c r="S23" s="177">
        <v>21</v>
      </c>
      <c r="T23" s="170" t="s">
        <v>142</v>
      </c>
      <c r="U23" s="173">
        <v>50149</v>
      </c>
      <c r="V23" s="173">
        <v>75</v>
      </c>
      <c r="W23" s="173">
        <v>769</v>
      </c>
      <c r="X23" s="178">
        <v>2752</v>
      </c>
      <c r="Y23" s="177" t="s">
        <v>161</v>
      </c>
      <c r="Z23" s="173">
        <v>107200</v>
      </c>
      <c r="AA23" s="173">
        <v>124000</v>
      </c>
      <c r="AB23" s="141">
        <v>150200</v>
      </c>
      <c r="AC23" s="177" t="s">
        <v>290</v>
      </c>
      <c r="AD23" s="171" t="s">
        <v>795</v>
      </c>
      <c r="AE23" s="236">
        <v>0</v>
      </c>
      <c r="AF23" s="233">
        <v>0</v>
      </c>
      <c r="AG23" s="178">
        <v>0</v>
      </c>
    </row>
    <row r="24" spans="1:33" x14ac:dyDescent="0.3">
      <c r="A24" s="177" t="s">
        <v>769</v>
      </c>
      <c r="B24" s="360">
        <v>6821360</v>
      </c>
      <c r="C24" s="170">
        <v>0</v>
      </c>
      <c r="D24" s="170">
        <v>0</v>
      </c>
      <c r="E24" s="170">
        <v>0</v>
      </c>
      <c r="F24" s="170">
        <v>0.02</v>
      </c>
      <c r="G24" s="279">
        <v>1.786</v>
      </c>
      <c r="H24" s="177" t="s">
        <v>308</v>
      </c>
      <c r="I24" s="170" t="s">
        <v>108</v>
      </c>
      <c r="J24" s="173">
        <v>620700</v>
      </c>
      <c r="K24" s="173">
        <v>172</v>
      </c>
      <c r="L24" s="173">
        <v>119630.30620000001</v>
      </c>
      <c r="M24" s="368">
        <v>0.35</v>
      </c>
      <c r="N24" s="177" t="s">
        <v>290</v>
      </c>
      <c r="O24" s="171" t="s">
        <v>796</v>
      </c>
      <c r="P24" s="290">
        <v>0</v>
      </c>
      <c r="Q24" s="173">
        <v>0</v>
      </c>
      <c r="R24" s="279">
        <v>0</v>
      </c>
      <c r="S24" s="177">
        <v>22</v>
      </c>
      <c r="T24" s="170" t="s">
        <v>142</v>
      </c>
      <c r="U24" s="173">
        <v>106303</v>
      </c>
      <c r="V24" s="173">
        <v>107</v>
      </c>
      <c r="W24" s="173">
        <v>468</v>
      </c>
      <c r="X24" s="178">
        <v>6795</v>
      </c>
      <c r="Y24" s="177" t="s">
        <v>308</v>
      </c>
      <c r="Z24" s="173">
        <v>1007600</v>
      </c>
      <c r="AA24" s="173">
        <v>1080200</v>
      </c>
      <c r="AB24" s="141">
        <v>1189800</v>
      </c>
      <c r="AC24" s="177" t="s">
        <v>290</v>
      </c>
      <c r="AD24" s="171" t="s">
        <v>796</v>
      </c>
      <c r="AE24" s="236">
        <v>0</v>
      </c>
      <c r="AF24" s="233">
        <v>0</v>
      </c>
      <c r="AG24" s="178">
        <v>0</v>
      </c>
    </row>
    <row r="25" spans="1:33" x14ac:dyDescent="0.3">
      <c r="A25" s="177" t="s">
        <v>770</v>
      </c>
      <c r="B25" s="360">
        <v>6822000</v>
      </c>
      <c r="C25" s="170">
        <v>13</v>
      </c>
      <c r="D25" s="170">
        <v>16</v>
      </c>
      <c r="E25" s="170">
        <v>17</v>
      </c>
      <c r="F25" s="170">
        <v>19</v>
      </c>
      <c r="G25" s="279">
        <v>22.04</v>
      </c>
      <c r="H25" s="177" t="s">
        <v>313</v>
      </c>
      <c r="I25" s="170" t="s">
        <v>63</v>
      </c>
      <c r="J25" s="173">
        <v>19936</v>
      </c>
      <c r="K25" s="173">
        <v>111</v>
      </c>
      <c r="L25" s="173">
        <v>2479.660613</v>
      </c>
      <c r="M25" s="368">
        <v>0.35</v>
      </c>
      <c r="N25" s="177" t="s">
        <v>290</v>
      </c>
      <c r="O25" s="171" t="s">
        <v>797</v>
      </c>
      <c r="P25" s="290">
        <v>0</v>
      </c>
      <c r="Q25" s="173">
        <v>0</v>
      </c>
      <c r="R25" s="279">
        <v>0</v>
      </c>
      <c r="S25" s="177">
        <v>23</v>
      </c>
      <c r="T25" s="170" t="s">
        <v>63</v>
      </c>
      <c r="U25" s="173">
        <v>4570</v>
      </c>
      <c r="V25" s="173">
        <v>1104</v>
      </c>
      <c r="W25" s="173">
        <v>475</v>
      </c>
      <c r="X25" s="178">
        <v>457</v>
      </c>
      <c r="Y25" s="177" t="s">
        <v>313</v>
      </c>
      <c r="Z25" s="173">
        <v>49400</v>
      </c>
      <c r="AA25" s="173">
        <v>50700</v>
      </c>
      <c r="AB25" s="141">
        <v>52700</v>
      </c>
      <c r="AC25" s="177" t="s">
        <v>290</v>
      </c>
      <c r="AD25" s="171" t="s">
        <v>797</v>
      </c>
      <c r="AE25" s="236">
        <v>0</v>
      </c>
      <c r="AF25" s="233">
        <v>0</v>
      </c>
      <c r="AG25" s="178">
        <v>0</v>
      </c>
    </row>
    <row r="26" spans="1:33" x14ac:dyDescent="0.3">
      <c r="A26" s="177" t="s">
        <v>771</v>
      </c>
      <c r="B26" s="360">
        <v>6826500</v>
      </c>
      <c r="C26" s="170">
        <v>4.3</v>
      </c>
      <c r="D26" s="170">
        <v>4.9000000000000004</v>
      </c>
      <c r="E26" s="170">
        <v>5.2</v>
      </c>
      <c r="F26" s="170">
        <v>5.8</v>
      </c>
      <c r="G26" s="279">
        <v>20.533000000000001</v>
      </c>
      <c r="H26" s="177" t="s">
        <v>313</v>
      </c>
      <c r="I26" s="170" t="s">
        <v>108</v>
      </c>
      <c r="J26" s="173">
        <v>1356</v>
      </c>
      <c r="K26" s="173">
        <v>111</v>
      </c>
      <c r="L26" s="173">
        <v>2479.660613</v>
      </c>
      <c r="M26" s="368">
        <v>0.35</v>
      </c>
      <c r="N26" s="177" t="s">
        <v>290</v>
      </c>
      <c r="O26" s="171" t="s">
        <v>798</v>
      </c>
      <c r="P26" s="290">
        <v>0</v>
      </c>
      <c r="Q26" s="173">
        <v>0</v>
      </c>
      <c r="R26" s="279">
        <v>0</v>
      </c>
      <c r="S26" s="177">
        <v>24</v>
      </c>
      <c r="T26" s="170" t="s">
        <v>142</v>
      </c>
      <c r="U26" s="173">
        <v>43222</v>
      </c>
      <c r="V26" s="173">
        <v>96</v>
      </c>
      <c r="W26" s="173">
        <v>43</v>
      </c>
      <c r="X26" s="178">
        <v>3228</v>
      </c>
      <c r="Y26" s="177" t="s">
        <v>313</v>
      </c>
      <c r="Z26" s="173">
        <v>20200</v>
      </c>
      <c r="AA26" s="173">
        <v>22800</v>
      </c>
      <c r="AB26" s="141">
        <v>23700</v>
      </c>
      <c r="AC26" s="177" t="s">
        <v>290</v>
      </c>
      <c r="AD26" s="171" t="s">
        <v>798</v>
      </c>
      <c r="AE26" s="236">
        <v>0</v>
      </c>
      <c r="AF26" s="233">
        <v>0</v>
      </c>
      <c r="AG26" s="178">
        <v>0</v>
      </c>
    </row>
    <row r="27" spans="1:33" x14ac:dyDescent="0.3">
      <c r="A27" s="177" t="s">
        <v>772</v>
      </c>
      <c r="B27" s="359"/>
      <c r="C27" s="170"/>
      <c r="D27" s="170"/>
      <c r="E27" s="170"/>
      <c r="F27" s="170"/>
      <c r="G27" s="279"/>
      <c r="H27" s="177" t="s">
        <v>304</v>
      </c>
      <c r="I27" s="170" t="s">
        <v>108</v>
      </c>
      <c r="J27" s="173">
        <v>46901</v>
      </c>
      <c r="K27" s="173">
        <v>219</v>
      </c>
      <c r="L27" s="173">
        <v>11509.52651</v>
      </c>
      <c r="M27" s="368">
        <v>0.35</v>
      </c>
      <c r="N27" s="179" t="s">
        <v>298</v>
      </c>
      <c r="O27" s="171" t="s">
        <v>783</v>
      </c>
      <c r="P27" s="290">
        <v>0</v>
      </c>
      <c r="Q27" s="173">
        <v>0</v>
      </c>
      <c r="R27" s="279">
        <v>0</v>
      </c>
      <c r="S27" s="177">
        <v>25</v>
      </c>
      <c r="T27" s="170" t="s">
        <v>142</v>
      </c>
      <c r="U27" s="173">
        <v>45281</v>
      </c>
      <c r="V27" s="173">
        <v>117</v>
      </c>
      <c r="W27" s="173">
        <v>490</v>
      </c>
      <c r="X27" s="178">
        <v>1954</v>
      </c>
      <c r="Y27" s="177" t="s">
        <v>304</v>
      </c>
      <c r="Z27" s="173">
        <v>86700</v>
      </c>
      <c r="AA27" s="173">
        <v>92400</v>
      </c>
      <c r="AB27" s="141">
        <v>98400</v>
      </c>
      <c r="AC27" s="179" t="s">
        <v>298</v>
      </c>
      <c r="AD27" s="171" t="s">
        <v>783</v>
      </c>
      <c r="AE27" s="236">
        <v>0</v>
      </c>
      <c r="AF27" s="233">
        <v>0</v>
      </c>
      <c r="AG27" s="178">
        <v>0</v>
      </c>
    </row>
    <row r="28" spans="1:33" x14ac:dyDescent="0.3">
      <c r="A28" s="177" t="s">
        <v>773</v>
      </c>
      <c r="B28" s="359"/>
      <c r="C28" s="170"/>
      <c r="D28" s="170"/>
      <c r="E28" s="170"/>
      <c r="F28" s="170"/>
      <c r="G28" s="279"/>
      <c r="H28" s="177" t="s">
        <v>319</v>
      </c>
      <c r="I28" s="170" t="s">
        <v>156</v>
      </c>
      <c r="J28" s="173">
        <v>56533</v>
      </c>
      <c r="K28" s="173">
        <v>198</v>
      </c>
      <c r="L28" s="173">
        <v>12542.91452</v>
      </c>
      <c r="M28" s="368">
        <v>0.35</v>
      </c>
      <c r="N28" s="179" t="s">
        <v>298</v>
      </c>
      <c r="O28" s="171" t="s">
        <v>786</v>
      </c>
      <c r="P28" s="290">
        <v>0</v>
      </c>
      <c r="Q28" s="173">
        <v>0</v>
      </c>
      <c r="R28" s="279">
        <v>0</v>
      </c>
      <c r="S28" s="177">
        <v>26</v>
      </c>
      <c r="T28" s="170" t="s">
        <v>142</v>
      </c>
      <c r="U28" s="173">
        <v>45895</v>
      </c>
      <c r="V28" s="173">
        <v>117</v>
      </c>
      <c r="W28" s="173">
        <v>229</v>
      </c>
      <c r="X28" s="178">
        <v>1482</v>
      </c>
      <c r="Y28" s="177" t="s">
        <v>319</v>
      </c>
      <c r="Z28" s="173">
        <v>167900</v>
      </c>
      <c r="AA28" s="173">
        <v>178000</v>
      </c>
      <c r="AB28" s="141">
        <v>195100</v>
      </c>
      <c r="AC28" s="179" t="s">
        <v>298</v>
      </c>
      <c r="AD28" s="171" t="s">
        <v>786</v>
      </c>
      <c r="AE28" s="236">
        <v>0</v>
      </c>
      <c r="AF28" s="233">
        <v>0</v>
      </c>
      <c r="AG28" s="178">
        <v>0</v>
      </c>
    </row>
    <row r="29" spans="1:33" x14ac:dyDescent="0.3">
      <c r="A29" s="177" t="s">
        <v>774</v>
      </c>
      <c r="B29" s="359"/>
      <c r="C29" s="170"/>
      <c r="D29" s="170"/>
      <c r="E29" s="170"/>
      <c r="F29" s="170"/>
      <c r="G29" s="279"/>
      <c r="H29" s="384" t="s">
        <v>328</v>
      </c>
      <c r="I29" s="367" t="s">
        <v>63</v>
      </c>
      <c r="J29" s="173">
        <v>5876</v>
      </c>
      <c r="K29" s="173">
        <v>75</v>
      </c>
      <c r="L29" s="173">
        <v>493.82638500000002</v>
      </c>
      <c r="M29" s="368">
        <v>0.35</v>
      </c>
      <c r="N29" s="179" t="s">
        <v>298</v>
      </c>
      <c r="O29" s="171" t="s">
        <v>787</v>
      </c>
      <c r="P29" s="290">
        <v>0</v>
      </c>
      <c r="Q29" s="173">
        <v>0</v>
      </c>
      <c r="R29" s="279">
        <v>0</v>
      </c>
      <c r="S29" s="177">
        <v>27</v>
      </c>
      <c r="T29" s="170" t="s">
        <v>142</v>
      </c>
      <c r="U29" s="173">
        <v>35995</v>
      </c>
      <c r="V29" s="173">
        <v>64</v>
      </c>
      <c r="W29" s="173">
        <v>15</v>
      </c>
      <c r="X29" s="178">
        <v>657</v>
      </c>
      <c r="Y29" s="384" t="s">
        <v>328</v>
      </c>
      <c r="Z29" s="173">
        <v>10100</v>
      </c>
      <c r="AA29" s="173">
        <v>12700</v>
      </c>
      <c r="AB29" s="141">
        <v>15800</v>
      </c>
      <c r="AC29" s="179" t="s">
        <v>298</v>
      </c>
      <c r="AD29" s="171" t="s">
        <v>787</v>
      </c>
      <c r="AE29" s="236">
        <v>0</v>
      </c>
      <c r="AF29" s="233">
        <v>0</v>
      </c>
      <c r="AG29" s="178">
        <v>0</v>
      </c>
    </row>
    <row r="30" spans="1:33" x14ac:dyDescent="0.3">
      <c r="A30" s="177" t="s">
        <v>775</v>
      </c>
      <c r="B30" s="359"/>
      <c r="C30" s="170"/>
      <c r="D30" s="170"/>
      <c r="E30" s="170"/>
      <c r="F30" s="170"/>
      <c r="G30" s="279"/>
      <c r="H30" s="177" t="s">
        <v>329</v>
      </c>
      <c r="I30" s="170" t="s">
        <v>156</v>
      </c>
      <c r="J30" s="173">
        <v>14832</v>
      </c>
      <c r="K30" s="173">
        <v>250</v>
      </c>
      <c r="L30" s="173">
        <v>4154.9993999999997</v>
      </c>
      <c r="M30" s="368">
        <v>0.35</v>
      </c>
      <c r="N30" s="179" t="s">
        <v>298</v>
      </c>
      <c r="O30" s="171" t="s">
        <v>788</v>
      </c>
      <c r="P30" s="290">
        <v>0</v>
      </c>
      <c r="Q30" s="173">
        <v>0</v>
      </c>
      <c r="R30" s="279">
        <v>0</v>
      </c>
      <c r="S30" s="177">
        <v>28</v>
      </c>
      <c r="T30" s="170" t="s">
        <v>167</v>
      </c>
      <c r="U30" s="173">
        <v>43898</v>
      </c>
      <c r="V30" s="173">
        <v>184</v>
      </c>
      <c r="W30" s="173">
        <v>0</v>
      </c>
      <c r="X30" s="178">
        <v>4390</v>
      </c>
      <c r="Y30" s="177" t="s">
        <v>329</v>
      </c>
      <c r="Z30" s="173">
        <v>30300</v>
      </c>
      <c r="AA30" s="173">
        <v>34200</v>
      </c>
      <c r="AB30" s="141">
        <v>39800</v>
      </c>
      <c r="AC30" s="179" t="s">
        <v>298</v>
      </c>
      <c r="AD30" s="171" t="s">
        <v>788</v>
      </c>
      <c r="AE30" s="236">
        <v>0</v>
      </c>
      <c r="AF30" s="233">
        <v>0</v>
      </c>
      <c r="AG30" s="178">
        <v>0</v>
      </c>
    </row>
    <row r="31" spans="1:33" x14ac:dyDescent="0.3">
      <c r="A31" s="177" t="s">
        <v>776</v>
      </c>
      <c r="B31" s="359"/>
      <c r="C31" s="170"/>
      <c r="D31" s="170"/>
      <c r="E31" s="170"/>
      <c r="F31" s="170"/>
      <c r="G31" s="279"/>
      <c r="H31" s="177" t="s">
        <v>167</v>
      </c>
      <c r="I31" s="170" t="s">
        <v>167</v>
      </c>
      <c r="J31" s="173">
        <v>15324</v>
      </c>
      <c r="K31" s="173">
        <v>197</v>
      </c>
      <c r="L31" s="173">
        <v>3382.747715</v>
      </c>
      <c r="M31" s="368">
        <v>0.35</v>
      </c>
      <c r="N31" s="179" t="s">
        <v>331</v>
      </c>
      <c r="O31" s="171" t="s">
        <v>755</v>
      </c>
      <c r="P31" s="290">
        <v>230</v>
      </c>
      <c r="Q31" s="173">
        <v>0</v>
      </c>
      <c r="R31" s="279">
        <v>0</v>
      </c>
      <c r="S31" s="177">
        <v>29</v>
      </c>
      <c r="T31" s="170" t="s">
        <v>182</v>
      </c>
      <c r="U31" s="173">
        <v>17683</v>
      </c>
      <c r="V31" s="173">
        <v>98</v>
      </c>
      <c r="W31" s="173">
        <v>559</v>
      </c>
      <c r="X31" s="178">
        <v>1768</v>
      </c>
      <c r="Y31" s="177" t="s">
        <v>167</v>
      </c>
      <c r="Z31" s="173">
        <v>24200</v>
      </c>
      <c r="AA31" s="173">
        <v>28000</v>
      </c>
      <c r="AB31" s="141">
        <v>32700</v>
      </c>
      <c r="AC31" s="179" t="s">
        <v>331</v>
      </c>
      <c r="AD31" s="171" t="s">
        <v>755</v>
      </c>
      <c r="AE31" s="236">
        <v>230</v>
      </c>
      <c r="AF31" s="233">
        <v>0</v>
      </c>
      <c r="AG31" s="178">
        <v>0</v>
      </c>
    </row>
    <row r="32" spans="1:33" x14ac:dyDescent="0.3">
      <c r="A32" s="177" t="s">
        <v>777</v>
      </c>
      <c r="B32" s="359"/>
      <c r="C32" s="170"/>
      <c r="D32" s="170"/>
      <c r="E32" s="170"/>
      <c r="F32" s="170"/>
      <c r="G32" s="279"/>
      <c r="H32" s="177" t="s">
        <v>292</v>
      </c>
      <c r="I32" s="170" t="s">
        <v>167</v>
      </c>
      <c r="J32" s="173">
        <v>838</v>
      </c>
      <c r="K32" s="173">
        <v>375</v>
      </c>
      <c r="L32" s="173">
        <v>352.13283749999999</v>
      </c>
      <c r="M32" s="368">
        <v>0.35</v>
      </c>
      <c r="N32" s="179" t="s">
        <v>331</v>
      </c>
      <c r="O32" s="171" t="s">
        <v>756</v>
      </c>
      <c r="P32" s="290">
        <v>0</v>
      </c>
      <c r="Q32" s="173">
        <v>0</v>
      </c>
      <c r="R32" s="279">
        <v>0</v>
      </c>
      <c r="S32" s="177">
        <v>30</v>
      </c>
      <c r="T32" s="170" t="s">
        <v>182</v>
      </c>
      <c r="U32" s="173">
        <v>53817</v>
      </c>
      <c r="V32" s="173">
        <v>135</v>
      </c>
      <c r="W32" s="173">
        <v>326</v>
      </c>
      <c r="X32" s="178">
        <v>5382</v>
      </c>
      <c r="Y32" s="177" t="s">
        <v>292</v>
      </c>
      <c r="Z32" s="173">
        <v>1500</v>
      </c>
      <c r="AA32" s="173">
        <v>1600</v>
      </c>
      <c r="AB32" s="141">
        <v>1800</v>
      </c>
      <c r="AC32" s="179" t="s">
        <v>331</v>
      </c>
      <c r="AD32" s="171" t="s">
        <v>756</v>
      </c>
      <c r="AE32" s="236">
        <v>0</v>
      </c>
      <c r="AF32" s="233">
        <v>0</v>
      </c>
      <c r="AG32" s="178">
        <v>0</v>
      </c>
    </row>
    <row r="33" spans="1:33" x14ac:dyDescent="0.3">
      <c r="A33" s="177" t="s">
        <v>778</v>
      </c>
      <c r="B33" s="359"/>
      <c r="C33" s="170"/>
      <c r="D33" s="170"/>
      <c r="E33" s="170"/>
      <c r="F33" s="170"/>
      <c r="G33" s="279"/>
      <c r="H33" s="177" t="s">
        <v>119</v>
      </c>
      <c r="I33" s="170" t="s">
        <v>108</v>
      </c>
      <c r="J33" s="173">
        <v>6710</v>
      </c>
      <c r="K33" s="173">
        <v>155</v>
      </c>
      <c r="L33" s="173">
        <v>1165.428028</v>
      </c>
      <c r="M33" s="368">
        <v>0.35</v>
      </c>
      <c r="N33" s="179" t="s">
        <v>330</v>
      </c>
      <c r="O33" s="171" t="s">
        <v>753</v>
      </c>
      <c r="P33" s="290">
        <v>0</v>
      </c>
      <c r="Q33" s="173">
        <v>0</v>
      </c>
      <c r="R33" s="279">
        <v>0</v>
      </c>
      <c r="S33" s="177">
        <v>31</v>
      </c>
      <c r="T33" s="170" t="s">
        <v>182</v>
      </c>
      <c r="U33" s="173">
        <v>90515</v>
      </c>
      <c r="V33" s="173">
        <v>74</v>
      </c>
      <c r="W33" s="173">
        <v>186</v>
      </c>
      <c r="X33" s="178">
        <v>9051</v>
      </c>
      <c r="Y33" s="177" t="s">
        <v>119</v>
      </c>
      <c r="Z33" s="173">
        <v>14000</v>
      </c>
      <c r="AA33" s="173">
        <v>14900</v>
      </c>
      <c r="AB33" s="141">
        <v>16000</v>
      </c>
      <c r="AC33" s="179" t="s">
        <v>330</v>
      </c>
      <c r="AD33" s="171" t="s">
        <v>753</v>
      </c>
      <c r="AE33" s="236">
        <v>0</v>
      </c>
      <c r="AF33" s="233">
        <v>0</v>
      </c>
      <c r="AG33" s="178">
        <v>0</v>
      </c>
    </row>
    <row r="34" spans="1:33" x14ac:dyDescent="0.3">
      <c r="A34" s="177" t="s">
        <v>779</v>
      </c>
      <c r="B34" s="360">
        <v>7094500</v>
      </c>
      <c r="C34" s="170">
        <v>242</v>
      </c>
      <c r="D34" s="170">
        <v>280</v>
      </c>
      <c r="E34" s="170">
        <v>301</v>
      </c>
      <c r="F34" s="170">
        <v>340</v>
      </c>
      <c r="G34" s="279">
        <v>832.44100000000003</v>
      </c>
      <c r="H34" s="177" t="s">
        <v>337</v>
      </c>
      <c r="I34" s="170" t="s">
        <v>50</v>
      </c>
      <c r="J34" s="173">
        <v>1414</v>
      </c>
      <c r="K34" s="173">
        <v>310</v>
      </c>
      <c r="L34" s="173">
        <v>491.18188700000002</v>
      </c>
      <c r="M34" s="368">
        <v>0.35</v>
      </c>
      <c r="N34" s="179" t="s">
        <v>330</v>
      </c>
      <c r="O34" s="171" t="s">
        <v>755</v>
      </c>
      <c r="P34" s="290">
        <v>0</v>
      </c>
      <c r="Q34" s="173">
        <v>0</v>
      </c>
      <c r="R34" s="279">
        <v>0</v>
      </c>
      <c r="S34" s="177">
        <v>32</v>
      </c>
      <c r="T34" s="170" t="s">
        <v>182</v>
      </c>
      <c r="U34" s="173">
        <v>110571</v>
      </c>
      <c r="V34" s="173">
        <v>148</v>
      </c>
      <c r="W34" s="173">
        <v>4046</v>
      </c>
      <c r="X34" s="178">
        <v>11057</v>
      </c>
      <c r="Y34" s="177" t="s">
        <v>337</v>
      </c>
      <c r="Z34" s="173">
        <v>2000</v>
      </c>
      <c r="AA34" s="173">
        <v>2200</v>
      </c>
      <c r="AB34" s="141">
        <v>2500</v>
      </c>
      <c r="AC34" s="179" t="s">
        <v>330</v>
      </c>
      <c r="AD34" s="171" t="s">
        <v>755</v>
      </c>
      <c r="AE34" s="236">
        <v>0</v>
      </c>
      <c r="AF34" s="233">
        <v>0</v>
      </c>
      <c r="AG34" s="178">
        <v>0</v>
      </c>
    </row>
    <row r="35" spans="1:33" x14ac:dyDescent="0.3">
      <c r="A35" s="177" t="s">
        <v>780</v>
      </c>
      <c r="B35" s="360">
        <v>7109500</v>
      </c>
      <c r="C35" s="170">
        <v>155</v>
      </c>
      <c r="D35" s="170">
        <v>218</v>
      </c>
      <c r="E35" s="170">
        <v>265</v>
      </c>
      <c r="F35" s="170">
        <v>329</v>
      </c>
      <c r="G35" s="279">
        <v>914.19600000000003</v>
      </c>
      <c r="H35" s="177" t="s">
        <v>318</v>
      </c>
      <c r="I35" s="170" t="s">
        <v>63</v>
      </c>
      <c r="J35" s="173">
        <v>572662</v>
      </c>
      <c r="K35" s="173">
        <v>152</v>
      </c>
      <c r="L35" s="173">
        <v>97537.853419999999</v>
      </c>
      <c r="M35" s="368">
        <v>0.35</v>
      </c>
      <c r="N35" s="179" t="s">
        <v>305</v>
      </c>
      <c r="O35" s="171" t="s">
        <v>751</v>
      </c>
      <c r="P35" s="290">
        <v>0</v>
      </c>
      <c r="Q35" s="173">
        <v>0</v>
      </c>
      <c r="R35" s="279">
        <v>0</v>
      </c>
      <c r="S35" s="177">
        <v>33</v>
      </c>
      <c r="T35" s="170" t="s">
        <v>182</v>
      </c>
      <c r="U35" s="173">
        <v>14286</v>
      </c>
      <c r="V35" s="173">
        <v>49</v>
      </c>
      <c r="W35" s="173">
        <v>279</v>
      </c>
      <c r="X35" s="178">
        <v>1429</v>
      </c>
      <c r="Y35" s="177" t="s">
        <v>318</v>
      </c>
      <c r="Z35" s="173">
        <v>770600</v>
      </c>
      <c r="AA35" s="173">
        <v>795000</v>
      </c>
      <c r="AB35" s="141">
        <v>870200</v>
      </c>
      <c r="AC35" s="179" t="s">
        <v>305</v>
      </c>
      <c r="AD35" s="171" t="s">
        <v>751</v>
      </c>
      <c r="AE35" s="236">
        <v>0</v>
      </c>
      <c r="AF35" s="233">
        <v>0</v>
      </c>
      <c r="AG35" s="178">
        <v>0</v>
      </c>
    </row>
    <row r="36" spans="1:33" x14ac:dyDescent="0.3">
      <c r="A36" s="177" t="s">
        <v>781</v>
      </c>
      <c r="B36" s="360">
        <v>7106500</v>
      </c>
      <c r="C36" s="170">
        <v>0.2</v>
      </c>
      <c r="D36" s="170">
        <v>0.72</v>
      </c>
      <c r="E36" s="170">
        <v>1.1000000000000001</v>
      </c>
      <c r="F36" s="170">
        <v>3.2</v>
      </c>
      <c r="G36" s="279">
        <v>95.718000000000004</v>
      </c>
      <c r="H36" s="177" t="s">
        <v>82</v>
      </c>
      <c r="I36" s="170" t="s">
        <v>108</v>
      </c>
      <c r="J36" s="173">
        <v>1395</v>
      </c>
      <c r="K36" s="173">
        <v>325</v>
      </c>
      <c r="L36" s="173">
        <v>508.02935630000002</v>
      </c>
      <c r="M36" s="368">
        <v>0.35</v>
      </c>
      <c r="N36" s="179" t="s">
        <v>305</v>
      </c>
      <c r="O36" s="171" t="s">
        <v>779</v>
      </c>
      <c r="P36" s="290">
        <v>0</v>
      </c>
      <c r="Q36" s="173">
        <v>0</v>
      </c>
      <c r="R36" s="279">
        <v>0</v>
      </c>
      <c r="S36" s="177">
        <v>34</v>
      </c>
      <c r="T36" s="170" t="s">
        <v>182</v>
      </c>
      <c r="U36" s="173">
        <v>16060</v>
      </c>
      <c r="V36" s="173">
        <v>86</v>
      </c>
      <c r="W36" s="173">
        <v>1024</v>
      </c>
      <c r="X36" s="178">
        <v>1606</v>
      </c>
      <c r="Y36" s="177" t="s">
        <v>82</v>
      </c>
      <c r="Z36" s="173">
        <v>1800</v>
      </c>
      <c r="AA36" s="173">
        <v>1900</v>
      </c>
      <c r="AB36" s="141">
        <v>2100</v>
      </c>
      <c r="AC36" s="179" t="s">
        <v>305</v>
      </c>
      <c r="AD36" s="171" t="s">
        <v>779</v>
      </c>
      <c r="AE36" s="236">
        <v>0</v>
      </c>
      <c r="AF36" s="233">
        <v>0</v>
      </c>
      <c r="AG36" s="178">
        <v>0</v>
      </c>
    </row>
    <row r="37" spans="1:33" x14ac:dyDescent="0.3">
      <c r="A37" s="177" t="s">
        <v>782</v>
      </c>
      <c r="B37" s="360">
        <v>7110500</v>
      </c>
      <c r="C37" s="170">
        <v>0</v>
      </c>
      <c r="D37" s="170">
        <v>0</v>
      </c>
      <c r="E37" s="170">
        <v>0</v>
      </c>
      <c r="F37" s="170">
        <v>0</v>
      </c>
      <c r="G37" s="279">
        <v>4.085</v>
      </c>
      <c r="H37" s="177" t="s">
        <v>315</v>
      </c>
      <c r="I37" s="170" t="s">
        <v>63</v>
      </c>
      <c r="J37" s="173">
        <v>8260</v>
      </c>
      <c r="K37" s="173">
        <v>334</v>
      </c>
      <c r="L37" s="173">
        <v>3091.4181619999999</v>
      </c>
      <c r="M37" s="368">
        <v>0.35</v>
      </c>
      <c r="N37" s="179" t="s">
        <v>309</v>
      </c>
      <c r="O37" s="171" t="s">
        <v>776</v>
      </c>
      <c r="P37" s="290">
        <v>0</v>
      </c>
      <c r="Q37" s="173">
        <v>0</v>
      </c>
      <c r="R37" s="279">
        <v>0</v>
      </c>
      <c r="S37" s="177">
        <v>35</v>
      </c>
      <c r="T37" s="170" t="s">
        <v>142</v>
      </c>
      <c r="U37" s="173">
        <v>41483</v>
      </c>
      <c r="V37" s="173">
        <v>139</v>
      </c>
      <c r="W37" s="173">
        <v>1033</v>
      </c>
      <c r="X37" s="178">
        <v>2388</v>
      </c>
      <c r="Y37" s="177" t="s">
        <v>315</v>
      </c>
      <c r="Z37" s="173">
        <v>10600</v>
      </c>
      <c r="AA37" s="173">
        <v>11500</v>
      </c>
      <c r="AB37" s="141">
        <v>12500</v>
      </c>
      <c r="AC37" s="179" t="s">
        <v>309</v>
      </c>
      <c r="AD37" s="171" t="s">
        <v>776</v>
      </c>
      <c r="AE37" s="236">
        <v>0</v>
      </c>
      <c r="AF37" s="233">
        <v>0</v>
      </c>
      <c r="AG37" s="178">
        <v>0</v>
      </c>
    </row>
    <row r="38" spans="1:33" x14ac:dyDescent="0.3">
      <c r="A38" s="177" t="s">
        <v>783</v>
      </c>
      <c r="B38" s="360">
        <v>7123000</v>
      </c>
      <c r="C38" s="170">
        <v>6.3</v>
      </c>
      <c r="D38" s="170">
        <v>12</v>
      </c>
      <c r="E38" s="170">
        <v>18</v>
      </c>
      <c r="F38" s="170">
        <v>28</v>
      </c>
      <c r="G38" s="279">
        <v>252.18799999999999</v>
      </c>
      <c r="H38" s="177" t="s">
        <v>288</v>
      </c>
      <c r="I38" s="170" t="s">
        <v>182</v>
      </c>
      <c r="J38" s="173">
        <v>51361</v>
      </c>
      <c r="K38" s="173">
        <v>169</v>
      </c>
      <c r="L38" s="173">
        <v>9726.3840849999997</v>
      </c>
      <c r="M38" s="368">
        <v>0.35</v>
      </c>
      <c r="N38" s="179" t="s">
        <v>309</v>
      </c>
      <c r="O38" s="171" t="s">
        <v>777</v>
      </c>
      <c r="P38" s="290">
        <v>0</v>
      </c>
      <c r="Q38" s="173">
        <v>0</v>
      </c>
      <c r="R38" s="279">
        <v>0</v>
      </c>
      <c r="S38" s="177">
        <v>36</v>
      </c>
      <c r="T38" s="170" t="s">
        <v>156</v>
      </c>
      <c r="U38" s="173">
        <v>17888</v>
      </c>
      <c r="V38" s="173">
        <v>65</v>
      </c>
      <c r="W38" s="173">
        <v>0</v>
      </c>
      <c r="X38" s="178">
        <v>1789</v>
      </c>
      <c r="Y38" s="177" t="s">
        <v>288</v>
      </c>
      <c r="Z38" s="173">
        <v>95800</v>
      </c>
      <c r="AA38" s="173">
        <v>105300</v>
      </c>
      <c r="AB38" s="141">
        <v>117000</v>
      </c>
      <c r="AC38" s="179" t="s">
        <v>309</v>
      </c>
      <c r="AD38" s="171" t="s">
        <v>777</v>
      </c>
      <c r="AE38" s="236">
        <v>0</v>
      </c>
      <c r="AF38" s="233">
        <v>0</v>
      </c>
      <c r="AG38" s="178">
        <v>0</v>
      </c>
    </row>
    <row r="39" spans="1:33" x14ac:dyDescent="0.3">
      <c r="A39" s="177" t="s">
        <v>784</v>
      </c>
      <c r="B39" s="360">
        <v>7116500</v>
      </c>
      <c r="C39" s="170">
        <v>0</v>
      </c>
      <c r="D39" s="170">
        <v>0</v>
      </c>
      <c r="E39" s="170">
        <v>0</v>
      </c>
      <c r="F39" s="170">
        <v>0</v>
      </c>
      <c r="G39" s="279">
        <v>34.491</v>
      </c>
      <c r="H39" s="177" t="s">
        <v>316</v>
      </c>
      <c r="I39" s="170" t="s">
        <v>108</v>
      </c>
      <c r="J39" s="173">
        <v>7305</v>
      </c>
      <c r="K39" s="173">
        <v>183</v>
      </c>
      <c r="L39" s="173">
        <v>1497.968048</v>
      </c>
      <c r="M39" s="368">
        <v>0.35</v>
      </c>
      <c r="N39" s="179" t="s">
        <v>309</v>
      </c>
      <c r="O39" s="171" t="s">
        <v>778</v>
      </c>
      <c r="P39" s="290">
        <v>0</v>
      </c>
      <c r="Q39" s="173">
        <v>0</v>
      </c>
      <c r="R39" s="279">
        <v>0</v>
      </c>
      <c r="S39" s="177">
        <v>37</v>
      </c>
      <c r="T39" s="170" t="s">
        <v>156</v>
      </c>
      <c r="U39" s="173">
        <v>27025</v>
      </c>
      <c r="V39" s="173">
        <v>92</v>
      </c>
      <c r="W39" s="173">
        <v>0</v>
      </c>
      <c r="X39" s="178">
        <v>2702</v>
      </c>
      <c r="Y39" s="177" t="s">
        <v>316</v>
      </c>
      <c r="Z39" s="173">
        <v>22200</v>
      </c>
      <c r="AA39" s="173">
        <v>22800</v>
      </c>
      <c r="AB39" s="141">
        <v>23700</v>
      </c>
      <c r="AC39" s="179" t="s">
        <v>309</v>
      </c>
      <c r="AD39" s="171" t="s">
        <v>778</v>
      </c>
      <c r="AE39" s="236">
        <v>0</v>
      </c>
      <c r="AF39" s="233">
        <v>0</v>
      </c>
      <c r="AG39" s="178">
        <v>0</v>
      </c>
    </row>
    <row r="40" spans="1:33" x14ac:dyDescent="0.3">
      <c r="A40" s="177" t="s">
        <v>785</v>
      </c>
      <c r="B40" s="360">
        <v>7119500</v>
      </c>
      <c r="C40" s="170">
        <v>0.8</v>
      </c>
      <c r="D40" s="170">
        <v>1.4</v>
      </c>
      <c r="E40" s="170">
        <v>2</v>
      </c>
      <c r="F40" s="170">
        <v>2.7</v>
      </c>
      <c r="G40" s="279">
        <v>25.827999999999999</v>
      </c>
      <c r="H40" s="177" t="s">
        <v>336</v>
      </c>
      <c r="I40" s="170" t="s">
        <v>63</v>
      </c>
      <c r="J40" s="173">
        <v>300499</v>
      </c>
      <c r="K40" s="173">
        <v>178</v>
      </c>
      <c r="L40" s="173">
        <v>59936.899490000003</v>
      </c>
      <c r="M40" s="368">
        <v>0.35</v>
      </c>
      <c r="N40" s="179" t="s">
        <v>309</v>
      </c>
      <c r="O40" s="171" t="s">
        <v>787</v>
      </c>
      <c r="P40" s="290">
        <v>0</v>
      </c>
      <c r="Q40" s="173">
        <v>0</v>
      </c>
      <c r="R40" s="279">
        <v>0</v>
      </c>
      <c r="S40" s="177">
        <v>38</v>
      </c>
      <c r="T40" s="170" t="s">
        <v>156</v>
      </c>
      <c r="U40" s="173">
        <v>66937</v>
      </c>
      <c r="V40" s="173">
        <v>138</v>
      </c>
      <c r="W40" s="173">
        <v>0</v>
      </c>
      <c r="X40" s="178">
        <v>6694</v>
      </c>
      <c r="Y40" s="177" t="s">
        <v>336</v>
      </c>
      <c r="Z40" s="173">
        <v>527600</v>
      </c>
      <c r="AA40" s="173">
        <v>561800</v>
      </c>
      <c r="AB40" s="141">
        <v>616900</v>
      </c>
      <c r="AC40" s="179" t="s">
        <v>309</v>
      </c>
      <c r="AD40" s="171" t="s">
        <v>787</v>
      </c>
      <c r="AE40" s="236">
        <v>0</v>
      </c>
      <c r="AF40" s="233">
        <v>0</v>
      </c>
      <c r="AG40" s="178">
        <v>0</v>
      </c>
    </row>
    <row r="41" spans="1:33" x14ac:dyDescent="0.3">
      <c r="A41" s="177" t="s">
        <v>786</v>
      </c>
      <c r="B41" s="360">
        <v>7123675</v>
      </c>
      <c r="C41" s="170">
        <v>0.60899999999999999</v>
      </c>
      <c r="D41" s="170">
        <v>1.7</v>
      </c>
      <c r="E41" s="170">
        <v>2.7</v>
      </c>
      <c r="F41" s="170">
        <v>3.6</v>
      </c>
      <c r="G41" s="279">
        <v>12.936</v>
      </c>
      <c r="H41" s="177" t="s">
        <v>289</v>
      </c>
      <c r="I41" s="170" t="s">
        <v>108</v>
      </c>
      <c r="J41" s="173">
        <v>15503</v>
      </c>
      <c r="K41" s="173">
        <v>221</v>
      </c>
      <c r="L41" s="173">
        <v>3839.1869499999998</v>
      </c>
      <c r="M41" s="368">
        <v>0.35</v>
      </c>
      <c r="N41" s="179" t="s">
        <v>309</v>
      </c>
      <c r="O41" s="171" t="s">
        <v>789</v>
      </c>
      <c r="P41" s="290">
        <v>0</v>
      </c>
      <c r="Q41" s="173">
        <v>0</v>
      </c>
      <c r="R41" s="279">
        <v>0</v>
      </c>
      <c r="S41" s="177">
        <v>39</v>
      </c>
      <c r="T41" s="170" t="s">
        <v>156</v>
      </c>
      <c r="U41" s="173">
        <v>32085</v>
      </c>
      <c r="V41" s="173">
        <v>74</v>
      </c>
      <c r="W41" s="173">
        <v>0</v>
      </c>
      <c r="X41" s="178">
        <v>3208</v>
      </c>
      <c r="Y41" s="177" t="s">
        <v>289</v>
      </c>
      <c r="Z41" s="173">
        <v>28200</v>
      </c>
      <c r="AA41" s="173">
        <v>30300</v>
      </c>
      <c r="AB41" s="141">
        <v>33100</v>
      </c>
      <c r="AC41" s="179" t="s">
        <v>309</v>
      </c>
      <c r="AD41" s="171" t="s">
        <v>789</v>
      </c>
      <c r="AE41" s="236">
        <v>0</v>
      </c>
      <c r="AF41" s="233">
        <v>0</v>
      </c>
      <c r="AG41" s="178">
        <v>0</v>
      </c>
    </row>
    <row r="42" spans="1:33" x14ac:dyDescent="0.3">
      <c r="A42" s="177" t="s">
        <v>787</v>
      </c>
      <c r="B42" s="360">
        <v>7135500</v>
      </c>
      <c r="C42" s="170">
        <v>1</v>
      </c>
      <c r="D42" s="170">
        <v>3.4</v>
      </c>
      <c r="E42" s="170">
        <v>7</v>
      </c>
      <c r="F42" s="170">
        <v>19</v>
      </c>
      <c r="G42" s="279">
        <v>332.06599999999997</v>
      </c>
      <c r="H42" s="177" t="s">
        <v>307</v>
      </c>
      <c r="I42" s="170" t="s">
        <v>108</v>
      </c>
      <c r="J42" s="173">
        <v>727</v>
      </c>
      <c r="K42" s="173">
        <v>254</v>
      </c>
      <c r="L42" s="173">
        <v>206.9185219</v>
      </c>
      <c r="M42" s="368">
        <v>0.35</v>
      </c>
      <c r="N42" s="179" t="s">
        <v>309</v>
      </c>
      <c r="O42" s="171" t="s">
        <v>790</v>
      </c>
      <c r="P42" s="290">
        <v>0</v>
      </c>
      <c r="Q42" s="173">
        <v>0</v>
      </c>
      <c r="R42" s="279">
        <v>0</v>
      </c>
      <c r="S42" s="177">
        <v>40</v>
      </c>
      <c r="T42" s="170" t="s">
        <v>167</v>
      </c>
      <c r="U42" s="173">
        <v>153636</v>
      </c>
      <c r="V42" s="173">
        <v>382</v>
      </c>
      <c r="W42" s="173">
        <v>342</v>
      </c>
      <c r="X42" s="178">
        <v>15364</v>
      </c>
      <c r="Y42" s="177" t="s">
        <v>307</v>
      </c>
      <c r="Z42" s="173">
        <v>1500</v>
      </c>
      <c r="AA42" s="173">
        <v>1700</v>
      </c>
      <c r="AB42" s="141">
        <v>1800</v>
      </c>
      <c r="AC42" s="179" t="s">
        <v>309</v>
      </c>
      <c r="AD42" s="171" t="s">
        <v>790</v>
      </c>
      <c r="AE42" s="236">
        <v>0</v>
      </c>
      <c r="AF42" s="233">
        <v>0</v>
      </c>
      <c r="AG42" s="178">
        <v>0</v>
      </c>
    </row>
    <row r="43" spans="1:33" x14ac:dyDescent="0.3">
      <c r="A43" s="177" t="s">
        <v>788</v>
      </c>
      <c r="B43" s="360">
        <v>7128500</v>
      </c>
      <c r="C43" s="170">
        <v>0.5</v>
      </c>
      <c r="D43" s="170">
        <v>1.5</v>
      </c>
      <c r="E43" s="170">
        <v>2.2000000000000002</v>
      </c>
      <c r="F43" s="170">
        <v>4</v>
      </c>
      <c r="G43" s="279">
        <v>92.38</v>
      </c>
      <c r="H43" s="177" t="s">
        <v>307</v>
      </c>
      <c r="I43" s="170" t="s">
        <v>63</v>
      </c>
      <c r="J43" s="173">
        <v>4730</v>
      </c>
      <c r="K43" s="173">
        <v>254</v>
      </c>
      <c r="L43" s="173">
        <v>206.91852</v>
      </c>
      <c r="M43" s="368">
        <v>0.35</v>
      </c>
      <c r="N43" s="179" t="s">
        <v>309</v>
      </c>
      <c r="O43" s="171" t="s">
        <v>793</v>
      </c>
      <c r="P43" s="290">
        <v>0</v>
      </c>
      <c r="Q43" s="173">
        <v>0</v>
      </c>
      <c r="R43" s="279">
        <v>0</v>
      </c>
      <c r="S43" s="177">
        <v>41</v>
      </c>
      <c r="T43" s="170" t="s">
        <v>167</v>
      </c>
      <c r="U43" s="173">
        <v>172757</v>
      </c>
      <c r="V43" s="173">
        <v>92</v>
      </c>
      <c r="W43" s="173">
        <v>342</v>
      </c>
      <c r="X43" s="178">
        <v>17276</v>
      </c>
      <c r="Y43" s="177" t="s">
        <v>307</v>
      </c>
      <c r="Z43" s="173">
        <v>6600</v>
      </c>
      <c r="AA43" s="173">
        <v>7200</v>
      </c>
      <c r="AB43" s="141">
        <v>7800</v>
      </c>
      <c r="AC43" s="179" t="s">
        <v>309</v>
      </c>
      <c r="AD43" s="171" t="s">
        <v>793</v>
      </c>
      <c r="AE43" s="236">
        <v>0</v>
      </c>
      <c r="AF43" s="233">
        <v>0</v>
      </c>
      <c r="AG43" s="178">
        <v>0</v>
      </c>
    </row>
    <row r="44" spans="1:33" x14ac:dyDescent="0.3">
      <c r="A44" s="177" t="s">
        <v>789</v>
      </c>
      <c r="B44" s="360">
        <v>7134100</v>
      </c>
      <c r="C44" s="170">
        <v>0</v>
      </c>
      <c r="D44" s="170">
        <v>0.5</v>
      </c>
      <c r="E44" s="170">
        <v>0.96</v>
      </c>
      <c r="F44" s="170">
        <v>2.2000000000000002</v>
      </c>
      <c r="G44" s="279">
        <v>15.88</v>
      </c>
      <c r="H44" s="177" t="s">
        <v>338</v>
      </c>
      <c r="I44" s="170" t="s">
        <v>63</v>
      </c>
      <c r="J44" s="173">
        <v>22733</v>
      </c>
      <c r="K44" s="173">
        <v>319</v>
      </c>
      <c r="L44" s="173">
        <v>8126.0647449999997</v>
      </c>
      <c r="M44" s="368">
        <v>0.35</v>
      </c>
      <c r="N44" s="179" t="s">
        <v>322</v>
      </c>
      <c r="O44" s="171" t="s">
        <v>752</v>
      </c>
      <c r="P44" s="290">
        <v>0</v>
      </c>
      <c r="Q44" s="173">
        <v>0</v>
      </c>
      <c r="R44" s="279">
        <v>0</v>
      </c>
      <c r="S44" s="177">
        <v>42</v>
      </c>
      <c r="T44" s="170" t="s">
        <v>167</v>
      </c>
      <c r="U44" s="173">
        <v>18650</v>
      </c>
      <c r="V44" s="173">
        <v>105</v>
      </c>
      <c r="W44" s="173">
        <v>342</v>
      </c>
      <c r="X44" s="178">
        <v>1865</v>
      </c>
      <c r="Y44" s="177" t="s">
        <v>338</v>
      </c>
      <c r="Z44" s="173">
        <v>36100</v>
      </c>
      <c r="AA44" s="173">
        <v>38500</v>
      </c>
      <c r="AB44" s="141">
        <v>42200</v>
      </c>
      <c r="AC44" s="179" t="s">
        <v>322</v>
      </c>
      <c r="AD44" s="171" t="s">
        <v>752</v>
      </c>
      <c r="AE44" s="236">
        <v>0</v>
      </c>
      <c r="AF44" s="233">
        <v>0</v>
      </c>
      <c r="AG44" s="178">
        <v>0</v>
      </c>
    </row>
    <row r="45" spans="1:33" x14ac:dyDescent="0.3">
      <c r="A45" s="177" t="s">
        <v>790</v>
      </c>
      <c r="B45" s="359"/>
      <c r="C45" s="170"/>
      <c r="D45" s="170"/>
      <c r="E45" s="170"/>
      <c r="F45" s="170"/>
      <c r="G45" s="279"/>
      <c r="H45" s="177" t="s">
        <v>306</v>
      </c>
      <c r="I45" s="170" t="s">
        <v>156</v>
      </c>
      <c r="J45" s="173">
        <v>133068</v>
      </c>
      <c r="K45" s="173">
        <v>127</v>
      </c>
      <c r="L45" s="173">
        <v>18936.887119999999</v>
      </c>
      <c r="M45" s="368">
        <v>0.35</v>
      </c>
      <c r="N45" s="179" t="s">
        <v>322</v>
      </c>
      <c r="O45" s="171" t="s">
        <v>754</v>
      </c>
      <c r="P45" s="370">
        <v>85</v>
      </c>
      <c r="Q45" s="173">
        <v>0</v>
      </c>
      <c r="R45" s="279">
        <v>0</v>
      </c>
      <c r="S45" s="177">
        <v>43</v>
      </c>
      <c r="T45" s="170" t="s">
        <v>190</v>
      </c>
      <c r="U45" s="173">
        <v>41166</v>
      </c>
      <c r="V45" s="173">
        <v>399</v>
      </c>
      <c r="W45" s="173">
        <v>988</v>
      </c>
      <c r="X45" s="178">
        <v>4117</v>
      </c>
      <c r="Y45" s="177" t="s">
        <v>306</v>
      </c>
      <c r="Z45" s="173">
        <v>259200</v>
      </c>
      <c r="AA45" s="173">
        <v>275800</v>
      </c>
      <c r="AB45" s="141">
        <v>306700</v>
      </c>
      <c r="AC45" s="179" t="s">
        <v>322</v>
      </c>
      <c r="AD45" s="171" t="s">
        <v>754</v>
      </c>
      <c r="AE45" s="236">
        <v>85</v>
      </c>
      <c r="AF45" s="233">
        <v>0</v>
      </c>
      <c r="AG45" s="178">
        <v>0</v>
      </c>
    </row>
    <row r="46" spans="1:33" x14ac:dyDescent="0.3">
      <c r="A46" s="177" t="s">
        <v>791</v>
      </c>
      <c r="B46" s="360">
        <v>7135000</v>
      </c>
      <c r="C46" s="170">
        <v>0</v>
      </c>
      <c r="D46" s="170">
        <v>0</v>
      </c>
      <c r="E46" s="170">
        <v>0</v>
      </c>
      <c r="F46" s="170">
        <v>0</v>
      </c>
      <c r="G46" s="279">
        <v>1.1020000000000001</v>
      </c>
      <c r="H46" s="177" t="s">
        <v>306</v>
      </c>
      <c r="I46" s="170" t="s">
        <v>167</v>
      </c>
      <c r="J46" s="173">
        <v>13649</v>
      </c>
      <c r="K46" s="173">
        <v>127</v>
      </c>
      <c r="L46" s="173">
        <v>18936.887119999999</v>
      </c>
      <c r="M46" s="368">
        <v>0.35</v>
      </c>
      <c r="N46" s="179" t="s">
        <v>151</v>
      </c>
      <c r="O46" s="171" t="s">
        <v>801</v>
      </c>
      <c r="P46" s="173">
        <v>0</v>
      </c>
      <c r="Q46" s="173">
        <v>0</v>
      </c>
      <c r="R46" s="279">
        <v>0</v>
      </c>
      <c r="S46" s="177">
        <v>44</v>
      </c>
      <c r="T46" s="170" t="s">
        <v>190</v>
      </c>
      <c r="U46" s="173">
        <v>39292</v>
      </c>
      <c r="V46" s="173">
        <v>306</v>
      </c>
      <c r="W46" s="173">
        <v>2493</v>
      </c>
      <c r="X46" s="178">
        <v>3929</v>
      </c>
      <c r="Y46" s="177" t="s">
        <v>306</v>
      </c>
      <c r="Z46" s="173">
        <v>28800</v>
      </c>
      <c r="AA46" s="173">
        <v>30600</v>
      </c>
      <c r="AB46" s="141">
        <v>34100</v>
      </c>
      <c r="AC46" s="179" t="s">
        <v>151</v>
      </c>
      <c r="AD46" s="171" t="s">
        <v>801</v>
      </c>
      <c r="AE46" s="236">
        <v>0</v>
      </c>
      <c r="AF46" s="233">
        <v>0</v>
      </c>
      <c r="AG46" s="178">
        <v>0</v>
      </c>
    </row>
    <row r="47" spans="1:33" x14ac:dyDescent="0.3">
      <c r="A47" s="177" t="s">
        <v>792</v>
      </c>
      <c r="B47" s="359"/>
      <c r="C47" s="170"/>
      <c r="D47" s="170"/>
      <c r="E47" s="170"/>
      <c r="F47" s="170"/>
      <c r="G47" s="279"/>
      <c r="H47" s="177" t="s">
        <v>293</v>
      </c>
      <c r="I47" s="170" t="s">
        <v>142</v>
      </c>
      <c r="J47" s="173">
        <v>709</v>
      </c>
      <c r="K47" s="173">
        <v>296</v>
      </c>
      <c r="L47" s="173">
        <v>235.16310519999999</v>
      </c>
      <c r="M47" s="368">
        <v>0.35</v>
      </c>
      <c r="N47" s="179" t="s">
        <v>151</v>
      </c>
      <c r="O47" s="171" t="s">
        <v>804</v>
      </c>
      <c r="P47" s="173">
        <v>0</v>
      </c>
      <c r="Q47" s="173">
        <v>0</v>
      </c>
      <c r="R47" s="279">
        <v>0</v>
      </c>
      <c r="S47" s="177">
        <v>45</v>
      </c>
      <c r="T47" s="170" t="s">
        <v>156</v>
      </c>
      <c r="U47" s="173">
        <v>43777</v>
      </c>
      <c r="V47" s="173">
        <v>55</v>
      </c>
      <c r="W47" s="173">
        <v>0</v>
      </c>
      <c r="X47" s="178">
        <v>4378</v>
      </c>
      <c r="Y47" s="177" t="s">
        <v>293</v>
      </c>
      <c r="Z47" s="173">
        <v>1400</v>
      </c>
      <c r="AA47" s="173">
        <v>1600</v>
      </c>
      <c r="AB47" s="141">
        <v>2000</v>
      </c>
      <c r="AC47" s="179" t="s">
        <v>151</v>
      </c>
      <c r="AD47" s="171" t="s">
        <v>804</v>
      </c>
      <c r="AE47" s="236">
        <v>0</v>
      </c>
      <c r="AF47" s="233">
        <v>0</v>
      </c>
      <c r="AG47" s="178">
        <v>0</v>
      </c>
    </row>
    <row r="48" spans="1:33" x14ac:dyDescent="0.3">
      <c r="A48" s="177" t="s">
        <v>793</v>
      </c>
      <c r="B48" s="359"/>
      <c r="C48" s="170"/>
      <c r="D48" s="170"/>
      <c r="E48" s="170"/>
      <c r="F48" s="170"/>
      <c r="G48" s="279"/>
      <c r="H48" s="177" t="s">
        <v>335</v>
      </c>
      <c r="I48" s="170" t="s">
        <v>190</v>
      </c>
      <c r="J48" s="173">
        <v>13801</v>
      </c>
      <c r="K48" s="173">
        <v>194</v>
      </c>
      <c r="L48" s="173">
        <v>3000.153847</v>
      </c>
      <c r="M48" s="368">
        <v>0.35</v>
      </c>
      <c r="N48" s="179" t="s">
        <v>287</v>
      </c>
      <c r="O48" s="171" t="s">
        <v>801</v>
      </c>
      <c r="P48" s="173">
        <v>0</v>
      </c>
      <c r="Q48" s="173">
        <v>0</v>
      </c>
      <c r="R48" s="279">
        <v>0</v>
      </c>
      <c r="S48" s="187">
        <v>46</v>
      </c>
      <c r="T48" s="170" t="s">
        <v>182</v>
      </c>
      <c r="U48" s="173">
        <v>0</v>
      </c>
      <c r="V48" s="173">
        <v>0</v>
      </c>
      <c r="W48" s="173">
        <v>0</v>
      </c>
      <c r="X48" s="178">
        <v>0</v>
      </c>
      <c r="Y48" s="177" t="s">
        <v>335</v>
      </c>
      <c r="Z48" s="173">
        <v>26200</v>
      </c>
      <c r="AA48" s="173">
        <v>28100</v>
      </c>
      <c r="AB48" s="141">
        <v>31300</v>
      </c>
      <c r="AC48" s="179" t="s">
        <v>287</v>
      </c>
      <c r="AD48" s="171" t="s">
        <v>801</v>
      </c>
      <c r="AE48" s="236">
        <v>0</v>
      </c>
      <c r="AF48" s="233">
        <v>0</v>
      </c>
      <c r="AG48" s="178">
        <v>0</v>
      </c>
    </row>
    <row r="49" spans="1:33" x14ac:dyDescent="0.3">
      <c r="A49" s="177" t="s">
        <v>794</v>
      </c>
      <c r="B49" s="360">
        <v>7153500</v>
      </c>
      <c r="C49" s="359" t="s">
        <v>244</v>
      </c>
      <c r="D49" s="359" t="s">
        <v>245</v>
      </c>
      <c r="E49" s="359" t="s">
        <v>246</v>
      </c>
      <c r="F49" s="359" t="s">
        <v>247</v>
      </c>
      <c r="G49" s="381" t="s">
        <v>260</v>
      </c>
      <c r="H49" s="177" t="s">
        <v>221</v>
      </c>
      <c r="I49" s="170" t="s">
        <v>182</v>
      </c>
      <c r="J49" s="173">
        <v>25569</v>
      </c>
      <c r="K49" s="173">
        <v>172</v>
      </c>
      <c r="L49" s="173">
        <v>4928.0309870000001</v>
      </c>
      <c r="M49" s="368">
        <v>0.35</v>
      </c>
      <c r="N49" s="179" t="s">
        <v>287</v>
      </c>
      <c r="O49" s="171" t="s">
        <v>802</v>
      </c>
      <c r="P49" s="173">
        <v>0</v>
      </c>
      <c r="Q49" s="173">
        <v>0</v>
      </c>
      <c r="R49" s="279">
        <v>0</v>
      </c>
      <c r="S49" s="177">
        <v>47</v>
      </c>
      <c r="T49" s="170" t="s">
        <v>50</v>
      </c>
      <c r="U49" s="173">
        <v>113216</v>
      </c>
      <c r="V49" s="173">
        <v>402</v>
      </c>
      <c r="W49" s="173">
        <v>272</v>
      </c>
      <c r="X49" s="178">
        <v>11322</v>
      </c>
      <c r="Y49" s="177" t="s">
        <v>221</v>
      </c>
      <c r="Z49" s="173">
        <v>45600</v>
      </c>
      <c r="AA49" s="173">
        <v>48500</v>
      </c>
      <c r="AB49" s="141">
        <v>52100</v>
      </c>
      <c r="AC49" s="179" t="s">
        <v>287</v>
      </c>
      <c r="AD49" s="171" t="s">
        <v>802</v>
      </c>
      <c r="AE49" s="236">
        <v>0</v>
      </c>
      <c r="AF49" s="233">
        <v>0</v>
      </c>
      <c r="AG49" s="178">
        <v>0</v>
      </c>
    </row>
    <row r="50" spans="1:33" x14ac:dyDescent="0.3">
      <c r="A50" s="177" t="s">
        <v>795</v>
      </c>
      <c r="B50" s="360">
        <v>7155590</v>
      </c>
      <c r="C50" s="359" t="s">
        <v>244</v>
      </c>
      <c r="D50" s="359" t="s">
        <v>244</v>
      </c>
      <c r="E50" s="359" t="s">
        <v>244</v>
      </c>
      <c r="F50" s="359" t="s">
        <v>244</v>
      </c>
      <c r="G50" s="381" t="s">
        <v>282</v>
      </c>
      <c r="H50" s="177" t="s">
        <v>303</v>
      </c>
      <c r="I50" s="170" t="s">
        <v>167</v>
      </c>
      <c r="J50" s="173">
        <v>38458</v>
      </c>
      <c r="K50" s="173">
        <v>187</v>
      </c>
      <c r="L50" s="173">
        <v>8058.5989250000002</v>
      </c>
      <c r="M50" s="368">
        <v>0.35</v>
      </c>
      <c r="N50" s="179" t="s">
        <v>287</v>
      </c>
      <c r="O50" s="171" t="s">
        <v>805</v>
      </c>
      <c r="P50" s="173">
        <v>0</v>
      </c>
      <c r="Q50" s="173">
        <v>0</v>
      </c>
      <c r="R50" s="279">
        <v>0</v>
      </c>
      <c r="S50" s="177">
        <v>48</v>
      </c>
      <c r="T50" s="170" t="s">
        <v>63</v>
      </c>
      <c r="U50" s="173">
        <v>4744</v>
      </c>
      <c r="V50" s="173">
        <v>414</v>
      </c>
      <c r="W50" s="173">
        <v>0</v>
      </c>
      <c r="X50" s="178">
        <v>474</v>
      </c>
      <c r="Y50" s="177" t="s">
        <v>303</v>
      </c>
      <c r="Z50" s="173">
        <v>77200</v>
      </c>
      <c r="AA50" s="173">
        <v>81300</v>
      </c>
      <c r="AB50" s="141">
        <v>86900</v>
      </c>
      <c r="AC50" s="179" t="s">
        <v>287</v>
      </c>
      <c r="AD50" s="171" t="s">
        <v>805</v>
      </c>
      <c r="AE50" s="236">
        <v>0</v>
      </c>
      <c r="AF50" s="233">
        <v>0</v>
      </c>
      <c r="AG50" s="178">
        <v>0</v>
      </c>
    </row>
    <row r="51" spans="1:33" x14ac:dyDescent="0.3">
      <c r="A51" s="177" t="s">
        <v>796</v>
      </c>
      <c r="B51" s="359"/>
      <c r="C51" s="170"/>
      <c r="D51" s="170"/>
      <c r="E51" s="170"/>
      <c r="F51" s="170"/>
      <c r="G51" s="279"/>
      <c r="H51" s="177" t="s">
        <v>303</v>
      </c>
      <c r="I51" s="170" t="s">
        <v>182</v>
      </c>
      <c r="J51" s="173">
        <v>2747</v>
      </c>
      <c r="K51" s="173">
        <v>187</v>
      </c>
      <c r="L51" s="173">
        <v>8058.5989250000002</v>
      </c>
      <c r="M51" s="368">
        <v>0.35</v>
      </c>
      <c r="N51" s="179" t="s">
        <v>302</v>
      </c>
      <c r="O51" s="171" t="s">
        <v>783</v>
      </c>
      <c r="P51" s="173">
        <v>0</v>
      </c>
      <c r="Q51" s="173">
        <v>0</v>
      </c>
      <c r="R51" s="279">
        <v>0</v>
      </c>
      <c r="S51" s="177">
        <v>49</v>
      </c>
      <c r="T51" s="170" t="s">
        <v>63</v>
      </c>
      <c r="U51" s="173">
        <v>185739</v>
      </c>
      <c r="V51" s="173">
        <v>2390</v>
      </c>
      <c r="W51" s="173">
        <v>0</v>
      </c>
      <c r="X51" s="178">
        <v>0</v>
      </c>
      <c r="Y51" s="177" t="s">
        <v>303</v>
      </c>
      <c r="Z51" s="173">
        <v>8600</v>
      </c>
      <c r="AA51" s="173">
        <v>9000</v>
      </c>
      <c r="AB51" s="141">
        <v>9700</v>
      </c>
      <c r="AC51" s="179" t="s">
        <v>302</v>
      </c>
      <c r="AD51" s="171" t="s">
        <v>783</v>
      </c>
      <c r="AE51" s="236">
        <v>0</v>
      </c>
      <c r="AF51" s="233">
        <v>0</v>
      </c>
      <c r="AG51" s="178">
        <v>0</v>
      </c>
    </row>
    <row r="52" spans="1:33" x14ac:dyDescent="0.3">
      <c r="A52" s="177" t="s">
        <v>797</v>
      </c>
      <c r="B52" s="359"/>
      <c r="C52" s="170"/>
      <c r="D52" s="170"/>
      <c r="E52" s="170"/>
      <c r="F52" s="170"/>
      <c r="G52" s="279"/>
      <c r="H52" s="177" t="s">
        <v>333</v>
      </c>
      <c r="I52" s="170" t="s">
        <v>63</v>
      </c>
      <c r="J52" s="173">
        <v>28152</v>
      </c>
      <c r="K52" s="173">
        <v>241</v>
      </c>
      <c r="L52" s="173">
        <v>7602.5193879999997</v>
      </c>
      <c r="M52" s="368">
        <v>0.35</v>
      </c>
      <c r="N52" s="179" t="s">
        <v>302</v>
      </c>
      <c r="O52" s="171" t="s">
        <v>786</v>
      </c>
      <c r="P52" s="173">
        <v>0</v>
      </c>
      <c r="Q52" s="173">
        <v>0</v>
      </c>
      <c r="R52" s="279">
        <v>0</v>
      </c>
      <c r="S52" s="177">
        <v>50</v>
      </c>
      <c r="T52" s="170" t="s">
        <v>156</v>
      </c>
      <c r="U52" s="173">
        <v>29707</v>
      </c>
      <c r="V52" s="173">
        <v>46</v>
      </c>
      <c r="W52" s="173">
        <v>0</v>
      </c>
      <c r="X52" s="178">
        <v>2971</v>
      </c>
      <c r="Y52" s="177" t="s">
        <v>333</v>
      </c>
      <c r="Z52" s="173">
        <v>53600</v>
      </c>
      <c r="AA52" s="173">
        <v>56600</v>
      </c>
      <c r="AB52" s="141">
        <v>61000</v>
      </c>
      <c r="AC52" s="179" t="s">
        <v>302</v>
      </c>
      <c r="AD52" s="171" t="s">
        <v>786</v>
      </c>
      <c r="AE52" s="236">
        <v>0</v>
      </c>
      <c r="AF52" s="233">
        <v>0</v>
      </c>
      <c r="AG52" s="178">
        <v>0</v>
      </c>
    </row>
    <row r="53" spans="1:33" x14ac:dyDescent="0.3">
      <c r="A53" s="177" t="s">
        <v>798</v>
      </c>
      <c r="B53" s="359"/>
      <c r="C53" s="170"/>
      <c r="D53" s="170"/>
      <c r="E53" s="170"/>
      <c r="F53" s="170"/>
      <c r="G53" s="279"/>
      <c r="H53" s="177" t="s">
        <v>297</v>
      </c>
      <c r="I53" s="170" t="s">
        <v>108</v>
      </c>
      <c r="J53" s="173">
        <v>18723</v>
      </c>
      <c r="K53" s="173">
        <v>185</v>
      </c>
      <c r="L53" s="173">
        <v>3881.310665</v>
      </c>
      <c r="M53" s="368">
        <v>0.35</v>
      </c>
      <c r="N53" s="179" t="s">
        <v>302</v>
      </c>
      <c r="O53" s="171" t="s">
        <v>787</v>
      </c>
      <c r="P53" s="173">
        <v>0</v>
      </c>
      <c r="Q53" s="173">
        <v>0</v>
      </c>
      <c r="R53" s="279">
        <v>0</v>
      </c>
      <c r="S53" s="177">
        <v>51</v>
      </c>
      <c r="T53" s="170" t="s">
        <v>156</v>
      </c>
      <c r="U53" s="173">
        <v>41440</v>
      </c>
      <c r="V53" s="173">
        <v>111</v>
      </c>
      <c r="W53" s="173">
        <v>0</v>
      </c>
      <c r="X53" s="178">
        <v>4144</v>
      </c>
      <c r="Y53" s="177" t="s">
        <v>297</v>
      </c>
      <c r="Z53" s="173">
        <v>23100</v>
      </c>
      <c r="AA53" s="173">
        <v>24400</v>
      </c>
      <c r="AB53" s="141">
        <v>25800</v>
      </c>
      <c r="AC53" s="179" t="s">
        <v>302</v>
      </c>
      <c r="AD53" s="171" t="s">
        <v>787</v>
      </c>
      <c r="AE53" s="236">
        <v>0</v>
      </c>
      <c r="AF53" s="233">
        <v>0</v>
      </c>
      <c r="AG53" s="178">
        <v>0</v>
      </c>
    </row>
    <row r="54" spans="1:33" x14ac:dyDescent="0.3">
      <c r="A54" s="177" t="s">
        <v>799</v>
      </c>
      <c r="B54" s="359"/>
      <c r="C54" s="170"/>
      <c r="D54" s="170"/>
      <c r="E54" s="170"/>
      <c r="F54" s="170"/>
      <c r="G54" s="279"/>
      <c r="H54" s="177" t="s">
        <v>301</v>
      </c>
      <c r="I54" s="170" t="s">
        <v>167</v>
      </c>
      <c r="J54" s="173">
        <v>4438</v>
      </c>
      <c r="K54" s="173">
        <v>157</v>
      </c>
      <c r="L54" s="173">
        <v>780.76114129999996</v>
      </c>
      <c r="M54" s="368">
        <v>0.35</v>
      </c>
      <c r="N54" s="179" t="s">
        <v>300</v>
      </c>
      <c r="O54" s="171" t="s">
        <v>779</v>
      </c>
      <c r="P54" s="173">
        <v>0</v>
      </c>
      <c r="Q54" s="173">
        <v>0</v>
      </c>
      <c r="R54" s="279">
        <v>0</v>
      </c>
      <c r="S54" s="177">
        <v>52</v>
      </c>
      <c r="T54" s="170" t="s">
        <v>156</v>
      </c>
      <c r="U54" s="173">
        <v>5276</v>
      </c>
      <c r="V54" s="173">
        <v>37</v>
      </c>
      <c r="W54" s="173">
        <v>0</v>
      </c>
      <c r="X54" s="178">
        <v>528</v>
      </c>
      <c r="Y54" s="177" t="s">
        <v>301</v>
      </c>
      <c r="Z54" s="173">
        <v>7300</v>
      </c>
      <c r="AA54" s="173">
        <v>8600</v>
      </c>
      <c r="AB54" s="141">
        <v>10300</v>
      </c>
      <c r="AC54" s="179" t="s">
        <v>300</v>
      </c>
      <c r="AD54" s="171" t="s">
        <v>779</v>
      </c>
      <c r="AE54" s="236">
        <v>0</v>
      </c>
      <c r="AF54" s="233">
        <v>0</v>
      </c>
      <c r="AG54" s="178">
        <v>0</v>
      </c>
    </row>
    <row r="55" spans="1:33" x14ac:dyDescent="0.3">
      <c r="A55" s="177" t="s">
        <v>800</v>
      </c>
      <c r="B55" s="360">
        <v>8220000</v>
      </c>
      <c r="C55" s="170">
        <v>110</v>
      </c>
      <c r="D55" s="170">
        <v>140</v>
      </c>
      <c r="E55" s="170">
        <v>165</v>
      </c>
      <c r="F55" s="170">
        <v>198</v>
      </c>
      <c r="G55" s="279">
        <v>892.38499999999999</v>
      </c>
      <c r="H55" s="177" t="s">
        <v>312</v>
      </c>
      <c r="I55" s="170" t="s">
        <v>63</v>
      </c>
      <c r="J55" s="173">
        <v>17038</v>
      </c>
      <c r="K55" s="173">
        <v>110</v>
      </c>
      <c r="L55" s="173">
        <v>2100.1123990000001</v>
      </c>
      <c r="M55" s="368">
        <v>0.35</v>
      </c>
      <c r="N55" s="179" t="s">
        <v>300</v>
      </c>
      <c r="O55" s="171" t="s">
        <v>780</v>
      </c>
      <c r="P55" s="173">
        <v>0</v>
      </c>
      <c r="Q55" s="173">
        <v>0</v>
      </c>
      <c r="R55" s="279">
        <v>0</v>
      </c>
      <c r="S55" s="177">
        <v>53</v>
      </c>
      <c r="T55" s="170" t="s">
        <v>156</v>
      </c>
      <c r="U55" s="173">
        <v>19273</v>
      </c>
      <c r="V55" s="173">
        <v>74</v>
      </c>
      <c r="W55" s="173">
        <v>0</v>
      </c>
      <c r="X55" s="178">
        <v>1927</v>
      </c>
      <c r="Y55" s="177" t="s">
        <v>312</v>
      </c>
      <c r="Z55" s="173">
        <v>43100</v>
      </c>
      <c r="AA55" s="173">
        <v>45200</v>
      </c>
      <c r="AB55" s="141">
        <v>47700</v>
      </c>
      <c r="AC55" s="179" t="s">
        <v>300</v>
      </c>
      <c r="AD55" s="171" t="s">
        <v>780</v>
      </c>
      <c r="AE55" s="236">
        <v>0</v>
      </c>
      <c r="AF55" s="233">
        <v>0</v>
      </c>
      <c r="AG55" s="178">
        <v>0</v>
      </c>
    </row>
    <row r="56" spans="1:33" x14ac:dyDescent="0.3">
      <c r="A56" s="177" t="s">
        <v>801</v>
      </c>
      <c r="B56" s="360">
        <v>8252000</v>
      </c>
      <c r="C56" s="170">
        <v>5</v>
      </c>
      <c r="D56" s="170">
        <v>15</v>
      </c>
      <c r="E56" s="170">
        <v>30</v>
      </c>
      <c r="F56" s="170">
        <v>61</v>
      </c>
      <c r="G56" s="279">
        <v>351.62799999999999</v>
      </c>
      <c r="H56" s="177" t="s">
        <v>339</v>
      </c>
      <c r="I56" s="170" t="s">
        <v>63</v>
      </c>
      <c r="J56" s="173">
        <v>4420</v>
      </c>
      <c r="K56" s="173">
        <v>390</v>
      </c>
      <c r="L56" s="173">
        <v>1931.60409</v>
      </c>
      <c r="M56" s="368">
        <v>0.35</v>
      </c>
      <c r="N56" s="179" t="s">
        <v>311</v>
      </c>
      <c r="O56" s="171" t="s">
        <v>813</v>
      </c>
      <c r="P56" s="173">
        <v>0</v>
      </c>
      <c r="Q56" s="173">
        <v>0</v>
      </c>
      <c r="R56" s="279">
        <v>0</v>
      </c>
      <c r="S56" s="177">
        <v>54</v>
      </c>
      <c r="T56" s="170" t="s">
        <v>190</v>
      </c>
      <c r="U56" s="173">
        <v>28195</v>
      </c>
      <c r="V56" s="173">
        <v>102</v>
      </c>
      <c r="W56" s="173">
        <v>0</v>
      </c>
      <c r="X56" s="178">
        <v>2819</v>
      </c>
      <c r="Y56" s="177" t="s">
        <v>339</v>
      </c>
      <c r="Z56" s="173">
        <v>5200</v>
      </c>
      <c r="AA56" s="173">
        <v>5600</v>
      </c>
      <c r="AB56" s="141">
        <v>6100</v>
      </c>
      <c r="AC56" s="179" t="s">
        <v>311</v>
      </c>
      <c r="AD56" s="171" t="s">
        <v>813</v>
      </c>
      <c r="AE56" s="236">
        <v>0</v>
      </c>
      <c r="AF56" s="233">
        <v>0</v>
      </c>
      <c r="AG56" s="178">
        <v>0</v>
      </c>
    </row>
    <row r="57" spans="1:33" x14ac:dyDescent="0.3">
      <c r="A57" s="177" t="s">
        <v>802</v>
      </c>
      <c r="B57" s="360">
        <v>8234200</v>
      </c>
      <c r="C57" s="170">
        <v>7.0000000000000007E-2</v>
      </c>
      <c r="D57" s="170">
        <v>0.13</v>
      </c>
      <c r="E57" s="170">
        <v>0.18</v>
      </c>
      <c r="F57" s="170">
        <v>0.23</v>
      </c>
      <c r="G57" s="279">
        <v>0.71</v>
      </c>
      <c r="H57" s="177" t="s">
        <v>314</v>
      </c>
      <c r="I57" s="170" t="s">
        <v>156</v>
      </c>
      <c r="J57" s="173">
        <v>15841</v>
      </c>
      <c r="K57" s="173">
        <v>284</v>
      </c>
      <c r="L57" s="173">
        <v>5041.1796439999998</v>
      </c>
      <c r="M57" s="368">
        <v>0.35</v>
      </c>
      <c r="N57" s="179" t="s">
        <v>311</v>
      </c>
      <c r="O57" s="171" t="s">
        <v>815</v>
      </c>
      <c r="P57" s="173">
        <v>0</v>
      </c>
      <c r="Q57" s="173">
        <v>0</v>
      </c>
      <c r="R57" s="279">
        <v>0</v>
      </c>
      <c r="S57" s="177">
        <v>55</v>
      </c>
      <c r="T57" s="170" t="s">
        <v>190</v>
      </c>
      <c r="U57" s="173">
        <v>2674</v>
      </c>
      <c r="V57" s="173">
        <v>186</v>
      </c>
      <c r="W57" s="173">
        <v>619</v>
      </c>
      <c r="X57" s="178">
        <v>267</v>
      </c>
      <c r="Y57" s="177" t="s">
        <v>314</v>
      </c>
      <c r="Z57" s="173">
        <v>34300</v>
      </c>
      <c r="AA57" s="173">
        <v>40300</v>
      </c>
      <c r="AB57" s="141">
        <v>50200</v>
      </c>
      <c r="AC57" s="179" t="s">
        <v>311</v>
      </c>
      <c r="AD57" s="171" t="s">
        <v>815</v>
      </c>
      <c r="AE57" s="236">
        <v>0</v>
      </c>
      <c r="AF57" s="233">
        <v>0</v>
      </c>
      <c r="AG57" s="178">
        <v>0</v>
      </c>
    </row>
    <row r="58" spans="1:33" x14ac:dyDescent="0.3">
      <c r="A58" s="177" t="s">
        <v>803</v>
      </c>
      <c r="B58" s="360">
        <v>8231000</v>
      </c>
      <c r="C58" s="170">
        <v>1</v>
      </c>
      <c r="D58" s="170">
        <v>2</v>
      </c>
      <c r="E58" s="170">
        <v>2.7</v>
      </c>
      <c r="F58" s="170">
        <v>3.5</v>
      </c>
      <c r="G58" s="279">
        <v>14.926</v>
      </c>
      <c r="H58" s="177" t="s">
        <v>296</v>
      </c>
      <c r="I58" s="170" t="s">
        <v>108</v>
      </c>
      <c r="J58" s="173">
        <v>12442</v>
      </c>
      <c r="K58" s="173">
        <v>232</v>
      </c>
      <c r="L58" s="173">
        <v>3234.5168789999998</v>
      </c>
      <c r="M58" s="368">
        <v>0.35</v>
      </c>
      <c r="N58" s="179" t="s">
        <v>311</v>
      </c>
      <c r="O58" s="171" t="s">
        <v>816</v>
      </c>
      <c r="P58" s="173">
        <v>0</v>
      </c>
      <c r="Q58" s="173">
        <v>0</v>
      </c>
      <c r="R58" s="279">
        <v>0</v>
      </c>
      <c r="S58" s="177">
        <v>56</v>
      </c>
      <c r="T58" s="170" t="s">
        <v>190</v>
      </c>
      <c r="U58" s="173">
        <v>2969</v>
      </c>
      <c r="V58" s="173">
        <v>121</v>
      </c>
      <c r="W58" s="173">
        <v>0</v>
      </c>
      <c r="X58" s="178">
        <v>297</v>
      </c>
      <c r="Y58" s="177" t="s">
        <v>296</v>
      </c>
      <c r="Z58" s="173">
        <v>16200</v>
      </c>
      <c r="AA58" s="173">
        <v>17100</v>
      </c>
      <c r="AB58" s="141">
        <v>18300</v>
      </c>
      <c r="AC58" s="179" t="s">
        <v>311</v>
      </c>
      <c r="AD58" s="171" t="s">
        <v>816</v>
      </c>
      <c r="AE58" s="236">
        <v>0</v>
      </c>
      <c r="AF58" s="233">
        <v>0</v>
      </c>
      <c r="AG58" s="178">
        <v>0</v>
      </c>
    </row>
    <row r="59" spans="1:33" x14ac:dyDescent="0.3">
      <c r="A59" s="177" t="s">
        <v>804</v>
      </c>
      <c r="B59" s="360">
        <v>8249000</v>
      </c>
      <c r="C59" s="170">
        <v>0</v>
      </c>
      <c r="D59" s="170">
        <v>0</v>
      </c>
      <c r="E59" s="170">
        <v>0.94399999999999995</v>
      </c>
      <c r="F59" s="170">
        <v>8.0399999999999991</v>
      </c>
      <c r="G59" s="279">
        <v>176.8</v>
      </c>
      <c r="H59" s="177" t="s">
        <v>299</v>
      </c>
      <c r="I59" s="170" t="s">
        <v>108</v>
      </c>
      <c r="J59" s="173">
        <v>159077</v>
      </c>
      <c r="K59" s="173">
        <v>206</v>
      </c>
      <c r="L59" s="173">
        <v>36720.268859999996</v>
      </c>
      <c r="M59" s="368">
        <v>0.35</v>
      </c>
      <c r="N59" s="179" t="s">
        <v>311</v>
      </c>
      <c r="O59" s="171" t="s">
        <v>817</v>
      </c>
      <c r="P59" s="173">
        <v>0</v>
      </c>
      <c r="Q59" s="173">
        <v>0</v>
      </c>
      <c r="R59" s="279">
        <v>0</v>
      </c>
      <c r="S59" s="177">
        <v>57</v>
      </c>
      <c r="T59" s="170" t="s">
        <v>190</v>
      </c>
      <c r="U59" s="173">
        <v>13565</v>
      </c>
      <c r="V59" s="173">
        <v>65</v>
      </c>
      <c r="W59" s="173">
        <v>0</v>
      </c>
      <c r="X59" s="178">
        <v>1357</v>
      </c>
      <c r="Y59" s="177" t="s">
        <v>299</v>
      </c>
      <c r="Z59" s="173">
        <v>267400</v>
      </c>
      <c r="AA59" s="173">
        <v>282000</v>
      </c>
      <c r="AB59" s="141">
        <v>302500</v>
      </c>
      <c r="AC59" s="179" t="s">
        <v>311</v>
      </c>
      <c r="AD59" s="171" t="s">
        <v>817</v>
      </c>
      <c r="AE59" s="236">
        <v>0</v>
      </c>
      <c r="AF59" s="233">
        <v>0</v>
      </c>
      <c r="AG59" s="178">
        <v>0</v>
      </c>
    </row>
    <row r="60" spans="1:33" x14ac:dyDescent="0.3">
      <c r="A60" s="177" t="s">
        <v>805</v>
      </c>
      <c r="B60" s="360">
        <v>8259500</v>
      </c>
      <c r="C60" s="170">
        <v>0</v>
      </c>
      <c r="D60" s="170">
        <v>0</v>
      </c>
      <c r="E60" s="170">
        <v>0</v>
      </c>
      <c r="F60" s="170">
        <v>0</v>
      </c>
      <c r="G60" s="279">
        <v>2.952</v>
      </c>
      <c r="H60" s="177" t="s">
        <v>326</v>
      </c>
      <c r="I60" s="170" t="s">
        <v>190</v>
      </c>
      <c r="J60" s="173">
        <v>6664</v>
      </c>
      <c r="K60" s="173">
        <v>262</v>
      </c>
      <c r="L60" s="173">
        <v>1956.444442</v>
      </c>
      <c r="M60" s="368">
        <v>0.35</v>
      </c>
      <c r="N60" s="179" t="s">
        <v>325</v>
      </c>
      <c r="O60" s="171" t="s">
        <v>752</v>
      </c>
      <c r="P60" s="173">
        <v>0</v>
      </c>
      <c r="Q60" s="173">
        <v>0</v>
      </c>
      <c r="R60" s="279">
        <v>0</v>
      </c>
      <c r="S60" s="177">
        <v>58</v>
      </c>
      <c r="T60" s="170" t="s">
        <v>190</v>
      </c>
      <c r="U60" s="173">
        <v>53358</v>
      </c>
      <c r="V60" s="173">
        <v>149</v>
      </c>
      <c r="W60" s="173">
        <v>0</v>
      </c>
      <c r="X60" s="178">
        <v>5336</v>
      </c>
      <c r="Y60" s="177" t="s">
        <v>326</v>
      </c>
      <c r="Z60" s="173">
        <v>17500</v>
      </c>
      <c r="AA60" s="173">
        <v>33600</v>
      </c>
      <c r="AB60" s="141">
        <v>58800</v>
      </c>
      <c r="AC60" s="179" t="s">
        <v>325</v>
      </c>
      <c r="AD60" s="171" t="s">
        <v>752</v>
      </c>
      <c r="AE60" s="236">
        <v>0</v>
      </c>
      <c r="AF60" s="233">
        <v>0</v>
      </c>
      <c r="AG60" s="178">
        <v>0</v>
      </c>
    </row>
    <row r="61" spans="1:33" x14ac:dyDescent="0.3">
      <c r="A61" s="177" t="s">
        <v>806</v>
      </c>
      <c r="B61" s="359"/>
      <c r="C61" s="170"/>
      <c r="D61" s="170"/>
      <c r="E61" s="170"/>
      <c r="F61" s="170"/>
      <c r="G61" s="279"/>
      <c r="H61" s="177" t="s">
        <v>142</v>
      </c>
      <c r="I61" s="170" t="s">
        <v>142</v>
      </c>
      <c r="J61" s="173">
        <v>11635</v>
      </c>
      <c r="K61" s="173">
        <v>306</v>
      </c>
      <c r="L61" s="173">
        <v>3989.5053710000002</v>
      </c>
      <c r="M61" s="368">
        <v>0.35</v>
      </c>
      <c r="N61" s="179" t="s">
        <v>325</v>
      </c>
      <c r="O61" s="171" t="s">
        <v>753</v>
      </c>
      <c r="P61" s="173">
        <v>0</v>
      </c>
      <c r="Q61" s="173">
        <v>0</v>
      </c>
      <c r="R61" s="279">
        <v>0</v>
      </c>
      <c r="S61" s="177">
        <v>59</v>
      </c>
      <c r="T61" s="170" t="s">
        <v>167</v>
      </c>
      <c r="U61" s="173">
        <v>58557</v>
      </c>
      <c r="V61" s="173">
        <v>224</v>
      </c>
      <c r="W61" s="173">
        <v>0</v>
      </c>
      <c r="X61" s="178">
        <v>5856</v>
      </c>
      <c r="Y61" s="177" t="s">
        <v>142</v>
      </c>
      <c r="Z61" s="173">
        <v>17600</v>
      </c>
      <c r="AA61" s="173">
        <v>19100</v>
      </c>
      <c r="AB61" s="141">
        <v>20900</v>
      </c>
      <c r="AC61" s="179" t="s">
        <v>325</v>
      </c>
      <c r="AD61" s="171" t="s">
        <v>753</v>
      </c>
      <c r="AE61" s="236">
        <v>0</v>
      </c>
      <c r="AF61" s="233">
        <v>0</v>
      </c>
      <c r="AG61" s="178">
        <v>0</v>
      </c>
    </row>
    <row r="62" spans="1:33" x14ac:dyDescent="0.3">
      <c r="A62" s="177" t="s">
        <v>807</v>
      </c>
      <c r="B62" s="360">
        <v>9072500</v>
      </c>
      <c r="C62" s="170">
        <v>500</v>
      </c>
      <c r="D62" s="170">
        <v>606</v>
      </c>
      <c r="E62" s="170">
        <v>679</v>
      </c>
      <c r="F62" s="170">
        <v>785</v>
      </c>
      <c r="G62" s="279">
        <v>2704.5430000000001</v>
      </c>
      <c r="H62" s="177" t="s">
        <v>332</v>
      </c>
      <c r="I62" s="170" t="s">
        <v>190</v>
      </c>
      <c r="J62" s="173">
        <v>23497</v>
      </c>
      <c r="K62" s="173">
        <v>243</v>
      </c>
      <c r="L62" s="173">
        <v>6398.0838940000003</v>
      </c>
      <c r="M62" s="368">
        <v>0.35</v>
      </c>
      <c r="N62" s="179" t="s">
        <v>325</v>
      </c>
      <c r="O62" s="171" t="s">
        <v>754</v>
      </c>
      <c r="P62" s="173">
        <v>0</v>
      </c>
      <c r="Q62" s="173">
        <v>0</v>
      </c>
      <c r="R62" s="279">
        <v>0</v>
      </c>
      <c r="S62" s="177">
        <v>60</v>
      </c>
      <c r="T62" s="170" t="s">
        <v>182</v>
      </c>
      <c r="U62" s="173">
        <v>37396</v>
      </c>
      <c r="V62" s="173">
        <v>197</v>
      </c>
      <c r="W62" s="173">
        <v>0</v>
      </c>
      <c r="X62" s="178">
        <v>3740</v>
      </c>
      <c r="Y62" s="177" t="s">
        <v>332</v>
      </c>
      <c r="Z62" s="173">
        <v>50200</v>
      </c>
      <c r="AA62" s="173">
        <v>55100</v>
      </c>
      <c r="AB62" s="141">
        <v>62700</v>
      </c>
      <c r="AC62" s="179" t="s">
        <v>325</v>
      </c>
      <c r="AD62" s="171" t="s">
        <v>754</v>
      </c>
      <c r="AE62" s="236">
        <v>0</v>
      </c>
      <c r="AF62" s="233">
        <v>0</v>
      </c>
      <c r="AG62" s="178">
        <v>0</v>
      </c>
    </row>
    <row r="63" spans="1:33" x14ac:dyDescent="0.3">
      <c r="A63" s="177" t="s">
        <v>808</v>
      </c>
      <c r="B63" s="360">
        <v>9057500</v>
      </c>
      <c r="C63" s="170">
        <v>18</v>
      </c>
      <c r="D63" s="170">
        <v>64</v>
      </c>
      <c r="E63" s="170">
        <v>104</v>
      </c>
      <c r="F63" s="170">
        <v>176</v>
      </c>
      <c r="G63" s="279">
        <v>450.93700000000001</v>
      </c>
      <c r="H63" s="177" t="s">
        <v>149</v>
      </c>
      <c r="I63" s="170" t="s">
        <v>142</v>
      </c>
      <c r="J63" s="173">
        <v>6614</v>
      </c>
      <c r="K63" s="173">
        <v>274</v>
      </c>
      <c r="L63" s="173">
        <v>2030.7010499999999</v>
      </c>
      <c r="M63" s="368">
        <v>0.35</v>
      </c>
      <c r="N63" s="179" t="s">
        <v>294</v>
      </c>
      <c r="O63" s="171" t="s">
        <v>819</v>
      </c>
      <c r="P63" s="173">
        <v>0</v>
      </c>
      <c r="Q63" s="173">
        <v>0</v>
      </c>
      <c r="R63" s="279">
        <v>0</v>
      </c>
      <c r="S63" s="187">
        <v>61</v>
      </c>
      <c r="T63" s="170" t="s">
        <v>182</v>
      </c>
      <c r="U63" s="173">
        <v>5370</v>
      </c>
      <c r="V63" s="173">
        <v>37</v>
      </c>
      <c r="W63" s="173">
        <v>0</v>
      </c>
      <c r="X63" s="178">
        <v>537</v>
      </c>
      <c r="Y63" s="177" t="s">
        <v>149</v>
      </c>
      <c r="Z63" s="173">
        <v>11000</v>
      </c>
      <c r="AA63" s="173">
        <v>11500</v>
      </c>
      <c r="AB63" s="141">
        <v>12100</v>
      </c>
      <c r="AC63" s="179" t="s">
        <v>294</v>
      </c>
      <c r="AD63" s="171" t="s">
        <v>819</v>
      </c>
      <c r="AE63" s="236">
        <v>0</v>
      </c>
      <c r="AF63" s="233">
        <v>0</v>
      </c>
      <c r="AG63" s="178">
        <v>0</v>
      </c>
    </row>
    <row r="64" spans="1:33" x14ac:dyDescent="0.3">
      <c r="A64" s="177" t="s">
        <v>809</v>
      </c>
      <c r="B64" s="360">
        <v>9070000</v>
      </c>
      <c r="C64" s="170">
        <v>125</v>
      </c>
      <c r="D64" s="170">
        <v>145</v>
      </c>
      <c r="E64" s="170">
        <v>157</v>
      </c>
      <c r="F64" s="170">
        <v>175</v>
      </c>
      <c r="G64" s="279">
        <v>565.97</v>
      </c>
      <c r="H64" s="177" t="s">
        <v>295</v>
      </c>
      <c r="I64" s="170" t="s">
        <v>182</v>
      </c>
      <c r="J64" s="173">
        <v>705</v>
      </c>
      <c r="K64" s="173">
        <v>182</v>
      </c>
      <c r="L64" s="173">
        <v>143.7777705</v>
      </c>
      <c r="M64" s="368">
        <v>0.35</v>
      </c>
      <c r="N64" s="179" t="s">
        <v>294</v>
      </c>
      <c r="O64" s="171" t="s">
        <v>820</v>
      </c>
      <c r="P64" s="173">
        <v>0</v>
      </c>
      <c r="Q64" s="173">
        <v>0</v>
      </c>
      <c r="R64" s="279">
        <v>0</v>
      </c>
      <c r="S64" s="177">
        <v>62</v>
      </c>
      <c r="T64" s="170" t="s">
        <v>167</v>
      </c>
      <c r="U64" s="173">
        <v>31927</v>
      </c>
      <c r="V64" s="173">
        <v>237</v>
      </c>
      <c r="W64" s="173">
        <v>342</v>
      </c>
      <c r="X64" s="178">
        <v>3193</v>
      </c>
      <c r="Y64" s="177" t="s">
        <v>295</v>
      </c>
      <c r="Z64" s="173">
        <v>800</v>
      </c>
      <c r="AA64" s="173">
        <v>1100</v>
      </c>
      <c r="AB64" s="141">
        <v>1400</v>
      </c>
      <c r="AC64" s="179" t="s">
        <v>294</v>
      </c>
      <c r="AD64" s="171" t="s">
        <v>820</v>
      </c>
      <c r="AE64" s="236">
        <v>0</v>
      </c>
      <c r="AF64" s="233">
        <v>0</v>
      </c>
      <c r="AG64" s="178">
        <v>0</v>
      </c>
    </row>
    <row r="65" spans="1:33" x14ac:dyDescent="0.3">
      <c r="A65" s="177" t="s">
        <v>810</v>
      </c>
      <c r="B65" s="360">
        <v>9085000</v>
      </c>
      <c r="C65" s="170">
        <v>285</v>
      </c>
      <c r="D65" s="170">
        <v>330</v>
      </c>
      <c r="E65" s="170">
        <v>363</v>
      </c>
      <c r="F65" s="170">
        <v>420</v>
      </c>
      <c r="G65" s="279">
        <v>1305.7360000000001</v>
      </c>
      <c r="H65" s="177" t="s">
        <v>185</v>
      </c>
      <c r="I65" s="170" t="s">
        <v>182</v>
      </c>
      <c r="J65" s="173">
        <v>7357</v>
      </c>
      <c r="K65" s="173">
        <v>289</v>
      </c>
      <c r="L65" s="173">
        <v>2382.4831549999999</v>
      </c>
      <c r="M65" s="368">
        <v>0.35</v>
      </c>
      <c r="N65" s="179" t="s">
        <v>294</v>
      </c>
      <c r="O65" s="171" t="s">
        <v>839</v>
      </c>
      <c r="P65" s="173">
        <v>0</v>
      </c>
      <c r="Q65" s="173">
        <v>0</v>
      </c>
      <c r="R65" s="279">
        <v>0</v>
      </c>
      <c r="S65" s="177">
        <v>63</v>
      </c>
      <c r="T65" s="170" t="s">
        <v>182</v>
      </c>
      <c r="U65" s="173">
        <v>7065</v>
      </c>
      <c r="V65" s="173">
        <v>74</v>
      </c>
      <c r="W65" s="173">
        <v>84</v>
      </c>
      <c r="X65" s="178">
        <v>706</v>
      </c>
      <c r="Y65" s="177" t="s">
        <v>185</v>
      </c>
      <c r="Z65" s="173">
        <v>17600</v>
      </c>
      <c r="AA65" s="173">
        <v>22000</v>
      </c>
      <c r="AB65" s="141">
        <v>27400</v>
      </c>
      <c r="AC65" s="179" t="s">
        <v>294</v>
      </c>
      <c r="AD65" s="171" t="s">
        <v>839</v>
      </c>
      <c r="AE65" s="236">
        <v>0</v>
      </c>
      <c r="AF65" s="233">
        <v>0</v>
      </c>
      <c r="AG65" s="178">
        <v>0</v>
      </c>
    </row>
    <row r="66" spans="1:33" x14ac:dyDescent="0.3">
      <c r="A66" s="177" t="s">
        <v>811</v>
      </c>
      <c r="B66" s="360">
        <v>9163500</v>
      </c>
      <c r="C66" s="170">
        <v>1460</v>
      </c>
      <c r="D66" s="170">
        <v>1956.5</v>
      </c>
      <c r="E66" s="170">
        <v>2230</v>
      </c>
      <c r="F66" s="170">
        <v>2610</v>
      </c>
      <c r="G66" s="279">
        <v>6134.232</v>
      </c>
      <c r="H66" s="177" t="s">
        <v>924</v>
      </c>
      <c r="I66" s="170" t="s">
        <v>63</v>
      </c>
      <c r="J66" s="173">
        <v>2399</v>
      </c>
      <c r="K66" s="173">
        <v>322</v>
      </c>
      <c r="L66" s="173">
        <v>865.60022289999995</v>
      </c>
      <c r="M66" s="368">
        <v>0.35</v>
      </c>
      <c r="N66" s="179" t="s">
        <v>317</v>
      </c>
      <c r="O66" s="171" t="s">
        <v>752</v>
      </c>
      <c r="P66" s="173">
        <v>0</v>
      </c>
      <c r="Q66" s="173">
        <v>0</v>
      </c>
      <c r="R66" s="279">
        <v>0</v>
      </c>
      <c r="S66" s="177">
        <v>64</v>
      </c>
      <c r="T66" s="170" t="s">
        <v>63</v>
      </c>
      <c r="U66" s="173">
        <v>169640</v>
      </c>
      <c r="V66" s="173">
        <v>2070</v>
      </c>
      <c r="W66" s="173">
        <v>1315</v>
      </c>
      <c r="X66" s="178">
        <v>8420</v>
      </c>
      <c r="Y66" s="177" t="s">
        <v>924</v>
      </c>
      <c r="Z66" s="173">
        <v>3400</v>
      </c>
      <c r="AA66" s="173">
        <v>3500</v>
      </c>
      <c r="AB66" s="141">
        <v>3700</v>
      </c>
      <c r="AC66" s="179" t="s">
        <v>317</v>
      </c>
      <c r="AD66" s="171" t="s">
        <v>752</v>
      </c>
      <c r="AE66" s="236">
        <v>0</v>
      </c>
      <c r="AF66" s="233">
        <v>0</v>
      </c>
      <c r="AG66" s="178">
        <v>0</v>
      </c>
    </row>
    <row r="67" spans="1:33" x14ac:dyDescent="0.3">
      <c r="A67" s="177" t="s">
        <v>812</v>
      </c>
      <c r="B67" s="360">
        <v>9110000</v>
      </c>
      <c r="C67" s="170">
        <v>43</v>
      </c>
      <c r="D67" s="170">
        <v>58</v>
      </c>
      <c r="E67" s="170">
        <v>85</v>
      </c>
      <c r="F67" s="170">
        <v>110</v>
      </c>
      <c r="G67" s="279">
        <v>331.79700000000003</v>
      </c>
      <c r="H67" s="177" t="s">
        <v>320</v>
      </c>
      <c r="I67" s="170" t="s">
        <v>156</v>
      </c>
      <c r="J67" s="173">
        <v>27994</v>
      </c>
      <c r="K67" s="173">
        <v>246</v>
      </c>
      <c r="L67" s="173">
        <v>7716.6944679999997</v>
      </c>
      <c r="M67" s="368">
        <v>0.35</v>
      </c>
      <c r="N67" s="179" t="s">
        <v>317</v>
      </c>
      <c r="O67" s="171" t="s">
        <v>753</v>
      </c>
      <c r="P67" s="173">
        <v>0</v>
      </c>
      <c r="Q67" s="173">
        <v>0</v>
      </c>
      <c r="R67" s="279">
        <v>0</v>
      </c>
      <c r="S67" s="177">
        <v>65</v>
      </c>
      <c r="T67" s="170" t="s">
        <v>63</v>
      </c>
      <c r="U67" s="173">
        <v>416075</v>
      </c>
      <c r="V67" s="173">
        <v>3900</v>
      </c>
      <c r="W67" s="173">
        <v>42</v>
      </c>
      <c r="X67" s="178">
        <v>0</v>
      </c>
      <c r="Y67" s="177" t="s">
        <v>320</v>
      </c>
      <c r="Z67" s="173">
        <v>61800</v>
      </c>
      <c r="AA67" s="173">
        <v>73100</v>
      </c>
      <c r="AB67" s="141">
        <v>90200</v>
      </c>
      <c r="AC67" s="179" t="s">
        <v>317</v>
      </c>
      <c r="AD67" s="171" t="s">
        <v>753</v>
      </c>
      <c r="AE67" s="236">
        <v>0</v>
      </c>
      <c r="AF67" s="233">
        <v>0</v>
      </c>
      <c r="AG67" s="178">
        <v>0</v>
      </c>
    </row>
    <row r="68" spans="1:33" x14ac:dyDescent="0.3">
      <c r="A68" s="177" t="s">
        <v>813</v>
      </c>
      <c r="B68" s="360">
        <v>9128000</v>
      </c>
      <c r="C68" s="170">
        <v>17</v>
      </c>
      <c r="D68" s="170">
        <v>93</v>
      </c>
      <c r="E68" s="170">
        <v>198</v>
      </c>
      <c r="F68" s="170">
        <v>320</v>
      </c>
      <c r="G68" s="279">
        <v>1282.5409999999999</v>
      </c>
      <c r="H68" s="177" t="s">
        <v>310</v>
      </c>
      <c r="I68" s="170" t="s">
        <v>63</v>
      </c>
      <c r="J68" s="173">
        <v>13898</v>
      </c>
      <c r="K68" s="173">
        <v>173</v>
      </c>
      <c r="L68" s="173">
        <v>269400.198875</v>
      </c>
      <c r="M68" s="368">
        <v>0.35</v>
      </c>
      <c r="N68" s="179" t="s">
        <v>161</v>
      </c>
      <c r="O68" s="171" t="s">
        <v>779</v>
      </c>
      <c r="P68" s="173">
        <v>0</v>
      </c>
      <c r="Q68" s="173">
        <v>0</v>
      </c>
      <c r="R68" s="279">
        <v>0</v>
      </c>
      <c r="S68" s="177">
        <v>66</v>
      </c>
      <c r="T68" s="170" t="s">
        <v>108</v>
      </c>
      <c r="U68" s="173">
        <v>33545</v>
      </c>
      <c r="V68" s="173">
        <v>540</v>
      </c>
      <c r="W68" s="173">
        <v>422</v>
      </c>
      <c r="X68" s="178">
        <v>0</v>
      </c>
      <c r="Y68" s="177" t="s">
        <v>310</v>
      </c>
      <c r="Z68" s="173">
        <v>19100</v>
      </c>
      <c r="AA68" s="173">
        <v>20900</v>
      </c>
      <c r="AB68" s="141">
        <v>23100</v>
      </c>
      <c r="AC68" s="179" t="s">
        <v>161</v>
      </c>
      <c r="AD68" s="171" t="s">
        <v>779</v>
      </c>
      <c r="AE68" s="236">
        <v>0</v>
      </c>
      <c r="AF68" s="233">
        <v>0</v>
      </c>
      <c r="AG68" s="178">
        <v>0</v>
      </c>
    </row>
    <row r="69" spans="1:33" x14ac:dyDescent="0.3">
      <c r="A69" s="177" t="s">
        <v>814</v>
      </c>
      <c r="B69" s="360">
        <v>9119000</v>
      </c>
      <c r="C69" s="170">
        <v>22</v>
      </c>
      <c r="D69" s="170">
        <v>43</v>
      </c>
      <c r="E69" s="170">
        <v>52</v>
      </c>
      <c r="F69" s="170">
        <v>63</v>
      </c>
      <c r="G69" s="279">
        <v>170.16</v>
      </c>
      <c r="H69" s="177" t="s">
        <v>310</v>
      </c>
      <c r="I69" s="170" t="s">
        <v>108</v>
      </c>
      <c r="J69" s="173">
        <v>9306</v>
      </c>
      <c r="K69" s="173">
        <v>173</v>
      </c>
      <c r="L69" s="173">
        <v>269400.198875</v>
      </c>
      <c r="M69" s="368">
        <v>0.35</v>
      </c>
      <c r="N69" s="179" t="s">
        <v>161</v>
      </c>
      <c r="O69" s="171" t="s">
        <v>807</v>
      </c>
      <c r="P69" s="173">
        <v>0</v>
      </c>
      <c r="Q69" s="173">
        <v>0</v>
      </c>
      <c r="R69" s="279">
        <v>0</v>
      </c>
      <c r="S69" s="177">
        <v>67</v>
      </c>
      <c r="T69" s="170" t="s">
        <v>108</v>
      </c>
      <c r="U69" s="173">
        <v>145689</v>
      </c>
      <c r="V69" s="173">
        <v>2236</v>
      </c>
      <c r="W69" s="173">
        <v>2250</v>
      </c>
      <c r="X69" s="178">
        <v>7771</v>
      </c>
      <c r="Y69" s="177" t="s">
        <v>310</v>
      </c>
      <c r="Z69" s="173">
        <v>19900</v>
      </c>
      <c r="AA69" s="173">
        <v>21800</v>
      </c>
      <c r="AB69" s="141">
        <v>24000</v>
      </c>
      <c r="AC69" s="179" t="s">
        <v>161</v>
      </c>
      <c r="AD69" s="171" t="s">
        <v>807</v>
      </c>
      <c r="AE69" s="236">
        <v>0</v>
      </c>
      <c r="AF69" s="233">
        <v>0</v>
      </c>
      <c r="AG69" s="178">
        <v>0</v>
      </c>
    </row>
    <row r="70" spans="1:33" x14ac:dyDescent="0.3">
      <c r="A70" s="177" t="s">
        <v>815</v>
      </c>
      <c r="B70" s="360">
        <v>9135950</v>
      </c>
      <c r="C70" s="170">
        <v>25</v>
      </c>
      <c r="D70" s="170">
        <v>35</v>
      </c>
      <c r="E70" s="170">
        <v>47.7</v>
      </c>
      <c r="F70" s="170">
        <v>61</v>
      </c>
      <c r="G70" s="279">
        <v>288.85199999999998</v>
      </c>
      <c r="H70" s="177" t="s">
        <v>324</v>
      </c>
      <c r="I70" s="170" t="s">
        <v>63</v>
      </c>
      <c r="J70" s="173">
        <v>4753</v>
      </c>
      <c r="K70" s="173">
        <v>320</v>
      </c>
      <c r="L70" s="173">
        <v>1704.3117279999999</v>
      </c>
      <c r="M70" s="368">
        <v>0.35</v>
      </c>
      <c r="N70" s="179" t="s">
        <v>161</v>
      </c>
      <c r="O70" s="171" t="s">
        <v>809</v>
      </c>
      <c r="P70" s="173">
        <v>600</v>
      </c>
      <c r="Q70" s="173">
        <v>0</v>
      </c>
      <c r="R70" s="279">
        <v>0</v>
      </c>
      <c r="S70" s="177">
        <v>68</v>
      </c>
      <c r="T70" s="170" t="s">
        <v>167</v>
      </c>
      <c r="U70" s="173">
        <v>25915</v>
      </c>
      <c r="V70" s="173">
        <v>92</v>
      </c>
      <c r="W70" s="173">
        <v>342</v>
      </c>
      <c r="X70" s="178">
        <v>2591</v>
      </c>
      <c r="Y70" s="177" t="s">
        <v>324</v>
      </c>
      <c r="Z70" s="173">
        <v>5300</v>
      </c>
      <c r="AA70" s="173">
        <v>5600</v>
      </c>
      <c r="AB70" s="141">
        <v>6100</v>
      </c>
      <c r="AC70" s="179" t="s">
        <v>161</v>
      </c>
      <c r="AD70" s="171" t="s">
        <v>809</v>
      </c>
      <c r="AE70" s="236">
        <v>600</v>
      </c>
      <c r="AF70" s="233">
        <v>0</v>
      </c>
      <c r="AG70" s="178">
        <v>0</v>
      </c>
    </row>
    <row r="71" spans="1:33" x14ac:dyDescent="0.3">
      <c r="A71" s="177" t="s">
        <v>816</v>
      </c>
      <c r="B71" s="360">
        <v>9152500</v>
      </c>
      <c r="C71" s="170">
        <v>338</v>
      </c>
      <c r="D71" s="170">
        <v>572</v>
      </c>
      <c r="E71" s="170">
        <v>703</v>
      </c>
      <c r="F71" s="170">
        <v>850</v>
      </c>
      <c r="G71" s="279">
        <v>2555.8270000000002</v>
      </c>
      <c r="H71" s="177" t="s">
        <v>334</v>
      </c>
      <c r="I71" s="170" t="s">
        <v>63</v>
      </c>
      <c r="J71" s="173">
        <v>255527</v>
      </c>
      <c r="K71" s="173">
        <v>186</v>
      </c>
      <c r="L71" s="173">
        <v>53257.525049999997</v>
      </c>
      <c r="M71" s="368">
        <v>0.35</v>
      </c>
      <c r="N71" s="179" t="s">
        <v>161</v>
      </c>
      <c r="O71" s="171" t="s">
        <v>810</v>
      </c>
      <c r="P71" s="173">
        <v>0</v>
      </c>
      <c r="Q71" s="173">
        <v>0</v>
      </c>
      <c r="R71" s="279">
        <v>0</v>
      </c>
      <c r="S71" s="177">
        <v>69</v>
      </c>
      <c r="T71" s="170" t="s">
        <v>182</v>
      </c>
      <c r="U71" s="173">
        <v>2021</v>
      </c>
      <c r="V71" s="173">
        <v>37</v>
      </c>
      <c r="W71" s="173">
        <v>0</v>
      </c>
      <c r="X71" s="178">
        <v>202</v>
      </c>
      <c r="Y71" s="177" t="s">
        <v>334</v>
      </c>
      <c r="Z71" s="173">
        <v>625300</v>
      </c>
      <c r="AA71" s="173">
        <v>655000</v>
      </c>
      <c r="AB71" s="141">
        <v>698300</v>
      </c>
      <c r="AC71" s="179" t="s">
        <v>161</v>
      </c>
      <c r="AD71" s="171" t="s">
        <v>810</v>
      </c>
      <c r="AE71" s="236">
        <v>0</v>
      </c>
      <c r="AF71" s="233">
        <v>0</v>
      </c>
      <c r="AG71" s="178">
        <v>0</v>
      </c>
    </row>
    <row r="72" spans="1:33" ht="15" thickBot="1" x14ac:dyDescent="0.35">
      <c r="A72" s="177" t="s">
        <v>817</v>
      </c>
      <c r="B72" s="360">
        <v>9149500</v>
      </c>
      <c r="C72" s="170">
        <v>63.08</v>
      </c>
      <c r="D72" s="170">
        <v>92</v>
      </c>
      <c r="E72" s="170">
        <v>108</v>
      </c>
      <c r="F72" s="170">
        <v>130</v>
      </c>
      <c r="G72" s="279">
        <v>300.93400000000003</v>
      </c>
      <c r="H72" s="6" t="s">
        <v>323</v>
      </c>
      <c r="I72" s="7" t="s">
        <v>63</v>
      </c>
      <c r="J72" s="183">
        <v>10028</v>
      </c>
      <c r="K72" s="183">
        <v>281</v>
      </c>
      <c r="L72" s="183">
        <v>3157.561987</v>
      </c>
      <c r="M72" s="385">
        <v>0.35</v>
      </c>
      <c r="N72" s="179" t="s">
        <v>308</v>
      </c>
      <c r="O72" s="171" t="s">
        <v>752</v>
      </c>
      <c r="P72" s="173">
        <v>0</v>
      </c>
      <c r="Q72" s="173">
        <v>0</v>
      </c>
      <c r="R72" s="279">
        <v>0</v>
      </c>
      <c r="S72" s="177">
        <v>70</v>
      </c>
      <c r="T72" s="170" t="s">
        <v>156</v>
      </c>
      <c r="U72" s="173">
        <v>7931</v>
      </c>
      <c r="V72" s="173">
        <v>46</v>
      </c>
      <c r="W72" s="173">
        <v>0</v>
      </c>
      <c r="X72" s="178">
        <v>793</v>
      </c>
      <c r="Y72" s="6" t="s">
        <v>323</v>
      </c>
      <c r="Z72" s="183">
        <v>12700</v>
      </c>
      <c r="AA72" s="183">
        <v>13600</v>
      </c>
      <c r="AB72" s="142">
        <v>15100</v>
      </c>
      <c r="AC72" s="179" t="s">
        <v>308</v>
      </c>
      <c r="AD72" s="171" t="s">
        <v>752</v>
      </c>
      <c r="AE72" s="236">
        <v>0</v>
      </c>
      <c r="AF72" s="233">
        <v>0</v>
      </c>
      <c r="AG72" s="178">
        <v>0</v>
      </c>
    </row>
    <row r="73" spans="1:33" ht="15" thickTop="1" x14ac:dyDescent="0.3">
      <c r="A73" s="177" t="s">
        <v>818</v>
      </c>
      <c r="B73" s="360">
        <v>9163570</v>
      </c>
      <c r="C73" s="170">
        <v>0.02</v>
      </c>
      <c r="D73" s="170">
        <v>0.03</v>
      </c>
      <c r="E73" s="170">
        <v>0.04</v>
      </c>
      <c r="F73" s="170">
        <v>0.06</v>
      </c>
      <c r="G73" s="279">
        <v>0.76600000000000001</v>
      </c>
      <c r="N73" s="179" t="s">
        <v>308</v>
      </c>
      <c r="O73" s="171" t="s">
        <v>753</v>
      </c>
      <c r="P73" s="173">
        <v>0</v>
      </c>
      <c r="Q73" s="173">
        <v>0</v>
      </c>
      <c r="R73" s="279">
        <v>0</v>
      </c>
      <c r="S73" s="177">
        <v>71</v>
      </c>
      <c r="T73" s="170" t="s">
        <v>182</v>
      </c>
      <c r="U73" s="173">
        <v>9501</v>
      </c>
      <c r="V73" s="173">
        <v>148</v>
      </c>
      <c r="W73" s="173">
        <v>0</v>
      </c>
      <c r="X73" s="178">
        <v>950</v>
      </c>
      <c r="AC73" s="179" t="s">
        <v>308</v>
      </c>
      <c r="AD73" s="171" t="s">
        <v>753</v>
      </c>
      <c r="AE73" s="236">
        <v>0</v>
      </c>
      <c r="AF73" s="233">
        <v>0</v>
      </c>
      <c r="AG73" s="178">
        <v>0</v>
      </c>
    </row>
    <row r="74" spans="1:33" x14ac:dyDescent="0.3">
      <c r="A74" s="177" t="s">
        <v>819</v>
      </c>
      <c r="B74" s="360">
        <v>9171100</v>
      </c>
      <c r="C74" s="170">
        <v>1.4</v>
      </c>
      <c r="D74" s="170">
        <v>8</v>
      </c>
      <c r="E74" s="170">
        <v>15</v>
      </c>
      <c r="F74" s="170">
        <v>32</v>
      </c>
      <c r="G74" s="279">
        <v>378.40499999999997</v>
      </c>
      <c r="N74" s="179" t="s">
        <v>308</v>
      </c>
      <c r="O74" s="171" t="s">
        <v>760</v>
      </c>
      <c r="P74" s="173">
        <v>0</v>
      </c>
      <c r="Q74" s="173">
        <v>0</v>
      </c>
      <c r="R74" s="279">
        <v>0</v>
      </c>
      <c r="S74" s="177">
        <v>72</v>
      </c>
      <c r="T74" s="170" t="s">
        <v>156</v>
      </c>
      <c r="U74" s="173">
        <v>202301</v>
      </c>
      <c r="V74" s="173">
        <v>184</v>
      </c>
      <c r="W74" s="173">
        <v>468</v>
      </c>
      <c r="X74" s="178">
        <v>19348</v>
      </c>
      <c r="AC74" s="179" t="s">
        <v>308</v>
      </c>
      <c r="AD74" s="171" t="s">
        <v>760</v>
      </c>
      <c r="AE74" s="236">
        <v>0</v>
      </c>
      <c r="AF74" s="233">
        <v>0</v>
      </c>
      <c r="AG74" s="178">
        <v>0</v>
      </c>
    </row>
    <row r="75" spans="1:33" x14ac:dyDescent="0.3">
      <c r="A75" s="177" t="s">
        <v>820</v>
      </c>
      <c r="B75" s="360">
        <v>9177000</v>
      </c>
      <c r="C75" s="170">
        <v>20</v>
      </c>
      <c r="D75" s="170">
        <v>40</v>
      </c>
      <c r="E75" s="170">
        <v>56</v>
      </c>
      <c r="F75" s="170">
        <v>72</v>
      </c>
      <c r="G75" s="279">
        <v>361.84399999999999</v>
      </c>
      <c r="N75" s="179" t="s">
        <v>308</v>
      </c>
      <c r="O75" s="171" t="s">
        <v>761</v>
      </c>
      <c r="P75" s="173">
        <v>0</v>
      </c>
      <c r="Q75" s="173">
        <v>0</v>
      </c>
      <c r="R75" s="279">
        <v>0</v>
      </c>
      <c r="S75" s="177">
        <v>73</v>
      </c>
      <c r="T75" s="170" t="s">
        <v>182</v>
      </c>
      <c r="U75" s="173">
        <v>4094</v>
      </c>
      <c r="V75" s="173">
        <v>37</v>
      </c>
      <c r="W75" s="173">
        <v>0</v>
      </c>
      <c r="X75" s="178">
        <v>409</v>
      </c>
      <c r="AC75" s="179" t="s">
        <v>308</v>
      </c>
      <c r="AD75" s="171" t="s">
        <v>761</v>
      </c>
      <c r="AE75" s="236">
        <v>0</v>
      </c>
      <c r="AF75" s="233">
        <v>0</v>
      </c>
      <c r="AG75" s="178">
        <v>0</v>
      </c>
    </row>
    <row r="76" spans="1:33" x14ac:dyDescent="0.3">
      <c r="A76" s="177" t="s">
        <v>821</v>
      </c>
      <c r="B76" s="360">
        <v>9179500</v>
      </c>
      <c r="C76" s="170">
        <v>48.75</v>
      </c>
      <c r="D76" s="170">
        <v>82.75</v>
      </c>
      <c r="E76" s="170">
        <v>108</v>
      </c>
      <c r="F76" s="170">
        <v>138</v>
      </c>
      <c r="G76" s="279">
        <v>938.351</v>
      </c>
      <c r="N76" s="179" t="s">
        <v>308</v>
      </c>
      <c r="O76" s="171" t="s">
        <v>780</v>
      </c>
      <c r="P76" s="173">
        <v>0</v>
      </c>
      <c r="Q76" s="173">
        <v>0</v>
      </c>
      <c r="R76" s="279">
        <v>0</v>
      </c>
      <c r="S76" s="177">
        <v>77</v>
      </c>
      <c r="T76" s="170" t="s">
        <v>182</v>
      </c>
      <c r="U76" s="173">
        <v>4914</v>
      </c>
      <c r="V76" s="173">
        <v>25</v>
      </c>
      <c r="W76" s="173">
        <v>0</v>
      </c>
      <c r="X76" s="178">
        <v>491</v>
      </c>
      <c r="AC76" s="179" t="s">
        <v>308</v>
      </c>
      <c r="AD76" s="171" t="s">
        <v>780</v>
      </c>
      <c r="AE76" s="236">
        <v>0</v>
      </c>
      <c r="AF76" s="233">
        <v>0</v>
      </c>
      <c r="AG76" s="178">
        <v>0</v>
      </c>
    </row>
    <row r="77" spans="1:33" x14ac:dyDescent="0.3">
      <c r="A77" s="177" t="s">
        <v>822</v>
      </c>
      <c r="B77" s="359"/>
      <c r="C77" s="170"/>
      <c r="D77" s="170"/>
      <c r="E77" s="170"/>
      <c r="F77" s="170"/>
      <c r="G77" s="279"/>
      <c r="N77" s="179" t="s">
        <v>308</v>
      </c>
      <c r="O77" s="171" t="s">
        <v>781</v>
      </c>
      <c r="P77" s="173">
        <v>0</v>
      </c>
      <c r="Q77" s="173">
        <v>0</v>
      </c>
      <c r="R77" s="279">
        <v>0</v>
      </c>
      <c r="S77" s="187">
        <v>76</v>
      </c>
      <c r="T77" s="170" t="s">
        <v>63</v>
      </c>
      <c r="U77" s="173">
        <v>0</v>
      </c>
      <c r="V77" s="173">
        <v>138</v>
      </c>
      <c r="W77" s="173">
        <v>0</v>
      </c>
      <c r="X77" s="178">
        <v>0</v>
      </c>
      <c r="AC77" s="179" t="s">
        <v>308</v>
      </c>
      <c r="AD77" s="171" t="s">
        <v>781</v>
      </c>
      <c r="AE77" s="236">
        <v>0</v>
      </c>
      <c r="AF77" s="233">
        <v>0</v>
      </c>
      <c r="AG77" s="178">
        <v>0</v>
      </c>
    </row>
    <row r="78" spans="1:33" x14ac:dyDescent="0.3">
      <c r="A78" s="177" t="s">
        <v>823</v>
      </c>
      <c r="B78" s="359"/>
      <c r="C78" s="170"/>
      <c r="D78" s="170"/>
      <c r="E78" s="170"/>
      <c r="F78" s="170"/>
      <c r="G78" s="279"/>
      <c r="N78" s="179" t="s">
        <v>308</v>
      </c>
      <c r="O78" s="171" t="s">
        <v>782</v>
      </c>
      <c r="P78" s="173">
        <v>0</v>
      </c>
      <c r="Q78" s="173">
        <v>0</v>
      </c>
      <c r="R78" s="279">
        <v>0</v>
      </c>
      <c r="S78" s="177">
        <v>78</v>
      </c>
      <c r="T78" s="170" t="s">
        <v>182</v>
      </c>
      <c r="U78" s="173">
        <v>8595</v>
      </c>
      <c r="V78" s="173">
        <v>86</v>
      </c>
      <c r="W78" s="173">
        <v>0</v>
      </c>
      <c r="X78" s="178">
        <v>860</v>
      </c>
      <c r="AC78" s="179" t="s">
        <v>308</v>
      </c>
      <c r="AD78" s="171" t="s">
        <v>782</v>
      </c>
      <c r="AE78" s="236">
        <v>0</v>
      </c>
      <c r="AF78" s="233">
        <v>0</v>
      </c>
      <c r="AG78" s="178">
        <v>0</v>
      </c>
    </row>
    <row r="79" spans="1:33" x14ac:dyDescent="0.3">
      <c r="A79" s="177" t="s">
        <v>824</v>
      </c>
      <c r="B79" s="360">
        <v>9235490</v>
      </c>
      <c r="C79" s="170">
        <v>0.76200000000000001</v>
      </c>
      <c r="D79" s="170">
        <v>1.1000000000000001</v>
      </c>
      <c r="E79" s="170">
        <v>1.6</v>
      </c>
      <c r="F79" s="170">
        <v>2.2000000000000002</v>
      </c>
      <c r="G79" s="279">
        <v>7.766</v>
      </c>
      <c r="N79" s="179" t="s">
        <v>308</v>
      </c>
      <c r="O79" s="171" t="s">
        <v>783</v>
      </c>
      <c r="P79" s="173">
        <v>0</v>
      </c>
      <c r="Q79" s="173">
        <v>0</v>
      </c>
      <c r="R79" s="279">
        <v>0</v>
      </c>
      <c r="S79" s="177">
        <v>79</v>
      </c>
      <c r="T79" s="170" t="s">
        <v>108</v>
      </c>
      <c r="U79" s="173">
        <v>3803</v>
      </c>
      <c r="V79" s="173">
        <v>231</v>
      </c>
      <c r="W79" s="173">
        <v>779</v>
      </c>
      <c r="X79" s="178">
        <v>380</v>
      </c>
      <c r="AC79" s="179" t="s">
        <v>308</v>
      </c>
      <c r="AD79" s="171" t="s">
        <v>783</v>
      </c>
      <c r="AE79" s="236">
        <v>0</v>
      </c>
      <c r="AF79" s="233">
        <v>0</v>
      </c>
      <c r="AG79" s="178">
        <v>0</v>
      </c>
    </row>
    <row r="80" spans="1:33" ht="15" thickBot="1" x14ac:dyDescent="0.35">
      <c r="A80" s="177" t="s">
        <v>825</v>
      </c>
      <c r="B80" s="360">
        <v>9247600</v>
      </c>
      <c r="C80" s="170">
        <v>31.06</v>
      </c>
      <c r="D80" s="170">
        <v>103</v>
      </c>
      <c r="E80" s="170">
        <v>139</v>
      </c>
      <c r="F80" s="170">
        <v>179</v>
      </c>
      <c r="G80" s="279">
        <v>1212.6179999999999</v>
      </c>
      <c r="N80" s="179" t="s">
        <v>308</v>
      </c>
      <c r="O80" s="171" t="s">
        <v>786</v>
      </c>
      <c r="P80" s="173">
        <v>0</v>
      </c>
      <c r="Q80" s="173">
        <v>0</v>
      </c>
      <c r="R80" s="11">
        <v>0</v>
      </c>
      <c r="S80" s="7">
        <v>80</v>
      </c>
      <c r="T80" s="170" t="s">
        <v>63</v>
      </c>
      <c r="U80" s="173">
        <v>1035</v>
      </c>
      <c r="V80" s="183">
        <v>414</v>
      </c>
      <c r="W80" s="183">
        <v>13</v>
      </c>
      <c r="X80" s="183">
        <v>103</v>
      </c>
      <c r="AC80" s="179" t="s">
        <v>308</v>
      </c>
      <c r="AD80" s="171" t="s">
        <v>786</v>
      </c>
      <c r="AE80" s="236">
        <v>0</v>
      </c>
      <c r="AF80" s="233">
        <v>0</v>
      </c>
      <c r="AG80" s="178">
        <v>0</v>
      </c>
    </row>
    <row r="81" spans="1:33" ht="15" thickTop="1" x14ac:dyDescent="0.3">
      <c r="A81" s="177" t="s">
        <v>826</v>
      </c>
      <c r="B81" s="360">
        <v>9260050</v>
      </c>
      <c r="C81" s="170">
        <v>38</v>
      </c>
      <c r="D81" s="170">
        <v>130</v>
      </c>
      <c r="E81" s="170">
        <v>205</v>
      </c>
      <c r="F81" s="170">
        <v>290</v>
      </c>
      <c r="G81" s="279">
        <v>2048.8069999999998</v>
      </c>
      <c r="N81" s="179" t="s">
        <v>308</v>
      </c>
      <c r="O81" s="171" t="s">
        <v>789</v>
      </c>
      <c r="P81" s="173">
        <v>0</v>
      </c>
      <c r="Q81" s="173">
        <v>0</v>
      </c>
      <c r="R81" s="279">
        <v>0</v>
      </c>
      <c r="T81" s="177" t="s">
        <v>108</v>
      </c>
      <c r="U81" s="178">
        <v>541663</v>
      </c>
      <c r="AC81" s="179" t="s">
        <v>308</v>
      </c>
      <c r="AD81" s="171" t="s">
        <v>789</v>
      </c>
      <c r="AE81" s="236">
        <v>0</v>
      </c>
      <c r="AF81" s="233">
        <v>0</v>
      </c>
      <c r="AG81" s="178">
        <v>0</v>
      </c>
    </row>
    <row r="82" spans="1:33" ht="15" thickBot="1" x14ac:dyDescent="0.35">
      <c r="A82" s="177" t="s">
        <v>827</v>
      </c>
      <c r="B82" s="360">
        <v>9260000</v>
      </c>
      <c r="C82" s="170">
        <v>0</v>
      </c>
      <c r="D82" s="170">
        <v>2</v>
      </c>
      <c r="E82" s="170">
        <v>12</v>
      </c>
      <c r="F82" s="170">
        <v>44</v>
      </c>
      <c r="G82" s="279">
        <v>565.34500000000003</v>
      </c>
      <c r="N82" s="179" t="s">
        <v>308</v>
      </c>
      <c r="O82" s="171" t="s">
        <v>790</v>
      </c>
      <c r="P82" s="173">
        <v>0</v>
      </c>
      <c r="Q82" s="173">
        <v>0</v>
      </c>
      <c r="R82" s="279">
        <v>0</v>
      </c>
      <c r="T82" s="6" t="s">
        <v>928</v>
      </c>
      <c r="U82" s="184">
        <v>601814</v>
      </c>
      <c r="AC82" s="179" t="s">
        <v>308</v>
      </c>
      <c r="AD82" s="171" t="s">
        <v>790</v>
      </c>
      <c r="AE82" s="236">
        <v>0</v>
      </c>
      <c r="AF82" s="233">
        <v>0</v>
      </c>
      <c r="AG82" s="178">
        <v>0</v>
      </c>
    </row>
    <row r="83" spans="1:33" ht="15" thickTop="1" x14ac:dyDescent="0.3">
      <c r="A83" s="177" t="s">
        <v>828</v>
      </c>
      <c r="B83" s="360">
        <v>9306224</v>
      </c>
      <c r="C83" s="170">
        <v>280</v>
      </c>
      <c r="D83" s="170">
        <v>347</v>
      </c>
      <c r="E83" s="170">
        <v>380</v>
      </c>
      <c r="F83" s="170">
        <v>430</v>
      </c>
      <c r="G83" s="279">
        <v>945.351</v>
      </c>
      <c r="N83" s="179" t="s">
        <v>313</v>
      </c>
      <c r="O83" s="171" t="s">
        <v>753</v>
      </c>
      <c r="P83" s="173">
        <v>0</v>
      </c>
      <c r="Q83" s="173">
        <v>0</v>
      </c>
      <c r="R83" s="279">
        <v>0</v>
      </c>
      <c r="AC83" s="179" t="s">
        <v>313</v>
      </c>
      <c r="AD83" s="171" t="s">
        <v>753</v>
      </c>
      <c r="AE83" s="236">
        <v>0</v>
      </c>
      <c r="AF83" s="233">
        <v>0</v>
      </c>
      <c r="AG83" s="178">
        <v>0</v>
      </c>
    </row>
    <row r="84" spans="1:33" x14ac:dyDescent="0.3">
      <c r="A84" s="177" t="s">
        <v>829</v>
      </c>
      <c r="B84" s="360">
        <v>9306222</v>
      </c>
      <c r="C84" s="170">
        <v>1.2</v>
      </c>
      <c r="D84" s="170">
        <v>2.4500000000000002</v>
      </c>
      <c r="E84" s="170">
        <v>3.7</v>
      </c>
      <c r="F84" s="170">
        <v>7.1</v>
      </c>
      <c r="G84" s="279">
        <v>36.459000000000003</v>
      </c>
      <c r="N84" s="179" t="s">
        <v>313</v>
      </c>
      <c r="O84" s="171" t="s">
        <v>760</v>
      </c>
      <c r="P84" s="173">
        <v>0</v>
      </c>
      <c r="Q84" s="173">
        <v>0</v>
      </c>
      <c r="R84" s="279">
        <v>0</v>
      </c>
      <c r="AC84" s="179" t="s">
        <v>313</v>
      </c>
      <c r="AD84" s="171" t="s">
        <v>760</v>
      </c>
      <c r="AE84" s="236">
        <v>0</v>
      </c>
      <c r="AF84" s="233">
        <v>0</v>
      </c>
      <c r="AG84" s="178">
        <v>0</v>
      </c>
    </row>
    <row r="85" spans="1:33" x14ac:dyDescent="0.3">
      <c r="A85" s="177" t="s">
        <v>830</v>
      </c>
      <c r="B85" s="360">
        <v>9306300</v>
      </c>
      <c r="C85" s="170">
        <v>134.5</v>
      </c>
      <c r="D85" s="170">
        <v>270</v>
      </c>
      <c r="E85" s="170">
        <v>302</v>
      </c>
      <c r="F85" s="170">
        <v>345</v>
      </c>
      <c r="G85" s="279">
        <v>653.30100000000004</v>
      </c>
      <c r="N85" s="179" t="s">
        <v>313</v>
      </c>
      <c r="O85" s="171" t="s">
        <v>761</v>
      </c>
      <c r="P85" s="173">
        <v>0</v>
      </c>
      <c r="Q85" s="173">
        <v>0</v>
      </c>
      <c r="R85" s="279">
        <v>0</v>
      </c>
      <c r="AC85" s="179" t="s">
        <v>313</v>
      </c>
      <c r="AD85" s="171" t="s">
        <v>761</v>
      </c>
      <c r="AE85" s="236">
        <v>0</v>
      </c>
      <c r="AF85" s="233">
        <v>0</v>
      </c>
      <c r="AG85" s="178">
        <v>0</v>
      </c>
    </row>
    <row r="86" spans="1:33" x14ac:dyDescent="0.3">
      <c r="A86" s="177" t="s">
        <v>831</v>
      </c>
      <c r="B86" s="359"/>
      <c r="C86" s="170"/>
      <c r="D86" s="170"/>
      <c r="E86" s="170"/>
      <c r="F86" s="170"/>
      <c r="G86" s="279"/>
      <c r="N86" s="179" t="s">
        <v>313</v>
      </c>
      <c r="O86" s="171" t="s">
        <v>763</v>
      </c>
      <c r="P86" s="173">
        <v>0</v>
      </c>
      <c r="Q86" s="173">
        <v>0</v>
      </c>
      <c r="R86" s="279">
        <v>0</v>
      </c>
      <c r="AC86" s="179" t="s">
        <v>313</v>
      </c>
      <c r="AD86" s="171" t="s">
        <v>763</v>
      </c>
      <c r="AE86" s="236">
        <v>0</v>
      </c>
      <c r="AF86" s="233">
        <v>0</v>
      </c>
      <c r="AG86" s="178">
        <v>0</v>
      </c>
    </row>
    <row r="87" spans="1:33" x14ac:dyDescent="0.3">
      <c r="A87" s="177" t="s">
        <v>832</v>
      </c>
      <c r="B87" s="360">
        <v>9346000</v>
      </c>
      <c r="C87" s="170">
        <v>19</v>
      </c>
      <c r="D87" s="170">
        <v>26</v>
      </c>
      <c r="E87" s="170">
        <v>30</v>
      </c>
      <c r="F87" s="170">
        <v>36</v>
      </c>
      <c r="G87" s="279">
        <v>127.607</v>
      </c>
      <c r="N87" s="179" t="s">
        <v>313</v>
      </c>
      <c r="O87" s="171" t="s">
        <v>769</v>
      </c>
      <c r="P87" s="173">
        <v>0</v>
      </c>
      <c r="Q87" s="173">
        <v>0</v>
      </c>
      <c r="R87" s="279">
        <v>0</v>
      </c>
      <c r="AC87" s="179" t="s">
        <v>313</v>
      </c>
      <c r="AD87" s="171" t="s">
        <v>769</v>
      </c>
      <c r="AE87" s="236">
        <v>0</v>
      </c>
      <c r="AF87" s="233">
        <v>0</v>
      </c>
      <c r="AG87" s="178">
        <v>0</v>
      </c>
    </row>
    <row r="88" spans="1:33" x14ac:dyDescent="0.3">
      <c r="A88" s="177" t="s">
        <v>833</v>
      </c>
      <c r="B88" s="360">
        <v>9349800</v>
      </c>
      <c r="C88" s="170">
        <v>26</v>
      </c>
      <c r="D88" s="170">
        <v>41</v>
      </c>
      <c r="E88" s="170">
        <v>52</v>
      </c>
      <c r="F88" s="170">
        <v>66</v>
      </c>
      <c r="G88" s="279">
        <v>393.97699999999998</v>
      </c>
      <c r="N88" s="179" t="s">
        <v>313</v>
      </c>
      <c r="O88" s="171" t="s">
        <v>786</v>
      </c>
      <c r="P88" s="173">
        <v>0</v>
      </c>
      <c r="Q88" s="173">
        <v>0</v>
      </c>
      <c r="R88" s="279">
        <v>0</v>
      </c>
      <c r="AC88" s="179" t="s">
        <v>313</v>
      </c>
      <c r="AD88" s="171" t="s">
        <v>786</v>
      </c>
      <c r="AE88" s="236">
        <v>0</v>
      </c>
      <c r="AF88" s="233">
        <v>0</v>
      </c>
      <c r="AG88" s="178">
        <v>0</v>
      </c>
    </row>
    <row r="89" spans="1:33" x14ac:dyDescent="0.3">
      <c r="A89" s="177" t="s">
        <v>834</v>
      </c>
      <c r="B89" s="360">
        <v>9363500</v>
      </c>
      <c r="C89" s="170">
        <v>150</v>
      </c>
      <c r="D89" s="170">
        <v>189</v>
      </c>
      <c r="E89" s="170">
        <v>210</v>
      </c>
      <c r="F89" s="170">
        <v>246</v>
      </c>
      <c r="G89" s="279">
        <v>918.18499999999995</v>
      </c>
      <c r="N89" s="179" t="s">
        <v>313</v>
      </c>
      <c r="O89" s="171" t="s">
        <v>789</v>
      </c>
      <c r="P89" s="173">
        <v>0</v>
      </c>
      <c r="Q89" s="173">
        <v>0</v>
      </c>
      <c r="R89" s="279">
        <v>0</v>
      </c>
      <c r="AC89" s="179" t="s">
        <v>313</v>
      </c>
      <c r="AD89" s="171" t="s">
        <v>789</v>
      </c>
      <c r="AE89" s="236">
        <v>0</v>
      </c>
      <c r="AF89" s="233">
        <v>0</v>
      </c>
      <c r="AG89" s="178">
        <v>0</v>
      </c>
    </row>
    <row r="90" spans="1:33" x14ac:dyDescent="0.3">
      <c r="A90" s="177" t="s">
        <v>835</v>
      </c>
      <c r="B90" s="360">
        <v>9366500</v>
      </c>
      <c r="C90" s="170">
        <v>0</v>
      </c>
      <c r="D90" s="170">
        <v>0.6</v>
      </c>
      <c r="E90" s="170">
        <v>1.7</v>
      </c>
      <c r="F90" s="170">
        <v>3.6</v>
      </c>
      <c r="G90" s="279">
        <v>34.837000000000003</v>
      </c>
      <c r="N90" s="179" t="s">
        <v>313</v>
      </c>
      <c r="O90" s="171" t="s">
        <v>790</v>
      </c>
      <c r="P90" s="173">
        <v>0</v>
      </c>
      <c r="Q90" s="173">
        <v>0</v>
      </c>
      <c r="R90" s="279">
        <v>0</v>
      </c>
      <c r="AC90" s="179" t="s">
        <v>313</v>
      </c>
      <c r="AD90" s="171" t="s">
        <v>790</v>
      </c>
      <c r="AE90" s="236">
        <v>0</v>
      </c>
      <c r="AF90" s="233">
        <v>0</v>
      </c>
      <c r="AG90" s="178">
        <v>0</v>
      </c>
    </row>
    <row r="91" spans="1:33" x14ac:dyDescent="0.3">
      <c r="A91" s="177" t="s">
        <v>836</v>
      </c>
      <c r="B91" s="360">
        <v>9371000</v>
      </c>
      <c r="C91" s="170">
        <v>0</v>
      </c>
      <c r="D91" s="170">
        <v>0</v>
      </c>
      <c r="E91" s="170">
        <v>0.01</v>
      </c>
      <c r="F91" s="170">
        <v>3.4</v>
      </c>
      <c r="G91" s="279">
        <v>51.097000000000001</v>
      </c>
      <c r="N91" s="179" t="s">
        <v>304</v>
      </c>
      <c r="O91" s="171" t="s">
        <v>779</v>
      </c>
      <c r="P91" s="173">
        <v>0</v>
      </c>
      <c r="Q91" s="173">
        <v>0</v>
      </c>
      <c r="R91" s="279">
        <v>0</v>
      </c>
      <c r="AC91" s="179" t="s">
        <v>304</v>
      </c>
      <c r="AD91" s="171" t="s">
        <v>779</v>
      </c>
      <c r="AE91" s="236">
        <v>0</v>
      </c>
      <c r="AF91" s="233">
        <v>0</v>
      </c>
      <c r="AG91" s="178">
        <v>0</v>
      </c>
    </row>
    <row r="92" spans="1:33" x14ac:dyDescent="0.3">
      <c r="A92" s="177" t="s">
        <v>837</v>
      </c>
      <c r="B92" s="360">
        <v>9371010</v>
      </c>
      <c r="C92" s="170">
        <v>309</v>
      </c>
      <c r="D92" s="170">
        <v>524</v>
      </c>
      <c r="E92" s="170">
        <v>671.4</v>
      </c>
      <c r="F92" s="170">
        <v>854</v>
      </c>
      <c r="G92" s="279">
        <v>2208.5880000000002</v>
      </c>
      <c r="N92" s="179" t="s">
        <v>304</v>
      </c>
      <c r="O92" s="171" t="s">
        <v>780</v>
      </c>
      <c r="P92" s="173">
        <v>0</v>
      </c>
      <c r="Q92" s="173">
        <v>0</v>
      </c>
      <c r="R92" s="279">
        <v>0</v>
      </c>
      <c r="AC92" s="179" t="s">
        <v>304</v>
      </c>
      <c r="AD92" s="171" t="s">
        <v>780</v>
      </c>
      <c r="AE92" s="236">
        <v>0</v>
      </c>
      <c r="AF92" s="233">
        <v>0</v>
      </c>
      <c r="AG92" s="178">
        <v>0</v>
      </c>
    </row>
    <row r="93" spans="1:33" x14ac:dyDescent="0.3">
      <c r="A93" s="177" t="s">
        <v>838</v>
      </c>
      <c r="B93" s="360">
        <v>9372000</v>
      </c>
      <c r="C93" s="170">
        <v>0.8</v>
      </c>
      <c r="D93" s="170">
        <v>3.5</v>
      </c>
      <c r="E93" s="170">
        <v>11</v>
      </c>
      <c r="F93" s="170">
        <v>20</v>
      </c>
      <c r="G93" s="279">
        <v>49.822000000000003</v>
      </c>
      <c r="N93" s="179" t="s">
        <v>319</v>
      </c>
      <c r="O93" s="171" t="s">
        <v>807</v>
      </c>
      <c r="P93" s="173">
        <v>0</v>
      </c>
      <c r="Q93" s="173">
        <v>0</v>
      </c>
      <c r="R93" s="279">
        <v>0</v>
      </c>
      <c r="AC93" s="179" t="s">
        <v>319</v>
      </c>
      <c r="AD93" s="171" t="s">
        <v>807</v>
      </c>
      <c r="AE93" s="236">
        <v>0</v>
      </c>
      <c r="AF93" s="233">
        <v>0</v>
      </c>
      <c r="AG93" s="178">
        <v>500</v>
      </c>
    </row>
    <row r="94" spans="1:33" ht="15" thickBot="1" x14ac:dyDescent="0.35">
      <c r="A94" s="6" t="s">
        <v>839</v>
      </c>
      <c r="B94" s="382">
        <v>9378490</v>
      </c>
      <c r="C94" s="7">
        <v>0</v>
      </c>
      <c r="D94" s="7">
        <v>0</v>
      </c>
      <c r="E94" s="7">
        <v>0</v>
      </c>
      <c r="F94" s="7">
        <v>0</v>
      </c>
      <c r="G94" s="8">
        <v>9.6000000000000002E-2</v>
      </c>
      <c r="N94" s="179" t="s">
        <v>319</v>
      </c>
      <c r="O94" s="171" t="s">
        <v>810</v>
      </c>
      <c r="P94" s="173">
        <v>20</v>
      </c>
      <c r="Q94" s="173">
        <v>0</v>
      </c>
      <c r="R94" s="279">
        <v>0</v>
      </c>
      <c r="AC94" s="179" t="s">
        <v>319</v>
      </c>
      <c r="AD94" s="171" t="s">
        <v>810</v>
      </c>
      <c r="AE94" s="236">
        <v>20</v>
      </c>
      <c r="AF94" s="233">
        <v>0</v>
      </c>
      <c r="AG94" s="178">
        <v>500</v>
      </c>
    </row>
    <row r="95" spans="1:33" ht="15" thickTop="1" x14ac:dyDescent="0.3">
      <c r="N95" s="179" t="s">
        <v>319</v>
      </c>
      <c r="O95" s="171" t="s">
        <v>811</v>
      </c>
      <c r="P95" s="173">
        <v>0</v>
      </c>
      <c r="Q95" s="173">
        <v>0</v>
      </c>
      <c r="R95" s="279">
        <v>2000</v>
      </c>
      <c r="AC95" s="179" t="s">
        <v>319</v>
      </c>
      <c r="AD95" s="171" t="s">
        <v>811</v>
      </c>
      <c r="AE95" s="236">
        <v>0</v>
      </c>
      <c r="AF95" s="233">
        <v>0</v>
      </c>
      <c r="AG95" s="178">
        <v>500</v>
      </c>
    </row>
    <row r="96" spans="1:33" x14ac:dyDescent="0.3">
      <c r="N96" s="179" t="s">
        <v>319</v>
      </c>
      <c r="O96" s="171" t="s">
        <v>828</v>
      </c>
      <c r="P96" s="173">
        <v>0</v>
      </c>
      <c r="Q96" s="173">
        <v>0</v>
      </c>
      <c r="R96" s="279">
        <v>0</v>
      </c>
      <c r="AC96" s="179" t="s">
        <v>319</v>
      </c>
      <c r="AD96" s="171" t="s">
        <v>828</v>
      </c>
      <c r="AE96" s="236">
        <v>0</v>
      </c>
      <c r="AF96" s="233">
        <v>0</v>
      </c>
      <c r="AG96" s="178">
        <v>500</v>
      </c>
    </row>
    <row r="97" spans="14:33" x14ac:dyDescent="0.3">
      <c r="N97" s="179" t="s">
        <v>319</v>
      </c>
      <c r="O97" s="171" t="s">
        <v>829</v>
      </c>
      <c r="P97" s="173">
        <v>0</v>
      </c>
      <c r="Q97" s="173">
        <v>0</v>
      </c>
      <c r="R97" s="279">
        <v>0</v>
      </c>
      <c r="AC97" s="179" t="s">
        <v>319</v>
      </c>
      <c r="AD97" s="171" t="s">
        <v>829</v>
      </c>
      <c r="AE97" s="236">
        <v>0</v>
      </c>
      <c r="AF97" s="233">
        <v>0</v>
      </c>
      <c r="AG97" s="178">
        <v>500</v>
      </c>
    </row>
    <row r="98" spans="14:33" x14ac:dyDescent="0.3">
      <c r="N98" s="179" t="s">
        <v>328</v>
      </c>
      <c r="O98" s="171" t="s">
        <v>754</v>
      </c>
      <c r="P98" s="173">
        <v>0</v>
      </c>
      <c r="Q98" s="173">
        <v>0</v>
      </c>
      <c r="R98" s="279">
        <v>0</v>
      </c>
      <c r="AC98" s="179" t="s">
        <v>328</v>
      </c>
      <c r="AD98" s="171" t="s">
        <v>754</v>
      </c>
      <c r="AE98" s="236">
        <v>0</v>
      </c>
      <c r="AF98" s="233">
        <v>0</v>
      </c>
      <c r="AG98" s="178">
        <v>0</v>
      </c>
    </row>
    <row r="99" spans="14:33" x14ac:dyDescent="0.3">
      <c r="N99" s="179" t="s">
        <v>328</v>
      </c>
      <c r="O99" s="171" t="s">
        <v>755</v>
      </c>
      <c r="P99" s="173">
        <v>0</v>
      </c>
      <c r="Q99" s="173">
        <v>0</v>
      </c>
      <c r="R99" s="279">
        <v>0</v>
      </c>
      <c r="AC99" s="179" t="s">
        <v>328</v>
      </c>
      <c r="AD99" s="171" t="s">
        <v>755</v>
      </c>
      <c r="AE99" s="236">
        <v>0</v>
      </c>
      <c r="AF99" s="233">
        <v>0</v>
      </c>
      <c r="AG99" s="178">
        <v>0</v>
      </c>
    </row>
    <row r="100" spans="14:33" x14ac:dyDescent="0.3">
      <c r="N100" s="179" t="s">
        <v>329</v>
      </c>
      <c r="O100" s="171" t="s">
        <v>807</v>
      </c>
      <c r="P100" s="370">
        <v>350</v>
      </c>
      <c r="Q100" s="173">
        <v>0</v>
      </c>
      <c r="R100" s="279">
        <v>0</v>
      </c>
      <c r="AC100" s="179" t="s">
        <v>329</v>
      </c>
      <c r="AD100" s="171" t="s">
        <v>807</v>
      </c>
      <c r="AE100" s="236">
        <v>630</v>
      </c>
      <c r="AF100" s="233">
        <v>0</v>
      </c>
      <c r="AG100" s="178">
        <v>0</v>
      </c>
    </row>
    <row r="101" spans="14:33" x14ac:dyDescent="0.3">
      <c r="N101" s="179" t="s">
        <v>329</v>
      </c>
      <c r="O101" s="171" t="s">
        <v>808</v>
      </c>
      <c r="P101" s="173">
        <v>0</v>
      </c>
      <c r="Q101" s="173">
        <v>0</v>
      </c>
      <c r="R101" s="279">
        <v>0</v>
      </c>
      <c r="AC101" s="179" t="s">
        <v>329</v>
      </c>
      <c r="AD101" s="171" t="s">
        <v>808</v>
      </c>
      <c r="AE101" s="236">
        <v>0</v>
      </c>
      <c r="AF101" s="233">
        <v>0</v>
      </c>
      <c r="AG101" s="178">
        <v>0</v>
      </c>
    </row>
    <row r="102" spans="14:33" x14ac:dyDescent="0.3">
      <c r="N102" s="179" t="s">
        <v>167</v>
      </c>
      <c r="O102" s="171" t="s">
        <v>810</v>
      </c>
      <c r="P102" s="173">
        <v>0</v>
      </c>
      <c r="Q102" s="173">
        <v>0</v>
      </c>
      <c r="R102" s="279">
        <v>0</v>
      </c>
      <c r="AC102" s="179" t="s">
        <v>167</v>
      </c>
      <c r="AD102" s="171" t="s">
        <v>810</v>
      </c>
      <c r="AE102" s="236">
        <v>0</v>
      </c>
      <c r="AF102" s="233">
        <v>0</v>
      </c>
      <c r="AG102" s="178">
        <v>0</v>
      </c>
    </row>
    <row r="103" spans="14:33" x14ac:dyDescent="0.3">
      <c r="N103" s="179" t="s">
        <v>167</v>
      </c>
      <c r="O103" s="171" t="s">
        <v>812</v>
      </c>
      <c r="P103" s="173">
        <v>260</v>
      </c>
      <c r="Q103" s="173">
        <v>0</v>
      </c>
      <c r="R103" s="279">
        <v>0</v>
      </c>
      <c r="AC103" s="179" t="s">
        <v>167</v>
      </c>
      <c r="AD103" s="171" t="s">
        <v>812</v>
      </c>
      <c r="AE103" s="236">
        <v>650</v>
      </c>
      <c r="AF103" s="233">
        <v>0</v>
      </c>
      <c r="AG103" s="178">
        <v>0</v>
      </c>
    </row>
    <row r="104" spans="14:33" x14ac:dyDescent="0.3">
      <c r="N104" s="179" t="s">
        <v>167</v>
      </c>
      <c r="O104" s="171" t="s">
        <v>813</v>
      </c>
      <c r="P104" s="173">
        <v>0</v>
      </c>
      <c r="Q104" s="173">
        <v>0</v>
      </c>
      <c r="R104" s="279">
        <v>0</v>
      </c>
      <c r="AC104" s="179" t="s">
        <v>167</v>
      </c>
      <c r="AD104" s="171" t="s">
        <v>813</v>
      </c>
      <c r="AE104" s="236">
        <v>0</v>
      </c>
      <c r="AF104" s="233">
        <v>0</v>
      </c>
      <c r="AG104" s="178">
        <v>0</v>
      </c>
    </row>
    <row r="105" spans="14:33" x14ac:dyDescent="0.3">
      <c r="N105" s="179" t="s">
        <v>167</v>
      </c>
      <c r="O105" s="171" t="s">
        <v>814</v>
      </c>
      <c r="P105" s="173">
        <v>0</v>
      </c>
      <c r="Q105" s="173">
        <v>0</v>
      </c>
      <c r="R105" s="279">
        <v>0</v>
      </c>
      <c r="AC105" s="179" t="s">
        <v>167</v>
      </c>
      <c r="AD105" s="171" t="s">
        <v>814</v>
      </c>
      <c r="AE105" s="236">
        <v>0</v>
      </c>
      <c r="AF105" s="233">
        <v>0</v>
      </c>
      <c r="AG105" s="178">
        <v>0</v>
      </c>
    </row>
    <row r="106" spans="14:33" x14ac:dyDescent="0.3">
      <c r="N106" s="179" t="s">
        <v>167</v>
      </c>
      <c r="O106" s="171" t="s">
        <v>815</v>
      </c>
      <c r="P106" s="173">
        <v>0</v>
      </c>
      <c r="Q106" s="173">
        <v>0</v>
      </c>
      <c r="R106" s="279">
        <v>0</v>
      </c>
      <c r="AC106" s="179" t="s">
        <v>167</v>
      </c>
      <c r="AD106" s="171" t="s">
        <v>815</v>
      </c>
      <c r="AE106" s="236">
        <v>0</v>
      </c>
      <c r="AF106" s="233">
        <v>0</v>
      </c>
      <c r="AG106" s="178">
        <v>0</v>
      </c>
    </row>
    <row r="107" spans="14:33" x14ac:dyDescent="0.3">
      <c r="N107" s="179" t="s">
        <v>292</v>
      </c>
      <c r="O107" s="171" t="s">
        <v>800</v>
      </c>
      <c r="P107" s="173">
        <v>0</v>
      </c>
      <c r="Q107" s="173">
        <v>0</v>
      </c>
      <c r="R107" s="279">
        <v>0</v>
      </c>
      <c r="AC107" s="179" t="s">
        <v>292</v>
      </c>
      <c r="AD107" s="171" t="s">
        <v>800</v>
      </c>
      <c r="AE107" s="236">
        <v>0</v>
      </c>
      <c r="AF107" s="233">
        <v>0</v>
      </c>
      <c r="AG107" s="178">
        <v>0</v>
      </c>
    </row>
    <row r="108" spans="14:33" x14ac:dyDescent="0.3">
      <c r="N108" s="179" t="s">
        <v>292</v>
      </c>
      <c r="O108" s="171" t="s">
        <v>813</v>
      </c>
      <c r="P108" s="173">
        <v>0</v>
      </c>
      <c r="Q108" s="173">
        <v>0</v>
      </c>
      <c r="R108" s="279">
        <v>0</v>
      </c>
      <c r="AC108" s="179" t="s">
        <v>292</v>
      </c>
      <c r="AD108" s="171" t="s">
        <v>813</v>
      </c>
      <c r="AE108" s="236">
        <v>0</v>
      </c>
      <c r="AF108" s="233">
        <v>0</v>
      </c>
      <c r="AG108" s="178">
        <v>0</v>
      </c>
    </row>
    <row r="109" spans="14:33" x14ac:dyDescent="0.3">
      <c r="N109" s="179" t="s">
        <v>292</v>
      </c>
      <c r="O109" s="171" t="s">
        <v>833</v>
      </c>
      <c r="P109" s="173">
        <v>0</v>
      </c>
      <c r="Q109" s="173">
        <v>0</v>
      </c>
      <c r="R109" s="279">
        <v>0</v>
      </c>
      <c r="AC109" s="179" t="s">
        <v>292</v>
      </c>
      <c r="AD109" s="171" t="s">
        <v>833</v>
      </c>
      <c r="AE109" s="236">
        <v>0</v>
      </c>
      <c r="AF109" s="233">
        <v>0</v>
      </c>
      <c r="AG109" s="178">
        <v>0</v>
      </c>
    </row>
    <row r="110" spans="14:33" x14ac:dyDescent="0.3">
      <c r="N110" s="179" t="s">
        <v>119</v>
      </c>
      <c r="O110" s="171" t="s">
        <v>784</v>
      </c>
      <c r="P110" s="173">
        <v>0</v>
      </c>
      <c r="Q110" s="173">
        <v>0</v>
      </c>
      <c r="R110" s="279">
        <v>0</v>
      </c>
      <c r="AC110" s="179" t="s">
        <v>119</v>
      </c>
      <c r="AD110" s="171" t="s">
        <v>784</v>
      </c>
      <c r="AE110" s="236">
        <v>0</v>
      </c>
      <c r="AF110" s="233">
        <v>0</v>
      </c>
      <c r="AG110" s="178">
        <v>0</v>
      </c>
    </row>
    <row r="111" spans="14:33" x14ac:dyDescent="0.3">
      <c r="N111" s="179" t="s">
        <v>119</v>
      </c>
      <c r="O111" s="171" t="s">
        <v>785</v>
      </c>
      <c r="P111" s="173">
        <v>0</v>
      </c>
      <c r="Q111" s="173">
        <v>0</v>
      </c>
      <c r="R111" s="279">
        <v>0</v>
      </c>
      <c r="AC111" s="179" t="s">
        <v>119</v>
      </c>
      <c r="AD111" s="171" t="s">
        <v>785</v>
      </c>
      <c r="AE111" s="236">
        <v>0</v>
      </c>
      <c r="AF111" s="233">
        <v>0</v>
      </c>
      <c r="AG111" s="178">
        <v>0</v>
      </c>
    </row>
    <row r="112" spans="14:33" x14ac:dyDescent="0.3">
      <c r="N112" s="179" t="s">
        <v>119</v>
      </c>
      <c r="O112" s="171" t="s">
        <v>788</v>
      </c>
      <c r="P112" s="173">
        <v>0</v>
      </c>
      <c r="Q112" s="173">
        <v>0</v>
      </c>
      <c r="R112" s="279">
        <v>0</v>
      </c>
      <c r="AC112" s="179" t="s">
        <v>119</v>
      </c>
      <c r="AD112" s="171" t="s">
        <v>788</v>
      </c>
      <c r="AE112" s="236">
        <v>0</v>
      </c>
      <c r="AF112" s="233">
        <v>0</v>
      </c>
      <c r="AG112" s="178">
        <v>0</v>
      </c>
    </row>
    <row r="113" spans="14:33" x14ac:dyDescent="0.3">
      <c r="N113" s="179" t="s">
        <v>119</v>
      </c>
      <c r="O113" s="171" t="s">
        <v>801</v>
      </c>
      <c r="P113" s="173">
        <v>0</v>
      </c>
      <c r="Q113" s="173">
        <v>0</v>
      </c>
      <c r="R113" s="279">
        <v>0</v>
      </c>
      <c r="AC113" s="179" t="s">
        <v>119</v>
      </c>
      <c r="AD113" s="171" t="s">
        <v>801</v>
      </c>
      <c r="AE113" s="236">
        <v>0</v>
      </c>
      <c r="AF113" s="233">
        <v>0</v>
      </c>
      <c r="AG113" s="178">
        <v>0</v>
      </c>
    </row>
    <row r="114" spans="14:33" x14ac:dyDescent="0.3">
      <c r="N114" s="179" t="s">
        <v>337</v>
      </c>
      <c r="O114" s="171" t="s">
        <v>748</v>
      </c>
      <c r="P114" s="173">
        <v>0</v>
      </c>
      <c r="Q114" s="173">
        <v>0</v>
      </c>
      <c r="R114" s="279">
        <v>0</v>
      </c>
      <c r="AC114" s="179" t="s">
        <v>337</v>
      </c>
      <c r="AD114" s="171" t="s">
        <v>748</v>
      </c>
      <c r="AE114" s="236">
        <v>0</v>
      </c>
      <c r="AF114" s="233">
        <v>0</v>
      </c>
      <c r="AG114" s="178">
        <v>0</v>
      </c>
    </row>
    <row r="115" spans="14:33" x14ac:dyDescent="0.3">
      <c r="N115" s="179" t="s">
        <v>337</v>
      </c>
      <c r="O115" s="171" t="s">
        <v>749</v>
      </c>
      <c r="P115" s="173">
        <v>0</v>
      </c>
      <c r="Q115" s="173">
        <v>0</v>
      </c>
      <c r="R115" s="279">
        <v>0</v>
      </c>
      <c r="AC115" s="179" t="s">
        <v>337</v>
      </c>
      <c r="AD115" s="171" t="s">
        <v>749</v>
      </c>
      <c r="AE115" s="236">
        <v>0</v>
      </c>
      <c r="AF115" s="233">
        <v>0</v>
      </c>
      <c r="AG115" s="178">
        <v>0</v>
      </c>
    </row>
    <row r="116" spans="14:33" x14ac:dyDescent="0.3">
      <c r="N116" s="179" t="s">
        <v>318</v>
      </c>
      <c r="O116" s="171" t="s">
        <v>752</v>
      </c>
      <c r="P116" s="173">
        <v>0</v>
      </c>
      <c r="Q116" s="173">
        <v>0</v>
      </c>
      <c r="R116" s="279">
        <v>0</v>
      </c>
      <c r="AC116" s="179" t="s">
        <v>318</v>
      </c>
      <c r="AD116" s="171" t="s">
        <v>752</v>
      </c>
      <c r="AE116" s="236">
        <v>0</v>
      </c>
      <c r="AF116" s="233">
        <v>0</v>
      </c>
      <c r="AG116" s="178">
        <v>0</v>
      </c>
    </row>
    <row r="117" spans="14:33" x14ac:dyDescent="0.3">
      <c r="N117" s="179" t="s">
        <v>318</v>
      </c>
      <c r="O117" s="171" t="s">
        <v>753</v>
      </c>
      <c r="P117" s="173">
        <v>0</v>
      </c>
      <c r="Q117" s="173">
        <v>0</v>
      </c>
      <c r="R117" s="279">
        <v>0</v>
      </c>
      <c r="AC117" s="179" t="s">
        <v>318</v>
      </c>
      <c r="AD117" s="171" t="s">
        <v>753</v>
      </c>
      <c r="AE117" s="236">
        <v>0</v>
      </c>
      <c r="AF117" s="233">
        <v>0</v>
      </c>
      <c r="AG117" s="178">
        <v>0</v>
      </c>
    </row>
    <row r="118" spans="14:33" x14ac:dyDescent="0.3">
      <c r="N118" s="179" t="s">
        <v>318</v>
      </c>
      <c r="O118" s="171" t="s">
        <v>754</v>
      </c>
      <c r="P118" s="173">
        <v>0</v>
      </c>
      <c r="Q118" s="173">
        <v>52400</v>
      </c>
      <c r="R118" s="279">
        <v>0</v>
      </c>
      <c r="AC118" s="179" t="s">
        <v>318</v>
      </c>
      <c r="AD118" s="171" t="s">
        <v>754</v>
      </c>
      <c r="AE118" s="236">
        <v>0</v>
      </c>
      <c r="AF118" s="233">
        <v>52400</v>
      </c>
      <c r="AG118" s="178">
        <v>0</v>
      </c>
    </row>
    <row r="119" spans="14:33" x14ac:dyDescent="0.3">
      <c r="N119" s="179" t="s">
        <v>318</v>
      </c>
      <c r="O119" s="171" t="s">
        <v>755</v>
      </c>
      <c r="P119" s="173">
        <v>0</v>
      </c>
      <c r="Q119" s="173">
        <v>0</v>
      </c>
      <c r="R119" s="279">
        <v>0</v>
      </c>
      <c r="AC119" s="179" t="s">
        <v>318</v>
      </c>
      <c r="AD119" s="171" t="s">
        <v>755</v>
      </c>
      <c r="AE119" s="236">
        <v>0</v>
      </c>
      <c r="AF119" s="233">
        <v>0</v>
      </c>
      <c r="AG119" s="178">
        <v>0</v>
      </c>
    </row>
    <row r="120" spans="14:33" x14ac:dyDescent="0.3">
      <c r="N120" s="179" t="s">
        <v>82</v>
      </c>
      <c r="O120" s="171" t="s">
        <v>786</v>
      </c>
      <c r="P120" s="173">
        <v>0</v>
      </c>
      <c r="Q120" s="173">
        <v>0</v>
      </c>
      <c r="R120" s="279">
        <v>0</v>
      </c>
      <c r="AC120" s="179" t="s">
        <v>82</v>
      </c>
      <c r="AD120" s="171" t="s">
        <v>786</v>
      </c>
      <c r="AE120" s="236">
        <v>0</v>
      </c>
      <c r="AF120" s="233">
        <v>0</v>
      </c>
      <c r="AG120" s="178">
        <v>0</v>
      </c>
    </row>
    <row r="121" spans="14:33" x14ac:dyDescent="0.3">
      <c r="N121" s="179" t="s">
        <v>82</v>
      </c>
      <c r="O121" s="171" t="s">
        <v>787</v>
      </c>
      <c r="P121" s="173">
        <v>0</v>
      </c>
      <c r="Q121" s="173">
        <v>0</v>
      </c>
      <c r="R121" s="279">
        <v>0</v>
      </c>
      <c r="AC121" s="179" t="s">
        <v>82</v>
      </c>
      <c r="AD121" s="171" t="s">
        <v>787</v>
      </c>
      <c r="AE121" s="236">
        <v>0</v>
      </c>
      <c r="AF121" s="233">
        <v>0</v>
      </c>
      <c r="AG121" s="178">
        <v>0</v>
      </c>
    </row>
    <row r="122" spans="14:33" x14ac:dyDescent="0.3">
      <c r="N122" s="179" t="s">
        <v>82</v>
      </c>
      <c r="O122" s="171" t="s">
        <v>789</v>
      </c>
      <c r="P122" s="173">
        <v>0</v>
      </c>
      <c r="Q122" s="173">
        <v>0</v>
      </c>
      <c r="R122" s="279">
        <v>0</v>
      </c>
      <c r="AC122" s="179" t="s">
        <v>82</v>
      </c>
      <c r="AD122" s="171" t="s">
        <v>789</v>
      </c>
      <c r="AE122" s="236">
        <v>0</v>
      </c>
      <c r="AF122" s="233">
        <v>0</v>
      </c>
      <c r="AG122" s="178">
        <v>0</v>
      </c>
    </row>
    <row r="123" spans="14:33" x14ac:dyDescent="0.3">
      <c r="N123" s="179" t="s">
        <v>82</v>
      </c>
      <c r="O123" s="171" t="s">
        <v>790</v>
      </c>
      <c r="P123" s="173">
        <v>0</v>
      </c>
      <c r="Q123" s="173">
        <v>0</v>
      </c>
      <c r="R123" s="279">
        <v>0</v>
      </c>
      <c r="AC123" s="179" t="s">
        <v>82</v>
      </c>
      <c r="AD123" s="171" t="s">
        <v>790</v>
      </c>
      <c r="AE123" s="236">
        <v>0</v>
      </c>
      <c r="AF123" s="233">
        <v>0</v>
      </c>
      <c r="AG123" s="178">
        <v>0</v>
      </c>
    </row>
    <row r="124" spans="14:33" x14ac:dyDescent="0.3">
      <c r="N124" s="179" t="s">
        <v>82</v>
      </c>
      <c r="O124" s="171" t="s">
        <v>792</v>
      </c>
      <c r="P124" s="173">
        <v>0</v>
      </c>
      <c r="Q124" s="173">
        <v>0</v>
      </c>
      <c r="R124" s="279">
        <v>0</v>
      </c>
      <c r="AC124" s="179" t="s">
        <v>82</v>
      </c>
      <c r="AD124" s="171" t="s">
        <v>792</v>
      </c>
      <c r="AE124" s="236">
        <v>0</v>
      </c>
      <c r="AF124" s="233">
        <v>0</v>
      </c>
      <c r="AG124" s="178">
        <v>0</v>
      </c>
    </row>
    <row r="125" spans="14:33" x14ac:dyDescent="0.3">
      <c r="N125" s="179" t="s">
        <v>82</v>
      </c>
      <c r="O125" s="171" t="s">
        <v>793</v>
      </c>
      <c r="P125" s="173">
        <v>0</v>
      </c>
      <c r="Q125" s="173">
        <v>0</v>
      </c>
      <c r="R125" s="279">
        <v>0</v>
      </c>
      <c r="AC125" s="179" t="s">
        <v>82</v>
      </c>
      <c r="AD125" s="171" t="s">
        <v>793</v>
      </c>
      <c r="AE125" s="236">
        <v>0</v>
      </c>
      <c r="AF125" s="233">
        <v>0</v>
      </c>
      <c r="AG125" s="178">
        <v>0</v>
      </c>
    </row>
    <row r="126" spans="14:33" x14ac:dyDescent="0.3">
      <c r="N126" s="179" t="s">
        <v>315</v>
      </c>
      <c r="O126" s="171" t="s">
        <v>769</v>
      </c>
      <c r="P126" s="173">
        <v>0</v>
      </c>
      <c r="Q126" s="173">
        <v>0</v>
      </c>
      <c r="R126" s="279">
        <v>0</v>
      </c>
      <c r="AC126" s="179" t="s">
        <v>315</v>
      </c>
      <c r="AD126" s="171" t="s">
        <v>769</v>
      </c>
      <c r="AE126" s="236">
        <v>0</v>
      </c>
      <c r="AF126" s="233">
        <v>0</v>
      </c>
      <c r="AG126" s="178">
        <v>0</v>
      </c>
    </row>
    <row r="127" spans="14:33" x14ac:dyDescent="0.3">
      <c r="N127" s="179" t="s">
        <v>315</v>
      </c>
      <c r="O127" s="171" t="s">
        <v>771</v>
      </c>
      <c r="P127" s="173">
        <v>0</v>
      </c>
      <c r="Q127" s="173">
        <v>0</v>
      </c>
      <c r="R127" s="279">
        <v>0</v>
      </c>
      <c r="AC127" s="179" t="s">
        <v>315</v>
      </c>
      <c r="AD127" s="171" t="s">
        <v>771</v>
      </c>
      <c r="AE127" s="236">
        <v>0</v>
      </c>
      <c r="AF127" s="233">
        <v>0</v>
      </c>
      <c r="AG127" s="178">
        <v>0</v>
      </c>
    </row>
    <row r="128" spans="14:33" x14ac:dyDescent="0.3">
      <c r="N128" s="179" t="s">
        <v>315</v>
      </c>
      <c r="O128" s="171" t="s">
        <v>774</v>
      </c>
      <c r="P128" s="173">
        <v>0</v>
      </c>
      <c r="Q128" s="173">
        <v>0</v>
      </c>
      <c r="R128" s="279">
        <v>0</v>
      </c>
      <c r="AC128" s="179" t="s">
        <v>315</v>
      </c>
      <c r="AD128" s="171" t="s">
        <v>774</v>
      </c>
      <c r="AE128" s="236">
        <v>0</v>
      </c>
      <c r="AF128" s="233">
        <v>0</v>
      </c>
      <c r="AG128" s="178">
        <v>0</v>
      </c>
    </row>
    <row r="129" spans="14:33" x14ac:dyDescent="0.3">
      <c r="N129" s="179" t="s">
        <v>315</v>
      </c>
      <c r="O129" s="171" t="s">
        <v>775</v>
      </c>
      <c r="P129" s="173">
        <v>0</v>
      </c>
      <c r="Q129" s="173">
        <v>0</v>
      </c>
      <c r="R129" s="279">
        <v>0</v>
      </c>
      <c r="AC129" s="179" t="s">
        <v>315</v>
      </c>
      <c r="AD129" s="171" t="s">
        <v>775</v>
      </c>
      <c r="AE129" s="236">
        <v>0</v>
      </c>
      <c r="AF129" s="233">
        <v>0</v>
      </c>
      <c r="AG129" s="178">
        <v>0</v>
      </c>
    </row>
    <row r="130" spans="14:33" x14ac:dyDescent="0.3">
      <c r="N130" s="179" t="s">
        <v>315</v>
      </c>
      <c r="O130" s="171" t="s">
        <v>777</v>
      </c>
      <c r="P130" s="173">
        <v>0</v>
      </c>
      <c r="Q130" s="173">
        <v>0</v>
      </c>
      <c r="R130" s="279">
        <v>0</v>
      </c>
      <c r="AC130" s="179" t="s">
        <v>315</v>
      </c>
      <c r="AD130" s="171" t="s">
        <v>777</v>
      </c>
      <c r="AE130" s="236">
        <v>0</v>
      </c>
      <c r="AF130" s="233">
        <v>0</v>
      </c>
      <c r="AG130" s="178">
        <v>0</v>
      </c>
    </row>
    <row r="131" spans="14:33" x14ac:dyDescent="0.3">
      <c r="N131" s="179" t="s">
        <v>315</v>
      </c>
      <c r="O131" s="171" t="s">
        <v>789</v>
      </c>
      <c r="P131" s="173">
        <v>0</v>
      </c>
      <c r="Q131" s="173">
        <v>0</v>
      </c>
      <c r="R131" s="279">
        <v>0</v>
      </c>
      <c r="AC131" s="179" t="s">
        <v>315</v>
      </c>
      <c r="AD131" s="171" t="s">
        <v>789</v>
      </c>
      <c r="AE131" s="236">
        <v>0</v>
      </c>
      <c r="AF131" s="233">
        <v>0</v>
      </c>
      <c r="AG131" s="178">
        <v>0</v>
      </c>
    </row>
    <row r="132" spans="14:33" x14ac:dyDescent="0.3">
      <c r="N132" s="179" t="s">
        <v>288</v>
      </c>
      <c r="O132" s="171" t="s">
        <v>832</v>
      </c>
      <c r="P132" s="173">
        <v>0</v>
      </c>
      <c r="Q132" s="173">
        <v>0</v>
      </c>
      <c r="R132" s="279">
        <v>0</v>
      </c>
      <c r="AC132" s="179" t="s">
        <v>288</v>
      </c>
      <c r="AD132" s="171" t="s">
        <v>832</v>
      </c>
      <c r="AE132" s="236">
        <v>0</v>
      </c>
      <c r="AF132" s="233">
        <v>0</v>
      </c>
      <c r="AG132" s="178">
        <v>0</v>
      </c>
    </row>
    <row r="133" spans="14:33" x14ac:dyDescent="0.3">
      <c r="N133" s="179" t="s">
        <v>288</v>
      </c>
      <c r="O133" s="171" t="s">
        <v>834</v>
      </c>
      <c r="P133" s="173">
        <v>230</v>
      </c>
      <c r="Q133" s="173">
        <v>0</v>
      </c>
      <c r="R133" s="279">
        <v>0</v>
      </c>
      <c r="AC133" s="179" t="s">
        <v>288</v>
      </c>
      <c r="AD133" s="171" t="s">
        <v>834</v>
      </c>
      <c r="AE133" s="236">
        <v>230</v>
      </c>
      <c r="AF133" s="233">
        <v>0</v>
      </c>
      <c r="AG133" s="178">
        <v>0</v>
      </c>
    </row>
    <row r="134" spans="14:33" x14ac:dyDescent="0.3">
      <c r="N134" s="179" t="s">
        <v>288</v>
      </c>
      <c r="O134" s="171" t="s">
        <v>835</v>
      </c>
      <c r="P134" s="173">
        <v>0</v>
      </c>
      <c r="Q134" s="173">
        <v>0</v>
      </c>
      <c r="R134" s="279">
        <v>0</v>
      </c>
      <c r="AC134" s="179" t="s">
        <v>288</v>
      </c>
      <c r="AD134" s="171" t="s">
        <v>835</v>
      </c>
      <c r="AE134" s="236">
        <v>0</v>
      </c>
      <c r="AF134" s="233">
        <v>0</v>
      </c>
      <c r="AG134" s="178">
        <v>0</v>
      </c>
    </row>
    <row r="135" spans="14:33" x14ac:dyDescent="0.3">
      <c r="N135" s="179" t="s">
        <v>316</v>
      </c>
      <c r="O135" s="171" t="s">
        <v>779</v>
      </c>
      <c r="P135" s="173">
        <v>0</v>
      </c>
      <c r="Q135" s="173">
        <v>0</v>
      </c>
      <c r="R135" s="279">
        <v>0</v>
      </c>
      <c r="AC135" s="179" t="s">
        <v>316</v>
      </c>
      <c r="AD135" s="171" t="s">
        <v>779</v>
      </c>
      <c r="AE135" s="236">
        <v>0</v>
      </c>
      <c r="AF135" s="233">
        <v>0</v>
      </c>
      <c r="AG135" s="178">
        <v>0</v>
      </c>
    </row>
    <row r="136" spans="14:33" x14ac:dyDescent="0.3">
      <c r="N136" s="179" t="s">
        <v>336</v>
      </c>
      <c r="O136" s="171" t="s">
        <v>750</v>
      </c>
      <c r="P136" s="173">
        <v>0</v>
      </c>
      <c r="Q136" s="173">
        <v>0</v>
      </c>
      <c r="R136" s="279">
        <v>0</v>
      </c>
      <c r="AC136" s="179" t="s">
        <v>336</v>
      </c>
      <c r="AD136" s="171" t="s">
        <v>750</v>
      </c>
      <c r="AE136" s="236">
        <v>0</v>
      </c>
      <c r="AF136" s="233">
        <v>0</v>
      </c>
      <c r="AG136" s="178">
        <v>0</v>
      </c>
    </row>
    <row r="137" spans="14:33" x14ac:dyDescent="0.3">
      <c r="N137" s="179" t="s">
        <v>336</v>
      </c>
      <c r="O137" s="171" t="s">
        <v>755</v>
      </c>
      <c r="P137" s="173">
        <v>0</v>
      </c>
      <c r="Q137" s="173">
        <v>0</v>
      </c>
      <c r="R137" s="279">
        <v>0</v>
      </c>
      <c r="AC137" s="179" t="s">
        <v>336</v>
      </c>
      <c r="AD137" s="171" t="s">
        <v>755</v>
      </c>
      <c r="AE137" s="236">
        <v>0</v>
      </c>
      <c r="AF137" s="233">
        <v>0</v>
      </c>
      <c r="AG137" s="178">
        <v>0</v>
      </c>
    </row>
    <row r="138" spans="14:33" x14ac:dyDescent="0.3">
      <c r="N138" s="179" t="s">
        <v>336</v>
      </c>
      <c r="O138" s="171" t="s">
        <v>756</v>
      </c>
      <c r="P138" s="173">
        <v>0</v>
      </c>
      <c r="Q138" s="173">
        <v>0</v>
      </c>
      <c r="R138" s="279">
        <v>0</v>
      </c>
      <c r="AC138" s="179" t="s">
        <v>336</v>
      </c>
      <c r="AD138" s="171" t="s">
        <v>756</v>
      </c>
      <c r="AE138" s="236">
        <v>0</v>
      </c>
      <c r="AF138" s="233">
        <v>0</v>
      </c>
      <c r="AG138" s="178">
        <v>0</v>
      </c>
    </row>
    <row r="139" spans="14:33" x14ac:dyDescent="0.3">
      <c r="N139" s="179" t="s">
        <v>336</v>
      </c>
      <c r="O139" s="171" t="s">
        <v>757</v>
      </c>
      <c r="P139" s="173">
        <v>0</v>
      </c>
      <c r="Q139" s="173">
        <v>0</v>
      </c>
      <c r="R139" s="279">
        <v>0</v>
      </c>
      <c r="AC139" s="179" t="s">
        <v>336</v>
      </c>
      <c r="AD139" s="171" t="s">
        <v>757</v>
      </c>
      <c r="AE139" s="236">
        <v>0</v>
      </c>
      <c r="AF139" s="233">
        <v>0</v>
      </c>
      <c r="AG139" s="178">
        <v>0</v>
      </c>
    </row>
    <row r="140" spans="14:33" x14ac:dyDescent="0.3">
      <c r="N140" s="179" t="s">
        <v>336</v>
      </c>
      <c r="O140" s="171" t="s">
        <v>758</v>
      </c>
      <c r="P140" s="173">
        <v>0</v>
      </c>
      <c r="Q140" s="173">
        <v>0</v>
      </c>
      <c r="R140" s="279">
        <v>0</v>
      </c>
      <c r="AC140" s="179" t="s">
        <v>336</v>
      </c>
      <c r="AD140" s="171" t="s">
        <v>758</v>
      </c>
      <c r="AE140" s="236">
        <v>0</v>
      </c>
      <c r="AF140" s="233">
        <v>0</v>
      </c>
      <c r="AG140" s="178">
        <v>0</v>
      </c>
    </row>
    <row r="141" spans="14:33" x14ac:dyDescent="0.3">
      <c r="N141" s="179" t="s">
        <v>289</v>
      </c>
      <c r="O141" s="171" t="s">
        <v>783</v>
      </c>
      <c r="P141" s="173">
        <v>0</v>
      </c>
      <c r="Q141" s="173">
        <v>0</v>
      </c>
      <c r="R141" s="279">
        <v>0</v>
      </c>
      <c r="AC141" s="179" t="s">
        <v>289</v>
      </c>
      <c r="AD141" s="171" t="s">
        <v>783</v>
      </c>
      <c r="AE141" s="236">
        <v>0</v>
      </c>
      <c r="AF141" s="233">
        <v>0</v>
      </c>
      <c r="AG141" s="178">
        <v>0</v>
      </c>
    </row>
    <row r="142" spans="14:33" x14ac:dyDescent="0.3">
      <c r="N142" s="179" t="s">
        <v>289</v>
      </c>
      <c r="O142" s="171" t="s">
        <v>785</v>
      </c>
      <c r="P142" s="173">
        <v>0</v>
      </c>
      <c r="Q142" s="173">
        <v>0</v>
      </c>
      <c r="R142" s="279">
        <v>0</v>
      </c>
      <c r="AC142" s="179" t="s">
        <v>289</v>
      </c>
      <c r="AD142" s="171" t="s">
        <v>785</v>
      </c>
      <c r="AE142" s="236">
        <v>0</v>
      </c>
      <c r="AF142" s="233">
        <v>0</v>
      </c>
      <c r="AG142" s="178">
        <v>0</v>
      </c>
    </row>
    <row r="143" spans="14:33" x14ac:dyDescent="0.3">
      <c r="N143" s="179" t="s">
        <v>289</v>
      </c>
      <c r="O143" s="171" t="s">
        <v>787</v>
      </c>
      <c r="P143" s="173">
        <v>0</v>
      </c>
      <c r="Q143" s="173">
        <v>0</v>
      </c>
      <c r="R143" s="279">
        <v>0</v>
      </c>
      <c r="AC143" s="179" t="s">
        <v>289</v>
      </c>
      <c r="AD143" s="171" t="s">
        <v>787</v>
      </c>
      <c r="AE143" s="236">
        <v>0</v>
      </c>
      <c r="AF143" s="233">
        <v>0</v>
      </c>
      <c r="AG143" s="178">
        <v>0</v>
      </c>
    </row>
    <row r="144" spans="14:33" x14ac:dyDescent="0.3">
      <c r="N144" s="179" t="s">
        <v>289</v>
      </c>
      <c r="O144" s="171" t="s">
        <v>788</v>
      </c>
      <c r="P144" s="173">
        <v>0</v>
      </c>
      <c r="Q144" s="173">
        <v>0</v>
      </c>
      <c r="R144" s="279">
        <v>0</v>
      </c>
      <c r="AC144" s="179" t="s">
        <v>289</v>
      </c>
      <c r="AD144" s="171" t="s">
        <v>788</v>
      </c>
      <c r="AE144" s="236">
        <v>0</v>
      </c>
      <c r="AF144" s="233">
        <v>0</v>
      </c>
      <c r="AG144" s="178">
        <v>0</v>
      </c>
    </row>
    <row r="145" spans="14:33" x14ac:dyDescent="0.3">
      <c r="N145" s="179" t="s">
        <v>289</v>
      </c>
      <c r="O145" s="171" t="s">
        <v>791</v>
      </c>
      <c r="P145" s="173">
        <v>0</v>
      </c>
      <c r="Q145" s="173">
        <v>0</v>
      </c>
      <c r="R145" s="279">
        <v>0</v>
      </c>
      <c r="AC145" s="179" t="s">
        <v>289</v>
      </c>
      <c r="AD145" s="171" t="s">
        <v>791</v>
      </c>
      <c r="AE145" s="236">
        <v>0</v>
      </c>
      <c r="AF145" s="233">
        <v>0</v>
      </c>
      <c r="AG145" s="178">
        <v>0</v>
      </c>
    </row>
    <row r="146" spans="14:33" x14ac:dyDescent="0.3">
      <c r="N146" s="179" t="s">
        <v>289</v>
      </c>
      <c r="O146" s="171" t="s">
        <v>794</v>
      </c>
      <c r="P146" s="173">
        <v>0</v>
      </c>
      <c r="Q146" s="173">
        <v>0</v>
      </c>
      <c r="R146" s="279">
        <v>0</v>
      </c>
      <c r="AC146" s="179" t="s">
        <v>289</v>
      </c>
      <c r="AD146" s="171" t="s">
        <v>794</v>
      </c>
      <c r="AE146" s="236">
        <v>0</v>
      </c>
      <c r="AF146" s="233">
        <v>0</v>
      </c>
      <c r="AG146" s="178">
        <v>0</v>
      </c>
    </row>
    <row r="147" spans="14:33" x14ac:dyDescent="0.3">
      <c r="N147" s="179" t="s">
        <v>289</v>
      </c>
      <c r="O147" s="171" t="s">
        <v>797</v>
      </c>
      <c r="P147" s="173">
        <v>0</v>
      </c>
      <c r="Q147" s="173">
        <v>0</v>
      </c>
      <c r="R147" s="279">
        <v>0</v>
      </c>
      <c r="AC147" s="179" t="s">
        <v>289</v>
      </c>
      <c r="AD147" s="171" t="s">
        <v>797</v>
      </c>
      <c r="AE147" s="236">
        <v>0</v>
      </c>
      <c r="AF147" s="233">
        <v>0</v>
      </c>
      <c r="AG147" s="178">
        <v>0</v>
      </c>
    </row>
    <row r="148" spans="14:33" x14ac:dyDescent="0.3">
      <c r="N148" s="179" t="s">
        <v>289</v>
      </c>
      <c r="O148" s="171" t="s">
        <v>799</v>
      </c>
      <c r="P148" s="173">
        <v>0</v>
      </c>
      <c r="Q148" s="173">
        <v>0</v>
      </c>
      <c r="R148" s="279">
        <v>0</v>
      </c>
      <c r="AC148" s="179" t="s">
        <v>289</v>
      </c>
      <c r="AD148" s="171" t="s">
        <v>799</v>
      </c>
      <c r="AE148" s="236">
        <v>0</v>
      </c>
      <c r="AF148" s="233">
        <v>0</v>
      </c>
      <c r="AG148" s="178">
        <v>0</v>
      </c>
    </row>
    <row r="149" spans="14:33" x14ac:dyDescent="0.3">
      <c r="N149" s="179" t="s">
        <v>307</v>
      </c>
      <c r="O149" s="171" t="s">
        <v>763</v>
      </c>
      <c r="P149" s="173">
        <v>0</v>
      </c>
      <c r="Q149" s="173">
        <v>0</v>
      </c>
      <c r="R149" s="279">
        <v>0</v>
      </c>
      <c r="AC149" s="179" t="s">
        <v>307</v>
      </c>
      <c r="AD149" s="171" t="s">
        <v>763</v>
      </c>
      <c r="AE149" s="236">
        <v>0</v>
      </c>
      <c r="AF149" s="233">
        <v>0</v>
      </c>
      <c r="AG149" s="178">
        <v>0</v>
      </c>
    </row>
    <row r="150" spans="14:33" x14ac:dyDescent="0.3">
      <c r="N150" s="179" t="s">
        <v>307</v>
      </c>
      <c r="O150" s="171" t="s">
        <v>769</v>
      </c>
      <c r="P150" s="173">
        <v>0</v>
      </c>
      <c r="Q150" s="173">
        <v>0</v>
      </c>
      <c r="R150" s="279">
        <v>0</v>
      </c>
      <c r="AC150" s="179" t="s">
        <v>307</v>
      </c>
      <c r="AD150" s="171" t="s">
        <v>769</v>
      </c>
      <c r="AE150" s="236">
        <v>0</v>
      </c>
      <c r="AF150" s="233">
        <v>0</v>
      </c>
      <c r="AG150" s="178">
        <v>0</v>
      </c>
    </row>
    <row r="151" spans="14:33" x14ac:dyDescent="0.3">
      <c r="N151" s="179" t="s">
        <v>307</v>
      </c>
      <c r="O151" s="171" t="s">
        <v>771</v>
      </c>
      <c r="P151" s="173">
        <v>0</v>
      </c>
      <c r="Q151" s="173">
        <v>0</v>
      </c>
      <c r="R151" s="279">
        <v>0</v>
      </c>
      <c r="AC151" s="179" t="s">
        <v>307</v>
      </c>
      <c r="AD151" s="171" t="s">
        <v>771</v>
      </c>
      <c r="AE151" s="236">
        <v>0</v>
      </c>
      <c r="AF151" s="233">
        <v>0</v>
      </c>
      <c r="AG151" s="178">
        <v>0</v>
      </c>
    </row>
    <row r="152" spans="14:33" x14ac:dyDescent="0.3">
      <c r="N152" s="179" t="s">
        <v>307</v>
      </c>
      <c r="O152" s="171" t="s">
        <v>786</v>
      </c>
      <c r="P152" s="173">
        <v>0</v>
      </c>
      <c r="Q152" s="173">
        <v>0</v>
      </c>
      <c r="R152" s="279">
        <v>0</v>
      </c>
      <c r="AC152" s="179" t="s">
        <v>307</v>
      </c>
      <c r="AD152" s="171" t="s">
        <v>786</v>
      </c>
      <c r="AE152" s="236">
        <v>0</v>
      </c>
      <c r="AF152" s="233">
        <v>0</v>
      </c>
      <c r="AG152" s="178">
        <v>0</v>
      </c>
    </row>
    <row r="153" spans="14:33" x14ac:dyDescent="0.3">
      <c r="N153" s="179" t="s">
        <v>307</v>
      </c>
      <c r="O153" s="171" t="s">
        <v>787</v>
      </c>
      <c r="P153" s="173">
        <v>0</v>
      </c>
      <c r="Q153" s="173">
        <v>0</v>
      </c>
      <c r="R153" s="279">
        <v>0</v>
      </c>
      <c r="AC153" s="179" t="s">
        <v>307</v>
      </c>
      <c r="AD153" s="171" t="s">
        <v>787</v>
      </c>
      <c r="AE153" s="236">
        <v>0</v>
      </c>
      <c r="AF153" s="233">
        <v>0</v>
      </c>
      <c r="AG153" s="178">
        <v>0</v>
      </c>
    </row>
    <row r="154" spans="14:33" x14ac:dyDescent="0.3">
      <c r="N154" s="179" t="s">
        <v>307</v>
      </c>
      <c r="O154" s="171" t="s">
        <v>789</v>
      </c>
      <c r="P154" s="173">
        <v>0</v>
      </c>
      <c r="Q154" s="173">
        <v>0</v>
      </c>
      <c r="R154" s="279">
        <v>0</v>
      </c>
      <c r="AC154" s="179" t="s">
        <v>307</v>
      </c>
      <c r="AD154" s="171" t="s">
        <v>789</v>
      </c>
      <c r="AE154" s="236">
        <v>0</v>
      </c>
      <c r="AF154" s="233">
        <v>0</v>
      </c>
      <c r="AG154" s="178">
        <v>0</v>
      </c>
    </row>
    <row r="155" spans="14:33" x14ac:dyDescent="0.3">
      <c r="N155" s="179" t="s">
        <v>307</v>
      </c>
      <c r="O155" s="171" t="s">
        <v>790</v>
      </c>
      <c r="P155" s="173">
        <v>0</v>
      </c>
      <c r="Q155" s="173">
        <v>0</v>
      </c>
      <c r="R155" s="279">
        <v>0</v>
      </c>
      <c r="AC155" s="179" t="s">
        <v>307</v>
      </c>
      <c r="AD155" s="171" t="s">
        <v>790</v>
      </c>
      <c r="AE155" s="236">
        <v>0</v>
      </c>
      <c r="AF155" s="233">
        <v>0</v>
      </c>
      <c r="AG155" s="178">
        <v>0</v>
      </c>
    </row>
    <row r="156" spans="14:33" x14ac:dyDescent="0.3">
      <c r="N156" s="179" t="s">
        <v>338</v>
      </c>
      <c r="O156" s="171" t="s">
        <v>762</v>
      </c>
      <c r="P156" s="173">
        <v>0</v>
      </c>
      <c r="Q156" s="173">
        <v>0</v>
      </c>
      <c r="R156" s="279">
        <v>0</v>
      </c>
      <c r="AC156" s="179" t="s">
        <v>338</v>
      </c>
      <c r="AD156" s="171" t="s">
        <v>762</v>
      </c>
      <c r="AE156" s="236">
        <v>0</v>
      </c>
      <c r="AF156" s="233">
        <v>0</v>
      </c>
      <c r="AG156" s="178">
        <v>0</v>
      </c>
    </row>
    <row r="157" spans="14:33" x14ac:dyDescent="0.3">
      <c r="N157" s="179" t="s">
        <v>338</v>
      </c>
      <c r="O157" s="171" t="s">
        <v>764</v>
      </c>
      <c r="P157" s="173">
        <v>0</v>
      </c>
      <c r="Q157" s="173">
        <v>0</v>
      </c>
      <c r="R157" s="279">
        <v>0</v>
      </c>
      <c r="AC157" s="179" t="s">
        <v>338</v>
      </c>
      <c r="AD157" s="171" t="s">
        <v>764</v>
      </c>
      <c r="AE157" s="236">
        <v>0</v>
      </c>
      <c r="AF157" s="233">
        <v>0</v>
      </c>
      <c r="AG157" s="178">
        <v>0</v>
      </c>
    </row>
    <row r="158" spans="14:33" x14ac:dyDescent="0.3">
      <c r="N158" s="179" t="s">
        <v>338</v>
      </c>
      <c r="O158" s="171" t="s">
        <v>766</v>
      </c>
      <c r="P158" s="173">
        <v>0</v>
      </c>
      <c r="Q158" s="173">
        <v>0</v>
      </c>
      <c r="R158" s="279">
        <v>0</v>
      </c>
      <c r="AC158" s="179" t="s">
        <v>338</v>
      </c>
      <c r="AD158" s="171" t="s">
        <v>766</v>
      </c>
      <c r="AE158" s="236">
        <v>0</v>
      </c>
      <c r="AF158" s="233">
        <v>0</v>
      </c>
      <c r="AG158" s="178">
        <v>0</v>
      </c>
    </row>
    <row r="159" spans="14:33" x14ac:dyDescent="0.3">
      <c r="N159" s="179" t="s">
        <v>338</v>
      </c>
      <c r="O159" s="171" t="s">
        <v>767</v>
      </c>
      <c r="P159" s="173">
        <v>0</v>
      </c>
      <c r="Q159" s="173">
        <v>0</v>
      </c>
      <c r="R159" s="279">
        <v>0</v>
      </c>
      <c r="AC159" s="179" t="s">
        <v>338</v>
      </c>
      <c r="AD159" s="171" t="s">
        <v>767</v>
      </c>
      <c r="AE159" s="236">
        <v>0</v>
      </c>
      <c r="AF159" s="233">
        <v>0</v>
      </c>
      <c r="AG159" s="178">
        <v>0</v>
      </c>
    </row>
    <row r="160" spans="14:33" x14ac:dyDescent="0.3">
      <c r="N160" s="179" t="s">
        <v>338</v>
      </c>
      <c r="O160" s="171" t="s">
        <v>770</v>
      </c>
      <c r="P160" s="173">
        <v>0</v>
      </c>
      <c r="Q160" s="173">
        <v>0</v>
      </c>
      <c r="R160" s="279">
        <v>0</v>
      </c>
      <c r="AC160" s="179" t="s">
        <v>338</v>
      </c>
      <c r="AD160" s="171" t="s">
        <v>770</v>
      </c>
      <c r="AE160" s="236">
        <v>0</v>
      </c>
      <c r="AF160" s="233">
        <v>0</v>
      </c>
      <c r="AG160" s="178">
        <v>0</v>
      </c>
    </row>
    <row r="161" spans="14:33" x14ac:dyDescent="0.3">
      <c r="N161" s="210" t="s">
        <v>338</v>
      </c>
      <c r="O161" s="171" t="s">
        <v>772</v>
      </c>
      <c r="P161" s="173">
        <v>0</v>
      </c>
      <c r="Q161" s="173">
        <v>0</v>
      </c>
      <c r="R161" s="279">
        <v>0</v>
      </c>
      <c r="AC161" s="210" t="s">
        <v>338</v>
      </c>
      <c r="AD161" s="171" t="s">
        <v>772</v>
      </c>
      <c r="AE161" s="236">
        <v>0</v>
      </c>
      <c r="AF161" s="233">
        <v>0</v>
      </c>
      <c r="AG161" s="178">
        <v>0</v>
      </c>
    </row>
    <row r="162" spans="14:33" x14ac:dyDescent="0.3">
      <c r="N162" s="210" t="s">
        <v>338</v>
      </c>
      <c r="O162" s="171" t="s">
        <v>773</v>
      </c>
      <c r="P162" s="173">
        <v>0</v>
      </c>
      <c r="Q162" s="173">
        <v>0</v>
      </c>
      <c r="R162" s="279">
        <v>0</v>
      </c>
      <c r="AC162" s="210" t="s">
        <v>338</v>
      </c>
      <c r="AD162" s="171" t="s">
        <v>773</v>
      </c>
      <c r="AE162" s="236">
        <v>0</v>
      </c>
      <c r="AF162" s="233">
        <v>0</v>
      </c>
      <c r="AG162" s="178">
        <v>0</v>
      </c>
    </row>
    <row r="163" spans="14:33" x14ac:dyDescent="0.3">
      <c r="N163" s="210" t="s">
        <v>306</v>
      </c>
      <c r="O163" s="171" t="s">
        <v>811</v>
      </c>
      <c r="P163" s="173">
        <v>50</v>
      </c>
      <c r="Q163" s="173">
        <v>0</v>
      </c>
      <c r="R163" s="178">
        <v>300</v>
      </c>
      <c r="AC163" s="210" t="s">
        <v>306</v>
      </c>
      <c r="AD163" s="171" t="s">
        <v>811</v>
      </c>
      <c r="AE163" s="236">
        <v>50</v>
      </c>
      <c r="AF163" s="233">
        <v>0</v>
      </c>
      <c r="AG163" s="178">
        <v>0</v>
      </c>
    </row>
    <row r="164" spans="14:33" x14ac:dyDescent="0.3">
      <c r="N164" s="210" t="s">
        <v>306</v>
      </c>
      <c r="O164" s="171" t="s">
        <v>816</v>
      </c>
      <c r="P164" s="173">
        <v>0</v>
      </c>
      <c r="Q164" s="173">
        <v>0</v>
      </c>
      <c r="R164" s="178">
        <v>0</v>
      </c>
      <c r="AC164" s="210" t="s">
        <v>306</v>
      </c>
      <c r="AD164" s="171" t="s">
        <v>816</v>
      </c>
      <c r="AE164" s="236">
        <v>0</v>
      </c>
      <c r="AF164" s="233">
        <v>0</v>
      </c>
      <c r="AG164" s="178">
        <v>0</v>
      </c>
    </row>
    <row r="165" spans="14:33" x14ac:dyDescent="0.3">
      <c r="N165" s="179" t="s">
        <v>306</v>
      </c>
      <c r="O165" s="171" t="s">
        <v>818</v>
      </c>
      <c r="P165" s="173">
        <v>0</v>
      </c>
      <c r="Q165" s="173">
        <v>0</v>
      </c>
      <c r="R165" s="178">
        <v>0</v>
      </c>
      <c r="AC165" s="179" t="s">
        <v>306</v>
      </c>
      <c r="AD165" s="171" t="s">
        <v>818</v>
      </c>
      <c r="AE165" s="236">
        <v>0</v>
      </c>
      <c r="AF165" s="233">
        <v>0</v>
      </c>
      <c r="AG165" s="178">
        <v>0</v>
      </c>
    </row>
    <row r="166" spans="14:33" x14ac:dyDescent="0.3">
      <c r="N166" s="179" t="s">
        <v>306</v>
      </c>
      <c r="O166" s="171" t="s">
        <v>821</v>
      </c>
      <c r="P166" s="173">
        <v>0</v>
      </c>
      <c r="Q166" s="173">
        <v>0</v>
      </c>
      <c r="R166" s="178">
        <v>0</v>
      </c>
      <c r="AC166" s="179" t="s">
        <v>306</v>
      </c>
      <c r="AD166" s="171" t="s">
        <v>821</v>
      </c>
      <c r="AE166" s="236">
        <v>0</v>
      </c>
      <c r="AF166" s="233">
        <v>0</v>
      </c>
      <c r="AG166" s="178">
        <v>0</v>
      </c>
    </row>
    <row r="167" spans="14:33" x14ac:dyDescent="0.3">
      <c r="N167" s="179" t="s">
        <v>293</v>
      </c>
      <c r="O167" s="171" t="s">
        <v>800</v>
      </c>
      <c r="P167" s="173">
        <v>0</v>
      </c>
      <c r="Q167" s="173">
        <v>0</v>
      </c>
      <c r="R167" s="279">
        <v>0</v>
      </c>
      <c r="AC167" s="179" t="s">
        <v>293</v>
      </c>
      <c r="AD167" s="171" t="s">
        <v>800</v>
      </c>
      <c r="AE167" s="236">
        <v>0</v>
      </c>
      <c r="AF167" s="233">
        <v>0</v>
      </c>
      <c r="AG167" s="178">
        <v>0</v>
      </c>
    </row>
    <row r="168" spans="14:33" x14ac:dyDescent="0.3">
      <c r="N168" s="179" t="s">
        <v>293</v>
      </c>
      <c r="O168" s="171" t="s">
        <v>832</v>
      </c>
      <c r="P168" s="173">
        <v>0</v>
      </c>
      <c r="Q168" s="173">
        <v>0</v>
      </c>
      <c r="R168" s="279">
        <v>0</v>
      </c>
      <c r="AC168" s="179" t="s">
        <v>293</v>
      </c>
      <c r="AD168" s="171" t="s">
        <v>832</v>
      </c>
      <c r="AE168" s="236">
        <v>0</v>
      </c>
      <c r="AF168" s="233">
        <v>0</v>
      </c>
      <c r="AG168" s="178">
        <v>0</v>
      </c>
    </row>
    <row r="169" spans="14:33" x14ac:dyDescent="0.3">
      <c r="N169" s="179" t="s">
        <v>293</v>
      </c>
      <c r="O169" s="171" t="s">
        <v>833</v>
      </c>
      <c r="P169" s="173">
        <v>0</v>
      </c>
      <c r="Q169" s="173">
        <v>0</v>
      </c>
      <c r="R169" s="279">
        <v>0</v>
      </c>
      <c r="AC169" s="179" t="s">
        <v>293</v>
      </c>
      <c r="AD169" s="171" t="s">
        <v>833</v>
      </c>
      <c r="AE169" s="236">
        <v>0</v>
      </c>
      <c r="AF169" s="233">
        <v>0</v>
      </c>
      <c r="AG169" s="178">
        <v>0</v>
      </c>
    </row>
    <row r="170" spans="14:33" x14ac:dyDescent="0.3">
      <c r="N170" s="179" t="s">
        <v>335</v>
      </c>
      <c r="O170" s="171" t="s">
        <v>823</v>
      </c>
      <c r="P170" s="173">
        <v>0</v>
      </c>
      <c r="Q170" s="173">
        <v>0</v>
      </c>
      <c r="R170" s="279">
        <v>0</v>
      </c>
      <c r="AC170" s="179" t="s">
        <v>335</v>
      </c>
      <c r="AD170" s="171" t="s">
        <v>823</v>
      </c>
      <c r="AE170" s="236">
        <v>0</v>
      </c>
      <c r="AF170" s="233">
        <v>0</v>
      </c>
      <c r="AG170" s="279">
        <v>1500</v>
      </c>
    </row>
    <row r="171" spans="14:33" x14ac:dyDescent="0.3">
      <c r="N171" s="179" t="s">
        <v>335</v>
      </c>
      <c r="O171" s="171" t="s">
        <v>824</v>
      </c>
      <c r="P171" s="173">
        <v>0</v>
      </c>
      <c r="Q171" s="173">
        <v>0</v>
      </c>
      <c r="R171" s="279">
        <v>0</v>
      </c>
      <c r="AC171" s="179" t="s">
        <v>335</v>
      </c>
      <c r="AD171" s="171" t="s">
        <v>824</v>
      </c>
      <c r="AE171" s="236">
        <v>0</v>
      </c>
      <c r="AF171" s="233">
        <v>0</v>
      </c>
      <c r="AG171" s="279">
        <v>1500</v>
      </c>
    </row>
    <row r="172" spans="14:33" x14ac:dyDescent="0.3">
      <c r="N172" s="179" t="s">
        <v>335</v>
      </c>
      <c r="O172" s="171" t="s">
        <v>825</v>
      </c>
      <c r="P172" s="173">
        <v>0</v>
      </c>
      <c r="Q172" s="173">
        <v>806</v>
      </c>
      <c r="R172" s="279">
        <v>178</v>
      </c>
      <c r="AC172" s="179" t="s">
        <v>335</v>
      </c>
      <c r="AD172" s="171" t="s">
        <v>825</v>
      </c>
      <c r="AE172" s="236">
        <v>0</v>
      </c>
      <c r="AF172" s="233">
        <v>1209</v>
      </c>
      <c r="AG172" s="178">
        <v>1500</v>
      </c>
    </row>
    <row r="173" spans="14:33" x14ac:dyDescent="0.3">
      <c r="N173" s="179" t="s">
        <v>335</v>
      </c>
      <c r="O173" s="171" t="s">
        <v>826</v>
      </c>
      <c r="P173" s="173">
        <v>0</v>
      </c>
      <c r="Q173" s="173">
        <v>1793.9999999999998</v>
      </c>
      <c r="R173" s="279">
        <v>414</v>
      </c>
      <c r="AC173" s="179" t="s">
        <v>335</v>
      </c>
      <c r="AD173" s="171" t="s">
        <v>826</v>
      </c>
      <c r="AE173" s="236">
        <v>0</v>
      </c>
      <c r="AF173" s="233">
        <v>2691</v>
      </c>
      <c r="AG173" s="178">
        <v>1500</v>
      </c>
    </row>
    <row r="174" spans="14:33" x14ac:dyDescent="0.3">
      <c r="N174" s="179" t="s">
        <v>335</v>
      </c>
      <c r="O174" s="171" t="s">
        <v>827</v>
      </c>
      <c r="P174" s="173">
        <v>0</v>
      </c>
      <c r="Q174" s="173">
        <v>0</v>
      </c>
      <c r="R174" s="279">
        <v>0</v>
      </c>
      <c r="AC174" s="179" t="s">
        <v>335</v>
      </c>
      <c r="AD174" s="171" t="s">
        <v>827</v>
      </c>
      <c r="AE174" s="236">
        <v>0</v>
      </c>
      <c r="AF174" s="233">
        <v>0</v>
      </c>
      <c r="AG174" s="178">
        <v>1500</v>
      </c>
    </row>
    <row r="175" spans="14:33" x14ac:dyDescent="0.3">
      <c r="N175" s="179" t="s">
        <v>335</v>
      </c>
      <c r="O175" s="171" t="s">
        <v>828</v>
      </c>
      <c r="P175" s="173">
        <v>0</v>
      </c>
      <c r="Q175" s="173">
        <v>0</v>
      </c>
      <c r="R175" s="279">
        <v>208</v>
      </c>
      <c r="AC175" s="179" t="s">
        <v>335</v>
      </c>
      <c r="AD175" s="171" t="s">
        <v>828</v>
      </c>
      <c r="AE175" s="236">
        <v>0</v>
      </c>
      <c r="AF175" s="233">
        <v>0</v>
      </c>
      <c r="AG175" s="178">
        <v>1500</v>
      </c>
    </row>
    <row r="176" spans="14:33" x14ac:dyDescent="0.3">
      <c r="N176" s="179" t="s">
        <v>335</v>
      </c>
      <c r="O176" s="171" t="s">
        <v>830</v>
      </c>
      <c r="P176" s="173">
        <v>0</v>
      </c>
      <c r="Q176" s="173">
        <v>0</v>
      </c>
      <c r="R176" s="279">
        <v>0</v>
      </c>
      <c r="AC176" s="179" t="s">
        <v>335</v>
      </c>
      <c r="AD176" s="171" t="s">
        <v>830</v>
      </c>
      <c r="AE176" s="236">
        <v>0</v>
      </c>
      <c r="AF176" s="233">
        <v>0</v>
      </c>
      <c r="AG176" s="178">
        <v>1500</v>
      </c>
    </row>
    <row r="177" spans="14:33" x14ac:dyDescent="0.3">
      <c r="N177" s="179" t="s">
        <v>335</v>
      </c>
      <c r="O177" s="171" t="s">
        <v>831</v>
      </c>
      <c r="P177" s="173">
        <v>0</v>
      </c>
      <c r="Q177" s="173">
        <v>0</v>
      </c>
      <c r="R177" s="279">
        <v>0</v>
      </c>
      <c r="AC177" s="179" t="s">
        <v>335</v>
      </c>
      <c r="AD177" s="171" t="s">
        <v>831</v>
      </c>
      <c r="AE177" s="236">
        <v>0</v>
      </c>
      <c r="AF177" s="233">
        <v>0</v>
      </c>
      <c r="AG177" s="178">
        <v>1500</v>
      </c>
    </row>
    <row r="178" spans="14:33" x14ac:dyDescent="0.3">
      <c r="N178" s="179" t="s">
        <v>221</v>
      </c>
      <c r="O178" s="171" t="s">
        <v>819</v>
      </c>
      <c r="P178" s="173">
        <v>0</v>
      </c>
      <c r="Q178" s="173">
        <v>0</v>
      </c>
      <c r="R178" s="279">
        <v>0</v>
      </c>
      <c r="AC178" s="179" t="s">
        <v>221</v>
      </c>
      <c r="AD178" s="171" t="s">
        <v>819</v>
      </c>
      <c r="AE178" s="236">
        <v>0</v>
      </c>
      <c r="AF178" s="233">
        <v>0</v>
      </c>
      <c r="AG178" s="178">
        <v>0</v>
      </c>
    </row>
    <row r="179" spans="14:33" x14ac:dyDescent="0.3">
      <c r="N179" s="179" t="s">
        <v>221</v>
      </c>
      <c r="O179" s="171" t="s">
        <v>836</v>
      </c>
      <c r="P179" s="173">
        <v>0</v>
      </c>
      <c r="Q179" s="173">
        <v>0</v>
      </c>
      <c r="R179" s="279">
        <v>0</v>
      </c>
      <c r="AC179" s="179" t="s">
        <v>221</v>
      </c>
      <c r="AD179" s="171" t="s">
        <v>836</v>
      </c>
      <c r="AE179" s="236">
        <v>0</v>
      </c>
      <c r="AF179" s="233">
        <v>0</v>
      </c>
      <c r="AG179" s="178">
        <v>0</v>
      </c>
    </row>
    <row r="180" spans="14:33" x14ac:dyDescent="0.3">
      <c r="N180" s="210" t="s">
        <v>221</v>
      </c>
      <c r="O180" s="171" t="s">
        <v>837</v>
      </c>
      <c r="P180" s="173">
        <v>0</v>
      </c>
      <c r="Q180" s="173">
        <v>0</v>
      </c>
      <c r="R180" s="178">
        <v>0</v>
      </c>
      <c r="AC180" s="210" t="s">
        <v>221</v>
      </c>
      <c r="AD180" s="171" t="s">
        <v>837</v>
      </c>
      <c r="AE180" s="236">
        <v>0</v>
      </c>
      <c r="AF180" s="233">
        <v>0</v>
      </c>
      <c r="AG180" s="178">
        <v>0</v>
      </c>
    </row>
    <row r="181" spans="14:33" x14ac:dyDescent="0.3">
      <c r="N181" s="179" t="s">
        <v>221</v>
      </c>
      <c r="O181" s="171" t="s">
        <v>838</v>
      </c>
      <c r="P181" s="173">
        <v>0</v>
      </c>
      <c r="Q181" s="173">
        <v>0</v>
      </c>
      <c r="R181" s="279">
        <v>0</v>
      </c>
      <c r="AC181" s="179" t="s">
        <v>221</v>
      </c>
      <c r="AD181" s="171" t="s">
        <v>838</v>
      </c>
      <c r="AE181" s="236">
        <v>0</v>
      </c>
      <c r="AF181" s="233">
        <v>0</v>
      </c>
      <c r="AG181" s="178">
        <v>0</v>
      </c>
    </row>
    <row r="182" spans="14:33" x14ac:dyDescent="0.3">
      <c r="N182" s="179" t="s">
        <v>221</v>
      </c>
      <c r="O182" s="171" t="s">
        <v>839</v>
      </c>
      <c r="P182" s="173">
        <v>0</v>
      </c>
      <c r="Q182" s="173">
        <v>0</v>
      </c>
      <c r="R182" s="279">
        <v>0</v>
      </c>
      <c r="AC182" s="179" t="s">
        <v>221</v>
      </c>
      <c r="AD182" s="171" t="s">
        <v>839</v>
      </c>
      <c r="AE182" s="236">
        <v>0</v>
      </c>
      <c r="AF182" s="233">
        <v>0</v>
      </c>
      <c r="AG182" s="178">
        <v>0</v>
      </c>
    </row>
    <row r="183" spans="14:33" x14ac:dyDescent="0.3">
      <c r="N183" s="179" t="s">
        <v>303</v>
      </c>
      <c r="O183" s="171" t="s">
        <v>813</v>
      </c>
      <c r="P183" s="173">
        <v>0</v>
      </c>
      <c r="Q183" s="173">
        <v>0</v>
      </c>
      <c r="R183" s="279">
        <v>0</v>
      </c>
      <c r="AC183" s="179" t="s">
        <v>303</v>
      </c>
      <c r="AD183" s="171" t="s">
        <v>813</v>
      </c>
      <c r="AE183" s="236">
        <v>0</v>
      </c>
      <c r="AF183" s="233">
        <v>0</v>
      </c>
      <c r="AG183" s="178">
        <v>0</v>
      </c>
    </row>
    <row r="184" spans="14:33" x14ac:dyDescent="0.3">
      <c r="N184" s="179" t="s">
        <v>303</v>
      </c>
      <c r="O184" s="171" t="s">
        <v>816</v>
      </c>
      <c r="P184" s="173">
        <v>0</v>
      </c>
      <c r="Q184" s="173">
        <v>0</v>
      </c>
      <c r="R184" s="279">
        <v>0</v>
      </c>
      <c r="AC184" s="179" t="s">
        <v>303</v>
      </c>
      <c r="AD184" s="171" t="s">
        <v>816</v>
      </c>
      <c r="AE184" s="236">
        <v>0</v>
      </c>
      <c r="AF184" s="233">
        <v>0</v>
      </c>
      <c r="AG184" s="178">
        <v>0</v>
      </c>
    </row>
    <row r="185" spans="14:33" x14ac:dyDescent="0.3">
      <c r="N185" s="179" t="s">
        <v>303</v>
      </c>
      <c r="O185" s="171" t="s">
        <v>817</v>
      </c>
      <c r="P185" s="173">
        <v>0</v>
      </c>
      <c r="Q185" s="173">
        <v>0</v>
      </c>
      <c r="R185" s="279">
        <v>0</v>
      </c>
      <c r="AC185" s="179" t="s">
        <v>303</v>
      </c>
      <c r="AD185" s="171" t="s">
        <v>817</v>
      </c>
      <c r="AE185" s="236">
        <v>0</v>
      </c>
      <c r="AF185" s="233">
        <v>0</v>
      </c>
      <c r="AG185" s="178">
        <v>0</v>
      </c>
    </row>
    <row r="186" spans="14:33" x14ac:dyDescent="0.3">
      <c r="N186" s="179" t="s">
        <v>303</v>
      </c>
      <c r="O186" s="171" t="s">
        <v>819</v>
      </c>
      <c r="P186" s="173">
        <v>0</v>
      </c>
      <c r="Q186" s="173">
        <v>0</v>
      </c>
      <c r="R186" s="279">
        <v>0</v>
      </c>
      <c r="AC186" s="179" t="s">
        <v>303</v>
      </c>
      <c r="AD186" s="171" t="s">
        <v>819</v>
      </c>
      <c r="AE186" s="236">
        <v>0</v>
      </c>
      <c r="AF186" s="233">
        <v>0</v>
      </c>
      <c r="AG186" s="178">
        <v>0</v>
      </c>
    </row>
    <row r="187" spans="14:33" x14ac:dyDescent="0.3">
      <c r="N187" s="179" t="s">
        <v>303</v>
      </c>
      <c r="O187" s="171" t="s">
        <v>820</v>
      </c>
      <c r="P187" s="173">
        <v>0</v>
      </c>
      <c r="Q187" s="173">
        <v>0</v>
      </c>
      <c r="R187" s="279">
        <v>0</v>
      </c>
      <c r="AC187" s="179" t="s">
        <v>303</v>
      </c>
      <c r="AD187" s="171" t="s">
        <v>820</v>
      </c>
      <c r="AE187" s="236">
        <v>0</v>
      </c>
      <c r="AF187" s="233">
        <v>0</v>
      </c>
      <c r="AG187" s="178">
        <v>0</v>
      </c>
    </row>
    <row r="188" spans="14:33" x14ac:dyDescent="0.3">
      <c r="N188" s="179" t="s">
        <v>303</v>
      </c>
      <c r="O188" s="171" t="s">
        <v>821</v>
      </c>
      <c r="P188" s="173">
        <v>0</v>
      </c>
      <c r="Q188" s="173">
        <v>0</v>
      </c>
      <c r="R188" s="279">
        <v>0</v>
      </c>
      <c r="AC188" s="179" t="s">
        <v>303</v>
      </c>
      <c r="AD188" s="171" t="s">
        <v>821</v>
      </c>
      <c r="AE188" s="236">
        <v>0</v>
      </c>
      <c r="AF188" s="233">
        <v>0</v>
      </c>
      <c r="AG188" s="178">
        <v>0</v>
      </c>
    </row>
    <row r="189" spans="14:33" x14ac:dyDescent="0.3">
      <c r="N189" s="179" t="s">
        <v>333</v>
      </c>
      <c r="O189" s="171" t="s">
        <v>753</v>
      </c>
      <c r="P189" s="173">
        <v>0</v>
      </c>
      <c r="Q189" s="173">
        <v>0</v>
      </c>
      <c r="R189" s="279">
        <v>0</v>
      </c>
      <c r="AC189" s="179" t="s">
        <v>333</v>
      </c>
      <c r="AD189" s="171" t="s">
        <v>753</v>
      </c>
      <c r="AE189" s="236">
        <v>0</v>
      </c>
      <c r="AF189" s="233">
        <v>0</v>
      </c>
      <c r="AG189" s="178">
        <v>0</v>
      </c>
    </row>
    <row r="190" spans="14:33" x14ac:dyDescent="0.3">
      <c r="N190" s="179" t="s">
        <v>333</v>
      </c>
      <c r="O190" s="171" t="s">
        <v>760</v>
      </c>
      <c r="P190" s="173">
        <v>0</v>
      </c>
      <c r="Q190" s="173">
        <v>0</v>
      </c>
      <c r="R190" s="279">
        <v>0</v>
      </c>
      <c r="AC190" s="179" t="s">
        <v>333</v>
      </c>
      <c r="AD190" s="171" t="s">
        <v>760</v>
      </c>
      <c r="AE190" s="236">
        <v>0</v>
      </c>
      <c r="AF190" s="233">
        <v>0</v>
      </c>
      <c r="AG190" s="178">
        <v>0</v>
      </c>
    </row>
    <row r="191" spans="14:33" x14ac:dyDescent="0.3">
      <c r="N191" s="179" t="s">
        <v>333</v>
      </c>
      <c r="O191" s="171" t="s">
        <v>761</v>
      </c>
      <c r="P191" s="173">
        <v>0</v>
      </c>
      <c r="Q191" s="173">
        <v>0</v>
      </c>
      <c r="R191" s="279">
        <v>0</v>
      </c>
      <c r="AC191" s="179" t="s">
        <v>333</v>
      </c>
      <c r="AD191" s="171" t="s">
        <v>761</v>
      </c>
      <c r="AE191" s="236">
        <v>0</v>
      </c>
      <c r="AF191" s="233">
        <v>0</v>
      </c>
      <c r="AG191" s="178">
        <v>0</v>
      </c>
    </row>
    <row r="192" spans="14:33" x14ac:dyDescent="0.3">
      <c r="N192" s="179" t="s">
        <v>333</v>
      </c>
      <c r="O192" s="171" t="s">
        <v>762</v>
      </c>
      <c r="P192" s="173">
        <v>0</v>
      </c>
      <c r="Q192" s="173">
        <v>2100</v>
      </c>
      <c r="R192" s="279">
        <v>0</v>
      </c>
      <c r="AC192" s="179" t="s">
        <v>333</v>
      </c>
      <c r="AD192" s="171" t="s">
        <v>762</v>
      </c>
      <c r="AE192" s="236">
        <v>0</v>
      </c>
      <c r="AF192" s="233">
        <v>2100</v>
      </c>
      <c r="AG192" s="178">
        <v>0</v>
      </c>
    </row>
    <row r="193" spans="14:33" x14ac:dyDescent="0.3">
      <c r="N193" s="179" t="s">
        <v>333</v>
      </c>
      <c r="O193" s="171" t="s">
        <v>763</v>
      </c>
      <c r="P193" s="173">
        <v>0</v>
      </c>
      <c r="Q193" s="173">
        <v>0</v>
      </c>
      <c r="R193" s="279">
        <v>0</v>
      </c>
      <c r="AC193" s="179" t="s">
        <v>333</v>
      </c>
      <c r="AD193" s="171" t="s">
        <v>763</v>
      </c>
      <c r="AE193" s="236">
        <v>0</v>
      </c>
      <c r="AF193" s="233">
        <v>0</v>
      </c>
      <c r="AG193" s="178">
        <v>0</v>
      </c>
    </row>
    <row r="194" spans="14:33" x14ac:dyDescent="0.3">
      <c r="N194" s="179" t="s">
        <v>297</v>
      </c>
      <c r="O194" s="171" t="s">
        <v>783</v>
      </c>
      <c r="P194" s="173">
        <v>0</v>
      </c>
      <c r="Q194" s="173">
        <v>0</v>
      </c>
      <c r="R194" s="279">
        <v>0</v>
      </c>
      <c r="AC194" s="179" t="s">
        <v>297</v>
      </c>
      <c r="AD194" s="171" t="s">
        <v>783</v>
      </c>
      <c r="AE194" s="236">
        <v>0</v>
      </c>
      <c r="AF194" s="233">
        <v>0</v>
      </c>
      <c r="AG194" s="178">
        <v>0</v>
      </c>
    </row>
    <row r="195" spans="14:33" x14ac:dyDescent="0.3">
      <c r="N195" s="179" t="s">
        <v>297</v>
      </c>
      <c r="O195" s="171" t="s">
        <v>785</v>
      </c>
      <c r="P195" s="173">
        <v>0</v>
      </c>
      <c r="Q195" s="173">
        <v>0</v>
      </c>
      <c r="R195" s="279">
        <v>0</v>
      </c>
      <c r="AC195" s="179" t="s">
        <v>297</v>
      </c>
      <c r="AD195" s="171" t="s">
        <v>785</v>
      </c>
      <c r="AE195" s="236">
        <v>0</v>
      </c>
      <c r="AF195" s="233">
        <v>0</v>
      </c>
      <c r="AG195" s="178">
        <v>0</v>
      </c>
    </row>
    <row r="196" spans="14:33" x14ac:dyDescent="0.3">
      <c r="N196" s="179" t="s">
        <v>297</v>
      </c>
      <c r="O196" s="171" t="s">
        <v>786</v>
      </c>
      <c r="P196" s="173">
        <v>0</v>
      </c>
      <c r="Q196" s="173">
        <v>0</v>
      </c>
      <c r="R196" s="279">
        <v>0</v>
      </c>
      <c r="AC196" s="179" t="s">
        <v>297</v>
      </c>
      <c r="AD196" s="171" t="s">
        <v>786</v>
      </c>
      <c r="AE196" s="236">
        <v>0</v>
      </c>
      <c r="AF196" s="233">
        <v>0</v>
      </c>
      <c r="AG196" s="178">
        <v>0</v>
      </c>
    </row>
    <row r="197" spans="14:33" x14ac:dyDescent="0.3">
      <c r="N197" s="179" t="s">
        <v>297</v>
      </c>
      <c r="O197" s="171" t="s">
        <v>788</v>
      </c>
      <c r="P197" s="173">
        <v>0</v>
      </c>
      <c r="Q197" s="173">
        <v>0</v>
      </c>
      <c r="R197" s="279">
        <v>0</v>
      </c>
      <c r="AC197" s="179" t="s">
        <v>297</v>
      </c>
      <c r="AD197" s="171" t="s">
        <v>788</v>
      </c>
      <c r="AE197" s="236">
        <v>0</v>
      </c>
      <c r="AF197" s="233">
        <v>0</v>
      </c>
      <c r="AG197" s="178">
        <v>0</v>
      </c>
    </row>
    <row r="198" spans="14:33" x14ac:dyDescent="0.3">
      <c r="N198" s="179" t="s">
        <v>301</v>
      </c>
      <c r="O198" s="171" t="s">
        <v>817</v>
      </c>
      <c r="P198" s="173">
        <v>0</v>
      </c>
      <c r="Q198" s="173">
        <v>0</v>
      </c>
      <c r="R198" s="279">
        <v>0</v>
      </c>
      <c r="AC198" s="179" t="s">
        <v>301</v>
      </c>
      <c r="AD198" s="171" t="s">
        <v>817</v>
      </c>
      <c r="AE198" s="236">
        <v>0</v>
      </c>
      <c r="AF198" s="233">
        <v>0</v>
      </c>
      <c r="AG198" s="178">
        <v>0</v>
      </c>
    </row>
    <row r="199" spans="14:33" x14ac:dyDescent="0.3">
      <c r="N199" s="179" t="s">
        <v>301</v>
      </c>
      <c r="O199" s="171" t="s">
        <v>820</v>
      </c>
      <c r="P199" s="173">
        <v>0</v>
      </c>
      <c r="Q199" s="173">
        <v>0</v>
      </c>
      <c r="R199" s="279">
        <v>0</v>
      </c>
      <c r="AC199" s="179" t="s">
        <v>301</v>
      </c>
      <c r="AD199" s="171" t="s">
        <v>820</v>
      </c>
      <c r="AE199" s="236">
        <v>0</v>
      </c>
      <c r="AF199" s="233">
        <v>0</v>
      </c>
      <c r="AG199" s="178">
        <v>0</v>
      </c>
    </row>
    <row r="200" spans="14:33" x14ac:dyDescent="0.3">
      <c r="N200" s="179" t="s">
        <v>312</v>
      </c>
      <c r="O200" s="171" t="s">
        <v>751</v>
      </c>
      <c r="P200" s="173">
        <v>0</v>
      </c>
      <c r="Q200" s="173">
        <v>0</v>
      </c>
      <c r="R200" s="279">
        <v>0</v>
      </c>
      <c r="AC200" s="179" t="s">
        <v>312</v>
      </c>
      <c r="AD200" s="171" t="s">
        <v>751</v>
      </c>
      <c r="AE200" s="236">
        <v>0</v>
      </c>
      <c r="AF200" s="233">
        <v>0</v>
      </c>
      <c r="AG200" s="178">
        <v>0</v>
      </c>
    </row>
    <row r="201" spans="14:33" x14ac:dyDescent="0.3">
      <c r="N201" s="179" t="s">
        <v>312</v>
      </c>
      <c r="O201" s="171" t="s">
        <v>752</v>
      </c>
      <c r="P201" s="173">
        <v>0</v>
      </c>
      <c r="Q201" s="173">
        <v>0</v>
      </c>
      <c r="R201" s="279">
        <v>0</v>
      </c>
      <c r="AC201" s="179" t="s">
        <v>312</v>
      </c>
      <c r="AD201" s="171" t="s">
        <v>752</v>
      </c>
      <c r="AE201" s="236">
        <v>0</v>
      </c>
      <c r="AF201" s="233">
        <v>0</v>
      </c>
      <c r="AG201" s="178">
        <v>0</v>
      </c>
    </row>
    <row r="202" spans="14:33" x14ac:dyDescent="0.3">
      <c r="N202" s="179" t="s">
        <v>312</v>
      </c>
      <c r="O202" s="171" t="s">
        <v>779</v>
      </c>
      <c r="P202" s="173">
        <v>0</v>
      </c>
      <c r="Q202" s="173">
        <v>0</v>
      </c>
      <c r="R202" s="279">
        <v>0</v>
      </c>
      <c r="AC202" s="179" t="s">
        <v>312</v>
      </c>
      <c r="AD202" s="171" t="s">
        <v>779</v>
      </c>
      <c r="AE202" s="236">
        <v>0</v>
      </c>
      <c r="AF202" s="233">
        <v>0</v>
      </c>
      <c r="AG202" s="178">
        <v>0</v>
      </c>
    </row>
    <row r="203" spans="14:33" x14ac:dyDescent="0.3">
      <c r="N203" s="179" t="s">
        <v>312</v>
      </c>
      <c r="O203" s="171" t="s">
        <v>780</v>
      </c>
      <c r="P203" s="173">
        <v>0</v>
      </c>
      <c r="Q203" s="173">
        <v>0</v>
      </c>
      <c r="R203" s="279">
        <v>0</v>
      </c>
      <c r="AC203" s="179" t="s">
        <v>312</v>
      </c>
      <c r="AD203" s="171" t="s">
        <v>780</v>
      </c>
      <c r="AE203" s="236">
        <v>0</v>
      </c>
      <c r="AF203" s="233">
        <v>0</v>
      </c>
      <c r="AG203" s="178">
        <v>0</v>
      </c>
    </row>
    <row r="204" spans="14:33" x14ac:dyDescent="0.3">
      <c r="N204" s="179" t="s">
        <v>339</v>
      </c>
      <c r="O204" s="171" t="s">
        <v>770</v>
      </c>
      <c r="P204" s="173">
        <v>0</v>
      </c>
      <c r="Q204" s="173">
        <v>0</v>
      </c>
      <c r="R204" s="279">
        <v>0</v>
      </c>
      <c r="AC204" s="179" t="s">
        <v>339</v>
      </c>
      <c r="AD204" s="171" t="s">
        <v>770</v>
      </c>
      <c r="AE204" s="236">
        <v>0</v>
      </c>
      <c r="AF204" s="233">
        <v>0</v>
      </c>
      <c r="AG204" s="178">
        <v>0</v>
      </c>
    </row>
    <row r="205" spans="14:33" x14ac:dyDescent="0.3">
      <c r="N205" s="179" t="s">
        <v>339</v>
      </c>
      <c r="O205" s="171" t="s">
        <v>772</v>
      </c>
      <c r="P205" s="173">
        <v>0</v>
      </c>
      <c r="Q205" s="173">
        <v>0</v>
      </c>
      <c r="R205" s="279">
        <v>0</v>
      </c>
      <c r="AC205" s="179" t="s">
        <v>339</v>
      </c>
      <c r="AD205" s="171" t="s">
        <v>772</v>
      </c>
      <c r="AE205" s="236">
        <v>0</v>
      </c>
      <c r="AF205" s="233">
        <v>0</v>
      </c>
      <c r="AG205" s="178">
        <v>0</v>
      </c>
    </row>
    <row r="206" spans="14:33" x14ac:dyDescent="0.3">
      <c r="N206" s="179" t="s">
        <v>339</v>
      </c>
      <c r="O206" s="171" t="s">
        <v>773</v>
      </c>
      <c r="P206" s="173">
        <v>0</v>
      </c>
      <c r="Q206" s="173">
        <v>0</v>
      </c>
      <c r="R206" s="279">
        <v>0</v>
      </c>
      <c r="AC206" s="179" t="s">
        <v>339</v>
      </c>
      <c r="AD206" s="171" t="s">
        <v>773</v>
      </c>
      <c r="AE206" s="236">
        <v>0</v>
      </c>
      <c r="AF206" s="233">
        <v>0</v>
      </c>
      <c r="AG206" s="178">
        <v>0</v>
      </c>
    </row>
    <row r="207" spans="14:33" x14ac:dyDescent="0.3">
      <c r="N207" s="179" t="s">
        <v>314</v>
      </c>
      <c r="O207" s="171" t="s">
        <v>810</v>
      </c>
      <c r="P207" s="173">
        <v>560</v>
      </c>
      <c r="Q207" s="173">
        <v>0</v>
      </c>
      <c r="R207" s="279">
        <v>0</v>
      </c>
      <c r="AC207" s="179" t="s">
        <v>314</v>
      </c>
      <c r="AD207" s="171" t="s">
        <v>810</v>
      </c>
      <c r="AE207" s="236">
        <v>560</v>
      </c>
      <c r="AF207" s="233">
        <v>0</v>
      </c>
      <c r="AG207" s="178">
        <v>0</v>
      </c>
    </row>
    <row r="208" spans="14:33" x14ac:dyDescent="0.3">
      <c r="N208" s="179" t="s">
        <v>296</v>
      </c>
      <c r="O208" s="171" t="s">
        <v>787</v>
      </c>
      <c r="P208" s="173">
        <v>0</v>
      </c>
      <c r="Q208" s="173">
        <v>0</v>
      </c>
      <c r="R208" s="279">
        <v>0</v>
      </c>
      <c r="AC208" s="179" t="s">
        <v>296</v>
      </c>
      <c r="AD208" s="171" t="s">
        <v>787</v>
      </c>
      <c r="AE208" s="236">
        <v>0</v>
      </c>
      <c r="AF208" s="233">
        <v>0</v>
      </c>
      <c r="AG208" s="178">
        <v>0</v>
      </c>
    </row>
    <row r="209" spans="14:33" x14ac:dyDescent="0.3">
      <c r="N209" s="179" t="s">
        <v>296</v>
      </c>
      <c r="O209" s="171" t="s">
        <v>789</v>
      </c>
      <c r="P209" s="173">
        <v>0</v>
      </c>
      <c r="Q209" s="173">
        <v>0</v>
      </c>
      <c r="R209" s="279">
        <v>0</v>
      </c>
      <c r="AC209" s="179" t="s">
        <v>296</v>
      </c>
      <c r="AD209" s="171" t="s">
        <v>789</v>
      </c>
      <c r="AE209" s="236">
        <v>0</v>
      </c>
      <c r="AF209" s="233">
        <v>0</v>
      </c>
      <c r="AG209" s="178">
        <v>0</v>
      </c>
    </row>
    <row r="210" spans="14:33" x14ac:dyDescent="0.3">
      <c r="N210" s="179" t="s">
        <v>296</v>
      </c>
      <c r="O210" s="171" t="s">
        <v>791</v>
      </c>
      <c r="P210" s="173">
        <v>0</v>
      </c>
      <c r="Q210" s="173">
        <v>0</v>
      </c>
      <c r="R210" s="279">
        <v>0</v>
      </c>
      <c r="AC210" s="179" t="s">
        <v>296</v>
      </c>
      <c r="AD210" s="171" t="s">
        <v>791</v>
      </c>
      <c r="AE210" s="236">
        <v>0</v>
      </c>
      <c r="AF210" s="233">
        <v>0</v>
      </c>
      <c r="AG210" s="178">
        <v>0</v>
      </c>
    </row>
    <row r="211" spans="14:33" x14ac:dyDescent="0.3">
      <c r="N211" s="179" t="s">
        <v>296</v>
      </c>
      <c r="O211" s="171" t="s">
        <v>792</v>
      </c>
      <c r="P211" s="173">
        <v>0</v>
      </c>
      <c r="Q211" s="173">
        <v>0</v>
      </c>
      <c r="R211" s="279">
        <v>0</v>
      </c>
      <c r="AC211" s="179" t="s">
        <v>296</v>
      </c>
      <c r="AD211" s="171" t="s">
        <v>792</v>
      </c>
      <c r="AE211" s="236">
        <v>0</v>
      </c>
      <c r="AF211" s="233">
        <v>0</v>
      </c>
      <c r="AG211" s="178">
        <v>0</v>
      </c>
    </row>
    <row r="212" spans="14:33" x14ac:dyDescent="0.3">
      <c r="N212" s="179" t="s">
        <v>296</v>
      </c>
      <c r="O212" s="171" t="s">
        <v>798</v>
      </c>
      <c r="P212" s="173">
        <v>0</v>
      </c>
      <c r="Q212" s="173">
        <v>0</v>
      </c>
      <c r="R212" s="279">
        <v>0</v>
      </c>
      <c r="AC212" s="179" t="s">
        <v>296</v>
      </c>
      <c r="AD212" s="171" t="s">
        <v>798</v>
      </c>
      <c r="AE212" s="236">
        <v>0</v>
      </c>
      <c r="AF212" s="233">
        <v>0</v>
      </c>
      <c r="AG212" s="178">
        <v>0</v>
      </c>
    </row>
    <row r="213" spans="14:33" x14ac:dyDescent="0.3">
      <c r="N213" s="179" t="s">
        <v>299</v>
      </c>
      <c r="O213" s="171" t="s">
        <v>780</v>
      </c>
      <c r="P213" s="173">
        <v>0</v>
      </c>
      <c r="Q213" s="173">
        <v>49400</v>
      </c>
      <c r="R213" s="279">
        <v>0</v>
      </c>
      <c r="AC213" s="179" t="s">
        <v>299</v>
      </c>
      <c r="AD213" s="171" t="s">
        <v>780</v>
      </c>
      <c r="AE213" s="236">
        <v>0</v>
      </c>
      <c r="AF213" s="233">
        <v>49400</v>
      </c>
      <c r="AG213" s="178">
        <v>0</v>
      </c>
    </row>
    <row r="214" spans="14:33" x14ac:dyDescent="0.3">
      <c r="N214" s="179" t="s">
        <v>299</v>
      </c>
      <c r="O214" s="171" t="s">
        <v>781</v>
      </c>
      <c r="P214" s="173">
        <v>0</v>
      </c>
      <c r="Q214" s="173">
        <v>0</v>
      </c>
      <c r="R214" s="279">
        <v>0</v>
      </c>
      <c r="AC214" s="179" t="s">
        <v>299</v>
      </c>
      <c r="AD214" s="171" t="s">
        <v>781</v>
      </c>
      <c r="AE214" s="236">
        <v>0</v>
      </c>
      <c r="AF214" s="233">
        <v>0</v>
      </c>
      <c r="AG214" s="178">
        <v>0</v>
      </c>
    </row>
    <row r="215" spans="14:33" x14ac:dyDescent="0.3">
      <c r="N215" s="179" t="s">
        <v>299</v>
      </c>
      <c r="O215" s="171" t="s">
        <v>782</v>
      </c>
      <c r="P215" s="173">
        <v>0</v>
      </c>
      <c r="Q215" s="173">
        <v>0</v>
      </c>
      <c r="R215" s="279">
        <v>0</v>
      </c>
      <c r="AC215" s="179" t="s">
        <v>299</v>
      </c>
      <c r="AD215" s="171" t="s">
        <v>782</v>
      </c>
      <c r="AE215" s="236">
        <v>0</v>
      </c>
      <c r="AF215" s="233">
        <v>0</v>
      </c>
      <c r="AG215" s="178">
        <v>0</v>
      </c>
    </row>
    <row r="216" spans="14:33" x14ac:dyDescent="0.3">
      <c r="N216" s="179" t="s">
        <v>299</v>
      </c>
      <c r="O216" s="171" t="s">
        <v>783</v>
      </c>
      <c r="P216" s="173">
        <v>0</v>
      </c>
      <c r="Q216" s="173">
        <v>0</v>
      </c>
      <c r="R216" s="279">
        <v>0</v>
      </c>
      <c r="AC216" s="179" t="s">
        <v>299</v>
      </c>
      <c r="AD216" s="171" t="s">
        <v>783</v>
      </c>
      <c r="AE216" s="236">
        <v>0</v>
      </c>
      <c r="AF216" s="233">
        <v>0</v>
      </c>
      <c r="AG216" s="178">
        <v>0</v>
      </c>
    </row>
    <row r="217" spans="14:33" x14ac:dyDescent="0.3">
      <c r="N217" s="179" t="s">
        <v>299</v>
      </c>
      <c r="O217" s="171" t="s">
        <v>784</v>
      </c>
      <c r="P217" s="173">
        <v>0</v>
      </c>
      <c r="Q217" s="173">
        <v>0</v>
      </c>
      <c r="R217" s="279">
        <v>0</v>
      </c>
      <c r="AC217" s="179" t="s">
        <v>299</v>
      </c>
      <c r="AD217" s="171" t="s">
        <v>784</v>
      </c>
      <c r="AE217" s="236">
        <v>0</v>
      </c>
      <c r="AF217" s="233">
        <v>0</v>
      </c>
      <c r="AG217" s="178">
        <v>0</v>
      </c>
    </row>
    <row r="218" spans="14:33" x14ac:dyDescent="0.3">
      <c r="N218" s="179" t="s">
        <v>299</v>
      </c>
      <c r="O218" s="171" t="s">
        <v>785</v>
      </c>
      <c r="P218" s="173">
        <v>0</v>
      </c>
      <c r="Q218" s="173">
        <v>0</v>
      </c>
      <c r="R218" s="279">
        <v>0</v>
      </c>
      <c r="AC218" s="179" t="s">
        <v>299</v>
      </c>
      <c r="AD218" s="171" t="s">
        <v>785</v>
      </c>
      <c r="AE218" s="236">
        <v>0</v>
      </c>
      <c r="AF218" s="233">
        <v>0</v>
      </c>
      <c r="AG218" s="178">
        <v>0</v>
      </c>
    </row>
    <row r="219" spans="14:33" x14ac:dyDescent="0.3">
      <c r="N219" s="179" t="s">
        <v>326</v>
      </c>
      <c r="O219" s="171" t="s">
        <v>825</v>
      </c>
      <c r="P219" s="173">
        <v>0</v>
      </c>
      <c r="Q219" s="173">
        <v>0</v>
      </c>
      <c r="R219" s="279">
        <v>0</v>
      </c>
      <c r="AC219" s="179" t="s">
        <v>326</v>
      </c>
      <c r="AD219" s="171" t="s">
        <v>825</v>
      </c>
      <c r="AE219" s="236">
        <v>0</v>
      </c>
      <c r="AF219" s="233">
        <v>0</v>
      </c>
      <c r="AG219" s="178">
        <v>4000</v>
      </c>
    </row>
    <row r="220" spans="14:33" x14ac:dyDescent="0.3">
      <c r="N220" s="179" t="s">
        <v>326</v>
      </c>
      <c r="O220" s="171" t="s">
        <v>826</v>
      </c>
      <c r="P220" s="173">
        <v>0</v>
      </c>
      <c r="Q220" s="173">
        <v>0</v>
      </c>
      <c r="R220" s="279">
        <v>0</v>
      </c>
      <c r="AC220" s="179" t="s">
        <v>326</v>
      </c>
      <c r="AD220" s="171" t="s">
        <v>826</v>
      </c>
      <c r="AE220" s="236">
        <v>0</v>
      </c>
      <c r="AF220" s="233">
        <v>0</v>
      </c>
      <c r="AG220" s="178">
        <v>4000</v>
      </c>
    </row>
    <row r="221" spans="14:33" x14ac:dyDescent="0.3">
      <c r="N221" s="179" t="s">
        <v>326</v>
      </c>
      <c r="O221" s="171" t="s">
        <v>828</v>
      </c>
      <c r="P221" s="173">
        <v>0</v>
      </c>
      <c r="Q221" s="173">
        <v>0</v>
      </c>
      <c r="R221" s="279">
        <v>0</v>
      </c>
      <c r="AC221" s="179" t="s">
        <v>326</v>
      </c>
      <c r="AD221" s="171" t="s">
        <v>828</v>
      </c>
      <c r="AE221" s="236">
        <v>0</v>
      </c>
      <c r="AF221" s="233">
        <v>0</v>
      </c>
      <c r="AG221" s="178">
        <v>4000</v>
      </c>
    </row>
    <row r="222" spans="14:33" x14ac:dyDescent="0.3">
      <c r="N222" s="179" t="s">
        <v>326</v>
      </c>
      <c r="O222" s="171" t="s">
        <v>829</v>
      </c>
      <c r="P222" s="173">
        <v>0</v>
      </c>
      <c r="Q222" s="173">
        <v>0</v>
      </c>
      <c r="R222" s="279">
        <v>0</v>
      </c>
      <c r="AC222" s="179" t="s">
        <v>326</v>
      </c>
      <c r="AD222" s="171" t="s">
        <v>829</v>
      </c>
      <c r="AE222" s="236">
        <v>0</v>
      </c>
      <c r="AF222" s="233">
        <v>0</v>
      </c>
      <c r="AG222" s="178">
        <v>4000</v>
      </c>
    </row>
    <row r="223" spans="14:33" x14ac:dyDescent="0.3">
      <c r="N223" s="179" t="s">
        <v>326</v>
      </c>
      <c r="O223" s="171" t="s">
        <v>830</v>
      </c>
      <c r="P223" s="173">
        <v>0</v>
      </c>
      <c r="Q223" s="173">
        <v>0</v>
      </c>
      <c r="R223" s="279">
        <v>700</v>
      </c>
      <c r="AC223" s="179" t="s">
        <v>326</v>
      </c>
      <c r="AD223" s="171" t="s">
        <v>830</v>
      </c>
      <c r="AE223" s="236">
        <v>0</v>
      </c>
      <c r="AF223" s="233">
        <v>0</v>
      </c>
      <c r="AG223" s="178">
        <v>4000</v>
      </c>
    </row>
    <row r="224" spans="14:33" x14ac:dyDescent="0.3">
      <c r="N224" s="179" t="s">
        <v>142</v>
      </c>
      <c r="O224" s="171" t="s">
        <v>800</v>
      </c>
      <c r="P224" s="173">
        <v>0</v>
      </c>
      <c r="Q224" s="173">
        <v>0</v>
      </c>
      <c r="R224" s="279">
        <v>0</v>
      </c>
      <c r="AC224" s="179" t="s">
        <v>142</v>
      </c>
      <c r="AD224" s="171" t="s">
        <v>800</v>
      </c>
      <c r="AE224" s="236">
        <v>0</v>
      </c>
      <c r="AF224" s="233">
        <v>0</v>
      </c>
      <c r="AG224" s="178">
        <v>0</v>
      </c>
    </row>
    <row r="225" spans="14:33" x14ac:dyDescent="0.3">
      <c r="N225" s="179" t="s">
        <v>142</v>
      </c>
      <c r="O225" s="171" t="s">
        <v>801</v>
      </c>
      <c r="P225" s="173">
        <v>0</v>
      </c>
      <c r="Q225" s="173">
        <v>0</v>
      </c>
      <c r="R225" s="279">
        <v>0</v>
      </c>
      <c r="AC225" s="179" t="s">
        <v>142</v>
      </c>
      <c r="AD225" s="171" t="s">
        <v>801</v>
      </c>
      <c r="AE225" s="236">
        <v>0</v>
      </c>
      <c r="AF225" s="233">
        <v>0</v>
      </c>
      <c r="AG225" s="178">
        <v>0</v>
      </c>
    </row>
    <row r="226" spans="14:33" x14ac:dyDescent="0.3">
      <c r="N226" s="179" t="s">
        <v>142</v>
      </c>
      <c r="O226" s="171" t="s">
        <v>802</v>
      </c>
      <c r="P226" s="173">
        <v>0</v>
      </c>
      <c r="Q226" s="173">
        <v>0</v>
      </c>
      <c r="R226" s="279">
        <v>0</v>
      </c>
      <c r="AC226" s="179" t="s">
        <v>142</v>
      </c>
      <c r="AD226" s="171" t="s">
        <v>802</v>
      </c>
      <c r="AE226" s="236">
        <v>0</v>
      </c>
      <c r="AF226" s="233">
        <v>0</v>
      </c>
      <c r="AG226" s="178">
        <v>0</v>
      </c>
    </row>
    <row r="227" spans="14:33" x14ac:dyDescent="0.3">
      <c r="N227" s="179" t="s">
        <v>142</v>
      </c>
      <c r="O227" s="171" t="s">
        <v>803</v>
      </c>
      <c r="P227" s="173">
        <v>0</v>
      </c>
      <c r="Q227" s="173">
        <v>0</v>
      </c>
      <c r="R227" s="279">
        <v>0</v>
      </c>
      <c r="AC227" s="179" t="s">
        <v>142</v>
      </c>
      <c r="AD227" s="171" t="s">
        <v>803</v>
      </c>
      <c r="AE227" s="236">
        <v>0</v>
      </c>
      <c r="AF227" s="233">
        <v>0</v>
      </c>
      <c r="AG227" s="178">
        <v>0</v>
      </c>
    </row>
    <row r="228" spans="14:33" x14ac:dyDescent="0.3">
      <c r="N228" s="179" t="s">
        <v>332</v>
      </c>
      <c r="O228" s="171" t="s">
        <v>807</v>
      </c>
      <c r="P228" s="173">
        <v>0</v>
      </c>
      <c r="Q228" s="173">
        <v>0</v>
      </c>
      <c r="R228" s="279">
        <v>0</v>
      </c>
      <c r="AC228" s="179" t="s">
        <v>332</v>
      </c>
      <c r="AD228" s="171" t="s">
        <v>807</v>
      </c>
      <c r="AE228" s="236">
        <v>0</v>
      </c>
      <c r="AF228" s="233">
        <v>5600</v>
      </c>
      <c r="AG228" s="279">
        <v>500</v>
      </c>
    </row>
    <row r="229" spans="14:33" x14ac:dyDescent="0.3">
      <c r="N229" s="179" t="s">
        <v>332</v>
      </c>
      <c r="O229" s="171" t="s">
        <v>825</v>
      </c>
      <c r="P229" s="173">
        <v>290</v>
      </c>
      <c r="Q229" s="173">
        <v>3500</v>
      </c>
      <c r="R229" s="279">
        <v>500</v>
      </c>
      <c r="AC229" s="179" t="s">
        <v>332</v>
      </c>
      <c r="AD229" s="171" t="s">
        <v>825</v>
      </c>
      <c r="AE229" s="236">
        <v>570</v>
      </c>
      <c r="AF229" s="233">
        <v>0</v>
      </c>
      <c r="AG229" s="279">
        <v>500</v>
      </c>
    </row>
    <row r="230" spans="14:33" x14ac:dyDescent="0.3">
      <c r="N230" s="179" t="s">
        <v>332</v>
      </c>
      <c r="O230" s="171" t="s">
        <v>827</v>
      </c>
      <c r="P230" s="173">
        <v>0</v>
      </c>
      <c r="Q230" s="173">
        <v>0</v>
      </c>
      <c r="R230" s="279">
        <v>0</v>
      </c>
      <c r="AC230" s="179" t="s">
        <v>332</v>
      </c>
      <c r="AD230" s="171" t="s">
        <v>827</v>
      </c>
      <c r="AE230" s="236">
        <v>0</v>
      </c>
      <c r="AF230" s="233">
        <v>0</v>
      </c>
      <c r="AG230" s="279">
        <v>500</v>
      </c>
    </row>
    <row r="231" spans="14:33" x14ac:dyDescent="0.3">
      <c r="N231" s="179" t="s">
        <v>149</v>
      </c>
      <c r="O231" s="171" t="s">
        <v>779</v>
      </c>
      <c r="P231" s="173">
        <v>0</v>
      </c>
      <c r="Q231" s="173">
        <v>0</v>
      </c>
      <c r="R231" s="279">
        <v>0</v>
      </c>
      <c r="AC231" s="179" t="s">
        <v>149</v>
      </c>
      <c r="AD231" s="171" t="s">
        <v>779</v>
      </c>
      <c r="AE231" s="236">
        <v>0</v>
      </c>
      <c r="AF231" s="233">
        <v>0</v>
      </c>
      <c r="AG231" s="178">
        <v>0</v>
      </c>
    </row>
    <row r="232" spans="14:33" x14ac:dyDescent="0.3">
      <c r="N232" s="179" t="s">
        <v>149</v>
      </c>
      <c r="O232" s="171" t="s">
        <v>800</v>
      </c>
      <c r="P232" s="173">
        <v>0</v>
      </c>
      <c r="Q232" s="173">
        <v>0</v>
      </c>
      <c r="R232" s="279">
        <v>0</v>
      </c>
      <c r="AC232" s="179" t="s">
        <v>149</v>
      </c>
      <c r="AD232" s="171" t="s">
        <v>800</v>
      </c>
      <c r="AE232" s="236">
        <v>0</v>
      </c>
      <c r="AF232" s="233">
        <v>0</v>
      </c>
      <c r="AG232" s="178">
        <v>0</v>
      </c>
    </row>
    <row r="233" spans="14:33" x14ac:dyDescent="0.3">
      <c r="N233" s="179" t="s">
        <v>149</v>
      </c>
      <c r="O233" s="171" t="s">
        <v>802</v>
      </c>
      <c r="P233" s="173">
        <v>0</v>
      </c>
      <c r="Q233" s="173">
        <v>0</v>
      </c>
      <c r="R233" s="279">
        <v>0</v>
      </c>
      <c r="AC233" s="179" t="s">
        <v>149</v>
      </c>
      <c r="AD233" s="171" t="s">
        <v>802</v>
      </c>
      <c r="AE233" s="236">
        <v>0</v>
      </c>
      <c r="AF233" s="233">
        <v>0</v>
      </c>
      <c r="AG233" s="178">
        <v>0</v>
      </c>
    </row>
    <row r="234" spans="14:33" x14ac:dyDescent="0.3">
      <c r="N234" s="179" t="s">
        <v>149</v>
      </c>
      <c r="O234" s="171" t="s">
        <v>803</v>
      </c>
      <c r="P234" s="173">
        <v>0</v>
      </c>
      <c r="Q234" s="173">
        <v>0</v>
      </c>
      <c r="R234" s="279">
        <v>0</v>
      </c>
      <c r="AC234" s="179" t="s">
        <v>149</v>
      </c>
      <c r="AD234" s="171" t="s">
        <v>803</v>
      </c>
      <c r="AE234" s="236">
        <v>0</v>
      </c>
      <c r="AF234" s="233">
        <v>0</v>
      </c>
      <c r="AG234" s="178">
        <v>0</v>
      </c>
    </row>
    <row r="235" spans="14:33" x14ac:dyDescent="0.3">
      <c r="N235" s="179" t="s">
        <v>295</v>
      </c>
      <c r="O235" s="171" t="s">
        <v>834</v>
      </c>
      <c r="P235" s="173">
        <v>0</v>
      </c>
      <c r="Q235" s="173">
        <v>0</v>
      </c>
      <c r="R235" s="279">
        <v>0</v>
      </c>
      <c r="AC235" s="210" t="s">
        <v>149</v>
      </c>
      <c r="AD235" s="171" t="s">
        <v>814</v>
      </c>
      <c r="AE235" s="236">
        <v>0</v>
      </c>
      <c r="AF235" s="233">
        <v>0</v>
      </c>
      <c r="AG235" s="178">
        <v>0</v>
      </c>
    </row>
    <row r="236" spans="14:33" x14ac:dyDescent="0.3">
      <c r="N236" s="179" t="s">
        <v>185</v>
      </c>
      <c r="O236" s="171" t="s">
        <v>819</v>
      </c>
      <c r="P236" s="173">
        <v>180</v>
      </c>
      <c r="Q236" s="173">
        <v>0</v>
      </c>
      <c r="R236" s="178">
        <v>0</v>
      </c>
      <c r="AC236" s="179" t="s">
        <v>295</v>
      </c>
      <c r="AD236" s="171" t="s">
        <v>834</v>
      </c>
      <c r="AE236" s="236">
        <v>0</v>
      </c>
      <c r="AF236" s="233">
        <v>0</v>
      </c>
      <c r="AG236" s="178">
        <v>0</v>
      </c>
    </row>
    <row r="237" spans="14:33" x14ac:dyDescent="0.3">
      <c r="N237" s="179" t="s">
        <v>185</v>
      </c>
      <c r="O237" s="171" t="s">
        <v>820</v>
      </c>
      <c r="P237" s="173">
        <v>0</v>
      </c>
      <c r="Q237" s="173">
        <v>0</v>
      </c>
      <c r="R237" s="279">
        <v>0</v>
      </c>
      <c r="AC237" s="179" t="s">
        <v>185</v>
      </c>
      <c r="AD237" s="171" t="s">
        <v>819</v>
      </c>
      <c r="AE237" s="236">
        <v>180</v>
      </c>
      <c r="AF237" s="233">
        <v>0</v>
      </c>
      <c r="AG237" s="178">
        <v>0</v>
      </c>
    </row>
    <row r="238" spans="14:33" x14ac:dyDescent="0.3">
      <c r="N238" s="210" t="s">
        <v>185</v>
      </c>
      <c r="O238" s="171" t="s">
        <v>822</v>
      </c>
      <c r="P238" s="173">
        <v>0</v>
      </c>
      <c r="Q238" s="173">
        <v>0</v>
      </c>
      <c r="R238" s="178">
        <v>0</v>
      </c>
      <c r="AC238" s="179" t="s">
        <v>185</v>
      </c>
      <c r="AD238" s="171" t="s">
        <v>820</v>
      </c>
      <c r="AE238" s="236">
        <v>0</v>
      </c>
      <c r="AF238" s="233">
        <v>0</v>
      </c>
      <c r="AG238" s="178">
        <v>0</v>
      </c>
    </row>
    <row r="239" spans="14:33" x14ac:dyDescent="0.3">
      <c r="N239" s="179" t="s">
        <v>185</v>
      </c>
      <c r="O239" s="171" t="s">
        <v>839</v>
      </c>
      <c r="P239" s="173">
        <v>0</v>
      </c>
      <c r="Q239" s="173">
        <v>0</v>
      </c>
      <c r="R239" s="279">
        <v>0</v>
      </c>
      <c r="AC239" s="210" t="s">
        <v>185</v>
      </c>
      <c r="AD239" s="171" t="s">
        <v>822</v>
      </c>
      <c r="AE239" s="236">
        <v>0</v>
      </c>
      <c r="AF239" s="233">
        <v>0</v>
      </c>
      <c r="AG239" s="178">
        <v>0</v>
      </c>
    </row>
    <row r="240" spans="14:33" x14ac:dyDescent="0.3">
      <c r="N240" s="179" t="s">
        <v>340</v>
      </c>
      <c r="O240" s="171" t="s">
        <v>762</v>
      </c>
      <c r="P240" s="173">
        <v>0</v>
      </c>
      <c r="Q240" s="173">
        <v>0</v>
      </c>
      <c r="R240" s="279">
        <v>0</v>
      </c>
      <c r="AC240" s="179" t="s">
        <v>185</v>
      </c>
      <c r="AD240" s="171" t="s">
        <v>839</v>
      </c>
      <c r="AE240" s="236">
        <v>0</v>
      </c>
      <c r="AF240" s="233">
        <v>0</v>
      </c>
      <c r="AG240" s="178">
        <v>0</v>
      </c>
    </row>
    <row r="241" spans="14:33" x14ac:dyDescent="0.3">
      <c r="N241" s="179" t="s">
        <v>340</v>
      </c>
      <c r="O241" s="171" t="s">
        <v>766</v>
      </c>
      <c r="P241" s="173">
        <v>0</v>
      </c>
      <c r="Q241" s="173">
        <v>0</v>
      </c>
      <c r="R241" s="279">
        <v>0</v>
      </c>
      <c r="AC241" s="179" t="s">
        <v>340</v>
      </c>
      <c r="AD241" s="171" t="s">
        <v>762</v>
      </c>
      <c r="AE241" s="236">
        <v>0</v>
      </c>
      <c r="AF241" s="233">
        <v>0</v>
      </c>
      <c r="AG241" s="178">
        <v>0</v>
      </c>
    </row>
    <row r="242" spans="14:33" x14ac:dyDescent="0.3">
      <c r="N242" s="179" t="s">
        <v>340</v>
      </c>
      <c r="O242" s="171" t="s">
        <v>768</v>
      </c>
      <c r="P242" s="173">
        <v>0</v>
      </c>
      <c r="Q242" s="173">
        <v>0</v>
      </c>
      <c r="R242" s="279">
        <v>0</v>
      </c>
      <c r="AC242" s="179" t="s">
        <v>340</v>
      </c>
      <c r="AD242" s="171" t="s">
        <v>766</v>
      </c>
      <c r="AE242" s="236">
        <v>0</v>
      </c>
      <c r="AF242" s="233">
        <v>0</v>
      </c>
      <c r="AG242" s="178">
        <v>0</v>
      </c>
    </row>
    <row r="243" spans="14:33" x14ac:dyDescent="0.3">
      <c r="N243" s="179" t="s">
        <v>340</v>
      </c>
      <c r="O243" s="171" t="s">
        <v>772</v>
      </c>
      <c r="P243" s="173">
        <v>0</v>
      </c>
      <c r="Q243" s="173">
        <v>0</v>
      </c>
      <c r="R243" s="279">
        <v>0</v>
      </c>
      <c r="AC243" s="179" t="s">
        <v>340</v>
      </c>
      <c r="AD243" s="171" t="s">
        <v>768</v>
      </c>
      <c r="AE243" s="236">
        <v>0</v>
      </c>
      <c r="AF243" s="233">
        <v>0</v>
      </c>
      <c r="AG243" s="178">
        <v>0</v>
      </c>
    </row>
    <row r="244" spans="14:33" x14ac:dyDescent="0.3">
      <c r="N244" s="179" t="s">
        <v>340</v>
      </c>
      <c r="O244" s="171" t="s">
        <v>773</v>
      </c>
      <c r="P244" s="173">
        <v>0</v>
      </c>
      <c r="Q244" s="173">
        <v>0</v>
      </c>
      <c r="R244" s="279">
        <v>0</v>
      </c>
      <c r="AC244" s="179" t="s">
        <v>340</v>
      </c>
      <c r="AD244" s="171" t="s">
        <v>772</v>
      </c>
      <c r="AE244" s="236">
        <v>0</v>
      </c>
      <c r="AF244" s="233">
        <v>0</v>
      </c>
      <c r="AG244" s="178">
        <v>0</v>
      </c>
    </row>
    <row r="245" spans="14:33" x14ac:dyDescent="0.3">
      <c r="N245" s="179" t="s">
        <v>320</v>
      </c>
      <c r="O245" s="171" t="s">
        <v>808</v>
      </c>
      <c r="P245" s="370">
        <v>1600</v>
      </c>
      <c r="Q245" s="173">
        <v>0</v>
      </c>
      <c r="R245" s="279">
        <v>0</v>
      </c>
      <c r="AC245" s="179" t="s">
        <v>340</v>
      </c>
      <c r="AD245" s="171" t="s">
        <v>773</v>
      </c>
      <c r="AE245" s="236">
        <v>0</v>
      </c>
      <c r="AF245" s="233">
        <v>0</v>
      </c>
      <c r="AG245" s="178">
        <v>0</v>
      </c>
    </row>
    <row r="246" spans="14:33" x14ac:dyDescent="0.3">
      <c r="N246" s="179" t="s">
        <v>310</v>
      </c>
      <c r="O246" s="171" t="s">
        <v>751</v>
      </c>
      <c r="P246" s="173">
        <v>0</v>
      </c>
      <c r="Q246" s="173">
        <v>0</v>
      </c>
      <c r="R246" s="279">
        <v>0</v>
      </c>
      <c r="AC246" s="179" t="s">
        <v>320</v>
      </c>
      <c r="AD246" s="171" t="s">
        <v>808</v>
      </c>
      <c r="AE246" s="236">
        <v>2880</v>
      </c>
      <c r="AF246" s="233">
        <v>0</v>
      </c>
      <c r="AG246" s="178">
        <v>0</v>
      </c>
    </row>
    <row r="247" spans="14:33" x14ac:dyDescent="0.3">
      <c r="N247" s="179" t="s">
        <v>310</v>
      </c>
      <c r="O247" s="171" t="s">
        <v>752</v>
      </c>
      <c r="P247" s="173">
        <v>0</v>
      </c>
      <c r="Q247" s="173">
        <v>0</v>
      </c>
      <c r="R247" s="279">
        <v>0</v>
      </c>
      <c r="AC247" s="179" t="s">
        <v>310</v>
      </c>
      <c r="AD247" s="171" t="s">
        <v>751</v>
      </c>
      <c r="AE247" s="236">
        <v>0</v>
      </c>
      <c r="AF247" s="233">
        <v>0</v>
      </c>
      <c r="AG247" s="178">
        <v>0</v>
      </c>
    </row>
    <row r="248" spans="14:33" x14ac:dyDescent="0.3">
      <c r="N248" s="179" t="s">
        <v>310</v>
      </c>
      <c r="O248" s="171" t="s">
        <v>780</v>
      </c>
      <c r="P248" s="173">
        <v>0</v>
      </c>
      <c r="Q248" s="173">
        <v>0</v>
      </c>
      <c r="R248" s="279">
        <v>0</v>
      </c>
      <c r="AC248" s="179" t="s">
        <v>310</v>
      </c>
      <c r="AD248" s="171" t="s">
        <v>752</v>
      </c>
      <c r="AE248" s="236">
        <v>0</v>
      </c>
      <c r="AF248" s="233">
        <v>0</v>
      </c>
      <c r="AG248" s="178">
        <v>0</v>
      </c>
    </row>
    <row r="249" spans="14:33" x14ac:dyDescent="0.3">
      <c r="N249" s="210" t="s">
        <v>310</v>
      </c>
      <c r="O249" s="171" t="s">
        <v>781</v>
      </c>
      <c r="P249" s="173">
        <v>0</v>
      </c>
      <c r="Q249" s="173">
        <v>0</v>
      </c>
      <c r="R249" s="279">
        <v>0</v>
      </c>
      <c r="AC249" s="179" t="s">
        <v>310</v>
      </c>
      <c r="AD249" s="171" t="s">
        <v>780</v>
      </c>
      <c r="AE249" s="236">
        <v>0</v>
      </c>
      <c r="AF249" s="233">
        <v>0</v>
      </c>
      <c r="AG249" s="178">
        <v>0</v>
      </c>
    </row>
    <row r="250" spans="14:33" x14ac:dyDescent="0.3">
      <c r="N250" s="179" t="s">
        <v>324</v>
      </c>
      <c r="O250" s="171" t="s">
        <v>762</v>
      </c>
      <c r="P250" s="173">
        <v>0</v>
      </c>
      <c r="Q250" s="173">
        <v>0</v>
      </c>
      <c r="R250" s="279">
        <v>0</v>
      </c>
      <c r="AC250" s="210" t="s">
        <v>310</v>
      </c>
      <c r="AD250" s="171" t="s">
        <v>781</v>
      </c>
      <c r="AE250" s="236">
        <v>0</v>
      </c>
      <c r="AF250" s="233">
        <v>0</v>
      </c>
      <c r="AG250" s="178">
        <v>0</v>
      </c>
    </row>
    <row r="251" spans="14:33" x14ac:dyDescent="0.3">
      <c r="N251" s="179" t="s">
        <v>324</v>
      </c>
      <c r="O251" s="171" t="s">
        <v>763</v>
      </c>
      <c r="P251" s="173">
        <v>0</v>
      </c>
      <c r="Q251" s="173">
        <v>0</v>
      </c>
      <c r="R251" s="279">
        <v>0</v>
      </c>
      <c r="AC251" s="179" t="s">
        <v>324</v>
      </c>
      <c r="AD251" s="171" t="s">
        <v>762</v>
      </c>
      <c r="AE251" s="236">
        <v>0</v>
      </c>
      <c r="AF251" s="233">
        <v>0</v>
      </c>
      <c r="AG251" s="178">
        <v>0</v>
      </c>
    </row>
    <row r="252" spans="14:33" x14ac:dyDescent="0.3">
      <c r="N252" s="179" t="s">
        <v>324</v>
      </c>
      <c r="O252" s="171" t="s">
        <v>769</v>
      </c>
      <c r="P252" s="173">
        <v>0</v>
      </c>
      <c r="Q252" s="173">
        <v>0</v>
      </c>
      <c r="R252" s="279">
        <v>0</v>
      </c>
      <c r="AC252" s="179" t="s">
        <v>324</v>
      </c>
      <c r="AD252" s="171" t="s">
        <v>763</v>
      </c>
      <c r="AE252" s="236">
        <v>0</v>
      </c>
      <c r="AF252" s="233">
        <v>0</v>
      </c>
      <c r="AG252" s="178">
        <v>0</v>
      </c>
    </row>
    <row r="253" spans="14:33" x14ac:dyDescent="0.3">
      <c r="N253" s="179" t="s">
        <v>324</v>
      </c>
      <c r="O253" s="171" t="s">
        <v>770</v>
      </c>
      <c r="P253" s="173">
        <v>0</v>
      </c>
      <c r="Q253" s="173">
        <v>0</v>
      </c>
      <c r="R253" s="279">
        <v>0</v>
      </c>
      <c r="AC253" s="179" t="s">
        <v>324</v>
      </c>
      <c r="AD253" s="171" t="s">
        <v>769</v>
      </c>
      <c r="AE253" s="236">
        <v>0</v>
      </c>
      <c r="AF253" s="233">
        <v>0</v>
      </c>
      <c r="AG253" s="178">
        <v>0</v>
      </c>
    </row>
    <row r="254" spans="14:33" x14ac:dyDescent="0.3">
      <c r="N254" s="179" t="s">
        <v>334</v>
      </c>
      <c r="O254" s="171" t="s">
        <v>753</v>
      </c>
      <c r="P254" s="173">
        <v>0</v>
      </c>
      <c r="Q254" s="173">
        <v>0</v>
      </c>
      <c r="R254" s="279">
        <v>0</v>
      </c>
      <c r="AC254" s="179" t="s">
        <v>324</v>
      </c>
      <c r="AD254" s="171" t="s">
        <v>770</v>
      </c>
      <c r="AE254" s="236">
        <v>0</v>
      </c>
      <c r="AF254" s="233">
        <v>0</v>
      </c>
      <c r="AG254" s="178">
        <v>0</v>
      </c>
    </row>
    <row r="255" spans="14:33" x14ac:dyDescent="0.3">
      <c r="N255" s="179" t="s">
        <v>334</v>
      </c>
      <c r="O255" s="171" t="s">
        <v>755</v>
      </c>
      <c r="P255" s="173">
        <v>0</v>
      </c>
      <c r="Q255" s="173">
        <v>0</v>
      </c>
      <c r="R255" s="279">
        <v>0</v>
      </c>
      <c r="AC255" s="179" t="s">
        <v>334</v>
      </c>
      <c r="AD255" s="171" t="s">
        <v>753</v>
      </c>
      <c r="AE255" s="236">
        <v>0</v>
      </c>
      <c r="AF255" s="233">
        <v>0</v>
      </c>
      <c r="AG255" s="178">
        <v>0</v>
      </c>
    </row>
    <row r="256" spans="14:33" x14ac:dyDescent="0.3">
      <c r="N256" s="179" t="s">
        <v>334</v>
      </c>
      <c r="O256" s="171" t="s">
        <v>756</v>
      </c>
      <c r="P256" s="173">
        <v>0</v>
      </c>
      <c r="Q256" s="173">
        <v>0</v>
      </c>
      <c r="R256" s="279">
        <v>0</v>
      </c>
      <c r="AC256" s="179" t="s">
        <v>334</v>
      </c>
      <c r="AD256" s="171" t="s">
        <v>755</v>
      </c>
      <c r="AE256" s="236">
        <v>0</v>
      </c>
      <c r="AF256" s="233">
        <v>0</v>
      </c>
      <c r="AG256" s="178">
        <v>0</v>
      </c>
    </row>
    <row r="257" spans="14:33" x14ac:dyDescent="0.3">
      <c r="N257" s="179" t="s">
        <v>334</v>
      </c>
      <c r="O257" s="171" t="s">
        <v>757</v>
      </c>
      <c r="P257" s="173">
        <v>0</v>
      </c>
      <c r="Q257" s="173">
        <v>4500</v>
      </c>
      <c r="R257" s="279">
        <v>0</v>
      </c>
      <c r="AC257" s="179" t="s">
        <v>334</v>
      </c>
      <c r="AD257" s="171" t="s">
        <v>756</v>
      </c>
      <c r="AE257" s="236">
        <v>0</v>
      </c>
      <c r="AF257" s="233">
        <v>0</v>
      </c>
      <c r="AG257" s="178">
        <v>0</v>
      </c>
    </row>
    <row r="258" spans="14:33" x14ac:dyDescent="0.3">
      <c r="N258" s="179" t="s">
        <v>334</v>
      </c>
      <c r="O258" s="171" t="s">
        <v>758</v>
      </c>
      <c r="P258" s="173">
        <v>0</v>
      </c>
      <c r="Q258" s="173">
        <v>0</v>
      </c>
      <c r="R258" s="279">
        <v>0</v>
      </c>
      <c r="AC258" s="179" t="s">
        <v>334</v>
      </c>
      <c r="AD258" s="171" t="s">
        <v>757</v>
      </c>
      <c r="AE258" s="236">
        <v>0</v>
      </c>
      <c r="AF258" s="233">
        <v>4500</v>
      </c>
      <c r="AG258" s="178">
        <v>0</v>
      </c>
    </row>
    <row r="259" spans="14:33" x14ac:dyDescent="0.3">
      <c r="N259" s="179" t="s">
        <v>334</v>
      </c>
      <c r="O259" s="171" t="s">
        <v>759</v>
      </c>
      <c r="P259" s="173">
        <v>0</v>
      </c>
      <c r="Q259" s="173">
        <v>0</v>
      </c>
      <c r="R259" s="279">
        <v>0</v>
      </c>
      <c r="AC259" s="179" t="s">
        <v>334</v>
      </c>
      <c r="AD259" s="171" t="s">
        <v>758</v>
      </c>
      <c r="AE259" s="236">
        <v>0</v>
      </c>
      <c r="AF259" s="233">
        <v>0</v>
      </c>
      <c r="AG259" s="178">
        <v>0</v>
      </c>
    </row>
    <row r="260" spans="14:33" x14ac:dyDescent="0.3">
      <c r="N260" s="179" t="s">
        <v>334</v>
      </c>
      <c r="O260" s="171" t="s">
        <v>760</v>
      </c>
      <c r="P260" s="173">
        <v>0</v>
      </c>
      <c r="Q260" s="173">
        <v>0</v>
      </c>
      <c r="R260" s="279">
        <v>0</v>
      </c>
      <c r="AC260" s="179" t="s">
        <v>334</v>
      </c>
      <c r="AD260" s="171" t="s">
        <v>759</v>
      </c>
      <c r="AE260" s="236">
        <v>0</v>
      </c>
      <c r="AF260" s="233">
        <v>0</v>
      </c>
      <c r="AG260" s="178">
        <v>0</v>
      </c>
    </row>
    <row r="261" spans="14:33" x14ac:dyDescent="0.3">
      <c r="N261" s="179" t="s">
        <v>334</v>
      </c>
      <c r="O261" s="171" t="s">
        <v>762</v>
      </c>
      <c r="P261" s="173">
        <v>0</v>
      </c>
      <c r="Q261" s="173">
        <v>0</v>
      </c>
      <c r="R261" s="279">
        <v>0</v>
      </c>
      <c r="AC261" s="179" t="s">
        <v>334</v>
      </c>
      <c r="AD261" s="171" t="s">
        <v>760</v>
      </c>
      <c r="AE261" s="236">
        <v>0</v>
      </c>
      <c r="AF261" s="233">
        <v>0</v>
      </c>
      <c r="AG261" s="178">
        <v>0</v>
      </c>
    </row>
    <row r="262" spans="14:33" x14ac:dyDescent="0.3">
      <c r="N262" s="179" t="s">
        <v>334</v>
      </c>
      <c r="O262" s="171" t="s">
        <v>764</v>
      </c>
      <c r="P262" s="173">
        <v>0</v>
      </c>
      <c r="Q262" s="173">
        <v>0</v>
      </c>
      <c r="R262" s="279">
        <v>0</v>
      </c>
      <c r="AC262" s="179" t="s">
        <v>334</v>
      </c>
      <c r="AD262" s="171" t="s">
        <v>762</v>
      </c>
      <c r="AE262" s="236">
        <v>0</v>
      </c>
      <c r="AF262" s="233">
        <v>0</v>
      </c>
      <c r="AG262" s="178">
        <v>0</v>
      </c>
    </row>
    <row r="263" spans="14:33" x14ac:dyDescent="0.3">
      <c r="N263" s="179" t="s">
        <v>334</v>
      </c>
      <c r="O263" s="171" t="s">
        <v>765</v>
      </c>
      <c r="P263" s="173">
        <v>0</v>
      </c>
      <c r="Q263" s="173">
        <v>0</v>
      </c>
      <c r="R263" s="279">
        <v>0</v>
      </c>
      <c r="AC263" s="179" t="s">
        <v>334</v>
      </c>
      <c r="AD263" s="171" t="s">
        <v>764</v>
      </c>
      <c r="AE263" s="236">
        <v>0</v>
      </c>
      <c r="AF263" s="233">
        <v>0</v>
      </c>
      <c r="AG263" s="178">
        <v>0</v>
      </c>
    </row>
    <row r="264" spans="14:33" x14ac:dyDescent="0.3">
      <c r="N264" s="179" t="s">
        <v>334</v>
      </c>
      <c r="O264" s="171" t="s">
        <v>767</v>
      </c>
      <c r="P264" s="173">
        <v>0</v>
      </c>
      <c r="Q264" s="173">
        <v>0</v>
      </c>
      <c r="R264" s="279">
        <v>0</v>
      </c>
      <c r="AC264" s="179" t="s">
        <v>334</v>
      </c>
      <c r="AD264" s="171" t="s">
        <v>765</v>
      </c>
      <c r="AE264" s="236">
        <v>0</v>
      </c>
      <c r="AF264" s="233">
        <v>0</v>
      </c>
      <c r="AG264" s="178">
        <v>0</v>
      </c>
    </row>
    <row r="265" spans="14:33" x14ac:dyDescent="0.3">
      <c r="N265" s="179" t="s">
        <v>323</v>
      </c>
      <c r="O265" s="171" t="s">
        <v>769</v>
      </c>
      <c r="P265" s="173">
        <v>0</v>
      </c>
      <c r="Q265" s="173">
        <v>0</v>
      </c>
      <c r="R265" s="279">
        <v>0</v>
      </c>
      <c r="AC265" s="179" t="s">
        <v>334</v>
      </c>
      <c r="AD265" s="171" t="s">
        <v>767</v>
      </c>
      <c r="AE265" s="236">
        <v>0</v>
      </c>
      <c r="AF265" s="233">
        <v>0</v>
      </c>
      <c r="AG265" s="178">
        <v>0</v>
      </c>
    </row>
    <row r="266" spans="14:33" x14ac:dyDescent="0.3">
      <c r="N266" s="179" t="s">
        <v>323</v>
      </c>
      <c r="O266" s="171" t="s">
        <v>770</v>
      </c>
      <c r="P266" s="173">
        <v>0</v>
      </c>
      <c r="Q266" s="173">
        <v>0</v>
      </c>
      <c r="R266" s="279">
        <v>0</v>
      </c>
      <c r="AC266" s="179" t="s">
        <v>323</v>
      </c>
      <c r="AD266" s="171" t="s">
        <v>769</v>
      </c>
      <c r="AE266" s="236">
        <v>0</v>
      </c>
      <c r="AF266" s="233">
        <v>0</v>
      </c>
      <c r="AG266" s="178">
        <v>0</v>
      </c>
    </row>
    <row r="267" spans="14:33" x14ac:dyDescent="0.3">
      <c r="N267" s="179" t="s">
        <v>323</v>
      </c>
      <c r="O267" s="171" t="s">
        <v>771</v>
      </c>
      <c r="P267" s="173">
        <v>0</v>
      </c>
      <c r="Q267" s="173">
        <v>0</v>
      </c>
      <c r="R267" s="279">
        <v>0</v>
      </c>
      <c r="AC267" s="179" t="s">
        <v>323</v>
      </c>
      <c r="AD267" s="171" t="s">
        <v>770</v>
      </c>
      <c r="AE267" s="236">
        <v>0</v>
      </c>
      <c r="AF267" s="233">
        <v>0</v>
      </c>
      <c r="AG267" s="178">
        <v>0</v>
      </c>
    </row>
    <row r="268" spans="14:33" ht="15" thickBot="1" x14ac:dyDescent="0.35">
      <c r="N268" s="181" t="s">
        <v>323</v>
      </c>
      <c r="O268" s="171" t="s">
        <v>772</v>
      </c>
      <c r="P268" s="183">
        <v>0</v>
      </c>
      <c r="Q268" s="183">
        <v>0</v>
      </c>
      <c r="R268" s="8">
        <v>0</v>
      </c>
      <c r="AC268" s="179" t="s">
        <v>323</v>
      </c>
      <c r="AD268" s="171" t="s">
        <v>771</v>
      </c>
      <c r="AE268" s="236">
        <v>0</v>
      </c>
      <c r="AF268" s="233">
        <v>0</v>
      </c>
      <c r="AG268" s="178">
        <v>0</v>
      </c>
    </row>
    <row r="269" spans="14:33" ht="15.6" thickTop="1" thickBot="1" x14ac:dyDescent="0.35">
      <c r="O269" s="171" t="s">
        <v>944</v>
      </c>
      <c r="AC269" s="181" t="s">
        <v>323</v>
      </c>
      <c r="AD269" s="171" t="s">
        <v>772</v>
      </c>
      <c r="AE269" s="389">
        <v>0</v>
      </c>
      <c r="AF269" s="390">
        <v>0</v>
      </c>
      <c r="AG269" s="184">
        <v>0</v>
      </c>
    </row>
    <row r="270" spans="14:33" ht="15" thickTop="1" x14ac:dyDescent="0.3"/>
  </sheetData>
  <sortState ref="H3:I73">
    <sortCondition ref="H3:H73"/>
    <sortCondition ref="I3:I73"/>
  </sortState>
  <mergeCells count="7">
    <mergeCell ref="AH1:AL1"/>
    <mergeCell ref="A1:G1"/>
    <mergeCell ref="H1:M1"/>
    <mergeCell ref="S1:X1"/>
    <mergeCell ref="N1:R1"/>
    <mergeCell ref="AC1:AG1"/>
    <mergeCell ref="Y1:AB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R95"/>
  <sheetViews>
    <sheetView topLeftCell="AC1" workbookViewId="0">
      <selection activeCell="AI6" sqref="AI6"/>
    </sheetView>
  </sheetViews>
  <sheetFormatPr defaultRowHeight="14.4" x14ac:dyDescent="0.3"/>
  <cols>
    <col min="1" max="1" width="10.33203125" customWidth="1"/>
    <col min="2" max="2" width="19.44140625" customWidth="1"/>
    <col min="4" max="4" width="11" customWidth="1"/>
    <col min="5" max="5" width="10" customWidth="1"/>
    <col min="6" max="6" width="10.109375" customWidth="1"/>
    <col min="7" max="7" width="11.109375" customWidth="1"/>
    <col min="8" max="8" width="11.44140625" customWidth="1"/>
    <col min="9" max="9" width="11.88671875" customWidth="1"/>
    <col min="13" max="13" width="11" customWidth="1"/>
    <col min="14" max="14" width="11.109375" customWidth="1"/>
    <col min="15" max="15" width="10.88671875" customWidth="1"/>
    <col min="17" max="17" width="10.88671875" customWidth="1"/>
    <col min="18" max="18" width="10.77734375" customWidth="1"/>
    <col min="20" max="20" width="18" customWidth="1"/>
    <col min="21" max="21" width="10.88671875" customWidth="1"/>
    <col min="22" max="22" width="11.33203125" customWidth="1"/>
    <col min="23" max="23" width="11.6640625" customWidth="1"/>
    <col min="24" max="24" width="11.33203125" customWidth="1"/>
    <col min="25" max="25" width="10.88671875" customWidth="1"/>
    <col min="26" max="26" width="11.33203125" customWidth="1"/>
    <col min="27" max="27" width="11.44140625" customWidth="1"/>
    <col min="28" max="28" width="11.6640625" customWidth="1"/>
    <col min="30" max="30" width="13.109375" customWidth="1"/>
    <col min="31" max="33" width="10.88671875" customWidth="1"/>
    <col min="34" max="34" width="11.77734375" customWidth="1"/>
    <col min="35" max="35" width="12.5546875" customWidth="1"/>
    <col min="36" max="36" width="11.88671875" customWidth="1"/>
    <col min="37" max="37" width="11.88671875" style="78" customWidth="1"/>
    <col min="39" max="39" width="10.5546875" customWidth="1"/>
  </cols>
  <sheetData>
    <row r="1" spans="1:44" ht="27.6" customHeight="1" x14ac:dyDescent="0.35">
      <c r="A1" s="405" t="s">
        <v>422</v>
      </c>
      <c r="B1" s="406"/>
      <c r="C1" s="406"/>
      <c r="D1" s="406"/>
      <c r="E1" s="406"/>
      <c r="F1" s="406"/>
      <c r="G1" s="406"/>
      <c r="H1" s="406"/>
      <c r="I1" s="406"/>
      <c r="J1" s="406"/>
      <c r="K1" s="407" t="s">
        <v>554</v>
      </c>
      <c r="L1" s="406"/>
      <c r="M1" s="406"/>
      <c r="N1" s="406"/>
      <c r="O1" s="407" t="s">
        <v>555</v>
      </c>
      <c r="P1" s="407"/>
      <c r="Q1" s="407"/>
      <c r="R1" s="407" t="s">
        <v>556</v>
      </c>
      <c r="S1" s="406"/>
      <c r="T1" s="406"/>
      <c r="U1" s="406"/>
      <c r="V1" s="406"/>
      <c r="W1" s="406"/>
      <c r="X1" s="406"/>
      <c r="Y1" s="406"/>
      <c r="Z1" s="406"/>
      <c r="AA1" s="406"/>
      <c r="AB1" s="406"/>
    </row>
    <row r="2" spans="1:44" ht="108.6" customHeight="1" x14ac:dyDescent="0.3">
      <c r="A2" s="408" t="s">
        <v>423</v>
      </c>
      <c r="B2" s="408" t="s">
        <v>423</v>
      </c>
      <c r="C2" s="408" t="s">
        <v>423</v>
      </c>
      <c r="D2" s="408" t="s">
        <v>423</v>
      </c>
      <c r="E2" s="408" t="s">
        <v>424</v>
      </c>
      <c r="F2" s="408" t="s">
        <v>425</v>
      </c>
      <c r="G2" s="408" t="s">
        <v>425</v>
      </c>
      <c r="H2" s="408" t="s">
        <v>425</v>
      </c>
      <c r="I2" s="408" t="s">
        <v>425</v>
      </c>
      <c r="J2" s="408" t="s">
        <v>425</v>
      </c>
      <c r="K2" s="408" t="s">
        <v>557</v>
      </c>
      <c r="L2" s="408" t="s">
        <v>557</v>
      </c>
      <c r="M2" s="409" t="s">
        <v>425</v>
      </c>
      <c r="N2" s="408" t="s">
        <v>425</v>
      </c>
      <c r="O2" s="408" t="s">
        <v>423</v>
      </c>
      <c r="P2" s="408" t="s">
        <v>423</v>
      </c>
      <c r="Q2" s="409" t="s">
        <v>569</v>
      </c>
      <c r="R2" s="408" t="s">
        <v>570</v>
      </c>
      <c r="S2" s="408" t="s">
        <v>571</v>
      </c>
      <c r="T2" s="408" t="s">
        <v>425</v>
      </c>
      <c r="U2" s="408" t="s">
        <v>572</v>
      </c>
      <c r="V2" s="408" t="s">
        <v>572</v>
      </c>
      <c r="W2" s="408" t="s">
        <v>425</v>
      </c>
      <c r="X2" s="408" t="s">
        <v>425</v>
      </c>
      <c r="Y2" s="408" t="s">
        <v>425</v>
      </c>
      <c r="Z2" s="408" t="s">
        <v>425</v>
      </c>
      <c r="AA2" s="408" t="s">
        <v>425</v>
      </c>
      <c r="AB2" s="408" t="s">
        <v>425</v>
      </c>
    </row>
    <row r="3" spans="1:44" s="52" customFormat="1" ht="48" customHeight="1" x14ac:dyDescent="0.3">
      <c r="A3" s="410" t="s">
        <v>426</v>
      </c>
      <c r="B3" s="410" t="s">
        <v>427</v>
      </c>
      <c r="C3" s="410" t="s">
        <v>428</v>
      </c>
      <c r="D3" s="411" t="s">
        <v>429</v>
      </c>
      <c r="E3" s="411" t="s">
        <v>430</v>
      </c>
      <c r="F3" s="410" t="s">
        <v>431</v>
      </c>
      <c r="G3" s="411" t="s">
        <v>432</v>
      </c>
      <c r="H3" s="411" t="s">
        <v>433</v>
      </c>
      <c r="I3" s="411" t="s">
        <v>434</v>
      </c>
      <c r="J3" s="410" t="s">
        <v>435</v>
      </c>
      <c r="K3" s="410" t="s">
        <v>561</v>
      </c>
      <c r="L3" s="410" t="s">
        <v>562</v>
      </c>
      <c r="M3" s="411" t="s">
        <v>563</v>
      </c>
      <c r="N3" s="411" t="s">
        <v>564</v>
      </c>
      <c r="O3" s="411" t="s">
        <v>565</v>
      </c>
      <c r="P3" s="411" t="s">
        <v>566</v>
      </c>
      <c r="Q3" s="411" t="s">
        <v>567</v>
      </c>
      <c r="R3" s="411" t="s">
        <v>568</v>
      </c>
      <c r="S3" s="411" t="s">
        <v>573</v>
      </c>
      <c r="T3" s="411" t="s">
        <v>574</v>
      </c>
      <c r="U3" s="411" t="s">
        <v>575</v>
      </c>
      <c r="V3" s="411" t="s">
        <v>576</v>
      </c>
      <c r="W3" s="411" t="s">
        <v>577</v>
      </c>
      <c r="X3" s="411" t="s">
        <v>578</v>
      </c>
      <c r="Y3" s="411" t="s">
        <v>579</v>
      </c>
      <c r="Z3" s="411" t="s">
        <v>580</v>
      </c>
      <c r="AA3" s="411" t="s">
        <v>581</v>
      </c>
      <c r="AB3" s="411" t="s">
        <v>582</v>
      </c>
      <c r="AD3" s="418" t="s">
        <v>563</v>
      </c>
      <c r="AE3" s="419" t="s">
        <v>601</v>
      </c>
      <c r="AF3" s="419" t="s">
        <v>602</v>
      </c>
      <c r="AG3" s="419" t="s">
        <v>603</v>
      </c>
      <c r="AH3" s="419" t="s">
        <v>604</v>
      </c>
      <c r="AI3" s="419" t="s">
        <v>605</v>
      </c>
      <c r="AJ3" s="419" t="s">
        <v>606</v>
      </c>
      <c r="AK3" s="122"/>
      <c r="AL3" s="419" t="s">
        <v>563</v>
      </c>
      <c r="AM3" s="419" t="s">
        <v>601</v>
      </c>
      <c r="AN3" s="419" t="s">
        <v>602</v>
      </c>
      <c r="AO3" s="419" t="s">
        <v>603</v>
      </c>
      <c r="AP3" s="420" t="s">
        <v>604</v>
      </c>
      <c r="AQ3" s="419" t="s">
        <v>605</v>
      </c>
      <c r="AR3" s="419" t="s">
        <v>606</v>
      </c>
    </row>
    <row r="4" spans="1:44" x14ac:dyDescent="0.3">
      <c r="A4" s="170">
        <v>465</v>
      </c>
      <c r="B4" s="170" t="s">
        <v>321</v>
      </c>
      <c r="C4" s="170" t="s">
        <v>53</v>
      </c>
      <c r="D4" s="170" t="s">
        <v>453</v>
      </c>
      <c r="E4" s="170" t="s">
        <v>454</v>
      </c>
      <c r="F4" s="170" t="s">
        <v>439</v>
      </c>
      <c r="G4" s="170" t="s">
        <v>440</v>
      </c>
      <c r="H4" s="170" t="s">
        <v>441</v>
      </c>
      <c r="I4" s="170" t="s">
        <v>366</v>
      </c>
      <c r="J4" s="170" t="s">
        <v>607</v>
      </c>
      <c r="K4" s="170">
        <v>39.699199999999998</v>
      </c>
      <c r="L4" s="170">
        <v>-105.0014</v>
      </c>
      <c r="M4" s="170">
        <v>10190002</v>
      </c>
      <c r="N4" s="170" t="s">
        <v>558</v>
      </c>
      <c r="O4" s="170">
        <v>1951</v>
      </c>
      <c r="P4" s="170">
        <v>46</v>
      </c>
      <c r="Q4" s="412">
        <v>277452</v>
      </c>
      <c r="R4" s="413">
        <v>0.69</v>
      </c>
      <c r="S4" s="170" t="s">
        <v>586</v>
      </c>
      <c r="T4" s="170" t="s">
        <v>583</v>
      </c>
      <c r="U4" s="170">
        <v>684.13</v>
      </c>
      <c r="V4" s="170">
        <v>566.16999999999996</v>
      </c>
      <c r="W4" s="170">
        <v>278.83999999999997</v>
      </c>
      <c r="X4" s="170">
        <v>138.72999999999999</v>
      </c>
      <c r="Y4" s="170">
        <v>332.94</v>
      </c>
      <c r="Z4" s="170">
        <v>190.61</v>
      </c>
      <c r="AA4" s="170">
        <v>133.18</v>
      </c>
      <c r="AB4" s="170">
        <v>305.2</v>
      </c>
      <c r="AD4" s="170">
        <v>10190002</v>
      </c>
      <c r="AE4" s="170">
        <f t="shared" ref="AE4:AE35" si="0">W4*3.07</f>
        <v>856.03879999999992</v>
      </c>
      <c r="AF4" s="170">
        <f t="shared" ref="AF4:AF35" si="1">X4*3.07</f>
        <v>425.90109999999993</v>
      </c>
      <c r="AG4" s="170">
        <f t="shared" ref="AG4:AG35" si="2">Y4*3.07</f>
        <v>1022.1257999999999</v>
      </c>
      <c r="AH4" s="170">
        <f t="shared" ref="AH4:AH35" si="3">Z4*3.07</f>
        <v>585.17269999999996</v>
      </c>
      <c r="AI4" s="170">
        <f t="shared" ref="AI4:AI35" si="4">AA4*3.07</f>
        <v>408.86259999999999</v>
      </c>
      <c r="AJ4" s="170">
        <f t="shared" ref="AJ4:AJ35" si="5">AB4*3.07</f>
        <v>936.96399999999994</v>
      </c>
      <c r="AL4" s="170">
        <v>10180001</v>
      </c>
      <c r="AM4" s="170">
        <v>0</v>
      </c>
      <c r="AN4" s="170">
        <v>0</v>
      </c>
      <c r="AO4" s="170">
        <v>0</v>
      </c>
      <c r="AP4" s="211">
        <v>0</v>
      </c>
      <c r="AQ4" s="170">
        <v>0</v>
      </c>
      <c r="AR4" s="170">
        <v>0</v>
      </c>
    </row>
    <row r="5" spans="1:44" x14ac:dyDescent="0.3">
      <c r="A5" s="170">
        <v>465</v>
      </c>
      <c r="B5" s="170" t="s">
        <v>321</v>
      </c>
      <c r="C5" s="170" t="s">
        <v>53</v>
      </c>
      <c r="D5" s="170" t="s">
        <v>460</v>
      </c>
      <c r="E5" s="170" t="s">
        <v>454</v>
      </c>
      <c r="F5" s="170" t="s">
        <v>439</v>
      </c>
      <c r="G5" s="170" t="s">
        <v>440</v>
      </c>
      <c r="H5" s="170" t="s">
        <v>441</v>
      </c>
      <c r="I5" s="170" t="s">
        <v>366</v>
      </c>
      <c r="J5" s="170" t="s">
        <v>607</v>
      </c>
      <c r="K5" s="170">
        <v>39.699199999999998</v>
      </c>
      <c r="L5" s="170">
        <v>-105.0014</v>
      </c>
      <c r="M5" s="170">
        <v>10190002</v>
      </c>
      <c r="N5" s="170" t="s">
        <v>558</v>
      </c>
      <c r="O5" s="170">
        <v>1955</v>
      </c>
      <c r="P5" s="170">
        <v>112</v>
      </c>
      <c r="Q5" s="412">
        <v>600820</v>
      </c>
      <c r="R5" s="413">
        <v>0.61</v>
      </c>
      <c r="S5" s="170" t="s">
        <v>586</v>
      </c>
      <c r="T5" s="170" t="s">
        <v>583</v>
      </c>
      <c r="U5" s="170">
        <v>0</v>
      </c>
      <c r="V5" s="170">
        <v>0</v>
      </c>
      <c r="W5" s="170">
        <v>603.82000000000005</v>
      </c>
      <c r="X5" s="170">
        <v>300.41000000000003</v>
      </c>
      <c r="Y5" s="170">
        <v>720.98</v>
      </c>
      <c r="Z5" s="170">
        <v>412.76</v>
      </c>
      <c r="AA5" s="170">
        <v>288.39</v>
      </c>
      <c r="AB5" s="170">
        <v>660.9</v>
      </c>
      <c r="AD5" s="170">
        <v>10190002</v>
      </c>
      <c r="AE5" s="170">
        <f t="shared" si="0"/>
        <v>1853.7274</v>
      </c>
      <c r="AF5" s="170">
        <f t="shared" si="1"/>
        <v>922.25869999999998</v>
      </c>
      <c r="AG5" s="170">
        <f t="shared" si="2"/>
        <v>2213.4085999999998</v>
      </c>
      <c r="AH5" s="170">
        <f t="shared" si="3"/>
        <v>1267.1732</v>
      </c>
      <c r="AI5" s="170">
        <f t="shared" si="4"/>
        <v>885.3572999999999</v>
      </c>
      <c r="AJ5" s="170">
        <f t="shared" si="5"/>
        <v>2028.9629999999997</v>
      </c>
      <c r="AL5" s="170">
        <v>10180002</v>
      </c>
      <c r="AM5" s="170">
        <v>0</v>
      </c>
      <c r="AN5" s="170">
        <v>0</v>
      </c>
      <c r="AO5" s="170">
        <v>0</v>
      </c>
      <c r="AP5" s="211">
        <v>0</v>
      </c>
      <c r="AQ5" s="170">
        <v>0</v>
      </c>
      <c r="AR5" s="170">
        <v>0</v>
      </c>
    </row>
    <row r="6" spans="1:44" x14ac:dyDescent="0.3">
      <c r="A6" s="170">
        <v>478</v>
      </c>
      <c r="B6" s="170" t="s">
        <v>505</v>
      </c>
      <c r="C6" s="170" t="s">
        <v>53</v>
      </c>
      <c r="D6" s="170" t="s">
        <v>506</v>
      </c>
      <c r="E6" s="170" t="s">
        <v>454</v>
      </c>
      <c r="F6" s="170" t="s">
        <v>504</v>
      </c>
      <c r="G6" s="170" t="s">
        <v>440</v>
      </c>
      <c r="H6" s="170" t="s">
        <v>441</v>
      </c>
      <c r="I6" s="170" t="s">
        <v>366</v>
      </c>
      <c r="J6" s="170" t="s">
        <v>608</v>
      </c>
      <c r="K6" s="170">
        <v>39.735599999999998</v>
      </c>
      <c r="L6" s="170">
        <v>-105.0192</v>
      </c>
      <c r="M6" s="170">
        <v>10190002</v>
      </c>
      <c r="N6" s="170" t="s">
        <v>558</v>
      </c>
      <c r="O6" s="170">
        <v>1954</v>
      </c>
      <c r="P6" s="170">
        <v>75</v>
      </c>
      <c r="Q6" s="412">
        <v>1669</v>
      </c>
      <c r="R6" s="413">
        <v>0</v>
      </c>
      <c r="S6" s="170" t="s">
        <v>586</v>
      </c>
      <c r="T6" s="170" t="s">
        <v>583</v>
      </c>
      <c r="U6" s="170">
        <v>0</v>
      </c>
      <c r="V6" s="170">
        <v>0</v>
      </c>
      <c r="W6" s="170">
        <v>2.0099999999999998</v>
      </c>
      <c r="X6" s="170">
        <v>1.59</v>
      </c>
      <c r="Y6" s="170">
        <v>2.44</v>
      </c>
      <c r="Z6" s="170">
        <v>1.38</v>
      </c>
      <c r="AA6" s="170">
        <v>1.1000000000000001</v>
      </c>
      <c r="AB6" s="170">
        <v>1.95</v>
      </c>
      <c r="AD6" s="170">
        <v>10190002</v>
      </c>
      <c r="AE6" s="170">
        <f t="shared" si="0"/>
        <v>6.1706999999999992</v>
      </c>
      <c r="AF6" s="170">
        <f t="shared" si="1"/>
        <v>4.8813000000000004</v>
      </c>
      <c r="AG6" s="170">
        <f t="shared" si="2"/>
        <v>7.4907999999999992</v>
      </c>
      <c r="AH6" s="170">
        <f t="shared" si="3"/>
        <v>4.2365999999999993</v>
      </c>
      <c r="AI6" s="170">
        <f t="shared" si="4"/>
        <v>3.3770000000000002</v>
      </c>
      <c r="AJ6" s="170">
        <f t="shared" si="5"/>
        <v>5.9864999999999995</v>
      </c>
      <c r="AL6" s="170">
        <v>10180010</v>
      </c>
      <c r="AM6" s="170">
        <v>0</v>
      </c>
      <c r="AN6" s="170">
        <v>0</v>
      </c>
      <c r="AO6" s="170">
        <v>0</v>
      </c>
      <c r="AP6" s="211">
        <v>0</v>
      </c>
      <c r="AQ6" s="170">
        <v>0</v>
      </c>
      <c r="AR6" s="170">
        <v>0</v>
      </c>
    </row>
    <row r="7" spans="1:44" x14ac:dyDescent="0.3">
      <c r="A7" s="170">
        <v>469</v>
      </c>
      <c r="B7" s="170" t="s">
        <v>461</v>
      </c>
      <c r="C7" s="170" t="s">
        <v>53</v>
      </c>
      <c r="D7" s="170" t="s">
        <v>462</v>
      </c>
      <c r="E7" s="170" t="s">
        <v>454</v>
      </c>
      <c r="F7" s="170" t="s">
        <v>439</v>
      </c>
      <c r="G7" s="170" t="s">
        <v>440</v>
      </c>
      <c r="H7" s="170" t="s">
        <v>441</v>
      </c>
      <c r="I7" s="170" t="s">
        <v>366</v>
      </c>
      <c r="J7" s="170" t="s">
        <v>607</v>
      </c>
      <c r="K7" s="170">
        <v>39.784399999999998</v>
      </c>
      <c r="L7" s="170">
        <v>-104.9628</v>
      </c>
      <c r="M7" s="170">
        <v>10190003</v>
      </c>
      <c r="N7" s="170" t="s">
        <v>558</v>
      </c>
      <c r="O7" s="170">
        <v>1959</v>
      </c>
      <c r="P7" s="170">
        <v>125</v>
      </c>
      <c r="Q7" s="412">
        <v>608674</v>
      </c>
      <c r="R7" s="413">
        <v>0.56000000000000005</v>
      </c>
      <c r="S7" s="170" t="s">
        <v>586</v>
      </c>
      <c r="T7" s="170" t="s">
        <v>583</v>
      </c>
      <c r="U7" s="170">
        <v>0</v>
      </c>
      <c r="V7" s="170">
        <v>0</v>
      </c>
      <c r="W7" s="170">
        <v>611.72</v>
      </c>
      <c r="X7" s="170">
        <v>304.33999999999997</v>
      </c>
      <c r="Y7" s="170">
        <v>730.41</v>
      </c>
      <c r="Z7" s="170">
        <v>418.16</v>
      </c>
      <c r="AA7" s="170">
        <v>292.16000000000003</v>
      </c>
      <c r="AB7" s="170">
        <v>669.54</v>
      </c>
      <c r="AD7" s="170">
        <v>10190003</v>
      </c>
      <c r="AE7" s="170">
        <f t="shared" si="0"/>
        <v>1877.9803999999999</v>
      </c>
      <c r="AF7" s="170">
        <f t="shared" si="1"/>
        <v>934.32379999999989</v>
      </c>
      <c r="AG7" s="170">
        <f t="shared" si="2"/>
        <v>2242.3586999999998</v>
      </c>
      <c r="AH7" s="170">
        <f t="shared" si="3"/>
        <v>1283.7511999999999</v>
      </c>
      <c r="AI7" s="170">
        <f t="shared" si="4"/>
        <v>896.93119999999999</v>
      </c>
      <c r="AJ7" s="170">
        <f t="shared" si="5"/>
        <v>2055.4877999999999</v>
      </c>
      <c r="AL7" s="170">
        <v>10190001</v>
      </c>
      <c r="AM7" s="170">
        <v>0</v>
      </c>
      <c r="AN7" s="170">
        <v>0</v>
      </c>
      <c r="AO7" s="170">
        <v>0</v>
      </c>
      <c r="AP7" s="211">
        <v>0</v>
      </c>
      <c r="AQ7" s="170">
        <v>0</v>
      </c>
      <c r="AR7" s="170">
        <v>0</v>
      </c>
    </row>
    <row r="8" spans="1:44" x14ac:dyDescent="0.3">
      <c r="A8" s="170">
        <v>469</v>
      </c>
      <c r="B8" s="170" t="s">
        <v>461</v>
      </c>
      <c r="C8" s="170" t="s">
        <v>53</v>
      </c>
      <c r="D8" s="170" t="s">
        <v>463</v>
      </c>
      <c r="E8" s="170" t="s">
        <v>454</v>
      </c>
      <c r="F8" s="170" t="s">
        <v>439</v>
      </c>
      <c r="G8" s="170" t="s">
        <v>440</v>
      </c>
      <c r="H8" s="170" t="s">
        <v>441</v>
      </c>
      <c r="I8" s="170" t="s">
        <v>366</v>
      </c>
      <c r="J8" s="170" t="s">
        <v>607</v>
      </c>
      <c r="K8" s="170">
        <v>39.784399999999998</v>
      </c>
      <c r="L8" s="170">
        <v>-104.9628</v>
      </c>
      <c r="M8" s="170">
        <v>10190003</v>
      </c>
      <c r="N8" s="170" t="s">
        <v>558</v>
      </c>
      <c r="O8" s="170">
        <v>1957</v>
      </c>
      <c r="P8" s="170">
        <v>125</v>
      </c>
      <c r="Q8" s="412">
        <v>649974</v>
      </c>
      <c r="R8" s="413">
        <v>0.59</v>
      </c>
      <c r="S8" s="170" t="s">
        <v>586</v>
      </c>
      <c r="T8" s="170" t="s">
        <v>583</v>
      </c>
      <c r="U8" s="414">
        <v>3373.45</v>
      </c>
      <c r="V8" s="414">
        <v>2547.7800000000002</v>
      </c>
      <c r="W8" s="170">
        <v>653.22</v>
      </c>
      <c r="X8" s="170">
        <v>324.99</v>
      </c>
      <c r="Y8" s="170">
        <v>779.97</v>
      </c>
      <c r="Z8" s="170">
        <v>446.53</v>
      </c>
      <c r="AA8" s="170">
        <v>311.99</v>
      </c>
      <c r="AB8" s="170">
        <v>714.97</v>
      </c>
      <c r="AD8" s="170">
        <v>10190003</v>
      </c>
      <c r="AE8" s="170">
        <f t="shared" si="0"/>
        <v>2005.3853999999999</v>
      </c>
      <c r="AF8" s="170">
        <f t="shared" si="1"/>
        <v>997.71929999999998</v>
      </c>
      <c r="AG8" s="170">
        <f t="shared" si="2"/>
        <v>2394.5079000000001</v>
      </c>
      <c r="AH8" s="170">
        <f t="shared" si="3"/>
        <v>1370.8471</v>
      </c>
      <c r="AI8" s="170">
        <f t="shared" si="4"/>
        <v>957.80930000000001</v>
      </c>
      <c r="AJ8" s="170">
        <f t="shared" si="5"/>
        <v>2194.9578999999999</v>
      </c>
      <c r="AL8" s="170">
        <v>10190002</v>
      </c>
      <c r="AM8" s="170">
        <f t="shared" ref="AM8:AR8" si="6">SUM(AE4:AE6)</f>
        <v>2715.9369000000002</v>
      </c>
      <c r="AN8" s="170">
        <f t="shared" si="6"/>
        <v>1353.0410999999999</v>
      </c>
      <c r="AO8" s="170">
        <f t="shared" si="6"/>
        <v>3243.0251999999996</v>
      </c>
      <c r="AP8" s="211">
        <f t="shared" si="6"/>
        <v>1856.5824999999998</v>
      </c>
      <c r="AQ8" s="170">
        <f t="shared" si="6"/>
        <v>1297.5968999999998</v>
      </c>
      <c r="AR8" s="170">
        <f t="shared" si="6"/>
        <v>2971.9134999999997</v>
      </c>
    </row>
    <row r="9" spans="1:44" x14ac:dyDescent="0.3">
      <c r="A9" s="170">
        <v>469</v>
      </c>
      <c r="B9" s="170" t="s">
        <v>461</v>
      </c>
      <c r="C9" s="170" t="s">
        <v>53</v>
      </c>
      <c r="D9" s="170" t="s">
        <v>465</v>
      </c>
      <c r="E9" s="170" t="s">
        <v>454</v>
      </c>
      <c r="F9" s="170" t="s">
        <v>439</v>
      </c>
      <c r="G9" s="170" t="s">
        <v>440</v>
      </c>
      <c r="H9" s="170" t="s">
        <v>441</v>
      </c>
      <c r="I9" s="170" t="s">
        <v>366</v>
      </c>
      <c r="J9" s="170" t="s">
        <v>607</v>
      </c>
      <c r="K9" s="170">
        <v>39.784399999999998</v>
      </c>
      <c r="L9" s="170">
        <v>-104.9628</v>
      </c>
      <c r="M9" s="170">
        <v>10190003</v>
      </c>
      <c r="N9" s="170" t="s">
        <v>558</v>
      </c>
      <c r="O9" s="170">
        <v>1962</v>
      </c>
      <c r="P9" s="170">
        <v>170.5</v>
      </c>
      <c r="Q9" s="412">
        <v>917137</v>
      </c>
      <c r="R9" s="413">
        <v>0.61</v>
      </c>
      <c r="S9" s="170" t="s">
        <v>586</v>
      </c>
      <c r="T9" s="170" t="s">
        <v>583</v>
      </c>
      <c r="U9" s="170">
        <v>0</v>
      </c>
      <c r="V9" s="170">
        <v>0</v>
      </c>
      <c r="W9" s="170">
        <v>921.72</v>
      </c>
      <c r="X9" s="170">
        <v>458.57</v>
      </c>
      <c r="Y9" s="414">
        <v>1100.56</v>
      </c>
      <c r="Z9" s="170">
        <v>630.07000000000005</v>
      </c>
      <c r="AA9" s="170">
        <v>440.23</v>
      </c>
      <c r="AB9" s="414">
        <v>1008.85</v>
      </c>
      <c r="AD9" s="170">
        <v>10190003</v>
      </c>
      <c r="AE9" s="170">
        <f t="shared" si="0"/>
        <v>2829.6803999999997</v>
      </c>
      <c r="AF9" s="170">
        <f t="shared" si="1"/>
        <v>1407.8099</v>
      </c>
      <c r="AG9" s="170">
        <f t="shared" si="2"/>
        <v>3378.7191999999995</v>
      </c>
      <c r="AH9" s="170">
        <f t="shared" si="3"/>
        <v>1934.3149000000001</v>
      </c>
      <c r="AI9" s="170">
        <f t="shared" si="4"/>
        <v>1351.5061000000001</v>
      </c>
      <c r="AJ9" s="170">
        <f t="shared" si="5"/>
        <v>3097.1695</v>
      </c>
      <c r="AL9" s="170">
        <v>10190003</v>
      </c>
      <c r="AM9" s="170">
        <f t="shared" ref="AM9:AR9" si="7">SUM(AE7:AE24)</f>
        <v>20770.484099999991</v>
      </c>
      <c r="AN9" s="170">
        <f t="shared" si="7"/>
        <v>10980.131299999997</v>
      </c>
      <c r="AO9" s="170">
        <f t="shared" si="7"/>
        <v>24289.164600000011</v>
      </c>
      <c r="AP9" s="211">
        <f t="shared" si="7"/>
        <v>14869.545</v>
      </c>
      <c r="AQ9" s="170">
        <f t="shared" si="7"/>
        <v>10165.8138</v>
      </c>
      <c r="AR9" s="170">
        <f t="shared" si="7"/>
        <v>23352.476900000001</v>
      </c>
    </row>
    <row r="10" spans="1:44" x14ac:dyDescent="0.3">
      <c r="A10" s="170">
        <v>469</v>
      </c>
      <c r="B10" s="170" t="s">
        <v>461</v>
      </c>
      <c r="C10" s="170" t="s">
        <v>53</v>
      </c>
      <c r="D10" s="170" t="s">
        <v>474</v>
      </c>
      <c r="E10" s="170" t="s">
        <v>454</v>
      </c>
      <c r="F10" s="170" t="s">
        <v>439</v>
      </c>
      <c r="G10" s="170" t="s">
        <v>440</v>
      </c>
      <c r="H10" s="170" t="s">
        <v>441</v>
      </c>
      <c r="I10" s="170" t="s">
        <v>366</v>
      </c>
      <c r="J10" s="170" t="s">
        <v>607</v>
      </c>
      <c r="K10" s="170">
        <v>39.784399999999998</v>
      </c>
      <c r="L10" s="170">
        <v>-104.9628</v>
      </c>
      <c r="M10" s="170">
        <v>10190003</v>
      </c>
      <c r="N10" s="170" t="s">
        <v>558</v>
      </c>
      <c r="O10" s="170">
        <v>1968</v>
      </c>
      <c r="P10" s="170">
        <v>380.8</v>
      </c>
      <c r="Q10" s="412">
        <v>2359021</v>
      </c>
      <c r="R10" s="413">
        <v>0.71</v>
      </c>
      <c r="S10" s="170" t="s">
        <v>586</v>
      </c>
      <c r="T10" s="170" t="s">
        <v>583</v>
      </c>
      <c r="U10" s="170">
        <v>0</v>
      </c>
      <c r="V10" s="170">
        <v>0</v>
      </c>
      <c r="W10" s="414">
        <v>2370.8200000000002</v>
      </c>
      <c r="X10" s="414">
        <v>1179.51</v>
      </c>
      <c r="Y10" s="414">
        <v>2830.83</v>
      </c>
      <c r="Z10" s="414">
        <v>1620.65</v>
      </c>
      <c r="AA10" s="414">
        <v>1132.33</v>
      </c>
      <c r="AB10" s="414">
        <v>2594.92</v>
      </c>
      <c r="AD10" s="170">
        <v>10190003</v>
      </c>
      <c r="AE10" s="170">
        <f t="shared" si="0"/>
        <v>7278.4174000000003</v>
      </c>
      <c r="AF10" s="170">
        <f t="shared" si="1"/>
        <v>3621.0956999999999</v>
      </c>
      <c r="AG10" s="170">
        <f t="shared" si="2"/>
        <v>8690.6480999999985</v>
      </c>
      <c r="AH10" s="170">
        <f t="shared" si="3"/>
        <v>4975.3954999999996</v>
      </c>
      <c r="AI10" s="170">
        <f t="shared" si="4"/>
        <v>3476.2530999999994</v>
      </c>
      <c r="AJ10" s="170">
        <f t="shared" si="5"/>
        <v>7966.4043999999994</v>
      </c>
      <c r="AL10" s="170">
        <v>10190004</v>
      </c>
      <c r="AM10" s="170">
        <f t="shared" ref="AM10:AR10" si="8">SUM(AE25:AE27)</f>
        <v>617.99099999999999</v>
      </c>
      <c r="AN10" s="170">
        <f t="shared" si="8"/>
        <v>307.46050000000002</v>
      </c>
      <c r="AO10" s="170">
        <f t="shared" si="8"/>
        <v>737.90519999999992</v>
      </c>
      <c r="AP10" s="211">
        <f t="shared" si="8"/>
        <v>422.43200000000002</v>
      </c>
      <c r="AQ10" s="170">
        <f t="shared" si="8"/>
        <v>295.14979999999997</v>
      </c>
      <c r="AR10" s="170">
        <f t="shared" si="8"/>
        <v>676.41309999999999</v>
      </c>
    </row>
    <row r="11" spans="1:44" x14ac:dyDescent="0.3">
      <c r="A11" s="170">
        <v>50707</v>
      </c>
      <c r="B11" s="170" t="s">
        <v>534</v>
      </c>
      <c r="C11" s="170" t="s">
        <v>53</v>
      </c>
      <c r="D11" s="170" t="s">
        <v>535</v>
      </c>
      <c r="E11" s="170" t="s">
        <v>536</v>
      </c>
      <c r="F11" s="170" t="s">
        <v>495</v>
      </c>
      <c r="G11" s="170" t="s">
        <v>440</v>
      </c>
      <c r="H11" s="170" t="s">
        <v>441</v>
      </c>
      <c r="I11" s="170" t="s">
        <v>366</v>
      </c>
      <c r="J11" s="170" t="s">
        <v>608</v>
      </c>
      <c r="K11" s="170">
        <v>40.098599999999998</v>
      </c>
      <c r="L11" s="170">
        <v>-104.7736</v>
      </c>
      <c r="M11" s="170">
        <v>10190003</v>
      </c>
      <c r="N11" s="170" t="s">
        <v>558</v>
      </c>
      <c r="O11" s="170">
        <v>1994</v>
      </c>
      <c r="P11" s="170">
        <v>47</v>
      </c>
      <c r="Q11" s="412">
        <v>74996</v>
      </c>
      <c r="R11" s="413">
        <v>0.18</v>
      </c>
      <c r="S11" s="170" t="s">
        <v>594</v>
      </c>
      <c r="T11" s="170" t="s">
        <v>594</v>
      </c>
      <c r="U11" s="170">
        <v>0</v>
      </c>
      <c r="V11" s="170">
        <v>0</v>
      </c>
      <c r="W11" s="170">
        <v>18.97</v>
      </c>
      <c r="X11" s="170">
        <v>11.25</v>
      </c>
      <c r="Y11" s="170">
        <v>21.22</v>
      </c>
      <c r="Z11" s="170">
        <v>14.85</v>
      </c>
      <c r="AA11" s="170">
        <v>9.75</v>
      </c>
      <c r="AB11" s="170">
        <v>22.5</v>
      </c>
      <c r="AD11" s="170">
        <v>10190003</v>
      </c>
      <c r="AE11" s="170">
        <f t="shared" si="0"/>
        <v>58.237899999999996</v>
      </c>
      <c r="AF11" s="170">
        <f t="shared" si="1"/>
        <v>34.537500000000001</v>
      </c>
      <c r="AG11" s="170">
        <f t="shared" si="2"/>
        <v>65.145399999999995</v>
      </c>
      <c r="AH11" s="170">
        <f t="shared" si="3"/>
        <v>45.589499999999994</v>
      </c>
      <c r="AI11" s="170">
        <f t="shared" si="4"/>
        <v>29.932499999999997</v>
      </c>
      <c r="AJ11" s="170">
        <f t="shared" si="5"/>
        <v>69.075000000000003</v>
      </c>
      <c r="AL11" s="170">
        <v>10190005</v>
      </c>
      <c r="AM11" s="170">
        <f t="shared" ref="AM11:AR11" si="9">SUM(AE28:AE31)</f>
        <v>44492.005699999994</v>
      </c>
      <c r="AN11" s="170">
        <f t="shared" si="9"/>
        <v>1109.0682000000002</v>
      </c>
      <c r="AO11" s="170">
        <f t="shared" si="9"/>
        <v>87320.716099999976</v>
      </c>
      <c r="AP11" s="211">
        <f t="shared" si="9"/>
        <v>2005.8152</v>
      </c>
      <c r="AQ11" s="170">
        <f t="shared" si="9"/>
        <v>1106.6429000000001</v>
      </c>
      <c r="AR11" s="170">
        <f t="shared" si="9"/>
        <v>2581.7471999999998</v>
      </c>
    </row>
    <row r="12" spans="1:44" x14ac:dyDescent="0.3">
      <c r="A12" s="170">
        <v>50707</v>
      </c>
      <c r="B12" s="170" t="s">
        <v>534</v>
      </c>
      <c r="C12" s="170" t="s">
        <v>53</v>
      </c>
      <c r="D12" s="170" t="s">
        <v>537</v>
      </c>
      <c r="E12" s="170" t="s">
        <v>536</v>
      </c>
      <c r="F12" s="170" t="s">
        <v>495</v>
      </c>
      <c r="G12" s="170" t="s">
        <v>440</v>
      </c>
      <c r="H12" s="170" t="s">
        <v>441</v>
      </c>
      <c r="I12" s="170" t="s">
        <v>366</v>
      </c>
      <c r="J12" s="170" t="s">
        <v>608</v>
      </c>
      <c r="K12" s="170">
        <v>40.098599999999998</v>
      </c>
      <c r="L12" s="170">
        <v>-104.7736</v>
      </c>
      <c r="M12" s="170">
        <v>10190003</v>
      </c>
      <c r="N12" s="170" t="s">
        <v>558</v>
      </c>
      <c r="O12" s="170">
        <v>1994</v>
      </c>
      <c r="P12" s="170">
        <v>47</v>
      </c>
      <c r="Q12" s="412">
        <v>78556</v>
      </c>
      <c r="R12" s="413">
        <v>0.19</v>
      </c>
      <c r="S12" s="170" t="s">
        <v>594</v>
      </c>
      <c r="T12" s="170" t="s">
        <v>594</v>
      </c>
      <c r="U12" s="170">
        <v>0</v>
      </c>
      <c r="V12" s="170">
        <v>0</v>
      </c>
      <c r="W12" s="170">
        <v>19.87</v>
      </c>
      <c r="X12" s="170">
        <v>11.78</v>
      </c>
      <c r="Y12" s="170">
        <v>22.23</v>
      </c>
      <c r="Z12" s="170">
        <v>15.55</v>
      </c>
      <c r="AA12" s="170">
        <v>10.210000000000001</v>
      </c>
      <c r="AB12" s="170">
        <v>23.57</v>
      </c>
      <c r="AD12" s="170">
        <v>10190003</v>
      </c>
      <c r="AE12" s="170">
        <f t="shared" si="0"/>
        <v>61.000900000000001</v>
      </c>
      <c r="AF12" s="170">
        <f t="shared" si="1"/>
        <v>36.164599999999993</v>
      </c>
      <c r="AG12" s="170">
        <f t="shared" si="2"/>
        <v>68.246099999999998</v>
      </c>
      <c r="AH12" s="170">
        <f t="shared" si="3"/>
        <v>47.738500000000002</v>
      </c>
      <c r="AI12" s="170">
        <f t="shared" si="4"/>
        <v>31.3447</v>
      </c>
      <c r="AJ12" s="170">
        <f t="shared" si="5"/>
        <v>72.359899999999996</v>
      </c>
      <c r="AL12" s="170">
        <v>10190006</v>
      </c>
      <c r="AM12" s="170">
        <v>0</v>
      </c>
      <c r="AN12" s="170">
        <v>0</v>
      </c>
      <c r="AO12" s="170">
        <v>0</v>
      </c>
      <c r="AP12" s="211">
        <v>0</v>
      </c>
      <c r="AQ12" s="170">
        <v>0</v>
      </c>
      <c r="AR12" s="170">
        <v>0</v>
      </c>
    </row>
    <row r="13" spans="1:44" x14ac:dyDescent="0.3">
      <c r="A13" s="170">
        <v>50707</v>
      </c>
      <c r="B13" s="170" t="s">
        <v>534</v>
      </c>
      <c r="C13" s="170" t="s">
        <v>53</v>
      </c>
      <c r="D13" s="170" t="s">
        <v>540</v>
      </c>
      <c r="E13" s="170" t="s">
        <v>536</v>
      </c>
      <c r="F13" s="170" t="s">
        <v>495</v>
      </c>
      <c r="G13" s="170" t="s">
        <v>440</v>
      </c>
      <c r="H13" s="170" t="s">
        <v>441</v>
      </c>
      <c r="I13" s="170" t="s">
        <v>366</v>
      </c>
      <c r="J13" s="170" t="s">
        <v>608</v>
      </c>
      <c r="K13" s="170">
        <v>40.098599999999998</v>
      </c>
      <c r="L13" s="170">
        <v>-104.7736</v>
      </c>
      <c r="M13" s="170">
        <v>10190003</v>
      </c>
      <c r="N13" s="170" t="s">
        <v>558</v>
      </c>
      <c r="O13" s="170">
        <v>1994</v>
      </c>
      <c r="P13" s="170">
        <v>58.5</v>
      </c>
      <c r="Q13" s="412">
        <v>155470</v>
      </c>
      <c r="R13" s="413">
        <v>0.3</v>
      </c>
      <c r="S13" s="170" t="s">
        <v>594</v>
      </c>
      <c r="T13" s="170" t="s">
        <v>594</v>
      </c>
      <c r="U13" s="170">
        <v>0</v>
      </c>
      <c r="V13" s="170">
        <v>0</v>
      </c>
      <c r="W13" s="170">
        <v>39.33</v>
      </c>
      <c r="X13" s="170">
        <v>23.32</v>
      </c>
      <c r="Y13" s="170">
        <v>44</v>
      </c>
      <c r="Z13" s="170">
        <v>30.78</v>
      </c>
      <c r="AA13" s="170">
        <v>20.21</v>
      </c>
      <c r="AB13" s="170">
        <v>46.64</v>
      </c>
      <c r="AD13" s="170">
        <v>10190003</v>
      </c>
      <c r="AE13" s="170">
        <f t="shared" si="0"/>
        <v>120.74309999999998</v>
      </c>
      <c r="AF13" s="170">
        <f t="shared" si="1"/>
        <v>71.592399999999998</v>
      </c>
      <c r="AG13" s="170">
        <f t="shared" si="2"/>
        <v>135.07999999999998</v>
      </c>
      <c r="AH13" s="170">
        <f t="shared" si="3"/>
        <v>94.494600000000005</v>
      </c>
      <c r="AI13" s="170">
        <f t="shared" si="4"/>
        <v>62.044699999999999</v>
      </c>
      <c r="AJ13" s="170">
        <f t="shared" si="5"/>
        <v>143.1848</v>
      </c>
      <c r="AL13" s="170">
        <v>10190007</v>
      </c>
      <c r="AM13" s="170">
        <f t="shared" ref="AM13:AR13" si="10">SUM(AE32:AE35)</f>
        <v>75539.591100000005</v>
      </c>
      <c r="AN13" s="170">
        <f t="shared" si="10"/>
        <v>1902.172</v>
      </c>
      <c r="AO13" s="170">
        <f t="shared" si="10"/>
        <v>148226.56890000001</v>
      </c>
      <c r="AP13" s="211">
        <f t="shared" si="10"/>
        <v>3430.5407999999998</v>
      </c>
      <c r="AQ13" s="170">
        <f t="shared" si="10"/>
        <v>1895.4486999999999</v>
      </c>
      <c r="AR13" s="170">
        <f t="shared" si="10"/>
        <v>4421.5982000000004</v>
      </c>
    </row>
    <row r="14" spans="1:44" x14ac:dyDescent="0.3">
      <c r="A14" s="170">
        <v>50707</v>
      </c>
      <c r="B14" s="170" t="s">
        <v>534</v>
      </c>
      <c r="C14" s="170" t="s">
        <v>53</v>
      </c>
      <c r="D14" s="170" t="s">
        <v>541</v>
      </c>
      <c r="E14" s="170" t="s">
        <v>536</v>
      </c>
      <c r="F14" s="170" t="s">
        <v>495</v>
      </c>
      <c r="G14" s="170" t="s">
        <v>440</v>
      </c>
      <c r="H14" s="170" t="s">
        <v>441</v>
      </c>
      <c r="I14" s="170" t="s">
        <v>366</v>
      </c>
      <c r="J14" s="170" t="s">
        <v>608</v>
      </c>
      <c r="K14" s="170">
        <v>40.098599999999998</v>
      </c>
      <c r="L14" s="170">
        <v>-104.7736</v>
      </c>
      <c r="M14" s="170">
        <v>10190003</v>
      </c>
      <c r="N14" s="170" t="s">
        <v>558</v>
      </c>
      <c r="O14" s="170">
        <v>1994</v>
      </c>
      <c r="P14" s="170">
        <v>58.5</v>
      </c>
      <c r="Q14" s="412">
        <v>155470</v>
      </c>
      <c r="R14" s="413">
        <v>0.3</v>
      </c>
      <c r="S14" s="170" t="s">
        <v>594</v>
      </c>
      <c r="T14" s="170" t="s">
        <v>594</v>
      </c>
      <c r="U14" s="170">
        <v>0</v>
      </c>
      <c r="V14" s="170">
        <v>0</v>
      </c>
      <c r="W14" s="170">
        <v>39.33</v>
      </c>
      <c r="X14" s="170">
        <v>23.32</v>
      </c>
      <c r="Y14" s="170">
        <v>44</v>
      </c>
      <c r="Z14" s="170">
        <v>30.78</v>
      </c>
      <c r="AA14" s="170">
        <v>20.21</v>
      </c>
      <c r="AB14" s="170">
        <v>46.64</v>
      </c>
      <c r="AD14" s="170">
        <v>10190003</v>
      </c>
      <c r="AE14" s="170">
        <f t="shared" si="0"/>
        <v>120.74309999999998</v>
      </c>
      <c r="AF14" s="170">
        <f t="shared" si="1"/>
        <v>71.592399999999998</v>
      </c>
      <c r="AG14" s="170">
        <f t="shared" si="2"/>
        <v>135.07999999999998</v>
      </c>
      <c r="AH14" s="170">
        <f t="shared" si="3"/>
        <v>94.494600000000005</v>
      </c>
      <c r="AI14" s="170">
        <f t="shared" si="4"/>
        <v>62.044699999999999</v>
      </c>
      <c r="AJ14" s="170">
        <f t="shared" si="5"/>
        <v>143.1848</v>
      </c>
      <c r="AL14" s="170">
        <v>10190008</v>
      </c>
      <c r="AM14" s="170">
        <v>0</v>
      </c>
      <c r="AN14" s="170">
        <v>0</v>
      </c>
      <c r="AO14" s="170">
        <v>0</v>
      </c>
      <c r="AP14" s="211">
        <v>0</v>
      </c>
      <c r="AQ14" s="170">
        <v>0</v>
      </c>
      <c r="AR14" s="170">
        <v>0</v>
      </c>
    </row>
    <row r="15" spans="1:44" x14ac:dyDescent="0.3">
      <c r="A15" s="170">
        <v>50707</v>
      </c>
      <c r="B15" s="170" t="s">
        <v>534</v>
      </c>
      <c r="C15" s="170" t="s">
        <v>53</v>
      </c>
      <c r="D15" s="170" t="s">
        <v>542</v>
      </c>
      <c r="E15" s="170" t="s">
        <v>536</v>
      </c>
      <c r="F15" s="170" t="s">
        <v>495</v>
      </c>
      <c r="G15" s="170" t="s">
        <v>440</v>
      </c>
      <c r="H15" s="170" t="s">
        <v>441</v>
      </c>
      <c r="I15" s="170" t="s">
        <v>366</v>
      </c>
      <c r="J15" s="170" t="s">
        <v>608</v>
      </c>
      <c r="K15" s="170">
        <v>40.098599999999998</v>
      </c>
      <c r="L15" s="170">
        <v>-104.7736</v>
      </c>
      <c r="M15" s="170">
        <v>10190003</v>
      </c>
      <c r="N15" s="170" t="s">
        <v>558</v>
      </c>
      <c r="O15" s="170">
        <v>1994</v>
      </c>
      <c r="P15" s="170">
        <v>58.5</v>
      </c>
      <c r="Q15" s="412">
        <v>155470</v>
      </c>
      <c r="R15" s="413">
        <v>0.3</v>
      </c>
      <c r="S15" s="170" t="s">
        <v>594</v>
      </c>
      <c r="T15" s="170" t="s">
        <v>594</v>
      </c>
      <c r="U15" s="170">
        <v>0</v>
      </c>
      <c r="V15" s="170">
        <v>0</v>
      </c>
      <c r="W15" s="170">
        <v>39.33</v>
      </c>
      <c r="X15" s="170">
        <v>23.32</v>
      </c>
      <c r="Y15" s="170">
        <v>44</v>
      </c>
      <c r="Z15" s="170">
        <v>30.78</v>
      </c>
      <c r="AA15" s="170">
        <v>20.21</v>
      </c>
      <c r="AB15" s="170">
        <v>46.64</v>
      </c>
      <c r="AD15" s="170">
        <v>10190003</v>
      </c>
      <c r="AE15" s="170">
        <f t="shared" si="0"/>
        <v>120.74309999999998</v>
      </c>
      <c r="AF15" s="170">
        <f t="shared" si="1"/>
        <v>71.592399999999998</v>
      </c>
      <c r="AG15" s="170">
        <f t="shared" si="2"/>
        <v>135.07999999999998</v>
      </c>
      <c r="AH15" s="170">
        <f t="shared" si="3"/>
        <v>94.494600000000005</v>
      </c>
      <c r="AI15" s="170">
        <f t="shared" si="4"/>
        <v>62.044699999999999</v>
      </c>
      <c r="AJ15" s="170">
        <f t="shared" si="5"/>
        <v>143.1848</v>
      </c>
      <c r="AL15" s="170">
        <v>10190009</v>
      </c>
      <c r="AM15" s="170">
        <v>0</v>
      </c>
      <c r="AN15" s="170">
        <v>0</v>
      </c>
      <c r="AO15" s="170">
        <v>0</v>
      </c>
      <c r="AP15" s="211">
        <v>0</v>
      </c>
      <c r="AQ15" s="170">
        <v>0</v>
      </c>
      <c r="AR15" s="170">
        <v>0</v>
      </c>
    </row>
    <row r="16" spans="1:44" x14ac:dyDescent="0.3">
      <c r="A16" s="170">
        <v>50707</v>
      </c>
      <c r="B16" s="170" t="s">
        <v>534</v>
      </c>
      <c r="C16" s="170" t="s">
        <v>53</v>
      </c>
      <c r="D16" s="170" t="s">
        <v>543</v>
      </c>
      <c r="E16" s="170" t="s">
        <v>536</v>
      </c>
      <c r="F16" s="170" t="s">
        <v>495</v>
      </c>
      <c r="G16" s="170" t="s">
        <v>440</v>
      </c>
      <c r="H16" s="170" t="s">
        <v>441</v>
      </c>
      <c r="I16" s="170" t="s">
        <v>366</v>
      </c>
      <c r="J16" s="170" t="s">
        <v>608</v>
      </c>
      <c r="K16" s="170">
        <v>40.098599999999998</v>
      </c>
      <c r="L16" s="170">
        <v>-104.7736</v>
      </c>
      <c r="M16" s="170">
        <v>10190003</v>
      </c>
      <c r="N16" s="170" t="s">
        <v>558</v>
      </c>
      <c r="O16" s="170">
        <v>1994</v>
      </c>
      <c r="P16" s="170">
        <v>58.5</v>
      </c>
      <c r="Q16" s="412">
        <v>155470</v>
      </c>
      <c r="R16" s="413">
        <v>0.3</v>
      </c>
      <c r="S16" s="170" t="s">
        <v>594</v>
      </c>
      <c r="T16" s="170" t="s">
        <v>594</v>
      </c>
      <c r="U16" s="170">
        <v>0</v>
      </c>
      <c r="V16" s="170">
        <v>0</v>
      </c>
      <c r="W16" s="170">
        <v>39.33</v>
      </c>
      <c r="X16" s="170">
        <v>23.32</v>
      </c>
      <c r="Y16" s="170">
        <v>44</v>
      </c>
      <c r="Z16" s="170">
        <v>30.78</v>
      </c>
      <c r="AA16" s="170">
        <v>20.21</v>
      </c>
      <c r="AB16" s="170">
        <v>46.64</v>
      </c>
      <c r="AD16" s="170">
        <v>10190003</v>
      </c>
      <c r="AE16" s="170">
        <f t="shared" si="0"/>
        <v>120.74309999999998</v>
      </c>
      <c r="AF16" s="170">
        <f t="shared" si="1"/>
        <v>71.592399999999998</v>
      </c>
      <c r="AG16" s="170">
        <f t="shared" si="2"/>
        <v>135.07999999999998</v>
      </c>
      <c r="AH16" s="170">
        <f t="shared" si="3"/>
        <v>94.494600000000005</v>
      </c>
      <c r="AI16" s="170">
        <f t="shared" si="4"/>
        <v>62.044699999999999</v>
      </c>
      <c r="AJ16" s="170">
        <f t="shared" si="5"/>
        <v>143.1848</v>
      </c>
      <c r="AL16" s="170">
        <v>10190010</v>
      </c>
      <c r="AM16" s="170">
        <v>0</v>
      </c>
      <c r="AN16" s="170">
        <v>0</v>
      </c>
      <c r="AO16" s="170">
        <v>0</v>
      </c>
      <c r="AP16" s="211">
        <v>0</v>
      </c>
      <c r="AQ16" s="170">
        <v>0</v>
      </c>
      <c r="AR16" s="170">
        <v>0</v>
      </c>
    </row>
    <row r="17" spans="1:44" x14ac:dyDescent="0.3">
      <c r="A17" s="170">
        <v>50707</v>
      </c>
      <c r="B17" s="170" t="s">
        <v>534</v>
      </c>
      <c r="C17" s="170" t="s">
        <v>53</v>
      </c>
      <c r="D17" s="170" t="s">
        <v>544</v>
      </c>
      <c r="E17" s="170" t="s">
        <v>536</v>
      </c>
      <c r="F17" s="170" t="s">
        <v>495</v>
      </c>
      <c r="G17" s="170" t="s">
        <v>440</v>
      </c>
      <c r="H17" s="170" t="s">
        <v>441</v>
      </c>
      <c r="I17" s="170" t="s">
        <v>366</v>
      </c>
      <c r="J17" s="170" t="s">
        <v>608</v>
      </c>
      <c r="K17" s="170">
        <v>40.098599999999998</v>
      </c>
      <c r="L17" s="170">
        <v>-104.7736</v>
      </c>
      <c r="M17" s="170">
        <v>10190003</v>
      </c>
      <c r="N17" s="170" t="s">
        <v>558</v>
      </c>
      <c r="O17" s="170">
        <v>1994</v>
      </c>
      <c r="P17" s="170">
        <v>58.5</v>
      </c>
      <c r="Q17" s="412">
        <v>155470</v>
      </c>
      <c r="R17" s="413">
        <v>0.3</v>
      </c>
      <c r="S17" s="170" t="s">
        <v>594</v>
      </c>
      <c r="T17" s="170" t="s">
        <v>594</v>
      </c>
      <c r="U17" s="170">
        <v>0</v>
      </c>
      <c r="V17" s="170">
        <v>0</v>
      </c>
      <c r="W17" s="170">
        <v>39.33</v>
      </c>
      <c r="X17" s="170">
        <v>23.32</v>
      </c>
      <c r="Y17" s="170">
        <v>44</v>
      </c>
      <c r="Z17" s="170">
        <v>30.78</v>
      </c>
      <c r="AA17" s="170">
        <v>20.21</v>
      </c>
      <c r="AB17" s="170">
        <v>46.64</v>
      </c>
      <c r="AD17" s="170">
        <v>10190003</v>
      </c>
      <c r="AE17" s="170">
        <f t="shared" si="0"/>
        <v>120.74309999999998</v>
      </c>
      <c r="AF17" s="170">
        <f t="shared" si="1"/>
        <v>71.592399999999998</v>
      </c>
      <c r="AG17" s="170">
        <f t="shared" si="2"/>
        <v>135.07999999999998</v>
      </c>
      <c r="AH17" s="170">
        <f t="shared" si="3"/>
        <v>94.494600000000005</v>
      </c>
      <c r="AI17" s="170">
        <f t="shared" si="4"/>
        <v>62.044699999999999</v>
      </c>
      <c r="AJ17" s="170">
        <f t="shared" si="5"/>
        <v>143.1848</v>
      </c>
      <c r="AL17" s="170">
        <v>10190011</v>
      </c>
      <c r="AM17" s="170">
        <v>0</v>
      </c>
      <c r="AN17" s="170">
        <v>0</v>
      </c>
      <c r="AO17" s="170">
        <v>0</v>
      </c>
      <c r="AP17" s="211">
        <v>0</v>
      </c>
      <c r="AQ17" s="170">
        <v>0</v>
      </c>
      <c r="AR17" s="170">
        <v>0</v>
      </c>
    </row>
    <row r="18" spans="1:44" x14ac:dyDescent="0.3">
      <c r="A18" s="170">
        <v>6112</v>
      </c>
      <c r="B18" s="170" t="s">
        <v>545</v>
      </c>
      <c r="C18" s="170" t="s">
        <v>53</v>
      </c>
      <c r="D18" s="170" t="s">
        <v>546</v>
      </c>
      <c r="E18" s="170" t="s">
        <v>454</v>
      </c>
      <c r="F18" s="170" t="s">
        <v>495</v>
      </c>
      <c r="G18" s="170" t="s">
        <v>440</v>
      </c>
      <c r="H18" s="170" t="s">
        <v>441</v>
      </c>
      <c r="I18" s="170" t="s">
        <v>366</v>
      </c>
      <c r="J18" s="170" t="s">
        <v>608</v>
      </c>
      <c r="K18" s="170">
        <v>40.237200000000001</v>
      </c>
      <c r="L18" s="170">
        <v>-104.82080000000001</v>
      </c>
      <c r="M18" s="170">
        <v>10190003</v>
      </c>
      <c r="N18" s="170" t="s">
        <v>558</v>
      </c>
      <c r="O18" s="170">
        <v>1996</v>
      </c>
      <c r="P18" s="170">
        <v>175.1</v>
      </c>
      <c r="Q18" s="412">
        <v>920458</v>
      </c>
      <c r="R18" s="413">
        <v>0.6</v>
      </c>
      <c r="S18" s="170" t="s">
        <v>599</v>
      </c>
      <c r="T18" s="170" t="s">
        <v>583</v>
      </c>
      <c r="U18" s="170">
        <v>0</v>
      </c>
      <c r="V18" s="170">
        <v>0</v>
      </c>
      <c r="W18" s="170">
        <v>232.88</v>
      </c>
      <c r="X18" s="170">
        <v>138.07</v>
      </c>
      <c r="Y18" s="170">
        <v>260.49</v>
      </c>
      <c r="Z18" s="170">
        <v>182.25</v>
      </c>
      <c r="AA18" s="170">
        <v>119.66</v>
      </c>
      <c r="AB18" s="170">
        <v>276.14</v>
      </c>
      <c r="AD18" s="170">
        <v>10190003</v>
      </c>
      <c r="AE18" s="170">
        <f t="shared" si="0"/>
        <v>714.94159999999999</v>
      </c>
      <c r="AF18" s="170">
        <f t="shared" si="1"/>
        <v>423.87489999999997</v>
      </c>
      <c r="AG18" s="170">
        <f t="shared" si="2"/>
        <v>799.70429999999999</v>
      </c>
      <c r="AH18" s="170">
        <f t="shared" si="3"/>
        <v>559.50749999999994</v>
      </c>
      <c r="AI18" s="170">
        <f t="shared" si="4"/>
        <v>367.35619999999994</v>
      </c>
      <c r="AJ18" s="170">
        <f t="shared" si="5"/>
        <v>847.74979999999994</v>
      </c>
      <c r="AL18" s="170">
        <v>10190012</v>
      </c>
      <c r="AM18" s="170">
        <v>0</v>
      </c>
      <c r="AN18" s="170">
        <v>0</v>
      </c>
      <c r="AO18" s="170">
        <v>0</v>
      </c>
      <c r="AP18" s="211">
        <v>0</v>
      </c>
      <c r="AQ18" s="170">
        <v>0</v>
      </c>
      <c r="AR18" s="170">
        <v>0</v>
      </c>
    </row>
    <row r="19" spans="1:44" x14ac:dyDescent="0.3">
      <c r="A19" s="170">
        <v>6112</v>
      </c>
      <c r="B19" s="170" t="s">
        <v>545</v>
      </c>
      <c r="C19" s="170" t="s">
        <v>53</v>
      </c>
      <c r="D19" s="170" t="s">
        <v>547</v>
      </c>
      <c r="E19" s="170" t="s">
        <v>454</v>
      </c>
      <c r="F19" s="170" t="s">
        <v>495</v>
      </c>
      <c r="G19" s="170" t="s">
        <v>440</v>
      </c>
      <c r="H19" s="170" t="s">
        <v>441</v>
      </c>
      <c r="I19" s="170" t="s">
        <v>366</v>
      </c>
      <c r="J19" s="170" t="s">
        <v>608</v>
      </c>
      <c r="K19" s="170">
        <v>40.237200000000001</v>
      </c>
      <c r="L19" s="170">
        <v>-104.82080000000001</v>
      </c>
      <c r="M19" s="170">
        <v>10190003</v>
      </c>
      <c r="N19" s="170" t="s">
        <v>558</v>
      </c>
      <c r="O19" s="170">
        <v>1999</v>
      </c>
      <c r="P19" s="170">
        <v>175.1</v>
      </c>
      <c r="Q19" s="412">
        <v>920458</v>
      </c>
      <c r="R19" s="413">
        <v>0.6</v>
      </c>
      <c r="S19" s="170" t="s">
        <v>599</v>
      </c>
      <c r="T19" s="170" t="s">
        <v>583</v>
      </c>
      <c r="U19" s="170">
        <v>0</v>
      </c>
      <c r="V19" s="170">
        <v>0</v>
      </c>
      <c r="W19" s="170">
        <v>232.88</v>
      </c>
      <c r="X19" s="170">
        <v>138.07</v>
      </c>
      <c r="Y19" s="170">
        <v>260.49</v>
      </c>
      <c r="Z19" s="170">
        <v>182.25</v>
      </c>
      <c r="AA19" s="170">
        <v>119.66</v>
      </c>
      <c r="AB19" s="170">
        <v>276.14</v>
      </c>
      <c r="AD19" s="170">
        <v>10190003</v>
      </c>
      <c r="AE19" s="170">
        <f t="shared" si="0"/>
        <v>714.94159999999999</v>
      </c>
      <c r="AF19" s="170">
        <f t="shared" si="1"/>
        <v>423.87489999999997</v>
      </c>
      <c r="AG19" s="170">
        <f t="shared" si="2"/>
        <v>799.70429999999999</v>
      </c>
      <c r="AH19" s="170">
        <f t="shared" si="3"/>
        <v>559.50749999999994</v>
      </c>
      <c r="AI19" s="170">
        <f t="shared" si="4"/>
        <v>367.35619999999994</v>
      </c>
      <c r="AJ19" s="170">
        <f t="shared" si="5"/>
        <v>847.74979999999994</v>
      </c>
      <c r="AL19" s="170">
        <v>10190013</v>
      </c>
      <c r="AM19" s="170">
        <f t="shared" ref="AM19:AR19" si="11">SUM(AE36:AE44)</f>
        <v>11018.997499999999</v>
      </c>
      <c r="AN19" s="170">
        <f t="shared" si="11"/>
        <v>5495.2692999999999</v>
      </c>
      <c r="AO19" s="170">
        <f t="shared" si="11"/>
        <v>13146.599600000001</v>
      </c>
      <c r="AP19" s="211">
        <f t="shared" si="11"/>
        <v>7546.0293000000011</v>
      </c>
      <c r="AQ19" s="170">
        <f t="shared" si="11"/>
        <v>5267.8129999999992</v>
      </c>
      <c r="AR19" s="170">
        <f t="shared" si="11"/>
        <v>12073.174099999998</v>
      </c>
    </row>
    <row r="20" spans="1:44" x14ac:dyDescent="0.3">
      <c r="A20" s="170">
        <v>6112</v>
      </c>
      <c r="B20" s="170" t="s">
        <v>545</v>
      </c>
      <c r="C20" s="170" t="s">
        <v>53</v>
      </c>
      <c r="D20" s="170" t="s">
        <v>548</v>
      </c>
      <c r="E20" s="170" t="s">
        <v>454</v>
      </c>
      <c r="F20" s="170" t="s">
        <v>495</v>
      </c>
      <c r="G20" s="170" t="s">
        <v>440</v>
      </c>
      <c r="H20" s="170" t="s">
        <v>441</v>
      </c>
      <c r="I20" s="170" t="s">
        <v>366</v>
      </c>
      <c r="J20" s="170" t="s">
        <v>608</v>
      </c>
      <c r="K20" s="170">
        <v>40.237200000000001</v>
      </c>
      <c r="L20" s="170">
        <v>-104.82080000000001</v>
      </c>
      <c r="M20" s="170">
        <v>10190003</v>
      </c>
      <c r="N20" s="170" t="s">
        <v>558</v>
      </c>
      <c r="O20" s="170">
        <v>2001</v>
      </c>
      <c r="P20" s="170">
        <v>175.1</v>
      </c>
      <c r="Q20" s="412">
        <v>920458</v>
      </c>
      <c r="R20" s="413">
        <v>0.6</v>
      </c>
      <c r="S20" s="170" t="s">
        <v>599</v>
      </c>
      <c r="T20" s="170" t="s">
        <v>583</v>
      </c>
      <c r="U20" s="414">
        <v>1509.8</v>
      </c>
      <c r="V20" s="170">
        <v>872.85</v>
      </c>
      <c r="W20" s="170">
        <v>232.88</v>
      </c>
      <c r="X20" s="170">
        <v>138.07</v>
      </c>
      <c r="Y20" s="170">
        <v>260.49</v>
      </c>
      <c r="Z20" s="170">
        <v>182.25</v>
      </c>
      <c r="AA20" s="170">
        <v>119.66</v>
      </c>
      <c r="AB20" s="170">
        <v>276.14</v>
      </c>
      <c r="AD20" s="170">
        <v>10190003</v>
      </c>
      <c r="AE20" s="170">
        <f t="shared" si="0"/>
        <v>714.94159999999999</v>
      </c>
      <c r="AF20" s="170">
        <f t="shared" si="1"/>
        <v>423.87489999999997</v>
      </c>
      <c r="AG20" s="170">
        <f t="shared" si="2"/>
        <v>799.70429999999999</v>
      </c>
      <c r="AH20" s="170">
        <f t="shared" si="3"/>
        <v>559.50749999999994</v>
      </c>
      <c r="AI20" s="170">
        <f t="shared" si="4"/>
        <v>367.35619999999994</v>
      </c>
      <c r="AJ20" s="170">
        <f t="shared" si="5"/>
        <v>847.74979999999994</v>
      </c>
      <c r="AL20" s="170">
        <v>10190014</v>
      </c>
      <c r="AM20" s="170">
        <v>0</v>
      </c>
      <c r="AN20" s="170">
        <v>0</v>
      </c>
      <c r="AO20" s="170">
        <v>0</v>
      </c>
      <c r="AP20" s="211">
        <v>0</v>
      </c>
      <c r="AQ20" s="170">
        <v>0</v>
      </c>
      <c r="AR20" s="170">
        <v>0</v>
      </c>
    </row>
    <row r="21" spans="1:44" x14ac:dyDescent="0.3">
      <c r="A21" s="170">
        <v>55835</v>
      </c>
      <c r="B21" s="170" t="s">
        <v>549</v>
      </c>
      <c r="C21" s="170" t="s">
        <v>53</v>
      </c>
      <c r="D21" s="170" t="s">
        <v>550</v>
      </c>
      <c r="E21" s="170" t="s">
        <v>454</v>
      </c>
      <c r="F21" s="170" t="s">
        <v>495</v>
      </c>
      <c r="G21" s="170" t="s">
        <v>440</v>
      </c>
      <c r="H21" s="170" t="s">
        <v>441</v>
      </c>
      <c r="I21" s="170" t="s">
        <v>366</v>
      </c>
      <c r="J21" s="170" t="s">
        <v>608</v>
      </c>
      <c r="K21" s="170">
        <v>40.090800000000002</v>
      </c>
      <c r="L21" s="170">
        <v>-104.59529999999999</v>
      </c>
      <c r="M21" s="170">
        <v>10190003</v>
      </c>
      <c r="N21" s="170" t="s">
        <v>558</v>
      </c>
      <c r="O21" s="170">
        <v>2004</v>
      </c>
      <c r="P21" s="170">
        <v>185</v>
      </c>
      <c r="Q21" s="412">
        <v>1026287</v>
      </c>
      <c r="R21" s="413">
        <v>0.63</v>
      </c>
      <c r="S21" s="170" t="s">
        <v>600</v>
      </c>
      <c r="T21" s="170" t="s">
        <v>588</v>
      </c>
      <c r="U21" s="170">
        <v>0</v>
      </c>
      <c r="V21" s="170">
        <v>0</v>
      </c>
      <c r="W21" s="170">
        <v>259.64999999999998</v>
      </c>
      <c r="X21" s="170">
        <v>153.94</v>
      </c>
      <c r="Y21" s="170">
        <v>290.44</v>
      </c>
      <c r="Z21" s="170">
        <v>203.2</v>
      </c>
      <c r="AA21" s="170">
        <v>133.41999999999999</v>
      </c>
      <c r="AB21" s="170">
        <v>307.89</v>
      </c>
      <c r="AD21" s="170">
        <v>10190003</v>
      </c>
      <c r="AE21" s="170">
        <f t="shared" si="0"/>
        <v>797.12549999999987</v>
      </c>
      <c r="AF21" s="170">
        <f t="shared" si="1"/>
        <v>472.59579999999994</v>
      </c>
      <c r="AG21" s="170">
        <f t="shared" si="2"/>
        <v>891.65079999999989</v>
      </c>
      <c r="AH21" s="170">
        <f t="shared" si="3"/>
        <v>623.82399999999996</v>
      </c>
      <c r="AI21" s="170">
        <f t="shared" si="4"/>
        <v>409.59939999999995</v>
      </c>
      <c r="AJ21" s="170">
        <f t="shared" si="5"/>
        <v>945.2222999999999</v>
      </c>
      <c r="AL21" s="170">
        <v>10190015</v>
      </c>
      <c r="AM21" s="170">
        <v>0</v>
      </c>
      <c r="AN21" s="170">
        <v>0</v>
      </c>
      <c r="AO21" s="170">
        <v>0</v>
      </c>
      <c r="AP21" s="211">
        <v>0</v>
      </c>
      <c r="AQ21" s="170">
        <v>0</v>
      </c>
      <c r="AR21" s="170">
        <v>0</v>
      </c>
    </row>
    <row r="22" spans="1:44" s="78" customFormat="1" x14ac:dyDescent="0.3">
      <c r="A22" s="170">
        <v>55835</v>
      </c>
      <c r="B22" s="170" t="s">
        <v>549</v>
      </c>
      <c r="C22" s="170" t="s">
        <v>53</v>
      </c>
      <c r="D22" s="170" t="s">
        <v>551</v>
      </c>
      <c r="E22" s="170" t="s">
        <v>454</v>
      </c>
      <c r="F22" s="170" t="s">
        <v>495</v>
      </c>
      <c r="G22" s="170" t="s">
        <v>440</v>
      </c>
      <c r="H22" s="170" t="s">
        <v>441</v>
      </c>
      <c r="I22" s="170" t="s">
        <v>366</v>
      </c>
      <c r="J22" s="170" t="s">
        <v>608</v>
      </c>
      <c r="K22" s="170">
        <v>40.090800000000002</v>
      </c>
      <c r="L22" s="170">
        <v>-104.59529999999999</v>
      </c>
      <c r="M22" s="170">
        <v>10190003</v>
      </c>
      <c r="N22" s="170" t="s">
        <v>558</v>
      </c>
      <c r="O22" s="170">
        <v>2004</v>
      </c>
      <c r="P22" s="170">
        <v>185</v>
      </c>
      <c r="Q22" s="412">
        <v>1026287</v>
      </c>
      <c r="R22" s="413">
        <v>0.63</v>
      </c>
      <c r="S22" s="170" t="s">
        <v>600</v>
      </c>
      <c r="T22" s="170" t="s">
        <v>588</v>
      </c>
      <c r="U22" s="170">
        <v>0</v>
      </c>
      <c r="V22" s="170">
        <v>0</v>
      </c>
      <c r="W22" s="170">
        <v>259.64999999999998</v>
      </c>
      <c r="X22" s="170">
        <v>153.94</v>
      </c>
      <c r="Y22" s="170">
        <v>290.44</v>
      </c>
      <c r="Z22" s="170">
        <v>203.2</v>
      </c>
      <c r="AA22" s="170">
        <v>133.41999999999999</v>
      </c>
      <c r="AB22" s="170">
        <v>307.89</v>
      </c>
      <c r="AC22" s="77"/>
      <c r="AD22" s="170">
        <v>10190003</v>
      </c>
      <c r="AE22" s="170">
        <f t="shared" si="0"/>
        <v>797.12549999999987</v>
      </c>
      <c r="AF22" s="170">
        <f t="shared" si="1"/>
        <v>472.59579999999994</v>
      </c>
      <c r="AG22" s="170">
        <f t="shared" si="2"/>
        <v>891.65079999999989</v>
      </c>
      <c r="AH22" s="170">
        <f t="shared" si="3"/>
        <v>623.82399999999996</v>
      </c>
      <c r="AI22" s="170">
        <f t="shared" si="4"/>
        <v>409.59939999999995</v>
      </c>
      <c r="AJ22" s="170">
        <f t="shared" si="5"/>
        <v>945.2222999999999</v>
      </c>
      <c r="AL22" s="170">
        <v>10190016</v>
      </c>
      <c r="AM22" s="170">
        <v>0</v>
      </c>
      <c r="AN22" s="170">
        <v>0</v>
      </c>
      <c r="AO22" s="170">
        <v>0</v>
      </c>
      <c r="AP22" s="211">
        <v>0</v>
      </c>
      <c r="AQ22" s="170">
        <v>0</v>
      </c>
      <c r="AR22" s="170">
        <v>0</v>
      </c>
    </row>
    <row r="23" spans="1:44" x14ac:dyDescent="0.3">
      <c r="A23" s="170">
        <v>55835</v>
      </c>
      <c r="B23" s="170" t="s">
        <v>549</v>
      </c>
      <c r="C23" s="170" t="s">
        <v>53</v>
      </c>
      <c r="D23" s="170" t="s">
        <v>552</v>
      </c>
      <c r="E23" s="170" t="s">
        <v>454</v>
      </c>
      <c r="F23" s="170" t="s">
        <v>495</v>
      </c>
      <c r="G23" s="170" t="s">
        <v>440</v>
      </c>
      <c r="H23" s="170" t="s">
        <v>441</v>
      </c>
      <c r="I23" s="170" t="s">
        <v>366</v>
      </c>
      <c r="J23" s="170" t="s">
        <v>608</v>
      </c>
      <c r="K23" s="170">
        <v>40.090800000000002</v>
      </c>
      <c r="L23" s="170">
        <v>-104.59529999999999</v>
      </c>
      <c r="M23" s="170">
        <v>10190003</v>
      </c>
      <c r="N23" s="170" t="s">
        <v>558</v>
      </c>
      <c r="O23" s="170">
        <v>2004</v>
      </c>
      <c r="P23" s="170">
        <v>334.9</v>
      </c>
      <c r="Q23" s="412">
        <v>1330470</v>
      </c>
      <c r="R23" s="413">
        <v>0.45</v>
      </c>
      <c r="S23" s="170" t="s">
        <v>600</v>
      </c>
      <c r="T23" s="170" t="s">
        <v>588</v>
      </c>
      <c r="U23" s="170">
        <v>0</v>
      </c>
      <c r="V23" s="170">
        <v>0</v>
      </c>
      <c r="W23" s="170">
        <v>336.61</v>
      </c>
      <c r="X23" s="170">
        <v>199.57</v>
      </c>
      <c r="Y23" s="170">
        <v>376.52</v>
      </c>
      <c r="Z23" s="170">
        <v>263.43</v>
      </c>
      <c r="AA23" s="170">
        <v>172.96</v>
      </c>
      <c r="AB23" s="170">
        <v>399.14</v>
      </c>
      <c r="AD23" s="170">
        <v>10190003</v>
      </c>
      <c r="AE23" s="170">
        <f t="shared" si="0"/>
        <v>1033.3926999999999</v>
      </c>
      <c r="AF23" s="170">
        <f t="shared" si="1"/>
        <v>612.67989999999998</v>
      </c>
      <c r="AG23" s="170">
        <f t="shared" si="2"/>
        <v>1155.9163999999998</v>
      </c>
      <c r="AH23" s="170">
        <f t="shared" si="3"/>
        <v>808.73009999999999</v>
      </c>
      <c r="AI23" s="170">
        <f t="shared" si="4"/>
        <v>530.98720000000003</v>
      </c>
      <c r="AJ23" s="170">
        <f t="shared" si="5"/>
        <v>1225.3598</v>
      </c>
      <c r="AL23" s="170">
        <v>10190017</v>
      </c>
      <c r="AM23" s="170">
        <v>0</v>
      </c>
      <c r="AN23" s="170">
        <v>0</v>
      </c>
      <c r="AO23" s="170">
        <v>0</v>
      </c>
      <c r="AP23" s="211">
        <v>0</v>
      </c>
      <c r="AQ23" s="170">
        <v>0</v>
      </c>
      <c r="AR23" s="170">
        <v>0</v>
      </c>
    </row>
    <row r="24" spans="1:44" x14ac:dyDescent="0.3">
      <c r="A24" s="170">
        <v>6112</v>
      </c>
      <c r="B24" s="170" t="s">
        <v>545</v>
      </c>
      <c r="C24" s="170" t="s">
        <v>53</v>
      </c>
      <c r="D24" s="170" t="s">
        <v>553</v>
      </c>
      <c r="E24" s="170" t="s">
        <v>454</v>
      </c>
      <c r="F24" s="170" t="s">
        <v>495</v>
      </c>
      <c r="G24" s="170" t="s">
        <v>440</v>
      </c>
      <c r="H24" s="170" t="s">
        <v>441</v>
      </c>
      <c r="I24" s="170" t="s">
        <v>366</v>
      </c>
      <c r="J24" s="170" t="s">
        <v>608</v>
      </c>
      <c r="K24" s="170">
        <v>40.237200000000001</v>
      </c>
      <c r="L24" s="170">
        <v>-104.82080000000001</v>
      </c>
      <c r="M24" s="170">
        <v>10190003</v>
      </c>
      <c r="N24" s="170" t="s">
        <v>558</v>
      </c>
      <c r="O24" s="170">
        <v>1998</v>
      </c>
      <c r="P24" s="170">
        <v>342.6</v>
      </c>
      <c r="Q24" s="412">
        <v>1652601</v>
      </c>
      <c r="R24" s="413">
        <v>0.55000000000000004</v>
      </c>
      <c r="S24" s="170" t="s">
        <v>599</v>
      </c>
      <c r="T24" s="170" t="s">
        <v>583</v>
      </c>
      <c r="U24" s="170">
        <v>0</v>
      </c>
      <c r="V24" s="170">
        <v>0</v>
      </c>
      <c r="W24" s="170">
        <v>418.11</v>
      </c>
      <c r="X24" s="170">
        <v>247.89</v>
      </c>
      <c r="Y24" s="170">
        <v>467.69</v>
      </c>
      <c r="Z24" s="170">
        <v>327.20999999999998</v>
      </c>
      <c r="AA24" s="170">
        <v>214.84</v>
      </c>
      <c r="AB24" s="170">
        <v>495.78</v>
      </c>
      <c r="AD24" s="170">
        <v>10190003</v>
      </c>
      <c r="AE24" s="170">
        <f t="shared" si="0"/>
        <v>1283.5977</v>
      </c>
      <c r="AF24" s="170">
        <f t="shared" si="1"/>
        <v>761.02229999999997</v>
      </c>
      <c r="AG24" s="170">
        <f t="shared" si="2"/>
        <v>1435.8082999999999</v>
      </c>
      <c r="AH24" s="170">
        <f t="shared" si="3"/>
        <v>1004.5346999999999</v>
      </c>
      <c r="AI24" s="170">
        <f t="shared" si="4"/>
        <v>659.55880000000002</v>
      </c>
      <c r="AJ24" s="170">
        <f t="shared" si="5"/>
        <v>1522.0445999999999</v>
      </c>
      <c r="AL24" s="170">
        <v>10190018</v>
      </c>
      <c r="AM24" s="170">
        <v>0</v>
      </c>
      <c r="AN24" s="170">
        <v>0</v>
      </c>
      <c r="AO24" s="170">
        <v>0</v>
      </c>
      <c r="AP24" s="211">
        <v>0</v>
      </c>
      <c r="AQ24" s="170">
        <v>0</v>
      </c>
      <c r="AR24" s="170">
        <v>0</v>
      </c>
    </row>
    <row r="25" spans="1:44" x14ac:dyDescent="0.3">
      <c r="A25" s="170">
        <v>10003</v>
      </c>
      <c r="B25" s="170" t="s">
        <v>436</v>
      </c>
      <c r="C25" s="170" t="s">
        <v>53</v>
      </c>
      <c r="D25" s="170" t="s">
        <v>437</v>
      </c>
      <c r="E25" s="170" t="s">
        <v>438</v>
      </c>
      <c r="F25" s="170" t="s">
        <v>439</v>
      </c>
      <c r="G25" s="170" t="s">
        <v>440</v>
      </c>
      <c r="H25" s="170" t="s">
        <v>441</v>
      </c>
      <c r="I25" s="170" t="s">
        <v>366</v>
      </c>
      <c r="J25" s="170" t="s">
        <v>607</v>
      </c>
      <c r="K25" s="170">
        <v>39.760599999999997</v>
      </c>
      <c r="L25" s="170">
        <v>-105.215</v>
      </c>
      <c r="M25" s="170">
        <v>10190004</v>
      </c>
      <c r="N25" s="170" t="s">
        <v>558</v>
      </c>
      <c r="O25" s="170">
        <v>1976</v>
      </c>
      <c r="P25" s="170">
        <v>7.5</v>
      </c>
      <c r="Q25" s="412">
        <v>39335</v>
      </c>
      <c r="R25" s="413">
        <v>0.6</v>
      </c>
      <c r="S25" s="170" t="s">
        <v>322</v>
      </c>
      <c r="T25" s="170" t="s">
        <v>583</v>
      </c>
      <c r="U25" s="170">
        <v>0</v>
      </c>
      <c r="V25" s="170">
        <v>0</v>
      </c>
      <c r="W25" s="170">
        <v>39.53</v>
      </c>
      <c r="X25" s="170">
        <v>19.670000000000002</v>
      </c>
      <c r="Y25" s="170">
        <v>47.2</v>
      </c>
      <c r="Z25" s="170">
        <v>27.02</v>
      </c>
      <c r="AA25" s="170">
        <v>18.88</v>
      </c>
      <c r="AB25" s="170">
        <v>43.27</v>
      </c>
      <c r="AD25" s="170">
        <v>10190004</v>
      </c>
      <c r="AE25" s="170">
        <f t="shared" si="0"/>
        <v>121.3571</v>
      </c>
      <c r="AF25" s="170">
        <f t="shared" si="1"/>
        <v>60.386900000000004</v>
      </c>
      <c r="AG25" s="170">
        <f t="shared" si="2"/>
        <v>144.904</v>
      </c>
      <c r="AH25" s="170">
        <f t="shared" si="3"/>
        <v>82.951399999999992</v>
      </c>
      <c r="AI25" s="170">
        <f t="shared" si="4"/>
        <v>57.961599999999997</v>
      </c>
      <c r="AJ25" s="170">
        <f t="shared" si="5"/>
        <v>132.8389</v>
      </c>
      <c r="AL25" s="170">
        <v>10250001</v>
      </c>
      <c r="AM25" s="170">
        <v>0</v>
      </c>
      <c r="AN25" s="170">
        <v>0</v>
      </c>
      <c r="AO25" s="170">
        <v>0</v>
      </c>
      <c r="AP25" s="211">
        <v>0</v>
      </c>
      <c r="AQ25" s="170">
        <v>0</v>
      </c>
      <c r="AR25" s="170">
        <v>0</v>
      </c>
    </row>
    <row r="26" spans="1:44" x14ac:dyDescent="0.3">
      <c r="A26" s="170">
        <v>10003</v>
      </c>
      <c r="B26" s="170" t="s">
        <v>436</v>
      </c>
      <c r="C26" s="170" t="s">
        <v>53</v>
      </c>
      <c r="D26" s="170" t="s">
        <v>442</v>
      </c>
      <c r="E26" s="170" t="s">
        <v>438</v>
      </c>
      <c r="F26" s="170" t="s">
        <v>439</v>
      </c>
      <c r="G26" s="170" t="s">
        <v>440</v>
      </c>
      <c r="H26" s="170" t="s">
        <v>441</v>
      </c>
      <c r="I26" s="170" t="s">
        <v>366</v>
      </c>
      <c r="J26" s="170" t="s">
        <v>607</v>
      </c>
      <c r="K26" s="170">
        <v>39.760599999999997</v>
      </c>
      <c r="L26" s="170">
        <v>-105.215</v>
      </c>
      <c r="M26" s="170">
        <v>10190004</v>
      </c>
      <c r="N26" s="170" t="s">
        <v>558</v>
      </c>
      <c r="O26" s="170">
        <v>1977</v>
      </c>
      <c r="P26" s="170">
        <v>7.5</v>
      </c>
      <c r="Q26" s="412">
        <v>69275</v>
      </c>
      <c r="R26" s="413">
        <v>1.05</v>
      </c>
      <c r="S26" s="170" t="s">
        <v>322</v>
      </c>
      <c r="T26" s="170" t="s">
        <v>583</v>
      </c>
      <c r="U26" s="170">
        <v>0</v>
      </c>
      <c r="V26" s="170">
        <v>0</v>
      </c>
      <c r="W26" s="170">
        <v>69.62</v>
      </c>
      <c r="X26" s="170">
        <v>34.64</v>
      </c>
      <c r="Y26" s="170">
        <v>83.13</v>
      </c>
      <c r="Z26" s="170">
        <v>47.59</v>
      </c>
      <c r="AA26" s="170">
        <v>33.25</v>
      </c>
      <c r="AB26" s="170">
        <v>76.2</v>
      </c>
      <c r="AD26" s="170">
        <v>10190004</v>
      </c>
      <c r="AE26" s="170">
        <f t="shared" si="0"/>
        <v>213.73339999999999</v>
      </c>
      <c r="AF26" s="170">
        <f t="shared" si="1"/>
        <v>106.34479999999999</v>
      </c>
      <c r="AG26" s="170">
        <f t="shared" si="2"/>
        <v>255.20909999999998</v>
      </c>
      <c r="AH26" s="170">
        <f t="shared" si="3"/>
        <v>146.10130000000001</v>
      </c>
      <c r="AI26" s="170">
        <f t="shared" si="4"/>
        <v>102.0775</v>
      </c>
      <c r="AJ26" s="170">
        <f t="shared" si="5"/>
        <v>233.934</v>
      </c>
      <c r="AL26" s="170">
        <v>10250002</v>
      </c>
      <c r="AM26" s="170">
        <v>0</v>
      </c>
      <c r="AN26" s="170">
        <v>0</v>
      </c>
      <c r="AO26" s="170">
        <v>0</v>
      </c>
      <c r="AP26" s="211">
        <v>0</v>
      </c>
      <c r="AQ26" s="170">
        <v>0</v>
      </c>
      <c r="AR26" s="170">
        <v>0</v>
      </c>
    </row>
    <row r="27" spans="1:44" x14ac:dyDescent="0.3">
      <c r="A27" s="170">
        <v>10003</v>
      </c>
      <c r="B27" s="170" t="s">
        <v>436</v>
      </c>
      <c r="C27" s="170" t="s">
        <v>53</v>
      </c>
      <c r="D27" s="170" t="s">
        <v>448</v>
      </c>
      <c r="E27" s="170" t="s">
        <v>438</v>
      </c>
      <c r="F27" s="170" t="s">
        <v>439</v>
      </c>
      <c r="G27" s="170" t="s">
        <v>440</v>
      </c>
      <c r="H27" s="170" t="s">
        <v>441</v>
      </c>
      <c r="I27" s="170" t="s">
        <v>366</v>
      </c>
      <c r="J27" s="170" t="s">
        <v>607</v>
      </c>
      <c r="K27" s="170">
        <v>39.760599999999997</v>
      </c>
      <c r="L27" s="170">
        <v>-105.215</v>
      </c>
      <c r="M27" s="170">
        <v>10190004</v>
      </c>
      <c r="N27" s="170" t="s">
        <v>558</v>
      </c>
      <c r="O27" s="170">
        <v>1983</v>
      </c>
      <c r="P27" s="170">
        <v>20</v>
      </c>
      <c r="Q27" s="412">
        <v>91689</v>
      </c>
      <c r="R27" s="413">
        <v>0.52</v>
      </c>
      <c r="S27" s="170" t="s">
        <v>322</v>
      </c>
      <c r="T27" s="170" t="s">
        <v>583</v>
      </c>
      <c r="U27" s="170">
        <v>0</v>
      </c>
      <c r="V27" s="170">
        <v>0</v>
      </c>
      <c r="W27" s="170">
        <v>92.15</v>
      </c>
      <c r="X27" s="170">
        <v>45.84</v>
      </c>
      <c r="Y27" s="170">
        <v>110.03</v>
      </c>
      <c r="Z27" s="170">
        <v>62.99</v>
      </c>
      <c r="AA27" s="170">
        <v>44.01</v>
      </c>
      <c r="AB27" s="170">
        <v>100.86</v>
      </c>
      <c r="AD27" s="170">
        <v>10190004</v>
      </c>
      <c r="AE27" s="170">
        <f t="shared" si="0"/>
        <v>282.90050000000002</v>
      </c>
      <c r="AF27" s="170">
        <f t="shared" si="1"/>
        <v>140.72880000000001</v>
      </c>
      <c r="AG27" s="170">
        <f t="shared" si="2"/>
        <v>337.7921</v>
      </c>
      <c r="AH27" s="170">
        <f t="shared" si="3"/>
        <v>193.3793</v>
      </c>
      <c r="AI27" s="170">
        <f t="shared" si="4"/>
        <v>135.11069999999998</v>
      </c>
      <c r="AJ27" s="170">
        <f t="shared" si="5"/>
        <v>309.64019999999999</v>
      </c>
      <c r="AL27" s="170">
        <v>10250003</v>
      </c>
      <c r="AM27" s="170">
        <v>0</v>
      </c>
      <c r="AN27" s="170">
        <v>0</v>
      </c>
      <c r="AO27" s="170">
        <v>0</v>
      </c>
      <c r="AP27" s="211">
        <v>0</v>
      </c>
      <c r="AQ27" s="170">
        <v>0</v>
      </c>
      <c r="AR27" s="170">
        <v>0</v>
      </c>
    </row>
    <row r="28" spans="1:44" x14ac:dyDescent="0.3">
      <c r="A28" s="170">
        <v>477</v>
      </c>
      <c r="B28" s="170" t="s">
        <v>486</v>
      </c>
      <c r="C28" s="170" t="s">
        <v>53</v>
      </c>
      <c r="D28" s="170" t="s">
        <v>487</v>
      </c>
      <c r="E28" s="170" t="s">
        <v>454</v>
      </c>
      <c r="F28" s="170" t="s">
        <v>488</v>
      </c>
      <c r="G28" s="170" t="s">
        <v>440</v>
      </c>
      <c r="H28" s="170" t="s">
        <v>489</v>
      </c>
      <c r="I28" s="170" t="s">
        <v>366</v>
      </c>
      <c r="J28" s="170" t="s">
        <v>607</v>
      </c>
      <c r="K28" s="170">
        <v>40.044199999999996</v>
      </c>
      <c r="L28" s="170">
        <v>-105.22</v>
      </c>
      <c r="M28" s="170">
        <v>10190005</v>
      </c>
      <c r="N28" s="170" t="s">
        <v>558</v>
      </c>
      <c r="O28" s="170">
        <v>1964</v>
      </c>
      <c r="P28" s="170">
        <v>191.7</v>
      </c>
      <c r="Q28" s="412">
        <v>1184675</v>
      </c>
      <c r="R28" s="413">
        <v>0.71</v>
      </c>
      <c r="S28" s="170" t="s">
        <v>593</v>
      </c>
      <c r="T28" s="170" t="s">
        <v>583</v>
      </c>
      <c r="U28" s="414">
        <v>2123.15</v>
      </c>
      <c r="V28" s="414">
        <v>1179.53</v>
      </c>
      <c r="W28" s="414">
        <v>14482.65</v>
      </c>
      <c r="X28" s="170">
        <v>355.4</v>
      </c>
      <c r="Y28" s="414">
        <v>28432.2</v>
      </c>
      <c r="Z28" s="170">
        <v>645.65</v>
      </c>
      <c r="AA28" s="170">
        <v>355.4</v>
      </c>
      <c r="AB28" s="170">
        <v>829.27</v>
      </c>
      <c r="AD28" s="170">
        <v>10190005</v>
      </c>
      <c r="AE28" s="170">
        <f t="shared" si="0"/>
        <v>44461.735499999995</v>
      </c>
      <c r="AF28" s="170">
        <f t="shared" si="1"/>
        <v>1091.078</v>
      </c>
      <c r="AG28" s="170">
        <f t="shared" si="2"/>
        <v>87286.853999999992</v>
      </c>
      <c r="AH28" s="170">
        <f t="shared" si="3"/>
        <v>1982.1454999999999</v>
      </c>
      <c r="AI28" s="170">
        <f t="shared" si="4"/>
        <v>1091.078</v>
      </c>
      <c r="AJ28" s="170">
        <f t="shared" si="5"/>
        <v>2545.8588999999997</v>
      </c>
      <c r="AL28" s="170">
        <v>10250005</v>
      </c>
      <c r="AM28" s="170">
        <v>0</v>
      </c>
      <c r="AN28" s="170">
        <v>0</v>
      </c>
      <c r="AO28" s="170">
        <v>0</v>
      </c>
      <c r="AP28" s="211">
        <v>0</v>
      </c>
      <c r="AQ28" s="170">
        <v>0</v>
      </c>
      <c r="AR28" s="170">
        <v>0</v>
      </c>
    </row>
    <row r="29" spans="1:44" x14ac:dyDescent="0.3">
      <c r="A29" s="170">
        <v>54372</v>
      </c>
      <c r="B29" s="170" t="s">
        <v>496</v>
      </c>
      <c r="C29" s="170" t="s">
        <v>53</v>
      </c>
      <c r="D29" s="170" t="s">
        <v>497</v>
      </c>
      <c r="E29" s="170" t="s">
        <v>496</v>
      </c>
      <c r="F29" s="170" t="s">
        <v>495</v>
      </c>
      <c r="G29" s="170" t="s">
        <v>440</v>
      </c>
      <c r="H29" s="170" t="s">
        <v>441</v>
      </c>
      <c r="I29" s="170" t="s">
        <v>366</v>
      </c>
      <c r="J29" s="170" t="s">
        <v>608</v>
      </c>
      <c r="K29" s="170">
        <v>40.015300000000003</v>
      </c>
      <c r="L29" s="170">
        <v>-105.27</v>
      </c>
      <c r="M29" s="170">
        <v>10190005</v>
      </c>
      <c r="N29" s="170" t="s">
        <v>558</v>
      </c>
      <c r="O29" s="170">
        <v>1992</v>
      </c>
      <c r="P29" s="170">
        <v>1</v>
      </c>
      <c r="Q29" s="412">
        <v>1182</v>
      </c>
      <c r="R29" s="413">
        <v>0.13</v>
      </c>
      <c r="S29" s="170" t="s">
        <v>595</v>
      </c>
      <c r="T29" s="170" t="s">
        <v>596</v>
      </c>
      <c r="U29" s="170">
        <v>0</v>
      </c>
      <c r="V29" s="170">
        <v>0</v>
      </c>
      <c r="W29" s="170">
        <v>0.3</v>
      </c>
      <c r="X29" s="170">
        <v>0.18</v>
      </c>
      <c r="Y29" s="170">
        <v>0.33</v>
      </c>
      <c r="Z29" s="170">
        <v>0.23</v>
      </c>
      <c r="AA29" s="170">
        <v>0.15</v>
      </c>
      <c r="AB29" s="170">
        <v>0.35</v>
      </c>
      <c r="AD29" s="170">
        <v>10190005</v>
      </c>
      <c r="AE29" s="170">
        <f t="shared" si="0"/>
        <v>0.92099999999999993</v>
      </c>
      <c r="AF29" s="170">
        <f t="shared" si="1"/>
        <v>0.55259999999999998</v>
      </c>
      <c r="AG29" s="170">
        <f t="shared" si="2"/>
        <v>1.0130999999999999</v>
      </c>
      <c r="AH29" s="170">
        <f t="shared" si="3"/>
        <v>0.70609999999999995</v>
      </c>
      <c r="AI29" s="170">
        <f t="shared" si="4"/>
        <v>0.46049999999999996</v>
      </c>
      <c r="AJ29" s="170">
        <f t="shared" si="5"/>
        <v>1.0744999999999998</v>
      </c>
      <c r="AL29" s="170">
        <v>10250006</v>
      </c>
      <c r="AM29" s="170">
        <v>0</v>
      </c>
      <c r="AN29" s="170">
        <v>0</v>
      </c>
      <c r="AO29" s="170">
        <v>0</v>
      </c>
      <c r="AP29" s="211">
        <v>0</v>
      </c>
      <c r="AQ29" s="170">
        <v>0</v>
      </c>
      <c r="AR29" s="170">
        <v>0</v>
      </c>
    </row>
    <row r="30" spans="1:44" x14ac:dyDescent="0.3">
      <c r="A30" s="170">
        <v>54372</v>
      </c>
      <c r="B30" s="170" t="s">
        <v>496</v>
      </c>
      <c r="C30" s="170" t="s">
        <v>53</v>
      </c>
      <c r="D30" s="170" t="s">
        <v>524</v>
      </c>
      <c r="E30" s="170" t="s">
        <v>496</v>
      </c>
      <c r="F30" s="170" t="s">
        <v>495</v>
      </c>
      <c r="G30" s="170" t="s">
        <v>440</v>
      </c>
      <c r="H30" s="170" t="s">
        <v>441</v>
      </c>
      <c r="I30" s="170" t="s">
        <v>366</v>
      </c>
      <c r="J30" s="170" t="s">
        <v>608</v>
      </c>
      <c r="K30" s="170">
        <v>40.015300000000003</v>
      </c>
      <c r="L30" s="170">
        <v>-105.27</v>
      </c>
      <c r="M30" s="170">
        <v>10190005</v>
      </c>
      <c r="N30" s="170" t="s">
        <v>558</v>
      </c>
      <c r="O30" s="170">
        <v>1992</v>
      </c>
      <c r="P30" s="170">
        <v>16</v>
      </c>
      <c r="Q30" s="412">
        <v>18907</v>
      </c>
      <c r="R30" s="413">
        <v>0.13</v>
      </c>
      <c r="S30" s="170" t="s">
        <v>595</v>
      </c>
      <c r="T30" s="170" t="s">
        <v>596</v>
      </c>
      <c r="U30" s="170">
        <v>0</v>
      </c>
      <c r="V30" s="170">
        <v>0</v>
      </c>
      <c r="W30" s="170">
        <v>4.78</v>
      </c>
      <c r="X30" s="170">
        <v>2.84</v>
      </c>
      <c r="Y30" s="170">
        <v>5.35</v>
      </c>
      <c r="Z30" s="170">
        <v>3.74</v>
      </c>
      <c r="AA30" s="170">
        <v>2.46</v>
      </c>
      <c r="AB30" s="170">
        <v>5.67</v>
      </c>
      <c r="AD30" s="170">
        <v>10190005</v>
      </c>
      <c r="AE30" s="170">
        <f t="shared" si="0"/>
        <v>14.6746</v>
      </c>
      <c r="AF30" s="170">
        <f t="shared" si="1"/>
        <v>8.7187999999999999</v>
      </c>
      <c r="AG30" s="170">
        <f t="shared" si="2"/>
        <v>16.424499999999998</v>
      </c>
      <c r="AH30" s="170">
        <f t="shared" si="3"/>
        <v>11.4818</v>
      </c>
      <c r="AI30" s="170">
        <f t="shared" si="4"/>
        <v>7.5521999999999991</v>
      </c>
      <c r="AJ30" s="170">
        <f t="shared" si="5"/>
        <v>17.4069</v>
      </c>
      <c r="AL30" s="170">
        <v>10250012</v>
      </c>
      <c r="AM30" s="170">
        <v>0</v>
      </c>
      <c r="AN30" s="170">
        <v>0</v>
      </c>
      <c r="AO30" s="170">
        <v>0</v>
      </c>
      <c r="AP30" s="211">
        <v>0</v>
      </c>
      <c r="AQ30" s="170">
        <v>0</v>
      </c>
      <c r="AR30" s="170">
        <v>0</v>
      </c>
    </row>
    <row r="31" spans="1:44" x14ac:dyDescent="0.3">
      <c r="A31" s="170">
        <v>54372</v>
      </c>
      <c r="B31" s="170" t="s">
        <v>496</v>
      </c>
      <c r="C31" s="170" t="s">
        <v>53</v>
      </c>
      <c r="D31" s="170" t="s">
        <v>525</v>
      </c>
      <c r="E31" s="170" t="s">
        <v>496</v>
      </c>
      <c r="F31" s="170" t="s">
        <v>495</v>
      </c>
      <c r="G31" s="170" t="s">
        <v>440</v>
      </c>
      <c r="H31" s="170" t="s">
        <v>441</v>
      </c>
      <c r="I31" s="170" t="s">
        <v>366</v>
      </c>
      <c r="J31" s="170" t="s">
        <v>608</v>
      </c>
      <c r="K31" s="170">
        <v>40.015300000000003</v>
      </c>
      <c r="L31" s="170">
        <v>-105.27</v>
      </c>
      <c r="M31" s="170">
        <v>10190005</v>
      </c>
      <c r="N31" s="170" t="s">
        <v>558</v>
      </c>
      <c r="O31" s="170">
        <v>1992</v>
      </c>
      <c r="P31" s="170">
        <v>16</v>
      </c>
      <c r="Q31" s="412">
        <v>18907</v>
      </c>
      <c r="R31" s="413">
        <v>0.13</v>
      </c>
      <c r="S31" s="170" t="s">
        <v>595</v>
      </c>
      <c r="T31" s="170" t="s">
        <v>596</v>
      </c>
      <c r="U31" s="170">
        <v>0</v>
      </c>
      <c r="V31" s="170">
        <v>0</v>
      </c>
      <c r="W31" s="170">
        <v>4.78</v>
      </c>
      <c r="X31" s="170">
        <v>2.84</v>
      </c>
      <c r="Y31" s="170">
        <v>5.35</v>
      </c>
      <c r="Z31" s="170">
        <v>3.74</v>
      </c>
      <c r="AA31" s="170">
        <v>2.46</v>
      </c>
      <c r="AB31" s="170">
        <v>5.67</v>
      </c>
      <c r="AD31" s="170">
        <v>10190005</v>
      </c>
      <c r="AE31" s="170">
        <f t="shared" si="0"/>
        <v>14.6746</v>
      </c>
      <c r="AF31" s="170">
        <f t="shared" si="1"/>
        <v>8.7187999999999999</v>
      </c>
      <c r="AG31" s="170">
        <f t="shared" si="2"/>
        <v>16.424499999999998</v>
      </c>
      <c r="AH31" s="170">
        <f t="shared" si="3"/>
        <v>11.4818</v>
      </c>
      <c r="AI31" s="170">
        <f t="shared" si="4"/>
        <v>7.5521999999999991</v>
      </c>
      <c r="AJ31" s="170">
        <f t="shared" si="5"/>
        <v>17.4069</v>
      </c>
      <c r="AL31" s="170">
        <v>10250013</v>
      </c>
      <c r="AM31" s="170">
        <v>0</v>
      </c>
      <c r="AN31" s="170">
        <v>0</v>
      </c>
      <c r="AO31" s="170">
        <v>0</v>
      </c>
      <c r="AP31" s="211">
        <v>0</v>
      </c>
      <c r="AQ31" s="170">
        <v>0</v>
      </c>
      <c r="AR31" s="170">
        <v>0</v>
      </c>
    </row>
    <row r="32" spans="1:44" x14ac:dyDescent="0.3">
      <c r="A32" s="170">
        <v>6761</v>
      </c>
      <c r="B32" s="170" t="s">
        <v>490</v>
      </c>
      <c r="C32" s="170" t="s">
        <v>53</v>
      </c>
      <c r="D32" s="170" t="s">
        <v>491</v>
      </c>
      <c r="E32" s="170" t="s">
        <v>492</v>
      </c>
      <c r="F32" s="170" t="s">
        <v>488</v>
      </c>
      <c r="G32" s="170" t="s">
        <v>440</v>
      </c>
      <c r="H32" s="170" t="s">
        <v>489</v>
      </c>
      <c r="I32" s="170" t="s">
        <v>366</v>
      </c>
      <c r="J32" s="170" t="s">
        <v>607</v>
      </c>
      <c r="K32" s="170">
        <v>40.747500000000002</v>
      </c>
      <c r="L32" s="170">
        <v>-105.01860000000001</v>
      </c>
      <c r="M32" s="170">
        <v>10190007</v>
      </c>
      <c r="N32" s="170" t="s">
        <v>558</v>
      </c>
      <c r="O32" s="170">
        <v>1984</v>
      </c>
      <c r="P32" s="170">
        <v>293.60000000000002</v>
      </c>
      <c r="Q32" s="412">
        <v>2010467</v>
      </c>
      <c r="R32" s="413">
        <v>0.78</v>
      </c>
      <c r="S32" s="170" t="s">
        <v>587</v>
      </c>
      <c r="T32" s="170" t="s">
        <v>588</v>
      </c>
      <c r="U32" s="414">
        <v>1651.34</v>
      </c>
      <c r="V32" s="414">
        <v>1651.34</v>
      </c>
      <c r="W32" s="414">
        <v>24577.96</v>
      </c>
      <c r="X32" s="170">
        <v>603.14</v>
      </c>
      <c r="Y32" s="414">
        <v>48251.21</v>
      </c>
      <c r="Z32" s="414">
        <v>1095.7</v>
      </c>
      <c r="AA32" s="170">
        <v>603.14</v>
      </c>
      <c r="AB32" s="414">
        <v>1407.33</v>
      </c>
      <c r="AD32" s="170">
        <v>10190007</v>
      </c>
      <c r="AE32" s="170">
        <f t="shared" si="0"/>
        <v>75454.337199999994</v>
      </c>
      <c r="AF32" s="170">
        <f t="shared" si="1"/>
        <v>1851.6397999999999</v>
      </c>
      <c r="AG32" s="170">
        <f t="shared" si="2"/>
        <v>148131.21469999998</v>
      </c>
      <c r="AH32" s="170">
        <f t="shared" si="3"/>
        <v>3363.799</v>
      </c>
      <c r="AI32" s="170">
        <f t="shared" si="4"/>
        <v>1851.6397999999999</v>
      </c>
      <c r="AJ32" s="170">
        <f t="shared" si="5"/>
        <v>4320.5030999999999</v>
      </c>
      <c r="AL32" s="170">
        <v>10260001</v>
      </c>
      <c r="AM32" s="170">
        <v>0</v>
      </c>
      <c r="AN32" s="170">
        <v>0</v>
      </c>
      <c r="AO32" s="170">
        <v>0</v>
      </c>
      <c r="AP32" s="211">
        <v>0</v>
      </c>
      <c r="AQ32" s="170">
        <v>0</v>
      </c>
      <c r="AR32" s="170">
        <v>0</v>
      </c>
    </row>
    <row r="33" spans="1:44" x14ac:dyDescent="0.3">
      <c r="A33" s="170">
        <v>50676</v>
      </c>
      <c r="B33" s="170" t="s">
        <v>521</v>
      </c>
      <c r="C33" s="170" t="s">
        <v>53</v>
      </c>
      <c r="D33" s="170" t="s">
        <v>522</v>
      </c>
      <c r="E33" s="170" t="s">
        <v>468</v>
      </c>
      <c r="F33" s="170" t="s">
        <v>495</v>
      </c>
      <c r="G33" s="170" t="s">
        <v>440</v>
      </c>
      <c r="H33" s="170" t="s">
        <v>441</v>
      </c>
      <c r="I33" s="170" t="s">
        <v>366</v>
      </c>
      <c r="J33" s="170" t="s">
        <v>608</v>
      </c>
      <c r="K33" s="170">
        <v>40.408900000000003</v>
      </c>
      <c r="L33" s="170">
        <v>-104.6842</v>
      </c>
      <c r="M33" s="170">
        <v>10190007</v>
      </c>
      <c r="N33" s="170" t="s">
        <v>558</v>
      </c>
      <c r="O33" s="170">
        <v>1988</v>
      </c>
      <c r="P33" s="170">
        <v>16.399999999999999</v>
      </c>
      <c r="Q33" s="412">
        <v>16247</v>
      </c>
      <c r="R33" s="413">
        <v>0.11</v>
      </c>
      <c r="S33" s="170" t="s">
        <v>587</v>
      </c>
      <c r="T33" s="170" t="s">
        <v>594</v>
      </c>
      <c r="U33" s="170">
        <v>0</v>
      </c>
      <c r="V33" s="170">
        <v>0</v>
      </c>
      <c r="W33" s="170">
        <v>4.1100000000000003</v>
      </c>
      <c r="X33" s="170">
        <v>2.44</v>
      </c>
      <c r="Y33" s="170">
        <v>4.5999999999999996</v>
      </c>
      <c r="Z33" s="170">
        <v>3.22</v>
      </c>
      <c r="AA33" s="170">
        <v>2.11</v>
      </c>
      <c r="AB33" s="170">
        <v>4.87</v>
      </c>
      <c r="AD33" s="170">
        <v>10190007</v>
      </c>
      <c r="AE33" s="170">
        <f t="shared" si="0"/>
        <v>12.617700000000001</v>
      </c>
      <c r="AF33" s="170">
        <f t="shared" si="1"/>
        <v>7.4907999999999992</v>
      </c>
      <c r="AG33" s="170">
        <f t="shared" si="2"/>
        <v>14.121999999999998</v>
      </c>
      <c r="AH33" s="170">
        <f t="shared" si="3"/>
        <v>9.8854000000000006</v>
      </c>
      <c r="AI33" s="170">
        <f t="shared" si="4"/>
        <v>6.4776999999999996</v>
      </c>
      <c r="AJ33" s="170">
        <f t="shared" si="5"/>
        <v>14.950899999999999</v>
      </c>
      <c r="AL33" s="170">
        <v>10260002</v>
      </c>
      <c r="AM33" s="170">
        <v>0</v>
      </c>
      <c r="AN33" s="170">
        <v>0</v>
      </c>
      <c r="AO33" s="170">
        <v>0</v>
      </c>
      <c r="AP33" s="211">
        <v>0</v>
      </c>
      <c r="AQ33" s="170">
        <v>0</v>
      </c>
      <c r="AR33" s="170">
        <v>0</v>
      </c>
    </row>
    <row r="34" spans="1:44" x14ac:dyDescent="0.3">
      <c r="A34" s="170">
        <v>50676</v>
      </c>
      <c r="B34" s="170" t="s">
        <v>521</v>
      </c>
      <c r="C34" s="170" t="s">
        <v>53</v>
      </c>
      <c r="D34" s="170" t="s">
        <v>527</v>
      </c>
      <c r="E34" s="170" t="s">
        <v>468</v>
      </c>
      <c r="F34" s="170" t="s">
        <v>495</v>
      </c>
      <c r="G34" s="170" t="s">
        <v>440</v>
      </c>
      <c r="H34" s="170" t="s">
        <v>441</v>
      </c>
      <c r="I34" s="170" t="s">
        <v>366</v>
      </c>
      <c r="J34" s="170" t="s">
        <v>608</v>
      </c>
      <c r="K34" s="170">
        <v>40.408900000000003</v>
      </c>
      <c r="L34" s="170">
        <v>-104.6842</v>
      </c>
      <c r="M34" s="170">
        <v>10190007</v>
      </c>
      <c r="N34" s="170" t="s">
        <v>558</v>
      </c>
      <c r="O34" s="170">
        <v>1988</v>
      </c>
      <c r="P34" s="170">
        <v>47.2</v>
      </c>
      <c r="Q34" s="412">
        <v>46761</v>
      </c>
      <c r="R34" s="413">
        <v>0.11</v>
      </c>
      <c r="S34" s="170" t="s">
        <v>587</v>
      </c>
      <c r="T34" s="170" t="s">
        <v>594</v>
      </c>
      <c r="U34" s="170">
        <v>0</v>
      </c>
      <c r="V34" s="170">
        <v>0</v>
      </c>
      <c r="W34" s="170">
        <v>11.83</v>
      </c>
      <c r="X34" s="170">
        <v>7.01</v>
      </c>
      <c r="Y34" s="170">
        <v>13.23</v>
      </c>
      <c r="Z34" s="170">
        <v>9.26</v>
      </c>
      <c r="AA34" s="170">
        <v>6.08</v>
      </c>
      <c r="AB34" s="170">
        <v>14.03</v>
      </c>
      <c r="AD34" s="170">
        <v>10190007</v>
      </c>
      <c r="AE34" s="170">
        <f t="shared" si="0"/>
        <v>36.318100000000001</v>
      </c>
      <c r="AF34" s="170">
        <f t="shared" si="1"/>
        <v>21.520699999999998</v>
      </c>
      <c r="AG34" s="170">
        <f t="shared" si="2"/>
        <v>40.616099999999996</v>
      </c>
      <c r="AH34" s="170">
        <f t="shared" si="3"/>
        <v>28.428199999999997</v>
      </c>
      <c r="AI34" s="170">
        <f t="shared" si="4"/>
        <v>18.665599999999998</v>
      </c>
      <c r="AJ34" s="170">
        <f t="shared" si="5"/>
        <v>43.072099999999999</v>
      </c>
      <c r="AL34" s="170">
        <v>10260004</v>
      </c>
      <c r="AM34" s="170">
        <v>0</v>
      </c>
      <c r="AN34" s="170">
        <v>0</v>
      </c>
      <c r="AO34" s="170">
        <v>0</v>
      </c>
      <c r="AP34" s="211">
        <v>0</v>
      </c>
      <c r="AQ34" s="170">
        <v>0</v>
      </c>
      <c r="AR34" s="170">
        <v>0</v>
      </c>
    </row>
    <row r="35" spans="1:44" x14ac:dyDescent="0.3">
      <c r="A35" s="170">
        <v>50676</v>
      </c>
      <c r="B35" s="170" t="s">
        <v>521</v>
      </c>
      <c r="C35" s="170" t="s">
        <v>53</v>
      </c>
      <c r="D35" s="170" t="s">
        <v>528</v>
      </c>
      <c r="E35" s="170" t="s">
        <v>468</v>
      </c>
      <c r="F35" s="170" t="s">
        <v>495</v>
      </c>
      <c r="G35" s="170" t="s">
        <v>440</v>
      </c>
      <c r="H35" s="170" t="s">
        <v>441</v>
      </c>
      <c r="I35" s="170" t="s">
        <v>366</v>
      </c>
      <c r="J35" s="170" t="s">
        <v>608</v>
      </c>
      <c r="K35" s="170">
        <v>40.408900000000003</v>
      </c>
      <c r="L35" s="170">
        <v>-104.6842</v>
      </c>
      <c r="M35" s="170">
        <v>10190007</v>
      </c>
      <c r="N35" s="170" t="s">
        <v>558</v>
      </c>
      <c r="O35" s="170">
        <v>1988</v>
      </c>
      <c r="P35" s="170">
        <v>47.2</v>
      </c>
      <c r="Q35" s="412">
        <v>46761</v>
      </c>
      <c r="R35" s="413">
        <v>0.11</v>
      </c>
      <c r="S35" s="170" t="s">
        <v>587</v>
      </c>
      <c r="T35" s="170" t="s">
        <v>594</v>
      </c>
      <c r="U35" s="170">
        <v>0</v>
      </c>
      <c r="V35" s="170">
        <v>0</v>
      </c>
      <c r="W35" s="170">
        <v>11.83</v>
      </c>
      <c r="X35" s="170">
        <v>7.01</v>
      </c>
      <c r="Y35" s="170">
        <v>13.23</v>
      </c>
      <c r="Z35" s="170">
        <v>9.26</v>
      </c>
      <c r="AA35" s="170">
        <v>6.08</v>
      </c>
      <c r="AB35" s="170">
        <v>14.03</v>
      </c>
      <c r="AD35" s="170">
        <v>10190007</v>
      </c>
      <c r="AE35" s="170">
        <f t="shared" si="0"/>
        <v>36.318100000000001</v>
      </c>
      <c r="AF35" s="170">
        <f t="shared" si="1"/>
        <v>21.520699999999998</v>
      </c>
      <c r="AG35" s="170">
        <f t="shared" si="2"/>
        <v>40.616099999999996</v>
      </c>
      <c r="AH35" s="170">
        <f t="shared" si="3"/>
        <v>28.428199999999997</v>
      </c>
      <c r="AI35" s="170">
        <f t="shared" si="4"/>
        <v>18.665599999999998</v>
      </c>
      <c r="AJ35" s="170">
        <f t="shared" si="5"/>
        <v>43.072099999999999</v>
      </c>
      <c r="AL35" s="170">
        <v>11020001</v>
      </c>
      <c r="AM35" s="170">
        <v>0</v>
      </c>
      <c r="AN35" s="170">
        <v>0</v>
      </c>
      <c r="AO35" s="170">
        <v>0</v>
      </c>
      <c r="AP35" s="211">
        <v>0</v>
      </c>
      <c r="AQ35" s="170">
        <v>0</v>
      </c>
      <c r="AR35" s="170">
        <v>0</v>
      </c>
    </row>
    <row r="36" spans="1:44" x14ac:dyDescent="0.3">
      <c r="A36" s="170">
        <v>6248</v>
      </c>
      <c r="B36" s="170" t="s">
        <v>89</v>
      </c>
      <c r="C36" s="170" t="s">
        <v>53</v>
      </c>
      <c r="D36" s="170" t="s">
        <v>480</v>
      </c>
      <c r="E36" s="170" t="s">
        <v>454</v>
      </c>
      <c r="F36" s="170" t="s">
        <v>439</v>
      </c>
      <c r="G36" s="170" t="s">
        <v>440</v>
      </c>
      <c r="H36" s="170" t="s">
        <v>441</v>
      </c>
      <c r="I36" s="170" t="s">
        <v>366</v>
      </c>
      <c r="J36" s="170" t="s">
        <v>607</v>
      </c>
      <c r="K36" s="170">
        <v>40.248100000000001</v>
      </c>
      <c r="L36" s="170">
        <v>-103.62309999999999</v>
      </c>
      <c r="M36" s="170">
        <v>10190013</v>
      </c>
      <c r="N36" s="170" t="s">
        <v>558</v>
      </c>
      <c r="O36" s="170">
        <v>1981</v>
      </c>
      <c r="P36" s="170">
        <v>552.29999999999995</v>
      </c>
      <c r="Q36" s="412">
        <v>3526673</v>
      </c>
      <c r="R36" s="413">
        <v>0.73</v>
      </c>
      <c r="S36" s="170" t="s">
        <v>586</v>
      </c>
      <c r="T36" s="170" t="s">
        <v>583</v>
      </c>
      <c r="U36" s="414">
        <v>1439.02</v>
      </c>
      <c r="V36" s="414">
        <v>1439.02</v>
      </c>
      <c r="W36" s="414">
        <v>3544.31</v>
      </c>
      <c r="X36" s="414">
        <v>1763.34</v>
      </c>
      <c r="Y36" s="414">
        <v>4232.01</v>
      </c>
      <c r="Z36" s="414">
        <v>2422.8200000000002</v>
      </c>
      <c r="AA36" s="414">
        <v>1692.8</v>
      </c>
      <c r="AB36" s="414">
        <v>3879.34</v>
      </c>
      <c r="AD36" s="170">
        <v>10190013</v>
      </c>
      <c r="AE36" s="170">
        <f t="shared" ref="AE36:AE67" si="12">W36*3.07</f>
        <v>10881.0317</v>
      </c>
      <c r="AF36" s="170">
        <f t="shared" ref="AF36:AF67" si="13">X36*3.07</f>
        <v>5413.4537999999993</v>
      </c>
      <c r="AG36" s="170">
        <f t="shared" ref="AG36:AG67" si="14">Y36*3.07</f>
        <v>12992.270699999999</v>
      </c>
      <c r="AH36" s="170">
        <f t="shared" ref="AH36:AH67" si="15">Z36*3.07</f>
        <v>7438.0573999999997</v>
      </c>
      <c r="AI36" s="170">
        <f t="shared" ref="AI36:AI67" si="16">AA36*3.07</f>
        <v>5196.8959999999997</v>
      </c>
      <c r="AJ36" s="170">
        <f t="shared" ref="AJ36:AJ67" si="17">AB36*3.07</f>
        <v>11909.5738</v>
      </c>
      <c r="AL36" s="170">
        <v>11020002</v>
      </c>
      <c r="AM36" s="170">
        <f t="shared" ref="AM36:AR36" si="18">SUM(AE45:AE49)</f>
        <v>14335.334299999999</v>
      </c>
      <c r="AN36" s="170">
        <f t="shared" si="18"/>
        <v>7133.1449999999995</v>
      </c>
      <c r="AO36" s="170">
        <f t="shared" si="18"/>
        <v>17116.877099999998</v>
      </c>
      <c r="AP36" s="211">
        <f t="shared" si="18"/>
        <v>9799.3786</v>
      </c>
      <c r="AQ36" s="170">
        <f t="shared" si="18"/>
        <v>6847.0516999999991</v>
      </c>
      <c r="AR36" s="170">
        <f t="shared" si="18"/>
        <v>15689.941099999998</v>
      </c>
    </row>
    <row r="37" spans="1:44" x14ac:dyDescent="0.3">
      <c r="A37" s="170">
        <v>10682</v>
      </c>
      <c r="B37" s="170" t="s">
        <v>493</v>
      </c>
      <c r="C37" s="170" t="s">
        <v>53</v>
      </c>
      <c r="D37" s="170" t="s">
        <v>494</v>
      </c>
      <c r="E37" s="170" t="s">
        <v>468</v>
      </c>
      <c r="F37" s="170" t="s">
        <v>495</v>
      </c>
      <c r="G37" s="170" t="s">
        <v>440</v>
      </c>
      <c r="H37" s="170" t="s">
        <v>441</v>
      </c>
      <c r="I37" s="170" t="s">
        <v>366</v>
      </c>
      <c r="J37" s="170" t="s">
        <v>608</v>
      </c>
      <c r="K37" s="170">
        <v>40.24</v>
      </c>
      <c r="L37" s="170">
        <v>-103.6225</v>
      </c>
      <c r="M37" s="170">
        <v>10190013</v>
      </c>
      <c r="N37" s="170" t="s">
        <v>558</v>
      </c>
      <c r="O37" s="170">
        <v>1990</v>
      </c>
      <c r="P37" s="170">
        <v>38</v>
      </c>
      <c r="Q37" s="412">
        <v>1141</v>
      </c>
      <c r="R37" s="413">
        <v>0</v>
      </c>
      <c r="S37" s="170" t="s">
        <v>587</v>
      </c>
      <c r="T37" s="170" t="s">
        <v>594</v>
      </c>
      <c r="U37" s="170">
        <v>0</v>
      </c>
      <c r="V37" s="170">
        <v>0</v>
      </c>
      <c r="W37" s="170">
        <v>0.28999999999999998</v>
      </c>
      <c r="X37" s="170">
        <v>0.17</v>
      </c>
      <c r="Y37" s="170">
        <v>0.32</v>
      </c>
      <c r="Z37" s="170">
        <v>0.23</v>
      </c>
      <c r="AA37" s="170">
        <v>0.15</v>
      </c>
      <c r="AB37" s="170">
        <v>0.34</v>
      </c>
      <c r="AD37" s="170">
        <v>10190013</v>
      </c>
      <c r="AE37" s="170">
        <f t="shared" si="12"/>
        <v>0.89029999999999987</v>
      </c>
      <c r="AF37" s="170">
        <f t="shared" si="13"/>
        <v>0.52190000000000003</v>
      </c>
      <c r="AG37" s="170">
        <f t="shared" si="14"/>
        <v>0.98239999999999994</v>
      </c>
      <c r="AH37" s="170">
        <f t="shared" si="15"/>
        <v>0.70609999999999995</v>
      </c>
      <c r="AI37" s="170">
        <f t="shared" si="16"/>
        <v>0.46049999999999996</v>
      </c>
      <c r="AJ37" s="170">
        <f t="shared" si="17"/>
        <v>1.0438000000000001</v>
      </c>
      <c r="AL37" s="170">
        <v>11020003</v>
      </c>
      <c r="AM37" s="170">
        <f t="shared" ref="AM37:AR37" si="19">SUM(AE50:AE59)</f>
        <v>10845.358299999998</v>
      </c>
      <c r="AN37" s="170">
        <f t="shared" si="19"/>
        <v>5398.902</v>
      </c>
      <c r="AO37" s="170">
        <f t="shared" si="19"/>
        <v>12960.987400000002</v>
      </c>
      <c r="AP37" s="211">
        <f t="shared" si="19"/>
        <v>7417.9489000000003</v>
      </c>
      <c r="AQ37" s="170">
        <f t="shared" si="19"/>
        <v>5175.9892999999993</v>
      </c>
      <c r="AR37" s="170">
        <f t="shared" si="19"/>
        <v>11878.351900000003</v>
      </c>
    </row>
    <row r="38" spans="1:44" x14ac:dyDescent="0.3">
      <c r="A38" s="170">
        <v>10682</v>
      </c>
      <c r="B38" s="170" t="s">
        <v>493</v>
      </c>
      <c r="C38" s="170" t="s">
        <v>53</v>
      </c>
      <c r="D38" s="170" t="s">
        <v>514</v>
      </c>
      <c r="E38" s="170" t="s">
        <v>468</v>
      </c>
      <c r="F38" s="170" t="s">
        <v>495</v>
      </c>
      <c r="G38" s="170" t="s">
        <v>440</v>
      </c>
      <c r="H38" s="170" t="s">
        <v>441</v>
      </c>
      <c r="I38" s="170" t="s">
        <v>366</v>
      </c>
      <c r="J38" s="170" t="s">
        <v>608</v>
      </c>
      <c r="K38" s="170">
        <v>40.24</v>
      </c>
      <c r="L38" s="170">
        <v>-103.6225</v>
      </c>
      <c r="M38" s="170">
        <v>10190013</v>
      </c>
      <c r="N38" s="170" t="s">
        <v>558</v>
      </c>
      <c r="O38" s="170">
        <v>1999</v>
      </c>
      <c r="P38" s="170">
        <v>23.8</v>
      </c>
      <c r="Q38" s="412">
        <v>12368</v>
      </c>
      <c r="R38" s="413">
        <v>0.06</v>
      </c>
      <c r="S38" s="170" t="s">
        <v>587</v>
      </c>
      <c r="T38" s="170" t="s">
        <v>594</v>
      </c>
      <c r="U38" s="170">
        <v>0</v>
      </c>
      <c r="V38" s="170">
        <v>0</v>
      </c>
      <c r="W38" s="170">
        <v>3.13</v>
      </c>
      <c r="X38" s="170">
        <v>1.86</v>
      </c>
      <c r="Y38" s="170">
        <v>3.5</v>
      </c>
      <c r="Z38" s="170">
        <v>2.4500000000000002</v>
      </c>
      <c r="AA38" s="170">
        <v>1.61</v>
      </c>
      <c r="AB38" s="170">
        <v>3.71</v>
      </c>
      <c r="AD38" s="170">
        <v>10190013</v>
      </c>
      <c r="AE38" s="170">
        <f t="shared" si="12"/>
        <v>9.6090999999999998</v>
      </c>
      <c r="AF38" s="170">
        <f t="shared" si="13"/>
        <v>5.7102000000000004</v>
      </c>
      <c r="AG38" s="170">
        <f t="shared" si="14"/>
        <v>10.744999999999999</v>
      </c>
      <c r="AH38" s="170">
        <f t="shared" si="15"/>
        <v>7.5215000000000005</v>
      </c>
      <c r="AI38" s="170">
        <f t="shared" si="16"/>
        <v>4.9427000000000003</v>
      </c>
      <c r="AJ38" s="170">
        <f t="shared" si="17"/>
        <v>11.389699999999999</v>
      </c>
      <c r="AL38" s="170">
        <v>11020004</v>
      </c>
      <c r="AM38" s="170">
        <v>0</v>
      </c>
      <c r="AN38" s="170">
        <v>0</v>
      </c>
      <c r="AO38" s="170">
        <v>0</v>
      </c>
      <c r="AP38" s="211">
        <v>0</v>
      </c>
      <c r="AQ38" s="170">
        <v>0</v>
      </c>
      <c r="AR38" s="170">
        <v>0</v>
      </c>
    </row>
    <row r="39" spans="1:44" x14ac:dyDescent="0.3">
      <c r="A39" s="170">
        <v>10682</v>
      </c>
      <c r="B39" s="170" t="s">
        <v>493</v>
      </c>
      <c r="C39" s="170" t="s">
        <v>53</v>
      </c>
      <c r="D39" s="170" t="s">
        <v>515</v>
      </c>
      <c r="E39" s="170" t="s">
        <v>468</v>
      </c>
      <c r="F39" s="170" t="s">
        <v>495</v>
      </c>
      <c r="G39" s="170" t="s">
        <v>440</v>
      </c>
      <c r="H39" s="170" t="s">
        <v>441</v>
      </c>
      <c r="I39" s="170" t="s">
        <v>366</v>
      </c>
      <c r="J39" s="170" t="s">
        <v>608</v>
      </c>
      <c r="K39" s="170">
        <v>40.24</v>
      </c>
      <c r="L39" s="170">
        <v>-103.6225</v>
      </c>
      <c r="M39" s="170">
        <v>10190013</v>
      </c>
      <c r="N39" s="170" t="s">
        <v>558</v>
      </c>
      <c r="O39" s="170">
        <v>1999</v>
      </c>
      <c r="P39" s="170">
        <v>23.8</v>
      </c>
      <c r="Q39" s="412">
        <v>12368</v>
      </c>
      <c r="R39" s="413">
        <v>0.06</v>
      </c>
      <c r="S39" s="170" t="s">
        <v>587</v>
      </c>
      <c r="T39" s="170" t="s">
        <v>594</v>
      </c>
      <c r="U39" s="170">
        <v>0</v>
      </c>
      <c r="V39" s="170">
        <v>0</v>
      </c>
      <c r="W39" s="170">
        <v>3.13</v>
      </c>
      <c r="X39" s="170">
        <v>1.86</v>
      </c>
      <c r="Y39" s="170">
        <v>3.5</v>
      </c>
      <c r="Z39" s="170">
        <v>2.4500000000000002</v>
      </c>
      <c r="AA39" s="170">
        <v>1.61</v>
      </c>
      <c r="AB39" s="170">
        <v>3.71</v>
      </c>
      <c r="AD39" s="170">
        <v>10190013</v>
      </c>
      <c r="AE39" s="170">
        <f t="shared" si="12"/>
        <v>9.6090999999999998</v>
      </c>
      <c r="AF39" s="170">
        <f t="shared" si="13"/>
        <v>5.7102000000000004</v>
      </c>
      <c r="AG39" s="170">
        <f t="shared" si="14"/>
        <v>10.744999999999999</v>
      </c>
      <c r="AH39" s="170">
        <f t="shared" si="15"/>
        <v>7.5215000000000005</v>
      </c>
      <c r="AI39" s="170">
        <f t="shared" si="16"/>
        <v>4.9427000000000003</v>
      </c>
      <c r="AJ39" s="170">
        <f t="shared" si="17"/>
        <v>11.389699999999999</v>
      </c>
      <c r="AL39" s="170">
        <v>11020005</v>
      </c>
      <c r="AM39" s="170">
        <v>0</v>
      </c>
      <c r="AN39" s="170">
        <v>0</v>
      </c>
      <c r="AO39" s="170">
        <v>0</v>
      </c>
      <c r="AP39" s="211">
        <v>0</v>
      </c>
      <c r="AQ39" s="170">
        <v>0</v>
      </c>
      <c r="AR39" s="170">
        <v>0</v>
      </c>
    </row>
    <row r="40" spans="1:44" x14ac:dyDescent="0.3">
      <c r="A40" s="170">
        <v>10682</v>
      </c>
      <c r="B40" s="170" t="s">
        <v>493</v>
      </c>
      <c r="C40" s="170" t="s">
        <v>53</v>
      </c>
      <c r="D40" s="170" t="s">
        <v>516</v>
      </c>
      <c r="E40" s="170" t="s">
        <v>468</v>
      </c>
      <c r="F40" s="170" t="s">
        <v>495</v>
      </c>
      <c r="G40" s="170" t="s">
        <v>440</v>
      </c>
      <c r="H40" s="170" t="s">
        <v>441</v>
      </c>
      <c r="I40" s="170" t="s">
        <v>366</v>
      </c>
      <c r="J40" s="170" t="s">
        <v>608</v>
      </c>
      <c r="K40" s="170">
        <v>40.24</v>
      </c>
      <c r="L40" s="170">
        <v>-103.6225</v>
      </c>
      <c r="M40" s="170">
        <v>10190013</v>
      </c>
      <c r="N40" s="170" t="s">
        <v>558</v>
      </c>
      <c r="O40" s="170">
        <v>1990</v>
      </c>
      <c r="P40" s="170">
        <v>25</v>
      </c>
      <c r="Q40" s="412">
        <v>12991</v>
      </c>
      <c r="R40" s="413">
        <v>0.06</v>
      </c>
      <c r="S40" s="170" t="s">
        <v>587</v>
      </c>
      <c r="T40" s="170" t="s">
        <v>594</v>
      </c>
      <c r="U40" s="170">
        <v>0</v>
      </c>
      <c r="V40" s="170">
        <v>0</v>
      </c>
      <c r="W40" s="170">
        <v>3.29</v>
      </c>
      <c r="X40" s="170">
        <v>1.95</v>
      </c>
      <c r="Y40" s="170">
        <v>3.68</v>
      </c>
      <c r="Z40" s="170">
        <v>2.57</v>
      </c>
      <c r="AA40" s="170">
        <v>1.69</v>
      </c>
      <c r="AB40" s="170">
        <v>3.9</v>
      </c>
      <c r="AD40" s="170">
        <v>10190013</v>
      </c>
      <c r="AE40" s="170">
        <f t="shared" si="12"/>
        <v>10.100299999999999</v>
      </c>
      <c r="AF40" s="170">
        <f t="shared" si="13"/>
        <v>5.9864999999999995</v>
      </c>
      <c r="AG40" s="170">
        <f t="shared" si="14"/>
        <v>11.297599999999999</v>
      </c>
      <c r="AH40" s="170">
        <f t="shared" si="15"/>
        <v>7.889899999999999</v>
      </c>
      <c r="AI40" s="170">
        <f t="shared" si="16"/>
        <v>5.1882999999999999</v>
      </c>
      <c r="AJ40" s="170">
        <f t="shared" si="17"/>
        <v>11.972999999999999</v>
      </c>
      <c r="AL40" s="170">
        <v>11020006</v>
      </c>
      <c r="AM40" s="170">
        <v>0</v>
      </c>
      <c r="AN40" s="170">
        <v>0</v>
      </c>
      <c r="AO40" s="170">
        <v>0</v>
      </c>
      <c r="AP40" s="211">
        <v>0</v>
      </c>
      <c r="AQ40" s="170">
        <v>0</v>
      </c>
      <c r="AR40" s="170">
        <v>0</v>
      </c>
    </row>
    <row r="41" spans="1:44" x14ac:dyDescent="0.3">
      <c r="A41" s="170">
        <v>10682</v>
      </c>
      <c r="B41" s="170" t="s">
        <v>493</v>
      </c>
      <c r="C41" s="170" t="s">
        <v>53</v>
      </c>
      <c r="D41" s="170" t="s">
        <v>517</v>
      </c>
      <c r="E41" s="170" t="s">
        <v>468</v>
      </c>
      <c r="F41" s="170" t="s">
        <v>495</v>
      </c>
      <c r="G41" s="170" t="s">
        <v>440</v>
      </c>
      <c r="H41" s="170" t="s">
        <v>441</v>
      </c>
      <c r="I41" s="170" t="s">
        <v>366</v>
      </c>
      <c r="J41" s="170" t="s">
        <v>608</v>
      </c>
      <c r="K41" s="170">
        <v>40.24</v>
      </c>
      <c r="L41" s="170">
        <v>-103.6225</v>
      </c>
      <c r="M41" s="170">
        <v>10190013</v>
      </c>
      <c r="N41" s="170" t="s">
        <v>558</v>
      </c>
      <c r="O41" s="170">
        <v>1990</v>
      </c>
      <c r="P41" s="170">
        <v>25</v>
      </c>
      <c r="Q41" s="412">
        <v>12991</v>
      </c>
      <c r="R41" s="413">
        <v>0.06</v>
      </c>
      <c r="S41" s="170" t="s">
        <v>587</v>
      </c>
      <c r="T41" s="170" t="s">
        <v>594</v>
      </c>
      <c r="U41" s="170">
        <v>0</v>
      </c>
      <c r="V41" s="170">
        <v>0</v>
      </c>
      <c r="W41" s="170">
        <v>3.29</v>
      </c>
      <c r="X41" s="170">
        <v>1.95</v>
      </c>
      <c r="Y41" s="170">
        <v>3.68</v>
      </c>
      <c r="Z41" s="170">
        <v>2.57</v>
      </c>
      <c r="AA41" s="170">
        <v>1.69</v>
      </c>
      <c r="AB41" s="170">
        <v>3.9</v>
      </c>
      <c r="AD41" s="170">
        <v>10190013</v>
      </c>
      <c r="AE41" s="170">
        <f t="shared" si="12"/>
        <v>10.100299999999999</v>
      </c>
      <c r="AF41" s="170">
        <f t="shared" si="13"/>
        <v>5.9864999999999995</v>
      </c>
      <c r="AG41" s="170">
        <f t="shared" si="14"/>
        <v>11.297599999999999</v>
      </c>
      <c r="AH41" s="170">
        <f t="shared" si="15"/>
        <v>7.889899999999999</v>
      </c>
      <c r="AI41" s="170">
        <f t="shared" si="16"/>
        <v>5.1882999999999999</v>
      </c>
      <c r="AJ41" s="170">
        <f t="shared" si="17"/>
        <v>11.972999999999999</v>
      </c>
      <c r="AL41" s="170">
        <v>11020007</v>
      </c>
      <c r="AM41" s="170">
        <v>0</v>
      </c>
      <c r="AN41" s="170">
        <v>0</v>
      </c>
      <c r="AO41" s="170">
        <v>0</v>
      </c>
      <c r="AP41" s="211">
        <v>0</v>
      </c>
      <c r="AQ41" s="170">
        <v>0</v>
      </c>
      <c r="AR41" s="170">
        <v>0</v>
      </c>
    </row>
    <row r="42" spans="1:44" x14ac:dyDescent="0.3">
      <c r="A42" s="170">
        <v>10682</v>
      </c>
      <c r="B42" s="170" t="s">
        <v>493</v>
      </c>
      <c r="C42" s="170" t="s">
        <v>53</v>
      </c>
      <c r="D42" s="170" t="s">
        <v>526</v>
      </c>
      <c r="E42" s="170" t="s">
        <v>468</v>
      </c>
      <c r="F42" s="170" t="s">
        <v>495</v>
      </c>
      <c r="G42" s="170" t="s">
        <v>440</v>
      </c>
      <c r="H42" s="170" t="s">
        <v>441</v>
      </c>
      <c r="I42" s="170" t="s">
        <v>366</v>
      </c>
      <c r="J42" s="170" t="s">
        <v>608</v>
      </c>
      <c r="K42" s="170">
        <v>40.24</v>
      </c>
      <c r="L42" s="170">
        <v>-103.6225</v>
      </c>
      <c r="M42" s="170">
        <v>10190013</v>
      </c>
      <c r="N42" s="170" t="s">
        <v>558</v>
      </c>
      <c r="O42" s="170">
        <v>1994</v>
      </c>
      <c r="P42" s="170">
        <v>37</v>
      </c>
      <c r="Q42" s="412">
        <v>19227</v>
      </c>
      <c r="R42" s="413">
        <v>0.06</v>
      </c>
      <c r="S42" s="170" t="s">
        <v>587</v>
      </c>
      <c r="T42" s="170" t="s">
        <v>594</v>
      </c>
      <c r="U42" s="170">
        <v>0</v>
      </c>
      <c r="V42" s="170">
        <v>0</v>
      </c>
      <c r="W42" s="170">
        <v>4.8600000000000003</v>
      </c>
      <c r="X42" s="170">
        <v>2.88</v>
      </c>
      <c r="Y42" s="170">
        <v>5.44</v>
      </c>
      <c r="Z42" s="170">
        <v>3.81</v>
      </c>
      <c r="AA42" s="170">
        <v>2.5</v>
      </c>
      <c r="AB42" s="170">
        <v>5.77</v>
      </c>
      <c r="AD42" s="170">
        <v>10190013</v>
      </c>
      <c r="AE42" s="170">
        <f t="shared" si="12"/>
        <v>14.920199999999999</v>
      </c>
      <c r="AF42" s="170">
        <f t="shared" si="13"/>
        <v>8.8415999999999997</v>
      </c>
      <c r="AG42" s="170">
        <f t="shared" si="14"/>
        <v>16.700800000000001</v>
      </c>
      <c r="AH42" s="170">
        <f t="shared" si="15"/>
        <v>11.6967</v>
      </c>
      <c r="AI42" s="170">
        <f t="shared" si="16"/>
        <v>7.6749999999999998</v>
      </c>
      <c r="AJ42" s="170">
        <f t="shared" si="17"/>
        <v>17.713899999999999</v>
      </c>
      <c r="AL42" s="170">
        <v>11020008</v>
      </c>
      <c r="AM42" s="170">
        <v>0</v>
      </c>
      <c r="AN42" s="170">
        <v>0</v>
      </c>
      <c r="AO42" s="170">
        <v>0</v>
      </c>
      <c r="AP42" s="211">
        <v>0</v>
      </c>
      <c r="AQ42" s="170">
        <v>0</v>
      </c>
      <c r="AR42" s="170">
        <v>0</v>
      </c>
    </row>
    <row r="43" spans="1:44" x14ac:dyDescent="0.3">
      <c r="A43" s="170">
        <v>10682</v>
      </c>
      <c r="B43" s="170" t="s">
        <v>493</v>
      </c>
      <c r="C43" s="170" t="s">
        <v>53</v>
      </c>
      <c r="D43" s="170" t="s">
        <v>529</v>
      </c>
      <c r="E43" s="170" t="s">
        <v>468</v>
      </c>
      <c r="F43" s="170" t="s">
        <v>495</v>
      </c>
      <c r="G43" s="170" t="s">
        <v>440</v>
      </c>
      <c r="H43" s="170" t="s">
        <v>441</v>
      </c>
      <c r="I43" s="170" t="s">
        <v>366</v>
      </c>
      <c r="J43" s="170" t="s">
        <v>608</v>
      </c>
      <c r="K43" s="170">
        <v>40.24</v>
      </c>
      <c r="L43" s="170">
        <v>-103.6225</v>
      </c>
      <c r="M43" s="170">
        <v>10190013</v>
      </c>
      <c r="N43" s="170" t="s">
        <v>558</v>
      </c>
      <c r="O43" s="170">
        <v>2002</v>
      </c>
      <c r="P43" s="170">
        <v>90</v>
      </c>
      <c r="Q43" s="412">
        <v>46769</v>
      </c>
      <c r="R43" s="413">
        <v>0.06</v>
      </c>
      <c r="S43" s="170" t="s">
        <v>587</v>
      </c>
      <c r="T43" s="170" t="s">
        <v>594</v>
      </c>
      <c r="U43" s="170">
        <v>566.16999999999996</v>
      </c>
      <c r="V43" s="170">
        <v>495.4</v>
      </c>
      <c r="W43" s="170">
        <v>11.83</v>
      </c>
      <c r="X43" s="170">
        <v>7.02</v>
      </c>
      <c r="Y43" s="170">
        <v>13.24</v>
      </c>
      <c r="Z43" s="170">
        <v>9.26</v>
      </c>
      <c r="AA43" s="170">
        <v>6.08</v>
      </c>
      <c r="AB43" s="170">
        <v>14.03</v>
      </c>
      <c r="AD43" s="170">
        <v>10190013</v>
      </c>
      <c r="AE43" s="170">
        <f t="shared" si="12"/>
        <v>36.318100000000001</v>
      </c>
      <c r="AF43" s="170">
        <f t="shared" si="13"/>
        <v>21.551399999999997</v>
      </c>
      <c r="AG43" s="170">
        <f t="shared" si="14"/>
        <v>40.646799999999999</v>
      </c>
      <c r="AH43" s="170">
        <f t="shared" si="15"/>
        <v>28.428199999999997</v>
      </c>
      <c r="AI43" s="170">
        <f t="shared" si="16"/>
        <v>18.665599999999998</v>
      </c>
      <c r="AJ43" s="170">
        <f t="shared" si="17"/>
        <v>43.072099999999999</v>
      </c>
      <c r="AL43" s="170">
        <v>11020009</v>
      </c>
      <c r="AM43" s="170">
        <v>0</v>
      </c>
      <c r="AN43" s="170">
        <v>0</v>
      </c>
      <c r="AO43" s="170">
        <v>0</v>
      </c>
      <c r="AP43" s="211">
        <v>0</v>
      </c>
      <c r="AQ43" s="170">
        <v>0</v>
      </c>
      <c r="AR43" s="170">
        <v>0</v>
      </c>
    </row>
    <row r="44" spans="1:44" x14ac:dyDescent="0.3">
      <c r="A44" s="170">
        <v>10682</v>
      </c>
      <c r="B44" s="170" t="s">
        <v>493</v>
      </c>
      <c r="C44" s="170" t="s">
        <v>53</v>
      </c>
      <c r="D44" s="170" t="s">
        <v>533</v>
      </c>
      <c r="E44" s="170" t="s">
        <v>468</v>
      </c>
      <c r="F44" s="170" t="s">
        <v>495</v>
      </c>
      <c r="G44" s="170" t="s">
        <v>440</v>
      </c>
      <c r="H44" s="170" t="s">
        <v>441</v>
      </c>
      <c r="I44" s="170" t="s">
        <v>366</v>
      </c>
      <c r="J44" s="170" t="s">
        <v>608</v>
      </c>
      <c r="K44" s="170">
        <v>40.24</v>
      </c>
      <c r="L44" s="170">
        <v>-103.6225</v>
      </c>
      <c r="M44" s="170">
        <v>10190013</v>
      </c>
      <c r="N44" s="170" t="s">
        <v>558</v>
      </c>
      <c r="O44" s="170">
        <v>1994</v>
      </c>
      <c r="P44" s="170">
        <v>37</v>
      </c>
      <c r="Q44" s="412">
        <v>59764</v>
      </c>
      <c r="R44" s="413">
        <v>0.18</v>
      </c>
      <c r="S44" s="170" t="s">
        <v>587</v>
      </c>
      <c r="T44" s="170" t="s">
        <v>594</v>
      </c>
      <c r="U44" s="170">
        <v>0</v>
      </c>
      <c r="V44" s="170">
        <v>0</v>
      </c>
      <c r="W44" s="170">
        <v>15.12</v>
      </c>
      <c r="X44" s="170">
        <v>8.9600000000000009</v>
      </c>
      <c r="Y44" s="170">
        <v>16.91</v>
      </c>
      <c r="Z44" s="170">
        <v>11.83</v>
      </c>
      <c r="AA44" s="170">
        <v>7.77</v>
      </c>
      <c r="AB44" s="170">
        <v>17.93</v>
      </c>
      <c r="AD44" s="170">
        <v>10190013</v>
      </c>
      <c r="AE44" s="170">
        <f t="shared" si="12"/>
        <v>46.418399999999998</v>
      </c>
      <c r="AF44" s="170">
        <f t="shared" si="13"/>
        <v>27.507200000000001</v>
      </c>
      <c r="AG44" s="170">
        <f t="shared" si="14"/>
        <v>51.913699999999999</v>
      </c>
      <c r="AH44" s="170">
        <f t="shared" si="15"/>
        <v>36.318100000000001</v>
      </c>
      <c r="AI44" s="170">
        <f t="shared" si="16"/>
        <v>23.853899999999996</v>
      </c>
      <c r="AJ44" s="170">
        <f t="shared" si="17"/>
        <v>55.045099999999998</v>
      </c>
      <c r="AL44" s="170">
        <v>11020010</v>
      </c>
      <c r="AM44" s="170">
        <v>0</v>
      </c>
      <c r="AN44" s="170">
        <v>0</v>
      </c>
      <c r="AO44" s="170">
        <v>0</v>
      </c>
      <c r="AP44" s="211">
        <v>0</v>
      </c>
      <c r="AQ44" s="170">
        <v>0</v>
      </c>
      <c r="AR44" s="170">
        <v>0</v>
      </c>
    </row>
    <row r="45" spans="1:44" x14ac:dyDescent="0.3">
      <c r="A45" s="170">
        <v>462</v>
      </c>
      <c r="B45" s="170" t="s">
        <v>449</v>
      </c>
      <c r="C45" s="170" t="s">
        <v>53</v>
      </c>
      <c r="D45" s="170" t="s">
        <v>450</v>
      </c>
      <c r="E45" s="170" t="s">
        <v>451</v>
      </c>
      <c r="F45" s="170" t="s">
        <v>439</v>
      </c>
      <c r="G45" s="170" t="s">
        <v>440</v>
      </c>
      <c r="H45" s="170" t="s">
        <v>441</v>
      </c>
      <c r="I45" s="170" t="s">
        <v>366</v>
      </c>
      <c r="J45" s="170" t="s">
        <v>607</v>
      </c>
      <c r="K45" s="170">
        <v>38.434399999999997</v>
      </c>
      <c r="L45" s="170">
        <v>-105.25</v>
      </c>
      <c r="M45" s="170">
        <v>11020002</v>
      </c>
      <c r="N45" s="170" t="s">
        <v>560</v>
      </c>
      <c r="O45" s="170">
        <v>1955</v>
      </c>
      <c r="P45" s="170">
        <v>18.7</v>
      </c>
      <c r="Q45" s="412">
        <v>108386</v>
      </c>
      <c r="R45" s="413">
        <v>0.66</v>
      </c>
      <c r="S45" s="170" t="s">
        <v>585</v>
      </c>
      <c r="T45" s="170" t="s">
        <v>583</v>
      </c>
      <c r="U45" s="170">
        <v>0</v>
      </c>
      <c r="V45" s="170">
        <v>0</v>
      </c>
      <c r="W45" s="170">
        <v>108.93</v>
      </c>
      <c r="X45" s="170">
        <v>54.19</v>
      </c>
      <c r="Y45" s="170">
        <v>130.06</v>
      </c>
      <c r="Z45" s="170">
        <v>74.459999999999994</v>
      </c>
      <c r="AA45" s="170">
        <v>52.03</v>
      </c>
      <c r="AB45" s="170">
        <v>119.22</v>
      </c>
      <c r="AD45" s="170">
        <v>11020002</v>
      </c>
      <c r="AE45" s="170">
        <f t="shared" si="12"/>
        <v>334.4151</v>
      </c>
      <c r="AF45" s="170">
        <f t="shared" si="13"/>
        <v>166.36329999999998</v>
      </c>
      <c r="AG45" s="170">
        <f t="shared" si="14"/>
        <v>399.2842</v>
      </c>
      <c r="AH45" s="170">
        <f t="shared" si="15"/>
        <v>228.59219999999996</v>
      </c>
      <c r="AI45" s="170">
        <f t="shared" si="16"/>
        <v>159.7321</v>
      </c>
      <c r="AJ45" s="170">
        <f t="shared" si="17"/>
        <v>366.00539999999995</v>
      </c>
      <c r="AL45" s="170">
        <v>11020011</v>
      </c>
      <c r="AM45" s="170">
        <v>0</v>
      </c>
      <c r="AN45" s="170">
        <v>0</v>
      </c>
      <c r="AO45" s="170">
        <v>0</v>
      </c>
      <c r="AP45" s="211">
        <v>0</v>
      </c>
      <c r="AQ45" s="170">
        <v>0</v>
      </c>
      <c r="AR45" s="170">
        <v>0</v>
      </c>
    </row>
    <row r="46" spans="1:44" x14ac:dyDescent="0.3">
      <c r="A46" s="170">
        <v>462</v>
      </c>
      <c r="B46" s="170" t="s">
        <v>449</v>
      </c>
      <c r="C46" s="170" t="s">
        <v>53</v>
      </c>
      <c r="D46" s="170" t="s">
        <v>452</v>
      </c>
      <c r="E46" s="170" t="s">
        <v>451</v>
      </c>
      <c r="F46" s="170" t="s">
        <v>439</v>
      </c>
      <c r="G46" s="170" t="s">
        <v>440</v>
      </c>
      <c r="H46" s="170" t="s">
        <v>441</v>
      </c>
      <c r="I46" s="170" t="s">
        <v>366</v>
      </c>
      <c r="J46" s="170" t="s">
        <v>607</v>
      </c>
      <c r="K46" s="170">
        <v>38.434399999999997</v>
      </c>
      <c r="L46" s="170">
        <v>-105.25</v>
      </c>
      <c r="M46" s="170">
        <v>11020002</v>
      </c>
      <c r="N46" s="170" t="s">
        <v>560</v>
      </c>
      <c r="O46" s="170">
        <v>1959</v>
      </c>
      <c r="P46" s="170">
        <v>25</v>
      </c>
      <c r="Q46" s="412">
        <v>158497</v>
      </c>
      <c r="R46" s="413">
        <v>0.72</v>
      </c>
      <c r="S46" s="170" t="s">
        <v>585</v>
      </c>
      <c r="T46" s="170" t="s">
        <v>583</v>
      </c>
      <c r="U46" s="170">
        <v>0</v>
      </c>
      <c r="V46" s="170">
        <v>0</v>
      </c>
      <c r="W46" s="170">
        <v>159.29</v>
      </c>
      <c r="X46" s="170">
        <v>79.25</v>
      </c>
      <c r="Y46" s="170">
        <v>190.2</v>
      </c>
      <c r="Z46" s="170">
        <v>108.89</v>
      </c>
      <c r="AA46" s="170">
        <v>76.08</v>
      </c>
      <c r="AB46" s="170">
        <v>174.35</v>
      </c>
      <c r="AD46" s="170">
        <v>11020002</v>
      </c>
      <c r="AE46" s="170">
        <f t="shared" si="12"/>
        <v>489.02029999999996</v>
      </c>
      <c r="AF46" s="170">
        <f t="shared" si="13"/>
        <v>243.29749999999999</v>
      </c>
      <c r="AG46" s="170">
        <f t="shared" si="14"/>
        <v>583.91399999999999</v>
      </c>
      <c r="AH46" s="170">
        <f t="shared" si="15"/>
        <v>334.29230000000001</v>
      </c>
      <c r="AI46" s="170">
        <f t="shared" si="16"/>
        <v>233.56559999999999</v>
      </c>
      <c r="AJ46" s="170">
        <f t="shared" si="17"/>
        <v>535.25450000000001</v>
      </c>
      <c r="AL46" s="170">
        <v>11020012</v>
      </c>
      <c r="AM46" s="170">
        <v>0</v>
      </c>
      <c r="AN46" s="170">
        <v>0</v>
      </c>
      <c r="AO46" s="170">
        <v>0</v>
      </c>
      <c r="AP46" s="211">
        <v>0</v>
      </c>
      <c r="AQ46" s="170">
        <v>0</v>
      </c>
      <c r="AR46" s="170">
        <v>0</v>
      </c>
    </row>
    <row r="47" spans="1:44" x14ac:dyDescent="0.3">
      <c r="A47" s="170">
        <v>470</v>
      </c>
      <c r="B47" s="170" t="s">
        <v>471</v>
      </c>
      <c r="C47" s="170" t="s">
        <v>53</v>
      </c>
      <c r="D47" s="170" t="s">
        <v>472</v>
      </c>
      <c r="E47" s="170" t="s">
        <v>454</v>
      </c>
      <c r="F47" s="170" t="s">
        <v>439</v>
      </c>
      <c r="G47" s="170" t="s">
        <v>440</v>
      </c>
      <c r="H47" s="170" t="s">
        <v>441</v>
      </c>
      <c r="I47" s="170" t="s">
        <v>366</v>
      </c>
      <c r="J47" s="170" t="s">
        <v>607</v>
      </c>
      <c r="K47" s="170">
        <v>38.244399999999999</v>
      </c>
      <c r="L47" s="170">
        <v>-104.54470000000001</v>
      </c>
      <c r="M47" s="170">
        <v>11020002</v>
      </c>
      <c r="N47" s="170" t="s">
        <v>560</v>
      </c>
      <c r="O47" s="170">
        <v>1973</v>
      </c>
      <c r="P47" s="170">
        <v>382.5</v>
      </c>
      <c r="Q47" s="412">
        <v>1829465</v>
      </c>
      <c r="R47" s="413">
        <v>0.55000000000000004</v>
      </c>
      <c r="S47" s="170" t="s">
        <v>585</v>
      </c>
      <c r="T47" s="170" t="s">
        <v>583</v>
      </c>
      <c r="U47" s="414">
        <v>2712.92</v>
      </c>
      <c r="V47" s="414">
        <v>2193.92</v>
      </c>
      <c r="W47" s="414">
        <v>1838.61</v>
      </c>
      <c r="X47" s="170">
        <v>914.73</v>
      </c>
      <c r="Y47" s="414">
        <v>2195.36</v>
      </c>
      <c r="Z47" s="414">
        <v>1256.8399999999999</v>
      </c>
      <c r="AA47" s="170">
        <v>878.14</v>
      </c>
      <c r="AB47" s="414">
        <v>2012.41</v>
      </c>
      <c r="AD47" s="170">
        <v>11020002</v>
      </c>
      <c r="AE47" s="170">
        <f t="shared" si="12"/>
        <v>5644.5326999999997</v>
      </c>
      <c r="AF47" s="170">
        <f t="shared" si="13"/>
        <v>2808.2210999999998</v>
      </c>
      <c r="AG47" s="170">
        <f t="shared" si="14"/>
        <v>6739.7551999999996</v>
      </c>
      <c r="AH47" s="170">
        <f t="shared" si="15"/>
        <v>3858.4987999999994</v>
      </c>
      <c r="AI47" s="170">
        <f t="shared" si="16"/>
        <v>2695.8897999999999</v>
      </c>
      <c r="AJ47" s="170">
        <f t="shared" si="17"/>
        <v>6178.0986999999996</v>
      </c>
      <c r="AL47" s="170">
        <v>11020013</v>
      </c>
      <c r="AM47" s="170">
        <v>0</v>
      </c>
      <c r="AN47" s="170">
        <v>0</v>
      </c>
      <c r="AO47" s="170">
        <v>0</v>
      </c>
      <c r="AP47" s="211">
        <v>0</v>
      </c>
      <c r="AQ47" s="170">
        <v>0</v>
      </c>
      <c r="AR47" s="170">
        <v>0</v>
      </c>
    </row>
    <row r="48" spans="1:44" x14ac:dyDescent="0.3">
      <c r="A48" s="170">
        <v>470</v>
      </c>
      <c r="B48" s="170" t="s">
        <v>471</v>
      </c>
      <c r="C48" s="170" t="s">
        <v>53</v>
      </c>
      <c r="D48" s="170" t="s">
        <v>475</v>
      </c>
      <c r="E48" s="170" t="s">
        <v>454</v>
      </c>
      <c r="F48" s="170" t="s">
        <v>439</v>
      </c>
      <c r="G48" s="170" t="s">
        <v>440</v>
      </c>
      <c r="H48" s="170" t="s">
        <v>441</v>
      </c>
      <c r="I48" s="170" t="s">
        <v>366</v>
      </c>
      <c r="J48" s="170" t="s">
        <v>607</v>
      </c>
      <c r="K48" s="170">
        <v>38.244399999999999</v>
      </c>
      <c r="L48" s="170">
        <v>-104.54470000000001</v>
      </c>
      <c r="M48" s="170">
        <v>11020002</v>
      </c>
      <c r="N48" s="170" t="s">
        <v>560</v>
      </c>
      <c r="O48" s="170">
        <v>1975</v>
      </c>
      <c r="P48" s="170">
        <v>396</v>
      </c>
      <c r="Q48" s="412">
        <v>2548636</v>
      </c>
      <c r="R48" s="413">
        <v>0.73</v>
      </c>
      <c r="S48" s="170" t="s">
        <v>585</v>
      </c>
      <c r="T48" s="170" t="s">
        <v>583</v>
      </c>
      <c r="U48" s="170">
        <v>0</v>
      </c>
      <c r="V48" s="170">
        <v>0</v>
      </c>
      <c r="W48" s="414">
        <v>2561.38</v>
      </c>
      <c r="X48" s="414">
        <v>1274.32</v>
      </c>
      <c r="Y48" s="414">
        <v>3058.36</v>
      </c>
      <c r="Z48" s="414">
        <v>1750.91</v>
      </c>
      <c r="AA48" s="414">
        <v>1223.3499999999999</v>
      </c>
      <c r="AB48" s="414">
        <v>2803.5</v>
      </c>
      <c r="AD48" s="170">
        <v>11020002</v>
      </c>
      <c r="AE48" s="170">
        <f t="shared" si="12"/>
        <v>7863.4366</v>
      </c>
      <c r="AF48" s="170">
        <f t="shared" si="13"/>
        <v>3912.1623999999997</v>
      </c>
      <c r="AG48" s="170">
        <f t="shared" si="14"/>
        <v>9389.1651999999995</v>
      </c>
      <c r="AH48" s="170">
        <f t="shared" si="15"/>
        <v>5375.2937000000002</v>
      </c>
      <c r="AI48" s="170">
        <f t="shared" si="16"/>
        <v>3755.6844999999994</v>
      </c>
      <c r="AJ48" s="170">
        <f t="shared" si="17"/>
        <v>8606.744999999999</v>
      </c>
      <c r="AL48" s="170">
        <v>11030001</v>
      </c>
      <c r="AM48" s="170">
        <v>0</v>
      </c>
      <c r="AN48" s="170">
        <v>0</v>
      </c>
      <c r="AO48" s="170">
        <v>0</v>
      </c>
      <c r="AP48" s="211">
        <v>0</v>
      </c>
      <c r="AQ48" s="170">
        <v>0</v>
      </c>
      <c r="AR48" s="170">
        <v>0</v>
      </c>
    </row>
    <row r="49" spans="1:44" x14ac:dyDescent="0.3">
      <c r="A49" s="170">
        <v>460</v>
      </c>
      <c r="B49" s="170" t="s">
        <v>299</v>
      </c>
      <c r="C49" s="170" t="s">
        <v>53</v>
      </c>
      <c r="D49" s="170" t="s">
        <v>503</v>
      </c>
      <c r="E49" s="170" t="s">
        <v>451</v>
      </c>
      <c r="F49" s="170" t="s">
        <v>504</v>
      </c>
      <c r="G49" s="170" t="s">
        <v>440</v>
      </c>
      <c r="H49" s="170" t="s">
        <v>441</v>
      </c>
      <c r="I49" s="170" t="s">
        <v>366</v>
      </c>
      <c r="J49" s="170" t="s">
        <v>608</v>
      </c>
      <c r="K49" s="170">
        <v>38.2667</v>
      </c>
      <c r="L49" s="170">
        <v>-104.6144</v>
      </c>
      <c r="M49" s="170">
        <v>11020002</v>
      </c>
      <c r="N49" s="170" t="s">
        <v>560</v>
      </c>
      <c r="O49" s="170">
        <v>1949</v>
      </c>
      <c r="P49" s="170">
        <v>15</v>
      </c>
      <c r="Q49" s="412">
        <v>1065</v>
      </c>
      <c r="R49" s="413">
        <v>0.01</v>
      </c>
      <c r="S49" s="170" t="s">
        <v>585</v>
      </c>
      <c r="T49" s="170" t="s">
        <v>583</v>
      </c>
      <c r="U49" s="170">
        <v>0</v>
      </c>
      <c r="V49" s="170">
        <v>0</v>
      </c>
      <c r="W49" s="170">
        <v>1.28</v>
      </c>
      <c r="X49" s="170">
        <v>1.01</v>
      </c>
      <c r="Y49" s="170">
        <v>1.55</v>
      </c>
      <c r="Z49" s="170">
        <v>0.88</v>
      </c>
      <c r="AA49" s="170">
        <v>0.71</v>
      </c>
      <c r="AB49" s="170">
        <v>1.25</v>
      </c>
      <c r="AD49" s="170">
        <v>11020002</v>
      </c>
      <c r="AE49" s="170">
        <f t="shared" si="12"/>
        <v>3.9295999999999998</v>
      </c>
      <c r="AF49" s="170">
        <f t="shared" si="13"/>
        <v>3.1006999999999998</v>
      </c>
      <c r="AG49" s="170">
        <f t="shared" si="14"/>
        <v>4.7584999999999997</v>
      </c>
      <c r="AH49" s="170">
        <f t="shared" si="15"/>
        <v>2.7016</v>
      </c>
      <c r="AI49" s="170">
        <f t="shared" si="16"/>
        <v>2.1797</v>
      </c>
      <c r="AJ49" s="170">
        <f t="shared" si="17"/>
        <v>3.8374999999999999</v>
      </c>
      <c r="AL49" s="170">
        <v>11030002</v>
      </c>
      <c r="AM49" s="170">
        <v>0</v>
      </c>
      <c r="AN49" s="170">
        <v>0</v>
      </c>
      <c r="AO49" s="170">
        <v>0</v>
      </c>
      <c r="AP49" s="211">
        <v>0</v>
      </c>
      <c r="AQ49" s="170">
        <v>0</v>
      </c>
      <c r="AR49" s="170">
        <v>0</v>
      </c>
    </row>
    <row r="50" spans="1:44" x14ac:dyDescent="0.3">
      <c r="A50" s="170">
        <v>492</v>
      </c>
      <c r="B50" s="170" t="s">
        <v>455</v>
      </c>
      <c r="C50" s="170" t="s">
        <v>53</v>
      </c>
      <c r="D50" s="170" t="s">
        <v>456</v>
      </c>
      <c r="E50" s="170" t="s">
        <v>457</v>
      </c>
      <c r="F50" s="170" t="s">
        <v>439</v>
      </c>
      <c r="G50" s="170" t="s">
        <v>440</v>
      </c>
      <c r="H50" s="170" t="s">
        <v>441</v>
      </c>
      <c r="I50" s="170" t="s">
        <v>366</v>
      </c>
      <c r="J50" s="170" t="s">
        <v>607</v>
      </c>
      <c r="K50" s="170">
        <v>38.979399999999998</v>
      </c>
      <c r="L50" s="170">
        <v>-104.8625</v>
      </c>
      <c r="M50" s="170">
        <v>11020003</v>
      </c>
      <c r="N50" s="170" t="s">
        <v>560</v>
      </c>
      <c r="O50" s="170">
        <v>1962</v>
      </c>
      <c r="P50" s="170">
        <v>50</v>
      </c>
      <c r="Q50" s="412">
        <v>367168</v>
      </c>
      <c r="R50" s="413">
        <v>0.84</v>
      </c>
      <c r="S50" s="170" t="s">
        <v>587</v>
      </c>
      <c r="T50" s="170" t="s">
        <v>588</v>
      </c>
      <c r="U50" s="170">
        <v>235.91</v>
      </c>
      <c r="V50" s="170">
        <v>212.32</v>
      </c>
      <c r="W50" s="170">
        <v>369</v>
      </c>
      <c r="X50" s="170">
        <v>183.58</v>
      </c>
      <c r="Y50" s="170">
        <v>440.6</v>
      </c>
      <c r="Z50" s="170">
        <v>252.24</v>
      </c>
      <c r="AA50" s="170">
        <v>176.24</v>
      </c>
      <c r="AB50" s="170">
        <v>403.88</v>
      </c>
      <c r="AD50" s="170">
        <v>11020003</v>
      </c>
      <c r="AE50" s="170">
        <f t="shared" si="12"/>
        <v>1132.83</v>
      </c>
      <c r="AF50" s="170">
        <f t="shared" si="13"/>
        <v>563.59059999999999</v>
      </c>
      <c r="AG50" s="170">
        <f t="shared" si="14"/>
        <v>1352.6420000000001</v>
      </c>
      <c r="AH50" s="170">
        <f t="shared" si="15"/>
        <v>774.3768</v>
      </c>
      <c r="AI50" s="170">
        <f t="shared" si="16"/>
        <v>541.05679999999995</v>
      </c>
      <c r="AJ50" s="170">
        <f t="shared" si="17"/>
        <v>1239.9115999999999</v>
      </c>
      <c r="AL50" s="170">
        <v>11040001</v>
      </c>
      <c r="AM50" s="170">
        <v>0</v>
      </c>
      <c r="AN50" s="170">
        <v>0</v>
      </c>
      <c r="AO50" s="170">
        <v>0</v>
      </c>
      <c r="AP50" s="211">
        <v>0</v>
      </c>
      <c r="AQ50" s="170">
        <v>0</v>
      </c>
      <c r="AR50" s="170">
        <v>0</v>
      </c>
    </row>
    <row r="51" spans="1:44" x14ac:dyDescent="0.3">
      <c r="A51" s="170">
        <v>492</v>
      </c>
      <c r="B51" s="170" t="s">
        <v>455</v>
      </c>
      <c r="C51" s="170" t="s">
        <v>53</v>
      </c>
      <c r="D51" s="170" t="s">
        <v>459</v>
      </c>
      <c r="E51" s="170" t="s">
        <v>457</v>
      </c>
      <c r="F51" s="170" t="s">
        <v>439</v>
      </c>
      <c r="G51" s="170" t="s">
        <v>440</v>
      </c>
      <c r="H51" s="170" t="s">
        <v>441</v>
      </c>
      <c r="I51" s="170" t="s">
        <v>366</v>
      </c>
      <c r="J51" s="170" t="s">
        <v>607</v>
      </c>
      <c r="K51" s="170">
        <v>38.979399999999998</v>
      </c>
      <c r="L51" s="170">
        <v>-104.8625</v>
      </c>
      <c r="M51" s="170">
        <v>11020003</v>
      </c>
      <c r="N51" s="170" t="s">
        <v>560</v>
      </c>
      <c r="O51" s="170">
        <v>1968</v>
      </c>
      <c r="P51" s="170">
        <v>75</v>
      </c>
      <c r="Q51" s="412">
        <v>530375</v>
      </c>
      <c r="R51" s="413">
        <v>0.81</v>
      </c>
      <c r="S51" s="170" t="s">
        <v>587</v>
      </c>
      <c r="T51" s="170" t="s">
        <v>588</v>
      </c>
      <c r="U51" s="170">
        <v>471.81</v>
      </c>
      <c r="V51" s="170">
        <v>448.22</v>
      </c>
      <c r="W51" s="170">
        <v>533.03</v>
      </c>
      <c r="X51" s="170">
        <v>265.19</v>
      </c>
      <c r="Y51" s="170">
        <v>636.45000000000005</v>
      </c>
      <c r="Z51" s="170">
        <v>364.37</v>
      </c>
      <c r="AA51" s="170">
        <v>254.58</v>
      </c>
      <c r="AB51" s="170">
        <v>583.41</v>
      </c>
      <c r="AD51" s="170">
        <v>11020003</v>
      </c>
      <c r="AE51" s="170">
        <f t="shared" si="12"/>
        <v>1636.4020999999998</v>
      </c>
      <c r="AF51" s="170">
        <f t="shared" si="13"/>
        <v>814.13329999999996</v>
      </c>
      <c r="AG51" s="170">
        <f t="shared" si="14"/>
        <v>1953.9014999999999</v>
      </c>
      <c r="AH51" s="170">
        <f t="shared" si="15"/>
        <v>1118.6159</v>
      </c>
      <c r="AI51" s="170">
        <f t="shared" si="16"/>
        <v>781.56060000000002</v>
      </c>
      <c r="AJ51" s="170">
        <f t="shared" si="17"/>
        <v>1791.0686999999998</v>
      </c>
      <c r="AL51" s="170">
        <v>11040002</v>
      </c>
      <c r="AM51" s="170">
        <v>0</v>
      </c>
      <c r="AN51" s="170">
        <v>0</v>
      </c>
      <c r="AO51" s="170">
        <v>0</v>
      </c>
      <c r="AP51" s="211">
        <v>0</v>
      </c>
      <c r="AQ51" s="170">
        <v>0</v>
      </c>
      <c r="AR51" s="170">
        <v>0</v>
      </c>
    </row>
    <row r="52" spans="1:44" x14ac:dyDescent="0.3">
      <c r="A52" s="170">
        <v>492</v>
      </c>
      <c r="B52" s="170" t="s">
        <v>455</v>
      </c>
      <c r="C52" s="170" t="s">
        <v>53</v>
      </c>
      <c r="D52" s="170" t="s">
        <v>464</v>
      </c>
      <c r="E52" s="170" t="s">
        <v>457</v>
      </c>
      <c r="F52" s="170" t="s">
        <v>439</v>
      </c>
      <c r="G52" s="170" t="s">
        <v>440</v>
      </c>
      <c r="H52" s="170" t="s">
        <v>441</v>
      </c>
      <c r="I52" s="170" t="s">
        <v>366</v>
      </c>
      <c r="J52" s="170" t="s">
        <v>607</v>
      </c>
      <c r="K52" s="170">
        <v>38.979399999999998</v>
      </c>
      <c r="L52" s="170">
        <v>-104.8625</v>
      </c>
      <c r="M52" s="170">
        <v>11020003</v>
      </c>
      <c r="N52" s="170" t="s">
        <v>560</v>
      </c>
      <c r="O52" s="170">
        <v>1974</v>
      </c>
      <c r="P52" s="170">
        <v>132</v>
      </c>
      <c r="Q52" s="412">
        <v>859566</v>
      </c>
      <c r="R52" s="413">
        <v>0.74</v>
      </c>
      <c r="S52" s="170" t="s">
        <v>587</v>
      </c>
      <c r="T52" s="170" t="s">
        <v>588</v>
      </c>
      <c r="U52" s="170">
        <v>424.63</v>
      </c>
      <c r="V52" s="170">
        <v>377.45</v>
      </c>
      <c r="W52" s="170">
        <v>863.86</v>
      </c>
      <c r="X52" s="170">
        <v>429.78</v>
      </c>
      <c r="Y52" s="414">
        <v>1031.48</v>
      </c>
      <c r="Z52" s="170">
        <v>590.52</v>
      </c>
      <c r="AA52" s="170">
        <v>412.59</v>
      </c>
      <c r="AB52" s="170">
        <v>945.52</v>
      </c>
      <c r="AD52" s="170">
        <v>11020003</v>
      </c>
      <c r="AE52" s="170">
        <f t="shared" si="12"/>
        <v>2652.0501999999997</v>
      </c>
      <c r="AF52" s="170">
        <f t="shared" si="13"/>
        <v>1319.4245999999998</v>
      </c>
      <c r="AG52" s="170">
        <f t="shared" si="14"/>
        <v>3166.6435999999999</v>
      </c>
      <c r="AH52" s="170">
        <f t="shared" si="15"/>
        <v>1812.8963999999999</v>
      </c>
      <c r="AI52" s="170">
        <f t="shared" si="16"/>
        <v>1266.6512999999998</v>
      </c>
      <c r="AJ52" s="170">
        <f t="shared" si="17"/>
        <v>2902.7464</v>
      </c>
      <c r="AL52" s="170">
        <v>11040003</v>
      </c>
      <c r="AM52" s="170">
        <v>0</v>
      </c>
      <c r="AN52" s="170">
        <v>0</v>
      </c>
      <c r="AO52" s="170">
        <v>0</v>
      </c>
      <c r="AP52" s="211">
        <v>0</v>
      </c>
      <c r="AQ52" s="170">
        <v>0</v>
      </c>
      <c r="AR52" s="170">
        <v>0</v>
      </c>
    </row>
    <row r="53" spans="1:44" x14ac:dyDescent="0.3">
      <c r="A53" s="173">
        <v>8219</v>
      </c>
      <c r="B53" s="173" t="s">
        <v>469</v>
      </c>
      <c r="C53" s="173" t="s">
        <v>53</v>
      </c>
      <c r="D53" s="173" t="s">
        <v>470</v>
      </c>
      <c r="E53" s="173" t="s">
        <v>457</v>
      </c>
      <c r="F53" s="173" t="s">
        <v>439</v>
      </c>
      <c r="G53" s="173" t="s">
        <v>440</v>
      </c>
      <c r="H53" s="173" t="s">
        <v>441</v>
      </c>
      <c r="I53" s="173" t="s">
        <v>366</v>
      </c>
      <c r="J53" s="173" t="s">
        <v>607</v>
      </c>
      <c r="K53" s="173">
        <v>38.699399999999997</v>
      </c>
      <c r="L53" s="173">
        <v>-104.70059999999999</v>
      </c>
      <c r="M53" s="173">
        <v>11020003</v>
      </c>
      <c r="N53" s="173" t="s">
        <v>560</v>
      </c>
      <c r="O53" s="173">
        <v>1980</v>
      </c>
      <c r="P53" s="173">
        <v>207</v>
      </c>
      <c r="Q53" s="415">
        <v>1742884</v>
      </c>
      <c r="R53" s="416">
        <v>0.96</v>
      </c>
      <c r="S53" s="173" t="s">
        <v>590</v>
      </c>
      <c r="T53" s="173" t="s">
        <v>591</v>
      </c>
      <c r="U53" s="173">
        <v>707.72</v>
      </c>
      <c r="V53" s="173">
        <v>707.72</v>
      </c>
      <c r="W53" s="417">
        <v>1751.6</v>
      </c>
      <c r="X53" s="173">
        <v>871.44</v>
      </c>
      <c r="Y53" s="417">
        <v>2091.46</v>
      </c>
      <c r="Z53" s="417">
        <v>1197.3599999999999</v>
      </c>
      <c r="AA53" s="173">
        <v>836.58</v>
      </c>
      <c r="AB53" s="417">
        <v>1917.17</v>
      </c>
      <c r="AC53" s="78"/>
      <c r="AD53" s="173">
        <v>11020003</v>
      </c>
      <c r="AE53" s="170">
        <f t="shared" si="12"/>
        <v>5377.4119999999994</v>
      </c>
      <c r="AF53" s="170">
        <f t="shared" si="13"/>
        <v>2675.3208</v>
      </c>
      <c r="AG53" s="170">
        <f t="shared" si="14"/>
        <v>6420.7821999999996</v>
      </c>
      <c r="AH53" s="170">
        <f t="shared" si="15"/>
        <v>3675.8951999999995</v>
      </c>
      <c r="AI53" s="170">
        <f t="shared" si="16"/>
        <v>2568.3006</v>
      </c>
      <c r="AJ53" s="170">
        <f t="shared" si="17"/>
        <v>5885.7119000000002</v>
      </c>
      <c r="AL53" s="170">
        <v>11040004</v>
      </c>
      <c r="AM53" s="170">
        <v>0</v>
      </c>
      <c r="AN53" s="170">
        <v>0</v>
      </c>
      <c r="AO53" s="170">
        <v>0</v>
      </c>
      <c r="AP53" s="211">
        <v>0</v>
      </c>
      <c r="AQ53" s="170">
        <v>0</v>
      </c>
      <c r="AR53" s="170">
        <v>0</v>
      </c>
    </row>
    <row r="54" spans="1:44" x14ac:dyDescent="0.3">
      <c r="A54" s="170">
        <v>55283</v>
      </c>
      <c r="B54" s="170" t="s">
        <v>507</v>
      </c>
      <c r="C54" s="170" t="s">
        <v>53</v>
      </c>
      <c r="D54" s="170" t="s">
        <v>508</v>
      </c>
      <c r="E54" s="170" t="s">
        <v>457</v>
      </c>
      <c r="F54" s="170" t="s">
        <v>509</v>
      </c>
      <c r="G54" s="170" t="s">
        <v>510</v>
      </c>
      <c r="H54" s="170" t="s">
        <v>511</v>
      </c>
      <c r="I54" s="170" t="s">
        <v>366</v>
      </c>
      <c r="J54" s="170" t="s">
        <v>608</v>
      </c>
      <c r="K54" s="170">
        <v>38.628100000000003</v>
      </c>
      <c r="L54" s="170">
        <v>-104.7069</v>
      </c>
      <c r="M54" s="170">
        <v>11020003</v>
      </c>
      <c r="N54" s="170" t="s">
        <v>560</v>
      </c>
      <c r="O54" s="170">
        <v>2003</v>
      </c>
      <c r="P54" s="170">
        <v>154</v>
      </c>
      <c r="Q54" s="412">
        <v>694339</v>
      </c>
      <c r="R54" s="413">
        <v>0.51</v>
      </c>
      <c r="S54" s="170" t="s">
        <v>595</v>
      </c>
      <c r="T54" s="170" t="s">
        <v>596</v>
      </c>
      <c r="U54" s="170">
        <v>0</v>
      </c>
      <c r="V54" s="170">
        <v>0</v>
      </c>
      <c r="W54" s="170">
        <v>1.39</v>
      </c>
      <c r="X54" s="170">
        <v>0</v>
      </c>
      <c r="Y54" s="170">
        <v>2.78</v>
      </c>
      <c r="Z54" s="170">
        <v>1.39</v>
      </c>
      <c r="AA54" s="170">
        <v>0</v>
      </c>
      <c r="AB54" s="170">
        <v>2.78</v>
      </c>
      <c r="AD54" s="170">
        <v>11020003</v>
      </c>
      <c r="AE54" s="170">
        <f t="shared" si="12"/>
        <v>4.2672999999999996</v>
      </c>
      <c r="AF54" s="170">
        <f t="shared" si="13"/>
        <v>0</v>
      </c>
      <c r="AG54" s="170">
        <f t="shared" si="14"/>
        <v>8.5345999999999993</v>
      </c>
      <c r="AH54" s="170">
        <f t="shared" si="15"/>
        <v>4.2672999999999996</v>
      </c>
      <c r="AI54" s="170">
        <f t="shared" si="16"/>
        <v>0</v>
      </c>
      <c r="AJ54" s="170">
        <f t="shared" si="17"/>
        <v>8.5345999999999993</v>
      </c>
      <c r="AL54" s="170">
        <v>11040005</v>
      </c>
      <c r="AM54" s="170">
        <v>0</v>
      </c>
      <c r="AN54" s="170">
        <v>0</v>
      </c>
      <c r="AO54" s="170">
        <v>0</v>
      </c>
      <c r="AP54" s="211">
        <v>0</v>
      </c>
      <c r="AQ54" s="170">
        <v>0</v>
      </c>
      <c r="AR54" s="170">
        <v>0</v>
      </c>
    </row>
    <row r="55" spans="1:44" x14ac:dyDescent="0.3">
      <c r="A55" s="170">
        <v>55283</v>
      </c>
      <c r="B55" s="170" t="s">
        <v>507</v>
      </c>
      <c r="C55" s="170" t="s">
        <v>53</v>
      </c>
      <c r="D55" s="170" t="s">
        <v>512</v>
      </c>
      <c r="E55" s="170" t="s">
        <v>457</v>
      </c>
      <c r="F55" s="170" t="s">
        <v>509</v>
      </c>
      <c r="G55" s="170" t="s">
        <v>510</v>
      </c>
      <c r="H55" s="170" t="s">
        <v>511</v>
      </c>
      <c r="I55" s="170" t="s">
        <v>366</v>
      </c>
      <c r="J55" s="170" t="s">
        <v>608</v>
      </c>
      <c r="K55" s="170">
        <v>38.628100000000003</v>
      </c>
      <c r="L55" s="170">
        <v>-104.7069</v>
      </c>
      <c r="M55" s="170">
        <v>11020003</v>
      </c>
      <c r="N55" s="170" t="s">
        <v>560</v>
      </c>
      <c r="O55" s="170">
        <v>2003</v>
      </c>
      <c r="P55" s="170">
        <v>154</v>
      </c>
      <c r="Q55" s="412">
        <v>694339</v>
      </c>
      <c r="R55" s="413">
        <v>0.51</v>
      </c>
      <c r="S55" s="170" t="s">
        <v>595</v>
      </c>
      <c r="T55" s="170" t="s">
        <v>596</v>
      </c>
      <c r="U55" s="170">
        <v>0</v>
      </c>
      <c r="V55" s="170">
        <v>0</v>
      </c>
      <c r="W55" s="170">
        <v>1.39</v>
      </c>
      <c r="X55" s="170">
        <v>0</v>
      </c>
      <c r="Y55" s="170">
        <v>2.78</v>
      </c>
      <c r="Z55" s="170">
        <v>1.39</v>
      </c>
      <c r="AA55" s="170">
        <v>0</v>
      </c>
      <c r="AB55" s="170">
        <v>2.78</v>
      </c>
      <c r="AD55" s="170">
        <v>11020003</v>
      </c>
      <c r="AE55" s="170">
        <f t="shared" si="12"/>
        <v>4.2672999999999996</v>
      </c>
      <c r="AF55" s="170">
        <f t="shared" si="13"/>
        <v>0</v>
      </c>
      <c r="AG55" s="170">
        <f t="shared" si="14"/>
        <v>8.5345999999999993</v>
      </c>
      <c r="AH55" s="170">
        <f t="shared" si="15"/>
        <v>4.2672999999999996</v>
      </c>
      <c r="AI55" s="170">
        <f t="shared" si="16"/>
        <v>0</v>
      </c>
      <c r="AJ55" s="170">
        <f t="shared" si="17"/>
        <v>8.5345999999999993</v>
      </c>
      <c r="AL55" s="170">
        <v>11080001</v>
      </c>
      <c r="AM55" s="170">
        <v>0</v>
      </c>
      <c r="AN55" s="170">
        <v>0</v>
      </c>
      <c r="AO55" s="170">
        <v>0</v>
      </c>
      <c r="AP55" s="211">
        <v>0</v>
      </c>
      <c r="AQ55" s="170">
        <v>0</v>
      </c>
      <c r="AR55" s="170">
        <v>0</v>
      </c>
    </row>
    <row r="56" spans="1:44" x14ac:dyDescent="0.3">
      <c r="A56" s="170">
        <v>55283</v>
      </c>
      <c r="B56" s="170" t="s">
        <v>507</v>
      </c>
      <c r="C56" s="170" t="s">
        <v>53</v>
      </c>
      <c r="D56" s="170" t="s">
        <v>513</v>
      </c>
      <c r="E56" s="170" t="s">
        <v>457</v>
      </c>
      <c r="F56" s="170" t="s">
        <v>509</v>
      </c>
      <c r="G56" s="170" t="s">
        <v>510</v>
      </c>
      <c r="H56" s="170" t="s">
        <v>511</v>
      </c>
      <c r="I56" s="170" t="s">
        <v>366</v>
      </c>
      <c r="J56" s="170" t="s">
        <v>608</v>
      </c>
      <c r="K56" s="170">
        <v>38.628100000000003</v>
      </c>
      <c r="L56" s="170">
        <v>-104.7069</v>
      </c>
      <c r="M56" s="170">
        <v>11020003</v>
      </c>
      <c r="N56" s="170" t="s">
        <v>560</v>
      </c>
      <c r="O56" s="170">
        <v>2003</v>
      </c>
      <c r="P56" s="170">
        <v>233</v>
      </c>
      <c r="Q56" s="412">
        <v>757743</v>
      </c>
      <c r="R56" s="413">
        <v>0.37</v>
      </c>
      <c r="S56" s="170" t="s">
        <v>595</v>
      </c>
      <c r="T56" s="170" t="s">
        <v>596</v>
      </c>
      <c r="U56" s="170">
        <v>0</v>
      </c>
      <c r="V56" s="170">
        <v>0</v>
      </c>
      <c r="W56" s="170">
        <v>1.52</v>
      </c>
      <c r="X56" s="170">
        <v>0</v>
      </c>
      <c r="Y56" s="170">
        <v>3.03</v>
      </c>
      <c r="Z56" s="170">
        <v>1.52</v>
      </c>
      <c r="AA56" s="170">
        <v>0</v>
      </c>
      <c r="AB56" s="170">
        <v>3.03</v>
      </c>
      <c r="AD56" s="170">
        <v>11020003</v>
      </c>
      <c r="AE56" s="170">
        <f t="shared" si="12"/>
        <v>4.6663999999999994</v>
      </c>
      <c r="AF56" s="170">
        <f t="shared" si="13"/>
        <v>0</v>
      </c>
      <c r="AG56" s="170">
        <f t="shared" si="14"/>
        <v>9.3020999999999994</v>
      </c>
      <c r="AH56" s="170">
        <f t="shared" si="15"/>
        <v>4.6663999999999994</v>
      </c>
      <c r="AI56" s="170">
        <f t="shared" si="16"/>
        <v>0</v>
      </c>
      <c r="AJ56" s="170">
        <f t="shared" si="17"/>
        <v>9.3020999999999994</v>
      </c>
      <c r="AL56" s="170">
        <v>13010001</v>
      </c>
      <c r="AM56" s="170">
        <v>0</v>
      </c>
      <c r="AN56" s="170">
        <v>0</v>
      </c>
      <c r="AO56" s="170">
        <v>0</v>
      </c>
      <c r="AP56" s="211">
        <v>0</v>
      </c>
      <c r="AQ56" s="170">
        <v>0</v>
      </c>
      <c r="AR56" s="170">
        <v>0</v>
      </c>
    </row>
    <row r="57" spans="1:44" x14ac:dyDescent="0.3">
      <c r="A57" s="170">
        <v>493</v>
      </c>
      <c r="B57" s="170" t="s">
        <v>518</v>
      </c>
      <c r="C57" s="170" t="s">
        <v>53</v>
      </c>
      <c r="D57" s="170" t="s">
        <v>519</v>
      </c>
      <c r="E57" s="170" t="s">
        <v>457</v>
      </c>
      <c r="F57" s="170" t="s">
        <v>504</v>
      </c>
      <c r="G57" s="170" t="s">
        <v>440</v>
      </c>
      <c r="H57" s="170" t="s">
        <v>441</v>
      </c>
      <c r="I57" s="170" t="s">
        <v>366</v>
      </c>
      <c r="J57" s="170" t="s">
        <v>608</v>
      </c>
      <c r="K57" s="170">
        <v>38.877800000000001</v>
      </c>
      <c r="L57" s="170">
        <v>-104.8231</v>
      </c>
      <c r="M57" s="170">
        <v>11020003</v>
      </c>
      <c r="N57" s="170" t="s">
        <v>560</v>
      </c>
      <c r="O57" s="170">
        <v>1953</v>
      </c>
      <c r="P57" s="170">
        <v>17.3</v>
      </c>
      <c r="Q57" s="412">
        <v>2642</v>
      </c>
      <c r="R57" s="413">
        <v>0.02</v>
      </c>
      <c r="S57" s="170" t="s">
        <v>587</v>
      </c>
      <c r="T57" s="170" t="s">
        <v>594</v>
      </c>
      <c r="U57" s="170">
        <v>0</v>
      </c>
      <c r="V57" s="170">
        <v>0</v>
      </c>
      <c r="W57" s="170">
        <v>3.18</v>
      </c>
      <c r="X57" s="170">
        <v>2.5099999999999998</v>
      </c>
      <c r="Y57" s="170">
        <v>3.86</v>
      </c>
      <c r="Z57" s="170">
        <v>2.1800000000000002</v>
      </c>
      <c r="AA57" s="170">
        <v>1.75</v>
      </c>
      <c r="AB57" s="170">
        <v>3.09</v>
      </c>
      <c r="AD57" s="170">
        <v>11020003</v>
      </c>
      <c r="AE57" s="170">
        <f t="shared" si="12"/>
        <v>9.7626000000000008</v>
      </c>
      <c r="AF57" s="170">
        <f t="shared" si="13"/>
        <v>7.7056999999999993</v>
      </c>
      <c r="AG57" s="170">
        <f t="shared" si="14"/>
        <v>11.850199999999999</v>
      </c>
      <c r="AH57" s="170">
        <f t="shared" si="15"/>
        <v>6.6926000000000005</v>
      </c>
      <c r="AI57" s="170">
        <f t="shared" si="16"/>
        <v>5.3724999999999996</v>
      </c>
      <c r="AJ57" s="170">
        <f t="shared" si="17"/>
        <v>9.4863</v>
      </c>
      <c r="AL57" s="170">
        <v>13010002</v>
      </c>
      <c r="AM57" s="170">
        <v>0</v>
      </c>
      <c r="AN57" s="170">
        <v>0</v>
      </c>
      <c r="AO57" s="170">
        <v>0</v>
      </c>
      <c r="AP57" s="211">
        <v>0</v>
      </c>
      <c r="AQ57" s="170">
        <v>0</v>
      </c>
      <c r="AR57" s="170">
        <v>0</v>
      </c>
    </row>
    <row r="58" spans="1:44" x14ac:dyDescent="0.3">
      <c r="A58" s="170">
        <v>493</v>
      </c>
      <c r="B58" s="170" t="s">
        <v>518</v>
      </c>
      <c r="C58" s="170" t="s">
        <v>53</v>
      </c>
      <c r="D58" s="170" t="s">
        <v>520</v>
      </c>
      <c r="E58" s="170" t="s">
        <v>457</v>
      </c>
      <c r="F58" s="170" t="s">
        <v>504</v>
      </c>
      <c r="G58" s="170" t="s">
        <v>440</v>
      </c>
      <c r="H58" s="170" t="s">
        <v>441</v>
      </c>
      <c r="I58" s="170" t="s">
        <v>366</v>
      </c>
      <c r="J58" s="170" t="s">
        <v>608</v>
      </c>
      <c r="K58" s="170">
        <v>38.877800000000001</v>
      </c>
      <c r="L58" s="170">
        <v>-104.8231</v>
      </c>
      <c r="M58" s="170">
        <v>11020003</v>
      </c>
      <c r="N58" s="170" t="s">
        <v>560</v>
      </c>
      <c r="O58" s="170">
        <v>1954</v>
      </c>
      <c r="P58" s="170">
        <v>18.8</v>
      </c>
      <c r="Q58" s="412">
        <v>2763</v>
      </c>
      <c r="R58" s="413">
        <v>0.02</v>
      </c>
      <c r="S58" s="170" t="s">
        <v>587</v>
      </c>
      <c r="T58" s="170" t="s">
        <v>594</v>
      </c>
      <c r="U58" s="170">
        <v>0</v>
      </c>
      <c r="V58" s="170">
        <v>0</v>
      </c>
      <c r="W58" s="170">
        <v>3.32</v>
      </c>
      <c r="X58" s="170">
        <v>2.62</v>
      </c>
      <c r="Y58" s="170">
        <v>4.03</v>
      </c>
      <c r="Z58" s="170">
        <v>2.2799999999999998</v>
      </c>
      <c r="AA58" s="170">
        <v>1.83</v>
      </c>
      <c r="AB58" s="170">
        <v>3.23</v>
      </c>
      <c r="AD58" s="170">
        <v>11020003</v>
      </c>
      <c r="AE58" s="170">
        <f t="shared" si="12"/>
        <v>10.192399999999999</v>
      </c>
      <c r="AF58" s="170">
        <f t="shared" si="13"/>
        <v>8.0434000000000001</v>
      </c>
      <c r="AG58" s="170">
        <f t="shared" si="14"/>
        <v>12.3721</v>
      </c>
      <c r="AH58" s="170">
        <f t="shared" si="15"/>
        <v>6.9995999999999992</v>
      </c>
      <c r="AI58" s="170">
        <f t="shared" si="16"/>
        <v>5.6181000000000001</v>
      </c>
      <c r="AJ58" s="170">
        <f t="shared" si="17"/>
        <v>9.9161000000000001</v>
      </c>
      <c r="AL58" s="170">
        <v>13010003</v>
      </c>
      <c r="AM58" s="170">
        <v>0</v>
      </c>
      <c r="AN58" s="170">
        <v>0</v>
      </c>
      <c r="AO58" s="170">
        <v>0</v>
      </c>
      <c r="AP58" s="211">
        <v>0</v>
      </c>
      <c r="AQ58" s="170">
        <v>0</v>
      </c>
      <c r="AR58" s="170">
        <v>0</v>
      </c>
    </row>
    <row r="59" spans="1:44" x14ac:dyDescent="0.3">
      <c r="A59" s="170">
        <v>493</v>
      </c>
      <c r="B59" s="170" t="s">
        <v>518</v>
      </c>
      <c r="C59" s="170" t="s">
        <v>53</v>
      </c>
      <c r="D59" s="170" t="s">
        <v>523</v>
      </c>
      <c r="E59" s="170" t="s">
        <v>457</v>
      </c>
      <c r="F59" s="170" t="s">
        <v>504</v>
      </c>
      <c r="G59" s="170" t="s">
        <v>440</v>
      </c>
      <c r="H59" s="170" t="s">
        <v>441</v>
      </c>
      <c r="I59" s="170" t="s">
        <v>366</v>
      </c>
      <c r="J59" s="170" t="s">
        <v>608</v>
      </c>
      <c r="K59" s="170">
        <v>38.877800000000001</v>
      </c>
      <c r="L59" s="170">
        <v>-104.8231</v>
      </c>
      <c r="M59" s="170">
        <v>11020003</v>
      </c>
      <c r="N59" s="170" t="s">
        <v>560</v>
      </c>
      <c r="O59" s="170">
        <v>1957</v>
      </c>
      <c r="P59" s="170">
        <v>23.5</v>
      </c>
      <c r="Q59" s="412">
        <v>3661</v>
      </c>
      <c r="R59" s="413">
        <v>0.02</v>
      </c>
      <c r="S59" s="170" t="s">
        <v>587</v>
      </c>
      <c r="T59" s="170" t="s">
        <v>594</v>
      </c>
      <c r="U59" s="170">
        <v>0</v>
      </c>
      <c r="V59" s="170">
        <v>0</v>
      </c>
      <c r="W59" s="170">
        <v>4.4000000000000004</v>
      </c>
      <c r="X59" s="170">
        <v>3.48</v>
      </c>
      <c r="Y59" s="170">
        <v>5.35</v>
      </c>
      <c r="Z59" s="170">
        <v>3.02</v>
      </c>
      <c r="AA59" s="170">
        <v>2.42</v>
      </c>
      <c r="AB59" s="170">
        <v>4.28</v>
      </c>
      <c r="AD59" s="170">
        <v>11020003</v>
      </c>
      <c r="AE59" s="170">
        <f t="shared" si="12"/>
        <v>13.508000000000001</v>
      </c>
      <c r="AF59" s="170">
        <f t="shared" si="13"/>
        <v>10.6836</v>
      </c>
      <c r="AG59" s="170">
        <f t="shared" si="14"/>
        <v>16.424499999999998</v>
      </c>
      <c r="AH59" s="170">
        <f t="shared" si="15"/>
        <v>9.2713999999999999</v>
      </c>
      <c r="AI59" s="170">
        <f t="shared" si="16"/>
        <v>7.4293999999999993</v>
      </c>
      <c r="AJ59" s="170">
        <f t="shared" si="17"/>
        <v>13.1396</v>
      </c>
      <c r="AL59" s="170">
        <v>13010004</v>
      </c>
      <c r="AM59" s="170">
        <v>0</v>
      </c>
      <c r="AN59" s="170">
        <v>0</v>
      </c>
      <c r="AO59" s="170">
        <v>0</v>
      </c>
      <c r="AP59" s="211">
        <v>0</v>
      </c>
      <c r="AQ59" s="170">
        <v>0</v>
      </c>
      <c r="AR59" s="170">
        <v>0</v>
      </c>
    </row>
    <row r="60" spans="1:44" x14ac:dyDescent="0.3">
      <c r="A60" s="170">
        <v>55200</v>
      </c>
      <c r="B60" s="170" t="s">
        <v>530</v>
      </c>
      <c r="C60" s="170" t="s">
        <v>53</v>
      </c>
      <c r="D60" s="170" t="s">
        <v>531</v>
      </c>
      <c r="E60" s="170" t="s">
        <v>532</v>
      </c>
      <c r="F60" s="170" t="s">
        <v>495</v>
      </c>
      <c r="G60" s="170" t="s">
        <v>440</v>
      </c>
      <c r="H60" s="170" t="s">
        <v>441</v>
      </c>
      <c r="I60" s="170" t="s">
        <v>366</v>
      </c>
      <c r="J60" s="170" t="s">
        <v>608</v>
      </c>
      <c r="K60" s="170">
        <v>39.669400000000003</v>
      </c>
      <c r="L60" s="170">
        <v>-106.9986</v>
      </c>
      <c r="M60" s="170">
        <v>14010003</v>
      </c>
      <c r="N60" s="170" t="s">
        <v>559</v>
      </c>
      <c r="O60" s="170">
        <v>2002</v>
      </c>
      <c r="P60" s="170">
        <v>51.8</v>
      </c>
      <c r="Q60" s="412">
        <v>54764</v>
      </c>
      <c r="R60" s="413">
        <v>0.12</v>
      </c>
      <c r="S60" s="170" t="s">
        <v>598</v>
      </c>
      <c r="T60" s="170" t="s">
        <v>594</v>
      </c>
      <c r="U60" s="170">
        <v>0</v>
      </c>
      <c r="V60" s="170">
        <v>0</v>
      </c>
      <c r="W60" s="170">
        <v>13.86</v>
      </c>
      <c r="X60" s="170">
        <v>8.2100000000000009</v>
      </c>
      <c r="Y60" s="170">
        <v>15.5</v>
      </c>
      <c r="Z60" s="170">
        <v>10.84</v>
      </c>
      <c r="AA60" s="170">
        <v>7.12</v>
      </c>
      <c r="AB60" s="170">
        <v>16.43</v>
      </c>
      <c r="AD60" s="170">
        <v>14010003</v>
      </c>
      <c r="AE60" s="170">
        <f t="shared" si="12"/>
        <v>42.550199999999997</v>
      </c>
      <c r="AF60" s="170">
        <f t="shared" si="13"/>
        <v>25.204700000000003</v>
      </c>
      <c r="AG60" s="170">
        <f t="shared" si="14"/>
        <v>47.585000000000001</v>
      </c>
      <c r="AH60" s="170">
        <f t="shared" si="15"/>
        <v>33.278799999999997</v>
      </c>
      <c r="AI60" s="170">
        <f t="shared" si="16"/>
        <v>21.8584</v>
      </c>
      <c r="AJ60" s="170">
        <f t="shared" si="17"/>
        <v>50.440099999999994</v>
      </c>
      <c r="AL60" s="170">
        <v>13010005</v>
      </c>
      <c r="AM60" s="170">
        <v>0</v>
      </c>
      <c r="AN60" s="170">
        <v>0</v>
      </c>
      <c r="AO60" s="170">
        <v>0</v>
      </c>
      <c r="AP60" s="211">
        <v>0</v>
      </c>
      <c r="AQ60" s="170">
        <v>0</v>
      </c>
      <c r="AR60" s="170">
        <v>0</v>
      </c>
    </row>
    <row r="61" spans="1:44" x14ac:dyDescent="0.3">
      <c r="A61" s="170">
        <v>55200</v>
      </c>
      <c r="B61" s="170" t="s">
        <v>530</v>
      </c>
      <c r="C61" s="170" t="s">
        <v>53</v>
      </c>
      <c r="D61" s="170" t="s">
        <v>538</v>
      </c>
      <c r="E61" s="170" t="s">
        <v>532</v>
      </c>
      <c r="F61" s="170" t="s">
        <v>495</v>
      </c>
      <c r="G61" s="170" t="s">
        <v>440</v>
      </c>
      <c r="H61" s="170" t="s">
        <v>441</v>
      </c>
      <c r="I61" s="170" t="s">
        <v>366</v>
      </c>
      <c r="J61" s="170" t="s">
        <v>608</v>
      </c>
      <c r="K61" s="170">
        <v>39.669400000000003</v>
      </c>
      <c r="L61" s="170">
        <v>-106.9986</v>
      </c>
      <c r="M61" s="170">
        <v>14010003</v>
      </c>
      <c r="N61" s="170" t="s">
        <v>559</v>
      </c>
      <c r="O61" s="170">
        <v>2000</v>
      </c>
      <c r="P61" s="170">
        <v>71.099999999999994</v>
      </c>
      <c r="Q61" s="412">
        <v>106058</v>
      </c>
      <c r="R61" s="413">
        <v>0.17</v>
      </c>
      <c r="S61" s="170" t="s">
        <v>598</v>
      </c>
      <c r="T61" s="170" t="s">
        <v>594</v>
      </c>
      <c r="U61" s="170">
        <v>0</v>
      </c>
      <c r="V61" s="170">
        <v>0</v>
      </c>
      <c r="W61" s="170">
        <v>26.83</v>
      </c>
      <c r="X61" s="170">
        <v>15.91</v>
      </c>
      <c r="Y61" s="170">
        <v>30.01</v>
      </c>
      <c r="Z61" s="170">
        <v>21</v>
      </c>
      <c r="AA61" s="170">
        <v>13.79</v>
      </c>
      <c r="AB61" s="170">
        <v>31.82</v>
      </c>
      <c r="AD61" s="170">
        <v>14010003</v>
      </c>
      <c r="AE61" s="170">
        <f t="shared" si="12"/>
        <v>82.368099999999984</v>
      </c>
      <c r="AF61" s="170">
        <f t="shared" si="13"/>
        <v>48.843699999999998</v>
      </c>
      <c r="AG61" s="170">
        <f t="shared" si="14"/>
        <v>92.130700000000004</v>
      </c>
      <c r="AH61" s="170">
        <f t="shared" si="15"/>
        <v>64.47</v>
      </c>
      <c r="AI61" s="170">
        <f t="shared" si="16"/>
        <v>42.335299999999997</v>
      </c>
      <c r="AJ61" s="170">
        <f t="shared" si="17"/>
        <v>97.687399999999997</v>
      </c>
      <c r="AL61" s="170">
        <v>13020101</v>
      </c>
      <c r="AM61" s="170">
        <v>0</v>
      </c>
      <c r="AN61" s="170">
        <v>0</v>
      </c>
      <c r="AO61" s="170">
        <v>0</v>
      </c>
      <c r="AP61" s="211">
        <v>0</v>
      </c>
      <c r="AQ61" s="170">
        <v>0</v>
      </c>
      <c r="AR61" s="170">
        <v>0</v>
      </c>
    </row>
    <row r="62" spans="1:44" x14ac:dyDescent="0.3">
      <c r="A62" s="170">
        <v>55200</v>
      </c>
      <c r="B62" s="170" t="s">
        <v>530</v>
      </c>
      <c r="C62" s="170" t="s">
        <v>53</v>
      </c>
      <c r="D62" s="170" t="s">
        <v>539</v>
      </c>
      <c r="E62" s="170" t="s">
        <v>532</v>
      </c>
      <c r="F62" s="170" t="s">
        <v>495</v>
      </c>
      <c r="G62" s="170" t="s">
        <v>440</v>
      </c>
      <c r="H62" s="170" t="s">
        <v>441</v>
      </c>
      <c r="I62" s="170" t="s">
        <v>366</v>
      </c>
      <c r="J62" s="170" t="s">
        <v>608</v>
      </c>
      <c r="K62" s="170">
        <v>39.669400000000003</v>
      </c>
      <c r="L62" s="170">
        <v>-106.9986</v>
      </c>
      <c r="M62" s="170">
        <v>14010003</v>
      </c>
      <c r="N62" s="170" t="s">
        <v>559</v>
      </c>
      <c r="O62" s="170">
        <v>2000</v>
      </c>
      <c r="P62" s="170">
        <v>71.099999999999994</v>
      </c>
      <c r="Q62" s="412">
        <v>106058</v>
      </c>
      <c r="R62" s="413">
        <v>0.17</v>
      </c>
      <c r="S62" s="170" t="s">
        <v>598</v>
      </c>
      <c r="T62" s="170" t="s">
        <v>594</v>
      </c>
      <c r="U62" s="170">
        <v>0</v>
      </c>
      <c r="V62" s="170">
        <v>0</v>
      </c>
      <c r="W62" s="170">
        <v>26.83</v>
      </c>
      <c r="X62" s="170">
        <v>15.91</v>
      </c>
      <c r="Y62" s="170">
        <v>30.01</v>
      </c>
      <c r="Z62" s="170">
        <v>21</v>
      </c>
      <c r="AA62" s="170">
        <v>13.79</v>
      </c>
      <c r="AB62" s="170">
        <v>31.82</v>
      </c>
      <c r="AD62" s="170">
        <v>14010003</v>
      </c>
      <c r="AE62" s="170">
        <f t="shared" si="12"/>
        <v>82.368099999999984</v>
      </c>
      <c r="AF62" s="170">
        <f t="shared" si="13"/>
        <v>48.843699999999998</v>
      </c>
      <c r="AG62" s="170">
        <f t="shared" si="14"/>
        <v>92.130700000000004</v>
      </c>
      <c r="AH62" s="170">
        <f t="shared" si="15"/>
        <v>64.47</v>
      </c>
      <c r="AI62" s="170">
        <f t="shared" si="16"/>
        <v>42.335299999999997</v>
      </c>
      <c r="AJ62" s="170">
        <f t="shared" si="17"/>
        <v>97.687399999999997</v>
      </c>
      <c r="AL62" s="170">
        <v>13020102</v>
      </c>
      <c r="AM62" s="170">
        <v>0</v>
      </c>
      <c r="AN62" s="170">
        <v>0</v>
      </c>
      <c r="AO62" s="170">
        <v>0</v>
      </c>
      <c r="AP62" s="211">
        <v>0</v>
      </c>
      <c r="AQ62" s="170">
        <v>0</v>
      </c>
      <c r="AR62" s="170">
        <v>0</v>
      </c>
    </row>
    <row r="63" spans="1:44" x14ac:dyDescent="0.3">
      <c r="A63" s="170">
        <v>10755</v>
      </c>
      <c r="B63" s="170" t="s">
        <v>498</v>
      </c>
      <c r="C63" s="170" t="s">
        <v>53</v>
      </c>
      <c r="D63" s="170" t="s">
        <v>499</v>
      </c>
      <c r="E63" s="170" t="s">
        <v>445</v>
      </c>
      <c r="F63" s="170" t="s">
        <v>495</v>
      </c>
      <c r="G63" s="170" t="s">
        <v>440</v>
      </c>
      <c r="H63" s="170" t="s">
        <v>441</v>
      </c>
      <c r="I63" s="170" t="s">
        <v>366</v>
      </c>
      <c r="J63" s="170" t="s">
        <v>608</v>
      </c>
      <c r="K63" s="170">
        <v>39.213900000000002</v>
      </c>
      <c r="L63" s="170">
        <v>-107.2272</v>
      </c>
      <c r="M63" s="170">
        <v>14010004</v>
      </c>
      <c r="N63" s="170" t="s">
        <v>559</v>
      </c>
      <c r="O63" s="170">
        <v>1987</v>
      </c>
      <c r="P63" s="170">
        <v>15</v>
      </c>
      <c r="Q63" s="412">
        <v>1497</v>
      </c>
      <c r="R63" s="413">
        <v>0.01</v>
      </c>
      <c r="S63" s="170" t="s">
        <v>597</v>
      </c>
      <c r="T63" s="170" t="s">
        <v>594</v>
      </c>
      <c r="U63" s="170">
        <v>0</v>
      </c>
      <c r="V63" s="170">
        <v>0</v>
      </c>
      <c r="W63" s="170">
        <v>0.38</v>
      </c>
      <c r="X63" s="170">
        <v>0.22</v>
      </c>
      <c r="Y63" s="170">
        <v>0.42</v>
      </c>
      <c r="Z63" s="170">
        <v>0.3</v>
      </c>
      <c r="AA63" s="170">
        <v>0.19</v>
      </c>
      <c r="AB63" s="170">
        <v>0.45</v>
      </c>
      <c r="AD63" s="170">
        <v>14010004</v>
      </c>
      <c r="AE63" s="170">
        <f t="shared" si="12"/>
        <v>1.1665999999999999</v>
      </c>
      <c r="AF63" s="170">
        <f t="shared" si="13"/>
        <v>0.6754</v>
      </c>
      <c r="AG63" s="170">
        <f t="shared" si="14"/>
        <v>1.2893999999999999</v>
      </c>
      <c r="AH63" s="170">
        <f t="shared" si="15"/>
        <v>0.92099999999999993</v>
      </c>
      <c r="AI63" s="170">
        <f t="shared" si="16"/>
        <v>0.58329999999999993</v>
      </c>
      <c r="AJ63" s="170">
        <f t="shared" si="17"/>
        <v>1.3815</v>
      </c>
      <c r="AL63" s="170">
        <v>14010001</v>
      </c>
      <c r="AM63" s="170">
        <v>0</v>
      </c>
      <c r="AN63" s="170">
        <v>0</v>
      </c>
      <c r="AO63" s="170">
        <v>0</v>
      </c>
      <c r="AP63" s="211">
        <v>0</v>
      </c>
      <c r="AQ63" s="170">
        <v>0</v>
      </c>
      <c r="AR63" s="170">
        <v>0</v>
      </c>
    </row>
    <row r="64" spans="1:44" x14ac:dyDescent="0.3">
      <c r="A64" s="170">
        <v>10755</v>
      </c>
      <c r="B64" s="170" t="s">
        <v>498</v>
      </c>
      <c r="C64" s="170" t="s">
        <v>53</v>
      </c>
      <c r="D64" s="170" t="s">
        <v>500</v>
      </c>
      <c r="E64" s="170" t="s">
        <v>445</v>
      </c>
      <c r="F64" s="170" t="s">
        <v>495</v>
      </c>
      <c r="G64" s="170" t="s">
        <v>440</v>
      </c>
      <c r="H64" s="170" t="s">
        <v>441</v>
      </c>
      <c r="I64" s="170" t="s">
        <v>366</v>
      </c>
      <c r="J64" s="170" t="s">
        <v>608</v>
      </c>
      <c r="K64" s="170">
        <v>39.213900000000002</v>
      </c>
      <c r="L64" s="170">
        <v>-107.2272</v>
      </c>
      <c r="M64" s="170">
        <v>14010004</v>
      </c>
      <c r="N64" s="170" t="s">
        <v>559</v>
      </c>
      <c r="O64" s="170">
        <v>1987</v>
      </c>
      <c r="P64" s="170">
        <v>15.3</v>
      </c>
      <c r="Q64" s="412">
        <v>1526</v>
      </c>
      <c r="R64" s="413">
        <v>0.01</v>
      </c>
      <c r="S64" s="170" t="s">
        <v>597</v>
      </c>
      <c r="T64" s="170" t="s">
        <v>594</v>
      </c>
      <c r="U64" s="170">
        <v>0</v>
      </c>
      <c r="V64" s="170">
        <v>0</v>
      </c>
      <c r="W64" s="170">
        <v>0.39</v>
      </c>
      <c r="X64" s="170">
        <v>0.23</v>
      </c>
      <c r="Y64" s="170">
        <v>0.43</v>
      </c>
      <c r="Z64" s="170">
        <v>0.3</v>
      </c>
      <c r="AA64" s="170">
        <v>0.2</v>
      </c>
      <c r="AB64" s="170">
        <v>0.46</v>
      </c>
      <c r="AD64" s="170">
        <v>14010004</v>
      </c>
      <c r="AE64" s="170">
        <f t="shared" si="12"/>
        <v>1.1973</v>
      </c>
      <c r="AF64" s="170">
        <f t="shared" si="13"/>
        <v>0.70609999999999995</v>
      </c>
      <c r="AG64" s="170">
        <f t="shared" si="14"/>
        <v>1.3200999999999998</v>
      </c>
      <c r="AH64" s="170">
        <f t="shared" si="15"/>
        <v>0.92099999999999993</v>
      </c>
      <c r="AI64" s="170">
        <f t="shared" si="16"/>
        <v>0.61399999999999999</v>
      </c>
      <c r="AJ64" s="170">
        <f t="shared" si="17"/>
        <v>1.4121999999999999</v>
      </c>
      <c r="AL64" s="170">
        <v>14010002</v>
      </c>
      <c r="AM64" s="170">
        <v>0</v>
      </c>
      <c r="AN64" s="170">
        <v>0</v>
      </c>
      <c r="AO64" s="170">
        <v>0</v>
      </c>
      <c r="AP64" s="211">
        <v>0</v>
      </c>
      <c r="AQ64" s="170">
        <v>0</v>
      </c>
      <c r="AR64" s="170">
        <v>0</v>
      </c>
    </row>
    <row r="65" spans="1:44" x14ac:dyDescent="0.3">
      <c r="A65" s="170">
        <v>10755</v>
      </c>
      <c r="B65" s="170" t="s">
        <v>498</v>
      </c>
      <c r="C65" s="170" t="s">
        <v>53</v>
      </c>
      <c r="D65" s="170" t="s">
        <v>501</v>
      </c>
      <c r="E65" s="170" t="s">
        <v>445</v>
      </c>
      <c r="F65" s="170" t="s">
        <v>495</v>
      </c>
      <c r="G65" s="170" t="s">
        <v>440</v>
      </c>
      <c r="H65" s="170" t="s">
        <v>441</v>
      </c>
      <c r="I65" s="170" t="s">
        <v>366</v>
      </c>
      <c r="J65" s="170" t="s">
        <v>608</v>
      </c>
      <c r="K65" s="170">
        <v>39.213900000000002</v>
      </c>
      <c r="L65" s="170">
        <v>-107.2272</v>
      </c>
      <c r="M65" s="170">
        <v>14010004</v>
      </c>
      <c r="N65" s="170" t="s">
        <v>559</v>
      </c>
      <c r="O65" s="170">
        <v>1987</v>
      </c>
      <c r="P65" s="170">
        <v>39</v>
      </c>
      <c r="Q65" s="412">
        <v>2848</v>
      </c>
      <c r="R65" s="413">
        <v>0.01</v>
      </c>
      <c r="S65" s="170" t="s">
        <v>597</v>
      </c>
      <c r="T65" s="170" t="s">
        <v>594</v>
      </c>
      <c r="U65" s="170">
        <v>0</v>
      </c>
      <c r="V65" s="170">
        <v>0</v>
      </c>
      <c r="W65" s="170">
        <v>0.72</v>
      </c>
      <c r="X65" s="170">
        <v>0.43</v>
      </c>
      <c r="Y65" s="170">
        <v>0.81</v>
      </c>
      <c r="Z65" s="170">
        <v>0.56000000000000005</v>
      </c>
      <c r="AA65" s="170">
        <v>0.37</v>
      </c>
      <c r="AB65" s="170">
        <v>0.85</v>
      </c>
      <c r="AD65" s="170">
        <v>14010004</v>
      </c>
      <c r="AE65" s="170">
        <f t="shared" si="12"/>
        <v>2.2103999999999999</v>
      </c>
      <c r="AF65" s="170">
        <f t="shared" si="13"/>
        <v>1.3200999999999998</v>
      </c>
      <c r="AG65" s="170">
        <f t="shared" si="14"/>
        <v>2.4866999999999999</v>
      </c>
      <c r="AH65" s="170">
        <f t="shared" si="15"/>
        <v>1.7192000000000001</v>
      </c>
      <c r="AI65" s="170">
        <f t="shared" si="16"/>
        <v>1.1358999999999999</v>
      </c>
      <c r="AJ65" s="170">
        <f t="shared" si="17"/>
        <v>2.6094999999999997</v>
      </c>
      <c r="AL65" s="170">
        <v>14010003</v>
      </c>
      <c r="AM65" s="170">
        <f t="shared" ref="AM65:AR65" si="20">SUM(AE60:AE62)</f>
        <v>207.28639999999996</v>
      </c>
      <c r="AN65" s="170">
        <f t="shared" si="20"/>
        <v>122.8921</v>
      </c>
      <c r="AO65" s="170">
        <f t="shared" si="20"/>
        <v>231.84640000000002</v>
      </c>
      <c r="AP65" s="211">
        <f t="shared" si="20"/>
        <v>162.21879999999999</v>
      </c>
      <c r="AQ65" s="170">
        <f t="shared" si="20"/>
        <v>106.529</v>
      </c>
      <c r="AR65" s="170">
        <f t="shared" si="20"/>
        <v>245.81489999999999</v>
      </c>
    </row>
    <row r="66" spans="1:44" x14ac:dyDescent="0.3">
      <c r="A66" s="170">
        <v>10755</v>
      </c>
      <c r="B66" s="170" t="s">
        <v>498</v>
      </c>
      <c r="C66" s="170" t="s">
        <v>53</v>
      </c>
      <c r="D66" s="170" t="s">
        <v>502</v>
      </c>
      <c r="E66" s="170" t="s">
        <v>445</v>
      </c>
      <c r="F66" s="170" t="s">
        <v>495</v>
      </c>
      <c r="G66" s="170" t="s">
        <v>440</v>
      </c>
      <c r="H66" s="170" t="s">
        <v>441</v>
      </c>
      <c r="I66" s="170" t="s">
        <v>366</v>
      </c>
      <c r="J66" s="170" t="s">
        <v>608</v>
      </c>
      <c r="K66" s="170">
        <v>39.213900000000002</v>
      </c>
      <c r="L66" s="170">
        <v>-107.2272</v>
      </c>
      <c r="M66" s="170">
        <v>14010004</v>
      </c>
      <c r="N66" s="170" t="s">
        <v>559</v>
      </c>
      <c r="O66" s="170">
        <v>1987</v>
      </c>
      <c r="P66" s="170">
        <v>39</v>
      </c>
      <c r="Q66" s="412">
        <v>3891</v>
      </c>
      <c r="R66" s="413">
        <v>0.01</v>
      </c>
      <c r="S66" s="170" t="s">
        <v>597</v>
      </c>
      <c r="T66" s="170" t="s">
        <v>594</v>
      </c>
      <c r="U66" s="170">
        <v>0</v>
      </c>
      <c r="V66" s="170">
        <v>0</v>
      </c>
      <c r="W66" s="170">
        <v>0.98</v>
      </c>
      <c r="X66" s="170">
        <v>0.57999999999999996</v>
      </c>
      <c r="Y66" s="170">
        <v>1.1000000000000001</v>
      </c>
      <c r="Z66" s="170">
        <v>0.77</v>
      </c>
      <c r="AA66" s="170">
        <v>0.51</v>
      </c>
      <c r="AB66" s="170">
        <v>1.17</v>
      </c>
      <c r="AD66" s="170">
        <v>14010004</v>
      </c>
      <c r="AE66" s="170">
        <f t="shared" si="12"/>
        <v>3.0085999999999999</v>
      </c>
      <c r="AF66" s="170">
        <f t="shared" si="13"/>
        <v>1.7805999999999997</v>
      </c>
      <c r="AG66" s="170">
        <f t="shared" si="14"/>
        <v>3.3770000000000002</v>
      </c>
      <c r="AH66" s="170">
        <f t="shared" si="15"/>
        <v>2.3639000000000001</v>
      </c>
      <c r="AI66" s="170">
        <f t="shared" si="16"/>
        <v>1.5656999999999999</v>
      </c>
      <c r="AJ66" s="170">
        <f t="shared" si="17"/>
        <v>3.5918999999999994</v>
      </c>
      <c r="AL66" s="170">
        <v>14010004</v>
      </c>
      <c r="AM66" s="170">
        <f t="shared" ref="AM66:AR66" si="21">SUM(AE63:AE66)</f>
        <v>7.5829000000000004</v>
      </c>
      <c r="AN66" s="170">
        <f t="shared" si="21"/>
        <v>4.4821999999999997</v>
      </c>
      <c r="AO66" s="170">
        <f t="shared" si="21"/>
        <v>8.4732000000000003</v>
      </c>
      <c r="AP66" s="211">
        <f t="shared" si="21"/>
        <v>5.9251000000000005</v>
      </c>
      <c r="AQ66" s="170">
        <f t="shared" si="21"/>
        <v>3.8988999999999994</v>
      </c>
      <c r="AR66" s="170">
        <f t="shared" si="21"/>
        <v>8.995099999999999</v>
      </c>
    </row>
    <row r="67" spans="1:44" x14ac:dyDescent="0.3">
      <c r="A67" s="170">
        <v>468</v>
      </c>
      <c r="B67" s="170" t="s">
        <v>481</v>
      </c>
      <c r="C67" s="170" t="s">
        <v>53</v>
      </c>
      <c r="D67" s="170" t="s">
        <v>482</v>
      </c>
      <c r="E67" s="170" t="s">
        <v>468</v>
      </c>
      <c r="F67" s="170" t="s">
        <v>483</v>
      </c>
      <c r="G67" s="170" t="s">
        <v>440</v>
      </c>
      <c r="H67" s="170" t="s">
        <v>484</v>
      </c>
      <c r="I67" s="170" t="s">
        <v>366</v>
      </c>
      <c r="J67" s="170" t="s">
        <v>607</v>
      </c>
      <c r="K67" s="170">
        <v>39.105800000000002</v>
      </c>
      <c r="L67" s="170">
        <v>-108.3661</v>
      </c>
      <c r="M67" s="170">
        <v>14010005</v>
      </c>
      <c r="N67" s="170" t="s">
        <v>559</v>
      </c>
      <c r="O67" s="170">
        <v>1957</v>
      </c>
      <c r="P67" s="170">
        <v>25</v>
      </c>
      <c r="Q67" s="412">
        <v>138736</v>
      </c>
      <c r="R67" s="413">
        <v>0.63</v>
      </c>
      <c r="S67" s="170" t="s">
        <v>592</v>
      </c>
      <c r="T67" s="170" t="s">
        <v>583</v>
      </c>
      <c r="U67" s="170">
        <v>0</v>
      </c>
      <c r="V67" s="170">
        <v>0</v>
      </c>
      <c r="W67" s="414">
        <v>5043.05</v>
      </c>
      <c r="X67" s="414">
        <v>2774.72</v>
      </c>
      <c r="Y67" s="414">
        <v>6936.8</v>
      </c>
      <c r="Z67" s="170">
        <v>34.68</v>
      </c>
      <c r="AA67" s="170">
        <v>13.87</v>
      </c>
      <c r="AB67" s="170">
        <v>43.98</v>
      </c>
      <c r="AD67" s="170">
        <v>14010005</v>
      </c>
      <c r="AE67" s="170">
        <f t="shared" si="12"/>
        <v>15482.163500000001</v>
      </c>
      <c r="AF67" s="170">
        <f t="shared" si="13"/>
        <v>8518.3903999999984</v>
      </c>
      <c r="AG67" s="170">
        <f t="shared" si="14"/>
        <v>21295.975999999999</v>
      </c>
      <c r="AH67" s="170">
        <f t="shared" si="15"/>
        <v>106.46759999999999</v>
      </c>
      <c r="AI67" s="170">
        <f t="shared" si="16"/>
        <v>42.580899999999993</v>
      </c>
      <c r="AJ67" s="170">
        <f t="shared" si="17"/>
        <v>135.01859999999999</v>
      </c>
      <c r="AL67" s="170">
        <v>14010005</v>
      </c>
      <c r="AM67" s="170">
        <f t="shared" ref="AM67:AR67" si="22">SUM(AE67:AE68)</f>
        <v>45188.834300000002</v>
      </c>
      <c r="AN67" s="170">
        <f t="shared" si="22"/>
        <v>24863.193199999998</v>
      </c>
      <c r="AO67" s="170">
        <f t="shared" si="22"/>
        <v>62157.982999999993</v>
      </c>
      <c r="AP67" s="211">
        <f t="shared" si="22"/>
        <v>310.77609999999999</v>
      </c>
      <c r="AQ67" s="170">
        <f t="shared" si="22"/>
        <v>124.30429999999998</v>
      </c>
      <c r="AR67" s="170">
        <f t="shared" si="22"/>
        <v>394.09589999999997</v>
      </c>
    </row>
    <row r="68" spans="1:44" x14ac:dyDescent="0.3">
      <c r="A68" s="170">
        <v>468</v>
      </c>
      <c r="B68" s="170" t="s">
        <v>481</v>
      </c>
      <c r="C68" s="170" t="s">
        <v>53</v>
      </c>
      <c r="D68" s="170" t="s">
        <v>485</v>
      </c>
      <c r="E68" s="170" t="s">
        <v>468</v>
      </c>
      <c r="F68" s="170" t="s">
        <v>483</v>
      </c>
      <c r="G68" s="170" t="s">
        <v>440</v>
      </c>
      <c r="H68" s="170" t="s">
        <v>484</v>
      </c>
      <c r="I68" s="170" t="s">
        <v>366</v>
      </c>
      <c r="J68" s="170" t="s">
        <v>607</v>
      </c>
      <c r="K68" s="170">
        <v>39.105800000000002</v>
      </c>
      <c r="L68" s="170">
        <v>-108.3661</v>
      </c>
      <c r="M68" s="170">
        <v>14010005</v>
      </c>
      <c r="N68" s="170" t="s">
        <v>559</v>
      </c>
      <c r="O68" s="170">
        <v>1960</v>
      </c>
      <c r="P68" s="170">
        <v>50</v>
      </c>
      <c r="Q68" s="412">
        <v>266202</v>
      </c>
      <c r="R68" s="413">
        <v>0.61</v>
      </c>
      <c r="S68" s="170" t="s">
        <v>592</v>
      </c>
      <c r="T68" s="170" t="s">
        <v>583</v>
      </c>
      <c r="U68" s="170">
        <v>0</v>
      </c>
      <c r="V68" s="170">
        <v>0</v>
      </c>
      <c r="W68" s="414">
        <v>9676.44</v>
      </c>
      <c r="X68" s="414">
        <v>5324.04</v>
      </c>
      <c r="Y68" s="414">
        <v>13310.1</v>
      </c>
      <c r="Z68" s="170">
        <v>66.55</v>
      </c>
      <c r="AA68" s="170">
        <v>26.62</v>
      </c>
      <c r="AB68" s="170">
        <v>84.39</v>
      </c>
      <c r="AD68" s="170">
        <v>14010005</v>
      </c>
      <c r="AE68" s="170">
        <f t="shared" ref="AE68:AE77" si="23">W68*3.07</f>
        <v>29706.6708</v>
      </c>
      <c r="AF68" s="170">
        <f t="shared" ref="AF68:AF77" si="24">X68*3.07</f>
        <v>16344.802799999999</v>
      </c>
      <c r="AG68" s="170">
        <f t="shared" ref="AG68:AG77" si="25">Y68*3.07</f>
        <v>40862.006999999998</v>
      </c>
      <c r="AH68" s="170">
        <f t="shared" ref="AH68:AH77" si="26">Z68*3.07</f>
        <v>204.30849999999998</v>
      </c>
      <c r="AI68" s="170">
        <f t="shared" ref="AI68:AI77" si="27">AA68*3.07</f>
        <v>81.723399999999998</v>
      </c>
      <c r="AJ68" s="170">
        <f t="shared" ref="AJ68:AJ77" si="28">AB68*3.07</f>
        <v>259.07729999999998</v>
      </c>
      <c r="AL68" s="170">
        <v>14020001</v>
      </c>
      <c r="AM68" s="170">
        <v>0</v>
      </c>
      <c r="AN68" s="170">
        <v>0</v>
      </c>
      <c r="AO68" s="170">
        <v>0</v>
      </c>
      <c r="AP68" s="211">
        <v>0</v>
      </c>
      <c r="AQ68" s="170">
        <v>0</v>
      </c>
      <c r="AR68" s="170">
        <v>0</v>
      </c>
    </row>
    <row r="69" spans="1:44" x14ac:dyDescent="0.3">
      <c r="A69" s="170">
        <v>527</v>
      </c>
      <c r="B69" s="170" t="s">
        <v>443</v>
      </c>
      <c r="C69" s="170" t="s">
        <v>53</v>
      </c>
      <c r="D69" s="170" t="s">
        <v>444</v>
      </c>
      <c r="E69" s="170" t="s">
        <v>445</v>
      </c>
      <c r="F69" s="170" t="s">
        <v>439</v>
      </c>
      <c r="G69" s="170" t="s">
        <v>440</v>
      </c>
      <c r="H69" s="170" t="s">
        <v>441</v>
      </c>
      <c r="I69" s="170" t="s">
        <v>366</v>
      </c>
      <c r="J69" s="170" t="s">
        <v>607</v>
      </c>
      <c r="K69" s="170">
        <v>38.238300000000002</v>
      </c>
      <c r="L69" s="170">
        <v>-108.5069</v>
      </c>
      <c r="M69" s="170">
        <v>14030003</v>
      </c>
      <c r="N69" s="170" t="s">
        <v>559</v>
      </c>
      <c r="O69" s="170">
        <v>1959</v>
      </c>
      <c r="P69" s="170">
        <v>11.5</v>
      </c>
      <c r="Q69" s="412">
        <v>77213</v>
      </c>
      <c r="R69" s="413">
        <v>0.77</v>
      </c>
      <c r="S69" s="170" t="s">
        <v>584</v>
      </c>
      <c r="T69" s="170" t="s">
        <v>583</v>
      </c>
      <c r="U69" s="170">
        <v>0</v>
      </c>
      <c r="V69" s="170">
        <v>0</v>
      </c>
      <c r="W69" s="170">
        <v>77.599999999999994</v>
      </c>
      <c r="X69" s="170">
        <v>38.61</v>
      </c>
      <c r="Y69" s="170">
        <v>92.66</v>
      </c>
      <c r="Z69" s="170">
        <v>53.05</v>
      </c>
      <c r="AA69" s="170">
        <v>37.06</v>
      </c>
      <c r="AB69" s="170">
        <v>84.93</v>
      </c>
      <c r="AD69" s="170">
        <v>14030003</v>
      </c>
      <c r="AE69" s="170">
        <f t="shared" si="23"/>
        <v>238.23199999999997</v>
      </c>
      <c r="AF69" s="170">
        <f t="shared" si="24"/>
        <v>118.53269999999999</v>
      </c>
      <c r="AG69" s="170">
        <f t="shared" si="25"/>
        <v>284.46619999999996</v>
      </c>
      <c r="AH69" s="170">
        <f t="shared" si="26"/>
        <v>162.86349999999999</v>
      </c>
      <c r="AI69" s="170">
        <f t="shared" si="27"/>
        <v>113.77420000000001</v>
      </c>
      <c r="AJ69" s="170">
        <f t="shared" si="28"/>
        <v>260.73509999999999</v>
      </c>
      <c r="AL69" s="170">
        <v>14020002</v>
      </c>
      <c r="AM69" s="170">
        <v>0</v>
      </c>
      <c r="AN69" s="170">
        <v>0</v>
      </c>
      <c r="AO69" s="170">
        <v>0</v>
      </c>
      <c r="AP69" s="211">
        <v>0</v>
      </c>
      <c r="AQ69" s="170">
        <v>0</v>
      </c>
      <c r="AR69" s="170">
        <v>0</v>
      </c>
    </row>
    <row r="70" spans="1:44" x14ac:dyDescent="0.3">
      <c r="A70" s="170">
        <v>527</v>
      </c>
      <c r="B70" s="170" t="s">
        <v>443</v>
      </c>
      <c r="C70" s="170" t="s">
        <v>53</v>
      </c>
      <c r="D70" s="170" t="s">
        <v>446</v>
      </c>
      <c r="E70" s="170" t="s">
        <v>445</v>
      </c>
      <c r="F70" s="170" t="s">
        <v>439</v>
      </c>
      <c r="G70" s="170" t="s">
        <v>440</v>
      </c>
      <c r="H70" s="170" t="s">
        <v>441</v>
      </c>
      <c r="I70" s="170" t="s">
        <v>366</v>
      </c>
      <c r="J70" s="170" t="s">
        <v>607</v>
      </c>
      <c r="K70" s="170">
        <v>38.238300000000002</v>
      </c>
      <c r="L70" s="170">
        <v>-108.5069</v>
      </c>
      <c r="M70" s="170">
        <v>14030003</v>
      </c>
      <c r="N70" s="170" t="s">
        <v>559</v>
      </c>
      <c r="O70" s="170">
        <v>1959</v>
      </c>
      <c r="P70" s="170">
        <v>11.5</v>
      </c>
      <c r="Q70" s="412">
        <v>77250</v>
      </c>
      <c r="R70" s="413">
        <v>0.77</v>
      </c>
      <c r="S70" s="170" t="s">
        <v>584</v>
      </c>
      <c r="T70" s="170" t="s">
        <v>583</v>
      </c>
      <c r="U70" s="170">
        <v>0</v>
      </c>
      <c r="V70" s="170">
        <v>0</v>
      </c>
      <c r="W70" s="170">
        <v>77.64</v>
      </c>
      <c r="X70" s="170">
        <v>38.630000000000003</v>
      </c>
      <c r="Y70" s="170">
        <v>92.7</v>
      </c>
      <c r="Z70" s="170">
        <v>53.07</v>
      </c>
      <c r="AA70" s="170">
        <v>37.08</v>
      </c>
      <c r="AB70" s="170">
        <v>84.98</v>
      </c>
      <c r="AD70" s="170">
        <v>14030003</v>
      </c>
      <c r="AE70" s="170">
        <f t="shared" si="23"/>
        <v>238.35479999999998</v>
      </c>
      <c r="AF70" s="170">
        <f t="shared" si="24"/>
        <v>118.5941</v>
      </c>
      <c r="AG70" s="170">
        <f t="shared" si="25"/>
        <v>284.589</v>
      </c>
      <c r="AH70" s="170">
        <f t="shared" si="26"/>
        <v>162.92489999999998</v>
      </c>
      <c r="AI70" s="170">
        <f t="shared" si="27"/>
        <v>113.83559999999999</v>
      </c>
      <c r="AJ70" s="170">
        <f t="shared" si="28"/>
        <v>260.8886</v>
      </c>
      <c r="AL70" s="170">
        <v>14020003</v>
      </c>
      <c r="AM70" s="170">
        <v>0</v>
      </c>
      <c r="AN70" s="170">
        <v>0</v>
      </c>
      <c r="AO70" s="170">
        <v>0</v>
      </c>
      <c r="AP70" s="211">
        <v>0</v>
      </c>
      <c r="AQ70" s="170">
        <v>0</v>
      </c>
      <c r="AR70" s="170">
        <v>0</v>
      </c>
    </row>
    <row r="71" spans="1:44" x14ac:dyDescent="0.3">
      <c r="A71" s="170">
        <v>527</v>
      </c>
      <c r="B71" s="170" t="s">
        <v>443</v>
      </c>
      <c r="C71" s="170" t="s">
        <v>53</v>
      </c>
      <c r="D71" s="170" t="s">
        <v>447</v>
      </c>
      <c r="E71" s="170" t="s">
        <v>445</v>
      </c>
      <c r="F71" s="170" t="s">
        <v>439</v>
      </c>
      <c r="G71" s="170" t="s">
        <v>440</v>
      </c>
      <c r="H71" s="170" t="s">
        <v>441</v>
      </c>
      <c r="I71" s="170" t="s">
        <v>366</v>
      </c>
      <c r="J71" s="170" t="s">
        <v>607</v>
      </c>
      <c r="K71" s="170">
        <v>38.238300000000002</v>
      </c>
      <c r="L71" s="170">
        <v>-108.5069</v>
      </c>
      <c r="M71" s="170">
        <v>14030003</v>
      </c>
      <c r="N71" s="170" t="s">
        <v>559</v>
      </c>
      <c r="O71" s="170">
        <v>1959</v>
      </c>
      <c r="P71" s="170">
        <v>11.5</v>
      </c>
      <c r="Q71" s="412">
        <v>79540</v>
      </c>
      <c r="R71" s="413">
        <v>0.79</v>
      </c>
      <c r="S71" s="170" t="s">
        <v>584</v>
      </c>
      <c r="T71" s="170" t="s">
        <v>583</v>
      </c>
      <c r="U71" s="170">
        <v>0</v>
      </c>
      <c r="V71" s="170">
        <v>0</v>
      </c>
      <c r="W71" s="170">
        <v>79.94</v>
      </c>
      <c r="X71" s="170">
        <v>39.770000000000003</v>
      </c>
      <c r="Y71" s="170">
        <v>95.45</v>
      </c>
      <c r="Z71" s="170">
        <v>54.64</v>
      </c>
      <c r="AA71" s="170">
        <v>38.18</v>
      </c>
      <c r="AB71" s="170">
        <v>87.49</v>
      </c>
      <c r="AD71" s="170">
        <v>14030003</v>
      </c>
      <c r="AE71" s="170">
        <f t="shared" si="23"/>
        <v>245.41579999999999</v>
      </c>
      <c r="AF71" s="170">
        <f t="shared" si="24"/>
        <v>122.0939</v>
      </c>
      <c r="AG71" s="170">
        <f t="shared" si="25"/>
        <v>293.03149999999999</v>
      </c>
      <c r="AH71" s="170">
        <f t="shared" si="26"/>
        <v>167.7448</v>
      </c>
      <c r="AI71" s="170">
        <f t="shared" si="27"/>
        <v>117.21259999999999</v>
      </c>
      <c r="AJ71" s="170">
        <f t="shared" si="28"/>
        <v>268.59429999999998</v>
      </c>
      <c r="AL71" s="170">
        <v>14020004</v>
      </c>
      <c r="AM71" s="170">
        <v>0</v>
      </c>
      <c r="AN71" s="170">
        <v>0</v>
      </c>
      <c r="AO71" s="170">
        <v>0</v>
      </c>
      <c r="AP71" s="211">
        <v>0</v>
      </c>
      <c r="AQ71" s="170">
        <v>0</v>
      </c>
      <c r="AR71" s="170">
        <v>0</v>
      </c>
    </row>
    <row r="72" spans="1:44" x14ac:dyDescent="0.3">
      <c r="A72" s="170">
        <v>527</v>
      </c>
      <c r="B72" s="170" t="s">
        <v>443</v>
      </c>
      <c r="C72" s="170" t="s">
        <v>53</v>
      </c>
      <c r="D72" s="170" t="s">
        <v>458</v>
      </c>
      <c r="E72" s="170" t="s">
        <v>445</v>
      </c>
      <c r="F72" s="170" t="s">
        <v>439</v>
      </c>
      <c r="G72" s="170" t="s">
        <v>440</v>
      </c>
      <c r="H72" s="170" t="s">
        <v>441</v>
      </c>
      <c r="I72" s="170" t="s">
        <v>366</v>
      </c>
      <c r="J72" s="170" t="s">
        <v>607</v>
      </c>
      <c r="K72" s="170">
        <v>38.238300000000002</v>
      </c>
      <c r="L72" s="170">
        <v>-108.5069</v>
      </c>
      <c r="M72" s="170">
        <v>14030003</v>
      </c>
      <c r="N72" s="170" t="s">
        <v>559</v>
      </c>
      <c r="O72" s="170">
        <v>1991</v>
      </c>
      <c r="P72" s="170">
        <v>79.3</v>
      </c>
      <c r="Q72" s="412">
        <v>458776</v>
      </c>
      <c r="R72" s="413">
        <v>0.66</v>
      </c>
      <c r="S72" s="170" t="s">
        <v>584</v>
      </c>
      <c r="T72" s="170" t="s">
        <v>583</v>
      </c>
      <c r="U72" s="170">
        <v>0</v>
      </c>
      <c r="V72" s="170">
        <v>0</v>
      </c>
      <c r="W72" s="170">
        <v>461.07</v>
      </c>
      <c r="X72" s="170">
        <v>229.39</v>
      </c>
      <c r="Y72" s="170">
        <v>550.53</v>
      </c>
      <c r="Z72" s="170">
        <v>315.18</v>
      </c>
      <c r="AA72" s="170">
        <v>220.21</v>
      </c>
      <c r="AB72" s="170">
        <v>504.65</v>
      </c>
      <c r="AD72" s="170">
        <v>14030003</v>
      </c>
      <c r="AE72" s="170">
        <f t="shared" si="23"/>
        <v>1415.4848999999999</v>
      </c>
      <c r="AF72" s="170">
        <f t="shared" si="24"/>
        <v>704.2272999999999</v>
      </c>
      <c r="AG72" s="170">
        <f t="shared" si="25"/>
        <v>1690.1270999999999</v>
      </c>
      <c r="AH72" s="170">
        <f t="shared" si="26"/>
        <v>967.60259999999994</v>
      </c>
      <c r="AI72" s="170">
        <f t="shared" si="27"/>
        <v>676.04470000000003</v>
      </c>
      <c r="AJ72" s="170">
        <f t="shared" si="28"/>
        <v>1549.2754999999997</v>
      </c>
      <c r="AL72" s="170">
        <v>14020005</v>
      </c>
      <c r="AM72" s="170">
        <v>0</v>
      </c>
      <c r="AN72" s="170">
        <v>0</v>
      </c>
      <c r="AO72" s="170">
        <v>0</v>
      </c>
      <c r="AP72" s="211">
        <v>0</v>
      </c>
      <c r="AQ72" s="170">
        <v>0</v>
      </c>
      <c r="AR72" s="170">
        <v>0</v>
      </c>
    </row>
    <row r="73" spans="1:44" x14ac:dyDescent="0.3">
      <c r="A73" s="170">
        <v>525</v>
      </c>
      <c r="B73" s="170" t="s">
        <v>466</v>
      </c>
      <c r="C73" s="170" t="s">
        <v>53</v>
      </c>
      <c r="D73" s="170" t="s">
        <v>467</v>
      </c>
      <c r="E73" s="170" t="s">
        <v>468</v>
      </c>
      <c r="F73" s="170" t="s">
        <v>439</v>
      </c>
      <c r="G73" s="170" t="s">
        <v>440</v>
      </c>
      <c r="H73" s="170" t="s">
        <v>441</v>
      </c>
      <c r="I73" s="170" t="s">
        <v>366</v>
      </c>
      <c r="J73" s="170" t="s">
        <v>607</v>
      </c>
      <c r="K73" s="170">
        <v>40.494999999999997</v>
      </c>
      <c r="L73" s="170">
        <v>-107.2578</v>
      </c>
      <c r="M73" s="170">
        <v>14050001</v>
      </c>
      <c r="N73" s="170" t="s">
        <v>559</v>
      </c>
      <c r="O73" s="170">
        <v>1965</v>
      </c>
      <c r="P73" s="170">
        <v>190</v>
      </c>
      <c r="Q73" s="412">
        <v>1487718</v>
      </c>
      <c r="R73" s="413">
        <v>0.89</v>
      </c>
      <c r="S73" s="170" t="s">
        <v>589</v>
      </c>
      <c r="T73" s="170" t="s">
        <v>583</v>
      </c>
      <c r="U73" s="170">
        <v>920.03</v>
      </c>
      <c r="V73" s="170">
        <v>920.03</v>
      </c>
      <c r="W73" s="414">
        <v>1495.16</v>
      </c>
      <c r="X73" s="170">
        <v>743.86</v>
      </c>
      <c r="Y73" s="414">
        <v>1785.26</v>
      </c>
      <c r="Z73" s="414">
        <v>1022.06</v>
      </c>
      <c r="AA73" s="170">
        <v>714.1</v>
      </c>
      <c r="AB73" s="414">
        <v>1636.49</v>
      </c>
      <c r="AD73" s="170">
        <v>14050001</v>
      </c>
      <c r="AE73" s="170">
        <f t="shared" si="23"/>
        <v>4590.1412</v>
      </c>
      <c r="AF73" s="170">
        <f t="shared" si="24"/>
        <v>2283.6502</v>
      </c>
      <c r="AG73" s="170">
        <f t="shared" si="25"/>
        <v>5480.7482</v>
      </c>
      <c r="AH73" s="170">
        <f t="shared" si="26"/>
        <v>3137.7241999999997</v>
      </c>
      <c r="AI73" s="170">
        <f t="shared" si="27"/>
        <v>2192.2869999999998</v>
      </c>
      <c r="AJ73" s="170">
        <f t="shared" si="28"/>
        <v>5024.0243</v>
      </c>
      <c r="AL73" s="170">
        <v>14020006</v>
      </c>
      <c r="AM73" s="170">
        <v>0</v>
      </c>
      <c r="AN73" s="170">
        <v>0</v>
      </c>
      <c r="AO73" s="170">
        <v>0</v>
      </c>
      <c r="AP73" s="211">
        <v>0</v>
      </c>
      <c r="AQ73" s="170">
        <v>0</v>
      </c>
      <c r="AR73" s="170">
        <v>0</v>
      </c>
    </row>
    <row r="74" spans="1:44" x14ac:dyDescent="0.3">
      <c r="A74" s="170">
        <v>525</v>
      </c>
      <c r="B74" s="170" t="s">
        <v>466</v>
      </c>
      <c r="C74" s="170" t="s">
        <v>53</v>
      </c>
      <c r="D74" s="170" t="s">
        <v>473</v>
      </c>
      <c r="E74" s="170" t="s">
        <v>468</v>
      </c>
      <c r="F74" s="170" t="s">
        <v>439</v>
      </c>
      <c r="G74" s="170" t="s">
        <v>440</v>
      </c>
      <c r="H74" s="170" t="s">
        <v>441</v>
      </c>
      <c r="I74" s="170" t="s">
        <v>366</v>
      </c>
      <c r="J74" s="170" t="s">
        <v>607</v>
      </c>
      <c r="K74" s="170">
        <v>40.494999999999997</v>
      </c>
      <c r="L74" s="170">
        <v>-107.2578</v>
      </c>
      <c r="M74" s="170">
        <v>14050001</v>
      </c>
      <c r="N74" s="170" t="s">
        <v>559</v>
      </c>
      <c r="O74" s="170">
        <v>1976</v>
      </c>
      <c r="P74" s="170">
        <v>275.39999999999998</v>
      </c>
      <c r="Q74" s="412">
        <v>1934653</v>
      </c>
      <c r="R74" s="413">
        <v>0.8</v>
      </c>
      <c r="S74" s="170" t="s">
        <v>589</v>
      </c>
      <c r="T74" s="170" t="s">
        <v>583</v>
      </c>
      <c r="U74" s="170">
        <v>0</v>
      </c>
      <c r="V74" s="170">
        <v>0</v>
      </c>
      <c r="W74" s="414">
        <v>1944.33</v>
      </c>
      <c r="X74" s="170">
        <v>967.33</v>
      </c>
      <c r="Y74" s="414">
        <v>2321.58</v>
      </c>
      <c r="Z74" s="414">
        <v>1329.11</v>
      </c>
      <c r="AA74" s="170">
        <v>928.63</v>
      </c>
      <c r="AB74" s="414">
        <v>2128.12</v>
      </c>
      <c r="AD74" s="170">
        <v>14050001</v>
      </c>
      <c r="AE74" s="170">
        <f t="shared" si="23"/>
        <v>5969.0930999999991</v>
      </c>
      <c r="AF74" s="170">
        <f t="shared" si="24"/>
        <v>2969.7031000000002</v>
      </c>
      <c r="AG74" s="170">
        <f t="shared" si="25"/>
        <v>7127.2505999999994</v>
      </c>
      <c r="AH74" s="170">
        <f t="shared" si="26"/>
        <v>4080.3676999999993</v>
      </c>
      <c r="AI74" s="170">
        <f t="shared" si="27"/>
        <v>2850.8941</v>
      </c>
      <c r="AJ74" s="170">
        <f t="shared" si="28"/>
        <v>6533.3283999999994</v>
      </c>
      <c r="AL74" s="170">
        <v>14030001</v>
      </c>
      <c r="AM74" s="170">
        <v>0</v>
      </c>
      <c r="AN74" s="170">
        <v>0</v>
      </c>
      <c r="AO74" s="170">
        <v>0</v>
      </c>
      <c r="AP74" s="211">
        <v>0</v>
      </c>
      <c r="AQ74" s="170">
        <v>0</v>
      </c>
      <c r="AR74" s="170">
        <v>0</v>
      </c>
    </row>
    <row r="75" spans="1:44" x14ac:dyDescent="0.3">
      <c r="A75" s="170">
        <v>6021</v>
      </c>
      <c r="B75" s="170" t="s">
        <v>476</v>
      </c>
      <c r="C75" s="170" t="s">
        <v>53</v>
      </c>
      <c r="D75" s="170" t="s">
        <v>477</v>
      </c>
      <c r="E75" s="170" t="s">
        <v>468</v>
      </c>
      <c r="F75" s="170" t="s">
        <v>439</v>
      </c>
      <c r="G75" s="170" t="s">
        <v>440</v>
      </c>
      <c r="H75" s="170" t="s">
        <v>441</v>
      </c>
      <c r="I75" s="170" t="s">
        <v>366</v>
      </c>
      <c r="J75" s="170" t="s">
        <v>607</v>
      </c>
      <c r="K75" s="170">
        <v>40.474200000000003</v>
      </c>
      <c r="L75" s="170">
        <v>-107.5664</v>
      </c>
      <c r="M75" s="170">
        <v>14050001</v>
      </c>
      <c r="N75" s="170" t="s">
        <v>559</v>
      </c>
      <c r="O75" s="170">
        <v>1984</v>
      </c>
      <c r="P75" s="170">
        <v>446.4</v>
      </c>
      <c r="Q75" s="412">
        <v>3213590</v>
      </c>
      <c r="R75" s="413">
        <v>0.82</v>
      </c>
      <c r="S75" s="170" t="s">
        <v>589</v>
      </c>
      <c r="T75" s="170" t="s">
        <v>583</v>
      </c>
      <c r="U75" s="170">
        <v>0</v>
      </c>
      <c r="V75" s="170">
        <v>0</v>
      </c>
      <c r="W75" s="414">
        <v>3229.66</v>
      </c>
      <c r="X75" s="414">
        <v>1606.8</v>
      </c>
      <c r="Y75" s="414">
        <v>3856.31</v>
      </c>
      <c r="Z75" s="414">
        <v>2207.7399999999998</v>
      </c>
      <c r="AA75" s="414">
        <v>1542.52</v>
      </c>
      <c r="AB75" s="414">
        <v>3534.95</v>
      </c>
      <c r="AD75" s="170">
        <v>14050001</v>
      </c>
      <c r="AE75" s="170">
        <f t="shared" si="23"/>
        <v>9915.0561999999991</v>
      </c>
      <c r="AF75" s="170">
        <f t="shared" si="24"/>
        <v>4932.8759999999993</v>
      </c>
      <c r="AG75" s="170">
        <f t="shared" si="25"/>
        <v>11838.8717</v>
      </c>
      <c r="AH75" s="170">
        <f t="shared" si="26"/>
        <v>6777.7617999999993</v>
      </c>
      <c r="AI75" s="170">
        <f t="shared" si="27"/>
        <v>4735.5364</v>
      </c>
      <c r="AJ75" s="170">
        <f t="shared" si="28"/>
        <v>10852.296499999999</v>
      </c>
      <c r="AL75" s="170">
        <v>14030002</v>
      </c>
      <c r="AM75" s="170">
        <v>0</v>
      </c>
      <c r="AN75" s="170">
        <v>0</v>
      </c>
      <c r="AO75" s="170">
        <v>0</v>
      </c>
      <c r="AP75" s="211">
        <v>0</v>
      </c>
      <c r="AQ75" s="170">
        <v>0</v>
      </c>
      <c r="AR75" s="170">
        <v>0</v>
      </c>
    </row>
    <row r="76" spans="1:44" x14ac:dyDescent="0.3">
      <c r="A76" s="170">
        <v>6021</v>
      </c>
      <c r="B76" s="170" t="s">
        <v>476</v>
      </c>
      <c r="C76" s="170" t="s">
        <v>53</v>
      </c>
      <c r="D76" s="170" t="s">
        <v>478</v>
      </c>
      <c r="E76" s="170" t="s">
        <v>468</v>
      </c>
      <c r="F76" s="170" t="s">
        <v>439</v>
      </c>
      <c r="G76" s="170" t="s">
        <v>440</v>
      </c>
      <c r="H76" s="170" t="s">
        <v>441</v>
      </c>
      <c r="I76" s="170" t="s">
        <v>366</v>
      </c>
      <c r="J76" s="170" t="s">
        <v>607</v>
      </c>
      <c r="K76" s="170">
        <v>40.474200000000003</v>
      </c>
      <c r="L76" s="170">
        <v>-107.5664</v>
      </c>
      <c r="M76" s="170">
        <v>14050001</v>
      </c>
      <c r="N76" s="170" t="s">
        <v>559</v>
      </c>
      <c r="O76" s="170">
        <v>1980</v>
      </c>
      <c r="P76" s="170">
        <v>446.4</v>
      </c>
      <c r="Q76" s="412">
        <v>3352225</v>
      </c>
      <c r="R76" s="413">
        <v>0.86</v>
      </c>
      <c r="S76" s="170" t="s">
        <v>589</v>
      </c>
      <c r="T76" s="170" t="s">
        <v>583</v>
      </c>
      <c r="U76" s="414">
        <v>5024.79</v>
      </c>
      <c r="V76" s="414">
        <v>5024.79</v>
      </c>
      <c r="W76" s="414">
        <v>3368.99</v>
      </c>
      <c r="X76" s="414">
        <v>1676.11</v>
      </c>
      <c r="Y76" s="414">
        <v>4022.67</v>
      </c>
      <c r="Z76" s="414">
        <v>2302.98</v>
      </c>
      <c r="AA76" s="414">
        <v>1609.07</v>
      </c>
      <c r="AB76" s="414">
        <v>3687.45</v>
      </c>
      <c r="AD76" s="170">
        <v>14050001</v>
      </c>
      <c r="AE76" s="170">
        <f t="shared" si="23"/>
        <v>10342.799299999999</v>
      </c>
      <c r="AF76" s="170">
        <f t="shared" si="24"/>
        <v>5145.6576999999997</v>
      </c>
      <c r="AG76" s="170">
        <f t="shared" si="25"/>
        <v>12349.5969</v>
      </c>
      <c r="AH76" s="170">
        <f t="shared" si="26"/>
        <v>7070.1485999999995</v>
      </c>
      <c r="AI76" s="170">
        <f t="shared" si="27"/>
        <v>4939.8448999999991</v>
      </c>
      <c r="AJ76" s="170">
        <f t="shared" si="28"/>
        <v>11320.4715</v>
      </c>
      <c r="AL76" s="170">
        <v>14030003</v>
      </c>
      <c r="AM76" s="170">
        <f t="shared" ref="AM76:AR76" si="29">SUM(AE69:AE72)</f>
        <v>2137.4874999999997</v>
      </c>
      <c r="AN76" s="170">
        <f t="shared" si="29"/>
        <v>1063.4479999999999</v>
      </c>
      <c r="AO76" s="170">
        <f t="shared" si="29"/>
        <v>2552.2138</v>
      </c>
      <c r="AP76" s="211">
        <f t="shared" si="29"/>
        <v>1461.1358</v>
      </c>
      <c r="AQ76" s="170">
        <f t="shared" si="29"/>
        <v>1020.8671000000001</v>
      </c>
      <c r="AR76" s="170">
        <f t="shared" si="29"/>
        <v>2339.4934999999996</v>
      </c>
    </row>
    <row r="77" spans="1:44" x14ac:dyDescent="0.3">
      <c r="A77" s="170">
        <v>6021</v>
      </c>
      <c r="B77" s="170" t="s">
        <v>476</v>
      </c>
      <c r="C77" s="170" t="s">
        <v>53</v>
      </c>
      <c r="D77" s="170" t="s">
        <v>479</v>
      </c>
      <c r="E77" s="170" t="s">
        <v>468</v>
      </c>
      <c r="F77" s="170" t="s">
        <v>439</v>
      </c>
      <c r="G77" s="170" t="s">
        <v>440</v>
      </c>
      <c r="H77" s="170" t="s">
        <v>441</v>
      </c>
      <c r="I77" s="170" t="s">
        <v>366</v>
      </c>
      <c r="J77" s="170" t="s">
        <v>607</v>
      </c>
      <c r="K77" s="170">
        <v>40.474200000000003</v>
      </c>
      <c r="L77" s="170">
        <v>-107.5664</v>
      </c>
      <c r="M77" s="170">
        <v>14050001</v>
      </c>
      <c r="N77" s="170" t="s">
        <v>559</v>
      </c>
      <c r="O77" s="170">
        <v>1979</v>
      </c>
      <c r="P77" s="170">
        <v>446.4</v>
      </c>
      <c r="Q77" s="412">
        <v>3435410</v>
      </c>
      <c r="R77" s="413">
        <v>0.88</v>
      </c>
      <c r="S77" s="170" t="s">
        <v>589</v>
      </c>
      <c r="T77" s="170" t="s">
        <v>583</v>
      </c>
      <c r="U77" s="170">
        <v>0</v>
      </c>
      <c r="V77" s="170">
        <v>0</v>
      </c>
      <c r="W77" s="414">
        <v>3452.59</v>
      </c>
      <c r="X77" s="414">
        <v>1717.71</v>
      </c>
      <c r="Y77" s="414">
        <v>4122.49</v>
      </c>
      <c r="Z77" s="414">
        <v>2360.13</v>
      </c>
      <c r="AA77" s="414">
        <v>1649</v>
      </c>
      <c r="AB77" s="414">
        <v>3778.95</v>
      </c>
      <c r="AD77" s="170">
        <v>14050001</v>
      </c>
      <c r="AE77" s="170">
        <f t="shared" si="23"/>
        <v>10599.451300000001</v>
      </c>
      <c r="AF77" s="170">
        <f t="shared" si="24"/>
        <v>5273.3697000000002</v>
      </c>
      <c r="AG77" s="170">
        <f t="shared" si="25"/>
        <v>12656.0443</v>
      </c>
      <c r="AH77" s="170">
        <f t="shared" si="26"/>
        <v>7245.5991000000004</v>
      </c>
      <c r="AI77" s="170">
        <f t="shared" si="27"/>
        <v>5062.4299999999994</v>
      </c>
      <c r="AJ77" s="170">
        <f t="shared" si="28"/>
        <v>11601.376499999998</v>
      </c>
      <c r="AL77" s="170">
        <v>14030004</v>
      </c>
      <c r="AM77" s="170">
        <v>0</v>
      </c>
      <c r="AN77" s="170">
        <v>0</v>
      </c>
      <c r="AO77" s="170">
        <v>0</v>
      </c>
      <c r="AP77" s="211">
        <v>0</v>
      </c>
      <c r="AQ77" s="170">
        <v>0</v>
      </c>
      <c r="AR77" s="170">
        <v>0</v>
      </c>
    </row>
    <row r="78" spans="1:44" x14ac:dyDescent="0.3">
      <c r="AL78" s="170">
        <v>14030005</v>
      </c>
      <c r="AM78" s="170">
        <v>0</v>
      </c>
      <c r="AN78" s="170">
        <v>0</v>
      </c>
      <c r="AO78" s="170">
        <v>0</v>
      </c>
      <c r="AP78" s="211">
        <v>0</v>
      </c>
      <c r="AQ78" s="170">
        <v>0</v>
      </c>
      <c r="AR78" s="170">
        <v>0</v>
      </c>
    </row>
    <row r="79" spans="1:44" x14ac:dyDescent="0.3">
      <c r="AL79" s="170">
        <v>14040106</v>
      </c>
      <c r="AM79" s="170">
        <v>0</v>
      </c>
      <c r="AN79" s="170">
        <v>0</v>
      </c>
      <c r="AO79" s="170">
        <v>0</v>
      </c>
      <c r="AP79" s="211">
        <v>0</v>
      </c>
      <c r="AQ79" s="170">
        <v>0</v>
      </c>
      <c r="AR79" s="170">
        <v>0</v>
      </c>
    </row>
    <row r="80" spans="1:44" x14ac:dyDescent="0.3">
      <c r="AL80" s="170">
        <v>14040109</v>
      </c>
      <c r="AM80" s="170">
        <v>0</v>
      </c>
      <c r="AN80" s="170">
        <v>0</v>
      </c>
      <c r="AO80" s="170">
        <v>0</v>
      </c>
      <c r="AP80" s="211">
        <v>0</v>
      </c>
      <c r="AQ80" s="170">
        <v>0</v>
      </c>
      <c r="AR80" s="170">
        <v>0</v>
      </c>
    </row>
    <row r="81" spans="38:44" x14ac:dyDescent="0.3">
      <c r="AL81" s="170">
        <v>14050001</v>
      </c>
      <c r="AM81" s="170">
        <f t="shared" ref="AM81:AR81" si="30">SUM(AE73:AE77)</f>
        <v>41416.541100000002</v>
      </c>
      <c r="AN81" s="170">
        <f t="shared" si="30"/>
        <v>20605.256699999998</v>
      </c>
      <c r="AO81" s="170">
        <f t="shared" si="30"/>
        <v>49452.511699999995</v>
      </c>
      <c r="AP81" s="211">
        <f t="shared" si="30"/>
        <v>28311.6014</v>
      </c>
      <c r="AQ81" s="170">
        <f t="shared" si="30"/>
        <v>19780.992399999999</v>
      </c>
      <c r="AR81" s="170">
        <f t="shared" si="30"/>
        <v>45331.497199999998</v>
      </c>
    </row>
    <row r="82" spans="38:44" x14ac:dyDescent="0.3">
      <c r="AL82" s="170">
        <v>14050002</v>
      </c>
      <c r="AM82" s="170">
        <v>0</v>
      </c>
      <c r="AN82" s="170">
        <v>0</v>
      </c>
      <c r="AO82" s="170">
        <v>0</v>
      </c>
      <c r="AP82" s="211">
        <v>0</v>
      </c>
      <c r="AQ82" s="170">
        <v>0</v>
      </c>
      <c r="AR82" s="170">
        <v>0</v>
      </c>
    </row>
    <row r="83" spans="38:44" x14ac:dyDescent="0.3">
      <c r="AL83" s="170">
        <v>14050003</v>
      </c>
      <c r="AM83" s="170">
        <v>0</v>
      </c>
      <c r="AN83" s="170">
        <v>0</v>
      </c>
      <c r="AO83" s="170">
        <v>0</v>
      </c>
      <c r="AP83" s="211">
        <v>0</v>
      </c>
      <c r="AQ83" s="170">
        <v>0</v>
      </c>
      <c r="AR83" s="170">
        <v>0</v>
      </c>
    </row>
    <row r="84" spans="38:44" x14ac:dyDescent="0.3">
      <c r="AL84" s="170">
        <v>14050005</v>
      </c>
      <c r="AM84" s="170">
        <v>0</v>
      </c>
      <c r="AN84" s="170">
        <v>0</v>
      </c>
      <c r="AO84" s="170">
        <v>0</v>
      </c>
      <c r="AP84" s="211">
        <v>0</v>
      </c>
      <c r="AQ84" s="170">
        <v>0</v>
      </c>
      <c r="AR84" s="170">
        <v>0</v>
      </c>
    </row>
    <row r="85" spans="38:44" x14ac:dyDescent="0.3">
      <c r="AL85" s="170">
        <v>14050006</v>
      </c>
      <c r="AM85" s="170">
        <v>0</v>
      </c>
      <c r="AN85" s="170">
        <v>0</v>
      </c>
      <c r="AO85" s="170">
        <v>0</v>
      </c>
      <c r="AP85" s="211">
        <v>0</v>
      </c>
      <c r="AQ85" s="170">
        <v>0</v>
      </c>
      <c r="AR85" s="170">
        <v>0</v>
      </c>
    </row>
    <row r="86" spans="38:44" x14ac:dyDescent="0.3">
      <c r="AL86" s="170">
        <v>14050007</v>
      </c>
      <c r="AM86" s="170">
        <v>0</v>
      </c>
      <c r="AN86" s="170">
        <v>0</v>
      </c>
      <c r="AO86" s="170">
        <v>0</v>
      </c>
      <c r="AP86" s="211">
        <v>0</v>
      </c>
      <c r="AQ86" s="170">
        <v>0</v>
      </c>
      <c r="AR86" s="170">
        <v>0</v>
      </c>
    </row>
    <row r="87" spans="38:44" x14ac:dyDescent="0.3">
      <c r="AL87" s="170">
        <v>14060001</v>
      </c>
      <c r="AM87" s="170">
        <v>0</v>
      </c>
      <c r="AN87" s="170">
        <v>0</v>
      </c>
      <c r="AO87" s="170">
        <v>0</v>
      </c>
      <c r="AP87" s="211">
        <v>0</v>
      </c>
      <c r="AQ87" s="170">
        <v>0</v>
      </c>
      <c r="AR87" s="170">
        <v>0</v>
      </c>
    </row>
    <row r="88" spans="38:44" x14ac:dyDescent="0.3">
      <c r="AL88" s="170">
        <v>14080101</v>
      </c>
      <c r="AM88" s="170">
        <v>0</v>
      </c>
      <c r="AN88" s="170">
        <v>0</v>
      </c>
      <c r="AO88" s="170">
        <v>0</v>
      </c>
      <c r="AP88" s="211">
        <v>0</v>
      </c>
      <c r="AQ88" s="170">
        <v>0</v>
      </c>
      <c r="AR88" s="170">
        <v>0</v>
      </c>
    </row>
    <row r="89" spans="38:44" x14ac:dyDescent="0.3">
      <c r="AL89" s="170">
        <v>14080102</v>
      </c>
      <c r="AM89" s="170">
        <v>0</v>
      </c>
      <c r="AN89" s="170">
        <v>0</v>
      </c>
      <c r="AO89" s="170">
        <v>0</v>
      </c>
      <c r="AP89" s="211">
        <v>0</v>
      </c>
      <c r="AQ89" s="170">
        <v>0</v>
      </c>
      <c r="AR89" s="170">
        <v>0</v>
      </c>
    </row>
    <row r="90" spans="38:44" x14ac:dyDescent="0.3">
      <c r="AL90" s="170">
        <v>14080104</v>
      </c>
      <c r="AM90" s="170">
        <v>0</v>
      </c>
      <c r="AN90" s="170">
        <v>0</v>
      </c>
      <c r="AO90" s="170">
        <v>0</v>
      </c>
      <c r="AP90" s="211">
        <v>0</v>
      </c>
      <c r="AQ90" s="170">
        <v>0</v>
      </c>
      <c r="AR90" s="170">
        <v>0</v>
      </c>
    </row>
    <row r="91" spans="38:44" x14ac:dyDescent="0.3">
      <c r="AL91" s="170">
        <v>14080105</v>
      </c>
      <c r="AM91" s="170">
        <v>0</v>
      </c>
      <c r="AN91" s="170">
        <v>0</v>
      </c>
      <c r="AO91" s="170">
        <v>0</v>
      </c>
      <c r="AP91" s="211">
        <v>0</v>
      </c>
      <c r="AQ91" s="170">
        <v>0</v>
      </c>
      <c r="AR91" s="170">
        <v>0</v>
      </c>
    </row>
    <row r="92" spans="38:44" x14ac:dyDescent="0.3">
      <c r="AL92" s="170">
        <v>14080107</v>
      </c>
      <c r="AM92" s="170">
        <v>0</v>
      </c>
      <c r="AN92" s="170">
        <v>0</v>
      </c>
      <c r="AO92" s="170">
        <v>0</v>
      </c>
      <c r="AP92" s="211">
        <v>0</v>
      </c>
      <c r="AQ92" s="170">
        <v>0</v>
      </c>
      <c r="AR92" s="170">
        <v>0</v>
      </c>
    </row>
    <row r="93" spans="38:44" x14ac:dyDescent="0.3">
      <c r="AL93" s="170">
        <v>14080201</v>
      </c>
      <c r="AM93" s="170">
        <v>0</v>
      </c>
      <c r="AN93" s="170">
        <v>0</v>
      </c>
      <c r="AO93" s="170">
        <v>0</v>
      </c>
      <c r="AP93" s="211">
        <v>0</v>
      </c>
      <c r="AQ93" s="170">
        <v>0</v>
      </c>
      <c r="AR93" s="170">
        <v>0</v>
      </c>
    </row>
    <row r="94" spans="38:44" x14ac:dyDescent="0.3">
      <c r="AL94" s="170">
        <v>14080202</v>
      </c>
      <c r="AM94" s="170">
        <v>0</v>
      </c>
      <c r="AN94" s="170">
        <v>0</v>
      </c>
      <c r="AO94" s="170">
        <v>0</v>
      </c>
      <c r="AP94" s="211">
        <v>0</v>
      </c>
      <c r="AQ94" s="170">
        <v>0</v>
      </c>
      <c r="AR94" s="170">
        <v>0</v>
      </c>
    </row>
    <row r="95" spans="38:44" x14ac:dyDescent="0.3">
      <c r="AL95" s="170">
        <v>14080203</v>
      </c>
      <c r="AM95" s="170">
        <v>0</v>
      </c>
      <c r="AN95" s="170">
        <v>0</v>
      </c>
      <c r="AO95" s="170">
        <v>0</v>
      </c>
      <c r="AP95" s="211">
        <v>0</v>
      </c>
      <c r="AQ95" s="170">
        <v>0</v>
      </c>
      <c r="AR95" s="170">
        <v>0</v>
      </c>
    </row>
  </sheetData>
  <autoFilter ref="A3:AJ77">
    <sortState ref="A4:AJ77">
      <sortCondition ref="AD3:AD77"/>
    </sortState>
  </autoFilter>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D121"/>
  <sheetViews>
    <sheetView topLeftCell="A34" zoomScale="40" zoomScaleNormal="40" workbookViewId="0">
      <selection activeCell="A75" sqref="A75"/>
    </sheetView>
  </sheetViews>
  <sheetFormatPr defaultRowHeight="14.4" x14ac:dyDescent="0.3"/>
  <sheetData>
    <row r="1" spans="1:4" ht="15" thickBot="1" x14ac:dyDescent="0.35"/>
    <row r="2" spans="1:4" ht="21.6" thickBot="1" x14ac:dyDescent="0.45">
      <c r="A2" s="538" t="s">
        <v>689</v>
      </c>
      <c r="B2" s="539"/>
      <c r="C2" s="539"/>
      <c r="D2" s="540"/>
    </row>
    <row r="121" spans="2:2" x14ac:dyDescent="0.3">
      <c r="B121" t="s">
        <v>876</v>
      </c>
    </row>
  </sheetData>
  <mergeCells count="1">
    <mergeCell ref="A2:D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sheetPr>
  <dimension ref="A1:T270"/>
  <sheetViews>
    <sheetView topLeftCell="K1" workbookViewId="0">
      <selection activeCell="S7" sqref="S6:S7"/>
    </sheetView>
  </sheetViews>
  <sheetFormatPr defaultRowHeight="14.4" x14ac:dyDescent="0.3"/>
  <cols>
    <col min="1" max="1" width="16.6640625" customWidth="1"/>
    <col min="2" max="2" width="12.33203125" customWidth="1"/>
    <col min="3" max="3" width="14.21875" customWidth="1"/>
    <col min="4" max="4" width="13.88671875" customWidth="1"/>
    <col min="5" max="7" width="12.33203125" customWidth="1"/>
    <col min="8" max="8" width="14.21875" customWidth="1"/>
    <col min="9" max="9" width="13.109375" customWidth="1"/>
    <col min="10" max="10" width="12.33203125" customWidth="1"/>
    <col min="11" max="11" width="14" customWidth="1"/>
    <col min="12" max="12" width="10.109375" customWidth="1"/>
    <col min="13" max="13" width="10.6640625" customWidth="1"/>
    <col min="14" max="14" width="12.33203125" customWidth="1"/>
    <col min="15" max="15" width="13.33203125" customWidth="1"/>
    <col min="16" max="18" width="12.33203125" customWidth="1"/>
    <col min="19" max="19" width="17.33203125" style="78" customWidth="1"/>
    <col min="20" max="20" width="12.77734375" style="78" customWidth="1"/>
  </cols>
  <sheetData>
    <row r="1" spans="1:20" s="77" customFormat="1" ht="16.8" thickTop="1" thickBot="1" x14ac:dyDescent="0.35">
      <c r="A1" s="543" t="s">
        <v>284</v>
      </c>
      <c r="B1" s="545" t="s">
        <v>342</v>
      </c>
      <c r="C1" s="546"/>
      <c r="D1" s="546"/>
      <c r="E1" s="546"/>
      <c r="F1" s="547"/>
      <c r="G1" s="548" t="s">
        <v>343</v>
      </c>
      <c r="H1" s="549"/>
      <c r="I1" s="550"/>
      <c r="J1" s="551" t="s">
        <v>344</v>
      </c>
      <c r="K1" s="551"/>
      <c r="L1" s="551"/>
      <c r="M1" s="552"/>
      <c r="N1" s="553" t="s">
        <v>345</v>
      </c>
      <c r="O1" s="554"/>
      <c r="P1" s="554"/>
      <c r="Q1" s="554"/>
      <c r="R1" s="554"/>
      <c r="S1" s="541" t="s">
        <v>846</v>
      </c>
      <c r="T1" s="542"/>
    </row>
    <row r="2" spans="1:20" s="99" customFormat="1" ht="58.2" thickBot="1" x14ac:dyDescent="0.35">
      <c r="A2" s="544"/>
      <c r="B2" s="277" t="s">
        <v>847</v>
      </c>
      <c r="C2" s="276" t="s">
        <v>848</v>
      </c>
      <c r="D2" s="276" t="s">
        <v>849</v>
      </c>
      <c r="E2" s="276" t="s">
        <v>681</v>
      </c>
      <c r="F2" s="278" t="s">
        <v>682</v>
      </c>
      <c r="G2" s="277" t="s">
        <v>929</v>
      </c>
      <c r="H2" s="276" t="s">
        <v>683</v>
      </c>
      <c r="I2" s="278" t="s">
        <v>684</v>
      </c>
      <c r="J2" s="275" t="s">
        <v>225</v>
      </c>
      <c r="K2" s="131" t="s">
        <v>896</v>
      </c>
      <c r="L2" s="131" t="s">
        <v>685</v>
      </c>
      <c r="M2" s="132" t="s">
        <v>686</v>
      </c>
      <c r="N2" s="130" t="s">
        <v>678</v>
      </c>
      <c r="O2" s="131" t="s">
        <v>687</v>
      </c>
      <c r="P2" s="131" t="s">
        <v>688</v>
      </c>
      <c r="Q2" s="131" t="s">
        <v>679</v>
      </c>
      <c r="R2" s="133" t="s">
        <v>680</v>
      </c>
      <c r="S2" s="283" t="s">
        <v>225</v>
      </c>
      <c r="T2" s="284" t="s">
        <v>680</v>
      </c>
    </row>
    <row r="3" spans="1:20" x14ac:dyDescent="0.3">
      <c r="A3" s="271" t="s">
        <v>327</v>
      </c>
      <c r="B3" s="177">
        <v>399.42599999999999</v>
      </c>
      <c r="C3" s="170">
        <v>57.32</v>
      </c>
      <c r="D3" s="170">
        <v>0.29399999999999998</v>
      </c>
      <c r="E3" s="170">
        <f>C3/B3</f>
        <v>0.14350593101100079</v>
      </c>
      <c r="F3" s="279">
        <f>D3/B3</f>
        <v>7.3605624070541221E-4</v>
      </c>
      <c r="G3" s="187">
        <f>Input!$J$3</f>
        <v>441204</v>
      </c>
      <c r="H3" s="170">
        <f>G3*E3</f>
        <v>63315.390785777592</v>
      </c>
      <c r="I3" s="279">
        <f>G3*F3</f>
        <v>324.75095762419068</v>
      </c>
      <c r="J3" s="395" t="s">
        <v>753</v>
      </c>
      <c r="K3" s="178">
        <v>0.87798841400000005</v>
      </c>
      <c r="L3" s="22">
        <f t="shared" ref="L3:L66" si="0">K3*H3</f>
        <v>55590.179537795084</v>
      </c>
      <c r="M3" s="109">
        <f t="shared" ref="M3:M66" si="1">K3*I3</f>
        <v>285.1275782294444</v>
      </c>
      <c r="N3" s="110">
        <f>Input!$K$3</f>
        <v>142</v>
      </c>
      <c r="O3" s="22">
        <f>N3*L3</f>
        <v>7893805.4943669019</v>
      </c>
      <c r="P3" s="22">
        <f>N3*M3</f>
        <v>40488.116108581104</v>
      </c>
      <c r="Q3" s="22">
        <f>SUM(O3:P3)</f>
        <v>7934293.6104754834</v>
      </c>
      <c r="R3" s="21">
        <f>(Q3/1000000)*1120.55</f>
        <v>8890.7727052183036</v>
      </c>
      <c r="S3" s="392" t="s">
        <v>748</v>
      </c>
      <c r="T3" s="280">
        <f>R114</f>
        <v>359.5378936693408</v>
      </c>
    </row>
    <row r="4" spans="1:20" x14ac:dyDescent="0.3">
      <c r="A4" s="271" t="s">
        <v>327</v>
      </c>
      <c r="B4" s="177">
        <v>399.42599999999999</v>
      </c>
      <c r="C4" s="170">
        <v>57.32</v>
      </c>
      <c r="D4" s="170">
        <v>0.29399999999999998</v>
      </c>
      <c r="E4" s="170">
        <f t="shared" ref="E4:E67" si="2">C4/B4</f>
        <v>0.14350593101100079</v>
      </c>
      <c r="F4" s="279">
        <f t="shared" ref="F4:F67" si="3">D4/B4</f>
        <v>7.3605624070541221E-4</v>
      </c>
      <c r="G4" s="187">
        <f>Input!$J$3</f>
        <v>441204</v>
      </c>
      <c r="H4" s="170">
        <f t="shared" ref="H4:H67" si="4">G4*E4</f>
        <v>63315.390785777592</v>
      </c>
      <c r="I4" s="279">
        <f t="shared" ref="I4:I67" si="5">G4*F4</f>
        <v>324.75095762419068</v>
      </c>
      <c r="J4" s="395" t="s">
        <v>754</v>
      </c>
      <c r="K4" s="178">
        <v>0.111241059</v>
      </c>
      <c r="L4" s="22">
        <f t="shared" si="0"/>
        <v>7043.2711220087413</v>
      </c>
      <c r="M4" s="109">
        <f t="shared" si="1"/>
        <v>36.125640437379097</v>
      </c>
      <c r="N4" s="110">
        <f>Input!$K$3</f>
        <v>142</v>
      </c>
      <c r="O4" s="22">
        <f t="shared" ref="O4:O67" si="6">N4*L4</f>
        <v>1000144.4993252413</v>
      </c>
      <c r="P4" s="22">
        <f t="shared" ref="P4:P67" si="7">N4*M4</f>
        <v>5129.8409421078322</v>
      </c>
      <c r="Q4" s="22">
        <f t="shared" ref="Q4:Q67" si="8">SUM(O4:P4)</f>
        <v>1005274.3402673492</v>
      </c>
      <c r="R4" s="21">
        <f t="shared" ref="R4:R67" si="9">(Q4/1000000)*1120.55</f>
        <v>1126.460161986578</v>
      </c>
      <c r="S4" s="392" t="s">
        <v>749</v>
      </c>
      <c r="T4" s="280">
        <f>R115</f>
        <v>4.4387394459907066</v>
      </c>
    </row>
    <row r="5" spans="1:20" x14ac:dyDescent="0.3">
      <c r="A5" s="271" t="s">
        <v>327</v>
      </c>
      <c r="B5" s="177">
        <v>399.42599999999999</v>
      </c>
      <c r="C5" s="170">
        <v>57.32</v>
      </c>
      <c r="D5" s="170">
        <v>0.29399999999999998</v>
      </c>
      <c r="E5" s="170">
        <f t="shared" si="2"/>
        <v>0.14350593101100079</v>
      </c>
      <c r="F5" s="279">
        <f t="shared" si="3"/>
        <v>7.3605624070541221E-4</v>
      </c>
      <c r="G5" s="187">
        <f>Input!$J$3</f>
        <v>441204</v>
      </c>
      <c r="H5" s="170">
        <f t="shared" si="4"/>
        <v>63315.390785777592</v>
      </c>
      <c r="I5" s="279">
        <f t="shared" si="5"/>
        <v>324.75095762419068</v>
      </c>
      <c r="J5" s="395" t="s">
        <v>760</v>
      </c>
      <c r="K5" s="178">
        <v>9.1748939999999994E-3</v>
      </c>
      <c r="L5" s="22">
        <f t="shared" si="0"/>
        <v>580.91199902808603</v>
      </c>
      <c r="M5" s="109">
        <f t="shared" si="1"/>
        <v>2.979555612600441</v>
      </c>
      <c r="N5" s="110">
        <f>Input!$K$3</f>
        <v>142</v>
      </c>
      <c r="O5" s="22">
        <f t="shared" si="6"/>
        <v>82489.503861988211</v>
      </c>
      <c r="P5" s="22">
        <f t="shared" si="7"/>
        <v>423.09689698926263</v>
      </c>
      <c r="Q5" s="22">
        <f t="shared" si="8"/>
        <v>82912.600758977467</v>
      </c>
      <c r="R5" s="21">
        <f t="shared" si="9"/>
        <v>92.90771478047219</v>
      </c>
      <c r="S5" s="392" t="s">
        <v>750</v>
      </c>
      <c r="T5" s="190">
        <f>R136</f>
        <v>0.12942489700778478</v>
      </c>
    </row>
    <row r="6" spans="1:20" x14ac:dyDescent="0.3">
      <c r="A6" s="271" t="s">
        <v>327</v>
      </c>
      <c r="B6" s="177">
        <v>399.42599999999999</v>
      </c>
      <c r="C6" s="170">
        <v>57.32</v>
      </c>
      <c r="D6" s="170">
        <v>0.29399999999999998</v>
      </c>
      <c r="E6" s="170">
        <f t="shared" si="2"/>
        <v>0.14350593101100079</v>
      </c>
      <c r="F6" s="279">
        <f t="shared" si="3"/>
        <v>7.3605624070541221E-4</v>
      </c>
      <c r="G6" s="187">
        <f>Input!$J$3</f>
        <v>441204</v>
      </c>
      <c r="H6" s="170">
        <f t="shared" si="4"/>
        <v>63315.390785777592</v>
      </c>
      <c r="I6" s="279">
        <f t="shared" si="5"/>
        <v>324.75095762419068</v>
      </c>
      <c r="J6" s="395" t="s">
        <v>761</v>
      </c>
      <c r="K6" s="178">
        <v>1.4664420000000001E-3</v>
      </c>
      <c r="L6" s="22">
        <f t="shared" si="0"/>
        <v>92.848348294677265</v>
      </c>
      <c r="M6" s="109">
        <f t="shared" si="1"/>
        <v>0.47622844380033347</v>
      </c>
      <c r="N6" s="110">
        <f>Input!$K$3</f>
        <v>142</v>
      </c>
      <c r="O6" s="134">
        <f t="shared" si="6"/>
        <v>13184.465457844171</v>
      </c>
      <c r="P6" s="134">
        <f t="shared" si="7"/>
        <v>67.624439019647355</v>
      </c>
      <c r="Q6" s="134">
        <f t="shared" si="8"/>
        <v>13252.089896863819</v>
      </c>
      <c r="R6" s="136">
        <f t="shared" si="9"/>
        <v>14.849629333930752</v>
      </c>
      <c r="S6" s="392" t="s">
        <v>751</v>
      </c>
      <c r="T6" s="280">
        <f>SUM(R35,R200,R247)</f>
        <v>1342.0931998639303</v>
      </c>
    </row>
    <row r="7" spans="1:20" x14ac:dyDescent="0.3">
      <c r="A7" s="271" t="s">
        <v>327</v>
      </c>
      <c r="B7" s="177">
        <v>399.42599999999999</v>
      </c>
      <c r="C7" s="170">
        <v>57.32</v>
      </c>
      <c r="D7" s="170">
        <v>0.29399999999999998</v>
      </c>
      <c r="E7" s="170">
        <f t="shared" si="2"/>
        <v>0.14350593101100079</v>
      </c>
      <c r="F7" s="279">
        <f t="shared" si="3"/>
        <v>7.3605624070541221E-4</v>
      </c>
      <c r="G7" s="187">
        <f>Input!$J$3</f>
        <v>441204</v>
      </c>
      <c r="H7" s="170">
        <f t="shared" si="4"/>
        <v>63315.390785777592</v>
      </c>
      <c r="I7" s="279">
        <f t="shared" si="5"/>
        <v>324.75095762419068</v>
      </c>
      <c r="J7" s="395" t="s">
        <v>762</v>
      </c>
      <c r="K7" s="178">
        <v>1.08793E-4</v>
      </c>
      <c r="L7" s="22">
        <f t="shared" si="0"/>
        <v>6.8882713097571013</v>
      </c>
      <c r="M7" s="109">
        <f t="shared" si="1"/>
        <v>3.5330630932808575E-2</v>
      </c>
      <c r="N7" s="110">
        <f>Input!$K$3</f>
        <v>142</v>
      </c>
      <c r="O7" s="22">
        <f t="shared" si="6"/>
        <v>978.13452598550839</v>
      </c>
      <c r="P7" s="22">
        <f t="shared" si="7"/>
        <v>5.0169495924588174</v>
      </c>
      <c r="Q7" s="22">
        <f t="shared" si="8"/>
        <v>983.15147557796718</v>
      </c>
      <c r="R7" s="21">
        <f t="shared" si="9"/>
        <v>1.1016703859588912</v>
      </c>
      <c r="S7" s="392" t="s">
        <v>752</v>
      </c>
      <c r="T7" s="280">
        <f>SUM(R11,R44,R60,R66,R72,R116,R201,R248)</f>
        <v>31082.136912197071</v>
      </c>
    </row>
    <row r="8" spans="1:20" x14ac:dyDescent="0.3">
      <c r="A8" s="271" t="s">
        <v>327</v>
      </c>
      <c r="B8" s="177">
        <v>399.42599999999999</v>
      </c>
      <c r="C8" s="170">
        <v>57.32</v>
      </c>
      <c r="D8" s="170">
        <v>0.29399999999999998</v>
      </c>
      <c r="E8" s="170">
        <f t="shared" si="2"/>
        <v>0.14350593101100079</v>
      </c>
      <c r="F8" s="279">
        <f t="shared" si="3"/>
        <v>7.3605624070541221E-4</v>
      </c>
      <c r="G8" s="187">
        <f>Input!$J$3</f>
        <v>441204</v>
      </c>
      <c r="H8" s="170">
        <f t="shared" si="4"/>
        <v>63315.390785777592</v>
      </c>
      <c r="I8" s="279">
        <f t="shared" si="5"/>
        <v>324.75095762419068</v>
      </c>
      <c r="J8" s="395" t="s">
        <v>763</v>
      </c>
      <c r="K8" s="330">
        <v>2.0398699999999998E-5</v>
      </c>
      <c r="L8" s="22">
        <f t="shared" si="0"/>
        <v>1.2915516620218412</v>
      </c>
      <c r="M8" s="109">
        <f t="shared" si="1"/>
        <v>6.6244973592885781E-3</v>
      </c>
      <c r="N8" s="110">
        <f>Input!$K$3</f>
        <v>142</v>
      </c>
      <c r="O8" s="22">
        <f t="shared" si="6"/>
        <v>183.40033600710146</v>
      </c>
      <c r="P8" s="22">
        <f t="shared" si="7"/>
        <v>0.94067862501897803</v>
      </c>
      <c r="Q8" s="22">
        <f t="shared" si="8"/>
        <v>184.34101463212045</v>
      </c>
      <c r="R8" s="21">
        <f t="shared" si="9"/>
        <v>0.20656332394602256</v>
      </c>
      <c r="S8" s="392" t="s">
        <v>753</v>
      </c>
      <c r="T8" s="280">
        <f>SUM(R3,R12,R33,R61,R67,R73,R83,R117,R189,R255)</f>
        <v>33650.748600266386</v>
      </c>
    </row>
    <row r="9" spans="1:20" x14ac:dyDescent="0.3">
      <c r="A9" s="272" t="s">
        <v>291</v>
      </c>
      <c r="B9" s="177">
        <v>15.282</v>
      </c>
      <c r="C9" s="170">
        <v>11.382999999999999</v>
      </c>
      <c r="D9" s="170">
        <v>3.899</v>
      </c>
      <c r="E9" s="170">
        <f t="shared" si="2"/>
        <v>0.74486323779609998</v>
      </c>
      <c r="F9" s="279">
        <f t="shared" si="3"/>
        <v>0.25513676220390002</v>
      </c>
      <c r="G9" s="187">
        <f>Input!$J$4</f>
        <v>15356</v>
      </c>
      <c r="H9" s="170">
        <f t="shared" si="4"/>
        <v>11438.11987959691</v>
      </c>
      <c r="I9" s="279">
        <f t="shared" si="5"/>
        <v>3917.8801204030888</v>
      </c>
      <c r="J9" s="395" t="s">
        <v>801</v>
      </c>
      <c r="K9" s="178">
        <v>0.905899974</v>
      </c>
      <c r="L9" s="22">
        <f t="shared" si="0"/>
        <v>10361.792501535725</v>
      </c>
      <c r="M9" s="109">
        <f t="shared" si="1"/>
        <v>3549.2074992082748</v>
      </c>
      <c r="N9" s="187">
        <f>Input!$K$4</f>
        <v>258</v>
      </c>
      <c r="O9" s="22">
        <f t="shared" si="6"/>
        <v>2673342.4653962171</v>
      </c>
      <c r="P9" s="22">
        <f t="shared" si="7"/>
        <v>915695.53479573491</v>
      </c>
      <c r="Q9" s="22">
        <f t="shared" si="8"/>
        <v>3589038.0001919521</v>
      </c>
      <c r="R9" s="21">
        <f t="shared" si="9"/>
        <v>4021.6965311150921</v>
      </c>
      <c r="S9" s="392" t="s">
        <v>754</v>
      </c>
      <c r="T9" s="280">
        <f>SUM(R4,R45,R62,R98,R118)</f>
        <v>7330.9423970588487</v>
      </c>
    </row>
    <row r="10" spans="1:20" x14ac:dyDescent="0.3">
      <c r="A10" s="272" t="s">
        <v>291</v>
      </c>
      <c r="B10" s="177">
        <v>15.282</v>
      </c>
      <c r="C10" s="170">
        <v>11.382999999999999</v>
      </c>
      <c r="D10" s="170">
        <v>3.899</v>
      </c>
      <c r="E10" s="170">
        <f t="shared" si="2"/>
        <v>0.74486323779609998</v>
      </c>
      <c r="F10" s="279">
        <f t="shared" si="3"/>
        <v>0.25513676220390002</v>
      </c>
      <c r="G10" s="187">
        <f>Input!$J$4</f>
        <v>15356</v>
      </c>
      <c r="H10" s="170">
        <f t="shared" si="4"/>
        <v>11438.11987959691</v>
      </c>
      <c r="I10" s="279">
        <f t="shared" si="5"/>
        <v>3917.8801204030888</v>
      </c>
      <c r="J10" s="395" t="s">
        <v>802</v>
      </c>
      <c r="K10" s="178">
        <v>9.4100026000000003E-2</v>
      </c>
      <c r="L10" s="22">
        <f t="shared" si="0"/>
        <v>1076.3273780611862</v>
      </c>
      <c r="M10" s="109">
        <f t="shared" si="1"/>
        <v>368.67262119481381</v>
      </c>
      <c r="N10" s="187">
        <f>Input!$K$4</f>
        <v>258</v>
      </c>
      <c r="O10" s="22">
        <f t="shared" si="6"/>
        <v>277692.46353978605</v>
      </c>
      <c r="P10" s="22">
        <f t="shared" si="7"/>
        <v>95117.53626826196</v>
      </c>
      <c r="Q10" s="22">
        <f t="shared" si="8"/>
        <v>372809.99980804801</v>
      </c>
      <c r="R10" s="21">
        <f t="shared" si="9"/>
        <v>417.75224528490821</v>
      </c>
      <c r="S10" s="392" t="s">
        <v>755</v>
      </c>
      <c r="T10" s="280">
        <f>SUM(R31,R34,R99,R119,R137,R256)</f>
        <v>2695.7259542654938</v>
      </c>
    </row>
    <row r="11" spans="1:20" x14ac:dyDescent="0.3">
      <c r="A11" s="271" t="s">
        <v>321</v>
      </c>
      <c r="B11" s="177">
        <v>529.09</v>
      </c>
      <c r="C11" s="170">
        <v>32.189</v>
      </c>
      <c r="D11" s="170">
        <v>5.0220000000000002</v>
      </c>
      <c r="E11" s="170">
        <f t="shared" si="2"/>
        <v>6.0838420684571619E-2</v>
      </c>
      <c r="F11" s="279">
        <f t="shared" si="3"/>
        <v>9.4917688862008361E-3</v>
      </c>
      <c r="G11" s="187">
        <f>Input!$J$5</f>
        <v>540297</v>
      </c>
      <c r="H11" s="170">
        <f t="shared" si="4"/>
        <v>32870.81618061199</v>
      </c>
      <c r="I11" s="279">
        <f t="shared" si="5"/>
        <v>5128.3742539076529</v>
      </c>
      <c r="J11" s="395" t="s">
        <v>752</v>
      </c>
      <c r="K11" s="178">
        <v>0.27176904600000001</v>
      </c>
      <c r="L11" s="22">
        <f t="shared" si="0"/>
        <v>8933.2703546462853</v>
      </c>
      <c r="M11" s="109">
        <f t="shared" si="1"/>
        <v>1393.7333785154447</v>
      </c>
      <c r="N11" s="187">
        <f>Input!$K$5</f>
        <v>164</v>
      </c>
      <c r="O11" s="22">
        <f t="shared" si="6"/>
        <v>1465056.3381619907</v>
      </c>
      <c r="P11" s="22">
        <f t="shared" si="7"/>
        <v>228572.27407653292</v>
      </c>
      <c r="Q11" s="22">
        <f t="shared" si="8"/>
        <v>1693628.6122385236</v>
      </c>
      <c r="R11" s="21">
        <f t="shared" si="9"/>
        <v>1897.7955414438775</v>
      </c>
      <c r="S11" s="392" t="s">
        <v>756</v>
      </c>
      <c r="T11" s="280">
        <f>SUM(R32,R138,R257)</f>
        <v>824.48398808554657</v>
      </c>
    </row>
    <row r="12" spans="1:20" x14ac:dyDescent="0.3">
      <c r="A12" s="271" t="s">
        <v>321</v>
      </c>
      <c r="B12" s="177">
        <v>529.09</v>
      </c>
      <c r="C12" s="170">
        <v>32.189</v>
      </c>
      <c r="D12" s="170">
        <v>5.0220000000000002</v>
      </c>
      <c r="E12" s="170">
        <f t="shared" si="2"/>
        <v>6.0838420684571619E-2</v>
      </c>
      <c r="F12" s="279">
        <f t="shared" si="3"/>
        <v>9.4917688862008361E-3</v>
      </c>
      <c r="G12" s="187">
        <f>Input!$J$5</f>
        <v>540297</v>
      </c>
      <c r="H12" s="170">
        <f t="shared" si="4"/>
        <v>32870.81618061199</v>
      </c>
      <c r="I12" s="279">
        <f t="shared" si="5"/>
        <v>5128.3742539076529</v>
      </c>
      <c r="J12" s="395" t="s">
        <v>753</v>
      </c>
      <c r="K12" s="178">
        <v>0.718419684</v>
      </c>
      <c r="L12" s="22">
        <f t="shared" si="0"/>
        <v>23615.041373297354</v>
      </c>
      <c r="M12" s="109">
        <f t="shared" si="1"/>
        <v>3684.3250109260716</v>
      </c>
      <c r="N12" s="187">
        <f>Input!$K$5</f>
        <v>164</v>
      </c>
      <c r="O12" s="134">
        <f t="shared" si="6"/>
        <v>3872866.785220766</v>
      </c>
      <c r="P12" s="134">
        <f t="shared" si="7"/>
        <v>604229.30179187574</v>
      </c>
      <c r="Q12" s="134">
        <f t="shared" si="8"/>
        <v>4477096.0870126421</v>
      </c>
      <c r="R12" s="136">
        <f t="shared" si="9"/>
        <v>5016.8100203020158</v>
      </c>
      <c r="S12" s="392" t="s">
        <v>757</v>
      </c>
      <c r="T12" s="280">
        <f>SUM(R139,R258)</f>
        <v>3991.9053366169505</v>
      </c>
    </row>
    <row r="13" spans="1:20" x14ac:dyDescent="0.3">
      <c r="A13" s="271" t="s">
        <v>321</v>
      </c>
      <c r="B13" s="177">
        <v>529.09</v>
      </c>
      <c r="C13" s="170">
        <v>32.189</v>
      </c>
      <c r="D13" s="170">
        <v>5.0220000000000002</v>
      </c>
      <c r="E13" s="170">
        <f t="shared" si="2"/>
        <v>6.0838420684571619E-2</v>
      </c>
      <c r="F13" s="279">
        <f t="shared" si="3"/>
        <v>9.4917688862008361E-3</v>
      </c>
      <c r="G13" s="187">
        <f>Input!$J$5</f>
        <v>540297</v>
      </c>
      <c r="H13" s="170">
        <f t="shared" si="4"/>
        <v>32870.81618061199</v>
      </c>
      <c r="I13" s="279">
        <f t="shared" si="5"/>
        <v>5128.3742539076529</v>
      </c>
      <c r="J13" s="395" t="s">
        <v>760</v>
      </c>
      <c r="K13" s="178">
        <v>4.3716700000000002E-3</v>
      </c>
      <c r="L13" s="22">
        <f t="shared" si="0"/>
        <v>143.70036097229604</v>
      </c>
      <c r="M13" s="109">
        <f t="shared" si="1"/>
        <v>22.419559874580472</v>
      </c>
      <c r="N13" s="187">
        <f>Input!$K$5</f>
        <v>164</v>
      </c>
      <c r="O13" s="22">
        <f t="shared" si="6"/>
        <v>23566.85919945655</v>
      </c>
      <c r="P13" s="22">
        <f t="shared" si="7"/>
        <v>3676.8078194311975</v>
      </c>
      <c r="Q13" s="22">
        <f t="shared" si="8"/>
        <v>27243.667018887747</v>
      </c>
      <c r="R13" s="21">
        <f t="shared" si="9"/>
        <v>30.527891078014665</v>
      </c>
      <c r="S13" s="392" t="s">
        <v>758</v>
      </c>
      <c r="T13" s="280">
        <f>SUM(R140,R259)</f>
        <v>163.04207831978846</v>
      </c>
    </row>
    <row r="14" spans="1:20" x14ac:dyDescent="0.3">
      <c r="A14" s="271" t="s">
        <v>321</v>
      </c>
      <c r="B14" s="177">
        <v>529.09</v>
      </c>
      <c r="C14" s="170">
        <v>32.189</v>
      </c>
      <c r="D14" s="170">
        <v>5.0220000000000002</v>
      </c>
      <c r="E14" s="170">
        <f t="shared" si="2"/>
        <v>6.0838420684571619E-2</v>
      </c>
      <c r="F14" s="279">
        <f t="shared" si="3"/>
        <v>9.4917688862008361E-3</v>
      </c>
      <c r="G14" s="187">
        <f>Input!$J$5</f>
        <v>540297</v>
      </c>
      <c r="H14" s="170">
        <f t="shared" si="4"/>
        <v>32870.81618061199</v>
      </c>
      <c r="I14" s="279">
        <f t="shared" si="5"/>
        <v>5128.3742539076529</v>
      </c>
      <c r="J14" s="395" t="s">
        <v>761</v>
      </c>
      <c r="K14" s="178">
        <v>5.4266449999999999E-3</v>
      </c>
      <c r="L14" s="22">
        <f t="shared" si="0"/>
        <v>178.37825027243716</v>
      </c>
      <c r="M14" s="109">
        <f t="shared" si="1"/>
        <v>27.829866503096696</v>
      </c>
      <c r="N14" s="187">
        <f>Input!$K$5</f>
        <v>164</v>
      </c>
      <c r="O14" s="22">
        <f t="shared" si="6"/>
        <v>29254.033044679694</v>
      </c>
      <c r="P14" s="22">
        <f t="shared" si="7"/>
        <v>4564.0981065078577</v>
      </c>
      <c r="Q14" s="22">
        <f t="shared" si="8"/>
        <v>33818.131151187554</v>
      </c>
      <c r="R14" s="21">
        <f t="shared" si="9"/>
        <v>37.894906861463213</v>
      </c>
      <c r="S14" s="392" t="s">
        <v>759</v>
      </c>
      <c r="T14" s="280">
        <f>R260</f>
        <v>59.627636883101836</v>
      </c>
    </row>
    <row r="15" spans="1:20" x14ac:dyDescent="0.3">
      <c r="A15" s="271" t="s">
        <v>321</v>
      </c>
      <c r="B15" s="177">
        <v>529.09</v>
      </c>
      <c r="C15" s="170">
        <v>32.189</v>
      </c>
      <c r="D15" s="170">
        <v>5.0220000000000002</v>
      </c>
      <c r="E15" s="170">
        <f t="shared" si="2"/>
        <v>6.0838420684571619E-2</v>
      </c>
      <c r="F15" s="279">
        <f t="shared" si="3"/>
        <v>9.4917688862008361E-3</v>
      </c>
      <c r="G15" s="187">
        <f>Input!$J$5</f>
        <v>540297</v>
      </c>
      <c r="H15" s="170">
        <f t="shared" si="4"/>
        <v>32870.81618061199</v>
      </c>
      <c r="I15" s="279">
        <f t="shared" si="5"/>
        <v>5128.3742539076529</v>
      </c>
      <c r="J15" s="395" t="s">
        <v>762</v>
      </c>
      <c r="K15" s="330">
        <v>7.4033400000000002E-6</v>
      </c>
      <c r="L15" s="22">
        <f t="shared" si="0"/>
        <v>0.24335382826257199</v>
      </c>
      <c r="M15" s="109">
        <f t="shared" si="1"/>
        <v>3.7967098248924684E-2</v>
      </c>
      <c r="N15" s="187">
        <f>Input!$K$5</f>
        <v>164</v>
      </c>
      <c r="O15" s="22">
        <f t="shared" si="6"/>
        <v>39.910027835061804</v>
      </c>
      <c r="P15" s="22">
        <f t="shared" si="7"/>
        <v>6.2266041128236482</v>
      </c>
      <c r="Q15" s="22">
        <f t="shared" si="8"/>
        <v>46.136631947885455</v>
      </c>
      <c r="R15" s="21">
        <f t="shared" si="9"/>
        <v>5.1698402929203045E-2</v>
      </c>
      <c r="S15" s="392" t="s">
        <v>760</v>
      </c>
      <c r="T15" s="280">
        <f>SUM(R5,R13,R74,R84,R190,R261)</f>
        <v>1134.0051359729596</v>
      </c>
    </row>
    <row r="16" spans="1:20" x14ac:dyDescent="0.3">
      <c r="A16" s="271" t="s">
        <v>321</v>
      </c>
      <c r="B16" s="177">
        <v>529.09</v>
      </c>
      <c r="C16" s="170">
        <v>32.189</v>
      </c>
      <c r="D16" s="170">
        <v>5.0220000000000002</v>
      </c>
      <c r="E16" s="170">
        <f t="shared" si="2"/>
        <v>6.0838420684571619E-2</v>
      </c>
      <c r="F16" s="279">
        <f t="shared" si="3"/>
        <v>9.4917688862008361E-3</v>
      </c>
      <c r="G16" s="187">
        <f>Input!$J$5</f>
        <v>540297</v>
      </c>
      <c r="H16" s="170">
        <f t="shared" si="4"/>
        <v>32870.81618061199</v>
      </c>
      <c r="I16" s="279">
        <f t="shared" si="5"/>
        <v>5128.3742539076529</v>
      </c>
      <c r="J16" s="395" t="s">
        <v>763</v>
      </c>
      <c r="K16" s="330">
        <v>5.5524999999999998E-6</v>
      </c>
      <c r="L16" s="22">
        <f t="shared" si="0"/>
        <v>0.18251520684284805</v>
      </c>
      <c r="M16" s="109">
        <f t="shared" si="1"/>
        <v>2.8475298044822243E-2</v>
      </c>
      <c r="N16" s="187">
        <f>Input!$K$5</f>
        <v>164</v>
      </c>
      <c r="O16" s="22">
        <f t="shared" si="6"/>
        <v>29.932493922227081</v>
      </c>
      <c r="P16" s="22">
        <f t="shared" si="7"/>
        <v>4.6699488793508479</v>
      </c>
      <c r="Q16" s="22">
        <f t="shared" si="8"/>
        <v>34.602442801577929</v>
      </c>
      <c r="R16" s="21">
        <f t="shared" si="9"/>
        <v>3.8773767281308144E-2</v>
      </c>
      <c r="S16" s="392" t="s">
        <v>761</v>
      </c>
      <c r="T16" s="280">
        <f>SUM(R6,R14,R75,R85,R191)</f>
        <v>440.45671807776927</v>
      </c>
    </row>
    <row r="17" spans="1:20" x14ac:dyDescent="0.3">
      <c r="A17" s="272" t="s">
        <v>286</v>
      </c>
      <c r="B17" s="177">
        <v>11.885999999999999</v>
      </c>
      <c r="C17" s="170">
        <v>1.466</v>
      </c>
      <c r="D17" s="170">
        <v>4.6040000000000001</v>
      </c>
      <c r="E17" s="170">
        <f t="shared" si="2"/>
        <v>0.12333838128891134</v>
      </c>
      <c r="F17" s="279">
        <f t="shared" si="3"/>
        <v>0.38734645801783613</v>
      </c>
      <c r="G17" s="187">
        <f>Input!$J$6</f>
        <v>12061</v>
      </c>
      <c r="H17" s="170">
        <f>G17*E17</f>
        <v>1487.5842167255596</v>
      </c>
      <c r="I17" s="279">
        <f>G17*F17</f>
        <v>4671.7856301531219</v>
      </c>
      <c r="J17" s="395" t="s">
        <v>806</v>
      </c>
      <c r="K17" s="178">
        <v>3.3164700000000002E-4</v>
      </c>
      <c r="L17" s="22">
        <f t="shared" si="0"/>
        <v>0.49335284272438168</v>
      </c>
      <c r="M17" s="109">
        <f t="shared" si="1"/>
        <v>1.5493836888833925</v>
      </c>
      <c r="N17" s="111">
        <f>Input!$K$6</f>
        <v>182</v>
      </c>
      <c r="O17" s="22">
        <f t="shared" si="6"/>
        <v>89.790217375837472</v>
      </c>
      <c r="P17" s="22">
        <f t="shared" si="7"/>
        <v>281.98783137677742</v>
      </c>
      <c r="Q17" s="22">
        <f t="shared" si="8"/>
        <v>371.77804875261489</v>
      </c>
      <c r="R17" s="21">
        <f t="shared" si="9"/>
        <v>0.41659589252974261</v>
      </c>
      <c r="S17" s="392" t="s">
        <v>762</v>
      </c>
      <c r="T17" s="280">
        <f>SUM(R7,R15,R156,R192,R241,R251,R262)</f>
        <v>10780.685093139946</v>
      </c>
    </row>
    <row r="18" spans="1:20" x14ac:dyDescent="0.3">
      <c r="A18" s="271" t="s">
        <v>286</v>
      </c>
      <c r="B18" s="177">
        <v>11.885999999999999</v>
      </c>
      <c r="C18" s="170">
        <v>1.466</v>
      </c>
      <c r="D18" s="170">
        <v>4.6040000000000001</v>
      </c>
      <c r="E18" s="170">
        <f t="shared" si="2"/>
        <v>0.12333838128891134</v>
      </c>
      <c r="F18" s="279">
        <f t="shared" si="3"/>
        <v>0.38734645801783613</v>
      </c>
      <c r="G18" s="187">
        <f>Input!$J$6</f>
        <v>12061</v>
      </c>
      <c r="H18" s="170">
        <f>G18*E18</f>
        <v>1487.5842167255596</v>
      </c>
      <c r="I18" s="279">
        <f>G18*F18</f>
        <v>4671.7856301531219</v>
      </c>
      <c r="J18" s="395" t="s">
        <v>832</v>
      </c>
      <c r="K18" s="178">
        <v>0.41953403500000003</v>
      </c>
      <c r="L18" s="22">
        <f t="shared" si="0"/>
        <v>624.09220884518857</v>
      </c>
      <c r="M18" s="109">
        <f t="shared" si="1"/>
        <v>1959.973076073157</v>
      </c>
      <c r="N18" s="187">
        <f>Input!$K$6</f>
        <v>182</v>
      </c>
      <c r="O18" s="22">
        <f t="shared" si="6"/>
        <v>113584.78200982432</v>
      </c>
      <c r="P18" s="22">
        <f t="shared" si="7"/>
        <v>356715.09984531457</v>
      </c>
      <c r="Q18" s="22">
        <f t="shared" si="8"/>
        <v>470299.88185513893</v>
      </c>
      <c r="R18" s="21">
        <f t="shared" si="9"/>
        <v>526.99453261277586</v>
      </c>
      <c r="S18" s="392" t="s">
        <v>763</v>
      </c>
      <c r="T18" s="280">
        <f>SUM(R8,R16,R86,R149,R193,R252)</f>
        <v>1132.4514522785589</v>
      </c>
    </row>
    <row r="19" spans="1:20" x14ac:dyDescent="0.3">
      <c r="A19" s="271" t="s">
        <v>286</v>
      </c>
      <c r="B19" s="177">
        <v>11.885999999999999</v>
      </c>
      <c r="C19" s="170">
        <v>1.466</v>
      </c>
      <c r="D19" s="170">
        <v>4.6040000000000001</v>
      </c>
      <c r="E19" s="170">
        <f t="shared" si="2"/>
        <v>0.12333838128891134</v>
      </c>
      <c r="F19" s="279">
        <f t="shared" si="3"/>
        <v>0.38734645801783613</v>
      </c>
      <c r="G19" s="187">
        <f>Input!$J$6</f>
        <v>12061</v>
      </c>
      <c r="H19" s="170">
        <f t="shared" si="4"/>
        <v>1487.5842167255596</v>
      </c>
      <c r="I19" s="279">
        <f t="shared" si="5"/>
        <v>4671.7856301531219</v>
      </c>
      <c r="J19" s="395" t="s">
        <v>833</v>
      </c>
      <c r="K19" s="178">
        <v>0.58013431699999995</v>
      </c>
      <c r="L19" s="22">
        <f t="shared" si="0"/>
        <v>862.99865355006239</v>
      </c>
      <c r="M19" s="109">
        <f t="shared" si="1"/>
        <v>2710.263165719296</v>
      </c>
      <c r="N19" s="187">
        <f>Input!$K$6</f>
        <v>182</v>
      </c>
      <c r="O19" s="22">
        <f t="shared" si="6"/>
        <v>157065.75494611135</v>
      </c>
      <c r="P19" s="22">
        <f t="shared" si="7"/>
        <v>493267.89616091189</v>
      </c>
      <c r="Q19" s="22">
        <f t="shared" si="8"/>
        <v>650333.65110702324</v>
      </c>
      <c r="R19" s="21">
        <f t="shared" si="9"/>
        <v>728.73137274797489</v>
      </c>
      <c r="S19" s="392" t="s">
        <v>764</v>
      </c>
      <c r="T19" s="280">
        <f>SUM(R157,R263)</f>
        <v>100.23762038465902</v>
      </c>
    </row>
    <row r="20" spans="1:20" x14ac:dyDescent="0.3">
      <c r="A20" s="272" t="s">
        <v>290</v>
      </c>
      <c r="B20" s="177">
        <v>4.069</v>
      </c>
      <c r="C20" s="170">
        <v>2.887</v>
      </c>
      <c r="D20" s="170">
        <v>1.1819999999999999</v>
      </c>
      <c r="E20" s="170">
        <f t="shared" si="2"/>
        <v>0.70951093634799711</v>
      </c>
      <c r="F20" s="279">
        <f t="shared" si="3"/>
        <v>0.29048906365200294</v>
      </c>
      <c r="G20" s="187">
        <f>Input!$J$7</f>
        <v>3786</v>
      </c>
      <c r="H20" s="170">
        <f t="shared" si="4"/>
        <v>2686.2084050135172</v>
      </c>
      <c r="I20" s="279">
        <f t="shared" si="5"/>
        <v>1099.7915949864832</v>
      </c>
      <c r="J20" s="395" t="s">
        <v>787</v>
      </c>
      <c r="K20" s="178">
        <v>3.9619649999999996E-3</v>
      </c>
      <c r="L20" s="22">
        <f t="shared" si="0"/>
        <v>10.64266368336938</v>
      </c>
      <c r="M20" s="109">
        <f t="shared" si="1"/>
        <v>4.3573358066306218</v>
      </c>
      <c r="N20" s="111">
        <f>Input!$K$7</f>
        <v>329</v>
      </c>
      <c r="O20" s="22">
        <f t="shared" si="6"/>
        <v>3501.4363518285259</v>
      </c>
      <c r="P20" s="22">
        <f t="shared" si="7"/>
        <v>1433.5634803814746</v>
      </c>
      <c r="Q20" s="22">
        <f t="shared" si="8"/>
        <v>4934.99983221</v>
      </c>
      <c r="R20" s="21">
        <f t="shared" si="9"/>
        <v>5.5299140619829155</v>
      </c>
      <c r="S20" s="392" t="s">
        <v>765</v>
      </c>
      <c r="T20" s="280">
        <f>R264</f>
        <v>0.46171818295100647</v>
      </c>
    </row>
    <row r="21" spans="1:20" x14ac:dyDescent="0.3">
      <c r="A21" s="271" t="s">
        <v>290</v>
      </c>
      <c r="B21" s="177">
        <v>4.069</v>
      </c>
      <c r="C21" s="170">
        <v>2.887</v>
      </c>
      <c r="D21" s="170">
        <v>1.1819999999999999</v>
      </c>
      <c r="E21" s="170">
        <f t="shared" si="2"/>
        <v>0.70951093634799711</v>
      </c>
      <c r="F21" s="279">
        <f t="shared" si="3"/>
        <v>0.29048906365200294</v>
      </c>
      <c r="G21" s="187">
        <f>Input!$J$7</f>
        <v>3786</v>
      </c>
      <c r="H21" s="170">
        <f t="shared" si="4"/>
        <v>2686.2084050135172</v>
      </c>
      <c r="I21" s="279">
        <f t="shared" si="5"/>
        <v>1099.7915949864832</v>
      </c>
      <c r="J21" s="395" t="s">
        <v>791</v>
      </c>
      <c r="K21" s="178">
        <v>8.9804540000000006E-3</v>
      </c>
      <c r="L21" s="22">
        <f t="shared" si="0"/>
        <v>24.123371015637261</v>
      </c>
      <c r="M21" s="109">
        <f t="shared" si="1"/>
        <v>9.8766278283627447</v>
      </c>
      <c r="N21" s="187">
        <f>Input!$K$7</f>
        <v>329</v>
      </c>
      <c r="O21" s="22">
        <f t="shared" si="6"/>
        <v>7936.5890641446586</v>
      </c>
      <c r="P21" s="22">
        <f t="shared" si="7"/>
        <v>3249.4105555313431</v>
      </c>
      <c r="Q21" s="22">
        <f t="shared" si="8"/>
        <v>11185.999619676002</v>
      </c>
      <c r="R21" s="21">
        <f t="shared" si="9"/>
        <v>12.534471873827943</v>
      </c>
      <c r="S21" s="392" t="s">
        <v>766</v>
      </c>
      <c r="T21" s="280">
        <f>SUM(R158,R242)</f>
        <v>111.07339604453463</v>
      </c>
    </row>
    <row r="22" spans="1:20" x14ac:dyDescent="0.3">
      <c r="A22" s="271" t="s">
        <v>290</v>
      </c>
      <c r="B22" s="177">
        <v>4.069</v>
      </c>
      <c r="C22" s="170">
        <v>2.887</v>
      </c>
      <c r="D22" s="170">
        <v>1.1819999999999999</v>
      </c>
      <c r="E22" s="170">
        <f t="shared" si="2"/>
        <v>0.70951093634799711</v>
      </c>
      <c r="F22" s="279">
        <f t="shared" si="3"/>
        <v>0.29048906365200294</v>
      </c>
      <c r="G22" s="187">
        <f>Input!$J$7</f>
        <v>3786</v>
      </c>
      <c r="H22" s="170">
        <f t="shared" si="4"/>
        <v>2686.2084050135172</v>
      </c>
      <c r="I22" s="279">
        <f t="shared" si="5"/>
        <v>1099.7915949864832</v>
      </c>
      <c r="J22" s="395" t="s">
        <v>794</v>
      </c>
      <c r="K22" s="178">
        <v>6.8674060000000004E-3</v>
      </c>
      <c r="L22" s="22">
        <f t="shared" si="0"/>
        <v>18.447283717840261</v>
      </c>
      <c r="M22" s="109">
        <f t="shared" si="1"/>
        <v>7.5527153981597452</v>
      </c>
      <c r="N22" s="187">
        <f>Input!$K$7</f>
        <v>329</v>
      </c>
      <c r="O22" s="22">
        <f t="shared" si="6"/>
        <v>6069.1563431694458</v>
      </c>
      <c r="P22" s="22">
        <f t="shared" si="7"/>
        <v>2484.8433659945563</v>
      </c>
      <c r="Q22" s="22">
        <f t="shared" si="8"/>
        <v>8553.9997091640016</v>
      </c>
      <c r="R22" s="21">
        <f t="shared" si="9"/>
        <v>9.5851843741037221</v>
      </c>
      <c r="S22" s="392" t="s">
        <v>767</v>
      </c>
      <c r="T22" s="280">
        <f>SUM(R159,R265)</f>
        <v>3.8596829423878924</v>
      </c>
    </row>
    <row r="23" spans="1:20" x14ac:dyDescent="0.3">
      <c r="A23" s="271" t="s">
        <v>290</v>
      </c>
      <c r="B23" s="177">
        <v>4.069</v>
      </c>
      <c r="C23" s="170">
        <v>2.887</v>
      </c>
      <c r="D23" s="170">
        <v>1.1819999999999999</v>
      </c>
      <c r="E23" s="170">
        <f t="shared" si="2"/>
        <v>0.70951093634799711</v>
      </c>
      <c r="F23" s="279">
        <f t="shared" si="3"/>
        <v>0.29048906365200294</v>
      </c>
      <c r="G23" s="187">
        <f>Input!$J$7</f>
        <v>3786</v>
      </c>
      <c r="H23" s="170">
        <f t="shared" si="4"/>
        <v>2686.2084050135172</v>
      </c>
      <c r="I23" s="279">
        <f t="shared" si="5"/>
        <v>1099.7915949864832</v>
      </c>
      <c r="J23" s="395" t="s">
        <v>795</v>
      </c>
      <c r="K23" s="178">
        <v>3.9091388999999997E-2</v>
      </c>
      <c r="L23" s="22">
        <f t="shared" si="0"/>
        <v>105.00761769545295</v>
      </c>
      <c r="M23" s="109">
        <f t="shared" si="1"/>
        <v>42.99238105854706</v>
      </c>
      <c r="N23" s="187">
        <f>Input!$K$7</f>
        <v>329</v>
      </c>
      <c r="O23" s="22">
        <f t="shared" si="6"/>
        <v>34547.506221804018</v>
      </c>
      <c r="P23" s="22">
        <f t="shared" si="7"/>
        <v>14144.493368261983</v>
      </c>
      <c r="Q23" s="22">
        <f t="shared" si="8"/>
        <v>48691.999590066</v>
      </c>
      <c r="R23" s="21">
        <f t="shared" si="9"/>
        <v>54.561820140648457</v>
      </c>
      <c r="S23" s="392" t="s">
        <v>768</v>
      </c>
      <c r="T23" s="280">
        <f>R243</f>
        <v>522.10234399334422</v>
      </c>
    </row>
    <row r="24" spans="1:20" x14ac:dyDescent="0.3">
      <c r="A24" s="271" t="s">
        <v>290</v>
      </c>
      <c r="B24" s="177">
        <v>4.069</v>
      </c>
      <c r="C24" s="170">
        <v>2.887</v>
      </c>
      <c r="D24" s="170">
        <v>1.1819999999999999</v>
      </c>
      <c r="E24" s="170">
        <f t="shared" si="2"/>
        <v>0.70951093634799711</v>
      </c>
      <c r="F24" s="279">
        <f t="shared" si="3"/>
        <v>0.29048906365200294</v>
      </c>
      <c r="G24" s="187">
        <f>Input!$J$7</f>
        <v>3786</v>
      </c>
      <c r="H24" s="170">
        <f t="shared" si="4"/>
        <v>2686.2084050135172</v>
      </c>
      <c r="I24" s="279">
        <f t="shared" si="5"/>
        <v>1099.7915949864832</v>
      </c>
      <c r="J24" s="395" t="s">
        <v>796</v>
      </c>
      <c r="K24" s="178">
        <v>9.8784996999999999E-2</v>
      </c>
      <c r="L24" s="22">
        <f t="shared" si="0"/>
        <v>265.3570892306351</v>
      </c>
      <c r="M24" s="109">
        <f t="shared" si="1"/>
        <v>108.64290941136495</v>
      </c>
      <c r="N24" s="187">
        <f>Input!$K$7</f>
        <v>329</v>
      </c>
      <c r="O24" s="22">
        <f t="shared" si="6"/>
        <v>87302.482356878943</v>
      </c>
      <c r="P24" s="22">
        <f t="shared" si="7"/>
        <v>35743.517196339068</v>
      </c>
      <c r="Q24" s="22">
        <f t="shared" si="8"/>
        <v>123045.99955321802</v>
      </c>
      <c r="R24" s="21">
        <f t="shared" si="9"/>
        <v>137.87919479935843</v>
      </c>
      <c r="S24" s="392" t="s">
        <v>769</v>
      </c>
      <c r="T24" s="280">
        <f>SUM(R87,R126,R150,R253,R266)</f>
        <v>634.02623964292752</v>
      </c>
    </row>
    <row r="25" spans="1:20" x14ac:dyDescent="0.3">
      <c r="A25" s="271" t="s">
        <v>290</v>
      </c>
      <c r="B25" s="177">
        <v>4.069</v>
      </c>
      <c r="C25" s="170">
        <v>2.887</v>
      </c>
      <c r="D25" s="170">
        <v>1.1819999999999999</v>
      </c>
      <c r="E25" s="170">
        <f t="shared" si="2"/>
        <v>0.70951093634799711</v>
      </c>
      <c r="F25" s="279">
        <f t="shared" si="3"/>
        <v>0.29048906365200294</v>
      </c>
      <c r="G25" s="187">
        <f>Input!$J$7</f>
        <v>3786</v>
      </c>
      <c r="H25" s="170">
        <f t="shared" si="4"/>
        <v>2686.2084050135172</v>
      </c>
      <c r="I25" s="279">
        <f t="shared" si="5"/>
        <v>1099.7915949864832</v>
      </c>
      <c r="J25" s="395" t="s">
        <v>797</v>
      </c>
      <c r="K25" s="178">
        <v>0.25303750699999999</v>
      </c>
      <c r="L25" s="22">
        <f t="shared" si="0"/>
        <v>679.71147808706667</v>
      </c>
      <c r="M25" s="109">
        <f t="shared" si="1"/>
        <v>278.28852341493342</v>
      </c>
      <c r="N25" s="187">
        <f>Input!$K$7</f>
        <v>329</v>
      </c>
      <c r="O25" s="22">
        <f t="shared" si="6"/>
        <v>223625.07629064494</v>
      </c>
      <c r="P25" s="22">
        <f t="shared" si="7"/>
        <v>91556.924203513103</v>
      </c>
      <c r="Q25" s="22">
        <f t="shared" si="8"/>
        <v>315182.00049415801</v>
      </c>
      <c r="R25" s="21">
        <f t="shared" si="9"/>
        <v>353.17719065372876</v>
      </c>
      <c r="S25" s="392" t="s">
        <v>770</v>
      </c>
      <c r="T25" s="280">
        <f>SUM(R160,R204,R254,R267)</f>
        <v>3994.7293754183193</v>
      </c>
    </row>
    <row r="26" spans="1:20" x14ac:dyDescent="0.3">
      <c r="A26" s="271" t="s">
        <v>290</v>
      </c>
      <c r="B26" s="177">
        <v>4.069</v>
      </c>
      <c r="C26" s="170">
        <v>2.887</v>
      </c>
      <c r="D26" s="170">
        <v>1.1819999999999999</v>
      </c>
      <c r="E26" s="170">
        <f t="shared" si="2"/>
        <v>0.70951093634799711</v>
      </c>
      <c r="F26" s="279">
        <f t="shared" si="3"/>
        <v>0.29048906365200294</v>
      </c>
      <c r="G26" s="187">
        <f>Input!$J$7</f>
        <v>3786</v>
      </c>
      <c r="H26" s="170">
        <f t="shared" si="4"/>
        <v>2686.2084050135172</v>
      </c>
      <c r="I26" s="279">
        <f t="shared" si="5"/>
        <v>1099.7915949864832</v>
      </c>
      <c r="J26" s="395" t="s">
        <v>798</v>
      </c>
      <c r="K26" s="178">
        <v>0.58927628099999996</v>
      </c>
      <c r="L26" s="22">
        <f t="shared" si="0"/>
        <v>1582.9188988973071</v>
      </c>
      <c r="M26" s="109">
        <f t="shared" si="1"/>
        <v>648.08110096869302</v>
      </c>
      <c r="N26" s="187">
        <f>Input!$K$7</f>
        <v>329</v>
      </c>
      <c r="O26" s="22">
        <f t="shared" si="6"/>
        <v>520780.31773721403</v>
      </c>
      <c r="P26" s="22">
        <f t="shared" si="7"/>
        <v>213218.68221870001</v>
      </c>
      <c r="Q26" s="22">
        <f t="shared" si="8"/>
        <v>733998.99995591398</v>
      </c>
      <c r="R26" s="21">
        <f t="shared" si="9"/>
        <v>822.48257940059943</v>
      </c>
      <c r="S26" s="392" t="s">
        <v>771</v>
      </c>
      <c r="T26" s="280">
        <f>SUM(R127,R151,R268)</f>
        <v>1434.1852203533433</v>
      </c>
    </row>
    <row r="27" spans="1:20" x14ac:dyDescent="0.3">
      <c r="A27" s="272" t="s">
        <v>298</v>
      </c>
      <c r="B27" s="177">
        <v>5.5579999999999998</v>
      </c>
      <c r="C27" s="170">
        <v>4.2569999999999997</v>
      </c>
      <c r="D27" s="170">
        <v>1.3009999999999999</v>
      </c>
      <c r="E27" s="170">
        <f t="shared" si="2"/>
        <v>0.76592299388269158</v>
      </c>
      <c r="F27" s="279">
        <f t="shared" si="3"/>
        <v>0.23407700611730839</v>
      </c>
      <c r="G27" s="187">
        <f>Input!$J$8</f>
        <v>6608</v>
      </c>
      <c r="H27" s="170">
        <f t="shared" si="4"/>
        <v>5061.2191435768264</v>
      </c>
      <c r="I27" s="279">
        <f t="shared" si="5"/>
        <v>1546.7808564231739</v>
      </c>
      <c r="J27" s="395" t="s">
        <v>783</v>
      </c>
      <c r="K27" s="178">
        <v>5.9019370000000003E-3</v>
      </c>
      <c r="L27" s="22">
        <f t="shared" si="0"/>
        <v>29.870996528584385</v>
      </c>
      <c r="M27" s="109">
        <f t="shared" si="1"/>
        <v>9.1290031674156182</v>
      </c>
      <c r="N27" s="111">
        <f>Input!$K$8</f>
        <v>113</v>
      </c>
      <c r="O27" s="22">
        <f t="shared" si="6"/>
        <v>3375.4226077300355</v>
      </c>
      <c r="P27" s="22">
        <f t="shared" si="7"/>
        <v>1031.5773579179649</v>
      </c>
      <c r="Q27" s="22">
        <f t="shared" si="8"/>
        <v>4406.9999656480004</v>
      </c>
      <c r="R27" s="21">
        <f t="shared" si="9"/>
        <v>4.9382638115068671</v>
      </c>
      <c r="S27" s="392" t="s">
        <v>772</v>
      </c>
      <c r="T27" s="280">
        <f>SUM(R161,R205,R244,R269)</f>
        <v>2221.2012757139091</v>
      </c>
    </row>
    <row r="28" spans="1:20" x14ac:dyDescent="0.3">
      <c r="A28" s="272" t="s">
        <v>298</v>
      </c>
      <c r="B28" s="177">
        <v>5.5579999999999998</v>
      </c>
      <c r="C28" s="170">
        <v>4.2569999999999997</v>
      </c>
      <c r="D28" s="170">
        <v>1.3009999999999999</v>
      </c>
      <c r="E28" s="170">
        <f t="shared" si="2"/>
        <v>0.76592299388269158</v>
      </c>
      <c r="F28" s="279">
        <f t="shared" si="3"/>
        <v>0.23407700611730839</v>
      </c>
      <c r="G28" s="187">
        <f>Input!$J$8</f>
        <v>6608</v>
      </c>
      <c r="H28" s="170">
        <f t="shared" si="4"/>
        <v>5061.2191435768264</v>
      </c>
      <c r="I28" s="279">
        <f t="shared" si="5"/>
        <v>1546.7808564231739</v>
      </c>
      <c r="J28" s="395" t="s">
        <v>786</v>
      </c>
      <c r="K28" s="178">
        <v>3.0266339999999998E-3</v>
      </c>
      <c r="L28" s="22">
        <f t="shared" si="0"/>
        <v>15.318457941400503</v>
      </c>
      <c r="M28" s="109">
        <f t="shared" si="1"/>
        <v>4.6815395305994958</v>
      </c>
      <c r="N28" s="187">
        <f>Input!$K$8</f>
        <v>113</v>
      </c>
      <c r="O28" s="22">
        <f t="shared" si="6"/>
        <v>1730.9857473782567</v>
      </c>
      <c r="P28" s="22">
        <f t="shared" si="7"/>
        <v>529.01396695774304</v>
      </c>
      <c r="Q28" s="22">
        <f t="shared" si="8"/>
        <v>2259.9997143359997</v>
      </c>
      <c r="R28" s="21">
        <f t="shared" si="9"/>
        <v>2.5324426798992041</v>
      </c>
      <c r="S28" s="392" t="s">
        <v>773</v>
      </c>
      <c r="T28" s="280">
        <f>SUM(R162,R206,R245)</f>
        <v>111.27958295545137</v>
      </c>
    </row>
    <row r="29" spans="1:20" x14ac:dyDescent="0.3">
      <c r="A29" s="272" t="s">
        <v>298</v>
      </c>
      <c r="B29" s="177">
        <v>5.5579999999999998</v>
      </c>
      <c r="C29" s="170">
        <v>4.2569999999999997</v>
      </c>
      <c r="D29" s="170">
        <v>1.3009999999999999</v>
      </c>
      <c r="E29" s="170">
        <f t="shared" si="2"/>
        <v>0.76592299388269158</v>
      </c>
      <c r="F29" s="279">
        <f t="shared" si="3"/>
        <v>0.23407700611730839</v>
      </c>
      <c r="G29" s="187">
        <f>Input!$J$8</f>
        <v>6608</v>
      </c>
      <c r="H29" s="170">
        <f t="shared" si="4"/>
        <v>5061.2191435768264</v>
      </c>
      <c r="I29" s="279">
        <f t="shared" si="5"/>
        <v>1546.7808564231739</v>
      </c>
      <c r="J29" s="395" t="s">
        <v>787</v>
      </c>
      <c r="K29" s="178">
        <v>0.94824455200000002</v>
      </c>
      <c r="L29" s="22">
        <f t="shared" si="0"/>
        <v>4799.2734793748314</v>
      </c>
      <c r="M29" s="109">
        <f t="shared" si="1"/>
        <v>1466.7265202411688</v>
      </c>
      <c r="N29" s="187">
        <f>Input!$K$8</f>
        <v>113</v>
      </c>
      <c r="O29" s="22">
        <f t="shared" si="6"/>
        <v>542317.90316935594</v>
      </c>
      <c r="P29" s="22">
        <f t="shared" si="7"/>
        <v>165740.09678725209</v>
      </c>
      <c r="Q29" s="22">
        <f t="shared" si="8"/>
        <v>708057.99995660805</v>
      </c>
      <c r="R29" s="21">
        <f t="shared" si="9"/>
        <v>793.4143918513771</v>
      </c>
      <c r="S29" s="392" t="s">
        <v>774</v>
      </c>
      <c r="T29" s="280">
        <f>R128</f>
        <v>1531.861323748192</v>
      </c>
    </row>
    <row r="30" spans="1:20" x14ac:dyDescent="0.3">
      <c r="A30" s="272" t="s">
        <v>298</v>
      </c>
      <c r="B30" s="177">
        <v>5.5579999999999998</v>
      </c>
      <c r="C30" s="170">
        <v>4.2569999999999997</v>
      </c>
      <c r="D30" s="170">
        <v>1.3009999999999999</v>
      </c>
      <c r="E30" s="170">
        <f t="shared" si="2"/>
        <v>0.76592299388269158</v>
      </c>
      <c r="F30" s="279">
        <f t="shared" si="3"/>
        <v>0.23407700611730839</v>
      </c>
      <c r="G30" s="187">
        <f>Input!$J$8</f>
        <v>6608</v>
      </c>
      <c r="H30" s="170">
        <f t="shared" si="4"/>
        <v>5061.2191435768264</v>
      </c>
      <c r="I30" s="279">
        <f t="shared" si="5"/>
        <v>1546.7808564231739</v>
      </c>
      <c r="J30" s="395" t="s">
        <v>788</v>
      </c>
      <c r="K30" s="178">
        <v>4.2826876999999999E-2</v>
      </c>
      <c r="L30" s="22">
        <f t="shared" si="0"/>
        <v>216.75620973201009</v>
      </c>
      <c r="M30" s="109">
        <f t="shared" si="1"/>
        <v>66.243793483989933</v>
      </c>
      <c r="N30" s="187">
        <f>Input!$K$8</f>
        <v>113</v>
      </c>
      <c r="O30" s="22">
        <f t="shared" si="6"/>
        <v>24493.451699717141</v>
      </c>
      <c r="P30" s="22">
        <f t="shared" si="7"/>
        <v>7485.5486636908627</v>
      </c>
      <c r="Q30" s="22">
        <f t="shared" si="8"/>
        <v>31979.000363408006</v>
      </c>
      <c r="R30" s="21">
        <f t="shared" si="9"/>
        <v>35.834068857216842</v>
      </c>
      <c r="S30" s="392" t="s">
        <v>775</v>
      </c>
      <c r="T30" s="280">
        <f>R129</f>
        <v>282.56909240714998</v>
      </c>
    </row>
    <row r="31" spans="1:20" x14ac:dyDescent="0.3">
      <c r="A31" s="272" t="s">
        <v>331</v>
      </c>
      <c r="B31" s="177">
        <v>280.44</v>
      </c>
      <c r="C31" s="170">
        <v>2.3820000000000001</v>
      </c>
      <c r="D31" s="170">
        <v>2.198</v>
      </c>
      <c r="E31" s="170">
        <f t="shared" si="2"/>
        <v>8.493795464270433E-3</v>
      </c>
      <c r="F31" s="279">
        <f t="shared" si="3"/>
        <v>7.8376836399942952E-3</v>
      </c>
      <c r="G31" s="187">
        <f>Input!$J$9</f>
        <v>294854</v>
      </c>
      <c r="H31" s="170">
        <f t="shared" si="4"/>
        <v>2504.4295678219942</v>
      </c>
      <c r="I31" s="279">
        <f t="shared" si="5"/>
        <v>2310.972371986878</v>
      </c>
      <c r="J31" s="395" t="s">
        <v>755</v>
      </c>
      <c r="K31" s="178">
        <v>0.99910803299999995</v>
      </c>
      <c r="L31" s="22">
        <f t="shared" si="0"/>
        <v>2502.1956992936725</v>
      </c>
      <c r="M31" s="109">
        <f t="shared" si="1"/>
        <v>2308.9110608931537</v>
      </c>
      <c r="N31" s="111">
        <f>Input!$K$9</f>
        <v>176</v>
      </c>
      <c r="O31" s="22">
        <f t="shared" si="6"/>
        <v>440386.44307568634</v>
      </c>
      <c r="P31" s="22">
        <f t="shared" si="7"/>
        <v>406368.34671719506</v>
      </c>
      <c r="Q31" s="22">
        <f t="shared" si="8"/>
        <v>846754.78979288135</v>
      </c>
      <c r="R31" s="21">
        <f t="shared" si="9"/>
        <v>948.83107970241315</v>
      </c>
      <c r="S31" s="392" t="s">
        <v>776</v>
      </c>
      <c r="T31" s="280">
        <f>R37</f>
        <v>124.67687521558459</v>
      </c>
    </row>
    <row r="32" spans="1:20" x14ac:dyDescent="0.3">
      <c r="A32" s="272" t="s">
        <v>331</v>
      </c>
      <c r="B32" s="177">
        <v>280.44</v>
      </c>
      <c r="C32" s="170">
        <v>2.3820000000000001</v>
      </c>
      <c r="D32" s="170">
        <v>2.198</v>
      </c>
      <c r="E32" s="170">
        <f t="shared" si="2"/>
        <v>8.493795464270433E-3</v>
      </c>
      <c r="F32" s="279">
        <f t="shared" si="3"/>
        <v>7.8376836399942952E-3</v>
      </c>
      <c r="G32" s="187">
        <f>Input!$J$9</f>
        <v>294854</v>
      </c>
      <c r="H32" s="170">
        <f t="shared" si="4"/>
        <v>2504.4295678219942</v>
      </c>
      <c r="I32" s="279">
        <f t="shared" si="5"/>
        <v>2310.972371986878</v>
      </c>
      <c r="J32" s="395" t="s">
        <v>756</v>
      </c>
      <c r="K32" s="178">
        <v>8.9196700000000002E-4</v>
      </c>
      <c r="L32" s="22">
        <f t="shared" si="0"/>
        <v>2.2338685283214805</v>
      </c>
      <c r="M32" s="109">
        <f t="shared" si="1"/>
        <v>2.0613110937240195</v>
      </c>
      <c r="N32" s="187">
        <f>Input!$K$9</f>
        <v>176</v>
      </c>
      <c r="O32" s="22">
        <f t="shared" si="6"/>
        <v>393.16086098458055</v>
      </c>
      <c r="P32" s="22">
        <f t="shared" si="7"/>
        <v>362.79075249542745</v>
      </c>
      <c r="Q32" s="22">
        <f t="shared" si="8"/>
        <v>755.95161348000806</v>
      </c>
      <c r="R32" s="21">
        <f t="shared" si="9"/>
        <v>0.84708158048502302</v>
      </c>
      <c r="S32" s="392" t="s">
        <v>777</v>
      </c>
      <c r="T32" s="280">
        <f>R38</f>
        <v>7.5872440680453375</v>
      </c>
    </row>
    <row r="33" spans="1:20" x14ac:dyDescent="0.3">
      <c r="A33" s="272" t="s">
        <v>330</v>
      </c>
      <c r="B33" s="177">
        <v>43.478000000000002</v>
      </c>
      <c r="C33" s="170">
        <v>0</v>
      </c>
      <c r="D33" s="170">
        <v>6.3860000000000001</v>
      </c>
      <c r="E33" s="170">
        <f t="shared" si="2"/>
        <v>0</v>
      </c>
      <c r="F33" s="279">
        <f t="shared" si="3"/>
        <v>0.14687888127328763</v>
      </c>
      <c r="G33" s="187">
        <f>Input!$J$10</f>
        <v>60547</v>
      </c>
      <c r="H33" s="170">
        <f t="shared" si="4"/>
        <v>0</v>
      </c>
      <c r="I33" s="279">
        <f t="shared" si="5"/>
        <v>8893.0756244537461</v>
      </c>
      <c r="J33" s="395" t="s">
        <v>753</v>
      </c>
      <c r="K33" s="178">
        <v>0.86876310999999995</v>
      </c>
      <c r="L33" s="22">
        <f t="shared" si="0"/>
        <v>0</v>
      </c>
      <c r="M33" s="109">
        <f t="shared" si="1"/>
        <v>7725.9760369656278</v>
      </c>
      <c r="N33" s="111">
        <f>Input!$K$10</f>
        <v>177</v>
      </c>
      <c r="O33" s="22">
        <f t="shared" si="6"/>
        <v>0</v>
      </c>
      <c r="P33" s="22">
        <f t="shared" si="7"/>
        <v>1367497.758542916</v>
      </c>
      <c r="Q33" s="22">
        <f t="shared" si="8"/>
        <v>1367497.758542916</v>
      </c>
      <c r="R33" s="21">
        <f t="shared" si="9"/>
        <v>1532.3496133352644</v>
      </c>
      <c r="S33" s="392" t="s">
        <v>778</v>
      </c>
      <c r="T33" s="280">
        <f>R39</f>
        <v>141.28678781637004</v>
      </c>
    </row>
    <row r="34" spans="1:20" x14ac:dyDescent="0.3">
      <c r="A34" s="272" t="s">
        <v>330</v>
      </c>
      <c r="B34" s="177">
        <v>43.478000000000002</v>
      </c>
      <c r="C34" s="170">
        <v>0</v>
      </c>
      <c r="D34" s="170">
        <v>6.3860000000000001</v>
      </c>
      <c r="E34" s="170">
        <f t="shared" si="2"/>
        <v>0</v>
      </c>
      <c r="F34" s="279">
        <f t="shared" si="3"/>
        <v>0.14687888127328763</v>
      </c>
      <c r="G34" s="187">
        <f>Input!$J$10</f>
        <v>60547</v>
      </c>
      <c r="H34" s="170">
        <f t="shared" si="4"/>
        <v>0</v>
      </c>
      <c r="I34" s="279">
        <f t="shared" si="5"/>
        <v>8893.0756244537461</v>
      </c>
      <c r="J34" s="395" t="s">
        <v>755</v>
      </c>
      <c r="K34" s="178">
        <v>0.13123688999999999</v>
      </c>
      <c r="L34" s="22">
        <f t="shared" si="0"/>
        <v>0</v>
      </c>
      <c r="M34" s="109">
        <f t="shared" si="1"/>
        <v>1167.0995874881175</v>
      </c>
      <c r="N34" s="187">
        <f>Input!$K$10</f>
        <v>177</v>
      </c>
      <c r="O34" s="22">
        <f t="shared" si="6"/>
        <v>0</v>
      </c>
      <c r="P34" s="22">
        <f t="shared" si="7"/>
        <v>206576.62698539681</v>
      </c>
      <c r="Q34" s="22">
        <f t="shared" si="8"/>
        <v>206576.62698539681</v>
      </c>
      <c r="R34" s="21">
        <f t="shared" si="9"/>
        <v>231.47943936848637</v>
      </c>
      <c r="S34" s="392" t="s">
        <v>779</v>
      </c>
      <c r="T34" s="280">
        <f>SUM(R36,R54,R68,R91,R135,R202,R231)</f>
        <v>4330.3877917080144</v>
      </c>
    </row>
    <row r="35" spans="1:20" x14ac:dyDescent="0.3">
      <c r="A35" s="272" t="s">
        <v>305</v>
      </c>
      <c r="B35" s="177">
        <v>16.968</v>
      </c>
      <c r="C35" s="170">
        <v>4.6360000000000001</v>
      </c>
      <c r="D35" s="170">
        <v>3.089</v>
      </c>
      <c r="E35" s="170">
        <f t="shared" si="2"/>
        <v>0.27322017916077324</v>
      </c>
      <c r="F35" s="279">
        <f t="shared" si="3"/>
        <v>0.18204856199905706</v>
      </c>
      <c r="G35" s="187">
        <f>Input!$J$11</f>
        <v>17813</v>
      </c>
      <c r="H35" s="170">
        <f t="shared" si="4"/>
        <v>4866.8710513908536</v>
      </c>
      <c r="I35" s="279">
        <f t="shared" si="5"/>
        <v>3242.8310348892032</v>
      </c>
      <c r="J35" s="395" t="s">
        <v>751</v>
      </c>
      <c r="K35" s="178">
        <v>5.0524900000000004E-4</v>
      </c>
      <c r="L35" s="22">
        <f t="shared" si="0"/>
        <v>2.4589817318441778</v>
      </c>
      <c r="M35" s="109">
        <f t="shared" si="1"/>
        <v>1.6384371375467353</v>
      </c>
      <c r="N35" s="111">
        <f>Input!$K$11</f>
        <v>297</v>
      </c>
      <c r="O35" s="22">
        <f t="shared" si="6"/>
        <v>730.31757435772079</v>
      </c>
      <c r="P35" s="22">
        <f t="shared" si="7"/>
        <v>486.6158298513804</v>
      </c>
      <c r="Q35" s="22">
        <f t="shared" si="8"/>
        <v>1216.9334042091011</v>
      </c>
      <c r="R35" s="21">
        <f t="shared" si="9"/>
        <v>1.3636347260865083</v>
      </c>
      <c r="S35" s="392" t="s">
        <v>780</v>
      </c>
      <c r="T35" s="280">
        <f>SUM(R55,R76,R92,R203,R213,R249)</f>
        <v>2668.9268641662302</v>
      </c>
    </row>
    <row r="36" spans="1:20" x14ac:dyDescent="0.3">
      <c r="A36" s="272" t="s">
        <v>305</v>
      </c>
      <c r="B36" s="177">
        <v>16.968</v>
      </c>
      <c r="C36" s="170">
        <v>4.6360000000000001</v>
      </c>
      <c r="D36" s="170">
        <v>3.089</v>
      </c>
      <c r="E36" s="170">
        <f t="shared" si="2"/>
        <v>0.27322017916077324</v>
      </c>
      <c r="F36" s="279">
        <f t="shared" si="3"/>
        <v>0.18204856199905706</v>
      </c>
      <c r="G36" s="187">
        <f>Input!$J$11</f>
        <v>17813</v>
      </c>
      <c r="H36" s="170">
        <f t="shared" si="4"/>
        <v>4866.8710513908536</v>
      </c>
      <c r="I36" s="279">
        <f t="shared" si="5"/>
        <v>3242.8310348892032</v>
      </c>
      <c r="J36" s="395" t="s">
        <v>779</v>
      </c>
      <c r="K36" s="178">
        <v>0.99949475099999996</v>
      </c>
      <c r="L36" s="22">
        <f t="shared" si="0"/>
        <v>4864.4120696590089</v>
      </c>
      <c r="M36" s="109">
        <f t="shared" si="1"/>
        <v>3241.1925977516562</v>
      </c>
      <c r="N36" s="187">
        <f>Input!$K$11</f>
        <v>297</v>
      </c>
      <c r="O36" s="22">
        <f t="shared" si="6"/>
        <v>1444730.3846887257</v>
      </c>
      <c r="P36" s="22">
        <f t="shared" si="7"/>
        <v>962634.20153224189</v>
      </c>
      <c r="Q36" s="22">
        <f t="shared" si="8"/>
        <v>2407364.5862209676</v>
      </c>
      <c r="R36" s="21">
        <f t="shared" si="9"/>
        <v>2697.5723870899051</v>
      </c>
      <c r="S36" s="392" t="s">
        <v>781</v>
      </c>
      <c r="T36" s="280">
        <f>SUM(R77,R214,R250)</f>
        <v>38083.349785712366</v>
      </c>
    </row>
    <row r="37" spans="1:20" x14ac:dyDescent="0.3">
      <c r="A37" s="272" t="s">
        <v>309</v>
      </c>
      <c r="B37" s="177">
        <v>1.9530000000000001</v>
      </c>
      <c r="C37" s="170">
        <v>1.3180000000000001</v>
      </c>
      <c r="D37" s="170">
        <v>0.63500000000000001</v>
      </c>
      <c r="E37" s="170">
        <f t="shared" si="2"/>
        <v>0.67485919098822322</v>
      </c>
      <c r="F37" s="279">
        <f t="shared" si="3"/>
        <v>0.32514080901177672</v>
      </c>
      <c r="G37" s="187">
        <f>Input!$J$12</f>
        <v>1334</v>
      </c>
      <c r="H37" s="170">
        <f t="shared" si="4"/>
        <v>900.26216077828974</v>
      </c>
      <c r="I37" s="279">
        <f t="shared" si="5"/>
        <v>433.73783922171015</v>
      </c>
      <c r="J37" s="395" t="s">
        <v>776</v>
      </c>
      <c r="K37" s="178">
        <v>0.45577211400000001</v>
      </c>
      <c r="L37" s="22">
        <f t="shared" si="0"/>
        <v>410.31438817212899</v>
      </c>
      <c r="M37" s="109">
        <f t="shared" si="1"/>
        <v>197.68561190387095</v>
      </c>
      <c r="N37" s="111">
        <f>Input!$K$12</f>
        <v>183</v>
      </c>
      <c r="O37" s="22">
        <f t="shared" si="6"/>
        <v>75087.533035499611</v>
      </c>
      <c r="P37" s="22">
        <f t="shared" si="7"/>
        <v>36176.466978408382</v>
      </c>
      <c r="Q37" s="22">
        <f t="shared" si="8"/>
        <v>111264.00001390799</v>
      </c>
      <c r="R37" s="21">
        <f t="shared" si="9"/>
        <v>124.67687521558459</v>
      </c>
      <c r="S37" s="392" t="s">
        <v>782</v>
      </c>
      <c r="T37" s="280">
        <f>SUM(R78,R215)</f>
        <v>1814.4846595772256</v>
      </c>
    </row>
    <row r="38" spans="1:20" x14ac:dyDescent="0.3">
      <c r="A38" s="272" t="s">
        <v>309</v>
      </c>
      <c r="B38" s="177">
        <v>1.9530000000000001</v>
      </c>
      <c r="C38" s="170">
        <v>1.3180000000000001</v>
      </c>
      <c r="D38" s="170">
        <v>0.63500000000000001</v>
      </c>
      <c r="E38" s="170">
        <f t="shared" si="2"/>
        <v>0.67485919098822322</v>
      </c>
      <c r="F38" s="279">
        <f t="shared" si="3"/>
        <v>0.32514080901177672</v>
      </c>
      <c r="G38" s="187">
        <f>Input!$J$12</f>
        <v>1334</v>
      </c>
      <c r="H38" s="170">
        <f t="shared" si="4"/>
        <v>900.26216077828974</v>
      </c>
      <c r="I38" s="279">
        <f t="shared" si="5"/>
        <v>433.73783922171015</v>
      </c>
      <c r="J38" s="395" t="s">
        <v>777</v>
      </c>
      <c r="K38" s="178">
        <v>2.7736132E-2</v>
      </c>
      <c r="L38" s="22">
        <f t="shared" si="0"/>
        <v>24.969790125951867</v>
      </c>
      <c r="M38" s="109">
        <f t="shared" si="1"/>
        <v>12.030209962048129</v>
      </c>
      <c r="N38" s="187">
        <f>Input!$K$12</f>
        <v>183</v>
      </c>
      <c r="O38" s="22">
        <f t="shared" si="6"/>
        <v>4569.4715930491921</v>
      </c>
      <c r="P38" s="22">
        <f t="shared" si="7"/>
        <v>2201.5284230548077</v>
      </c>
      <c r="Q38" s="22">
        <f t="shared" si="8"/>
        <v>6771.0000161039998</v>
      </c>
      <c r="R38" s="21">
        <f t="shared" si="9"/>
        <v>7.5872440680453375</v>
      </c>
      <c r="S38" s="392" t="s">
        <v>783</v>
      </c>
      <c r="T38" s="280">
        <f>SUM(R27,R51,R79,R141,R194,R216)</f>
        <v>3819.6966951957029</v>
      </c>
    </row>
    <row r="39" spans="1:20" x14ac:dyDescent="0.3">
      <c r="A39" s="272" t="s">
        <v>309</v>
      </c>
      <c r="B39" s="177">
        <v>1.9530000000000001</v>
      </c>
      <c r="C39" s="170">
        <v>1.3180000000000001</v>
      </c>
      <c r="D39" s="170">
        <v>0.63500000000000001</v>
      </c>
      <c r="E39" s="170">
        <f t="shared" si="2"/>
        <v>0.67485919098822322</v>
      </c>
      <c r="F39" s="279">
        <f t="shared" si="3"/>
        <v>0.32514080901177672</v>
      </c>
      <c r="G39" s="187">
        <f>Input!$J$12</f>
        <v>1334</v>
      </c>
      <c r="H39" s="170">
        <f t="shared" si="4"/>
        <v>900.26216077828974</v>
      </c>
      <c r="I39" s="279">
        <f t="shared" si="5"/>
        <v>433.73783922171015</v>
      </c>
      <c r="J39" s="395" t="s">
        <v>778</v>
      </c>
      <c r="K39" s="178">
        <v>0.51649175400000003</v>
      </c>
      <c r="L39" s="22">
        <f t="shared" si="0"/>
        <v>464.97798248020888</v>
      </c>
      <c r="M39" s="109">
        <f t="shared" si="1"/>
        <v>224.02201735579109</v>
      </c>
      <c r="N39" s="187">
        <f>Input!$K$12</f>
        <v>183</v>
      </c>
      <c r="O39" s="22">
        <f t="shared" si="6"/>
        <v>85090.970793878223</v>
      </c>
      <c r="P39" s="22">
        <f t="shared" si="7"/>
        <v>40996.029176109769</v>
      </c>
      <c r="Q39" s="22">
        <f t="shared" si="8"/>
        <v>126086.99996998798</v>
      </c>
      <c r="R39" s="21">
        <f t="shared" si="9"/>
        <v>141.28678781637004</v>
      </c>
      <c r="S39" s="392" t="s">
        <v>784</v>
      </c>
      <c r="T39" s="280">
        <f>SUM(R110,R217)</f>
        <v>190.36828454468591</v>
      </c>
    </row>
    <row r="40" spans="1:20" x14ac:dyDescent="0.3">
      <c r="A40" s="272" t="s">
        <v>309</v>
      </c>
      <c r="B40" s="177">
        <v>1.9530000000000001</v>
      </c>
      <c r="C40" s="170">
        <v>1.3180000000000001</v>
      </c>
      <c r="D40" s="170">
        <v>0.63500000000000001</v>
      </c>
      <c r="E40" s="170">
        <f t="shared" si="2"/>
        <v>0.67485919098822322</v>
      </c>
      <c r="F40" s="279">
        <f t="shared" si="3"/>
        <v>0.32514080901177672</v>
      </c>
      <c r="G40" s="187">
        <f>Input!$J$13</f>
        <v>500</v>
      </c>
      <c r="H40" s="170">
        <f t="shared" si="4"/>
        <v>337.4295954941116</v>
      </c>
      <c r="I40" s="279">
        <f t="shared" si="5"/>
        <v>162.57040450588835</v>
      </c>
      <c r="J40" s="395" t="s">
        <v>787</v>
      </c>
      <c r="K40" s="178">
        <v>6.0000000000000001E-3</v>
      </c>
      <c r="L40" s="22">
        <f t="shared" si="0"/>
        <v>2.0245775729646698</v>
      </c>
      <c r="M40" s="109">
        <f t="shared" si="1"/>
        <v>0.97542242703533011</v>
      </c>
      <c r="N40" s="187">
        <f>Input!$K$12</f>
        <v>183</v>
      </c>
      <c r="O40" s="22">
        <f t="shared" si="6"/>
        <v>370.49769585253455</v>
      </c>
      <c r="P40" s="22">
        <f t="shared" si="7"/>
        <v>178.50230414746542</v>
      </c>
      <c r="Q40" s="22">
        <f t="shared" si="8"/>
        <v>549</v>
      </c>
      <c r="R40" s="21">
        <f t="shared" si="9"/>
        <v>0.61518194999999998</v>
      </c>
      <c r="S40" s="392" t="s">
        <v>785</v>
      </c>
      <c r="T40" s="280">
        <f>SUM(R111,R142,R195,R218)</f>
        <v>104.26161790077489</v>
      </c>
    </row>
    <row r="41" spans="1:20" x14ac:dyDescent="0.3">
      <c r="A41" s="272" t="s">
        <v>309</v>
      </c>
      <c r="B41" s="177">
        <v>1.9530000000000001</v>
      </c>
      <c r="C41" s="170">
        <v>1.3180000000000001</v>
      </c>
      <c r="D41" s="170">
        <v>0.63500000000000001</v>
      </c>
      <c r="E41" s="170">
        <f t="shared" si="2"/>
        <v>0.67485919098822322</v>
      </c>
      <c r="F41" s="279">
        <f t="shared" si="3"/>
        <v>0.32514080901177672</v>
      </c>
      <c r="G41" s="187">
        <f>Input!$J$13</f>
        <v>500</v>
      </c>
      <c r="H41" s="170">
        <f t="shared" si="4"/>
        <v>337.4295954941116</v>
      </c>
      <c r="I41" s="279">
        <f t="shared" si="5"/>
        <v>162.57040450588835</v>
      </c>
      <c r="J41" s="395" t="s">
        <v>789</v>
      </c>
      <c r="K41" s="178">
        <v>0.84399999999999997</v>
      </c>
      <c r="L41" s="22">
        <f t="shared" si="0"/>
        <v>284.79057859703016</v>
      </c>
      <c r="M41" s="109">
        <f t="shared" si="1"/>
        <v>137.20942140296975</v>
      </c>
      <c r="N41" s="187">
        <f>Input!$K$12</f>
        <v>183</v>
      </c>
      <c r="O41" s="22">
        <f t="shared" si="6"/>
        <v>52116.675883256517</v>
      </c>
      <c r="P41" s="22">
        <f t="shared" si="7"/>
        <v>25109.324116743464</v>
      </c>
      <c r="Q41" s="22">
        <f t="shared" si="8"/>
        <v>77225.999999999985</v>
      </c>
      <c r="R41" s="21">
        <f t="shared" si="9"/>
        <v>86.535594299999985</v>
      </c>
      <c r="S41" s="392" t="s">
        <v>786</v>
      </c>
      <c r="T41" s="280">
        <f>SUM(R28,R52,R80,R88,R120,R152,R196)</f>
        <v>424.57418963238069</v>
      </c>
    </row>
    <row r="42" spans="1:20" x14ac:dyDescent="0.3">
      <c r="A42" s="272" t="s">
        <v>309</v>
      </c>
      <c r="B42" s="177">
        <v>1.9530000000000001</v>
      </c>
      <c r="C42" s="170">
        <v>1.3180000000000001</v>
      </c>
      <c r="D42" s="170">
        <v>0.63500000000000001</v>
      </c>
      <c r="E42" s="170">
        <f t="shared" si="2"/>
        <v>0.67485919098822322</v>
      </c>
      <c r="F42" s="279">
        <f t="shared" si="3"/>
        <v>0.32514080901177672</v>
      </c>
      <c r="G42" s="187">
        <f>Input!$J$13</f>
        <v>500</v>
      </c>
      <c r="H42" s="170">
        <f t="shared" si="4"/>
        <v>337.4295954941116</v>
      </c>
      <c r="I42" s="279">
        <f t="shared" si="5"/>
        <v>162.57040450588835</v>
      </c>
      <c r="J42" s="395" t="s">
        <v>790</v>
      </c>
      <c r="K42" s="178">
        <v>0.1</v>
      </c>
      <c r="L42" s="22">
        <f t="shared" si="0"/>
        <v>33.742959549411161</v>
      </c>
      <c r="M42" s="109">
        <f t="shared" si="1"/>
        <v>16.257040450588836</v>
      </c>
      <c r="N42" s="187">
        <f>Input!$K$12</f>
        <v>183</v>
      </c>
      <c r="O42" s="22">
        <f t="shared" si="6"/>
        <v>6174.9615975422421</v>
      </c>
      <c r="P42" s="22">
        <f t="shared" si="7"/>
        <v>2975.038402457757</v>
      </c>
      <c r="Q42" s="22">
        <f t="shared" si="8"/>
        <v>9150</v>
      </c>
      <c r="R42" s="21">
        <f t="shared" si="9"/>
        <v>10.2530325</v>
      </c>
      <c r="S42" s="392" t="s">
        <v>787</v>
      </c>
      <c r="T42" s="280">
        <f>SUM(R20,R29,R40,R53,R121,R143,R153,R208)</f>
        <v>4377.1711052059891</v>
      </c>
    </row>
    <row r="43" spans="1:20" x14ac:dyDescent="0.3">
      <c r="A43" s="272" t="s">
        <v>309</v>
      </c>
      <c r="B43" s="177">
        <v>1.9530000000000001</v>
      </c>
      <c r="C43" s="170">
        <v>1.3180000000000001</v>
      </c>
      <c r="D43" s="170">
        <v>0.63500000000000001</v>
      </c>
      <c r="E43" s="170">
        <f t="shared" si="2"/>
        <v>0.67485919098822322</v>
      </c>
      <c r="F43" s="279">
        <f t="shared" si="3"/>
        <v>0.32514080901177672</v>
      </c>
      <c r="G43" s="187">
        <f>Input!$J$13</f>
        <v>500</v>
      </c>
      <c r="H43" s="170">
        <f t="shared" si="4"/>
        <v>337.4295954941116</v>
      </c>
      <c r="I43" s="279">
        <f t="shared" si="5"/>
        <v>162.57040450588835</v>
      </c>
      <c r="J43" s="395" t="s">
        <v>793</v>
      </c>
      <c r="K43" s="178">
        <v>0.05</v>
      </c>
      <c r="L43" s="22">
        <f t="shared" si="0"/>
        <v>16.87147977470558</v>
      </c>
      <c r="M43" s="109">
        <f t="shared" si="1"/>
        <v>8.1285202252944178</v>
      </c>
      <c r="N43" s="187">
        <f>Input!$K$12</f>
        <v>183</v>
      </c>
      <c r="O43" s="22">
        <f t="shared" si="6"/>
        <v>3087.480798771121</v>
      </c>
      <c r="P43" s="22">
        <f t="shared" si="7"/>
        <v>1487.5192012288785</v>
      </c>
      <c r="Q43" s="22">
        <f t="shared" si="8"/>
        <v>4575</v>
      </c>
      <c r="R43" s="21">
        <f t="shared" si="9"/>
        <v>5.1265162499999999</v>
      </c>
      <c r="S43" s="392" t="s">
        <v>788</v>
      </c>
      <c r="T43" s="280">
        <f>SUM(R30,R112,R144,R197)</f>
        <v>1161.1628509437212</v>
      </c>
    </row>
    <row r="44" spans="1:20" x14ac:dyDescent="0.3">
      <c r="A44" s="272" t="s">
        <v>322</v>
      </c>
      <c r="B44" s="177">
        <v>9.1969999999999992</v>
      </c>
      <c r="C44" s="170">
        <v>1.2929999999999999</v>
      </c>
      <c r="D44" s="170">
        <v>2.7040000000000002</v>
      </c>
      <c r="E44" s="170">
        <f t="shared" si="2"/>
        <v>0.14058932260519735</v>
      </c>
      <c r="F44" s="279">
        <f t="shared" si="3"/>
        <v>0.2940089159508536</v>
      </c>
      <c r="G44" s="187">
        <f>Input!$J$14</f>
        <v>9476</v>
      </c>
      <c r="H44" s="170">
        <f t="shared" si="4"/>
        <v>1332.2244210068502</v>
      </c>
      <c r="I44" s="279">
        <f t="shared" si="5"/>
        <v>2786.0284875502889</v>
      </c>
      <c r="J44" s="395" t="s">
        <v>752</v>
      </c>
      <c r="K44" s="178">
        <v>0.21971295900000001</v>
      </c>
      <c r="L44" s="22">
        <f t="shared" si="0"/>
        <v>292.70696959147682</v>
      </c>
      <c r="M44" s="109">
        <f t="shared" si="1"/>
        <v>612.12656285796868</v>
      </c>
      <c r="N44" s="111">
        <f>Input!$K$14</f>
        <v>224</v>
      </c>
      <c r="O44" s="22">
        <f t="shared" si="6"/>
        <v>65566.361188490802</v>
      </c>
      <c r="P44" s="22">
        <f t="shared" si="7"/>
        <v>137116.35008018499</v>
      </c>
      <c r="Q44" s="22">
        <f t="shared" si="8"/>
        <v>202682.7112686758</v>
      </c>
      <c r="R44" s="21">
        <f t="shared" si="9"/>
        <v>227.11611211211465</v>
      </c>
      <c r="S44" s="392" t="s">
        <v>789</v>
      </c>
      <c r="T44" s="280">
        <f>SUM(R41,R81,R89,R122,R131,R154,R209)</f>
        <v>1478.1878823909012</v>
      </c>
    </row>
    <row r="45" spans="1:20" x14ac:dyDescent="0.3">
      <c r="A45" s="272" t="s">
        <v>322</v>
      </c>
      <c r="B45" s="177">
        <v>9.1969999999999992</v>
      </c>
      <c r="C45" s="170">
        <v>1.2929999999999999</v>
      </c>
      <c r="D45" s="170">
        <v>2.7040000000000002</v>
      </c>
      <c r="E45" s="170">
        <f t="shared" si="2"/>
        <v>0.14058932260519735</v>
      </c>
      <c r="F45" s="279">
        <f t="shared" si="3"/>
        <v>0.2940089159508536</v>
      </c>
      <c r="G45" s="187">
        <f>Input!$J$14</f>
        <v>9476</v>
      </c>
      <c r="H45" s="170">
        <f t="shared" si="4"/>
        <v>1332.2244210068502</v>
      </c>
      <c r="I45" s="279">
        <f t="shared" si="5"/>
        <v>2786.0284875502889</v>
      </c>
      <c r="J45" s="395" t="s">
        <v>754</v>
      </c>
      <c r="K45" s="178">
        <v>0.78028704100000001</v>
      </c>
      <c r="L45" s="22">
        <f t="shared" si="0"/>
        <v>1039.5174514153734</v>
      </c>
      <c r="M45" s="109">
        <f t="shared" si="1"/>
        <v>2173.9019246923203</v>
      </c>
      <c r="N45" s="187">
        <f>Input!$K$14</f>
        <v>224</v>
      </c>
      <c r="O45" s="22">
        <f t="shared" si="6"/>
        <v>232851.90911704366</v>
      </c>
      <c r="P45" s="22">
        <f t="shared" si="7"/>
        <v>486954.03113107977</v>
      </c>
      <c r="Q45" s="22">
        <f t="shared" si="8"/>
        <v>719805.94024812337</v>
      </c>
      <c r="R45" s="21">
        <f t="shared" si="9"/>
        <v>806.57854634503462</v>
      </c>
      <c r="S45" s="392" t="s">
        <v>790</v>
      </c>
      <c r="T45" s="280">
        <f>SUM(R42,R82,R90,R123,R155)</f>
        <v>182.10005596417292</v>
      </c>
    </row>
    <row r="46" spans="1:20" x14ac:dyDescent="0.3">
      <c r="A46" s="272" t="s">
        <v>151</v>
      </c>
      <c r="B46" s="177">
        <v>8.5120000000000005</v>
      </c>
      <c r="C46" s="170">
        <v>4.8540000000000001</v>
      </c>
      <c r="D46" s="170">
        <v>3.6579999999999999</v>
      </c>
      <c r="E46" s="170">
        <f t="shared" si="2"/>
        <v>0.57025375939849621</v>
      </c>
      <c r="F46" s="279">
        <f t="shared" si="3"/>
        <v>0.42974624060150374</v>
      </c>
      <c r="G46" s="187">
        <f>Input!$J$15</f>
        <v>8211</v>
      </c>
      <c r="H46" s="170">
        <f t="shared" si="4"/>
        <v>4682.3536184210525</v>
      </c>
      <c r="I46" s="279">
        <f t="shared" si="5"/>
        <v>3528.6463815789471</v>
      </c>
      <c r="J46" s="395" t="s">
        <v>801</v>
      </c>
      <c r="K46" s="178">
        <v>0.58275484099999997</v>
      </c>
      <c r="L46" s="22">
        <f t="shared" si="0"/>
        <v>2728.6642384087349</v>
      </c>
      <c r="M46" s="109">
        <f t="shared" si="1"/>
        <v>2056.3357610422645</v>
      </c>
      <c r="N46" s="111">
        <f>Input!$K$15</f>
        <v>521</v>
      </c>
      <c r="O46" s="22">
        <f t="shared" si="6"/>
        <v>1421634.0682109508</v>
      </c>
      <c r="P46" s="22">
        <f t="shared" si="7"/>
        <v>1071350.9315030198</v>
      </c>
      <c r="Q46" s="22">
        <f t="shared" si="8"/>
        <v>2492984.9997139703</v>
      </c>
      <c r="R46" s="21">
        <f t="shared" si="9"/>
        <v>2793.5143414294889</v>
      </c>
      <c r="S46" s="392" t="s">
        <v>791</v>
      </c>
      <c r="T46" s="280">
        <f>SUM(R21,R145,R210)</f>
        <v>39.221956832383164</v>
      </c>
    </row>
    <row r="47" spans="1:20" x14ac:dyDescent="0.3">
      <c r="A47" s="272" t="s">
        <v>151</v>
      </c>
      <c r="B47" s="177">
        <v>8.5120000000000005</v>
      </c>
      <c r="C47" s="170">
        <v>4.8540000000000001</v>
      </c>
      <c r="D47" s="170">
        <v>3.6579999999999999</v>
      </c>
      <c r="E47" s="170">
        <f t="shared" si="2"/>
        <v>0.57025375939849621</v>
      </c>
      <c r="F47" s="279">
        <f t="shared" si="3"/>
        <v>0.42974624060150374</v>
      </c>
      <c r="G47" s="187">
        <f>Input!$J$15</f>
        <v>8211</v>
      </c>
      <c r="H47" s="170">
        <f t="shared" si="4"/>
        <v>4682.3536184210525</v>
      </c>
      <c r="I47" s="279">
        <f t="shared" si="5"/>
        <v>3528.6463815789471</v>
      </c>
      <c r="J47" s="395" t="s">
        <v>804</v>
      </c>
      <c r="K47" s="178">
        <v>0.41724515899999998</v>
      </c>
      <c r="L47" s="22">
        <f t="shared" si="0"/>
        <v>1953.6893800123173</v>
      </c>
      <c r="M47" s="109">
        <f t="shared" si="1"/>
        <v>1472.3106205366823</v>
      </c>
      <c r="N47" s="187">
        <f>Input!$K$15</f>
        <v>521</v>
      </c>
      <c r="O47" s="22">
        <f t="shared" si="6"/>
        <v>1017872.1669864174</v>
      </c>
      <c r="P47" s="22">
        <f t="shared" si="7"/>
        <v>767073.83329961146</v>
      </c>
      <c r="Q47" s="22">
        <f t="shared" si="8"/>
        <v>1784946.0002860287</v>
      </c>
      <c r="R47" s="21">
        <f t="shared" si="9"/>
        <v>2000.1212406205093</v>
      </c>
      <c r="S47" s="392" t="s">
        <v>792</v>
      </c>
      <c r="T47" s="280">
        <f>SUM(R124,R211)</f>
        <v>8.3727510805076388</v>
      </c>
    </row>
    <row r="48" spans="1:20" x14ac:dyDescent="0.3">
      <c r="A48" s="272" t="s">
        <v>287</v>
      </c>
      <c r="B48" s="177">
        <v>3.4239999999999999</v>
      </c>
      <c r="C48" s="170">
        <v>2.5459999999999998</v>
      </c>
      <c r="D48" s="170">
        <v>0.878</v>
      </c>
      <c r="E48" s="170">
        <f t="shared" si="2"/>
        <v>0.74357476635514019</v>
      </c>
      <c r="F48" s="279">
        <f t="shared" si="3"/>
        <v>0.25642523364485981</v>
      </c>
      <c r="G48" s="187">
        <f>Input!$J$16</f>
        <v>3495</v>
      </c>
      <c r="H48" s="170">
        <f t="shared" si="4"/>
        <v>2598.7938084112152</v>
      </c>
      <c r="I48" s="279">
        <f t="shared" si="5"/>
        <v>896.20619158878503</v>
      </c>
      <c r="J48" s="395" t="s">
        <v>801</v>
      </c>
      <c r="K48" s="178">
        <v>0.90786838299999995</v>
      </c>
      <c r="L48" s="22">
        <f t="shared" si="0"/>
        <v>2359.3627325927014</v>
      </c>
      <c r="M48" s="109">
        <f t="shared" si="1"/>
        <v>813.63726599229847</v>
      </c>
      <c r="N48" s="111">
        <f>Input!$K$16</f>
        <v>193</v>
      </c>
      <c r="O48" s="22">
        <f t="shared" si="6"/>
        <v>455357.00739039137</v>
      </c>
      <c r="P48" s="22">
        <f t="shared" si="7"/>
        <v>157031.99233651359</v>
      </c>
      <c r="Q48" s="22">
        <f t="shared" si="8"/>
        <v>612388.99972690502</v>
      </c>
      <c r="R48" s="21">
        <f t="shared" si="9"/>
        <v>686.21249364398329</v>
      </c>
      <c r="S48" s="392" t="s">
        <v>793</v>
      </c>
      <c r="T48" s="280">
        <f>SUM(R43,R125)</f>
        <v>87.4309135169256</v>
      </c>
    </row>
    <row r="49" spans="1:20" x14ac:dyDescent="0.3">
      <c r="A49" s="272" t="s">
        <v>287</v>
      </c>
      <c r="B49" s="177">
        <v>3.4239999999999999</v>
      </c>
      <c r="C49" s="170">
        <v>2.5459999999999998</v>
      </c>
      <c r="D49" s="170">
        <v>0.878</v>
      </c>
      <c r="E49" s="170">
        <f t="shared" si="2"/>
        <v>0.74357476635514019</v>
      </c>
      <c r="F49" s="279">
        <f t="shared" si="3"/>
        <v>0.25642523364485981</v>
      </c>
      <c r="G49" s="187">
        <f>Input!$J$16</f>
        <v>3495</v>
      </c>
      <c r="H49" s="170">
        <f t="shared" si="4"/>
        <v>2598.7938084112152</v>
      </c>
      <c r="I49" s="279">
        <f t="shared" si="5"/>
        <v>896.20619158878503</v>
      </c>
      <c r="J49" s="395" t="s">
        <v>802</v>
      </c>
      <c r="K49" s="178">
        <v>6.2947070000000001E-3</v>
      </c>
      <c r="L49" s="22">
        <f t="shared" si="0"/>
        <v>16.358645577362736</v>
      </c>
      <c r="M49" s="109">
        <f t="shared" si="1"/>
        <v>5.6413553876372662</v>
      </c>
      <c r="N49" s="187">
        <f>Input!$K$16</f>
        <v>193</v>
      </c>
      <c r="O49" s="22">
        <f t="shared" si="6"/>
        <v>3157.2185964310083</v>
      </c>
      <c r="P49" s="22">
        <f t="shared" si="7"/>
        <v>1088.7815898139925</v>
      </c>
      <c r="Q49" s="22">
        <f t="shared" si="8"/>
        <v>4246.0001862450008</v>
      </c>
      <c r="R49" s="21">
        <f t="shared" si="9"/>
        <v>4.7578555086968359</v>
      </c>
      <c r="S49" s="392" t="s">
        <v>794</v>
      </c>
      <c r="T49" s="280">
        <f>SUM(R22,R146)</f>
        <v>24.023347366562142</v>
      </c>
    </row>
    <row r="50" spans="1:20" x14ac:dyDescent="0.3">
      <c r="A50" s="272" t="s">
        <v>287</v>
      </c>
      <c r="B50" s="177">
        <v>3.4239999999999999</v>
      </c>
      <c r="C50" s="170">
        <v>2.5459999999999998</v>
      </c>
      <c r="D50" s="170">
        <v>0.878</v>
      </c>
      <c r="E50" s="170">
        <f t="shared" si="2"/>
        <v>0.74357476635514019</v>
      </c>
      <c r="F50" s="279">
        <f t="shared" si="3"/>
        <v>0.25642523364485981</v>
      </c>
      <c r="G50" s="187">
        <f>Input!$J$16</f>
        <v>3495</v>
      </c>
      <c r="H50" s="170">
        <f t="shared" si="4"/>
        <v>2598.7938084112152</v>
      </c>
      <c r="I50" s="279">
        <f t="shared" si="5"/>
        <v>896.20619158878503</v>
      </c>
      <c r="J50" s="395" t="s">
        <v>805</v>
      </c>
      <c r="K50" s="178">
        <v>8.5836910000000002E-2</v>
      </c>
      <c r="L50" s="22">
        <f t="shared" si="0"/>
        <v>223.07243024115073</v>
      </c>
      <c r="M50" s="109">
        <f t="shared" si="1"/>
        <v>76.927570208849303</v>
      </c>
      <c r="N50" s="187">
        <f>Input!$K$16</f>
        <v>193</v>
      </c>
      <c r="O50" s="22">
        <f t="shared" si="6"/>
        <v>43052.979036542092</v>
      </c>
      <c r="P50" s="22">
        <f t="shared" si="7"/>
        <v>14847.021050307916</v>
      </c>
      <c r="Q50" s="22">
        <f t="shared" si="8"/>
        <v>57900.000086850006</v>
      </c>
      <c r="R50" s="21">
        <f t="shared" si="9"/>
        <v>64.879845097319773</v>
      </c>
      <c r="S50" s="392" t="s">
        <v>795</v>
      </c>
      <c r="T50" s="280">
        <f>R23</f>
        <v>54.561820140648457</v>
      </c>
    </row>
    <row r="51" spans="1:20" x14ac:dyDescent="0.3">
      <c r="A51" s="272" t="s">
        <v>302</v>
      </c>
      <c r="B51" s="177">
        <v>5.4009999999999998</v>
      </c>
      <c r="C51" s="170">
        <v>4.5010000000000003</v>
      </c>
      <c r="D51" s="170">
        <v>0.9</v>
      </c>
      <c r="E51" s="170">
        <f t="shared" si="2"/>
        <v>0.83336419181633037</v>
      </c>
      <c r="F51" s="279">
        <f t="shared" si="3"/>
        <v>0.16663580818366971</v>
      </c>
      <c r="G51" s="187">
        <f>Input!$J$17</f>
        <v>5924</v>
      </c>
      <c r="H51" s="170">
        <f t="shared" si="4"/>
        <v>4936.849472319941</v>
      </c>
      <c r="I51" s="279">
        <f t="shared" si="5"/>
        <v>987.15052768005944</v>
      </c>
      <c r="J51" s="395" t="s">
        <v>783</v>
      </c>
      <c r="K51" s="178">
        <v>0.97113436900000005</v>
      </c>
      <c r="L51" s="22">
        <f t="shared" si="0"/>
        <v>4794.3441971494094</v>
      </c>
      <c r="M51" s="109">
        <f t="shared" si="1"/>
        <v>958.65580480659162</v>
      </c>
      <c r="N51" s="111">
        <f>Input!$K$17</f>
        <v>141</v>
      </c>
      <c r="O51" s="22">
        <f t="shared" si="6"/>
        <v>676002.53179806669</v>
      </c>
      <c r="P51" s="22">
        <f t="shared" si="7"/>
        <v>135170.46847772942</v>
      </c>
      <c r="Q51" s="22">
        <f t="shared" si="8"/>
        <v>811173.00027579605</v>
      </c>
      <c r="R51" s="21">
        <f t="shared" si="9"/>
        <v>908.95990545904328</v>
      </c>
      <c r="S51" s="392" t="s">
        <v>796</v>
      </c>
      <c r="T51" s="280">
        <f>R24</f>
        <v>137.87919479935843</v>
      </c>
    </row>
    <row r="52" spans="1:20" x14ac:dyDescent="0.3">
      <c r="A52" s="272" t="s">
        <v>302</v>
      </c>
      <c r="B52" s="177">
        <v>5.4009999999999998</v>
      </c>
      <c r="C52" s="170">
        <v>4.5010000000000003</v>
      </c>
      <c r="D52" s="170">
        <v>0.9</v>
      </c>
      <c r="E52" s="170">
        <f t="shared" si="2"/>
        <v>0.83336419181633037</v>
      </c>
      <c r="F52" s="279">
        <f t="shared" si="3"/>
        <v>0.16663580818366971</v>
      </c>
      <c r="G52" s="187">
        <f>Input!$J$17</f>
        <v>5924</v>
      </c>
      <c r="H52" s="170">
        <f t="shared" si="4"/>
        <v>4936.849472319941</v>
      </c>
      <c r="I52" s="279">
        <f t="shared" si="5"/>
        <v>987.15052768005944</v>
      </c>
      <c r="J52" s="395" t="s">
        <v>786</v>
      </c>
      <c r="K52" s="178">
        <v>2.8190412000000001E-2</v>
      </c>
      <c r="L52" s="22">
        <f t="shared" si="0"/>
        <v>139.17182060668173</v>
      </c>
      <c r="M52" s="109">
        <f t="shared" si="1"/>
        <v>27.82818008131828</v>
      </c>
      <c r="N52" s="187">
        <f>Input!$K$17</f>
        <v>141</v>
      </c>
      <c r="O52" s="22">
        <f t="shared" si="6"/>
        <v>19623.226705542125</v>
      </c>
      <c r="P52" s="22">
        <f t="shared" si="7"/>
        <v>3923.7733914658775</v>
      </c>
      <c r="Q52" s="22">
        <f t="shared" si="8"/>
        <v>23547.000097008004</v>
      </c>
      <c r="R52" s="21">
        <f t="shared" si="9"/>
        <v>26.38559095870232</v>
      </c>
      <c r="S52" s="392" t="s">
        <v>797</v>
      </c>
      <c r="T52" s="280">
        <f>SUM(R25,R147)</f>
        <v>353.33498443055078</v>
      </c>
    </row>
    <row r="53" spans="1:20" x14ac:dyDescent="0.3">
      <c r="A53" s="272" t="s">
        <v>302</v>
      </c>
      <c r="B53" s="177">
        <v>5.4009999999999998</v>
      </c>
      <c r="C53" s="170">
        <v>4.5010000000000003</v>
      </c>
      <c r="D53" s="170">
        <v>0.9</v>
      </c>
      <c r="E53" s="170">
        <f t="shared" si="2"/>
        <v>0.83336419181633037</v>
      </c>
      <c r="F53" s="279">
        <f t="shared" si="3"/>
        <v>0.16663580818366971</v>
      </c>
      <c r="G53" s="187">
        <f>Input!$J$17</f>
        <v>5924</v>
      </c>
      <c r="H53" s="170">
        <f t="shared" si="4"/>
        <v>4936.849472319941</v>
      </c>
      <c r="I53" s="279">
        <f t="shared" si="5"/>
        <v>987.15052768005944</v>
      </c>
      <c r="J53" s="395" t="s">
        <v>787</v>
      </c>
      <c r="K53" s="178">
        <v>6.7521900000000001E-4</v>
      </c>
      <c r="L53" s="22">
        <f t="shared" si="0"/>
        <v>3.3334545638503985</v>
      </c>
      <c r="M53" s="109">
        <f t="shared" si="1"/>
        <v>0.6665427921496021</v>
      </c>
      <c r="N53" s="187">
        <f>Input!$K$17</f>
        <v>141</v>
      </c>
      <c r="O53" s="22">
        <f t="shared" si="6"/>
        <v>470.01709350290616</v>
      </c>
      <c r="P53" s="22">
        <f t="shared" si="7"/>
        <v>93.982533693093899</v>
      </c>
      <c r="Q53" s="22">
        <f t="shared" si="8"/>
        <v>563.99962719600012</v>
      </c>
      <c r="R53" s="21">
        <f t="shared" si="9"/>
        <v>0.63198978225447788</v>
      </c>
      <c r="S53" s="392" t="s">
        <v>798</v>
      </c>
      <c r="T53" s="280">
        <f>SUM(R26,R212)</f>
        <v>834.96102530338203</v>
      </c>
    </row>
    <row r="54" spans="1:20" x14ac:dyDescent="0.3">
      <c r="A54" s="272" t="s">
        <v>300</v>
      </c>
      <c r="B54" s="177">
        <v>3.86</v>
      </c>
      <c r="C54" s="170">
        <v>1.087</v>
      </c>
      <c r="D54" s="170">
        <v>2.7730000000000001</v>
      </c>
      <c r="E54" s="170">
        <f t="shared" si="2"/>
        <v>0.28160621761658033</v>
      </c>
      <c r="F54" s="279">
        <f t="shared" si="3"/>
        <v>0.71839378238341978</v>
      </c>
      <c r="G54" s="187">
        <f>Input!$J$18</f>
        <v>4185</v>
      </c>
      <c r="H54" s="170">
        <f t="shared" si="4"/>
        <v>1178.5220207253888</v>
      </c>
      <c r="I54" s="279">
        <f t="shared" si="5"/>
        <v>3006.4779792746117</v>
      </c>
      <c r="J54" s="395" t="s">
        <v>779</v>
      </c>
      <c r="K54" s="178">
        <v>0.81935483899999995</v>
      </c>
      <c r="L54" s="22">
        <f t="shared" si="0"/>
        <v>965.62772054940547</v>
      </c>
      <c r="M54" s="109">
        <f t="shared" si="1"/>
        <v>2463.3722806655946</v>
      </c>
      <c r="N54" s="111">
        <f>Input!$K$18</f>
        <v>226</v>
      </c>
      <c r="O54" s="22">
        <f t="shared" si="6"/>
        <v>218231.86484416563</v>
      </c>
      <c r="P54" s="22">
        <f t="shared" si="7"/>
        <v>556722.13543042436</v>
      </c>
      <c r="Q54" s="22">
        <f t="shared" si="8"/>
        <v>774954.00027458998</v>
      </c>
      <c r="R54" s="21">
        <f t="shared" si="9"/>
        <v>868.37470500769177</v>
      </c>
      <c r="S54" s="392" t="s">
        <v>799</v>
      </c>
      <c r="T54" s="280">
        <f>R148</f>
        <v>0.47338255360731868</v>
      </c>
    </row>
    <row r="55" spans="1:20" x14ac:dyDescent="0.3">
      <c r="A55" s="272" t="s">
        <v>300</v>
      </c>
      <c r="B55" s="177">
        <v>3.86</v>
      </c>
      <c r="C55" s="170">
        <v>1.087</v>
      </c>
      <c r="D55" s="170">
        <v>2.7730000000000001</v>
      </c>
      <c r="E55" s="170">
        <f t="shared" si="2"/>
        <v>0.28160621761658033</v>
      </c>
      <c r="F55" s="279">
        <f t="shared" si="3"/>
        <v>0.71839378238341978</v>
      </c>
      <c r="G55" s="187">
        <f>Input!$J$18</f>
        <v>4185</v>
      </c>
      <c r="H55" s="170">
        <f t="shared" si="4"/>
        <v>1178.5220207253888</v>
      </c>
      <c r="I55" s="279">
        <f t="shared" si="5"/>
        <v>3006.4779792746117</v>
      </c>
      <c r="J55" s="395" t="s">
        <v>780</v>
      </c>
      <c r="K55" s="178">
        <v>0.180645161</v>
      </c>
      <c r="L55" s="22">
        <f t="shared" si="0"/>
        <v>212.89430017598318</v>
      </c>
      <c r="M55" s="109">
        <f t="shared" si="1"/>
        <v>543.10569860901694</v>
      </c>
      <c r="N55" s="187">
        <f>Input!$K$18</f>
        <v>226</v>
      </c>
      <c r="O55" s="22">
        <f t="shared" si="6"/>
        <v>48114.111839772195</v>
      </c>
      <c r="P55" s="22">
        <f t="shared" si="7"/>
        <v>122741.88788563783</v>
      </c>
      <c r="Q55" s="22">
        <f t="shared" si="8"/>
        <v>170855.99972541002</v>
      </c>
      <c r="R55" s="21">
        <f t="shared" si="9"/>
        <v>191.45269049230819</v>
      </c>
      <c r="S55" s="392" t="s">
        <v>800</v>
      </c>
      <c r="T55" s="280">
        <f>SUM(R107,R167,R224,R232)</f>
        <v>764.55278849852402</v>
      </c>
    </row>
    <row r="56" spans="1:20" x14ac:dyDescent="0.3">
      <c r="A56" s="272" t="s">
        <v>311</v>
      </c>
      <c r="B56" s="177">
        <v>29.946999999999999</v>
      </c>
      <c r="C56" s="170">
        <v>5.9160000000000004</v>
      </c>
      <c r="D56" s="170">
        <v>8.0169999999999995</v>
      </c>
      <c r="E56" s="170">
        <f t="shared" si="2"/>
        <v>0.19754900323905569</v>
      </c>
      <c r="F56" s="279">
        <f t="shared" si="3"/>
        <v>0.26770628109660399</v>
      </c>
      <c r="G56" s="187">
        <f>Input!$J$19</f>
        <v>31022</v>
      </c>
      <c r="H56" s="170">
        <f t="shared" si="4"/>
        <v>6128.3651784819858</v>
      </c>
      <c r="I56" s="279">
        <f t="shared" si="5"/>
        <v>8304.7842521788498</v>
      </c>
      <c r="J56" s="395" t="s">
        <v>813</v>
      </c>
      <c r="K56" s="178">
        <v>2.9720843E-2</v>
      </c>
      <c r="L56" s="22">
        <f t="shared" si="0"/>
        <v>182.14017931633009</v>
      </c>
      <c r="M56" s="109">
        <f t="shared" si="1"/>
        <v>246.82518890788</v>
      </c>
      <c r="N56" s="111">
        <f>Input!$K$19</f>
        <v>165</v>
      </c>
      <c r="O56" s="22">
        <f t="shared" si="6"/>
        <v>30053.129587194464</v>
      </c>
      <c r="P56" s="22">
        <f t="shared" si="7"/>
        <v>40726.156169800204</v>
      </c>
      <c r="Q56" s="22">
        <f t="shared" si="8"/>
        <v>70779.285756994665</v>
      </c>
      <c r="R56" s="21">
        <f t="shared" si="9"/>
        <v>79.311728655000366</v>
      </c>
      <c r="S56" s="392" t="s">
        <v>801</v>
      </c>
      <c r="T56" s="280">
        <f>SUM(R9,R46,R48,R113,R225)</f>
        <v>10639.593188377123</v>
      </c>
    </row>
    <row r="57" spans="1:20" x14ac:dyDescent="0.3">
      <c r="A57" s="272" t="s">
        <v>311</v>
      </c>
      <c r="B57" s="177">
        <v>29.946999999999999</v>
      </c>
      <c r="C57" s="170">
        <v>5.9160000000000004</v>
      </c>
      <c r="D57" s="170">
        <v>8.0169999999999995</v>
      </c>
      <c r="E57" s="170">
        <f t="shared" si="2"/>
        <v>0.19754900323905569</v>
      </c>
      <c r="F57" s="279">
        <f t="shared" si="3"/>
        <v>0.26770628109660399</v>
      </c>
      <c r="G57" s="187">
        <f>Input!$J$19</f>
        <v>31022</v>
      </c>
      <c r="H57" s="170">
        <f t="shared" si="4"/>
        <v>6128.3651784819858</v>
      </c>
      <c r="I57" s="279">
        <f t="shared" si="5"/>
        <v>8304.7842521788498</v>
      </c>
      <c r="J57" s="395" t="s">
        <v>815</v>
      </c>
      <c r="K57" s="178">
        <v>0.25046741</v>
      </c>
      <c r="L57" s="22">
        <f t="shared" si="0"/>
        <v>1534.9557537885707</v>
      </c>
      <c r="M57" s="109">
        <f t="shared" si="1"/>
        <v>2080.0778022520235</v>
      </c>
      <c r="N57" s="187">
        <f>Input!$K$19</f>
        <v>165</v>
      </c>
      <c r="O57" s="22">
        <f t="shared" si="6"/>
        <v>253267.69937511417</v>
      </c>
      <c r="P57" s="22">
        <f t="shared" si="7"/>
        <v>343212.83737158385</v>
      </c>
      <c r="Q57" s="22">
        <f t="shared" si="8"/>
        <v>596480.53674669797</v>
      </c>
      <c r="R57" s="21">
        <f t="shared" si="9"/>
        <v>668.38626545151237</v>
      </c>
      <c r="S57" s="392" t="s">
        <v>802</v>
      </c>
      <c r="T57" s="280">
        <f>SUM(R10,R49,R226,R233)</f>
        <v>2059.2808241167008</v>
      </c>
    </row>
    <row r="58" spans="1:20" x14ac:dyDescent="0.3">
      <c r="A58" s="272" t="s">
        <v>311</v>
      </c>
      <c r="B58" s="177">
        <v>29.946999999999999</v>
      </c>
      <c r="C58" s="170">
        <v>5.9160000000000004</v>
      </c>
      <c r="D58" s="170">
        <v>8.0169999999999995</v>
      </c>
      <c r="E58" s="170">
        <f t="shared" si="2"/>
        <v>0.19754900323905569</v>
      </c>
      <c r="F58" s="279">
        <f t="shared" si="3"/>
        <v>0.26770628109660399</v>
      </c>
      <c r="G58" s="187">
        <f>Input!$J$19</f>
        <v>31022</v>
      </c>
      <c r="H58" s="170">
        <f t="shared" si="4"/>
        <v>6128.3651784819858</v>
      </c>
      <c r="I58" s="279">
        <f t="shared" si="5"/>
        <v>8304.7842521788498</v>
      </c>
      <c r="J58" s="395" t="s">
        <v>816</v>
      </c>
      <c r="K58" s="178">
        <v>0.56637225199999996</v>
      </c>
      <c r="L58" s="22">
        <f t="shared" si="0"/>
        <v>3470.935987215224</v>
      </c>
      <c r="M58" s="109">
        <f t="shared" si="1"/>
        <v>4703.5993592806708</v>
      </c>
      <c r="N58" s="187">
        <f>Input!$K$19</f>
        <v>165</v>
      </c>
      <c r="O58" s="22">
        <f t="shared" si="6"/>
        <v>572704.43789051194</v>
      </c>
      <c r="P58" s="22">
        <f t="shared" si="7"/>
        <v>776093.89428131073</v>
      </c>
      <c r="Q58" s="22">
        <f t="shared" si="8"/>
        <v>1348798.3321718227</v>
      </c>
      <c r="R58" s="21">
        <f t="shared" si="9"/>
        <v>1511.3959711151358</v>
      </c>
      <c r="S58" s="392" t="s">
        <v>803</v>
      </c>
      <c r="T58" s="280">
        <f>SUM(R227,R234)</f>
        <v>467.88406524021781</v>
      </c>
    </row>
    <row r="59" spans="1:20" x14ac:dyDescent="0.3">
      <c r="A59" s="272" t="s">
        <v>311</v>
      </c>
      <c r="B59" s="177">
        <v>29.946999999999999</v>
      </c>
      <c r="C59" s="170">
        <v>5.9160000000000004</v>
      </c>
      <c r="D59" s="170">
        <v>8.0169999999999995</v>
      </c>
      <c r="E59" s="170">
        <f t="shared" si="2"/>
        <v>0.19754900323905569</v>
      </c>
      <c r="F59" s="279">
        <f t="shared" si="3"/>
        <v>0.26770628109660399</v>
      </c>
      <c r="G59" s="187">
        <f>Input!$J$19</f>
        <v>31022</v>
      </c>
      <c r="H59" s="170">
        <f t="shared" si="4"/>
        <v>6128.3651784819858</v>
      </c>
      <c r="I59" s="279">
        <f t="shared" si="5"/>
        <v>8304.7842521788498</v>
      </c>
      <c r="J59" s="395" t="s">
        <v>817</v>
      </c>
      <c r="K59" s="178">
        <v>0.15343949500000001</v>
      </c>
      <c r="L59" s="22">
        <f t="shared" si="0"/>
        <v>940.33325816186084</v>
      </c>
      <c r="M59" s="109">
        <f t="shared" si="1"/>
        <v>1274.2819017382753</v>
      </c>
      <c r="N59" s="187">
        <f>Input!$K$19</f>
        <v>165</v>
      </c>
      <c r="O59" s="22">
        <f t="shared" si="6"/>
        <v>155154.98759670704</v>
      </c>
      <c r="P59" s="22">
        <f t="shared" si="7"/>
        <v>210256.51378681543</v>
      </c>
      <c r="Q59" s="22">
        <f t="shared" si="8"/>
        <v>365411.50138352247</v>
      </c>
      <c r="R59" s="21">
        <f t="shared" si="9"/>
        <v>409.46185787530607</v>
      </c>
      <c r="S59" s="392" t="s">
        <v>804</v>
      </c>
      <c r="T59" s="280">
        <f>R47</f>
        <v>2000.1212406205093</v>
      </c>
    </row>
    <row r="60" spans="1:20" x14ac:dyDescent="0.3">
      <c r="A60" s="272" t="s">
        <v>325</v>
      </c>
      <c r="B60" s="177">
        <v>557.91700000000003</v>
      </c>
      <c r="C60" s="170">
        <v>0</v>
      </c>
      <c r="D60" s="170">
        <v>0</v>
      </c>
      <c r="E60" s="170">
        <f t="shared" si="2"/>
        <v>0</v>
      </c>
      <c r="F60" s="279">
        <f t="shared" si="3"/>
        <v>0</v>
      </c>
      <c r="G60" s="187">
        <f>Input!$J$20</f>
        <v>596707</v>
      </c>
      <c r="H60" s="170">
        <f t="shared" si="4"/>
        <v>0</v>
      </c>
      <c r="I60" s="279">
        <f t="shared" si="5"/>
        <v>0</v>
      </c>
      <c r="J60" s="395" t="s">
        <v>752</v>
      </c>
      <c r="K60" s="178">
        <v>0.35937738299999999</v>
      </c>
      <c r="L60" s="22">
        <f t="shared" si="0"/>
        <v>0</v>
      </c>
      <c r="M60" s="109">
        <f t="shared" si="1"/>
        <v>0</v>
      </c>
      <c r="N60" s="111">
        <f>Input!$K$20</f>
        <v>163</v>
      </c>
      <c r="O60" s="22">
        <f t="shared" si="6"/>
        <v>0</v>
      </c>
      <c r="P60" s="22">
        <f t="shared" si="7"/>
        <v>0</v>
      </c>
      <c r="Q60" s="22">
        <f t="shared" si="8"/>
        <v>0</v>
      </c>
      <c r="R60" s="21">
        <f t="shared" si="9"/>
        <v>0</v>
      </c>
      <c r="S60" s="392" t="s">
        <v>805</v>
      </c>
      <c r="T60" s="280">
        <f>R50</f>
        <v>64.879845097319773</v>
      </c>
    </row>
    <row r="61" spans="1:20" x14ac:dyDescent="0.3">
      <c r="A61" s="272" t="s">
        <v>325</v>
      </c>
      <c r="B61" s="177">
        <v>557.91700000000003</v>
      </c>
      <c r="C61" s="170">
        <v>0</v>
      </c>
      <c r="D61" s="170">
        <v>0</v>
      </c>
      <c r="E61" s="170">
        <f t="shared" si="2"/>
        <v>0</v>
      </c>
      <c r="F61" s="279">
        <f t="shared" si="3"/>
        <v>0</v>
      </c>
      <c r="G61" s="187">
        <f>Input!$J$20</f>
        <v>596707</v>
      </c>
      <c r="H61" s="170">
        <f t="shared" si="4"/>
        <v>0</v>
      </c>
      <c r="I61" s="279">
        <f t="shared" si="5"/>
        <v>0</v>
      </c>
      <c r="J61" s="395" t="s">
        <v>753</v>
      </c>
      <c r="K61" s="178">
        <v>0.62603757000000004</v>
      </c>
      <c r="L61" s="22">
        <f t="shared" si="0"/>
        <v>0</v>
      </c>
      <c r="M61" s="109">
        <f t="shared" si="1"/>
        <v>0</v>
      </c>
      <c r="N61" s="187">
        <f>Input!$K$20</f>
        <v>163</v>
      </c>
      <c r="O61" s="22">
        <f t="shared" si="6"/>
        <v>0</v>
      </c>
      <c r="P61" s="22">
        <f t="shared" si="7"/>
        <v>0</v>
      </c>
      <c r="Q61" s="22">
        <f t="shared" si="8"/>
        <v>0</v>
      </c>
      <c r="R61" s="21">
        <f t="shared" si="9"/>
        <v>0</v>
      </c>
      <c r="S61" s="392" t="s">
        <v>806</v>
      </c>
      <c r="T61" s="280">
        <f>R17</f>
        <v>0.41659589252974261</v>
      </c>
    </row>
    <row r="62" spans="1:20" x14ac:dyDescent="0.3">
      <c r="A62" s="272" t="s">
        <v>325</v>
      </c>
      <c r="B62" s="177">
        <v>557.91700000000003</v>
      </c>
      <c r="C62" s="170">
        <v>0</v>
      </c>
      <c r="D62" s="170">
        <v>0</v>
      </c>
      <c r="E62" s="170">
        <f t="shared" si="2"/>
        <v>0</v>
      </c>
      <c r="F62" s="279">
        <f t="shared" si="3"/>
        <v>0</v>
      </c>
      <c r="G62" s="187">
        <f>Input!$J$20</f>
        <v>596707</v>
      </c>
      <c r="H62" s="170">
        <f t="shared" si="4"/>
        <v>0</v>
      </c>
      <c r="I62" s="279">
        <f t="shared" si="5"/>
        <v>0</v>
      </c>
      <c r="J62" s="395" t="s">
        <v>754</v>
      </c>
      <c r="K62" s="178">
        <v>1.4585048E-2</v>
      </c>
      <c r="L62" s="22">
        <f t="shared" si="0"/>
        <v>0</v>
      </c>
      <c r="M62" s="109">
        <f t="shared" si="1"/>
        <v>0</v>
      </c>
      <c r="N62" s="187">
        <f>Input!$K$20</f>
        <v>163</v>
      </c>
      <c r="O62" s="22">
        <f t="shared" si="6"/>
        <v>0</v>
      </c>
      <c r="P62" s="22">
        <f t="shared" si="7"/>
        <v>0</v>
      </c>
      <c r="Q62" s="22">
        <f t="shared" si="8"/>
        <v>0</v>
      </c>
      <c r="R62" s="21">
        <f t="shared" si="9"/>
        <v>0</v>
      </c>
      <c r="S62" s="392" t="s">
        <v>807</v>
      </c>
      <c r="T62" s="280">
        <f>SUM(R69,R93,R100,R228)</f>
        <v>2205.0214727472817</v>
      </c>
    </row>
    <row r="63" spans="1:20" x14ac:dyDescent="0.3">
      <c r="A63" s="272" t="s">
        <v>294</v>
      </c>
      <c r="B63" s="177">
        <v>1.827</v>
      </c>
      <c r="C63" s="170">
        <v>0</v>
      </c>
      <c r="D63" s="170">
        <v>0.627</v>
      </c>
      <c r="E63" s="170">
        <f t="shared" si="2"/>
        <v>0</v>
      </c>
      <c r="F63" s="279">
        <f t="shared" si="3"/>
        <v>0.34318555008210183</v>
      </c>
      <c r="G63" s="187">
        <f>Input!$J$21</f>
        <v>2030</v>
      </c>
      <c r="H63" s="170">
        <f t="shared" si="4"/>
        <v>0</v>
      </c>
      <c r="I63" s="279">
        <f t="shared" si="5"/>
        <v>696.66666666666674</v>
      </c>
      <c r="J63" s="395" t="s">
        <v>819</v>
      </c>
      <c r="K63" s="178">
        <v>0.19261083700000001</v>
      </c>
      <c r="L63" s="22">
        <f t="shared" si="0"/>
        <v>0</v>
      </c>
      <c r="M63" s="109">
        <f t="shared" si="1"/>
        <v>134.18554977666668</v>
      </c>
      <c r="N63" s="111">
        <f>Input!$K$21</f>
        <v>242</v>
      </c>
      <c r="O63" s="22">
        <f t="shared" si="6"/>
        <v>0</v>
      </c>
      <c r="P63" s="22">
        <f t="shared" si="7"/>
        <v>32472.903045953335</v>
      </c>
      <c r="Q63" s="22">
        <f t="shared" si="8"/>
        <v>32472.903045953335</v>
      </c>
      <c r="R63" s="21">
        <f t="shared" si="9"/>
        <v>36.387511508143007</v>
      </c>
      <c r="S63" s="392" t="s">
        <v>808</v>
      </c>
      <c r="T63" s="280">
        <f>SUM(R101,R246)</f>
        <v>5329.8403320925154</v>
      </c>
    </row>
    <row r="64" spans="1:20" x14ac:dyDescent="0.3">
      <c r="A64" s="272" t="s">
        <v>294</v>
      </c>
      <c r="B64" s="177">
        <v>1.827</v>
      </c>
      <c r="C64" s="170">
        <v>0</v>
      </c>
      <c r="D64" s="170">
        <v>0.627</v>
      </c>
      <c r="E64" s="170">
        <f t="shared" si="2"/>
        <v>0</v>
      </c>
      <c r="F64" s="279">
        <f t="shared" si="3"/>
        <v>0.34318555008210183</v>
      </c>
      <c r="G64" s="187">
        <f>Input!$J$21</f>
        <v>2030</v>
      </c>
      <c r="H64" s="170">
        <f t="shared" si="4"/>
        <v>0</v>
      </c>
      <c r="I64" s="279">
        <f t="shared" si="5"/>
        <v>696.66666666666674</v>
      </c>
      <c r="J64" s="395" t="s">
        <v>820</v>
      </c>
      <c r="K64" s="178">
        <v>9.8522200000000001E-4</v>
      </c>
      <c r="L64" s="22">
        <f t="shared" si="0"/>
        <v>0</v>
      </c>
      <c r="M64" s="109">
        <f t="shared" si="1"/>
        <v>0.68637132666666678</v>
      </c>
      <c r="N64" s="187">
        <f>Input!$K$21</f>
        <v>242</v>
      </c>
      <c r="O64" s="22">
        <f t="shared" si="6"/>
        <v>0</v>
      </c>
      <c r="P64" s="22">
        <f t="shared" si="7"/>
        <v>166.10186105333335</v>
      </c>
      <c r="Q64" s="22">
        <f t="shared" si="8"/>
        <v>166.10186105333335</v>
      </c>
      <c r="R64" s="21">
        <f t="shared" si="9"/>
        <v>0.18612544040331269</v>
      </c>
      <c r="S64" s="392" t="s">
        <v>809</v>
      </c>
      <c r="T64" s="280">
        <f>R70</f>
        <v>4366.0126150489714</v>
      </c>
    </row>
    <row r="65" spans="1:20" x14ac:dyDescent="0.3">
      <c r="A65" s="272" t="s">
        <v>294</v>
      </c>
      <c r="B65" s="177">
        <v>1.827</v>
      </c>
      <c r="C65" s="170">
        <v>0</v>
      </c>
      <c r="D65" s="170">
        <v>0.627</v>
      </c>
      <c r="E65" s="170">
        <f t="shared" si="2"/>
        <v>0</v>
      </c>
      <c r="F65" s="279">
        <f t="shared" si="3"/>
        <v>0.34318555008210183</v>
      </c>
      <c r="G65" s="187">
        <f>Input!$J$21</f>
        <v>2030</v>
      </c>
      <c r="H65" s="170">
        <f t="shared" si="4"/>
        <v>0</v>
      </c>
      <c r="I65" s="279">
        <f t="shared" si="5"/>
        <v>696.66666666666674</v>
      </c>
      <c r="J65" s="395" t="s">
        <v>839</v>
      </c>
      <c r="K65" s="178">
        <v>0.80640394100000001</v>
      </c>
      <c r="L65" s="22">
        <f t="shared" si="0"/>
        <v>0</v>
      </c>
      <c r="M65" s="109">
        <f t="shared" si="1"/>
        <v>561.79474556333344</v>
      </c>
      <c r="N65" s="187">
        <f>Input!$K$21</f>
        <v>242</v>
      </c>
      <c r="O65" s="22">
        <f t="shared" si="6"/>
        <v>0</v>
      </c>
      <c r="P65" s="22">
        <f t="shared" si="7"/>
        <v>135954.32842632668</v>
      </c>
      <c r="Q65" s="22">
        <f t="shared" si="8"/>
        <v>135954.32842632668</v>
      </c>
      <c r="R65" s="21">
        <f t="shared" si="9"/>
        <v>152.34362271812034</v>
      </c>
      <c r="S65" s="392" t="s">
        <v>810</v>
      </c>
      <c r="T65" s="280">
        <f>SUM(R71,R94,R102,R207)</f>
        <v>3369.0243006951664</v>
      </c>
    </row>
    <row r="66" spans="1:20" x14ac:dyDescent="0.3">
      <c r="A66" s="272" t="s">
        <v>317</v>
      </c>
      <c r="B66" s="177">
        <v>249.416</v>
      </c>
      <c r="C66" s="170">
        <v>150.12700000000001</v>
      </c>
      <c r="D66" s="170">
        <v>10.896000000000001</v>
      </c>
      <c r="E66" s="170">
        <f t="shared" si="2"/>
        <v>0.6019140712704879</v>
      </c>
      <c r="F66" s="279">
        <f t="shared" si="3"/>
        <v>4.3686050614234855E-2</v>
      </c>
      <c r="G66" s="187">
        <f>Input!$J$22</f>
        <v>276293</v>
      </c>
      <c r="H66" s="170">
        <f t="shared" si="4"/>
        <v>166304.64449353691</v>
      </c>
      <c r="I66" s="279">
        <f t="shared" si="5"/>
        <v>12070.149982358791</v>
      </c>
      <c r="J66" s="395" t="s">
        <v>752</v>
      </c>
      <c r="K66" s="178">
        <v>0.60020340699999997</v>
      </c>
      <c r="L66" s="22">
        <f t="shared" si="0"/>
        <v>99816.614224944642</v>
      </c>
      <c r="M66" s="109">
        <f t="shared" si="1"/>
        <v>7244.5451424127359</v>
      </c>
      <c r="N66" s="111">
        <f>Input!$K$22</f>
        <v>146</v>
      </c>
      <c r="O66" s="22">
        <f t="shared" si="6"/>
        <v>14573225.676841918</v>
      </c>
      <c r="P66" s="22">
        <f t="shared" si="7"/>
        <v>1057703.5907922594</v>
      </c>
      <c r="Q66" s="22">
        <f t="shared" si="8"/>
        <v>15630929.267634178</v>
      </c>
      <c r="R66" s="21">
        <f t="shared" si="9"/>
        <v>17515.237790847477</v>
      </c>
      <c r="S66" s="392" t="s">
        <v>811</v>
      </c>
      <c r="T66" s="280">
        <f>SUM(R95,R163)</f>
        <v>3430.2740661943808</v>
      </c>
    </row>
    <row r="67" spans="1:20" x14ac:dyDescent="0.3">
      <c r="A67" s="272" t="s">
        <v>317</v>
      </c>
      <c r="B67" s="177">
        <v>249.416</v>
      </c>
      <c r="C67" s="170">
        <v>150.12700000000001</v>
      </c>
      <c r="D67" s="170">
        <v>10.896000000000001</v>
      </c>
      <c r="E67" s="170">
        <f t="shared" si="2"/>
        <v>0.6019140712704879</v>
      </c>
      <c r="F67" s="279">
        <f t="shared" si="3"/>
        <v>4.3686050614234855E-2</v>
      </c>
      <c r="G67" s="187">
        <f>Input!$J$22</f>
        <v>276293</v>
      </c>
      <c r="H67" s="170">
        <f t="shared" si="4"/>
        <v>166304.64449353691</v>
      </c>
      <c r="I67" s="279">
        <f t="shared" si="5"/>
        <v>12070.149982358791</v>
      </c>
      <c r="J67" s="395" t="s">
        <v>753</v>
      </c>
      <c r="K67" s="178">
        <v>0.39979659299999998</v>
      </c>
      <c r="L67" s="22">
        <f t="shared" ref="L67:L130" si="10">K67*H67</f>
        <v>66488.030268592265</v>
      </c>
      <c r="M67" s="109">
        <f t="shared" ref="M67:M130" si="11">K67*I67</f>
        <v>4825.6048399460542</v>
      </c>
      <c r="N67" s="187">
        <f>Input!$K$22</f>
        <v>146</v>
      </c>
      <c r="O67" s="22">
        <f t="shared" si="6"/>
        <v>9707252.4192144703</v>
      </c>
      <c r="P67" s="22">
        <f t="shared" si="7"/>
        <v>704538.30663212389</v>
      </c>
      <c r="Q67" s="22">
        <f t="shared" si="8"/>
        <v>10411790.725846594</v>
      </c>
      <c r="R67" s="21">
        <f t="shared" si="9"/>
        <v>11666.932097847399</v>
      </c>
      <c r="S67" s="392" t="s">
        <v>812</v>
      </c>
      <c r="T67" s="280">
        <f>R103</f>
        <v>761.34439318024238</v>
      </c>
    </row>
    <row r="68" spans="1:20" x14ac:dyDescent="0.3">
      <c r="A68" s="272" t="s">
        <v>161</v>
      </c>
      <c r="B68" s="177">
        <v>47.53</v>
      </c>
      <c r="C68" s="170">
        <v>20.452999999999999</v>
      </c>
      <c r="D68" s="170">
        <v>7.1999999999999995E-2</v>
      </c>
      <c r="E68" s="170">
        <f t="shared" ref="E68:E131" si="12">C68/B68</f>
        <v>0.43031769408794446</v>
      </c>
      <c r="F68" s="279">
        <f t="shared" ref="F68:F131" si="13">D68/B68</f>
        <v>1.5148327372185987E-3</v>
      </c>
      <c r="G68" s="187">
        <f>Input!$J$23</f>
        <v>53355</v>
      </c>
      <c r="H68" s="170">
        <f t="shared" ref="H68:H131" si="14">G68*E68</f>
        <v>22959.600568062277</v>
      </c>
      <c r="I68" s="279">
        <f t="shared" ref="I68:I131" si="15">G68*F68</f>
        <v>80.823900694298331</v>
      </c>
      <c r="J68" s="395" t="s">
        <v>779</v>
      </c>
      <c r="K68" s="330">
        <v>9.3711900000000007E-5</v>
      </c>
      <c r="L68" s="22">
        <f t="shared" si="10"/>
        <v>2.1515877924741953</v>
      </c>
      <c r="M68" s="109">
        <f t="shared" si="11"/>
        <v>7.5741612994740162E-3</v>
      </c>
      <c r="N68" s="111">
        <f>Input!$K$23</f>
        <v>209</v>
      </c>
      <c r="O68" s="22">
        <f t="shared" ref="O68:O131" si="16">N68*L68</f>
        <v>449.68184862710683</v>
      </c>
      <c r="P68" s="22">
        <f t="shared" ref="P68:P131" si="17">N68*M68</f>
        <v>1.5829997115900694</v>
      </c>
      <c r="Q68" s="22">
        <f t="shared" ref="Q68:Q131" si="18">SUM(O68:P68)</f>
        <v>451.26484833869688</v>
      </c>
      <c r="R68" s="21">
        <f t="shared" ref="R68:R131" si="19">(Q68/1000000)*1120.55</f>
        <v>0.50566482580592675</v>
      </c>
      <c r="S68" s="392" t="s">
        <v>813</v>
      </c>
      <c r="T68" s="280">
        <f>SUM(R56,R104,R108,R183)</f>
        <v>1408.7836125088029</v>
      </c>
    </row>
    <row r="69" spans="1:20" x14ac:dyDescent="0.3">
      <c r="A69" s="272" t="s">
        <v>161</v>
      </c>
      <c r="B69" s="177">
        <v>47.53</v>
      </c>
      <c r="C69" s="170">
        <v>20.452999999999999</v>
      </c>
      <c r="D69" s="170">
        <v>7.1999999999999995E-2</v>
      </c>
      <c r="E69" s="170">
        <f t="shared" si="12"/>
        <v>0.43031769408794446</v>
      </c>
      <c r="F69" s="279">
        <f t="shared" si="13"/>
        <v>1.5148327372185987E-3</v>
      </c>
      <c r="G69" s="187">
        <f>Input!$J$23</f>
        <v>53355</v>
      </c>
      <c r="H69" s="170">
        <f t="shared" si="14"/>
        <v>22959.600568062277</v>
      </c>
      <c r="I69" s="279">
        <f t="shared" si="15"/>
        <v>80.823900694298331</v>
      </c>
      <c r="J69" s="395" t="s">
        <v>807</v>
      </c>
      <c r="K69" s="178">
        <v>1.3794396E-2</v>
      </c>
      <c r="L69" s="22">
        <f t="shared" si="10"/>
        <v>316.71382223767603</v>
      </c>
      <c r="M69" s="109">
        <f t="shared" si="11"/>
        <v>1.1149168924418262</v>
      </c>
      <c r="N69" s="187">
        <f>Input!$K$23</f>
        <v>209</v>
      </c>
      <c r="O69" s="22">
        <f t="shared" si="16"/>
        <v>66193.18884767429</v>
      </c>
      <c r="P69" s="22">
        <f t="shared" si="17"/>
        <v>233.0176305203417</v>
      </c>
      <c r="Q69" s="22">
        <f t="shared" si="18"/>
        <v>66426.206478194625</v>
      </c>
      <c r="R69" s="21">
        <f t="shared" si="19"/>
        <v>74.433885669140977</v>
      </c>
      <c r="S69" s="392" t="s">
        <v>814</v>
      </c>
      <c r="T69" s="280">
        <f>SUM(R105,R235)</f>
        <v>684.70641214698321</v>
      </c>
    </row>
    <row r="70" spans="1:20" x14ac:dyDescent="0.3">
      <c r="A70" s="272" t="s">
        <v>161</v>
      </c>
      <c r="B70" s="177">
        <v>47.53</v>
      </c>
      <c r="C70" s="170">
        <v>20.452999999999999</v>
      </c>
      <c r="D70" s="170">
        <v>7.1999999999999995E-2</v>
      </c>
      <c r="E70" s="170">
        <f t="shared" si="12"/>
        <v>0.43031769408794446</v>
      </c>
      <c r="F70" s="279">
        <f t="shared" si="13"/>
        <v>1.5148327372185987E-3</v>
      </c>
      <c r="G70" s="187">
        <f>Input!$J$23</f>
        <v>53355</v>
      </c>
      <c r="H70" s="170">
        <f t="shared" si="14"/>
        <v>22959.600568062277</v>
      </c>
      <c r="I70" s="279">
        <f t="shared" si="15"/>
        <v>80.823900694298331</v>
      </c>
      <c r="J70" s="395" t="s">
        <v>809</v>
      </c>
      <c r="K70" s="178">
        <v>0.80912754200000003</v>
      </c>
      <c r="L70" s="22">
        <f t="shared" si="10"/>
        <v>18577.245172938034</v>
      </c>
      <c r="M70" s="109">
        <f t="shared" si="11"/>
        <v>65.396844103629704</v>
      </c>
      <c r="N70" s="187">
        <f>Input!$K$23</f>
        <v>209</v>
      </c>
      <c r="O70" s="22">
        <f t="shared" si="16"/>
        <v>3882644.241144049</v>
      </c>
      <c r="P70" s="22">
        <f t="shared" si="17"/>
        <v>13667.940417658609</v>
      </c>
      <c r="Q70" s="22">
        <f t="shared" si="18"/>
        <v>3896312.1815617075</v>
      </c>
      <c r="R70" s="21">
        <f t="shared" si="19"/>
        <v>4366.0126150489714</v>
      </c>
      <c r="S70" s="392" t="s">
        <v>815</v>
      </c>
      <c r="T70" s="280">
        <f>SUM(R57,R106)</f>
        <v>695.5771375384104</v>
      </c>
    </row>
    <row r="71" spans="1:20" x14ac:dyDescent="0.3">
      <c r="A71" s="272" t="s">
        <v>161</v>
      </c>
      <c r="B71" s="177">
        <v>47.53</v>
      </c>
      <c r="C71" s="170">
        <v>20.452999999999999</v>
      </c>
      <c r="D71" s="170">
        <v>7.1999999999999995E-2</v>
      </c>
      <c r="E71" s="170">
        <f t="shared" si="12"/>
        <v>0.43031769408794446</v>
      </c>
      <c r="F71" s="279">
        <f t="shared" si="13"/>
        <v>1.5148327372185987E-3</v>
      </c>
      <c r="G71" s="187">
        <f>Input!$J$23</f>
        <v>53355</v>
      </c>
      <c r="H71" s="170">
        <f t="shared" si="14"/>
        <v>22959.600568062277</v>
      </c>
      <c r="I71" s="279">
        <f t="shared" si="15"/>
        <v>80.823900694298331</v>
      </c>
      <c r="J71" s="395" t="s">
        <v>810</v>
      </c>
      <c r="K71" s="178">
        <v>0.17698435000000001</v>
      </c>
      <c r="L71" s="22">
        <f t="shared" si="10"/>
        <v>4063.489982798133</v>
      </c>
      <c r="M71" s="109">
        <f t="shared" si="11"/>
        <v>14.30456552884494</v>
      </c>
      <c r="N71" s="187">
        <f>Input!$K$23</f>
        <v>209</v>
      </c>
      <c r="O71" s="22">
        <f t="shared" si="16"/>
        <v>849269.40640480979</v>
      </c>
      <c r="P71" s="22">
        <f t="shared" si="17"/>
        <v>2989.6541955285925</v>
      </c>
      <c r="Q71" s="22">
        <f t="shared" si="18"/>
        <v>852259.06060033839</v>
      </c>
      <c r="R71" s="21">
        <f t="shared" si="19"/>
        <v>954.99889035570914</v>
      </c>
      <c r="S71" s="392" t="s">
        <v>816</v>
      </c>
      <c r="T71" s="280">
        <f>SUM(R58,R164,R184)</f>
        <v>1584.8507143704837</v>
      </c>
    </row>
    <row r="72" spans="1:20" x14ac:dyDescent="0.3">
      <c r="A72" s="272" t="s">
        <v>308</v>
      </c>
      <c r="B72" s="177">
        <v>565.58199999999999</v>
      </c>
      <c r="C72" s="170">
        <v>172.52</v>
      </c>
      <c r="D72" s="170">
        <v>17.841999999999999</v>
      </c>
      <c r="E72" s="170">
        <f t="shared" si="12"/>
        <v>0.30503092389786096</v>
      </c>
      <c r="F72" s="279">
        <f t="shared" si="13"/>
        <v>3.154626561665682E-2</v>
      </c>
      <c r="G72" s="187">
        <f>Input!$J$24</f>
        <v>620700</v>
      </c>
      <c r="H72" s="170">
        <f t="shared" si="14"/>
        <v>189332.69446340229</v>
      </c>
      <c r="I72" s="279">
        <f t="shared" si="15"/>
        <v>19580.767068258887</v>
      </c>
      <c r="J72" s="395" t="s">
        <v>752</v>
      </c>
      <c r="K72" s="178">
        <v>1.180925E-3</v>
      </c>
      <c r="L72" s="22">
        <f t="shared" si="10"/>
        <v>223.58771220919334</v>
      </c>
      <c r="M72" s="109">
        <f t="shared" si="11"/>
        <v>23.123417350083624</v>
      </c>
      <c r="N72" s="111">
        <f>Input!$K$24</f>
        <v>172</v>
      </c>
      <c r="O72" s="22">
        <f t="shared" si="16"/>
        <v>38457.086499981255</v>
      </c>
      <c r="P72" s="22">
        <f t="shared" si="17"/>
        <v>3977.2277842143835</v>
      </c>
      <c r="Q72" s="22">
        <f t="shared" si="18"/>
        <v>42434.314284195636</v>
      </c>
      <c r="R72" s="21">
        <f t="shared" si="19"/>
        <v>47.549770871155417</v>
      </c>
      <c r="S72" s="392" t="s">
        <v>817</v>
      </c>
      <c r="T72" s="280">
        <f>SUM(R59,R185,R198)</f>
        <v>1737.8302448882478</v>
      </c>
    </row>
    <row r="73" spans="1:20" x14ac:dyDescent="0.3">
      <c r="A73" s="272" t="s">
        <v>308</v>
      </c>
      <c r="B73" s="177">
        <v>565.58199999999999</v>
      </c>
      <c r="C73" s="170">
        <v>172.52</v>
      </c>
      <c r="D73" s="170">
        <v>17.841999999999999</v>
      </c>
      <c r="E73" s="170">
        <f t="shared" si="12"/>
        <v>0.30503092389786096</v>
      </c>
      <c r="F73" s="279">
        <f t="shared" si="13"/>
        <v>3.154626561665682E-2</v>
      </c>
      <c r="G73" s="187">
        <f>Input!$J$24</f>
        <v>620700</v>
      </c>
      <c r="H73" s="170">
        <f t="shared" si="14"/>
        <v>189332.69446340229</v>
      </c>
      <c r="I73" s="279">
        <f t="shared" si="15"/>
        <v>19580.767068258887</v>
      </c>
      <c r="J73" s="395" t="s">
        <v>753</v>
      </c>
      <c r="K73" s="178">
        <v>1.1169647E-2</v>
      </c>
      <c r="L73" s="22">
        <f t="shared" si="10"/>
        <v>2114.7793627150581</v>
      </c>
      <c r="M73" s="109">
        <f t="shared" si="11"/>
        <v>218.71025614167667</v>
      </c>
      <c r="N73" s="187">
        <f>Input!$K$24</f>
        <v>172</v>
      </c>
      <c r="O73" s="22">
        <f t="shared" si="16"/>
        <v>363742.05038699001</v>
      </c>
      <c r="P73" s="22">
        <f t="shared" si="17"/>
        <v>37618.164056368383</v>
      </c>
      <c r="Q73" s="22">
        <f t="shared" si="18"/>
        <v>401360.21444335842</v>
      </c>
      <c r="R73" s="21">
        <f t="shared" si="19"/>
        <v>449.74418829450525</v>
      </c>
      <c r="S73" s="392" t="s">
        <v>818</v>
      </c>
      <c r="T73" s="280">
        <f>R165</f>
        <v>2.5893320355561658</v>
      </c>
    </row>
    <row r="74" spans="1:20" x14ac:dyDescent="0.3">
      <c r="A74" s="272" t="s">
        <v>308</v>
      </c>
      <c r="B74" s="177">
        <v>565.58199999999999</v>
      </c>
      <c r="C74" s="170">
        <v>172.52</v>
      </c>
      <c r="D74" s="170">
        <v>17.841999999999999</v>
      </c>
      <c r="E74" s="170">
        <f t="shared" si="12"/>
        <v>0.30503092389786096</v>
      </c>
      <c r="F74" s="279">
        <f t="shared" si="13"/>
        <v>3.154626561665682E-2</v>
      </c>
      <c r="G74" s="187">
        <f>Input!$J$24</f>
        <v>620700</v>
      </c>
      <c r="H74" s="170">
        <f t="shared" si="14"/>
        <v>189332.69446340229</v>
      </c>
      <c r="I74" s="279">
        <f t="shared" si="15"/>
        <v>19580.767068258887</v>
      </c>
      <c r="J74" s="395" t="s">
        <v>760</v>
      </c>
      <c r="K74" s="178">
        <v>3.302723E-3</v>
      </c>
      <c r="L74" s="22">
        <f t="shared" si="10"/>
        <v>625.31344465625148</v>
      </c>
      <c r="M74" s="109">
        <f t="shared" si="11"/>
        <v>64.669849753981197</v>
      </c>
      <c r="N74" s="187">
        <f>Input!$K$24</f>
        <v>172</v>
      </c>
      <c r="O74" s="22">
        <f t="shared" si="16"/>
        <v>107553.91248087525</v>
      </c>
      <c r="P74" s="22">
        <f t="shared" si="17"/>
        <v>11123.214157684766</v>
      </c>
      <c r="Q74" s="22">
        <f t="shared" si="18"/>
        <v>118677.12663856002</v>
      </c>
      <c r="R74" s="21">
        <f t="shared" si="19"/>
        <v>132.98365425483843</v>
      </c>
      <c r="S74" s="392" t="s">
        <v>819</v>
      </c>
      <c r="T74" s="280">
        <f>SUM(R63,R178,R186,R237)</f>
        <v>53.332488967226844</v>
      </c>
    </row>
    <row r="75" spans="1:20" x14ac:dyDescent="0.3">
      <c r="A75" s="272" t="s">
        <v>308</v>
      </c>
      <c r="B75" s="177">
        <v>565.58199999999999</v>
      </c>
      <c r="C75" s="170">
        <v>172.52</v>
      </c>
      <c r="D75" s="170">
        <v>17.841999999999999</v>
      </c>
      <c r="E75" s="170">
        <f t="shared" si="12"/>
        <v>0.30503092389786096</v>
      </c>
      <c r="F75" s="279">
        <f t="shared" si="13"/>
        <v>3.154626561665682E-2</v>
      </c>
      <c r="G75" s="187">
        <f>Input!$J$24</f>
        <v>620700</v>
      </c>
      <c r="H75" s="170">
        <f t="shared" si="14"/>
        <v>189332.69446340229</v>
      </c>
      <c r="I75" s="279">
        <f t="shared" si="15"/>
        <v>19580.767068258887</v>
      </c>
      <c r="J75" s="395" t="s">
        <v>761</v>
      </c>
      <c r="K75" s="178">
        <v>1.5691959999999999E-3</v>
      </c>
      <c r="L75" s="22">
        <f t="shared" si="10"/>
        <v>297.10010682119304</v>
      </c>
      <c r="M75" s="109">
        <f t="shared" si="11"/>
        <v>30.72606136044357</v>
      </c>
      <c r="N75" s="187">
        <f>Input!$K$24</f>
        <v>172</v>
      </c>
      <c r="O75" s="22">
        <f t="shared" si="16"/>
        <v>51101.218373245203</v>
      </c>
      <c r="P75" s="22">
        <f t="shared" si="17"/>
        <v>5284.8825539962936</v>
      </c>
      <c r="Q75" s="22">
        <f t="shared" si="18"/>
        <v>56386.100927241496</v>
      </c>
      <c r="R75" s="21">
        <f t="shared" si="19"/>
        <v>63.183445394020453</v>
      </c>
      <c r="S75" s="392" t="s">
        <v>820</v>
      </c>
      <c r="T75" s="280">
        <f>SUM(R64,R187,R199,R238)</f>
        <v>716.71900316570429</v>
      </c>
    </row>
    <row r="76" spans="1:20" x14ac:dyDescent="0.3">
      <c r="A76" s="272" t="s">
        <v>308</v>
      </c>
      <c r="B76" s="177">
        <v>565.58199999999999</v>
      </c>
      <c r="C76" s="170">
        <v>172.52</v>
      </c>
      <c r="D76" s="170">
        <v>17.841999999999999</v>
      </c>
      <c r="E76" s="170">
        <f t="shared" si="12"/>
        <v>0.30503092389786096</v>
      </c>
      <c r="F76" s="279">
        <f t="shared" si="13"/>
        <v>3.154626561665682E-2</v>
      </c>
      <c r="G76" s="187">
        <f>Input!$J$24</f>
        <v>620700</v>
      </c>
      <c r="H76" s="170">
        <f t="shared" si="14"/>
        <v>189332.69446340229</v>
      </c>
      <c r="I76" s="279">
        <f t="shared" si="15"/>
        <v>19580.767068258887</v>
      </c>
      <c r="J76" s="395" t="s">
        <v>780</v>
      </c>
      <c r="K76" s="178">
        <v>3.0771699999999999E-4</v>
      </c>
      <c r="L76" s="22">
        <f t="shared" si="10"/>
        <v>58.260888742194766</v>
      </c>
      <c r="M76" s="109">
        <f t="shared" si="11"/>
        <v>6.0253348999434202</v>
      </c>
      <c r="N76" s="187">
        <f>Input!$K$24</f>
        <v>172</v>
      </c>
      <c r="O76" s="22">
        <f t="shared" si="16"/>
        <v>10020.8728636575</v>
      </c>
      <c r="P76" s="22">
        <f t="shared" si="17"/>
        <v>1036.3576027902682</v>
      </c>
      <c r="Q76" s="22">
        <f t="shared" si="18"/>
        <v>11057.230466447767</v>
      </c>
      <c r="R76" s="21">
        <f t="shared" si="19"/>
        <v>12.390179599178046</v>
      </c>
      <c r="S76" s="392" t="s">
        <v>821</v>
      </c>
      <c r="T76" s="281">
        <f>SUM(R166,R188)</f>
        <v>1.2362532997496427</v>
      </c>
    </row>
    <row r="77" spans="1:20" x14ac:dyDescent="0.3">
      <c r="A77" s="272" t="s">
        <v>308</v>
      </c>
      <c r="B77" s="177">
        <v>565.58199999999999</v>
      </c>
      <c r="C77" s="170">
        <v>172.52</v>
      </c>
      <c r="D77" s="170">
        <v>17.841999999999999</v>
      </c>
      <c r="E77" s="170">
        <f t="shared" si="12"/>
        <v>0.30503092389786096</v>
      </c>
      <c r="F77" s="279">
        <f t="shared" si="13"/>
        <v>3.154626561665682E-2</v>
      </c>
      <c r="G77" s="187">
        <f>Input!$J$24</f>
        <v>620700</v>
      </c>
      <c r="H77" s="170">
        <f t="shared" si="14"/>
        <v>189332.69446340229</v>
      </c>
      <c r="I77" s="279">
        <f t="shared" si="15"/>
        <v>19580.767068258887</v>
      </c>
      <c r="J77" s="395" t="s">
        <v>781</v>
      </c>
      <c r="K77" s="178">
        <v>0.92997905599999997</v>
      </c>
      <c r="L77" s="22">
        <f t="shared" si="10"/>
        <v>176075.4404670113</v>
      </c>
      <c r="M77" s="109">
        <f t="shared" si="11"/>
        <v>18209.703273895288</v>
      </c>
      <c r="N77" s="187">
        <f>Input!$K$24</f>
        <v>172</v>
      </c>
      <c r="O77" s="22">
        <f t="shared" si="16"/>
        <v>30284975.760325942</v>
      </c>
      <c r="P77" s="22">
        <f t="shared" si="17"/>
        <v>3132068.9631099897</v>
      </c>
      <c r="Q77" s="22">
        <f t="shared" si="18"/>
        <v>33417044.723435931</v>
      </c>
      <c r="R77" s="21">
        <f t="shared" si="19"/>
        <v>37445.46946484613</v>
      </c>
      <c r="S77" s="392" t="s">
        <v>822</v>
      </c>
      <c r="T77" s="280">
        <f>R239</f>
        <v>0</v>
      </c>
    </row>
    <row r="78" spans="1:20" x14ac:dyDescent="0.3">
      <c r="A78" s="272" t="s">
        <v>308</v>
      </c>
      <c r="B78" s="177">
        <v>565.58199999999999</v>
      </c>
      <c r="C78" s="170">
        <v>172.52</v>
      </c>
      <c r="D78" s="170">
        <v>17.841999999999999</v>
      </c>
      <c r="E78" s="170">
        <f t="shared" si="12"/>
        <v>0.30503092389786096</v>
      </c>
      <c r="F78" s="279">
        <f t="shared" si="13"/>
        <v>3.154626561665682E-2</v>
      </c>
      <c r="G78" s="187">
        <f>Input!$J$24</f>
        <v>620700</v>
      </c>
      <c r="H78" s="170">
        <f t="shared" si="14"/>
        <v>189332.69446340229</v>
      </c>
      <c r="I78" s="279">
        <f t="shared" si="15"/>
        <v>19580.767068258887</v>
      </c>
      <c r="J78" s="395" t="s">
        <v>782</v>
      </c>
      <c r="K78" s="178">
        <v>4.5063638000000003E-2</v>
      </c>
      <c r="L78" s="22">
        <f t="shared" si="10"/>
        <v>8532.0200048633651</v>
      </c>
      <c r="M78" s="109">
        <f t="shared" si="11"/>
        <v>882.38059892633987</v>
      </c>
      <c r="N78" s="187">
        <f>Input!$K$24</f>
        <v>172</v>
      </c>
      <c r="O78" s="22">
        <f t="shared" si="16"/>
        <v>1467507.4408364987</v>
      </c>
      <c r="P78" s="22">
        <f t="shared" si="17"/>
        <v>151769.46301533046</v>
      </c>
      <c r="Q78" s="22">
        <f t="shared" si="18"/>
        <v>1619276.9038518292</v>
      </c>
      <c r="R78" s="21">
        <f t="shared" si="19"/>
        <v>1814.4807346111672</v>
      </c>
      <c r="S78" s="392" t="s">
        <v>823</v>
      </c>
      <c r="T78" s="280">
        <f>R170</f>
        <v>1.9344451204380231</v>
      </c>
    </row>
    <row r="79" spans="1:20" x14ac:dyDescent="0.3">
      <c r="A79" s="272" t="s">
        <v>308</v>
      </c>
      <c r="B79" s="177">
        <v>565.58199999999999</v>
      </c>
      <c r="C79" s="170">
        <v>172.52</v>
      </c>
      <c r="D79" s="170">
        <v>17.841999999999999</v>
      </c>
      <c r="E79" s="170">
        <f t="shared" si="12"/>
        <v>0.30503092389786096</v>
      </c>
      <c r="F79" s="279">
        <f t="shared" si="13"/>
        <v>3.154626561665682E-2</v>
      </c>
      <c r="G79" s="187">
        <f>Input!$J$24</f>
        <v>620700</v>
      </c>
      <c r="H79" s="170">
        <f t="shared" si="14"/>
        <v>189332.69446340229</v>
      </c>
      <c r="I79" s="279">
        <f t="shared" si="15"/>
        <v>19580.767068258887</v>
      </c>
      <c r="J79" s="395" t="s">
        <v>783</v>
      </c>
      <c r="K79" s="178">
        <v>4.3338200000000001E-4</v>
      </c>
      <c r="L79" s="22">
        <f t="shared" si="10"/>
        <v>82.053381791938207</v>
      </c>
      <c r="M79" s="109">
        <f t="shared" si="11"/>
        <v>8.4859519935761725</v>
      </c>
      <c r="N79" s="187">
        <f>Input!$K$24</f>
        <v>172</v>
      </c>
      <c r="O79" s="22">
        <f t="shared" si="16"/>
        <v>14113.181668213372</v>
      </c>
      <c r="P79" s="22">
        <f t="shared" si="17"/>
        <v>1459.5837428951018</v>
      </c>
      <c r="Q79" s="22">
        <f t="shared" si="18"/>
        <v>15572.765411108474</v>
      </c>
      <c r="R79" s="21">
        <f t="shared" si="19"/>
        <v>17.450062281417601</v>
      </c>
      <c r="S79" s="392" t="s">
        <v>824</v>
      </c>
      <c r="T79" s="280">
        <f>R171</f>
        <v>2.0011505690166</v>
      </c>
    </row>
    <row r="80" spans="1:20" x14ac:dyDescent="0.3">
      <c r="A80" s="272" t="s">
        <v>308</v>
      </c>
      <c r="B80" s="177">
        <v>565.58199999999999</v>
      </c>
      <c r="C80" s="170">
        <v>172.52</v>
      </c>
      <c r="D80" s="170">
        <v>17.841999999999999</v>
      </c>
      <c r="E80" s="170">
        <f t="shared" si="12"/>
        <v>0.30503092389786096</v>
      </c>
      <c r="F80" s="279">
        <f t="shared" si="13"/>
        <v>3.154626561665682E-2</v>
      </c>
      <c r="G80" s="187">
        <f>Input!$J$24</f>
        <v>620700</v>
      </c>
      <c r="H80" s="170">
        <f t="shared" si="14"/>
        <v>189332.69446340229</v>
      </c>
      <c r="I80" s="279">
        <f t="shared" si="15"/>
        <v>19580.767068258887</v>
      </c>
      <c r="J80" s="395" t="s">
        <v>786</v>
      </c>
      <c r="K80" s="178">
        <v>3.9906560000000004E-3</v>
      </c>
      <c r="L80" s="22">
        <f t="shared" si="10"/>
        <v>755.56165315654323</v>
      </c>
      <c r="M80" s="109">
        <f t="shared" si="11"/>
        <v>78.140105585549748</v>
      </c>
      <c r="N80" s="187">
        <f>Input!$K$24</f>
        <v>172</v>
      </c>
      <c r="O80" s="22">
        <f t="shared" si="16"/>
        <v>129956.60434292544</v>
      </c>
      <c r="P80" s="22">
        <f t="shared" si="17"/>
        <v>13440.098160714557</v>
      </c>
      <c r="Q80" s="22">
        <f t="shared" si="18"/>
        <v>143396.70250364</v>
      </c>
      <c r="R80" s="21">
        <f t="shared" si="19"/>
        <v>160.68317499045381</v>
      </c>
      <c r="S80" s="392" t="s">
        <v>825</v>
      </c>
      <c r="T80" s="280">
        <f>SUM(R172,R219,R229)</f>
        <v>2716.643070692794</v>
      </c>
    </row>
    <row r="81" spans="1:20" x14ac:dyDescent="0.3">
      <c r="A81" s="272" t="s">
        <v>308</v>
      </c>
      <c r="B81" s="177">
        <v>565.58199999999999</v>
      </c>
      <c r="C81" s="170">
        <v>172.52</v>
      </c>
      <c r="D81" s="170">
        <v>17.841999999999999</v>
      </c>
      <c r="E81" s="170">
        <f t="shared" si="12"/>
        <v>0.30503092389786096</v>
      </c>
      <c r="F81" s="279">
        <f t="shared" si="13"/>
        <v>3.154626561665682E-2</v>
      </c>
      <c r="G81" s="187">
        <f>Input!$J$24</f>
        <v>620700</v>
      </c>
      <c r="H81" s="170">
        <f t="shared" si="14"/>
        <v>189332.69446340229</v>
      </c>
      <c r="I81" s="279">
        <f t="shared" si="15"/>
        <v>19580.767068258887</v>
      </c>
      <c r="J81" s="395" t="s">
        <v>789</v>
      </c>
      <c r="K81" s="178">
        <v>2.788787E-3</v>
      </c>
      <c r="L81" s="22">
        <f t="shared" si="10"/>
        <v>528.00855699450835</v>
      </c>
      <c r="M81" s="109">
        <f t="shared" si="11"/>
        <v>54.606588649988495</v>
      </c>
      <c r="N81" s="187">
        <f>Input!$K$24</f>
        <v>172</v>
      </c>
      <c r="O81" s="22">
        <f t="shared" si="16"/>
        <v>90817.471803055436</v>
      </c>
      <c r="P81" s="22">
        <f t="shared" si="17"/>
        <v>9392.3332477980221</v>
      </c>
      <c r="Q81" s="22">
        <f t="shared" si="18"/>
        <v>100209.80505085347</v>
      </c>
      <c r="R81" s="21">
        <f t="shared" si="19"/>
        <v>112.29009704973384</v>
      </c>
      <c r="S81" s="392" t="s">
        <v>826</v>
      </c>
      <c r="T81" s="280">
        <f>SUM(R173,R220)</f>
        <v>70.723233001531256</v>
      </c>
    </row>
    <row r="82" spans="1:20" x14ac:dyDescent="0.3">
      <c r="A82" s="272" t="s">
        <v>308</v>
      </c>
      <c r="B82" s="177">
        <v>565.58199999999999</v>
      </c>
      <c r="C82" s="170">
        <v>172.52</v>
      </c>
      <c r="D82" s="170">
        <v>17.841999999999999</v>
      </c>
      <c r="E82" s="170">
        <f t="shared" si="12"/>
        <v>0.30503092389786096</v>
      </c>
      <c r="F82" s="279">
        <f t="shared" si="13"/>
        <v>3.154626561665682E-2</v>
      </c>
      <c r="G82" s="187">
        <f>Input!$J$24</f>
        <v>620700</v>
      </c>
      <c r="H82" s="170">
        <f t="shared" si="14"/>
        <v>189332.69446340229</v>
      </c>
      <c r="I82" s="279">
        <f t="shared" si="15"/>
        <v>19580.767068258887</v>
      </c>
      <c r="J82" s="395" t="s">
        <v>790</v>
      </c>
      <c r="K82" s="178">
        <v>2.14274E-4</v>
      </c>
      <c r="L82" s="22">
        <f t="shared" si="10"/>
        <v>40.569073773451066</v>
      </c>
      <c r="M82" s="109">
        <f t="shared" si="11"/>
        <v>4.195649282784105</v>
      </c>
      <c r="N82" s="187">
        <f>Input!$K$24</f>
        <v>172</v>
      </c>
      <c r="O82" s="22">
        <f t="shared" si="16"/>
        <v>6977.8806890335836</v>
      </c>
      <c r="P82" s="22">
        <f t="shared" si="17"/>
        <v>721.65167663886609</v>
      </c>
      <c r="Q82" s="22">
        <f t="shared" si="18"/>
        <v>7699.5323656724495</v>
      </c>
      <c r="R82" s="21">
        <f t="shared" si="19"/>
        <v>8.6277109923542632</v>
      </c>
      <c r="S82" s="392" t="s">
        <v>827</v>
      </c>
      <c r="T82" s="280">
        <f>SUM(R174,R230)</f>
        <v>9.7691711477849381</v>
      </c>
    </row>
    <row r="83" spans="1:20" x14ac:dyDescent="0.3">
      <c r="A83" s="272" t="s">
        <v>313</v>
      </c>
      <c r="B83" s="177">
        <v>22.788</v>
      </c>
      <c r="C83" s="170">
        <v>8.0069999999999997</v>
      </c>
      <c r="D83" s="170">
        <v>14.781000000000001</v>
      </c>
      <c r="E83" s="170">
        <f t="shared" si="12"/>
        <v>0.3513691416535018</v>
      </c>
      <c r="F83" s="279">
        <f t="shared" si="13"/>
        <v>0.64863085834649814</v>
      </c>
      <c r="G83" s="187">
        <f>Input!$J$25</f>
        <v>19936</v>
      </c>
      <c r="H83" s="170">
        <f t="shared" si="14"/>
        <v>7004.8952080042118</v>
      </c>
      <c r="I83" s="279">
        <f t="shared" si="15"/>
        <v>12931.104791995787</v>
      </c>
      <c r="J83" s="395" t="s">
        <v>753</v>
      </c>
      <c r="K83" s="178">
        <v>0.63663723900000002</v>
      </c>
      <c r="L83" s="22">
        <f t="shared" si="10"/>
        <v>4459.5771447081324</v>
      </c>
      <c r="M83" s="109">
        <f t="shared" si="11"/>
        <v>8232.4228519958669</v>
      </c>
      <c r="N83" s="111">
        <f>Input!$K$25</f>
        <v>111</v>
      </c>
      <c r="O83" s="22">
        <f t="shared" si="16"/>
        <v>495013.06306260271</v>
      </c>
      <c r="P83" s="22">
        <f t="shared" si="17"/>
        <v>913798.93657154124</v>
      </c>
      <c r="Q83" s="22">
        <f t="shared" si="18"/>
        <v>1408811.9996341439</v>
      </c>
      <c r="R83" s="21">
        <f t="shared" si="19"/>
        <v>1578.64428619004</v>
      </c>
      <c r="S83" s="392" t="s">
        <v>828</v>
      </c>
      <c r="T83" s="280">
        <f>SUM(R96,R175,R221)</f>
        <v>674.13504765920936</v>
      </c>
    </row>
    <row r="84" spans="1:20" ht="13.8" customHeight="1" x14ac:dyDescent="0.3">
      <c r="A84" s="272" t="s">
        <v>313</v>
      </c>
      <c r="B84" s="177">
        <v>22.788</v>
      </c>
      <c r="C84" s="170">
        <v>8.0069999999999997</v>
      </c>
      <c r="D84" s="170">
        <v>14.781000000000001</v>
      </c>
      <c r="E84" s="170">
        <f t="shared" si="12"/>
        <v>0.3513691416535018</v>
      </c>
      <c r="F84" s="279">
        <f t="shared" si="13"/>
        <v>0.64863085834649814</v>
      </c>
      <c r="G84" s="187">
        <f>Input!$J$25</f>
        <v>19936</v>
      </c>
      <c r="H84" s="170">
        <f t="shared" si="14"/>
        <v>7004.8952080042118</v>
      </c>
      <c r="I84" s="279">
        <f t="shared" si="15"/>
        <v>12931.104791995787</v>
      </c>
      <c r="J84" s="395" t="s">
        <v>760</v>
      </c>
      <c r="K84" s="178">
        <v>0.27899277700000003</v>
      </c>
      <c r="L84" s="22">
        <f t="shared" si="10"/>
        <v>1954.3151666750878</v>
      </c>
      <c r="M84" s="109">
        <f t="shared" si="11"/>
        <v>3607.6848355969123</v>
      </c>
      <c r="N84" s="187">
        <f>Input!$K$25</f>
        <v>111</v>
      </c>
      <c r="O84" s="22">
        <f t="shared" si="16"/>
        <v>216928.98350093473</v>
      </c>
      <c r="P84" s="22">
        <f t="shared" si="17"/>
        <v>400453.01675125724</v>
      </c>
      <c r="Q84" s="22">
        <f t="shared" si="18"/>
        <v>617382.00025219191</v>
      </c>
      <c r="R84" s="21">
        <f t="shared" si="19"/>
        <v>691.80740038259364</v>
      </c>
      <c r="S84" s="392" t="s">
        <v>829</v>
      </c>
      <c r="T84" s="190">
        <f>SUM(R97,R222)</f>
        <v>22.466181786428734</v>
      </c>
    </row>
    <row r="85" spans="1:20" ht="16.2" customHeight="1" x14ac:dyDescent="0.3">
      <c r="A85" s="272" t="s">
        <v>313</v>
      </c>
      <c r="B85" s="177">
        <v>22.788</v>
      </c>
      <c r="C85" s="170">
        <v>8.0069999999999997</v>
      </c>
      <c r="D85" s="170">
        <v>14.781000000000001</v>
      </c>
      <c r="E85" s="170">
        <f t="shared" si="12"/>
        <v>0.3513691416535018</v>
      </c>
      <c r="F85" s="279">
        <f t="shared" si="13"/>
        <v>0.64863085834649814</v>
      </c>
      <c r="G85" s="187">
        <f>Input!$J$25</f>
        <v>19936</v>
      </c>
      <c r="H85" s="170">
        <f t="shared" si="14"/>
        <v>7004.8952080042118</v>
      </c>
      <c r="I85" s="279">
        <f t="shared" si="15"/>
        <v>12931.104791995787</v>
      </c>
      <c r="J85" s="395" t="s">
        <v>761</v>
      </c>
      <c r="K85" s="178">
        <v>8.2714686999999995E-2</v>
      </c>
      <c r="L85" s="22">
        <f t="shared" si="10"/>
        <v>579.40771459786822</v>
      </c>
      <c r="M85" s="109">
        <f t="shared" si="11"/>
        <v>1069.5922854341316</v>
      </c>
      <c r="N85" s="187">
        <f>Input!$K$25</f>
        <v>111</v>
      </c>
      <c r="O85" s="22">
        <f t="shared" si="16"/>
        <v>64314.256320363369</v>
      </c>
      <c r="P85" s="22">
        <f t="shared" si="17"/>
        <v>118724.7436831886</v>
      </c>
      <c r="Q85" s="22">
        <f t="shared" si="18"/>
        <v>183039.00000355198</v>
      </c>
      <c r="R85" s="21">
        <f t="shared" si="19"/>
        <v>205.10435145398014</v>
      </c>
      <c r="S85" s="392" t="s">
        <v>830</v>
      </c>
      <c r="T85" s="190">
        <f>SUM(R176,R223)</f>
        <v>532.56376079528491</v>
      </c>
    </row>
    <row r="86" spans="1:20" x14ac:dyDescent="0.3">
      <c r="A86" s="272" t="s">
        <v>313</v>
      </c>
      <c r="B86" s="177">
        <v>22.788</v>
      </c>
      <c r="C86" s="170">
        <v>8.0069999999999997</v>
      </c>
      <c r="D86" s="170">
        <v>14.781000000000001</v>
      </c>
      <c r="E86" s="170">
        <f t="shared" si="12"/>
        <v>0.3513691416535018</v>
      </c>
      <c r="F86" s="279">
        <f t="shared" si="13"/>
        <v>0.64863085834649814</v>
      </c>
      <c r="G86" s="187">
        <f>Input!$J$25</f>
        <v>19936</v>
      </c>
      <c r="H86" s="170">
        <f t="shared" si="14"/>
        <v>7004.8952080042118</v>
      </c>
      <c r="I86" s="279">
        <f t="shared" si="15"/>
        <v>12931.104791995787</v>
      </c>
      <c r="J86" s="395" t="s">
        <v>763</v>
      </c>
      <c r="K86" s="178">
        <v>1.354334E-3</v>
      </c>
      <c r="L86" s="22">
        <f t="shared" si="10"/>
        <v>9.4869677466371769</v>
      </c>
      <c r="M86" s="109">
        <f t="shared" si="11"/>
        <v>17.513034877362823</v>
      </c>
      <c r="N86" s="187">
        <f>Input!$K$25</f>
        <v>111</v>
      </c>
      <c r="O86" s="22">
        <f t="shared" si="16"/>
        <v>1053.0534198767266</v>
      </c>
      <c r="P86" s="22">
        <f t="shared" si="17"/>
        <v>1943.9468713872734</v>
      </c>
      <c r="Q86" s="22">
        <f t="shared" si="18"/>
        <v>2997.0002912640002</v>
      </c>
      <c r="R86" s="21">
        <f t="shared" si="19"/>
        <v>3.3582886763758757</v>
      </c>
      <c r="S86" s="392" t="s">
        <v>831</v>
      </c>
      <c r="T86" s="190">
        <f>R177</f>
        <v>1.7343296952980567</v>
      </c>
    </row>
    <row r="87" spans="1:20" x14ac:dyDescent="0.3">
      <c r="A87" s="272" t="s">
        <v>313</v>
      </c>
      <c r="B87" s="177">
        <v>22.788</v>
      </c>
      <c r="C87" s="170">
        <v>8.0069999999999997</v>
      </c>
      <c r="D87" s="170">
        <v>14.781000000000001</v>
      </c>
      <c r="E87" s="170">
        <f t="shared" si="12"/>
        <v>0.3513691416535018</v>
      </c>
      <c r="F87" s="279">
        <f t="shared" si="13"/>
        <v>0.64863085834649814</v>
      </c>
      <c r="G87" s="187">
        <f>Input!$J$25</f>
        <v>19936</v>
      </c>
      <c r="H87" s="170">
        <f t="shared" si="14"/>
        <v>7004.8952080042118</v>
      </c>
      <c r="I87" s="279">
        <f t="shared" si="15"/>
        <v>12931.104791995787</v>
      </c>
      <c r="J87" s="395" t="s">
        <v>769</v>
      </c>
      <c r="K87" s="178">
        <v>3.0096300000000001E-4</v>
      </c>
      <c r="L87" s="22">
        <f t="shared" si="10"/>
        <v>2.1082142764865717</v>
      </c>
      <c r="M87" s="109">
        <f t="shared" si="11"/>
        <v>3.8917840915134283</v>
      </c>
      <c r="N87" s="187">
        <f>Input!$K$25</f>
        <v>111</v>
      </c>
      <c r="O87" s="22">
        <f t="shared" si="16"/>
        <v>234.01178469000945</v>
      </c>
      <c r="P87" s="22">
        <f t="shared" si="17"/>
        <v>431.98803415799057</v>
      </c>
      <c r="Q87" s="22">
        <f t="shared" si="18"/>
        <v>665.99981884800002</v>
      </c>
      <c r="R87" s="21">
        <f t="shared" si="19"/>
        <v>0.74628609701012638</v>
      </c>
      <c r="S87" s="392" t="s">
        <v>832</v>
      </c>
      <c r="T87" s="190">
        <f>SUM(R18,R132,R168)</f>
        <v>1181.3647844980335</v>
      </c>
    </row>
    <row r="88" spans="1:20" x14ac:dyDescent="0.3">
      <c r="A88" s="272" t="s">
        <v>313</v>
      </c>
      <c r="B88" s="177">
        <v>22.788</v>
      </c>
      <c r="C88" s="170">
        <v>8.0069999999999997</v>
      </c>
      <c r="D88" s="170">
        <v>14.781000000000001</v>
      </c>
      <c r="E88" s="170">
        <f t="shared" si="12"/>
        <v>0.3513691416535018</v>
      </c>
      <c r="F88" s="279">
        <f t="shared" si="13"/>
        <v>0.64863085834649814</v>
      </c>
      <c r="G88" s="187">
        <f>Input!$J$26</f>
        <v>1356</v>
      </c>
      <c r="H88" s="170">
        <f t="shared" si="14"/>
        <v>476.45655608214844</v>
      </c>
      <c r="I88" s="279">
        <f t="shared" si="15"/>
        <v>879.5434439178515</v>
      </c>
      <c r="J88" s="395" t="s">
        <v>786</v>
      </c>
      <c r="K88" s="178">
        <v>5.9734513000000003E-2</v>
      </c>
      <c r="L88" s="22">
        <f t="shared" si="10"/>
        <v>28.460900343224328</v>
      </c>
      <c r="M88" s="109">
        <f t="shared" si="11"/>
        <v>52.539099284775673</v>
      </c>
      <c r="N88" s="187">
        <f>Input!$K$25</f>
        <v>111</v>
      </c>
      <c r="O88" s="22">
        <f t="shared" si="16"/>
        <v>3159.1599380979005</v>
      </c>
      <c r="P88" s="22">
        <f t="shared" si="17"/>
        <v>5831.8400206100996</v>
      </c>
      <c r="Q88" s="22">
        <f t="shared" si="18"/>
        <v>8990.9999587080001</v>
      </c>
      <c r="R88" s="21">
        <f t="shared" si="19"/>
        <v>10.074865003730249</v>
      </c>
      <c r="S88" s="392" t="s">
        <v>833</v>
      </c>
      <c r="T88" s="190">
        <f>SUM(R19,R109,R169)</f>
        <v>741.07198982409477</v>
      </c>
    </row>
    <row r="89" spans="1:20" x14ac:dyDescent="0.3">
      <c r="A89" s="272" t="s">
        <v>313</v>
      </c>
      <c r="B89" s="177">
        <v>22.788</v>
      </c>
      <c r="C89" s="170">
        <v>8.0069999999999997</v>
      </c>
      <c r="D89" s="170">
        <v>14.781000000000001</v>
      </c>
      <c r="E89" s="170">
        <f t="shared" si="12"/>
        <v>0.3513691416535018</v>
      </c>
      <c r="F89" s="279">
        <f t="shared" si="13"/>
        <v>0.64863085834649814</v>
      </c>
      <c r="G89" s="187">
        <f>Input!$J$26</f>
        <v>1356</v>
      </c>
      <c r="H89" s="170">
        <f t="shared" si="14"/>
        <v>476.45655608214844</v>
      </c>
      <c r="I89" s="279">
        <f t="shared" si="15"/>
        <v>879.5434439178515</v>
      </c>
      <c r="J89" s="395" t="s">
        <v>789</v>
      </c>
      <c r="K89" s="178">
        <v>0.69469026499999997</v>
      </c>
      <c r="L89" s="22">
        <f t="shared" si="10"/>
        <v>330.98973120569502</v>
      </c>
      <c r="M89" s="109">
        <f t="shared" si="11"/>
        <v>611.01026813430485</v>
      </c>
      <c r="N89" s="187">
        <f>Input!$K$25</f>
        <v>111</v>
      </c>
      <c r="O89" s="22">
        <f t="shared" si="16"/>
        <v>36739.860163832149</v>
      </c>
      <c r="P89" s="22">
        <f t="shared" si="17"/>
        <v>67822.139762907842</v>
      </c>
      <c r="Q89" s="22">
        <f t="shared" si="18"/>
        <v>104561.99992673998</v>
      </c>
      <c r="R89" s="21">
        <f t="shared" si="19"/>
        <v>117.16694901790848</v>
      </c>
      <c r="S89" s="392" t="s">
        <v>834</v>
      </c>
      <c r="T89" s="190">
        <f>SUM(R133,R236)</f>
        <v>2016.231940162075</v>
      </c>
    </row>
    <row r="90" spans="1:20" x14ac:dyDescent="0.3">
      <c r="A90" s="272" t="s">
        <v>313</v>
      </c>
      <c r="B90" s="177">
        <v>22.788</v>
      </c>
      <c r="C90" s="170">
        <v>8.0069999999999997</v>
      </c>
      <c r="D90" s="170">
        <v>14.781000000000001</v>
      </c>
      <c r="E90" s="170">
        <f t="shared" si="12"/>
        <v>0.3513691416535018</v>
      </c>
      <c r="F90" s="279">
        <f t="shared" si="13"/>
        <v>0.64863085834649814</v>
      </c>
      <c r="G90" s="187">
        <f>Input!$J$26</f>
        <v>1356</v>
      </c>
      <c r="H90" s="170">
        <f t="shared" si="14"/>
        <v>476.45655608214844</v>
      </c>
      <c r="I90" s="279">
        <f t="shared" si="15"/>
        <v>879.5434439178515</v>
      </c>
      <c r="J90" s="395" t="s">
        <v>790</v>
      </c>
      <c r="K90" s="178">
        <v>0.24557522100000001</v>
      </c>
      <c r="L90" s="22">
        <f t="shared" si="10"/>
        <v>117.0059240567725</v>
      </c>
      <c r="M90" s="109">
        <f t="shared" si="11"/>
        <v>215.99407561922749</v>
      </c>
      <c r="N90" s="187">
        <f>Input!$K$25</f>
        <v>111</v>
      </c>
      <c r="O90" s="22">
        <f t="shared" ref="O90" si="20">N90*L90</f>
        <v>12987.657570301748</v>
      </c>
      <c r="P90" s="22">
        <f t="shared" ref="P90" si="21">N90*M90</f>
        <v>23975.342393734252</v>
      </c>
      <c r="Q90" s="22">
        <f t="shared" ref="Q90" si="22">SUM(O90:P90)</f>
        <v>36962.999964036004</v>
      </c>
      <c r="R90" s="21">
        <f t="shared" si="19"/>
        <v>41.418889609700543</v>
      </c>
      <c r="S90" s="392" t="s">
        <v>835</v>
      </c>
      <c r="T90" s="190">
        <f>R134</f>
        <v>113.92030391050007</v>
      </c>
    </row>
    <row r="91" spans="1:20" x14ac:dyDescent="0.3">
      <c r="A91" s="272" t="s">
        <v>304</v>
      </c>
      <c r="B91" s="177">
        <v>47.765999999999998</v>
      </c>
      <c r="C91" s="170">
        <v>0.42599999999999999</v>
      </c>
      <c r="D91" s="170">
        <v>5.3719999999999999</v>
      </c>
      <c r="E91" s="170">
        <f t="shared" si="12"/>
        <v>8.9184775781936936E-3</v>
      </c>
      <c r="F91" s="279">
        <f t="shared" si="13"/>
        <v>0.11246493321609513</v>
      </c>
      <c r="G91" s="187">
        <f>Input!$J$27</f>
        <v>46901</v>
      </c>
      <c r="H91" s="170">
        <f t="shared" si="14"/>
        <v>418.28551689486244</v>
      </c>
      <c r="I91" s="279">
        <f t="shared" si="15"/>
        <v>5274.7178327680776</v>
      </c>
      <c r="J91" s="395" t="s">
        <v>779</v>
      </c>
      <c r="K91" s="178">
        <v>7.4539988000000001E-2</v>
      </c>
      <c r="L91" s="22">
        <f t="shared" si="10"/>
        <v>31.178997409916843</v>
      </c>
      <c r="M91" s="109">
        <f t="shared" si="11"/>
        <v>393.1774039579185</v>
      </c>
      <c r="N91" s="111">
        <f>Input!$K$27</f>
        <v>219</v>
      </c>
      <c r="O91" s="22">
        <f t="shared" si="16"/>
        <v>6828.2004327717887</v>
      </c>
      <c r="P91" s="22">
        <f t="shared" si="17"/>
        <v>86105.851466784152</v>
      </c>
      <c r="Q91" s="22">
        <f t="shared" si="18"/>
        <v>92934.05189955594</v>
      </c>
      <c r="R91" s="21">
        <f t="shared" si="19"/>
        <v>104.1372518560474</v>
      </c>
      <c r="S91" s="392" t="s">
        <v>836</v>
      </c>
      <c r="T91" s="190">
        <f>R179</f>
        <v>28.497877305490814</v>
      </c>
    </row>
    <row r="92" spans="1:20" x14ac:dyDescent="0.3">
      <c r="A92" s="272" t="s">
        <v>304</v>
      </c>
      <c r="B92" s="177">
        <v>47.765999999999998</v>
      </c>
      <c r="C92" s="170">
        <v>0.42599999999999999</v>
      </c>
      <c r="D92" s="170">
        <v>5.3719999999999999</v>
      </c>
      <c r="E92" s="170">
        <f t="shared" si="12"/>
        <v>8.9184775781936936E-3</v>
      </c>
      <c r="F92" s="279">
        <f t="shared" si="13"/>
        <v>0.11246493321609513</v>
      </c>
      <c r="G92" s="187">
        <f>Input!$J$27</f>
        <v>46901</v>
      </c>
      <c r="H92" s="170">
        <f t="shared" si="14"/>
        <v>418.28551689486244</v>
      </c>
      <c r="I92" s="279">
        <f t="shared" si="15"/>
        <v>5274.7178327680776</v>
      </c>
      <c r="J92" s="395" t="s">
        <v>780</v>
      </c>
      <c r="K92" s="178">
        <v>0.92546001200000005</v>
      </c>
      <c r="L92" s="22">
        <f t="shared" si="10"/>
        <v>387.10651948494564</v>
      </c>
      <c r="M92" s="109">
        <f t="shared" si="11"/>
        <v>4881.540428810159</v>
      </c>
      <c r="N92" s="187">
        <f>Input!$K$27</f>
        <v>219</v>
      </c>
      <c r="O92" s="22">
        <f t="shared" si="16"/>
        <v>84776.327767203096</v>
      </c>
      <c r="P92" s="22">
        <f t="shared" si="17"/>
        <v>1069057.3539094247</v>
      </c>
      <c r="Q92" s="22">
        <f t="shared" si="18"/>
        <v>1153833.6816766278</v>
      </c>
      <c r="R92" s="21">
        <f t="shared" si="19"/>
        <v>1292.9283320027453</v>
      </c>
      <c r="S92" s="392" t="s">
        <v>837</v>
      </c>
      <c r="T92" s="190">
        <f>R180</f>
        <v>0</v>
      </c>
    </row>
    <row r="93" spans="1:20" x14ac:dyDescent="0.3">
      <c r="A93" s="272" t="s">
        <v>319</v>
      </c>
      <c r="B93" s="177">
        <v>49.81</v>
      </c>
      <c r="C93" s="170">
        <v>9.17</v>
      </c>
      <c r="D93" s="170">
        <v>8.76</v>
      </c>
      <c r="E93" s="170">
        <f t="shared" si="12"/>
        <v>0.18409957839791205</v>
      </c>
      <c r="F93" s="279">
        <f t="shared" si="13"/>
        <v>0.17586829953824532</v>
      </c>
      <c r="G93" s="187">
        <f>Input!$J$28</f>
        <v>56533</v>
      </c>
      <c r="H93" s="170">
        <f t="shared" si="14"/>
        <v>10407.701465569162</v>
      </c>
      <c r="I93" s="279">
        <f t="shared" si="15"/>
        <v>9942.3625777956222</v>
      </c>
      <c r="J93" s="395" t="s">
        <v>807</v>
      </c>
      <c r="K93" s="178">
        <v>2.8815027999999999E-2</v>
      </c>
      <c r="L93" s="22">
        <f t="shared" si="10"/>
        <v>299.89820914601643</v>
      </c>
      <c r="M93" s="109">
        <f t="shared" si="11"/>
        <v>286.489456065333</v>
      </c>
      <c r="N93" s="111">
        <f>Input!$K$28</f>
        <v>198</v>
      </c>
      <c r="O93" s="22">
        <f t="shared" si="16"/>
        <v>59379.84541091125</v>
      </c>
      <c r="P93" s="22">
        <f t="shared" si="17"/>
        <v>56724.912300935932</v>
      </c>
      <c r="Q93" s="22">
        <f t="shared" si="18"/>
        <v>116104.75771184718</v>
      </c>
      <c r="R93" s="21">
        <f t="shared" si="19"/>
        <v>130.10118625401034</v>
      </c>
      <c r="S93" s="392" t="s">
        <v>838</v>
      </c>
      <c r="T93" s="190">
        <f>R181</f>
        <v>111.04548889629712</v>
      </c>
    </row>
    <row r="94" spans="1:20" ht="15" thickBot="1" x14ac:dyDescent="0.35">
      <c r="A94" s="272" t="s">
        <v>319</v>
      </c>
      <c r="B94" s="177">
        <v>49.81</v>
      </c>
      <c r="C94" s="170">
        <v>9.17</v>
      </c>
      <c r="D94" s="170">
        <v>8.76</v>
      </c>
      <c r="E94" s="170">
        <f t="shared" si="12"/>
        <v>0.18409957839791205</v>
      </c>
      <c r="F94" s="279">
        <f t="shared" si="13"/>
        <v>0.17586829953824532</v>
      </c>
      <c r="G94" s="187">
        <f>Input!$J$28</f>
        <v>56533</v>
      </c>
      <c r="H94" s="170">
        <f t="shared" si="14"/>
        <v>10407.701465569162</v>
      </c>
      <c r="I94" s="279">
        <f t="shared" si="15"/>
        <v>9942.3625777956222</v>
      </c>
      <c r="J94" s="395" t="s">
        <v>810</v>
      </c>
      <c r="K94" s="178">
        <v>0.35644667699999999</v>
      </c>
      <c r="L94" s="22">
        <f t="shared" si="10"/>
        <v>3709.7906026101577</v>
      </c>
      <c r="M94" s="109">
        <f t="shared" si="11"/>
        <v>3543.9221023844034</v>
      </c>
      <c r="N94" s="187">
        <f>Input!$K$28</f>
        <v>198</v>
      </c>
      <c r="O94" s="22">
        <f t="shared" si="16"/>
        <v>734538.53931681125</v>
      </c>
      <c r="P94" s="22">
        <f t="shared" si="17"/>
        <v>701696.57627211185</v>
      </c>
      <c r="Q94" s="22">
        <f t="shared" si="18"/>
        <v>1436235.115588923</v>
      </c>
      <c r="R94" s="21">
        <f t="shared" si="19"/>
        <v>1609.3732587731677</v>
      </c>
      <c r="S94" s="392" t="s">
        <v>839</v>
      </c>
      <c r="T94" s="191">
        <f>SUM(R65,R182,R240)</f>
        <v>161.29212812728019</v>
      </c>
    </row>
    <row r="95" spans="1:20" ht="15" thickTop="1" x14ac:dyDescent="0.3">
      <c r="A95" s="272" t="s">
        <v>319</v>
      </c>
      <c r="B95" s="177">
        <v>49.81</v>
      </c>
      <c r="C95" s="170">
        <v>9.17</v>
      </c>
      <c r="D95" s="170">
        <v>8.76</v>
      </c>
      <c r="E95" s="170">
        <f t="shared" si="12"/>
        <v>0.18409957839791205</v>
      </c>
      <c r="F95" s="279">
        <f t="shared" si="13"/>
        <v>0.17586829953824532</v>
      </c>
      <c r="G95" s="187">
        <f>Input!$J$28</f>
        <v>56533</v>
      </c>
      <c r="H95" s="170">
        <f t="shared" si="14"/>
        <v>10407.701465569162</v>
      </c>
      <c r="I95" s="279">
        <f t="shared" si="15"/>
        <v>9942.3625777956222</v>
      </c>
      <c r="J95" s="395" t="s">
        <v>811</v>
      </c>
      <c r="K95" s="178">
        <v>0.61438451900000002</v>
      </c>
      <c r="L95" s="22">
        <f t="shared" si="10"/>
        <v>6394.3306588193045</v>
      </c>
      <c r="M95" s="109">
        <f t="shared" si="11"/>
        <v>6108.4336500825639</v>
      </c>
      <c r="N95" s="187">
        <f>Input!$K$28</f>
        <v>198</v>
      </c>
      <c r="O95" s="22">
        <f t="shared" si="16"/>
        <v>1266077.4704462222</v>
      </c>
      <c r="P95" s="22">
        <f t="shared" si="17"/>
        <v>1209469.8627163477</v>
      </c>
      <c r="Q95" s="22">
        <f t="shared" si="18"/>
        <v>2475547.3331625699</v>
      </c>
      <c r="R95" s="109">
        <f t="shared" si="19"/>
        <v>2773.9745641753175</v>
      </c>
    </row>
    <row r="96" spans="1:20" x14ac:dyDescent="0.3">
      <c r="A96" s="272" t="s">
        <v>319</v>
      </c>
      <c r="B96" s="177">
        <v>49.81</v>
      </c>
      <c r="C96" s="170">
        <v>9.17</v>
      </c>
      <c r="D96" s="170">
        <v>8.76</v>
      </c>
      <c r="E96" s="170">
        <f t="shared" si="12"/>
        <v>0.18409957839791205</v>
      </c>
      <c r="F96" s="279">
        <f t="shared" si="13"/>
        <v>0.17586829953824532</v>
      </c>
      <c r="G96" s="187">
        <f>Input!$J$28</f>
        <v>56533</v>
      </c>
      <c r="H96" s="170">
        <f t="shared" si="14"/>
        <v>10407.701465569162</v>
      </c>
      <c r="I96" s="279">
        <f t="shared" si="15"/>
        <v>9942.3625777956222</v>
      </c>
      <c r="J96" s="395" t="s">
        <v>828</v>
      </c>
      <c r="K96" s="178">
        <v>3.36087E-4</v>
      </c>
      <c r="L96" s="22">
        <f t="shared" si="10"/>
        <v>3.4978931624587428</v>
      </c>
      <c r="M96" s="109">
        <f t="shared" si="11"/>
        <v>3.3414988116835973</v>
      </c>
      <c r="N96" s="187">
        <f>Input!$K$28</f>
        <v>198</v>
      </c>
      <c r="O96" s="22">
        <f t="shared" si="16"/>
        <v>692.58284616683113</v>
      </c>
      <c r="P96" s="22">
        <f t="shared" si="17"/>
        <v>661.61676471335227</v>
      </c>
      <c r="Q96" s="22">
        <f t="shared" si="18"/>
        <v>1354.1996108801834</v>
      </c>
      <c r="R96" s="109">
        <f t="shared" si="19"/>
        <v>1.5174483739717894</v>
      </c>
    </row>
    <row r="97" spans="1:18" x14ac:dyDescent="0.3">
      <c r="A97" s="272" t="s">
        <v>319</v>
      </c>
      <c r="B97" s="177">
        <v>49.81</v>
      </c>
      <c r="C97" s="170">
        <v>9.17</v>
      </c>
      <c r="D97" s="170">
        <v>8.76</v>
      </c>
      <c r="E97" s="170">
        <f t="shared" si="12"/>
        <v>0.18409957839791205</v>
      </c>
      <c r="F97" s="279">
        <f t="shared" si="13"/>
        <v>0.17586829953824532</v>
      </c>
      <c r="G97" s="187">
        <f>Input!$J$28</f>
        <v>56533</v>
      </c>
      <c r="H97" s="170">
        <f t="shared" si="14"/>
        <v>10407.701465569162</v>
      </c>
      <c r="I97" s="279">
        <f t="shared" si="15"/>
        <v>9942.3625777956222</v>
      </c>
      <c r="J97" s="395" t="s">
        <v>829</v>
      </c>
      <c r="K97" s="330">
        <v>1.7688799999999999E-5</v>
      </c>
      <c r="L97" s="22">
        <f t="shared" si="10"/>
        <v>0.18409974968415979</v>
      </c>
      <c r="M97" s="109">
        <f t="shared" si="11"/>
        <v>0.17586846316611118</v>
      </c>
      <c r="N97" s="187">
        <f>Input!$K$28</f>
        <v>198</v>
      </c>
      <c r="O97" s="22">
        <f t="shared" si="16"/>
        <v>36.451750437463637</v>
      </c>
      <c r="P97" s="22">
        <f t="shared" si="17"/>
        <v>34.821955706890016</v>
      </c>
      <c r="Q97" s="22">
        <f t="shared" si="18"/>
        <v>71.273706144353653</v>
      </c>
      <c r="R97" s="109">
        <f t="shared" si="19"/>
        <v>7.9865751420055475E-2</v>
      </c>
    </row>
    <row r="98" spans="1:18" x14ac:dyDescent="0.3">
      <c r="A98" s="272" t="s">
        <v>328</v>
      </c>
      <c r="B98" s="177">
        <v>4.9320000000000004</v>
      </c>
      <c r="C98" s="170">
        <v>0.104</v>
      </c>
      <c r="D98" s="170">
        <v>1.2509999999999999</v>
      </c>
      <c r="E98" s="170">
        <f t="shared" si="12"/>
        <v>2.1086780210867798E-2</v>
      </c>
      <c r="F98" s="279">
        <f t="shared" si="13"/>
        <v>0.25364963503649629</v>
      </c>
      <c r="G98" s="187">
        <f>Input!$J$29</f>
        <v>5876</v>
      </c>
      <c r="H98" s="170">
        <f t="shared" si="14"/>
        <v>123.90592051905918</v>
      </c>
      <c r="I98" s="279">
        <f t="shared" si="15"/>
        <v>1490.4452554744521</v>
      </c>
      <c r="J98" s="395" t="s">
        <v>754</v>
      </c>
      <c r="K98" s="178">
        <v>0.57147719500000005</v>
      </c>
      <c r="L98" s="22">
        <f t="shared" si="10"/>
        <v>70.809407902124889</v>
      </c>
      <c r="M98" s="109">
        <f t="shared" si="11"/>
        <v>851.75547389959831</v>
      </c>
      <c r="N98" s="111">
        <f>Input!$K$29</f>
        <v>75</v>
      </c>
      <c r="O98" s="22">
        <f t="shared" si="16"/>
        <v>5310.7055926593666</v>
      </c>
      <c r="P98" s="22">
        <f t="shared" si="17"/>
        <v>63881.660542469872</v>
      </c>
      <c r="Q98" s="22">
        <f t="shared" si="18"/>
        <v>69192.366135129239</v>
      </c>
      <c r="R98" s="109">
        <f t="shared" si="19"/>
        <v>77.533505872719076</v>
      </c>
    </row>
    <row r="99" spans="1:18" x14ac:dyDescent="0.3">
      <c r="A99" s="272" t="s">
        <v>328</v>
      </c>
      <c r="B99" s="177">
        <v>4.9320000000000004</v>
      </c>
      <c r="C99" s="170">
        <v>0.104</v>
      </c>
      <c r="D99" s="170">
        <v>1.2509999999999999</v>
      </c>
      <c r="E99" s="170">
        <f t="shared" si="12"/>
        <v>2.1086780210867798E-2</v>
      </c>
      <c r="F99" s="279">
        <f t="shared" si="13"/>
        <v>0.25364963503649629</v>
      </c>
      <c r="G99" s="187">
        <f>Input!$J$29</f>
        <v>5876</v>
      </c>
      <c r="H99" s="170">
        <f t="shared" si="14"/>
        <v>123.90592051905918</v>
      </c>
      <c r="I99" s="279">
        <f t="shared" si="15"/>
        <v>1490.4452554744521</v>
      </c>
      <c r="J99" s="395" t="s">
        <v>755</v>
      </c>
      <c r="K99" s="178">
        <v>0.42852280500000001</v>
      </c>
      <c r="L99" s="22">
        <f t="shared" si="10"/>
        <v>53.096512616934298</v>
      </c>
      <c r="M99" s="109">
        <f t="shared" si="11"/>
        <v>638.68978157485378</v>
      </c>
      <c r="N99" s="187">
        <f>Input!$K$29</f>
        <v>75</v>
      </c>
      <c r="O99" s="22">
        <f t="shared" si="16"/>
        <v>3982.2384462700725</v>
      </c>
      <c r="P99" s="22">
        <f t="shared" si="17"/>
        <v>47901.733618114034</v>
      </c>
      <c r="Q99" s="22">
        <f t="shared" si="18"/>
        <v>51883.972064384106</v>
      </c>
      <c r="R99" s="109">
        <f t="shared" si="19"/>
        <v>58.138584896745613</v>
      </c>
    </row>
    <row r="100" spans="1:18" x14ac:dyDescent="0.3">
      <c r="A100" s="272" t="s">
        <v>329</v>
      </c>
      <c r="B100" s="177">
        <v>13.211</v>
      </c>
      <c r="C100" s="170">
        <v>5.9649999999999999</v>
      </c>
      <c r="D100" s="170">
        <v>0.51700000000000002</v>
      </c>
      <c r="E100" s="170">
        <f t="shared" si="12"/>
        <v>0.45151767466505183</v>
      </c>
      <c r="F100" s="279">
        <f t="shared" si="13"/>
        <v>3.9134054954204828E-2</v>
      </c>
      <c r="G100" s="187">
        <f>Input!$J$30</f>
        <v>14832</v>
      </c>
      <c r="H100" s="170">
        <f t="shared" si="14"/>
        <v>6696.9101506320485</v>
      </c>
      <c r="I100" s="279">
        <f t="shared" si="15"/>
        <v>580.43630308076604</v>
      </c>
      <c r="J100" s="395" t="s">
        <v>807</v>
      </c>
      <c r="K100" s="178">
        <v>0.97663614300000001</v>
      </c>
      <c r="L100" s="22">
        <f t="shared" si="10"/>
        <v>6540.4444995308331</v>
      </c>
      <c r="M100" s="109">
        <f t="shared" si="11"/>
        <v>566.87507229797836</v>
      </c>
      <c r="N100" s="111">
        <f>Input!$K$30</f>
        <v>250</v>
      </c>
      <c r="O100" s="22">
        <f t="shared" si="16"/>
        <v>1635111.1248827083</v>
      </c>
      <c r="P100" s="22">
        <f t="shared" si="17"/>
        <v>141718.76807449458</v>
      </c>
      <c r="Q100" s="22">
        <f t="shared" si="18"/>
        <v>1776829.8929572029</v>
      </c>
      <c r="R100" s="109">
        <f t="shared" si="19"/>
        <v>1991.0267365531936</v>
      </c>
    </row>
    <row r="101" spans="1:18" x14ac:dyDescent="0.3">
      <c r="A101" s="272" t="s">
        <v>329</v>
      </c>
      <c r="B101" s="177">
        <v>13.211</v>
      </c>
      <c r="C101" s="170">
        <v>5.9649999999999999</v>
      </c>
      <c r="D101" s="170">
        <v>0.51700000000000002</v>
      </c>
      <c r="E101" s="170">
        <f t="shared" si="12"/>
        <v>0.45151767466505183</v>
      </c>
      <c r="F101" s="279">
        <f t="shared" si="13"/>
        <v>3.9134054954204828E-2</v>
      </c>
      <c r="G101" s="187">
        <f>Input!$J$30</f>
        <v>14832</v>
      </c>
      <c r="H101" s="170">
        <f t="shared" si="14"/>
        <v>6696.9101506320485</v>
      </c>
      <c r="I101" s="279">
        <f t="shared" si="15"/>
        <v>580.43630308076604</v>
      </c>
      <c r="J101" s="395" t="s">
        <v>808</v>
      </c>
      <c r="K101" s="178">
        <v>2.3363856999999998E-2</v>
      </c>
      <c r="L101" s="22">
        <f t="shared" si="10"/>
        <v>156.46565110121563</v>
      </c>
      <c r="M101" s="109">
        <f t="shared" si="11"/>
        <v>13.561230782787677</v>
      </c>
      <c r="N101" s="187">
        <f>Input!$K$30</f>
        <v>250</v>
      </c>
      <c r="O101" s="22">
        <f t="shared" si="16"/>
        <v>39116.412775303907</v>
      </c>
      <c r="P101" s="22">
        <f t="shared" si="17"/>
        <v>3390.3076956969189</v>
      </c>
      <c r="Q101" s="22">
        <f t="shared" si="18"/>
        <v>42506.720471000823</v>
      </c>
      <c r="R101" s="109">
        <f t="shared" si="19"/>
        <v>47.630905623779967</v>
      </c>
    </row>
    <row r="102" spans="1:18" x14ac:dyDescent="0.3">
      <c r="A102" s="272" t="s">
        <v>167</v>
      </c>
      <c r="B102" s="177">
        <v>14.226000000000001</v>
      </c>
      <c r="C102" s="170">
        <v>10.234</v>
      </c>
      <c r="D102" s="170">
        <v>0.38600000000000001</v>
      </c>
      <c r="E102" s="170">
        <f t="shared" si="12"/>
        <v>0.71938703781807956</v>
      </c>
      <c r="F102" s="279">
        <f t="shared" si="13"/>
        <v>2.7133417685927176E-2</v>
      </c>
      <c r="G102" s="187">
        <f>Input!$J$31</f>
        <v>15324</v>
      </c>
      <c r="H102" s="170">
        <f t="shared" si="14"/>
        <v>11023.886967524251</v>
      </c>
      <c r="I102" s="279">
        <f t="shared" si="15"/>
        <v>415.79249261914805</v>
      </c>
      <c r="J102" s="395" t="s">
        <v>810</v>
      </c>
      <c r="K102" s="178">
        <v>2.3492560999999999E-2</v>
      </c>
      <c r="L102" s="22">
        <f t="shared" si="10"/>
        <v>258.97933704166849</v>
      </c>
      <c r="M102" s="109">
        <f t="shared" si="11"/>
        <v>9.7680304961973849</v>
      </c>
      <c r="N102" s="111">
        <f>Input!$K$31</f>
        <v>197</v>
      </c>
      <c r="O102" s="22">
        <f t="shared" si="16"/>
        <v>51018.929397208689</v>
      </c>
      <c r="P102" s="22">
        <f t="shared" si="17"/>
        <v>1924.3020077508847</v>
      </c>
      <c r="Q102" s="22">
        <f t="shared" si="18"/>
        <v>52943.231404959573</v>
      </c>
      <c r="R102" s="109">
        <f t="shared" si="19"/>
        <v>59.325537950827446</v>
      </c>
    </row>
    <row r="103" spans="1:18" x14ac:dyDescent="0.3">
      <c r="A103" s="272" t="s">
        <v>167</v>
      </c>
      <c r="B103" s="177">
        <v>14.226000000000001</v>
      </c>
      <c r="C103" s="170">
        <v>10.234</v>
      </c>
      <c r="D103" s="170">
        <v>0.38600000000000001</v>
      </c>
      <c r="E103" s="170">
        <f t="shared" si="12"/>
        <v>0.71938703781807956</v>
      </c>
      <c r="F103" s="279">
        <f t="shared" si="13"/>
        <v>2.7133417685927176E-2</v>
      </c>
      <c r="G103" s="187">
        <f>Input!$J$31</f>
        <v>15324</v>
      </c>
      <c r="H103" s="170">
        <f t="shared" si="14"/>
        <v>11023.886967524251</v>
      </c>
      <c r="I103" s="279">
        <f t="shared" si="15"/>
        <v>415.79249261914805</v>
      </c>
      <c r="J103" s="395" t="s">
        <v>812</v>
      </c>
      <c r="K103" s="178">
        <v>0.301487862</v>
      </c>
      <c r="L103" s="22">
        <f t="shared" si="10"/>
        <v>3323.5681127685498</v>
      </c>
      <c r="M103" s="109">
        <f t="shared" si="11"/>
        <v>125.35638963539772</v>
      </c>
      <c r="N103" s="187">
        <f>Input!$K$31</f>
        <v>197</v>
      </c>
      <c r="O103" s="22">
        <f t="shared" si="16"/>
        <v>654742.91821540426</v>
      </c>
      <c r="P103" s="22">
        <f t="shared" si="17"/>
        <v>24695.20875817335</v>
      </c>
      <c r="Q103" s="22">
        <f t="shared" si="18"/>
        <v>679438.12697357766</v>
      </c>
      <c r="R103" s="109">
        <f t="shared" si="19"/>
        <v>761.34439318024238</v>
      </c>
    </row>
    <row r="104" spans="1:18" x14ac:dyDescent="0.3">
      <c r="A104" s="272" t="s">
        <v>167</v>
      </c>
      <c r="B104" s="177">
        <v>14.226000000000001</v>
      </c>
      <c r="C104" s="170">
        <v>10.234</v>
      </c>
      <c r="D104" s="170">
        <v>0.38600000000000001</v>
      </c>
      <c r="E104" s="170">
        <f t="shared" si="12"/>
        <v>0.71938703781807956</v>
      </c>
      <c r="F104" s="279">
        <f t="shared" si="13"/>
        <v>2.7133417685927176E-2</v>
      </c>
      <c r="G104" s="187">
        <f>Input!$J$31</f>
        <v>15324</v>
      </c>
      <c r="H104" s="170">
        <f t="shared" si="14"/>
        <v>11023.886967524251</v>
      </c>
      <c r="I104" s="279">
        <f t="shared" si="15"/>
        <v>415.79249261914805</v>
      </c>
      <c r="J104" s="395" t="s">
        <v>813</v>
      </c>
      <c r="K104" s="178">
        <v>0.40740015699999998</v>
      </c>
      <c r="L104" s="22">
        <f t="shared" si="10"/>
        <v>4491.1332813196341</v>
      </c>
      <c r="M104" s="109">
        <f t="shared" si="11"/>
        <v>169.39392677246224</v>
      </c>
      <c r="N104" s="187">
        <f>Input!$K$31</f>
        <v>197</v>
      </c>
      <c r="O104" s="22">
        <f t="shared" si="16"/>
        <v>884753.25641996786</v>
      </c>
      <c r="P104" s="22">
        <f t="shared" si="17"/>
        <v>33370.60357417506</v>
      </c>
      <c r="Q104" s="22">
        <f t="shared" si="18"/>
        <v>918123.8599941429</v>
      </c>
      <c r="R104" s="109">
        <f t="shared" si="19"/>
        <v>1028.8036913164367</v>
      </c>
    </row>
    <row r="105" spans="1:18" x14ac:dyDescent="0.3">
      <c r="A105" s="272" t="s">
        <v>167</v>
      </c>
      <c r="B105" s="177">
        <v>14.226000000000001</v>
      </c>
      <c r="C105" s="170">
        <v>10.234</v>
      </c>
      <c r="D105" s="170">
        <v>0.38600000000000001</v>
      </c>
      <c r="E105" s="170">
        <f t="shared" si="12"/>
        <v>0.71938703781807956</v>
      </c>
      <c r="F105" s="279">
        <f t="shared" si="13"/>
        <v>2.7133417685927176E-2</v>
      </c>
      <c r="G105" s="187">
        <f>Input!$J$31</f>
        <v>15324</v>
      </c>
      <c r="H105" s="170">
        <f t="shared" si="14"/>
        <v>11023.886967524251</v>
      </c>
      <c r="I105" s="279">
        <f t="shared" si="15"/>
        <v>415.79249261914805</v>
      </c>
      <c r="J105" s="395" t="s">
        <v>814</v>
      </c>
      <c r="K105" s="178">
        <v>0.256851997</v>
      </c>
      <c r="L105" s="22">
        <f t="shared" si="10"/>
        <v>2831.5073823108783</v>
      </c>
      <c r="M105" s="109">
        <f t="shared" si="11"/>
        <v>106.79713206683594</v>
      </c>
      <c r="N105" s="187">
        <f>Input!$K$31</f>
        <v>197</v>
      </c>
      <c r="O105" s="22">
        <f t="shared" si="16"/>
        <v>557806.95431524306</v>
      </c>
      <c r="P105" s="22">
        <f t="shared" si="17"/>
        <v>21039.03501716668</v>
      </c>
      <c r="Q105" s="22">
        <f t="shared" si="18"/>
        <v>578845.98933240969</v>
      </c>
      <c r="R105" s="109">
        <f t="shared" si="19"/>
        <v>648.62587334643172</v>
      </c>
    </row>
    <row r="106" spans="1:18" x14ac:dyDescent="0.3">
      <c r="A106" s="272" t="s">
        <v>167</v>
      </c>
      <c r="B106" s="177">
        <v>14.226000000000001</v>
      </c>
      <c r="C106" s="170">
        <v>10.234</v>
      </c>
      <c r="D106" s="170">
        <v>0.38600000000000001</v>
      </c>
      <c r="E106" s="170">
        <f t="shared" si="12"/>
        <v>0.71938703781807956</v>
      </c>
      <c r="F106" s="279">
        <f t="shared" si="13"/>
        <v>2.7133417685927176E-2</v>
      </c>
      <c r="G106" s="187">
        <f>Input!$J$31</f>
        <v>15324</v>
      </c>
      <c r="H106" s="170">
        <f t="shared" si="14"/>
        <v>11023.886967524251</v>
      </c>
      <c r="I106" s="279">
        <f t="shared" si="15"/>
        <v>415.79249261914805</v>
      </c>
      <c r="J106" s="395" t="s">
        <v>815</v>
      </c>
      <c r="K106" s="178">
        <v>1.0767423999999999E-2</v>
      </c>
      <c r="L106" s="22">
        <f t="shared" si="10"/>
        <v>118.69886510740784</v>
      </c>
      <c r="M106" s="109">
        <f t="shared" si="11"/>
        <v>4.4770140640472373</v>
      </c>
      <c r="N106" s="187">
        <f>Input!$K$31</f>
        <v>197</v>
      </c>
      <c r="O106" s="22">
        <f t="shared" si="16"/>
        <v>23383.676426159345</v>
      </c>
      <c r="P106" s="22">
        <f t="shared" si="17"/>
        <v>881.97177061730576</v>
      </c>
      <c r="Q106" s="22">
        <f t="shared" si="18"/>
        <v>24265.648196776652</v>
      </c>
      <c r="R106" s="109">
        <f t="shared" si="19"/>
        <v>27.190872086898075</v>
      </c>
    </row>
    <row r="107" spans="1:18" x14ac:dyDescent="0.3">
      <c r="A107" s="272" t="s">
        <v>292</v>
      </c>
      <c r="B107" s="177">
        <v>0.76500000000000001</v>
      </c>
      <c r="C107" s="170">
        <v>0.6</v>
      </c>
      <c r="D107" s="170">
        <v>0.16500000000000001</v>
      </c>
      <c r="E107" s="170">
        <f t="shared" si="12"/>
        <v>0.78431372549019607</v>
      </c>
      <c r="F107" s="279">
        <f t="shared" si="13"/>
        <v>0.21568627450980393</v>
      </c>
      <c r="G107" s="187">
        <f>Input!$J$32</f>
        <v>838</v>
      </c>
      <c r="H107" s="170">
        <f t="shared" si="14"/>
        <v>657.25490196078431</v>
      </c>
      <c r="I107" s="279">
        <f t="shared" si="15"/>
        <v>180.74509803921569</v>
      </c>
      <c r="J107" s="395" t="s">
        <v>800</v>
      </c>
      <c r="K107" s="178">
        <v>0.12529832900000001</v>
      </c>
      <c r="L107" s="22">
        <f t="shared" si="10"/>
        <v>82.352940942745107</v>
      </c>
      <c r="M107" s="109">
        <f t="shared" si="11"/>
        <v>22.647058759254904</v>
      </c>
      <c r="N107" s="111">
        <f>Input!$K$32</f>
        <v>375</v>
      </c>
      <c r="O107" s="22">
        <f t="shared" si="16"/>
        <v>30882.352853529414</v>
      </c>
      <c r="P107" s="22">
        <f t="shared" si="17"/>
        <v>8492.6470347205886</v>
      </c>
      <c r="Q107" s="22">
        <f t="shared" si="18"/>
        <v>39374.99988825</v>
      </c>
      <c r="R107" s="109">
        <f t="shared" si="19"/>
        <v>44.121656124778539</v>
      </c>
    </row>
    <row r="108" spans="1:18" x14ac:dyDescent="0.3">
      <c r="A108" s="272" t="s">
        <v>292</v>
      </c>
      <c r="B108" s="177">
        <v>0.76500000000000001</v>
      </c>
      <c r="C108" s="170">
        <v>0.6</v>
      </c>
      <c r="D108" s="170">
        <v>0.16500000000000001</v>
      </c>
      <c r="E108" s="170">
        <f t="shared" si="12"/>
        <v>0.78431372549019607</v>
      </c>
      <c r="F108" s="279">
        <f t="shared" si="13"/>
        <v>0.21568627450980393</v>
      </c>
      <c r="G108" s="187">
        <f>Input!$J$32</f>
        <v>838</v>
      </c>
      <c r="H108" s="170">
        <f t="shared" si="14"/>
        <v>657.25490196078431</v>
      </c>
      <c r="I108" s="279">
        <f t="shared" si="15"/>
        <v>180.74509803921569</v>
      </c>
      <c r="J108" s="395" t="s">
        <v>813</v>
      </c>
      <c r="K108" s="178">
        <v>0.84248210000000001</v>
      </c>
      <c r="L108" s="22">
        <f t="shared" si="10"/>
        <v>553.72549003921574</v>
      </c>
      <c r="M108" s="109">
        <f t="shared" si="11"/>
        <v>152.27450976078433</v>
      </c>
      <c r="N108" s="187">
        <f>Input!$K$32</f>
        <v>375</v>
      </c>
      <c r="O108" s="22">
        <f t="shared" si="16"/>
        <v>207647.0587647059</v>
      </c>
      <c r="P108" s="22">
        <f t="shared" si="17"/>
        <v>57102.941160294125</v>
      </c>
      <c r="Q108" s="22">
        <f t="shared" si="18"/>
        <v>264749.99992500001</v>
      </c>
      <c r="R108" s="109">
        <f t="shared" si="19"/>
        <v>296.66561241595878</v>
      </c>
    </row>
    <row r="109" spans="1:18" x14ac:dyDescent="0.3">
      <c r="A109" s="272" t="s">
        <v>292</v>
      </c>
      <c r="B109" s="177">
        <v>0.76500000000000001</v>
      </c>
      <c r="C109" s="170">
        <v>0.6</v>
      </c>
      <c r="D109" s="170">
        <v>0.16500000000000001</v>
      </c>
      <c r="E109" s="170">
        <f t="shared" si="12"/>
        <v>0.78431372549019607</v>
      </c>
      <c r="F109" s="279">
        <f t="shared" si="13"/>
        <v>0.21568627450980393</v>
      </c>
      <c r="G109" s="187">
        <f>Input!$J$32</f>
        <v>838</v>
      </c>
      <c r="H109" s="170">
        <f t="shared" si="14"/>
        <v>657.25490196078431</v>
      </c>
      <c r="I109" s="279">
        <f t="shared" si="15"/>
        <v>180.74509803921569</v>
      </c>
      <c r="J109" s="395" t="s">
        <v>833</v>
      </c>
      <c r="K109" s="178">
        <v>3.2219570000000003E-2</v>
      </c>
      <c r="L109" s="22">
        <f t="shared" si="10"/>
        <v>21.17647032156863</v>
      </c>
      <c r="M109" s="109">
        <f t="shared" si="11"/>
        <v>5.8235293384313733</v>
      </c>
      <c r="N109" s="187">
        <f>Input!$K$32</f>
        <v>375</v>
      </c>
      <c r="O109" s="22">
        <f t="shared" si="16"/>
        <v>7941.1763705882358</v>
      </c>
      <c r="P109" s="22">
        <f t="shared" si="17"/>
        <v>2183.8235019117651</v>
      </c>
      <c r="Q109" s="22">
        <f t="shared" si="18"/>
        <v>10124.9998725</v>
      </c>
      <c r="R109" s="109">
        <f t="shared" si="19"/>
        <v>11.345568607129875</v>
      </c>
    </row>
    <row r="110" spans="1:18" x14ac:dyDescent="0.3">
      <c r="A110" s="272" t="s">
        <v>119</v>
      </c>
      <c r="B110" s="177">
        <v>7.7709999999999999</v>
      </c>
      <c r="C110" s="170">
        <v>0.877</v>
      </c>
      <c r="D110" s="170">
        <v>0.378</v>
      </c>
      <c r="E110" s="170">
        <f t="shared" si="12"/>
        <v>0.11285548835413718</v>
      </c>
      <c r="F110" s="279">
        <f t="shared" si="13"/>
        <v>4.8642388367005532E-2</v>
      </c>
      <c r="G110" s="187">
        <f>Input!$J$33</f>
        <v>6710</v>
      </c>
      <c r="H110" s="170">
        <f t="shared" si="14"/>
        <v>757.26032685626046</v>
      </c>
      <c r="I110" s="279">
        <f t="shared" si="15"/>
        <v>326.39042594260712</v>
      </c>
      <c r="J110" s="395" t="s">
        <v>784</v>
      </c>
      <c r="K110" s="178">
        <v>0.99880774999999999</v>
      </c>
      <c r="L110" s="22">
        <f t="shared" si="10"/>
        <v>756.35748323156611</v>
      </c>
      <c r="M110" s="109">
        <f t="shared" si="11"/>
        <v>326.00128695727705</v>
      </c>
      <c r="N110" s="111">
        <f>Input!$K$33</f>
        <v>155</v>
      </c>
      <c r="O110" s="22">
        <f t="shared" si="16"/>
        <v>117235.40990089274</v>
      </c>
      <c r="P110" s="22">
        <f t="shared" si="17"/>
        <v>50530.199478377945</v>
      </c>
      <c r="Q110" s="22">
        <f t="shared" si="18"/>
        <v>167765.6093792707</v>
      </c>
      <c r="R110" s="109">
        <f t="shared" si="19"/>
        <v>187.98975358994178</v>
      </c>
    </row>
    <row r="111" spans="1:18" x14ac:dyDescent="0.3">
      <c r="A111" s="272" t="s">
        <v>119</v>
      </c>
      <c r="B111" s="177">
        <v>7.7709999999999999</v>
      </c>
      <c r="C111" s="170">
        <v>0.877</v>
      </c>
      <c r="D111" s="170">
        <v>0.378</v>
      </c>
      <c r="E111" s="170">
        <f t="shared" si="12"/>
        <v>0.11285548835413718</v>
      </c>
      <c r="F111" s="279">
        <f t="shared" si="13"/>
        <v>4.8642388367005532E-2</v>
      </c>
      <c r="G111" s="187">
        <f>Input!$J$33</f>
        <v>6710</v>
      </c>
      <c r="H111" s="170">
        <f t="shared" si="14"/>
        <v>757.26032685626046</v>
      </c>
      <c r="I111" s="279">
        <f t="shared" si="15"/>
        <v>326.39042594260712</v>
      </c>
      <c r="J111" s="395" t="s">
        <v>785</v>
      </c>
      <c r="K111" s="178">
        <v>5.9612499999999998E-4</v>
      </c>
      <c r="L111" s="22">
        <f t="shared" si="10"/>
        <v>0.45142181234718826</v>
      </c>
      <c r="M111" s="109">
        <f t="shared" si="11"/>
        <v>0.19456949266503668</v>
      </c>
      <c r="N111" s="187">
        <f>Input!$K$33</f>
        <v>155</v>
      </c>
      <c r="O111" s="22">
        <f t="shared" si="16"/>
        <v>69.970380913814182</v>
      </c>
      <c r="P111" s="22">
        <f t="shared" si="17"/>
        <v>30.158271363080683</v>
      </c>
      <c r="Q111" s="22">
        <f t="shared" si="18"/>
        <v>100.12865227689487</v>
      </c>
      <c r="R111" s="109">
        <f t="shared" si="19"/>
        <v>0.11219916130887454</v>
      </c>
    </row>
    <row r="112" spans="1:18" x14ac:dyDescent="0.3">
      <c r="A112" s="272" t="s">
        <v>119</v>
      </c>
      <c r="B112" s="177">
        <v>7.7709999999999999</v>
      </c>
      <c r="C112" s="170">
        <v>0.877</v>
      </c>
      <c r="D112" s="170">
        <v>0.378</v>
      </c>
      <c r="E112" s="170">
        <f t="shared" si="12"/>
        <v>0.11285548835413718</v>
      </c>
      <c r="F112" s="279">
        <f t="shared" si="13"/>
        <v>4.8642388367005532E-2</v>
      </c>
      <c r="G112" s="187">
        <f>Input!$J$33</f>
        <v>6710</v>
      </c>
      <c r="H112" s="170">
        <f t="shared" si="14"/>
        <v>757.26032685626046</v>
      </c>
      <c r="I112" s="279">
        <f t="shared" si="15"/>
        <v>326.39042594260712</v>
      </c>
      <c r="J112" s="395" t="s">
        <v>788</v>
      </c>
      <c r="K112" s="178">
        <v>2.98063E-4</v>
      </c>
      <c r="L112" s="22">
        <f t="shared" si="10"/>
        <v>0.22571128480375757</v>
      </c>
      <c r="M112" s="109">
        <f t="shared" si="11"/>
        <v>9.7284909527731306E-2</v>
      </c>
      <c r="N112" s="187">
        <f>Input!$K$33</f>
        <v>155</v>
      </c>
      <c r="O112" s="22">
        <f t="shared" si="16"/>
        <v>34.985249144582426</v>
      </c>
      <c r="P112" s="22">
        <f t="shared" si="17"/>
        <v>15.079160976798352</v>
      </c>
      <c r="Q112" s="22">
        <f t="shared" si="18"/>
        <v>50.064410121380774</v>
      </c>
      <c r="R112" s="109">
        <f t="shared" si="19"/>
        <v>5.6099674761513223E-2</v>
      </c>
    </row>
    <row r="113" spans="1:18" x14ac:dyDescent="0.3">
      <c r="A113" s="272" t="s">
        <v>119</v>
      </c>
      <c r="B113" s="177">
        <v>7.7709999999999999</v>
      </c>
      <c r="C113" s="170">
        <v>0.877</v>
      </c>
      <c r="D113" s="170">
        <v>0.378</v>
      </c>
      <c r="E113" s="170">
        <f t="shared" si="12"/>
        <v>0.11285548835413718</v>
      </c>
      <c r="F113" s="279">
        <f t="shared" si="13"/>
        <v>4.8642388367005532E-2</v>
      </c>
      <c r="G113" s="187">
        <f>Input!$J$33</f>
        <v>6710</v>
      </c>
      <c r="H113" s="170">
        <f t="shared" si="14"/>
        <v>757.26032685626046</v>
      </c>
      <c r="I113" s="279">
        <f t="shared" si="15"/>
        <v>326.39042594260712</v>
      </c>
      <c r="J113" s="395" t="s">
        <v>801</v>
      </c>
      <c r="K113" s="178">
        <v>2.98063E-4</v>
      </c>
      <c r="L113" s="22">
        <f t="shared" si="10"/>
        <v>0.22571128480375757</v>
      </c>
      <c r="M113" s="109">
        <f t="shared" si="11"/>
        <v>9.7284909527731306E-2</v>
      </c>
      <c r="N113" s="187">
        <f>Input!$K$33</f>
        <v>155</v>
      </c>
      <c r="O113" s="22">
        <f t="shared" si="16"/>
        <v>34.985249144582426</v>
      </c>
      <c r="P113" s="22">
        <f t="shared" si="17"/>
        <v>15.079160976798352</v>
      </c>
      <c r="Q113" s="22">
        <f t="shared" si="18"/>
        <v>50.064410121380774</v>
      </c>
      <c r="R113" s="109">
        <f t="shared" si="19"/>
        <v>5.6099674761513223E-2</v>
      </c>
    </row>
    <row r="114" spans="1:18" x14ac:dyDescent="0.3">
      <c r="A114" s="272" t="s">
        <v>337</v>
      </c>
      <c r="B114" s="177">
        <v>1.448</v>
      </c>
      <c r="C114" s="170">
        <v>0.42499999999999999</v>
      </c>
      <c r="D114" s="170">
        <v>0.64800000000000002</v>
      </c>
      <c r="E114" s="170">
        <f t="shared" si="12"/>
        <v>0.29350828729281769</v>
      </c>
      <c r="F114" s="279">
        <f t="shared" si="13"/>
        <v>0.44751381215469616</v>
      </c>
      <c r="G114" s="187">
        <f>Input!$J$34</f>
        <v>1414</v>
      </c>
      <c r="H114" s="170">
        <f t="shared" si="14"/>
        <v>415.0207182320442</v>
      </c>
      <c r="I114" s="279">
        <f t="shared" si="15"/>
        <v>632.78453038674036</v>
      </c>
      <c r="J114" s="395" t="s">
        <v>748</v>
      </c>
      <c r="K114" s="178">
        <v>0.98780487800000005</v>
      </c>
      <c r="L114" s="22">
        <f t="shared" si="10"/>
        <v>409.9594899406768</v>
      </c>
      <c r="M114" s="109">
        <f t="shared" si="11"/>
        <v>625.06764583896143</v>
      </c>
      <c r="N114" s="111">
        <f>Input!$K$34</f>
        <v>310</v>
      </c>
      <c r="O114" s="22">
        <f t="shared" si="16"/>
        <v>127087.4418816098</v>
      </c>
      <c r="P114" s="22">
        <f t="shared" si="17"/>
        <v>193770.97021007806</v>
      </c>
      <c r="Q114" s="22">
        <f t="shared" si="18"/>
        <v>320858.41209168785</v>
      </c>
      <c r="R114" s="109">
        <f t="shared" si="19"/>
        <v>359.5378936693408</v>
      </c>
    </row>
    <row r="115" spans="1:18" x14ac:dyDescent="0.3">
      <c r="A115" s="272" t="s">
        <v>337</v>
      </c>
      <c r="B115" s="177">
        <v>1.448</v>
      </c>
      <c r="C115" s="170">
        <v>0.42499999999999999</v>
      </c>
      <c r="D115" s="170">
        <v>0.64800000000000002</v>
      </c>
      <c r="E115" s="170">
        <f t="shared" si="12"/>
        <v>0.29350828729281769</v>
      </c>
      <c r="F115" s="279">
        <f t="shared" si="13"/>
        <v>0.44751381215469616</v>
      </c>
      <c r="G115" s="187">
        <f>Input!$J$34</f>
        <v>1414</v>
      </c>
      <c r="H115" s="170">
        <f t="shared" si="14"/>
        <v>415.0207182320442</v>
      </c>
      <c r="I115" s="279">
        <f t="shared" si="15"/>
        <v>632.78453038674036</v>
      </c>
      <c r="J115" s="395" t="s">
        <v>749</v>
      </c>
      <c r="K115" s="178">
        <v>1.2195121999999999E-2</v>
      </c>
      <c r="L115" s="22">
        <f t="shared" si="10"/>
        <v>5.0612282913674029</v>
      </c>
      <c r="M115" s="109">
        <f t="shared" si="11"/>
        <v>7.7168845477790056</v>
      </c>
      <c r="N115" s="187">
        <f>Input!$K$34</f>
        <v>310</v>
      </c>
      <c r="O115" s="22">
        <f t="shared" si="16"/>
        <v>1568.9807703238948</v>
      </c>
      <c r="P115" s="22">
        <f t="shared" si="17"/>
        <v>2392.2342098114918</v>
      </c>
      <c r="Q115" s="22">
        <f t="shared" si="18"/>
        <v>3961.2149801353867</v>
      </c>
      <c r="R115" s="109">
        <f t="shared" si="19"/>
        <v>4.4387394459907066</v>
      </c>
    </row>
    <row r="116" spans="1:18" x14ac:dyDescent="0.3">
      <c r="A116" s="272" t="s">
        <v>318</v>
      </c>
      <c r="B116" s="177">
        <v>526.80100000000004</v>
      </c>
      <c r="C116" s="170">
        <v>5.5960000000000001</v>
      </c>
      <c r="D116" s="170">
        <v>81.397000000000006</v>
      </c>
      <c r="E116" s="170">
        <f t="shared" si="12"/>
        <v>1.0622607018589561E-2</v>
      </c>
      <c r="F116" s="279">
        <f t="shared" si="13"/>
        <v>0.15451185552039576</v>
      </c>
      <c r="G116" s="187">
        <f>Input!$J$35</f>
        <v>572662</v>
      </c>
      <c r="H116" s="170">
        <f t="shared" si="14"/>
        <v>6083.1633804795356</v>
      </c>
      <c r="I116" s="279">
        <f t="shared" si="15"/>
        <v>88483.068206020878</v>
      </c>
      <c r="J116" s="395" t="s">
        <v>752</v>
      </c>
      <c r="K116" s="178">
        <v>0.57191851400000004</v>
      </c>
      <c r="L116" s="22">
        <f t="shared" si="10"/>
        <v>3479.073760983073</v>
      </c>
      <c r="M116" s="109">
        <f t="shared" si="11"/>
        <v>50605.104882548112</v>
      </c>
      <c r="N116" s="111">
        <f>Input!$K$35</f>
        <v>152</v>
      </c>
      <c r="O116" s="22">
        <f t="shared" si="16"/>
        <v>528819.21166942711</v>
      </c>
      <c r="P116" s="22">
        <f t="shared" si="17"/>
        <v>7691975.9421473127</v>
      </c>
      <c r="Q116" s="22">
        <f t="shared" si="18"/>
        <v>8220795.15381674</v>
      </c>
      <c r="R116" s="109">
        <f t="shared" si="19"/>
        <v>9211.812009609348</v>
      </c>
    </row>
    <row r="117" spans="1:18" x14ac:dyDescent="0.3">
      <c r="A117" s="272" t="s">
        <v>318</v>
      </c>
      <c r="B117" s="177">
        <v>526.80100000000004</v>
      </c>
      <c r="C117" s="170">
        <v>5.5960000000000001</v>
      </c>
      <c r="D117" s="170">
        <v>81.397000000000006</v>
      </c>
      <c r="E117" s="170">
        <f t="shared" si="12"/>
        <v>1.0622607018589561E-2</v>
      </c>
      <c r="F117" s="279">
        <f t="shared" si="13"/>
        <v>0.15451185552039576</v>
      </c>
      <c r="G117" s="187">
        <f>Input!$J$35</f>
        <v>572662</v>
      </c>
      <c r="H117" s="170">
        <f t="shared" si="14"/>
        <v>6083.1633804795356</v>
      </c>
      <c r="I117" s="279">
        <f t="shared" si="15"/>
        <v>88483.068206020878</v>
      </c>
      <c r="J117" s="395" t="s">
        <v>753</v>
      </c>
      <c r="K117" s="178">
        <v>9.5738848000000001E-2</v>
      </c>
      <c r="L117" s="22">
        <f t="shared" si="10"/>
        <v>582.39505424289644</v>
      </c>
      <c r="M117" s="109">
        <f t="shared" si="11"/>
        <v>8471.2670175498661</v>
      </c>
      <c r="N117" s="187">
        <f>Input!$K$35</f>
        <v>152</v>
      </c>
      <c r="O117" s="22">
        <f t="shared" si="16"/>
        <v>88524.048244920254</v>
      </c>
      <c r="P117" s="22">
        <f t="shared" si="17"/>
        <v>1287632.5866675796</v>
      </c>
      <c r="Q117" s="22">
        <f t="shared" si="18"/>
        <v>1376156.6349124999</v>
      </c>
      <c r="R117" s="109">
        <f t="shared" si="19"/>
        <v>1542.0523172512017</v>
      </c>
    </row>
    <row r="118" spans="1:18" x14ac:dyDescent="0.3">
      <c r="A118" s="272" t="s">
        <v>318</v>
      </c>
      <c r="B118" s="177">
        <v>526.80100000000004</v>
      </c>
      <c r="C118" s="170">
        <v>5.5960000000000001</v>
      </c>
      <c r="D118" s="170">
        <v>81.397000000000006</v>
      </c>
      <c r="E118" s="170">
        <f t="shared" si="12"/>
        <v>1.0622607018589561E-2</v>
      </c>
      <c r="F118" s="279">
        <f t="shared" si="13"/>
        <v>0.15451185552039576</v>
      </c>
      <c r="G118" s="187">
        <f>Input!$J$35</f>
        <v>572662</v>
      </c>
      <c r="H118" s="170">
        <f t="shared" si="14"/>
        <v>6083.1633804795356</v>
      </c>
      <c r="I118" s="279">
        <f t="shared" si="15"/>
        <v>88483.068206020878</v>
      </c>
      <c r="J118" s="395" t="s">
        <v>754</v>
      </c>
      <c r="K118" s="178">
        <v>0.33031701099999999</v>
      </c>
      <c r="L118" s="22">
        <f t="shared" si="10"/>
        <v>2009.3723452646559</v>
      </c>
      <c r="M118" s="109">
        <f t="shared" si="11"/>
        <v>29227.462613921947</v>
      </c>
      <c r="N118" s="187">
        <f>Input!$K$35</f>
        <v>152</v>
      </c>
      <c r="O118" s="22">
        <f t="shared" si="16"/>
        <v>305424.59648022772</v>
      </c>
      <c r="P118" s="22">
        <f t="shared" si="17"/>
        <v>4442574.3173161363</v>
      </c>
      <c r="Q118" s="22">
        <f t="shared" si="18"/>
        <v>4747998.9137963643</v>
      </c>
      <c r="R118" s="109">
        <f t="shared" si="19"/>
        <v>5320.3701828545163</v>
      </c>
    </row>
    <row r="119" spans="1:18" x14ac:dyDescent="0.3">
      <c r="A119" s="272" t="s">
        <v>318</v>
      </c>
      <c r="B119" s="177">
        <v>526.80100000000004</v>
      </c>
      <c r="C119" s="170">
        <v>5.5960000000000001</v>
      </c>
      <c r="D119" s="170">
        <v>81.397000000000006</v>
      </c>
      <c r="E119" s="170">
        <f t="shared" si="12"/>
        <v>1.0622607018589561E-2</v>
      </c>
      <c r="F119" s="279">
        <f t="shared" si="13"/>
        <v>0.15451185552039576</v>
      </c>
      <c r="G119" s="187">
        <f>Input!$J$35</f>
        <v>572662</v>
      </c>
      <c r="H119" s="170">
        <f t="shared" si="14"/>
        <v>6083.1633804795356</v>
      </c>
      <c r="I119" s="279">
        <f t="shared" si="15"/>
        <v>88483.068206020878</v>
      </c>
      <c r="J119" s="395" t="s">
        <v>755</v>
      </c>
      <c r="K119" s="178">
        <v>2.0256279999999998E-3</v>
      </c>
      <c r="L119" s="22">
        <f t="shared" si="10"/>
        <v>12.322226072073999</v>
      </c>
      <c r="M119" s="109">
        <f t="shared" si="11"/>
        <v>179.23378048402563</v>
      </c>
      <c r="N119" s="187">
        <f>Input!$K$35</f>
        <v>152</v>
      </c>
      <c r="O119" s="22">
        <f t="shared" si="16"/>
        <v>1872.9783629552478</v>
      </c>
      <c r="P119" s="22">
        <f t="shared" si="17"/>
        <v>27243.534633571897</v>
      </c>
      <c r="Q119" s="22">
        <f t="shared" si="18"/>
        <v>29116.512996527144</v>
      </c>
      <c r="R119" s="109">
        <f t="shared" si="19"/>
        <v>32.626508638258485</v>
      </c>
    </row>
    <row r="120" spans="1:18" x14ac:dyDescent="0.3">
      <c r="A120" s="272" t="s">
        <v>82</v>
      </c>
      <c r="B120" s="177">
        <v>1.4219999999999999</v>
      </c>
      <c r="C120" s="170">
        <v>1.012</v>
      </c>
      <c r="D120" s="170">
        <v>0.41</v>
      </c>
      <c r="E120" s="170">
        <f t="shared" si="12"/>
        <v>0.71167369901547117</v>
      </c>
      <c r="F120" s="279">
        <f t="shared" si="13"/>
        <v>0.28832630098452883</v>
      </c>
      <c r="G120" s="187">
        <f>Input!$J$36</f>
        <v>1395</v>
      </c>
      <c r="H120" s="170">
        <f t="shared" si="14"/>
        <v>992.78481012658233</v>
      </c>
      <c r="I120" s="279">
        <f t="shared" si="15"/>
        <v>402.21518987341773</v>
      </c>
      <c r="J120" s="395" t="s">
        <v>786</v>
      </c>
      <c r="K120" s="178">
        <v>7.1684600000000004E-4</v>
      </c>
      <c r="L120" s="22">
        <f t="shared" si="10"/>
        <v>0.71167382000000012</v>
      </c>
      <c r="M120" s="109">
        <f t="shared" si="11"/>
        <v>0.28832635000000001</v>
      </c>
      <c r="N120" s="111">
        <f>Input!$K$36</f>
        <v>325</v>
      </c>
      <c r="O120" s="22">
        <f t="shared" si="16"/>
        <v>231.29399150000003</v>
      </c>
      <c r="P120" s="22">
        <f t="shared" si="17"/>
        <v>93.706063749999998</v>
      </c>
      <c r="Q120" s="22">
        <f t="shared" si="18"/>
        <v>325.00005525000006</v>
      </c>
      <c r="R120" s="109">
        <f t="shared" si="19"/>
        <v>0.36417881191038753</v>
      </c>
    </row>
    <row r="121" spans="1:18" x14ac:dyDescent="0.3">
      <c r="A121" s="272" t="s">
        <v>82</v>
      </c>
      <c r="B121" s="177">
        <v>1.4219999999999999</v>
      </c>
      <c r="C121" s="170">
        <v>1.012</v>
      </c>
      <c r="D121" s="170">
        <v>0.41</v>
      </c>
      <c r="E121" s="170">
        <f t="shared" si="12"/>
        <v>0.71167369901547117</v>
      </c>
      <c r="F121" s="279">
        <f t="shared" si="13"/>
        <v>0.28832630098452883</v>
      </c>
      <c r="G121" s="187">
        <f>Input!$J$36</f>
        <v>1395</v>
      </c>
      <c r="H121" s="170">
        <f t="shared" si="14"/>
        <v>992.78481012658233</v>
      </c>
      <c r="I121" s="279">
        <f t="shared" si="15"/>
        <v>402.21518987341773</v>
      </c>
      <c r="J121" s="395" t="s">
        <v>787</v>
      </c>
      <c r="K121" s="178">
        <v>0.68387096800000002</v>
      </c>
      <c r="L121" s="22">
        <f t="shared" si="10"/>
        <v>678.93670911696211</v>
      </c>
      <c r="M121" s="109">
        <f t="shared" si="11"/>
        <v>275.06329124303801</v>
      </c>
      <c r="N121" s="187">
        <f>Input!$K$36</f>
        <v>325</v>
      </c>
      <c r="O121" s="22">
        <f t="shared" si="16"/>
        <v>220654.43046301269</v>
      </c>
      <c r="P121" s="22">
        <f t="shared" si="17"/>
        <v>89395.569653987346</v>
      </c>
      <c r="Q121" s="22">
        <f t="shared" si="18"/>
        <v>310050.00011700002</v>
      </c>
      <c r="R121" s="109">
        <f t="shared" si="19"/>
        <v>347.42652763110436</v>
      </c>
    </row>
    <row r="122" spans="1:18" x14ac:dyDescent="0.3">
      <c r="A122" s="272" t="s">
        <v>82</v>
      </c>
      <c r="B122" s="177">
        <v>1.4219999999999999</v>
      </c>
      <c r="C122" s="170">
        <v>1.012</v>
      </c>
      <c r="D122" s="170">
        <v>0.41</v>
      </c>
      <c r="E122" s="170">
        <f t="shared" si="12"/>
        <v>0.71167369901547117</v>
      </c>
      <c r="F122" s="279">
        <f t="shared" si="13"/>
        <v>0.28832630098452883</v>
      </c>
      <c r="G122" s="187">
        <f>Input!$J$36</f>
        <v>1395</v>
      </c>
      <c r="H122" s="170">
        <f t="shared" si="14"/>
        <v>992.78481012658233</v>
      </c>
      <c r="I122" s="279">
        <f t="shared" si="15"/>
        <v>402.21518987341773</v>
      </c>
      <c r="J122" s="395" t="s">
        <v>789</v>
      </c>
      <c r="K122" s="178">
        <v>5.8064515999999997E-2</v>
      </c>
      <c r="L122" s="22">
        <f t="shared" si="10"/>
        <v>57.6455694921519</v>
      </c>
      <c r="M122" s="109">
        <f t="shared" si="11"/>
        <v>23.3544303278481</v>
      </c>
      <c r="N122" s="187">
        <f>Input!$K$36</f>
        <v>325</v>
      </c>
      <c r="O122" s="22">
        <f t="shared" si="16"/>
        <v>18734.810084949368</v>
      </c>
      <c r="P122" s="22">
        <f t="shared" si="17"/>
        <v>7590.1898565506326</v>
      </c>
      <c r="Q122" s="22">
        <f t="shared" si="18"/>
        <v>26324.999941499998</v>
      </c>
      <c r="R122" s="109">
        <f t="shared" si="19"/>
        <v>29.498478684447822</v>
      </c>
    </row>
    <row r="123" spans="1:18" x14ac:dyDescent="0.3">
      <c r="A123" s="272" t="s">
        <v>82</v>
      </c>
      <c r="B123" s="177">
        <v>1.4219999999999999</v>
      </c>
      <c r="C123" s="170">
        <v>1.012</v>
      </c>
      <c r="D123" s="170">
        <v>0.41</v>
      </c>
      <c r="E123" s="170">
        <f t="shared" si="12"/>
        <v>0.71167369901547117</v>
      </c>
      <c r="F123" s="279">
        <f t="shared" si="13"/>
        <v>0.28832630098452883</v>
      </c>
      <c r="G123" s="187">
        <f>Input!$J$36</f>
        <v>1395</v>
      </c>
      <c r="H123" s="170">
        <f t="shared" si="14"/>
        <v>992.78481012658233</v>
      </c>
      <c r="I123" s="279">
        <f t="shared" si="15"/>
        <v>402.21518987341773</v>
      </c>
      <c r="J123" s="395" t="s">
        <v>790</v>
      </c>
      <c r="K123" s="178">
        <v>8.9605735000000006E-2</v>
      </c>
      <c r="L123" s="22">
        <f t="shared" si="10"/>
        <v>88.959212608227858</v>
      </c>
      <c r="M123" s="109">
        <f t="shared" si="11"/>
        <v>36.040787716772158</v>
      </c>
      <c r="N123" s="187">
        <f>Input!$K$36</f>
        <v>325</v>
      </c>
      <c r="O123" s="22">
        <f t="shared" si="16"/>
        <v>28911.744097674055</v>
      </c>
      <c r="P123" s="22">
        <f t="shared" si="17"/>
        <v>11713.256007950951</v>
      </c>
      <c r="Q123" s="22">
        <f t="shared" si="18"/>
        <v>40625.000105625004</v>
      </c>
      <c r="R123" s="109">
        <f t="shared" si="19"/>
        <v>45.522343868358092</v>
      </c>
    </row>
    <row r="124" spans="1:18" x14ac:dyDescent="0.3">
      <c r="A124" s="272" t="s">
        <v>82</v>
      </c>
      <c r="B124" s="177">
        <v>1.4219999999999999</v>
      </c>
      <c r="C124" s="170">
        <v>1.012</v>
      </c>
      <c r="D124" s="170">
        <v>0.41</v>
      </c>
      <c r="E124" s="170">
        <f t="shared" si="12"/>
        <v>0.71167369901547117</v>
      </c>
      <c r="F124" s="279">
        <f t="shared" si="13"/>
        <v>0.28832630098452883</v>
      </c>
      <c r="G124" s="187">
        <f>Input!$J$36</f>
        <v>1395</v>
      </c>
      <c r="H124" s="170">
        <f t="shared" si="14"/>
        <v>992.78481012658233</v>
      </c>
      <c r="I124" s="279">
        <f t="shared" si="15"/>
        <v>402.21518987341773</v>
      </c>
      <c r="J124" s="395" t="s">
        <v>792</v>
      </c>
      <c r="K124" s="178">
        <v>5.734767E-3</v>
      </c>
      <c r="L124" s="22">
        <f t="shared" si="10"/>
        <v>5.6933895672151902</v>
      </c>
      <c r="M124" s="109">
        <f t="shared" si="11"/>
        <v>2.30661039778481</v>
      </c>
      <c r="N124" s="187">
        <f>Input!$K$36</f>
        <v>325</v>
      </c>
      <c r="O124" s="22">
        <f t="shared" si="16"/>
        <v>1850.3516093449368</v>
      </c>
      <c r="P124" s="22">
        <f t="shared" si="17"/>
        <v>749.6483792800633</v>
      </c>
      <c r="Q124" s="22">
        <f t="shared" si="18"/>
        <v>2599.9999886250002</v>
      </c>
      <c r="R124" s="109">
        <f t="shared" si="19"/>
        <v>2.9134299872537439</v>
      </c>
    </row>
    <row r="125" spans="1:18" x14ac:dyDescent="0.3">
      <c r="A125" s="272" t="s">
        <v>82</v>
      </c>
      <c r="B125" s="177">
        <v>1.4219999999999999</v>
      </c>
      <c r="C125" s="170">
        <v>1.012</v>
      </c>
      <c r="D125" s="170">
        <v>0.41</v>
      </c>
      <c r="E125" s="170">
        <f t="shared" si="12"/>
        <v>0.71167369901547117</v>
      </c>
      <c r="F125" s="279">
        <f t="shared" si="13"/>
        <v>0.28832630098452883</v>
      </c>
      <c r="G125" s="187">
        <f>Input!$J$36</f>
        <v>1395</v>
      </c>
      <c r="H125" s="170">
        <f t="shared" si="14"/>
        <v>992.78481012658233</v>
      </c>
      <c r="I125" s="279">
        <f t="shared" si="15"/>
        <v>402.21518987341773</v>
      </c>
      <c r="J125" s="395" t="s">
        <v>793</v>
      </c>
      <c r="K125" s="178">
        <v>0.16200716800000001</v>
      </c>
      <c r="L125" s="22">
        <f t="shared" si="10"/>
        <v>160.83825552202532</v>
      </c>
      <c r="M125" s="109">
        <f t="shared" si="11"/>
        <v>65.161743837974683</v>
      </c>
      <c r="N125" s="187">
        <f>Input!$K$36</f>
        <v>325</v>
      </c>
      <c r="O125" s="22">
        <f t="shared" si="16"/>
        <v>52272.433044658232</v>
      </c>
      <c r="P125" s="22">
        <f t="shared" si="17"/>
        <v>21177.566747341771</v>
      </c>
      <c r="Q125" s="22">
        <f t="shared" si="18"/>
        <v>73449.999792000002</v>
      </c>
      <c r="R125" s="109">
        <f t="shared" si="19"/>
        <v>82.304397266925605</v>
      </c>
    </row>
    <row r="126" spans="1:18" x14ac:dyDescent="0.3">
      <c r="A126" s="272" t="s">
        <v>315</v>
      </c>
      <c r="B126" s="177">
        <v>7.6420000000000003</v>
      </c>
      <c r="C126" s="170">
        <v>5.8490000000000002</v>
      </c>
      <c r="D126" s="170">
        <v>1.7929999999999999</v>
      </c>
      <c r="E126" s="170">
        <f t="shared" si="12"/>
        <v>0.76537555613713681</v>
      </c>
      <c r="F126" s="279">
        <f t="shared" si="13"/>
        <v>0.2346244438628631</v>
      </c>
      <c r="G126" s="187">
        <f>Input!$J$37</f>
        <v>8260</v>
      </c>
      <c r="H126" s="170">
        <f t="shared" si="14"/>
        <v>6322.0020936927503</v>
      </c>
      <c r="I126" s="279">
        <f t="shared" si="15"/>
        <v>1937.9979063072492</v>
      </c>
      <c r="J126" s="395" t="s">
        <v>769</v>
      </c>
      <c r="K126" s="178">
        <v>3.874092E-3</v>
      </c>
      <c r="L126" s="22">
        <f t="shared" si="10"/>
        <v>24.492017735158335</v>
      </c>
      <c r="M126" s="109">
        <f t="shared" si="11"/>
        <v>7.5079821848416639</v>
      </c>
      <c r="N126" s="111">
        <f>Input!$K$37</f>
        <v>334</v>
      </c>
      <c r="O126" s="22">
        <f t="shared" si="16"/>
        <v>8180.3339235428839</v>
      </c>
      <c r="P126" s="22">
        <f t="shared" si="17"/>
        <v>2507.6660497371158</v>
      </c>
      <c r="Q126" s="22">
        <f t="shared" si="18"/>
        <v>10687.999973279999</v>
      </c>
      <c r="R126" s="109">
        <f t="shared" si="19"/>
        <v>11.976438370058903</v>
      </c>
    </row>
    <row r="127" spans="1:18" x14ac:dyDescent="0.3">
      <c r="A127" s="272" t="s">
        <v>315</v>
      </c>
      <c r="B127" s="177">
        <v>7.6420000000000003</v>
      </c>
      <c r="C127" s="170">
        <v>5.8490000000000002</v>
      </c>
      <c r="D127" s="170">
        <v>1.7929999999999999</v>
      </c>
      <c r="E127" s="170">
        <f t="shared" si="12"/>
        <v>0.76537555613713681</v>
      </c>
      <c r="F127" s="279">
        <f t="shared" si="13"/>
        <v>0.2346244438628631</v>
      </c>
      <c r="G127" s="187">
        <f>Input!$J$37</f>
        <v>8260</v>
      </c>
      <c r="H127" s="170">
        <f t="shared" si="14"/>
        <v>6322.0020936927503</v>
      </c>
      <c r="I127" s="279">
        <f t="shared" si="15"/>
        <v>1937.9979063072492</v>
      </c>
      <c r="J127" s="395" t="s">
        <v>771</v>
      </c>
      <c r="K127" s="178">
        <v>0.39261501199999999</v>
      </c>
      <c r="L127" s="22">
        <f t="shared" si="10"/>
        <v>2482.1129278792041</v>
      </c>
      <c r="M127" s="109">
        <f t="shared" si="11"/>
        <v>760.88707124079554</v>
      </c>
      <c r="N127" s="187">
        <f>Input!$K$37</f>
        <v>334</v>
      </c>
      <c r="O127" s="22">
        <f t="shared" si="16"/>
        <v>829025.71791165415</v>
      </c>
      <c r="P127" s="22">
        <f t="shared" si="17"/>
        <v>254136.28179442571</v>
      </c>
      <c r="Q127" s="22">
        <f t="shared" si="18"/>
        <v>1083161.99970608</v>
      </c>
      <c r="R127" s="109">
        <f t="shared" si="19"/>
        <v>1213.7371787706479</v>
      </c>
    </row>
    <row r="128" spans="1:18" x14ac:dyDescent="0.3">
      <c r="A128" s="272" t="s">
        <v>315</v>
      </c>
      <c r="B128" s="177">
        <v>7.6420000000000003</v>
      </c>
      <c r="C128" s="170">
        <v>5.8490000000000002</v>
      </c>
      <c r="D128" s="170">
        <v>1.7929999999999999</v>
      </c>
      <c r="E128" s="170">
        <f t="shared" si="12"/>
        <v>0.76537555613713681</v>
      </c>
      <c r="F128" s="279">
        <f t="shared" si="13"/>
        <v>0.2346244438628631</v>
      </c>
      <c r="G128" s="187">
        <f>Input!$J$37</f>
        <v>8260</v>
      </c>
      <c r="H128" s="170">
        <f t="shared" si="14"/>
        <v>6322.0020936927503</v>
      </c>
      <c r="I128" s="279">
        <f t="shared" si="15"/>
        <v>1937.9979063072492</v>
      </c>
      <c r="J128" s="395" t="s">
        <v>774</v>
      </c>
      <c r="K128" s="178">
        <v>0.49552058100000002</v>
      </c>
      <c r="L128" s="22">
        <f t="shared" si="10"/>
        <v>3132.6821505498483</v>
      </c>
      <c r="M128" s="109">
        <f t="shared" si="11"/>
        <v>960.31784851015175</v>
      </c>
      <c r="N128" s="187">
        <f>Input!$K$37</f>
        <v>334</v>
      </c>
      <c r="O128" s="22">
        <f t="shared" si="16"/>
        <v>1046315.8382836493</v>
      </c>
      <c r="P128" s="22">
        <f t="shared" si="17"/>
        <v>320746.16140239069</v>
      </c>
      <c r="Q128" s="22">
        <f t="shared" si="18"/>
        <v>1367061.99968604</v>
      </c>
      <c r="R128" s="109">
        <f t="shared" si="19"/>
        <v>1531.861323748192</v>
      </c>
    </row>
    <row r="129" spans="1:18" x14ac:dyDescent="0.3">
      <c r="A129" s="272" t="s">
        <v>315</v>
      </c>
      <c r="B129" s="177">
        <v>7.6420000000000003</v>
      </c>
      <c r="C129" s="170">
        <v>5.8490000000000002</v>
      </c>
      <c r="D129" s="170">
        <v>1.7929999999999999</v>
      </c>
      <c r="E129" s="170">
        <f t="shared" si="12"/>
        <v>0.76537555613713681</v>
      </c>
      <c r="F129" s="279">
        <f t="shared" si="13"/>
        <v>0.2346244438628631</v>
      </c>
      <c r="G129" s="187">
        <f>Input!$J$37</f>
        <v>8260</v>
      </c>
      <c r="H129" s="170">
        <f t="shared" si="14"/>
        <v>6322.0020936927503</v>
      </c>
      <c r="I129" s="279">
        <f t="shared" si="15"/>
        <v>1937.9979063072492</v>
      </c>
      <c r="J129" s="395" t="s">
        <v>775</v>
      </c>
      <c r="K129" s="178">
        <v>9.1404358000000005E-2</v>
      </c>
      <c r="L129" s="22">
        <f t="shared" si="10"/>
        <v>577.85854264864167</v>
      </c>
      <c r="M129" s="109">
        <f t="shared" si="11"/>
        <v>177.14145443135828</v>
      </c>
      <c r="N129" s="187">
        <f>Input!$K$37</f>
        <v>334</v>
      </c>
      <c r="O129" s="22">
        <f t="shared" si="16"/>
        <v>193004.75324464633</v>
      </c>
      <c r="P129" s="22">
        <f t="shared" si="17"/>
        <v>59165.245780073667</v>
      </c>
      <c r="Q129" s="22">
        <f t="shared" si="18"/>
        <v>252169.99902471999</v>
      </c>
      <c r="R129" s="109">
        <f t="shared" si="19"/>
        <v>282.56909240714998</v>
      </c>
    </row>
    <row r="130" spans="1:18" x14ac:dyDescent="0.3">
      <c r="A130" s="272" t="s">
        <v>315</v>
      </c>
      <c r="B130" s="177">
        <v>7.6420000000000003</v>
      </c>
      <c r="C130" s="170">
        <v>5.8490000000000002</v>
      </c>
      <c r="D130" s="170">
        <v>1.7929999999999999</v>
      </c>
      <c r="E130" s="170">
        <f t="shared" si="12"/>
        <v>0.76537555613713681</v>
      </c>
      <c r="F130" s="279">
        <f t="shared" si="13"/>
        <v>0.2346244438628631</v>
      </c>
      <c r="G130" s="187">
        <f>Input!$J$37</f>
        <v>8260</v>
      </c>
      <c r="H130" s="170">
        <f t="shared" si="14"/>
        <v>6322.0020936927503</v>
      </c>
      <c r="I130" s="279">
        <f t="shared" si="15"/>
        <v>1937.9979063072492</v>
      </c>
      <c r="J130" s="395" t="s">
        <v>777</v>
      </c>
      <c r="K130" s="178">
        <v>1.6343825999999999E-2</v>
      </c>
      <c r="L130" s="22">
        <f t="shared" si="10"/>
        <v>103.32570219095</v>
      </c>
      <c r="M130" s="109">
        <f t="shared" si="11"/>
        <v>31.674300569049983</v>
      </c>
      <c r="N130" s="187">
        <f>Input!$K$37</f>
        <v>334</v>
      </c>
      <c r="O130" s="22">
        <f t="shared" si="16"/>
        <v>34510.784531777295</v>
      </c>
      <c r="P130" s="22">
        <f t="shared" si="17"/>
        <v>10579.216390062695</v>
      </c>
      <c r="Q130" s="22">
        <f t="shared" si="18"/>
        <v>45090.000921839994</v>
      </c>
      <c r="R130" s="109">
        <f t="shared" si="19"/>
        <v>50.5256005329678</v>
      </c>
    </row>
    <row r="131" spans="1:18" x14ac:dyDescent="0.3">
      <c r="A131" s="272" t="s">
        <v>315</v>
      </c>
      <c r="B131" s="177">
        <v>7.6420000000000003</v>
      </c>
      <c r="C131" s="170">
        <v>5.8490000000000002</v>
      </c>
      <c r="D131" s="170">
        <v>1.7929999999999999</v>
      </c>
      <c r="E131" s="170">
        <f t="shared" si="12"/>
        <v>0.76537555613713681</v>
      </c>
      <c r="F131" s="279">
        <f t="shared" si="13"/>
        <v>0.2346244438628631</v>
      </c>
      <c r="G131" s="187">
        <f>Input!$J$37</f>
        <v>8260</v>
      </c>
      <c r="H131" s="170">
        <f t="shared" si="14"/>
        <v>6322.0020936927503</v>
      </c>
      <c r="I131" s="279">
        <f t="shared" si="15"/>
        <v>1937.9979063072492</v>
      </c>
      <c r="J131" s="395" t="s">
        <v>789</v>
      </c>
      <c r="K131" s="178">
        <v>2.42131E-4</v>
      </c>
      <c r="L131" s="22">
        <f t="shared" ref="L131:L194" si="23">K131*H131</f>
        <v>1.5307526889479193</v>
      </c>
      <c r="M131" s="109">
        <f t="shared" ref="M131:M194" si="24">K131*I131</f>
        <v>0.46924937105208059</v>
      </c>
      <c r="N131" s="187">
        <f>Input!$K$37</f>
        <v>334</v>
      </c>
      <c r="O131" s="22">
        <f t="shared" si="16"/>
        <v>511.27139810860501</v>
      </c>
      <c r="P131" s="22">
        <f t="shared" si="17"/>
        <v>156.72928993139493</v>
      </c>
      <c r="Q131" s="22">
        <f t="shared" si="18"/>
        <v>668.00068803999989</v>
      </c>
      <c r="R131" s="109">
        <f t="shared" si="19"/>
        <v>0.74852817098322177</v>
      </c>
    </row>
    <row r="132" spans="1:18" x14ac:dyDescent="0.3">
      <c r="A132" s="272" t="s">
        <v>288</v>
      </c>
      <c r="B132" s="177">
        <v>47.451999999999998</v>
      </c>
      <c r="C132" s="170">
        <v>9.0830000000000002</v>
      </c>
      <c r="D132" s="170">
        <v>4.2809999999999997</v>
      </c>
      <c r="E132" s="170">
        <f t="shared" ref="E132:E195" si="25">C132/B132</f>
        <v>0.19141448200286607</v>
      </c>
      <c r="F132" s="279">
        <f t="shared" ref="F132:F195" si="26">D132/B132</f>
        <v>9.0217482930118859E-2</v>
      </c>
      <c r="G132" s="187">
        <f>Input!$J$38</f>
        <v>51361</v>
      </c>
      <c r="H132" s="170">
        <f t="shared" ref="H132:H195" si="27">G132*E132</f>
        <v>9831.2392101492042</v>
      </c>
      <c r="I132" s="279">
        <f t="shared" ref="I132:I195" si="28">G132*F132</f>
        <v>4633.6601407738344</v>
      </c>
      <c r="J132" s="395" t="s">
        <v>832</v>
      </c>
      <c r="K132" s="178">
        <v>0.23755378599999999</v>
      </c>
      <c r="L132" s="22">
        <f t="shared" si="23"/>
        <v>2335.4480954425931</v>
      </c>
      <c r="M132" s="109">
        <f t="shared" si="24"/>
        <v>1100.7435094781172</v>
      </c>
      <c r="N132" s="111">
        <f>Input!$K$38</f>
        <v>169</v>
      </c>
      <c r="O132" s="22">
        <f t="shared" ref="O132:O195" si="29">N132*L132</f>
        <v>394690.72812979826</v>
      </c>
      <c r="P132" s="22">
        <f t="shared" ref="P132:P195" si="30">N132*M132</f>
        <v>186025.65310180181</v>
      </c>
      <c r="Q132" s="22">
        <f t="shared" ref="Q132:Q195" si="31">SUM(O132:P132)</f>
        <v>580716.38123160007</v>
      </c>
      <c r="R132" s="109">
        <f t="shared" ref="R132:R195" si="32">(Q132/1000000)*1120.55</f>
        <v>650.72174098906942</v>
      </c>
    </row>
    <row r="133" spans="1:18" x14ac:dyDescent="0.3">
      <c r="A133" s="272" t="s">
        <v>288</v>
      </c>
      <c r="B133" s="177">
        <v>47.451999999999998</v>
      </c>
      <c r="C133" s="170">
        <v>9.0830000000000002</v>
      </c>
      <c r="D133" s="170">
        <v>4.2809999999999997</v>
      </c>
      <c r="E133" s="170">
        <f t="shared" si="25"/>
        <v>0.19141448200286607</v>
      </c>
      <c r="F133" s="279">
        <f t="shared" si="26"/>
        <v>9.0217482930118859E-2</v>
      </c>
      <c r="G133" s="187">
        <f>Input!$J$38</f>
        <v>51361</v>
      </c>
      <c r="H133" s="170">
        <f t="shared" si="27"/>
        <v>9831.2392101492042</v>
      </c>
      <c r="I133" s="279">
        <f t="shared" si="28"/>
        <v>4633.6601407738344</v>
      </c>
      <c r="J133" s="395" t="s">
        <v>834</v>
      </c>
      <c r="K133" s="178">
        <v>0.72085823900000001</v>
      </c>
      <c r="L133" s="22">
        <f t="shared" si="23"/>
        <v>7086.9297842159067</v>
      </c>
      <c r="M133" s="109">
        <f t="shared" si="24"/>
        <v>3340.2120892027183</v>
      </c>
      <c r="N133" s="187">
        <f>Input!$K$38</f>
        <v>169</v>
      </c>
      <c r="O133" s="22">
        <f t="shared" si="29"/>
        <v>1197691.1335324883</v>
      </c>
      <c r="P133" s="22">
        <f t="shared" si="30"/>
        <v>564495.84307525936</v>
      </c>
      <c r="Q133" s="22">
        <f t="shared" si="31"/>
        <v>1762186.9766077476</v>
      </c>
      <c r="R133" s="109">
        <f t="shared" si="32"/>
        <v>1974.6186166378116</v>
      </c>
    </row>
    <row r="134" spans="1:18" x14ac:dyDescent="0.3">
      <c r="A134" s="272" t="s">
        <v>288</v>
      </c>
      <c r="B134" s="177">
        <v>47.451999999999998</v>
      </c>
      <c r="C134" s="170">
        <v>9.0830000000000002</v>
      </c>
      <c r="D134" s="170">
        <v>4.2809999999999997</v>
      </c>
      <c r="E134" s="170">
        <f t="shared" si="25"/>
        <v>0.19141448200286607</v>
      </c>
      <c r="F134" s="279">
        <f t="shared" si="26"/>
        <v>9.0217482930118859E-2</v>
      </c>
      <c r="G134" s="187">
        <f>Input!$J$38</f>
        <v>51361</v>
      </c>
      <c r="H134" s="170">
        <f t="shared" si="27"/>
        <v>9831.2392101492042</v>
      </c>
      <c r="I134" s="279">
        <f t="shared" si="28"/>
        <v>4633.6601407738344</v>
      </c>
      <c r="J134" s="395" t="s">
        <v>835</v>
      </c>
      <c r="K134" s="178">
        <v>4.1587974999999999E-2</v>
      </c>
      <c r="L134" s="22">
        <f t="shared" si="23"/>
        <v>408.86133049070486</v>
      </c>
      <c r="M134" s="109">
        <f t="shared" si="24"/>
        <v>192.70454209299871</v>
      </c>
      <c r="N134" s="187">
        <f>Input!$K$38</f>
        <v>169</v>
      </c>
      <c r="O134" s="22">
        <f t="shared" si="29"/>
        <v>69097.564852929121</v>
      </c>
      <c r="P134" s="22">
        <f t="shared" si="30"/>
        <v>32567.067613716783</v>
      </c>
      <c r="Q134" s="22">
        <f t="shared" si="31"/>
        <v>101664.63246664591</v>
      </c>
      <c r="R134" s="109">
        <f t="shared" si="32"/>
        <v>113.92030391050007</v>
      </c>
    </row>
    <row r="135" spans="1:18" x14ac:dyDescent="0.3">
      <c r="A135" s="272" t="s">
        <v>316</v>
      </c>
      <c r="B135" s="177">
        <v>7.7380000000000004</v>
      </c>
      <c r="C135" s="170">
        <v>1.7809999999999999</v>
      </c>
      <c r="D135" s="170">
        <v>1.4570000000000001</v>
      </c>
      <c r="E135" s="170">
        <f t="shared" si="25"/>
        <v>0.23016283277332641</v>
      </c>
      <c r="F135" s="279">
        <f t="shared" si="26"/>
        <v>0.18829154820367019</v>
      </c>
      <c r="G135" s="187">
        <f>Input!$J$39</f>
        <v>7305</v>
      </c>
      <c r="H135" s="170">
        <f t="shared" si="27"/>
        <v>1681.3394934091496</v>
      </c>
      <c r="I135" s="279">
        <f t="shared" si="28"/>
        <v>1375.4697596278108</v>
      </c>
      <c r="J135" s="395" t="s">
        <v>779</v>
      </c>
      <c r="K135" s="178">
        <v>1</v>
      </c>
      <c r="L135" s="22">
        <f t="shared" si="23"/>
        <v>1681.3394934091496</v>
      </c>
      <c r="M135" s="109">
        <f t="shared" si="24"/>
        <v>1375.4697596278108</v>
      </c>
      <c r="N135" s="111">
        <f>Input!$K$39</f>
        <v>183</v>
      </c>
      <c r="O135" s="22">
        <f t="shared" si="29"/>
        <v>307685.12729387439</v>
      </c>
      <c r="P135" s="22">
        <f t="shared" si="30"/>
        <v>251710.9660118894</v>
      </c>
      <c r="Q135" s="22">
        <f t="shared" si="31"/>
        <v>559396.09330576379</v>
      </c>
      <c r="R135" s="109">
        <f t="shared" si="32"/>
        <v>626.83129235377362</v>
      </c>
    </row>
    <row r="136" spans="1:18" x14ac:dyDescent="0.3">
      <c r="A136" s="272" t="s">
        <v>336</v>
      </c>
      <c r="B136" s="177">
        <v>271.92700000000002</v>
      </c>
      <c r="C136" s="170">
        <v>1.357</v>
      </c>
      <c r="D136" s="170">
        <v>2.2440000000000002</v>
      </c>
      <c r="E136" s="170">
        <f t="shared" si="25"/>
        <v>4.9903098993479859E-3</v>
      </c>
      <c r="F136" s="279">
        <f t="shared" si="26"/>
        <v>8.252214748811262E-3</v>
      </c>
      <c r="G136" s="187">
        <f>Input!$J$40</f>
        <v>300499</v>
      </c>
      <c r="H136" s="170">
        <f t="shared" si="27"/>
        <v>1499.5831344441704</v>
      </c>
      <c r="I136" s="279">
        <f t="shared" si="28"/>
        <v>2479.7822798030356</v>
      </c>
      <c r="J136" s="395" t="s">
        <v>750</v>
      </c>
      <c r="K136" s="178">
        <v>1.6306200000000001E-4</v>
      </c>
      <c r="L136" s="22">
        <f t="shared" si="23"/>
        <v>0.2445250250687353</v>
      </c>
      <c r="M136" s="109">
        <f t="shared" si="24"/>
        <v>0.40435825810924259</v>
      </c>
      <c r="N136" s="111">
        <f>Input!$K$40</f>
        <v>178</v>
      </c>
      <c r="O136" s="22">
        <f t="shared" si="29"/>
        <v>43.525454462234883</v>
      </c>
      <c r="P136" s="22">
        <f t="shared" si="30"/>
        <v>71.975769943445187</v>
      </c>
      <c r="Q136" s="22">
        <f t="shared" si="31"/>
        <v>115.50122440568006</v>
      </c>
      <c r="R136" s="109">
        <f t="shared" si="32"/>
        <v>0.12942489700778478</v>
      </c>
    </row>
    <row r="137" spans="1:18" x14ac:dyDescent="0.3">
      <c r="A137" s="272" t="s">
        <v>336</v>
      </c>
      <c r="B137" s="177">
        <v>271.92700000000002</v>
      </c>
      <c r="C137" s="170">
        <v>1.357</v>
      </c>
      <c r="D137" s="170">
        <v>2.2440000000000002</v>
      </c>
      <c r="E137" s="170">
        <f t="shared" si="25"/>
        <v>4.9903098993479859E-3</v>
      </c>
      <c r="F137" s="279">
        <f t="shared" si="26"/>
        <v>8.252214748811262E-3</v>
      </c>
      <c r="G137" s="187">
        <f>Input!$J$40</f>
        <v>300499</v>
      </c>
      <c r="H137" s="170">
        <f t="shared" si="27"/>
        <v>1499.5831344441704</v>
      </c>
      <c r="I137" s="279">
        <f t="shared" si="28"/>
        <v>2479.7822798030356</v>
      </c>
      <c r="J137" s="395" t="s">
        <v>755</v>
      </c>
      <c r="K137" s="178">
        <v>1.0615679999999999E-3</v>
      </c>
      <c r="L137" s="22">
        <f t="shared" si="23"/>
        <v>1.591909468865629</v>
      </c>
      <c r="M137" s="109">
        <f t="shared" si="24"/>
        <v>2.6324575152059486</v>
      </c>
      <c r="N137" s="187">
        <f>Input!$K$40</f>
        <v>178</v>
      </c>
      <c r="O137" s="22">
        <f t="shared" si="29"/>
        <v>283.35988545808198</v>
      </c>
      <c r="P137" s="22">
        <f t="shared" si="30"/>
        <v>468.57743770665883</v>
      </c>
      <c r="Q137" s="22">
        <f t="shared" si="31"/>
        <v>751.93732316474075</v>
      </c>
      <c r="R137" s="109">
        <f t="shared" si="32"/>
        <v>0.84258336747225027</v>
      </c>
    </row>
    <row r="138" spans="1:18" x14ac:dyDescent="0.3">
      <c r="A138" s="272" t="s">
        <v>336</v>
      </c>
      <c r="B138" s="177">
        <v>271.92700000000002</v>
      </c>
      <c r="C138" s="170">
        <v>1.357</v>
      </c>
      <c r="D138" s="170">
        <v>2.2440000000000002</v>
      </c>
      <c r="E138" s="170">
        <f t="shared" si="25"/>
        <v>4.9903098993479859E-3</v>
      </c>
      <c r="F138" s="279">
        <f t="shared" si="26"/>
        <v>8.252214748811262E-3</v>
      </c>
      <c r="G138" s="187">
        <f>Input!$J$40</f>
        <v>300499</v>
      </c>
      <c r="H138" s="170">
        <f t="shared" si="27"/>
        <v>1499.5831344441704</v>
      </c>
      <c r="I138" s="279">
        <f t="shared" si="28"/>
        <v>2479.7822798030356</v>
      </c>
      <c r="J138" s="395" t="s">
        <v>756</v>
      </c>
      <c r="K138" s="178">
        <v>0.35276656499999998</v>
      </c>
      <c r="L138" s="22">
        <f t="shared" si="23"/>
        <v>529.00279126980308</v>
      </c>
      <c r="M138" s="109">
        <f t="shared" si="24"/>
        <v>874.78427679398567</v>
      </c>
      <c r="N138" s="187">
        <f>Input!$K$40</f>
        <v>178</v>
      </c>
      <c r="O138" s="22">
        <f t="shared" si="29"/>
        <v>94162.496846024951</v>
      </c>
      <c r="P138" s="22">
        <f t="shared" si="30"/>
        <v>155711.60126932946</v>
      </c>
      <c r="Q138" s="22">
        <f t="shared" si="31"/>
        <v>249874.09811535443</v>
      </c>
      <c r="R138" s="109">
        <f t="shared" si="32"/>
        <v>279.99642064316038</v>
      </c>
    </row>
    <row r="139" spans="1:18" x14ac:dyDescent="0.3">
      <c r="A139" s="272" t="s">
        <v>336</v>
      </c>
      <c r="B139" s="177">
        <v>271.92700000000002</v>
      </c>
      <c r="C139" s="170">
        <v>1.357</v>
      </c>
      <c r="D139" s="170">
        <v>2.2440000000000002</v>
      </c>
      <c r="E139" s="170">
        <f t="shared" si="25"/>
        <v>4.9903098993479859E-3</v>
      </c>
      <c r="F139" s="279">
        <f t="shared" si="26"/>
        <v>8.252214748811262E-3</v>
      </c>
      <c r="G139" s="187">
        <f>Input!$J$40</f>
        <v>300499</v>
      </c>
      <c r="H139" s="170">
        <f t="shared" si="27"/>
        <v>1499.5831344441704</v>
      </c>
      <c r="I139" s="279">
        <f t="shared" si="28"/>
        <v>2479.7822798030356</v>
      </c>
      <c r="J139" s="395" t="s">
        <v>757</v>
      </c>
      <c r="K139" s="178">
        <v>0.64593892200000003</v>
      </c>
      <c r="L139" s="22">
        <f t="shared" si="23"/>
        <v>968.63911331224847</v>
      </c>
      <c r="M139" s="109">
        <f t="shared" si="24"/>
        <v>1601.7878926106753</v>
      </c>
      <c r="N139" s="187">
        <f>Input!$K$40</f>
        <v>178</v>
      </c>
      <c r="O139" s="22">
        <f t="shared" si="29"/>
        <v>172417.76216958024</v>
      </c>
      <c r="P139" s="22">
        <f t="shared" si="30"/>
        <v>285118.24488470022</v>
      </c>
      <c r="Q139" s="22">
        <f t="shared" si="31"/>
        <v>457536.00705428049</v>
      </c>
      <c r="R139" s="109">
        <f t="shared" si="32"/>
        <v>512.69197270467396</v>
      </c>
    </row>
    <row r="140" spans="1:18" x14ac:dyDescent="0.3">
      <c r="A140" s="272" t="s">
        <v>336</v>
      </c>
      <c r="B140" s="177">
        <v>271.92700000000002</v>
      </c>
      <c r="C140" s="170">
        <v>1.357</v>
      </c>
      <c r="D140" s="170">
        <v>2.2440000000000002</v>
      </c>
      <c r="E140" s="170">
        <f t="shared" si="25"/>
        <v>4.9903098993479859E-3</v>
      </c>
      <c r="F140" s="279">
        <f t="shared" si="26"/>
        <v>8.252214748811262E-3</v>
      </c>
      <c r="G140" s="187">
        <f>Input!$J$40</f>
        <v>300499</v>
      </c>
      <c r="H140" s="170">
        <f t="shared" si="27"/>
        <v>1499.5831344441704</v>
      </c>
      <c r="I140" s="279">
        <f t="shared" si="28"/>
        <v>2479.7822798030356</v>
      </c>
      <c r="J140" s="395" t="s">
        <v>758</v>
      </c>
      <c r="K140" s="330">
        <v>6.9883799999999997E-5</v>
      </c>
      <c r="L140" s="22">
        <f t="shared" si="23"/>
        <v>0.10479656785086951</v>
      </c>
      <c r="M140" s="109">
        <f t="shared" si="24"/>
        <v>0.17329660888529938</v>
      </c>
      <c r="N140" s="187">
        <f>Input!$K$40</f>
        <v>178</v>
      </c>
      <c r="O140" s="22">
        <f t="shared" si="29"/>
        <v>18.653789077454771</v>
      </c>
      <c r="P140" s="22">
        <f t="shared" si="30"/>
        <v>30.846796381583289</v>
      </c>
      <c r="Q140" s="22">
        <f t="shared" si="31"/>
        <v>49.500585459038064</v>
      </c>
      <c r="R140" s="109">
        <f t="shared" si="32"/>
        <v>5.54678810361251E-2</v>
      </c>
    </row>
    <row r="141" spans="1:18" x14ac:dyDescent="0.3">
      <c r="A141" s="272" t="s">
        <v>289</v>
      </c>
      <c r="B141" s="177">
        <v>15.446</v>
      </c>
      <c r="C141" s="170">
        <v>0.98699999999999999</v>
      </c>
      <c r="D141" s="170">
        <v>3.9340000000000002</v>
      </c>
      <c r="E141" s="170">
        <f t="shared" si="25"/>
        <v>6.3900038845008417E-2</v>
      </c>
      <c r="F141" s="279">
        <f t="shared" si="26"/>
        <v>0.25469377185031727</v>
      </c>
      <c r="G141" s="187">
        <f>Input!$J$41</f>
        <v>15503</v>
      </c>
      <c r="H141" s="170">
        <f t="shared" si="27"/>
        <v>990.64230221416551</v>
      </c>
      <c r="I141" s="279">
        <f t="shared" si="28"/>
        <v>3948.5175449954686</v>
      </c>
      <c r="J141" s="395" t="s">
        <v>783</v>
      </c>
      <c r="K141" s="178">
        <v>3.9347219999999999E-3</v>
      </c>
      <c r="L141" s="22">
        <f t="shared" si="23"/>
        <v>3.8979020606527257</v>
      </c>
      <c r="M141" s="109">
        <f t="shared" si="24"/>
        <v>15.53631885167966</v>
      </c>
      <c r="N141" s="111">
        <f>Input!$K$41</f>
        <v>221</v>
      </c>
      <c r="O141" s="22">
        <f t="shared" si="29"/>
        <v>861.43635540425237</v>
      </c>
      <c r="P141" s="22">
        <f t="shared" si="30"/>
        <v>3433.5264662212048</v>
      </c>
      <c r="Q141" s="22">
        <f t="shared" si="31"/>
        <v>4294.9628216254569</v>
      </c>
      <c r="R141" s="109">
        <f t="shared" si="32"/>
        <v>4.8127205897724057</v>
      </c>
    </row>
    <row r="142" spans="1:18" x14ac:dyDescent="0.3">
      <c r="A142" s="272" t="s">
        <v>289</v>
      </c>
      <c r="B142" s="177">
        <v>15.446</v>
      </c>
      <c r="C142" s="170">
        <v>0.98699999999999999</v>
      </c>
      <c r="D142" s="170">
        <v>3.9340000000000002</v>
      </c>
      <c r="E142" s="170">
        <f t="shared" si="25"/>
        <v>6.3900038845008417E-2</v>
      </c>
      <c r="F142" s="279">
        <f t="shared" si="26"/>
        <v>0.25469377185031727</v>
      </c>
      <c r="G142" s="187">
        <f>Input!$J$41</f>
        <v>15503</v>
      </c>
      <c r="H142" s="170">
        <f t="shared" si="27"/>
        <v>990.64230221416551</v>
      </c>
      <c r="I142" s="279">
        <f t="shared" si="28"/>
        <v>3948.5175449954686</v>
      </c>
      <c r="J142" s="395" t="s">
        <v>785</v>
      </c>
      <c r="K142" s="178">
        <v>6.5987227999999995E-2</v>
      </c>
      <c r="L142" s="22">
        <f t="shared" si="23"/>
        <v>65.36973946265104</v>
      </c>
      <c r="M142" s="109">
        <f t="shared" si="24"/>
        <v>260.55172750361623</v>
      </c>
      <c r="N142" s="187">
        <f>Input!$K$41</f>
        <v>221</v>
      </c>
      <c r="O142" s="22">
        <f t="shared" si="29"/>
        <v>14446.71242124588</v>
      </c>
      <c r="P142" s="22">
        <f t="shared" si="30"/>
        <v>57581.931778299186</v>
      </c>
      <c r="Q142" s="22">
        <f t="shared" si="31"/>
        <v>72028.644199545059</v>
      </c>
      <c r="R142" s="109">
        <f t="shared" si="32"/>
        <v>80.711697257800225</v>
      </c>
    </row>
    <row r="143" spans="1:18" x14ac:dyDescent="0.3">
      <c r="A143" s="272" t="s">
        <v>289</v>
      </c>
      <c r="B143" s="177">
        <v>15.446</v>
      </c>
      <c r="C143" s="170">
        <v>0.98699999999999999</v>
      </c>
      <c r="D143" s="170">
        <v>3.9340000000000002</v>
      </c>
      <c r="E143" s="170">
        <f t="shared" si="25"/>
        <v>6.3900038845008417E-2</v>
      </c>
      <c r="F143" s="279">
        <f t="shared" si="26"/>
        <v>0.25469377185031727</v>
      </c>
      <c r="G143" s="187">
        <f>Input!$J$41</f>
        <v>15503</v>
      </c>
      <c r="H143" s="170">
        <f t="shared" si="27"/>
        <v>990.64230221416551</v>
      </c>
      <c r="I143" s="279">
        <f t="shared" si="28"/>
        <v>3948.5175449954686</v>
      </c>
      <c r="J143" s="395" t="s">
        <v>787</v>
      </c>
      <c r="K143" s="178">
        <v>1.612591E-3</v>
      </c>
      <c r="L143" s="22">
        <f t="shared" si="23"/>
        <v>1.5975008607698433</v>
      </c>
      <c r="M143" s="109">
        <f t="shared" si="24"/>
        <v>6.3673438564017877</v>
      </c>
      <c r="N143" s="187">
        <f>Input!$K$41</f>
        <v>221</v>
      </c>
      <c r="O143" s="22">
        <f t="shared" si="29"/>
        <v>353.0476902301354</v>
      </c>
      <c r="P143" s="22">
        <f t="shared" si="30"/>
        <v>1407.1829922647951</v>
      </c>
      <c r="Q143" s="22">
        <f t="shared" si="31"/>
        <v>1760.2306824949305</v>
      </c>
      <c r="R143" s="109">
        <f t="shared" si="32"/>
        <v>1.9724264912696943</v>
      </c>
    </row>
    <row r="144" spans="1:18" x14ac:dyDescent="0.3">
      <c r="A144" s="272" t="s">
        <v>289</v>
      </c>
      <c r="B144" s="177">
        <v>15.446</v>
      </c>
      <c r="C144" s="170">
        <v>0.98699999999999999</v>
      </c>
      <c r="D144" s="170">
        <v>3.9340000000000002</v>
      </c>
      <c r="E144" s="170">
        <f t="shared" si="25"/>
        <v>6.3900038845008417E-2</v>
      </c>
      <c r="F144" s="279">
        <f t="shared" si="26"/>
        <v>0.25469377185031727</v>
      </c>
      <c r="G144" s="187">
        <f>Input!$J$41</f>
        <v>15503</v>
      </c>
      <c r="H144" s="170">
        <f t="shared" si="27"/>
        <v>990.64230221416551</v>
      </c>
      <c r="I144" s="279">
        <f t="shared" si="28"/>
        <v>3948.5175449954686</v>
      </c>
      <c r="J144" s="395" t="s">
        <v>788</v>
      </c>
      <c r="K144" s="178">
        <v>0.91324259799999996</v>
      </c>
      <c r="L144" s="22">
        <f t="shared" si="23"/>
        <v>904.69674976276565</v>
      </c>
      <c r="M144" s="109">
        <f t="shared" si="24"/>
        <v>3605.9544210402437</v>
      </c>
      <c r="N144" s="187">
        <f>Input!$K$41</f>
        <v>221</v>
      </c>
      <c r="O144" s="22">
        <f t="shared" si="29"/>
        <v>199937.9816975712</v>
      </c>
      <c r="P144" s="22">
        <f t="shared" si="30"/>
        <v>796915.92704989389</v>
      </c>
      <c r="Q144" s="22">
        <f t="shared" si="31"/>
        <v>996853.90874746512</v>
      </c>
      <c r="R144" s="109">
        <f t="shared" si="32"/>
        <v>1117.024647446972</v>
      </c>
    </row>
    <row r="145" spans="1:18" x14ac:dyDescent="0.3">
      <c r="A145" s="272" t="s">
        <v>289</v>
      </c>
      <c r="B145" s="177">
        <v>15.446</v>
      </c>
      <c r="C145" s="170">
        <v>0.98699999999999999</v>
      </c>
      <c r="D145" s="170">
        <v>3.9340000000000002</v>
      </c>
      <c r="E145" s="170">
        <f t="shared" si="25"/>
        <v>6.3900038845008417E-2</v>
      </c>
      <c r="F145" s="279">
        <f t="shared" si="26"/>
        <v>0.25469377185031727</v>
      </c>
      <c r="G145" s="187">
        <f>Input!$J$41</f>
        <v>15503</v>
      </c>
      <c r="H145" s="170">
        <f t="shared" si="27"/>
        <v>990.64230221416551</v>
      </c>
      <c r="I145" s="279">
        <f t="shared" si="28"/>
        <v>3948.5175449954686</v>
      </c>
      <c r="J145" s="395" t="s">
        <v>791</v>
      </c>
      <c r="K145" s="178">
        <v>2.9026640000000001E-3</v>
      </c>
      <c r="L145" s="22">
        <f t="shared" si="23"/>
        <v>2.8755017475141784</v>
      </c>
      <c r="M145" s="109">
        <f t="shared" si="24"/>
        <v>11.461219731226727</v>
      </c>
      <c r="N145" s="187">
        <f>Input!$K$41</f>
        <v>221</v>
      </c>
      <c r="O145" s="22">
        <f t="shared" si="29"/>
        <v>635.48588620063344</v>
      </c>
      <c r="P145" s="22">
        <f t="shared" si="30"/>
        <v>2532.9295606011065</v>
      </c>
      <c r="Q145" s="22">
        <f t="shared" si="31"/>
        <v>3168.41544680174</v>
      </c>
      <c r="R145" s="109">
        <f t="shared" si="32"/>
        <v>3.5503679289136896</v>
      </c>
    </row>
    <row r="146" spans="1:18" x14ac:dyDescent="0.3">
      <c r="A146" s="272" t="s">
        <v>289</v>
      </c>
      <c r="B146" s="177">
        <v>15.446</v>
      </c>
      <c r="C146" s="170">
        <v>0.98699999999999999</v>
      </c>
      <c r="D146" s="170">
        <v>3.9340000000000002</v>
      </c>
      <c r="E146" s="170">
        <f t="shared" si="25"/>
        <v>6.3900038845008417E-2</v>
      </c>
      <c r="F146" s="279">
        <f t="shared" si="26"/>
        <v>0.25469377185031727</v>
      </c>
      <c r="G146" s="187">
        <f>Input!$J$41</f>
        <v>15503</v>
      </c>
      <c r="H146" s="170">
        <f t="shared" si="27"/>
        <v>990.64230221416551</v>
      </c>
      <c r="I146" s="279">
        <f t="shared" si="28"/>
        <v>3948.5175449954686</v>
      </c>
      <c r="J146" s="395" t="s">
        <v>794</v>
      </c>
      <c r="K146" s="178">
        <v>1.1804167000000001E-2</v>
      </c>
      <c r="L146" s="22">
        <f t="shared" si="23"/>
        <v>11.69370717260048</v>
      </c>
      <c r="M146" s="109">
        <f t="shared" si="24"/>
        <v>46.608960503556531</v>
      </c>
      <c r="N146" s="187">
        <f>Input!$K$41</f>
        <v>221</v>
      </c>
      <c r="O146" s="22">
        <f t="shared" si="29"/>
        <v>2584.3092851447059</v>
      </c>
      <c r="P146" s="22">
        <f t="shared" si="30"/>
        <v>10300.580271285993</v>
      </c>
      <c r="Q146" s="22">
        <f t="shared" si="31"/>
        <v>12884.889556430699</v>
      </c>
      <c r="R146" s="109">
        <f t="shared" si="32"/>
        <v>14.438162992458418</v>
      </c>
    </row>
    <row r="147" spans="1:18" x14ac:dyDescent="0.3">
      <c r="A147" s="272" t="s">
        <v>289</v>
      </c>
      <c r="B147" s="177">
        <v>15.446</v>
      </c>
      <c r="C147" s="170">
        <v>0.98699999999999999</v>
      </c>
      <c r="D147" s="170">
        <v>3.9340000000000002</v>
      </c>
      <c r="E147" s="170">
        <f t="shared" si="25"/>
        <v>6.3900038845008417E-2</v>
      </c>
      <c r="F147" s="279">
        <f t="shared" si="26"/>
        <v>0.25469377185031727</v>
      </c>
      <c r="G147" s="187">
        <f>Input!$J$41</f>
        <v>15503</v>
      </c>
      <c r="H147" s="170">
        <f t="shared" si="27"/>
        <v>990.64230221416551</v>
      </c>
      <c r="I147" s="279">
        <f t="shared" si="28"/>
        <v>3948.5175449954686</v>
      </c>
      <c r="J147" s="395" t="s">
        <v>797</v>
      </c>
      <c r="K147" s="178">
        <v>1.2900699999999999E-4</v>
      </c>
      <c r="L147" s="22">
        <f t="shared" si="23"/>
        <v>0.12779979148174284</v>
      </c>
      <c r="M147" s="109">
        <f t="shared" si="24"/>
        <v>0.50938640292723036</v>
      </c>
      <c r="N147" s="187">
        <f>Input!$K$41</f>
        <v>221</v>
      </c>
      <c r="O147" s="22">
        <f t="shared" si="29"/>
        <v>28.243753917465167</v>
      </c>
      <c r="P147" s="22">
        <f t="shared" si="30"/>
        <v>112.57439504691791</v>
      </c>
      <c r="Q147" s="22">
        <f t="shared" si="31"/>
        <v>140.81814896438308</v>
      </c>
      <c r="R147" s="109">
        <f t="shared" si="32"/>
        <v>0.15779377682203946</v>
      </c>
    </row>
    <row r="148" spans="1:18" x14ac:dyDescent="0.3">
      <c r="A148" s="272" t="s">
        <v>289</v>
      </c>
      <c r="B148" s="177">
        <v>15.446</v>
      </c>
      <c r="C148" s="170">
        <v>0.98699999999999999</v>
      </c>
      <c r="D148" s="170">
        <v>3.9340000000000002</v>
      </c>
      <c r="E148" s="170">
        <f t="shared" si="25"/>
        <v>6.3900038845008417E-2</v>
      </c>
      <c r="F148" s="279">
        <f t="shared" si="26"/>
        <v>0.25469377185031727</v>
      </c>
      <c r="G148" s="187">
        <f>Input!$J$41</f>
        <v>15503</v>
      </c>
      <c r="H148" s="170">
        <f t="shared" si="27"/>
        <v>990.64230221416551</v>
      </c>
      <c r="I148" s="279">
        <f t="shared" si="28"/>
        <v>3948.5175449954686</v>
      </c>
      <c r="J148" s="395" t="s">
        <v>799</v>
      </c>
      <c r="K148" s="178">
        <v>3.87022E-4</v>
      </c>
      <c r="L148" s="22">
        <f t="shared" si="23"/>
        <v>0.38340036508753078</v>
      </c>
      <c r="M148" s="109">
        <f t="shared" si="24"/>
        <v>1.5281631572992362</v>
      </c>
      <c r="N148" s="187">
        <f>Input!$K$41</f>
        <v>221</v>
      </c>
      <c r="O148" s="22">
        <f t="shared" si="29"/>
        <v>84.731480684344305</v>
      </c>
      <c r="P148" s="22">
        <f t="shared" si="30"/>
        <v>337.72405776313121</v>
      </c>
      <c r="Q148" s="22">
        <f t="shared" si="31"/>
        <v>422.45553844747553</v>
      </c>
      <c r="R148" s="109">
        <f t="shared" si="32"/>
        <v>0.47338255360731868</v>
      </c>
    </row>
    <row r="149" spans="1:18" ht="14.4" customHeight="1" x14ac:dyDescent="0.3">
      <c r="A149" s="272" t="s">
        <v>307</v>
      </c>
      <c r="B149" s="177">
        <v>5.6180000000000003</v>
      </c>
      <c r="C149" s="170">
        <v>4.9080000000000004</v>
      </c>
      <c r="D149" s="170">
        <v>0.71</v>
      </c>
      <c r="E149" s="170">
        <f t="shared" si="25"/>
        <v>0.87362050551797799</v>
      </c>
      <c r="F149" s="279">
        <f t="shared" si="26"/>
        <v>0.12637949448202207</v>
      </c>
      <c r="G149" s="187">
        <f>Input!$J$42</f>
        <v>727</v>
      </c>
      <c r="H149" s="170">
        <f t="shared" si="27"/>
        <v>635.12210751156999</v>
      </c>
      <c r="I149" s="279">
        <f t="shared" si="28"/>
        <v>91.877892488430049</v>
      </c>
      <c r="J149" s="395" t="s">
        <v>763</v>
      </c>
      <c r="K149" s="178">
        <v>4.5392021999999997E-2</v>
      </c>
      <c r="L149" s="22">
        <f t="shared" si="23"/>
        <v>28.829476676851549</v>
      </c>
      <c r="M149" s="109">
        <f t="shared" si="24"/>
        <v>4.1705233171484517</v>
      </c>
      <c r="N149" s="111">
        <f>Input!$K$42</f>
        <v>254</v>
      </c>
      <c r="O149" s="22">
        <f t="shared" si="29"/>
        <v>7322.687075920293</v>
      </c>
      <c r="P149" s="22">
        <f t="shared" si="30"/>
        <v>1059.3129225557068</v>
      </c>
      <c r="Q149" s="22">
        <f t="shared" si="31"/>
        <v>8381.9999984759997</v>
      </c>
      <c r="R149" s="109">
        <f t="shared" si="32"/>
        <v>9.3924500982922812</v>
      </c>
    </row>
    <row r="150" spans="1:18" x14ac:dyDescent="0.3">
      <c r="A150" s="272" t="s">
        <v>307</v>
      </c>
      <c r="B150" s="177">
        <v>5.6180000000000003</v>
      </c>
      <c r="C150" s="170">
        <v>4.9080000000000004</v>
      </c>
      <c r="D150" s="170">
        <v>0.71</v>
      </c>
      <c r="E150" s="170">
        <f t="shared" si="25"/>
        <v>0.87362050551797799</v>
      </c>
      <c r="F150" s="279">
        <f t="shared" si="26"/>
        <v>0.12637949448202207</v>
      </c>
      <c r="G150" s="187">
        <f>Input!$J$42</f>
        <v>727</v>
      </c>
      <c r="H150" s="170">
        <f t="shared" si="27"/>
        <v>635.12210751156999</v>
      </c>
      <c r="I150" s="279">
        <f t="shared" si="28"/>
        <v>91.877892488430049</v>
      </c>
      <c r="J150" s="395" t="s">
        <v>769</v>
      </c>
      <c r="K150" s="178">
        <v>0.59834938100000001</v>
      </c>
      <c r="L150" s="22">
        <f t="shared" si="23"/>
        <v>380.02491988896338</v>
      </c>
      <c r="M150" s="109">
        <f t="shared" si="24"/>
        <v>54.975080098036671</v>
      </c>
      <c r="N150" s="187">
        <f>Input!$K$42</f>
        <v>254</v>
      </c>
      <c r="O150" s="22">
        <f t="shared" si="29"/>
        <v>96526.329651796696</v>
      </c>
      <c r="P150" s="22">
        <f t="shared" si="30"/>
        <v>13963.670344901315</v>
      </c>
      <c r="Q150" s="22">
        <f t="shared" si="31"/>
        <v>110489.99999669801</v>
      </c>
      <c r="R150" s="109">
        <f t="shared" si="32"/>
        <v>123.80956949629994</v>
      </c>
    </row>
    <row r="151" spans="1:18" x14ac:dyDescent="0.3">
      <c r="A151" s="272" t="s">
        <v>307</v>
      </c>
      <c r="B151" s="177">
        <v>5.6180000000000003</v>
      </c>
      <c r="C151" s="170">
        <v>4.9080000000000004</v>
      </c>
      <c r="D151" s="170">
        <v>0.71</v>
      </c>
      <c r="E151" s="170">
        <f t="shared" si="25"/>
        <v>0.87362050551797799</v>
      </c>
      <c r="F151" s="279">
        <f t="shared" si="26"/>
        <v>0.12637949448202207</v>
      </c>
      <c r="G151" s="187">
        <f>Input!$J$42</f>
        <v>727</v>
      </c>
      <c r="H151" s="170">
        <f t="shared" si="27"/>
        <v>635.12210751156999</v>
      </c>
      <c r="I151" s="279">
        <f t="shared" si="28"/>
        <v>91.877892488430049</v>
      </c>
      <c r="J151" s="395" t="s">
        <v>771</v>
      </c>
      <c r="K151" s="178">
        <v>0.35625859700000001</v>
      </c>
      <c r="L151" s="22">
        <f t="shared" si="23"/>
        <v>226.26771094575508</v>
      </c>
      <c r="M151" s="109">
        <f t="shared" si="24"/>
        <v>32.732289073244928</v>
      </c>
      <c r="N151" s="187">
        <f>Input!$K$42</f>
        <v>254</v>
      </c>
      <c r="O151" s="22">
        <f t="shared" si="29"/>
        <v>57471.998580221793</v>
      </c>
      <c r="P151" s="22">
        <f t="shared" si="30"/>
        <v>8314.0014246042119</v>
      </c>
      <c r="Q151" s="22">
        <f t="shared" si="31"/>
        <v>65786.000004825997</v>
      </c>
      <c r="R151" s="109">
        <f t="shared" si="32"/>
        <v>73.716502305407772</v>
      </c>
    </row>
    <row r="152" spans="1:18" x14ac:dyDescent="0.3">
      <c r="A152" s="272" t="s">
        <v>307</v>
      </c>
      <c r="B152" s="177">
        <v>5.6180000000000003</v>
      </c>
      <c r="C152" s="170">
        <v>4.9080000000000004</v>
      </c>
      <c r="D152" s="170">
        <v>0.71</v>
      </c>
      <c r="E152" s="170">
        <f t="shared" si="25"/>
        <v>0.87362050551797799</v>
      </c>
      <c r="F152" s="279">
        <f t="shared" si="26"/>
        <v>0.12637949448202207</v>
      </c>
      <c r="G152" s="187">
        <f>Input!$J$43</f>
        <v>4730</v>
      </c>
      <c r="H152" s="170">
        <f t="shared" si="27"/>
        <v>4132.2249911000363</v>
      </c>
      <c r="I152" s="279">
        <f t="shared" si="28"/>
        <v>597.7750088999644</v>
      </c>
      <c r="J152" s="395" t="s">
        <v>786</v>
      </c>
      <c r="K152" s="178">
        <v>7.7167019000000003E-2</v>
      </c>
      <c r="L152" s="22">
        <f t="shared" si="23"/>
        <v>318.87148440049134</v>
      </c>
      <c r="M152" s="109">
        <f t="shared" si="24"/>
        <v>46.128515469508727</v>
      </c>
      <c r="N152" s="187">
        <f>Input!$K$42</f>
        <v>254</v>
      </c>
      <c r="O152" s="22">
        <f t="shared" si="29"/>
        <v>80993.357037724796</v>
      </c>
      <c r="P152" s="22">
        <f t="shared" si="30"/>
        <v>11716.642929255217</v>
      </c>
      <c r="Q152" s="22">
        <f t="shared" si="31"/>
        <v>92709.999966980016</v>
      </c>
      <c r="R152" s="109">
        <f t="shared" si="32"/>
        <v>103.88619046299945</v>
      </c>
    </row>
    <row r="153" spans="1:18" x14ac:dyDescent="0.3">
      <c r="A153" s="272" t="s">
        <v>307</v>
      </c>
      <c r="B153" s="177">
        <v>5.6180000000000003</v>
      </c>
      <c r="C153" s="170">
        <v>4.9080000000000004</v>
      </c>
      <c r="D153" s="170">
        <v>0.71</v>
      </c>
      <c r="E153" s="170">
        <f t="shared" si="25"/>
        <v>0.87362050551797799</v>
      </c>
      <c r="F153" s="279">
        <f t="shared" si="26"/>
        <v>0.12637949448202207</v>
      </c>
      <c r="G153" s="187">
        <f>Input!$J$43</f>
        <v>4730</v>
      </c>
      <c r="H153" s="170">
        <f t="shared" si="27"/>
        <v>4132.2249911000363</v>
      </c>
      <c r="I153" s="279">
        <f t="shared" si="28"/>
        <v>597.7750088999644</v>
      </c>
      <c r="J153" s="395" t="s">
        <v>787</v>
      </c>
      <c r="K153" s="178">
        <v>3.1923890000000003E-2</v>
      </c>
      <c r="L153" s="22">
        <f t="shared" si="23"/>
        <v>131.91669607112854</v>
      </c>
      <c r="M153" s="109">
        <f t="shared" si="24"/>
        <v>19.083303628871487</v>
      </c>
      <c r="N153" s="187">
        <f>Input!$K$42</f>
        <v>254</v>
      </c>
      <c r="O153" s="22">
        <f t="shared" si="29"/>
        <v>33506.840802066647</v>
      </c>
      <c r="P153" s="22">
        <f t="shared" si="30"/>
        <v>4847.159121733358</v>
      </c>
      <c r="Q153" s="22">
        <f t="shared" si="31"/>
        <v>38353.999923800002</v>
      </c>
      <c r="R153" s="109">
        <f t="shared" si="32"/>
        <v>42.977574614614092</v>
      </c>
    </row>
    <row r="154" spans="1:18" x14ac:dyDescent="0.3">
      <c r="A154" s="272" t="s">
        <v>307</v>
      </c>
      <c r="B154" s="177">
        <v>5.6180000000000003</v>
      </c>
      <c r="C154" s="170">
        <v>4.9080000000000004</v>
      </c>
      <c r="D154" s="170">
        <v>0.71</v>
      </c>
      <c r="E154" s="170">
        <f t="shared" si="25"/>
        <v>0.87362050551797799</v>
      </c>
      <c r="F154" s="279">
        <f t="shared" si="26"/>
        <v>0.12637949448202207</v>
      </c>
      <c r="G154" s="187">
        <f>Input!$J$43</f>
        <v>4730</v>
      </c>
      <c r="H154" s="170">
        <f t="shared" si="27"/>
        <v>4132.2249911000363</v>
      </c>
      <c r="I154" s="279">
        <f t="shared" si="28"/>
        <v>597.7750088999644</v>
      </c>
      <c r="J154" s="395" t="s">
        <v>789</v>
      </c>
      <c r="K154" s="178">
        <v>0.83424947100000002</v>
      </c>
      <c r="L154" s="22">
        <f t="shared" si="23"/>
        <v>3447.306512878185</v>
      </c>
      <c r="M154" s="109">
        <f t="shared" si="24"/>
        <v>498.69348495181561</v>
      </c>
      <c r="N154" s="187">
        <f>Input!$K$42</f>
        <v>254</v>
      </c>
      <c r="O154" s="22">
        <f t="shared" si="29"/>
        <v>875615.85427105904</v>
      </c>
      <c r="P154" s="22">
        <f t="shared" si="30"/>
        <v>126668.14517776117</v>
      </c>
      <c r="Q154" s="22">
        <f t="shared" si="31"/>
        <v>1002283.9994488203</v>
      </c>
      <c r="R154" s="109">
        <f t="shared" si="32"/>
        <v>1123.1093355823755</v>
      </c>
    </row>
    <row r="155" spans="1:18" x14ac:dyDescent="0.3">
      <c r="A155" s="272" t="s">
        <v>307</v>
      </c>
      <c r="B155" s="177">
        <v>5.6180000000000003</v>
      </c>
      <c r="C155" s="170">
        <v>4.9080000000000004</v>
      </c>
      <c r="D155" s="170">
        <v>0.71</v>
      </c>
      <c r="E155" s="170">
        <f t="shared" si="25"/>
        <v>0.87362050551797799</v>
      </c>
      <c r="F155" s="279">
        <f t="shared" si="26"/>
        <v>0.12637949448202207</v>
      </c>
      <c r="G155" s="187">
        <f>Input!$J$43</f>
        <v>4730</v>
      </c>
      <c r="H155" s="170">
        <f t="shared" si="27"/>
        <v>4132.2249911000363</v>
      </c>
      <c r="I155" s="279">
        <f t="shared" si="28"/>
        <v>597.7750088999644</v>
      </c>
      <c r="J155" s="395" t="s">
        <v>790</v>
      </c>
      <c r="K155" s="178">
        <v>5.6659619000000001E-2</v>
      </c>
      <c r="L155" s="22">
        <f t="shared" si="23"/>
        <v>234.13029361800645</v>
      </c>
      <c r="M155" s="109">
        <f t="shared" si="24"/>
        <v>33.869704251993596</v>
      </c>
      <c r="N155" s="187">
        <f>Input!$K$42</f>
        <v>254</v>
      </c>
      <c r="O155" s="22">
        <f t="shared" si="29"/>
        <v>59469.094578973636</v>
      </c>
      <c r="P155" s="22">
        <f t="shared" si="30"/>
        <v>8602.9048800063738</v>
      </c>
      <c r="Q155" s="22">
        <f t="shared" si="31"/>
        <v>68071.999458980004</v>
      </c>
      <c r="R155" s="109">
        <f t="shared" si="32"/>
        <v>76.278078993760033</v>
      </c>
    </row>
    <row r="156" spans="1:18" x14ac:dyDescent="0.3">
      <c r="A156" s="272" t="s">
        <v>338</v>
      </c>
      <c r="B156" s="177">
        <v>20.719000000000001</v>
      </c>
      <c r="C156" s="170">
        <v>15.568</v>
      </c>
      <c r="D156" s="170">
        <v>5.1509999999999998</v>
      </c>
      <c r="E156" s="170">
        <f t="shared" si="25"/>
        <v>0.75138761523239528</v>
      </c>
      <c r="F156" s="279">
        <f t="shared" si="26"/>
        <v>0.24861238476760458</v>
      </c>
      <c r="G156" s="187">
        <f>Input!$J$44</f>
        <v>22733</v>
      </c>
      <c r="H156" s="170">
        <f t="shared" si="27"/>
        <v>17081.29465707804</v>
      </c>
      <c r="I156" s="279">
        <f t="shared" si="28"/>
        <v>5651.705342921955</v>
      </c>
      <c r="J156" s="395" t="s">
        <v>762</v>
      </c>
      <c r="K156" s="178">
        <v>0.93142128199999996</v>
      </c>
      <c r="L156" s="22">
        <f t="shared" si="23"/>
        <v>15909.881367715378</v>
      </c>
      <c r="M156" s="109">
        <f t="shared" si="24"/>
        <v>5264.1186359906169</v>
      </c>
      <c r="N156" s="111">
        <f>Input!$K$44</f>
        <v>319</v>
      </c>
      <c r="O156" s="22">
        <f t="shared" si="29"/>
        <v>5075252.156301205</v>
      </c>
      <c r="P156" s="22">
        <f t="shared" si="30"/>
        <v>1679253.8448810067</v>
      </c>
      <c r="Q156" s="22">
        <f t="shared" si="31"/>
        <v>6754506.0011822116</v>
      </c>
      <c r="R156" s="109">
        <f t="shared" si="32"/>
        <v>7568.761699624727</v>
      </c>
    </row>
    <row r="157" spans="1:18" x14ac:dyDescent="0.3">
      <c r="A157" s="272" t="s">
        <v>338</v>
      </c>
      <c r="B157" s="177">
        <v>20.719000000000001</v>
      </c>
      <c r="C157" s="170">
        <v>15.568</v>
      </c>
      <c r="D157" s="170">
        <v>5.1509999999999998</v>
      </c>
      <c r="E157" s="170">
        <f t="shared" si="25"/>
        <v>0.75138761523239528</v>
      </c>
      <c r="F157" s="279">
        <f t="shared" si="26"/>
        <v>0.24861238476760458</v>
      </c>
      <c r="G157" s="187">
        <f>Input!$J$44</f>
        <v>22733</v>
      </c>
      <c r="H157" s="170">
        <f t="shared" si="27"/>
        <v>17081.29465707804</v>
      </c>
      <c r="I157" s="279">
        <f t="shared" si="28"/>
        <v>5651.705342921955</v>
      </c>
      <c r="J157" s="395" t="s">
        <v>764</v>
      </c>
      <c r="K157" s="178">
        <v>1.1349140000000001E-2</v>
      </c>
      <c r="L157" s="22">
        <f t="shared" si="23"/>
        <v>193.85800444443069</v>
      </c>
      <c r="M157" s="109">
        <f t="shared" si="24"/>
        <v>64.141995175569278</v>
      </c>
      <c r="N157" s="187">
        <f>Input!$K$44</f>
        <v>319</v>
      </c>
      <c r="O157" s="22">
        <f t="shared" si="29"/>
        <v>61840.703417773388</v>
      </c>
      <c r="P157" s="22">
        <f t="shared" si="30"/>
        <v>20461.296461006601</v>
      </c>
      <c r="Q157" s="22">
        <f t="shared" si="31"/>
        <v>82301.999878779985</v>
      </c>
      <c r="R157" s="109">
        <f t="shared" si="32"/>
        <v>92.223505964166904</v>
      </c>
    </row>
    <row r="158" spans="1:18" x14ac:dyDescent="0.3">
      <c r="A158" s="272" t="s">
        <v>338</v>
      </c>
      <c r="B158" s="177">
        <v>20.719000000000001</v>
      </c>
      <c r="C158" s="170">
        <v>15.568</v>
      </c>
      <c r="D158" s="170">
        <v>5.1509999999999998</v>
      </c>
      <c r="E158" s="170">
        <f t="shared" si="25"/>
        <v>0.75138761523239528</v>
      </c>
      <c r="F158" s="279">
        <f t="shared" si="26"/>
        <v>0.24861238476760458</v>
      </c>
      <c r="G158" s="187">
        <f>Input!$J$44</f>
        <v>22733</v>
      </c>
      <c r="H158" s="170">
        <f t="shared" si="27"/>
        <v>17081.29465707804</v>
      </c>
      <c r="I158" s="279">
        <f t="shared" si="28"/>
        <v>5651.705342921955</v>
      </c>
      <c r="J158" s="395" t="s">
        <v>766</v>
      </c>
      <c r="K158" s="178">
        <v>1.0205428000000001E-2</v>
      </c>
      <c r="L158" s="22">
        <f t="shared" si="23"/>
        <v>174.32192276959464</v>
      </c>
      <c r="M158" s="109">
        <f t="shared" si="24"/>
        <v>57.678071954405326</v>
      </c>
      <c r="N158" s="187">
        <f>Input!$K$44</f>
        <v>319</v>
      </c>
      <c r="O158" s="22">
        <f t="shared" si="29"/>
        <v>55608.693363500686</v>
      </c>
      <c r="P158" s="22">
        <f t="shared" si="30"/>
        <v>18399.304953455299</v>
      </c>
      <c r="Q158" s="22">
        <f t="shared" si="31"/>
        <v>74007.998316955986</v>
      </c>
      <c r="R158" s="109">
        <f t="shared" si="32"/>
        <v>82.929662514065015</v>
      </c>
    </row>
    <row r="159" spans="1:18" x14ac:dyDescent="0.3">
      <c r="A159" s="272" t="s">
        <v>338</v>
      </c>
      <c r="B159" s="177">
        <v>20.719000000000001</v>
      </c>
      <c r="C159" s="170">
        <v>15.568</v>
      </c>
      <c r="D159" s="170">
        <v>5.1509999999999998</v>
      </c>
      <c r="E159" s="170">
        <f t="shared" si="25"/>
        <v>0.75138761523239528</v>
      </c>
      <c r="F159" s="279">
        <f t="shared" si="26"/>
        <v>0.24861238476760458</v>
      </c>
      <c r="G159" s="187">
        <f>Input!$J$44</f>
        <v>22733</v>
      </c>
      <c r="H159" s="170">
        <f t="shared" si="27"/>
        <v>17081.29465707804</v>
      </c>
      <c r="I159" s="279">
        <f t="shared" si="28"/>
        <v>5651.705342921955</v>
      </c>
      <c r="J159" s="395" t="s">
        <v>767</v>
      </c>
      <c r="K159" s="178">
        <v>2.63933E-4</v>
      </c>
      <c r="L159" s="22">
        <f t="shared" si="23"/>
        <v>4.5083173427265786</v>
      </c>
      <c r="M159" s="109">
        <f t="shared" si="24"/>
        <v>1.4916715462734202</v>
      </c>
      <c r="N159" s="187">
        <f>Input!$K$44</f>
        <v>319</v>
      </c>
      <c r="O159" s="22">
        <f t="shared" si="29"/>
        <v>1438.1532323297786</v>
      </c>
      <c r="P159" s="22">
        <f t="shared" si="30"/>
        <v>475.84322326122106</v>
      </c>
      <c r="Q159" s="22">
        <f t="shared" si="31"/>
        <v>1913.9964555909996</v>
      </c>
      <c r="R159" s="109">
        <f t="shared" si="32"/>
        <v>2.1447287283124945</v>
      </c>
    </row>
    <row r="160" spans="1:18" x14ac:dyDescent="0.3">
      <c r="A160" s="272" t="s">
        <v>338</v>
      </c>
      <c r="B160" s="177">
        <v>20.719000000000001</v>
      </c>
      <c r="C160" s="170">
        <v>15.568</v>
      </c>
      <c r="D160" s="170">
        <v>5.1509999999999998</v>
      </c>
      <c r="E160" s="170">
        <f t="shared" si="25"/>
        <v>0.75138761523239528</v>
      </c>
      <c r="F160" s="279">
        <f t="shared" si="26"/>
        <v>0.24861238476760458</v>
      </c>
      <c r="G160" s="187">
        <f>Input!$J$44</f>
        <v>22733</v>
      </c>
      <c r="H160" s="170">
        <f t="shared" si="27"/>
        <v>17081.29465707804</v>
      </c>
      <c r="I160" s="279">
        <f t="shared" si="28"/>
        <v>5651.705342921955</v>
      </c>
      <c r="J160" s="395" t="s">
        <v>770</v>
      </c>
      <c r="K160" s="178">
        <v>6.7742929999999998E-3</v>
      </c>
      <c r="L160" s="22">
        <f t="shared" si="23"/>
        <v>115.71369482638117</v>
      </c>
      <c r="M160" s="109">
        <f t="shared" si="24"/>
        <v>38.286307942618798</v>
      </c>
      <c r="N160" s="187">
        <f>Input!$K$44</f>
        <v>319</v>
      </c>
      <c r="O160" s="22">
        <f t="shared" si="29"/>
        <v>36912.668649615596</v>
      </c>
      <c r="P160" s="22">
        <f t="shared" si="30"/>
        <v>12213.332233695397</v>
      </c>
      <c r="Q160" s="22">
        <f t="shared" si="31"/>
        <v>49126.00088331099</v>
      </c>
      <c r="R160" s="109">
        <f t="shared" si="32"/>
        <v>55.048140289794127</v>
      </c>
    </row>
    <row r="161" spans="1:18" x14ac:dyDescent="0.3">
      <c r="A161" s="272" t="s">
        <v>338</v>
      </c>
      <c r="B161" s="177">
        <v>20.719000000000001</v>
      </c>
      <c r="C161" s="170">
        <v>15.568</v>
      </c>
      <c r="D161" s="170">
        <v>5.1509999999999998</v>
      </c>
      <c r="E161" s="170">
        <f t="shared" si="25"/>
        <v>0.75138761523239528</v>
      </c>
      <c r="F161" s="279">
        <f t="shared" si="26"/>
        <v>0.24861238476760458</v>
      </c>
      <c r="G161" s="187">
        <f>Input!$J$44</f>
        <v>22733</v>
      </c>
      <c r="H161" s="170">
        <f t="shared" si="27"/>
        <v>17081.29465707804</v>
      </c>
      <c r="I161" s="279">
        <f t="shared" si="28"/>
        <v>5651.705342921955</v>
      </c>
      <c r="J161" s="395" t="s">
        <v>772</v>
      </c>
      <c r="K161" s="178">
        <v>3.9809968000000001E-2</v>
      </c>
      <c r="L161" s="22">
        <f t="shared" si="23"/>
        <v>680.00579369684783</v>
      </c>
      <c r="M161" s="109">
        <f t="shared" si="24"/>
        <v>224.99420884715207</v>
      </c>
      <c r="N161" s="187">
        <f>Input!$K$44</f>
        <v>319</v>
      </c>
      <c r="O161" s="22">
        <f t="shared" si="29"/>
        <v>216921.84818929445</v>
      </c>
      <c r="P161" s="22">
        <f t="shared" si="30"/>
        <v>71773.152622241512</v>
      </c>
      <c r="Q161" s="22">
        <f t="shared" si="31"/>
        <v>288695.00081153598</v>
      </c>
      <c r="R161" s="109">
        <f t="shared" si="32"/>
        <v>323.49718315936661</v>
      </c>
    </row>
    <row r="162" spans="1:18" x14ac:dyDescent="0.3">
      <c r="A162" s="272" t="s">
        <v>338</v>
      </c>
      <c r="B162" s="177">
        <v>20.719000000000001</v>
      </c>
      <c r="C162" s="170">
        <v>15.568</v>
      </c>
      <c r="D162" s="170">
        <v>5.1509999999999998</v>
      </c>
      <c r="E162" s="170">
        <f t="shared" si="25"/>
        <v>0.75138761523239528</v>
      </c>
      <c r="F162" s="279">
        <f t="shared" si="26"/>
        <v>0.24861238476760458</v>
      </c>
      <c r="G162" s="187">
        <f>Input!$J$44</f>
        <v>22733</v>
      </c>
      <c r="H162" s="170">
        <f t="shared" si="27"/>
        <v>17081.29465707804</v>
      </c>
      <c r="I162" s="279">
        <f t="shared" si="28"/>
        <v>5651.705342921955</v>
      </c>
      <c r="J162" s="395" t="s">
        <v>773</v>
      </c>
      <c r="K162" s="178">
        <v>1.7595600000000001E-4</v>
      </c>
      <c r="L162" s="22">
        <f t="shared" si="23"/>
        <v>3.005556282680824</v>
      </c>
      <c r="M162" s="109">
        <f t="shared" si="24"/>
        <v>0.9944514653191755</v>
      </c>
      <c r="N162" s="187">
        <f>Input!$K$44</f>
        <v>319</v>
      </c>
      <c r="O162" s="22">
        <f t="shared" si="29"/>
        <v>958.77245417518282</v>
      </c>
      <c r="P162" s="22">
        <f t="shared" si="30"/>
        <v>317.23001743681698</v>
      </c>
      <c r="Q162" s="22">
        <f t="shared" si="31"/>
        <v>1276.0024716119997</v>
      </c>
      <c r="R162" s="109">
        <f t="shared" si="32"/>
        <v>1.4298245695648262</v>
      </c>
    </row>
    <row r="163" spans="1:18" s="78" customFormat="1" ht="14.4" customHeight="1" x14ac:dyDescent="0.3">
      <c r="A163" s="273" t="s">
        <v>306</v>
      </c>
      <c r="B163" s="187">
        <v>129.87200000000001</v>
      </c>
      <c r="C163" s="173">
        <v>1.64</v>
      </c>
      <c r="D163" s="173">
        <v>2.8610000000000002</v>
      </c>
      <c r="E163" s="173">
        <f t="shared" si="25"/>
        <v>1.2627818159418502E-2</v>
      </c>
      <c r="F163" s="178">
        <f t="shared" si="26"/>
        <v>2.2029382776888012E-2</v>
      </c>
      <c r="G163" s="187">
        <f>Input!$J$45</f>
        <v>133068</v>
      </c>
      <c r="H163" s="173">
        <f t="shared" si="27"/>
        <v>1680.3585068375012</v>
      </c>
      <c r="I163" s="178">
        <f t="shared" si="28"/>
        <v>2931.4059073549342</v>
      </c>
      <c r="J163" s="395" t="s">
        <v>811</v>
      </c>
      <c r="K163" s="178">
        <v>1</v>
      </c>
      <c r="L163" s="22">
        <f t="shared" si="23"/>
        <v>1680.3585068375012</v>
      </c>
      <c r="M163" s="109">
        <f t="shared" si="24"/>
        <v>2931.4059073549342</v>
      </c>
      <c r="N163" s="187">
        <f>Input!$K$45</f>
        <v>127</v>
      </c>
      <c r="O163" s="22">
        <f t="shared" si="29"/>
        <v>213405.53036836264</v>
      </c>
      <c r="P163" s="22">
        <f t="shared" si="30"/>
        <v>372288.55023407663</v>
      </c>
      <c r="Q163" s="22">
        <f t="shared" si="31"/>
        <v>585694.08060243924</v>
      </c>
      <c r="R163" s="109">
        <f t="shared" si="32"/>
        <v>656.2995020190632</v>
      </c>
    </row>
    <row r="164" spans="1:18" s="78" customFormat="1" ht="14.4" customHeight="1" x14ac:dyDescent="0.3">
      <c r="A164" s="273" t="s">
        <v>306</v>
      </c>
      <c r="B164" s="187">
        <v>129.87200000000001</v>
      </c>
      <c r="C164" s="173">
        <v>1.64</v>
      </c>
      <c r="D164" s="173">
        <v>2.8610000000000002</v>
      </c>
      <c r="E164" s="173">
        <f t="shared" si="25"/>
        <v>1.2627818159418502E-2</v>
      </c>
      <c r="F164" s="178">
        <f t="shared" si="26"/>
        <v>2.2029382776888012E-2</v>
      </c>
      <c r="G164" s="187">
        <f>Input!$J$46</f>
        <v>13649</v>
      </c>
      <c r="H164" s="173">
        <f t="shared" si="27"/>
        <v>172.35709005790312</v>
      </c>
      <c r="I164" s="178">
        <f t="shared" si="28"/>
        <v>300.67904552174446</v>
      </c>
      <c r="J164" s="395" t="s">
        <v>816</v>
      </c>
      <c r="K164" s="178">
        <v>0.94512418499999995</v>
      </c>
      <c r="L164" s="22">
        <f t="shared" si="23"/>
        <v>162.89885426994729</v>
      </c>
      <c r="M164" s="109">
        <f t="shared" si="24"/>
        <v>284.1790378453166</v>
      </c>
      <c r="N164" s="187">
        <f>Input!$K$45</f>
        <v>127</v>
      </c>
      <c r="O164" s="22">
        <f t="shared" si="29"/>
        <v>20688.154492283305</v>
      </c>
      <c r="P164" s="22">
        <f t="shared" si="30"/>
        <v>36090.73780635521</v>
      </c>
      <c r="Q164" s="22">
        <f t="shared" si="31"/>
        <v>56778.892298638515</v>
      </c>
      <c r="R164" s="109">
        <f t="shared" si="32"/>
        <v>63.623587765239385</v>
      </c>
    </row>
    <row r="165" spans="1:18" s="78" customFormat="1" ht="14.4" customHeight="1" x14ac:dyDescent="0.3">
      <c r="A165" s="273" t="s">
        <v>306</v>
      </c>
      <c r="B165" s="187">
        <v>129.87200000000001</v>
      </c>
      <c r="C165" s="173">
        <v>1.64</v>
      </c>
      <c r="D165" s="173">
        <v>2.8610000000000002</v>
      </c>
      <c r="E165" s="173">
        <f t="shared" si="25"/>
        <v>1.2627818159418502E-2</v>
      </c>
      <c r="F165" s="178">
        <f t="shared" si="26"/>
        <v>2.2029382776888012E-2</v>
      </c>
      <c r="G165" s="187">
        <f>Input!$J$46</f>
        <v>13649</v>
      </c>
      <c r="H165" s="173">
        <f t="shared" si="27"/>
        <v>172.35709005790312</v>
      </c>
      <c r="I165" s="178">
        <f t="shared" si="28"/>
        <v>300.67904552174446</v>
      </c>
      <c r="J165" s="395" t="s">
        <v>818</v>
      </c>
      <c r="K165" s="178">
        <v>3.8464355999999998E-2</v>
      </c>
      <c r="L165" s="22">
        <f t="shared" si="23"/>
        <v>6.6296044711112456</v>
      </c>
      <c r="M165" s="109">
        <f t="shared" si="24"/>
        <v>11.565425848688584</v>
      </c>
      <c r="N165" s="187">
        <f>Input!$K$45</f>
        <v>127</v>
      </c>
      <c r="O165" s="22">
        <f t="shared" si="29"/>
        <v>841.95976783112815</v>
      </c>
      <c r="P165" s="22">
        <f t="shared" si="30"/>
        <v>1468.8090827834501</v>
      </c>
      <c r="Q165" s="22">
        <f t="shared" si="31"/>
        <v>2310.7688506145782</v>
      </c>
      <c r="R165" s="109">
        <f t="shared" si="32"/>
        <v>2.5893320355561658</v>
      </c>
    </row>
    <row r="166" spans="1:18" s="78" customFormat="1" ht="14.4" customHeight="1" x14ac:dyDescent="0.3">
      <c r="A166" s="273" t="s">
        <v>306</v>
      </c>
      <c r="B166" s="187">
        <v>129.87200000000001</v>
      </c>
      <c r="C166" s="173">
        <v>1.64</v>
      </c>
      <c r="D166" s="173">
        <v>2.8610000000000002</v>
      </c>
      <c r="E166" s="173">
        <f t="shared" si="25"/>
        <v>1.2627818159418502E-2</v>
      </c>
      <c r="F166" s="178">
        <f t="shared" si="26"/>
        <v>2.2029382776888012E-2</v>
      </c>
      <c r="G166" s="187">
        <f>Input!$J$46</f>
        <v>13649</v>
      </c>
      <c r="H166" s="173">
        <f t="shared" si="27"/>
        <v>172.35709005790312</v>
      </c>
      <c r="I166" s="178">
        <f t="shared" si="28"/>
        <v>300.67904552174446</v>
      </c>
      <c r="J166" s="395" t="s">
        <v>821</v>
      </c>
      <c r="K166" s="178">
        <v>1.6411459E-2</v>
      </c>
      <c r="L166" s="22">
        <f t="shared" si="23"/>
        <v>2.8286313168445845</v>
      </c>
      <c r="M166" s="109">
        <f t="shared" si="24"/>
        <v>4.934581827739243</v>
      </c>
      <c r="N166" s="187">
        <f>Input!$K$45</f>
        <v>127</v>
      </c>
      <c r="O166" s="22">
        <f t="shared" si="29"/>
        <v>359.23617723926225</v>
      </c>
      <c r="P166" s="22">
        <f t="shared" si="30"/>
        <v>626.69189212288381</v>
      </c>
      <c r="Q166" s="22">
        <f t="shared" si="31"/>
        <v>985.92806936214606</v>
      </c>
      <c r="R166" s="109">
        <f t="shared" si="32"/>
        <v>1.1047816981237528</v>
      </c>
    </row>
    <row r="167" spans="1:18" x14ac:dyDescent="0.3">
      <c r="A167" s="272" t="s">
        <v>293</v>
      </c>
      <c r="B167" s="177">
        <v>0.93200000000000005</v>
      </c>
      <c r="C167" s="170">
        <v>0.47199999999999998</v>
      </c>
      <c r="D167" s="170">
        <v>0.46</v>
      </c>
      <c r="E167" s="170">
        <f t="shared" si="25"/>
        <v>0.50643776824034326</v>
      </c>
      <c r="F167" s="279">
        <f t="shared" si="26"/>
        <v>0.49356223175965663</v>
      </c>
      <c r="G167" s="187">
        <f>Input!$J$47</f>
        <v>709</v>
      </c>
      <c r="H167" s="170">
        <f t="shared" si="27"/>
        <v>359.06437768240335</v>
      </c>
      <c r="I167" s="279">
        <f t="shared" si="28"/>
        <v>349.93562231759654</v>
      </c>
      <c r="J167" s="395" t="s">
        <v>800</v>
      </c>
      <c r="K167" s="178">
        <v>0.98025387900000005</v>
      </c>
      <c r="L167" s="22">
        <f t="shared" si="23"/>
        <v>351.97424903389691</v>
      </c>
      <c r="M167" s="109">
        <f t="shared" si="24"/>
        <v>343.02575117710302</v>
      </c>
      <c r="N167" s="111">
        <f>Input!$K$47</f>
        <v>296</v>
      </c>
      <c r="O167" s="22">
        <f t="shared" si="29"/>
        <v>104184.37771403349</v>
      </c>
      <c r="P167" s="22">
        <f t="shared" si="30"/>
        <v>101535.62234842249</v>
      </c>
      <c r="Q167" s="22">
        <f t="shared" si="31"/>
        <v>205720.00006245598</v>
      </c>
      <c r="R167" s="109">
        <f t="shared" si="32"/>
        <v>230.51954606998504</v>
      </c>
    </row>
    <row r="168" spans="1:18" x14ac:dyDescent="0.3">
      <c r="A168" s="272" t="s">
        <v>293</v>
      </c>
      <c r="B168" s="177">
        <v>0.93200000000000005</v>
      </c>
      <c r="C168" s="170">
        <v>0.47199999999999998</v>
      </c>
      <c r="D168" s="170">
        <v>0.46</v>
      </c>
      <c r="E168" s="170">
        <f t="shared" si="25"/>
        <v>0.50643776824034326</v>
      </c>
      <c r="F168" s="279">
        <f t="shared" si="26"/>
        <v>0.49356223175965663</v>
      </c>
      <c r="G168" s="187">
        <f>Input!$J$47</f>
        <v>709</v>
      </c>
      <c r="H168" s="170">
        <f t="shared" si="27"/>
        <v>359.06437768240335</v>
      </c>
      <c r="I168" s="279">
        <f t="shared" si="28"/>
        <v>349.93562231759654</v>
      </c>
      <c r="J168" s="395" t="s">
        <v>832</v>
      </c>
      <c r="K168" s="178">
        <v>1.551481E-2</v>
      </c>
      <c r="L168" s="22">
        <f t="shared" si="23"/>
        <v>5.5708155975107285</v>
      </c>
      <c r="M168" s="109">
        <f t="shared" si="24"/>
        <v>5.4291846924892697</v>
      </c>
      <c r="N168" s="187">
        <f>Input!$K$47</f>
        <v>296</v>
      </c>
      <c r="O168" s="22">
        <f t="shared" si="29"/>
        <v>1648.9614168631756</v>
      </c>
      <c r="P168" s="22">
        <f t="shared" si="30"/>
        <v>1607.0386689768238</v>
      </c>
      <c r="Q168" s="22">
        <f t="shared" si="31"/>
        <v>3256.0000858399994</v>
      </c>
      <c r="R168" s="109">
        <f t="shared" si="32"/>
        <v>3.6485108961880113</v>
      </c>
    </row>
    <row r="169" spans="1:18" x14ac:dyDescent="0.3">
      <c r="A169" s="272" t="s">
        <v>293</v>
      </c>
      <c r="B169" s="177">
        <v>0.93200000000000005</v>
      </c>
      <c r="C169" s="170">
        <v>0.47199999999999998</v>
      </c>
      <c r="D169" s="170">
        <v>0.46</v>
      </c>
      <c r="E169" s="170">
        <f t="shared" si="25"/>
        <v>0.50643776824034326</v>
      </c>
      <c r="F169" s="279">
        <f t="shared" si="26"/>
        <v>0.49356223175965663</v>
      </c>
      <c r="G169" s="187">
        <f>Input!$J$47</f>
        <v>709</v>
      </c>
      <c r="H169" s="170">
        <f t="shared" si="27"/>
        <v>359.06437768240335</v>
      </c>
      <c r="I169" s="279">
        <f t="shared" si="28"/>
        <v>349.93562231759654</v>
      </c>
      <c r="J169" s="395" t="s">
        <v>833</v>
      </c>
      <c r="K169" s="178">
        <v>4.2313120000000001E-3</v>
      </c>
      <c r="L169" s="22">
        <f t="shared" si="23"/>
        <v>1.5193134100600856</v>
      </c>
      <c r="M169" s="109">
        <f t="shared" si="24"/>
        <v>1.4806867979399141</v>
      </c>
      <c r="N169" s="187">
        <f>Input!$K$47</f>
        <v>296</v>
      </c>
      <c r="O169" s="22">
        <f t="shared" si="29"/>
        <v>449.71676937778534</v>
      </c>
      <c r="P169" s="22">
        <f t="shared" si="30"/>
        <v>438.28329219021458</v>
      </c>
      <c r="Q169" s="22">
        <f t="shared" si="31"/>
        <v>888.00006156799986</v>
      </c>
      <c r="R169" s="109">
        <f t="shared" si="32"/>
        <v>0.99504846899002219</v>
      </c>
    </row>
    <row r="170" spans="1:18" x14ac:dyDescent="0.3">
      <c r="A170" s="272" t="s">
        <v>335</v>
      </c>
      <c r="B170" s="177">
        <v>13.417</v>
      </c>
      <c r="C170" s="170">
        <v>0.35</v>
      </c>
      <c r="D170" s="170">
        <v>3.7669999999999999</v>
      </c>
      <c r="E170" s="170">
        <f t="shared" si="25"/>
        <v>2.6086308414697772E-2</v>
      </c>
      <c r="F170" s="279">
        <f t="shared" si="26"/>
        <v>0.28076321085190431</v>
      </c>
      <c r="G170" s="187">
        <f>Input!$J$48</f>
        <v>13801</v>
      </c>
      <c r="H170" s="170">
        <f t="shared" si="27"/>
        <v>360.01714243124394</v>
      </c>
      <c r="I170" s="279">
        <f t="shared" si="28"/>
        <v>3874.8130729671316</v>
      </c>
      <c r="J170" s="395" t="s">
        <v>823</v>
      </c>
      <c r="K170" s="178">
        <v>2.1012969999999998E-3</v>
      </c>
      <c r="L170" s="22">
        <f t="shared" si="23"/>
        <v>0.75650294133934548</v>
      </c>
      <c r="M170" s="109">
        <f t="shared" si="24"/>
        <v>8.1421330857866145</v>
      </c>
      <c r="N170" s="111">
        <f>Input!$K$48</f>
        <v>194</v>
      </c>
      <c r="O170" s="22">
        <f t="shared" si="29"/>
        <v>146.76157061983304</v>
      </c>
      <c r="P170" s="22">
        <f t="shared" si="30"/>
        <v>1579.5738186426033</v>
      </c>
      <c r="Q170" s="22">
        <f t="shared" si="31"/>
        <v>1726.3353892624364</v>
      </c>
      <c r="R170" s="109">
        <f t="shared" si="32"/>
        <v>1.9344451204380231</v>
      </c>
    </row>
    <row r="171" spans="1:18" x14ac:dyDescent="0.3">
      <c r="A171" s="272" t="s">
        <v>335</v>
      </c>
      <c r="B171" s="177">
        <v>13.417</v>
      </c>
      <c r="C171" s="170">
        <v>0.35</v>
      </c>
      <c r="D171" s="170">
        <v>3.7669999999999999</v>
      </c>
      <c r="E171" s="170">
        <f t="shared" si="25"/>
        <v>2.6086308414697772E-2</v>
      </c>
      <c r="F171" s="279">
        <f t="shared" si="26"/>
        <v>0.28076321085190431</v>
      </c>
      <c r="G171" s="187">
        <f>Input!$J$48</f>
        <v>13801</v>
      </c>
      <c r="H171" s="170">
        <f t="shared" si="27"/>
        <v>360.01714243124394</v>
      </c>
      <c r="I171" s="279">
        <f t="shared" si="28"/>
        <v>3874.8130729671316</v>
      </c>
      <c r="J171" s="395" t="s">
        <v>824</v>
      </c>
      <c r="K171" s="178">
        <v>2.1737560000000002E-3</v>
      </c>
      <c r="L171" s="22">
        <f t="shared" si="23"/>
        <v>0.78258942346277116</v>
      </c>
      <c r="M171" s="109">
        <f t="shared" si="24"/>
        <v>8.4228981662407403</v>
      </c>
      <c r="N171" s="187">
        <f>Input!$K$48</f>
        <v>194</v>
      </c>
      <c r="O171" s="22">
        <f t="shared" si="29"/>
        <v>151.82234815177762</v>
      </c>
      <c r="P171" s="22">
        <f t="shared" si="30"/>
        <v>1634.0422442507036</v>
      </c>
      <c r="Q171" s="22">
        <f t="shared" si="31"/>
        <v>1785.8645924024811</v>
      </c>
      <c r="R171" s="109">
        <f t="shared" si="32"/>
        <v>2.0011505690166</v>
      </c>
    </row>
    <row r="172" spans="1:18" x14ac:dyDescent="0.3">
      <c r="A172" s="272" t="s">
        <v>335</v>
      </c>
      <c r="B172" s="177">
        <v>13.417</v>
      </c>
      <c r="C172" s="170">
        <v>0.35</v>
      </c>
      <c r="D172" s="170">
        <v>3.7669999999999999</v>
      </c>
      <c r="E172" s="170">
        <f t="shared" si="25"/>
        <v>2.6086308414697772E-2</v>
      </c>
      <c r="F172" s="279">
        <f t="shared" si="26"/>
        <v>0.28076321085190431</v>
      </c>
      <c r="G172" s="187">
        <f>Input!$J$48</f>
        <v>13801</v>
      </c>
      <c r="H172" s="170">
        <f t="shared" si="27"/>
        <v>360.01714243124394</v>
      </c>
      <c r="I172" s="279">
        <f t="shared" si="28"/>
        <v>3874.8130729671316</v>
      </c>
      <c r="J172" s="395" t="s">
        <v>825</v>
      </c>
      <c r="K172" s="178">
        <v>0.87884935900000005</v>
      </c>
      <c r="L172" s="22">
        <f t="shared" si="23"/>
        <v>316.40083485471047</v>
      </c>
      <c r="M172" s="109">
        <f t="shared" si="24"/>
        <v>3405.376985421984</v>
      </c>
      <c r="N172" s="187">
        <f>Input!$K$48</f>
        <v>194</v>
      </c>
      <c r="O172" s="22">
        <f t="shared" si="29"/>
        <v>61381.761961813834</v>
      </c>
      <c r="P172" s="22">
        <f t="shared" si="30"/>
        <v>660643.13517186488</v>
      </c>
      <c r="Q172" s="22">
        <f t="shared" si="31"/>
        <v>722024.89713367866</v>
      </c>
      <c r="R172" s="109">
        <f t="shared" si="32"/>
        <v>809.06499848314365</v>
      </c>
    </row>
    <row r="173" spans="1:18" x14ac:dyDescent="0.3">
      <c r="A173" s="272" t="s">
        <v>335</v>
      </c>
      <c r="B173" s="177">
        <v>13.417</v>
      </c>
      <c r="C173" s="170">
        <v>0.35</v>
      </c>
      <c r="D173" s="170">
        <v>3.7669999999999999</v>
      </c>
      <c r="E173" s="170">
        <f t="shared" si="25"/>
        <v>2.6086308414697772E-2</v>
      </c>
      <c r="F173" s="279">
        <f t="shared" si="26"/>
        <v>0.28076321085190431</v>
      </c>
      <c r="G173" s="187">
        <f>Input!$J$48</f>
        <v>13801</v>
      </c>
      <c r="H173" s="170">
        <f t="shared" si="27"/>
        <v>360.01714243124394</v>
      </c>
      <c r="I173" s="279">
        <f t="shared" si="28"/>
        <v>3874.8130729671316</v>
      </c>
      <c r="J173" s="395" t="s">
        <v>826</v>
      </c>
      <c r="K173" s="178">
        <v>7.5646692000000001E-2</v>
      </c>
      <c r="L173" s="22">
        <f t="shared" si="23"/>
        <v>27.23410588821644</v>
      </c>
      <c r="M173" s="109">
        <f t="shared" si="24"/>
        <v>293.11679108831811</v>
      </c>
      <c r="N173" s="187">
        <f>Input!$K$48</f>
        <v>194</v>
      </c>
      <c r="O173" s="22">
        <f t="shared" si="29"/>
        <v>5283.4165423139893</v>
      </c>
      <c r="P173" s="22">
        <f t="shared" si="30"/>
        <v>56864.657471133716</v>
      </c>
      <c r="Q173" s="22">
        <f t="shared" si="31"/>
        <v>62148.074013447709</v>
      </c>
      <c r="R173" s="109">
        <f t="shared" si="32"/>
        <v>69.640024335768828</v>
      </c>
    </row>
    <row r="174" spans="1:18" x14ac:dyDescent="0.3">
      <c r="A174" s="272" t="s">
        <v>335</v>
      </c>
      <c r="B174" s="177">
        <v>13.417</v>
      </c>
      <c r="C174" s="170">
        <v>0.35</v>
      </c>
      <c r="D174" s="170">
        <v>3.7669999999999999</v>
      </c>
      <c r="E174" s="170">
        <f t="shared" si="25"/>
        <v>2.6086308414697772E-2</v>
      </c>
      <c r="F174" s="279">
        <f t="shared" si="26"/>
        <v>0.28076321085190431</v>
      </c>
      <c r="G174" s="187">
        <f>Input!$J$48</f>
        <v>13801</v>
      </c>
      <c r="H174" s="170">
        <f t="shared" si="27"/>
        <v>360.01714243124394</v>
      </c>
      <c r="I174" s="279">
        <f t="shared" si="28"/>
        <v>3874.8130729671316</v>
      </c>
      <c r="J174" s="395" t="s">
        <v>827</v>
      </c>
      <c r="K174" s="178">
        <v>8.0428949999999996E-3</v>
      </c>
      <c r="L174" s="22">
        <f t="shared" si="23"/>
        <v>2.8955800747745397</v>
      </c>
      <c r="M174" s="109">
        <f t="shared" si="24"/>
        <v>31.164714690501977</v>
      </c>
      <c r="N174" s="187">
        <f>Input!$K$48</f>
        <v>194</v>
      </c>
      <c r="O174" s="22">
        <f t="shared" si="29"/>
        <v>561.74253450626065</v>
      </c>
      <c r="P174" s="22">
        <f t="shared" si="30"/>
        <v>6045.9546499573835</v>
      </c>
      <c r="Q174" s="22">
        <f t="shared" si="31"/>
        <v>6607.6971844636446</v>
      </c>
      <c r="R174" s="109">
        <f t="shared" si="32"/>
        <v>7.4042550800507367</v>
      </c>
    </row>
    <row r="175" spans="1:18" x14ac:dyDescent="0.3">
      <c r="A175" s="272" t="s">
        <v>335</v>
      </c>
      <c r="B175" s="177">
        <v>13.417</v>
      </c>
      <c r="C175" s="170">
        <v>0.35</v>
      </c>
      <c r="D175" s="170">
        <v>3.7669999999999999</v>
      </c>
      <c r="E175" s="170">
        <f t="shared" si="25"/>
        <v>2.6086308414697772E-2</v>
      </c>
      <c r="F175" s="279">
        <f t="shared" si="26"/>
        <v>0.28076321085190431</v>
      </c>
      <c r="G175" s="187">
        <f>Input!$J$48</f>
        <v>13801</v>
      </c>
      <c r="H175" s="170">
        <f t="shared" si="27"/>
        <v>360.01714243124394</v>
      </c>
      <c r="I175" s="279">
        <f t="shared" si="28"/>
        <v>3874.8130729671316</v>
      </c>
      <c r="J175" s="395" t="s">
        <v>828</v>
      </c>
      <c r="K175" s="178">
        <v>7.2458500000000003E-4</v>
      </c>
      <c r="L175" s="22">
        <f t="shared" si="23"/>
        <v>0.26086302114854293</v>
      </c>
      <c r="M175" s="109">
        <f t="shared" si="24"/>
        <v>2.8076314304758894</v>
      </c>
      <c r="N175" s="187">
        <f>Input!$K$48</f>
        <v>194</v>
      </c>
      <c r="O175" s="22">
        <f t="shared" si="29"/>
        <v>50.607426102817328</v>
      </c>
      <c r="P175" s="22">
        <f t="shared" si="30"/>
        <v>544.68049751232252</v>
      </c>
      <c r="Q175" s="22">
        <f t="shared" si="31"/>
        <v>595.28792361513979</v>
      </c>
      <c r="R175" s="109">
        <f t="shared" si="32"/>
        <v>0.66704988280694488</v>
      </c>
    </row>
    <row r="176" spans="1:18" x14ac:dyDescent="0.3">
      <c r="A176" s="272" t="s">
        <v>335</v>
      </c>
      <c r="B176" s="177">
        <v>13.417</v>
      </c>
      <c r="C176" s="170">
        <v>0.35</v>
      </c>
      <c r="D176" s="170">
        <v>3.7669999999999999</v>
      </c>
      <c r="E176" s="170">
        <f t="shared" si="25"/>
        <v>2.6086308414697772E-2</v>
      </c>
      <c r="F176" s="279">
        <f t="shared" si="26"/>
        <v>0.28076321085190431</v>
      </c>
      <c r="G176" s="187">
        <f>Input!$J$48</f>
        <v>13801</v>
      </c>
      <c r="H176" s="170">
        <f t="shared" si="27"/>
        <v>360.01714243124394</v>
      </c>
      <c r="I176" s="279">
        <f t="shared" si="28"/>
        <v>3874.8130729671316</v>
      </c>
      <c r="J176" s="395" t="s">
        <v>830</v>
      </c>
      <c r="K176" s="178">
        <v>3.0577494E-2</v>
      </c>
      <c r="L176" s="22">
        <f t="shared" si="23"/>
        <v>11.008422012588507</v>
      </c>
      <c r="M176" s="109">
        <f t="shared" si="24"/>
        <v>118.48207348977402</v>
      </c>
      <c r="N176" s="187">
        <f>Input!$K$48</f>
        <v>194</v>
      </c>
      <c r="O176" s="22">
        <f t="shared" si="29"/>
        <v>2135.6338704421705</v>
      </c>
      <c r="P176" s="22">
        <f t="shared" si="30"/>
        <v>22985.52225701616</v>
      </c>
      <c r="Q176" s="22">
        <f t="shared" si="31"/>
        <v>25121.156127458329</v>
      </c>
      <c r="R176" s="109">
        <f t="shared" si="32"/>
        <v>28.149511498623433</v>
      </c>
    </row>
    <row r="177" spans="1:18" x14ac:dyDescent="0.3">
      <c r="A177" s="272" t="s">
        <v>335</v>
      </c>
      <c r="B177" s="177">
        <v>13.417</v>
      </c>
      <c r="C177" s="170">
        <v>0.35</v>
      </c>
      <c r="D177" s="170">
        <v>3.7669999999999999</v>
      </c>
      <c r="E177" s="170">
        <f t="shared" si="25"/>
        <v>2.6086308414697772E-2</v>
      </c>
      <c r="F177" s="279">
        <f t="shared" si="26"/>
        <v>0.28076321085190431</v>
      </c>
      <c r="G177" s="187">
        <f>Input!$J$48</f>
        <v>13801</v>
      </c>
      <c r="H177" s="170">
        <f t="shared" si="27"/>
        <v>360.01714243124394</v>
      </c>
      <c r="I177" s="279">
        <f t="shared" si="28"/>
        <v>3874.8130729671316</v>
      </c>
      <c r="J177" s="395" t="s">
        <v>831</v>
      </c>
      <c r="K177" s="178">
        <v>1.883921E-3</v>
      </c>
      <c r="L177" s="22">
        <f t="shared" si="23"/>
        <v>0.67824385498621154</v>
      </c>
      <c r="M177" s="109">
        <f t="shared" si="24"/>
        <v>7.2998417192373113</v>
      </c>
      <c r="N177" s="187">
        <f>Input!$K$48</f>
        <v>194</v>
      </c>
      <c r="O177" s="22">
        <f t="shared" si="29"/>
        <v>131.57930786732504</v>
      </c>
      <c r="P177" s="22">
        <f t="shared" si="30"/>
        <v>1416.1692935320384</v>
      </c>
      <c r="Q177" s="22">
        <f t="shared" si="31"/>
        <v>1547.7486013993635</v>
      </c>
      <c r="R177" s="109">
        <f t="shared" si="32"/>
        <v>1.7343296952980567</v>
      </c>
    </row>
    <row r="178" spans="1:18" x14ac:dyDescent="0.3">
      <c r="A178" s="272" t="s">
        <v>221</v>
      </c>
      <c r="B178" s="177">
        <v>24.777999999999999</v>
      </c>
      <c r="C178" s="170">
        <v>0.3</v>
      </c>
      <c r="D178" s="170">
        <v>0.45900000000000002</v>
      </c>
      <c r="E178" s="170">
        <f t="shared" si="25"/>
        <v>1.210751473080959E-2</v>
      </c>
      <c r="F178" s="279">
        <f t="shared" si="26"/>
        <v>1.8524497538138673E-2</v>
      </c>
      <c r="G178" s="187">
        <f>Input!$J$49</f>
        <v>25569</v>
      </c>
      <c r="H178" s="170">
        <f t="shared" si="27"/>
        <v>309.57704415207041</v>
      </c>
      <c r="I178" s="279">
        <f t="shared" si="28"/>
        <v>473.65287755266775</v>
      </c>
      <c r="J178" s="395" t="s">
        <v>819</v>
      </c>
      <c r="K178" s="178">
        <v>6.8559584000000007E-2</v>
      </c>
      <c r="L178" s="22">
        <f t="shared" si="23"/>
        <v>21.224473363015584</v>
      </c>
      <c r="M178" s="109">
        <f t="shared" si="24"/>
        <v>32.473444245413845</v>
      </c>
      <c r="N178" s="111">
        <f>Input!$K$49</f>
        <v>172</v>
      </c>
      <c r="O178" s="22">
        <f t="shared" si="29"/>
        <v>3650.6094184386802</v>
      </c>
      <c r="P178" s="22">
        <f t="shared" si="30"/>
        <v>5585.4324102111814</v>
      </c>
      <c r="Q178" s="22">
        <f t="shared" si="31"/>
        <v>9236.0418286498607</v>
      </c>
      <c r="R178" s="109">
        <f t="shared" si="32"/>
        <v>10.349446671093601</v>
      </c>
    </row>
    <row r="179" spans="1:18" x14ac:dyDescent="0.3">
      <c r="A179" s="272" t="s">
        <v>221</v>
      </c>
      <c r="B179" s="177">
        <v>24.777999999999999</v>
      </c>
      <c r="C179" s="170">
        <v>0.3</v>
      </c>
      <c r="D179" s="170">
        <v>0.45900000000000002</v>
      </c>
      <c r="E179" s="170">
        <f t="shared" si="25"/>
        <v>1.210751473080959E-2</v>
      </c>
      <c r="F179" s="279">
        <f t="shared" si="26"/>
        <v>1.8524497538138673E-2</v>
      </c>
      <c r="G179" s="187">
        <f>Input!$J$49</f>
        <v>25569</v>
      </c>
      <c r="H179" s="170">
        <f t="shared" si="27"/>
        <v>309.57704415207041</v>
      </c>
      <c r="I179" s="279">
        <f t="shared" si="28"/>
        <v>473.65287755266775</v>
      </c>
      <c r="J179" s="395" t="s">
        <v>836</v>
      </c>
      <c r="K179" s="178">
        <v>0.18878329199999999</v>
      </c>
      <c r="L179" s="22">
        <f t="shared" si="23"/>
        <v>58.442973522657198</v>
      </c>
      <c r="M179" s="109">
        <f t="shared" si="24"/>
        <v>89.417749489665511</v>
      </c>
      <c r="N179" s="187">
        <f>Input!$K$49</f>
        <v>172</v>
      </c>
      <c r="O179" s="22">
        <f t="shared" si="29"/>
        <v>10052.191445897039</v>
      </c>
      <c r="P179" s="22">
        <f t="shared" si="30"/>
        <v>15379.852912222468</v>
      </c>
      <c r="Q179" s="22">
        <f t="shared" si="31"/>
        <v>25432.044358119507</v>
      </c>
      <c r="R179" s="109">
        <f t="shared" si="32"/>
        <v>28.497877305490814</v>
      </c>
    </row>
    <row r="180" spans="1:18" x14ac:dyDescent="0.3">
      <c r="A180" s="272" t="s">
        <v>221</v>
      </c>
      <c r="B180" s="177">
        <v>24.777999999999999</v>
      </c>
      <c r="C180" s="170">
        <v>0.3</v>
      </c>
      <c r="D180" s="170">
        <v>0.45900000000000002</v>
      </c>
      <c r="E180" s="170">
        <f t="shared" si="25"/>
        <v>1.210751473080959E-2</v>
      </c>
      <c r="F180" s="279">
        <f t="shared" si="26"/>
        <v>1.8524497538138673E-2</v>
      </c>
      <c r="G180" s="187">
        <f>Input!$J$49</f>
        <v>25569</v>
      </c>
      <c r="H180" s="170">
        <f t="shared" si="27"/>
        <v>309.57704415207041</v>
      </c>
      <c r="I180" s="279">
        <f t="shared" si="28"/>
        <v>473.65287755266775</v>
      </c>
      <c r="J180" s="395" t="s">
        <v>837</v>
      </c>
      <c r="K180" s="178">
        <v>0</v>
      </c>
      <c r="L180" s="22">
        <f t="shared" si="23"/>
        <v>0</v>
      </c>
      <c r="M180" s="109">
        <f t="shared" si="24"/>
        <v>0</v>
      </c>
      <c r="N180" s="187">
        <f>Input!$K$49</f>
        <v>172</v>
      </c>
      <c r="O180" s="22">
        <f t="shared" si="29"/>
        <v>0</v>
      </c>
      <c r="P180" s="22">
        <f t="shared" si="30"/>
        <v>0</v>
      </c>
      <c r="Q180" s="22">
        <f t="shared" si="31"/>
        <v>0</v>
      </c>
      <c r="R180" s="109">
        <f t="shared" si="32"/>
        <v>0</v>
      </c>
    </row>
    <row r="181" spans="1:18" x14ac:dyDescent="0.3">
      <c r="A181" s="272" t="s">
        <v>221</v>
      </c>
      <c r="B181" s="177">
        <v>24.777999999999999</v>
      </c>
      <c r="C181" s="170">
        <v>0.3</v>
      </c>
      <c r="D181" s="170">
        <v>0.45900000000000002</v>
      </c>
      <c r="E181" s="170">
        <f t="shared" si="25"/>
        <v>1.210751473080959E-2</v>
      </c>
      <c r="F181" s="279">
        <f t="shared" si="26"/>
        <v>1.8524497538138673E-2</v>
      </c>
      <c r="G181" s="187">
        <f>Input!$J$49</f>
        <v>25569</v>
      </c>
      <c r="H181" s="170">
        <f t="shared" si="27"/>
        <v>309.57704415207041</v>
      </c>
      <c r="I181" s="279">
        <f t="shared" si="28"/>
        <v>473.65287755266775</v>
      </c>
      <c r="J181" s="395" t="s">
        <v>838</v>
      </c>
      <c r="K181" s="178">
        <v>0.73561734899999998</v>
      </c>
      <c r="L181" s="22">
        <f t="shared" si="23"/>
        <v>227.73024453040199</v>
      </c>
      <c r="M181" s="109">
        <f t="shared" si="24"/>
        <v>348.42727413151505</v>
      </c>
      <c r="N181" s="187">
        <f>Input!$K$49</f>
        <v>172</v>
      </c>
      <c r="O181" s="22">
        <f t="shared" si="29"/>
        <v>39169.602059229139</v>
      </c>
      <c r="P181" s="22">
        <f t="shared" si="30"/>
        <v>59929.49115062059</v>
      </c>
      <c r="Q181" s="22">
        <f t="shared" si="31"/>
        <v>99099.093209849729</v>
      </c>
      <c r="R181" s="109">
        <f t="shared" si="32"/>
        <v>111.04548889629712</v>
      </c>
    </row>
    <row r="182" spans="1:18" x14ac:dyDescent="0.3">
      <c r="A182" s="272" t="s">
        <v>221</v>
      </c>
      <c r="B182" s="177">
        <v>24.777999999999999</v>
      </c>
      <c r="C182" s="170">
        <v>0.3</v>
      </c>
      <c r="D182" s="170">
        <v>0.45900000000000002</v>
      </c>
      <c r="E182" s="170">
        <f t="shared" si="25"/>
        <v>1.210751473080959E-2</v>
      </c>
      <c r="F182" s="279">
        <f t="shared" si="26"/>
        <v>1.8524497538138673E-2</v>
      </c>
      <c r="G182" s="187">
        <f>Input!$J$49</f>
        <v>25569</v>
      </c>
      <c r="H182" s="170">
        <f t="shared" si="27"/>
        <v>309.57704415207041</v>
      </c>
      <c r="I182" s="279">
        <f t="shared" si="28"/>
        <v>473.65287755266775</v>
      </c>
      <c r="J182" s="395" t="s">
        <v>839</v>
      </c>
      <c r="K182" s="178">
        <v>7.0397749999999999E-3</v>
      </c>
      <c r="L182" s="22">
        <f t="shared" si="23"/>
        <v>2.1793527359956415</v>
      </c>
      <c r="M182" s="109">
        <f t="shared" si="24"/>
        <v>3.3344096860733314</v>
      </c>
      <c r="N182" s="187">
        <f>Input!$K$49</f>
        <v>172</v>
      </c>
      <c r="O182" s="22">
        <f t="shared" si="29"/>
        <v>374.84867059125031</v>
      </c>
      <c r="P182" s="22">
        <f t="shared" si="30"/>
        <v>573.51846600461306</v>
      </c>
      <c r="Q182" s="22">
        <f t="shared" si="31"/>
        <v>948.36713659586337</v>
      </c>
      <c r="R182" s="109">
        <f t="shared" si="32"/>
        <v>1.0626927949124947</v>
      </c>
    </row>
    <row r="183" spans="1:18" x14ac:dyDescent="0.3">
      <c r="A183" s="272" t="s">
        <v>303</v>
      </c>
      <c r="B183" s="177">
        <v>37.481999999999999</v>
      </c>
      <c r="C183" s="170">
        <v>0.6</v>
      </c>
      <c r="D183" s="170">
        <v>2.0129999999999999</v>
      </c>
      <c r="E183" s="170">
        <f t="shared" si="25"/>
        <v>1.6007683688170321E-2</v>
      </c>
      <c r="F183" s="279">
        <f t="shared" si="26"/>
        <v>5.3705778773811427E-2</v>
      </c>
      <c r="G183" s="187">
        <f>Input!$J$50</f>
        <v>38458</v>
      </c>
      <c r="H183" s="170">
        <f t="shared" si="27"/>
        <v>615.6234992796542</v>
      </c>
      <c r="I183" s="279">
        <f t="shared" si="28"/>
        <v>2065.41684008324</v>
      </c>
      <c r="J183" s="395" t="s">
        <v>813</v>
      </c>
      <c r="K183" s="178">
        <v>7.1246549999999997E-3</v>
      </c>
      <c r="L183" s="22">
        <f t="shared" si="23"/>
        <v>4.3861050422602847</v>
      </c>
      <c r="M183" s="109">
        <f t="shared" si="24"/>
        <v>14.715382416783255</v>
      </c>
      <c r="N183" s="111">
        <f>Input!$K$50</f>
        <v>187</v>
      </c>
      <c r="O183" s="22">
        <f t="shared" si="29"/>
        <v>820.20164290267326</v>
      </c>
      <c r="P183" s="22">
        <f t="shared" si="30"/>
        <v>2751.7765119384685</v>
      </c>
      <c r="Q183" s="22">
        <f t="shared" si="31"/>
        <v>3571.978154841142</v>
      </c>
      <c r="R183" s="109">
        <f t="shared" si="32"/>
        <v>4.0025801214072416</v>
      </c>
    </row>
    <row r="184" spans="1:18" x14ac:dyDescent="0.3">
      <c r="A184" s="272" t="s">
        <v>303</v>
      </c>
      <c r="B184" s="177">
        <v>37.481999999999999</v>
      </c>
      <c r="C184" s="170">
        <v>0.6</v>
      </c>
      <c r="D184" s="170">
        <v>2.0129999999999999</v>
      </c>
      <c r="E184" s="170">
        <f t="shared" si="25"/>
        <v>1.6007683688170321E-2</v>
      </c>
      <c r="F184" s="279">
        <f t="shared" si="26"/>
        <v>5.3705778773811427E-2</v>
      </c>
      <c r="G184" s="187">
        <f>Input!$J$50</f>
        <v>38458</v>
      </c>
      <c r="H184" s="170">
        <f t="shared" si="27"/>
        <v>615.6234992796542</v>
      </c>
      <c r="I184" s="279">
        <f t="shared" si="28"/>
        <v>2065.41684008324</v>
      </c>
      <c r="J184" s="395" t="s">
        <v>816</v>
      </c>
      <c r="K184" s="178">
        <v>1.7499609999999999E-2</v>
      </c>
      <c r="L184" s="22">
        <f t="shared" si="23"/>
        <v>10.773171144229229</v>
      </c>
      <c r="M184" s="109">
        <f t="shared" si="24"/>
        <v>36.143989188889066</v>
      </c>
      <c r="N184" s="187">
        <f>Input!$K$50</f>
        <v>187</v>
      </c>
      <c r="O184" s="22">
        <f t="shared" si="29"/>
        <v>2014.5830039708658</v>
      </c>
      <c r="P184" s="22">
        <f t="shared" si="30"/>
        <v>6758.9259783222551</v>
      </c>
      <c r="Q184" s="22">
        <f t="shared" si="31"/>
        <v>8773.5089822931204</v>
      </c>
      <c r="R184" s="109">
        <f t="shared" si="32"/>
        <v>9.8311554901085572</v>
      </c>
    </row>
    <row r="185" spans="1:18" x14ac:dyDescent="0.3">
      <c r="A185" s="272" t="s">
        <v>303</v>
      </c>
      <c r="B185" s="177">
        <v>37.481999999999999</v>
      </c>
      <c r="C185" s="170">
        <v>0.6</v>
      </c>
      <c r="D185" s="170">
        <v>2.0129999999999999</v>
      </c>
      <c r="E185" s="170">
        <f t="shared" si="25"/>
        <v>1.6007683688170321E-2</v>
      </c>
      <c r="F185" s="279">
        <f t="shared" si="26"/>
        <v>5.3705778773811427E-2</v>
      </c>
      <c r="G185" s="187">
        <f>Input!$J$50</f>
        <v>38458</v>
      </c>
      <c r="H185" s="170">
        <f t="shared" si="27"/>
        <v>615.6234992796542</v>
      </c>
      <c r="I185" s="279">
        <f t="shared" si="28"/>
        <v>2065.41684008324</v>
      </c>
      <c r="J185" s="395" t="s">
        <v>817</v>
      </c>
      <c r="K185" s="178">
        <v>0.97537573499999997</v>
      </c>
      <c r="L185" s="22">
        <f t="shared" si="23"/>
        <v>600.46422309316472</v>
      </c>
      <c r="M185" s="109">
        <f t="shared" si="24"/>
        <v>2014.5574684775677</v>
      </c>
      <c r="N185" s="187">
        <f>Input!$K$50</f>
        <v>187</v>
      </c>
      <c r="O185" s="22">
        <f t="shared" si="29"/>
        <v>112286.80971842181</v>
      </c>
      <c r="P185" s="22">
        <f t="shared" si="30"/>
        <v>376722.24660530518</v>
      </c>
      <c r="Q185" s="22">
        <f t="shared" si="31"/>
        <v>489009.05632372701</v>
      </c>
      <c r="R185" s="109">
        <f t="shared" si="32"/>
        <v>547.95909806355223</v>
      </c>
    </row>
    <row r="186" spans="1:18" x14ac:dyDescent="0.3">
      <c r="A186" s="272" t="s">
        <v>303</v>
      </c>
      <c r="B186" s="177">
        <v>37.481999999999999</v>
      </c>
      <c r="C186" s="170">
        <v>0.6</v>
      </c>
      <c r="D186" s="170">
        <v>2.0129999999999999</v>
      </c>
      <c r="E186" s="170">
        <f t="shared" si="25"/>
        <v>1.6007683688170321E-2</v>
      </c>
      <c r="F186" s="279">
        <f t="shared" si="26"/>
        <v>5.3705778773811427E-2</v>
      </c>
      <c r="G186" s="187">
        <f>Input!$J$51</f>
        <v>2747</v>
      </c>
      <c r="H186" s="170">
        <f t="shared" si="27"/>
        <v>43.973107091403875</v>
      </c>
      <c r="I186" s="279">
        <f t="shared" si="28"/>
        <v>147.52977429166</v>
      </c>
      <c r="J186" s="395" t="s">
        <v>819</v>
      </c>
      <c r="K186" s="178">
        <v>8.4819802999999999E-2</v>
      </c>
      <c r="L186" s="22">
        <f t="shared" si="23"/>
        <v>3.7297902807907795</v>
      </c>
      <c r="M186" s="109">
        <f t="shared" si="24"/>
        <v>12.513446392053066</v>
      </c>
      <c r="N186" s="187">
        <f>Input!$K$50</f>
        <v>187</v>
      </c>
      <c r="O186" s="22">
        <f t="shared" si="29"/>
        <v>697.47078250787581</v>
      </c>
      <c r="P186" s="22">
        <f t="shared" si="30"/>
        <v>2340.0144753139234</v>
      </c>
      <c r="Q186" s="22">
        <f t="shared" si="31"/>
        <v>3037.4852578217992</v>
      </c>
      <c r="R186" s="109">
        <f t="shared" si="32"/>
        <v>3.4036541056522172</v>
      </c>
    </row>
    <row r="187" spans="1:18" x14ac:dyDescent="0.3">
      <c r="A187" s="272" t="s">
        <v>303</v>
      </c>
      <c r="B187" s="177">
        <v>37.481999999999999</v>
      </c>
      <c r="C187" s="170">
        <v>0.6</v>
      </c>
      <c r="D187" s="170">
        <v>2.0129999999999999</v>
      </c>
      <c r="E187" s="170">
        <f t="shared" si="25"/>
        <v>1.6007683688170321E-2</v>
      </c>
      <c r="F187" s="279">
        <f t="shared" si="26"/>
        <v>5.3705778773811427E-2</v>
      </c>
      <c r="G187" s="187">
        <f>Input!$J$51</f>
        <v>2747</v>
      </c>
      <c r="H187" s="170">
        <f t="shared" si="27"/>
        <v>43.973107091403875</v>
      </c>
      <c r="I187" s="279">
        <f t="shared" si="28"/>
        <v>147.52977429166</v>
      </c>
      <c r="J187" s="395" t="s">
        <v>820</v>
      </c>
      <c r="K187" s="178">
        <v>0.91190389500000002</v>
      </c>
      <c r="L187" s="22">
        <f t="shared" si="23"/>
        <v>40.099247631903317</v>
      </c>
      <c r="M187" s="109">
        <f t="shared" si="24"/>
        <v>134.53297580503562</v>
      </c>
      <c r="N187" s="187">
        <f>Input!$K$50</f>
        <v>187</v>
      </c>
      <c r="O187" s="22">
        <f t="shared" si="29"/>
        <v>7498.5593071659205</v>
      </c>
      <c r="P187" s="22">
        <f t="shared" si="30"/>
        <v>25157.66647554166</v>
      </c>
      <c r="Q187" s="22">
        <f t="shared" si="31"/>
        <v>32656.225782707581</v>
      </c>
      <c r="R187" s="109">
        <f t="shared" si="32"/>
        <v>36.592933800812979</v>
      </c>
    </row>
    <row r="188" spans="1:18" ht="14.4" customHeight="1" x14ac:dyDescent="0.3">
      <c r="A188" s="272" t="s">
        <v>303</v>
      </c>
      <c r="B188" s="177">
        <v>37.481999999999999</v>
      </c>
      <c r="C188" s="170">
        <v>0.6</v>
      </c>
      <c r="D188" s="170">
        <v>2.0129999999999999</v>
      </c>
      <c r="E188" s="170">
        <f t="shared" si="25"/>
        <v>1.6007683688170321E-2</v>
      </c>
      <c r="F188" s="279">
        <f t="shared" si="26"/>
        <v>5.3705778773811427E-2</v>
      </c>
      <c r="G188" s="187">
        <f>Input!$J$51</f>
        <v>2747</v>
      </c>
      <c r="H188" s="170">
        <f t="shared" si="27"/>
        <v>43.973107091403875</v>
      </c>
      <c r="I188" s="279">
        <f t="shared" si="28"/>
        <v>147.52977429166</v>
      </c>
      <c r="J188" s="395" t="s">
        <v>821</v>
      </c>
      <c r="K188" s="178">
        <v>3.2763010000000001E-3</v>
      </c>
      <c r="L188" s="22">
        <f t="shared" si="23"/>
        <v>0.14406913473667363</v>
      </c>
      <c r="M188" s="109">
        <f t="shared" si="24"/>
        <v>0.48335194704154</v>
      </c>
      <c r="N188" s="187">
        <f>Input!$K$50</f>
        <v>187</v>
      </c>
      <c r="O188" s="22">
        <f t="shared" si="29"/>
        <v>26.940928195757969</v>
      </c>
      <c r="P188" s="22">
        <f t="shared" si="30"/>
        <v>90.386814096767978</v>
      </c>
      <c r="Q188" s="22">
        <f t="shared" si="31"/>
        <v>117.32774229252595</v>
      </c>
      <c r="R188" s="109">
        <f t="shared" si="32"/>
        <v>0.13147160162588994</v>
      </c>
    </row>
    <row r="189" spans="1:18" x14ac:dyDescent="0.3">
      <c r="A189" s="272" t="s">
        <v>333</v>
      </c>
      <c r="B189" s="177">
        <v>27.995000000000001</v>
      </c>
      <c r="C189" s="170">
        <v>14.583</v>
      </c>
      <c r="D189" s="170">
        <v>1.4119999999999999</v>
      </c>
      <c r="E189" s="170">
        <f t="shared" si="25"/>
        <v>0.5209144490087515</v>
      </c>
      <c r="F189" s="279">
        <f t="shared" si="26"/>
        <v>5.043757813895338E-2</v>
      </c>
      <c r="G189" s="187">
        <f>Input!$J$52</f>
        <v>28152</v>
      </c>
      <c r="H189" s="170">
        <f t="shared" si="27"/>
        <v>14664.783568494373</v>
      </c>
      <c r="I189" s="279">
        <f t="shared" si="28"/>
        <v>1419.9186997678155</v>
      </c>
      <c r="J189" s="395" t="s">
        <v>753</v>
      </c>
      <c r="K189" s="178">
        <v>5.5093776999999997E-2</v>
      </c>
      <c r="L189" s="22">
        <f t="shared" si="23"/>
        <v>807.93831567589314</v>
      </c>
      <c r="M189" s="109">
        <f t="shared" si="24"/>
        <v>78.228684203137973</v>
      </c>
      <c r="N189" s="111">
        <f>Input!$K$52</f>
        <v>241</v>
      </c>
      <c r="O189" s="22">
        <f t="shared" si="29"/>
        <v>194713.13407789025</v>
      </c>
      <c r="P189" s="22">
        <f t="shared" si="30"/>
        <v>18853.112892956251</v>
      </c>
      <c r="Q189" s="22">
        <f t="shared" si="31"/>
        <v>213566.24697084649</v>
      </c>
      <c r="R189" s="109">
        <f t="shared" si="32"/>
        <v>239.31165804318204</v>
      </c>
    </row>
    <row r="190" spans="1:18" x14ac:dyDescent="0.3">
      <c r="A190" s="272" t="s">
        <v>333</v>
      </c>
      <c r="B190" s="177">
        <v>27.995000000000001</v>
      </c>
      <c r="C190" s="170">
        <v>14.583</v>
      </c>
      <c r="D190" s="170">
        <v>1.4119999999999999</v>
      </c>
      <c r="E190" s="170">
        <f t="shared" si="25"/>
        <v>0.5209144490087515</v>
      </c>
      <c r="F190" s="279">
        <f t="shared" si="26"/>
        <v>5.043757813895338E-2</v>
      </c>
      <c r="G190" s="187">
        <f>Input!$J$52</f>
        <v>28152</v>
      </c>
      <c r="H190" s="170">
        <f t="shared" si="27"/>
        <v>14664.783568494373</v>
      </c>
      <c r="I190" s="279">
        <f t="shared" si="28"/>
        <v>1419.9186997678155</v>
      </c>
      <c r="J190" s="395" t="s">
        <v>760</v>
      </c>
      <c r="K190" s="178">
        <v>4.1418016000000002E-2</v>
      </c>
      <c r="L190" s="22">
        <f t="shared" si="23"/>
        <v>607.38624047643702</v>
      </c>
      <c r="M190" s="109">
        <f t="shared" si="24"/>
        <v>58.810215425682578</v>
      </c>
      <c r="N190" s="187">
        <f>Input!$K$52</f>
        <v>241</v>
      </c>
      <c r="O190" s="22">
        <f t="shared" si="29"/>
        <v>146380.08395482131</v>
      </c>
      <c r="P190" s="22">
        <f t="shared" si="30"/>
        <v>14173.261917589502</v>
      </c>
      <c r="Q190" s="22">
        <f t="shared" si="31"/>
        <v>160553.34587241081</v>
      </c>
      <c r="R190" s="109">
        <f t="shared" si="32"/>
        <v>179.9080517173299</v>
      </c>
    </row>
    <row r="191" spans="1:18" x14ac:dyDescent="0.3">
      <c r="A191" s="272" t="s">
        <v>333</v>
      </c>
      <c r="B191" s="177">
        <v>27.995000000000001</v>
      </c>
      <c r="C191" s="170">
        <v>14.583</v>
      </c>
      <c r="D191" s="170">
        <v>1.4119999999999999</v>
      </c>
      <c r="E191" s="170">
        <f t="shared" si="25"/>
        <v>0.5209144490087515</v>
      </c>
      <c r="F191" s="279">
        <f t="shared" si="26"/>
        <v>5.043757813895338E-2</v>
      </c>
      <c r="G191" s="187">
        <f>Input!$J$52</f>
        <v>28152</v>
      </c>
      <c r="H191" s="170">
        <f t="shared" si="27"/>
        <v>14664.783568494373</v>
      </c>
      <c r="I191" s="279">
        <f t="shared" si="28"/>
        <v>1419.9186997678155</v>
      </c>
      <c r="J191" s="395" t="s">
        <v>761</v>
      </c>
      <c r="K191" s="178">
        <v>2.7493606E-2</v>
      </c>
      <c r="L191" s="22">
        <f t="shared" si="23"/>
        <v>403.18778150745828</v>
      </c>
      <c r="M191" s="109">
        <f t="shared" si="24"/>
        <v>39.038685283448608</v>
      </c>
      <c r="N191" s="187">
        <f>Input!$K$52</f>
        <v>241</v>
      </c>
      <c r="O191" s="22">
        <f t="shared" si="29"/>
        <v>97168.255343297453</v>
      </c>
      <c r="P191" s="22">
        <f t="shared" si="30"/>
        <v>9408.3231533111139</v>
      </c>
      <c r="Q191" s="22">
        <f t="shared" si="31"/>
        <v>106576.57849660856</v>
      </c>
      <c r="R191" s="109">
        <f t="shared" si="32"/>
        <v>119.42438503437472</v>
      </c>
    </row>
    <row r="192" spans="1:18" x14ac:dyDescent="0.3">
      <c r="A192" s="272" t="s">
        <v>333</v>
      </c>
      <c r="B192" s="177">
        <v>27.995000000000001</v>
      </c>
      <c r="C192" s="170">
        <v>14.583</v>
      </c>
      <c r="D192" s="170">
        <v>1.4119999999999999</v>
      </c>
      <c r="E192" s="170">
        <f t="shared" si="25"/>
        <v>0.5209144490087515</v>
      </c>
      <c r="F192" s="279">
        <f t="shared" si="26"/>
        <v>5.043757813895338E-2</v>
      </c>
      <c r="G192" s="187">
        <f>Input!$J$52</f>
        <v>28152</v>
      </c>
      <c r="H192" s="170">
        <f t="shared" si="27"/>
        <v>14664.783568494373</v>
      </c>
      <c r="I192" s="279">
        <f t="shared" si="28"/>
        <v>1419.9186997678155</v>
      </c>
      <c r="J192" s="395" t="s">
        <v>762</v>
      </c>
      <c r="K192" s="178">
        <v>0.65096618399999995</v>
      </c>
      <c r="L192" s="22">
        <f t="shared" si="23"/>
        <v>9546.2781987686831</v>
      </c>
      <c r="M192" s="109">
        <f t="shared" si="24"/>
        <v>924.31905757809648</v>
      </c>
      <c r="N192" s="187">
        <f>Input!$K$52</f>
        <v>241</v>
      </c>
      <c r="O192" s="22">
        <f t="shared" si="29"/>
        <v>2300653.0459032524</v>
      </c>
      <c r="P192" s="22">
        <f t="shared" si="30"/>
        <v>222760.89287632125</v>
      </c>
      <c r="Q192" s="22">
        <f t="shared" si="31"/>
        <v>2523413.9387795739</v>
      </c>
      <c r="R192" s="109">
        <f t="shared" si="32"/>
        <v>2827.6114890994513</v>
      </c>
    </row>
    <row r="193" spans="1:18" x14ac:dyDescent="0.3">
      <c r="A193" s="272" t="s">
        <v>333</v>
      </c>
      <c r="B193" s="177">
        <v>27.995000000000001</v>
      </c>
      <c r="C193" s="170">
        <v>14.583</v>
      </c>
      <c r="D193" s="170">
        <v>1.4119999999999999</v>
      </c>
      <c r="E193" s="170">
        <f t="shared" si="25"/>
        <v>0.5209144490087515</v>
      </c>
      <c r="F193" s="279">
        <f t="shared" si="26"/>
        <v>5.043757813895338E-2</v>
      </c>
      <c r="G193" s="187">
        <f>Input!$J$52</f>
        <v>28152</v>
      </c>
      <c r="H193" s="170">
        <f t="shared" si="27"/>
        <v>14664.783568494373</v>
      </c>
      <c r="I193" s="279">
        <f t="shared" si="28"/>
        <v>1419.9186997678155</v>
      </c>
      <c r="J193" s="395" t="s">
        <v>763</v>
      </c>
      <c r="K193" s="178">
        <v>0.22502841700000001</v>
      </c>
      <c r="L193" s="22">
        <f t="shared" si="23"/>
        <v>3299.9930320659</v>
      </c>
      <c r="M193" s="109">
        <f t="shared" si="24"/>
        <v>319.52205727744979</v>
      </c>
      <c r="N193" s="187">
        <f>Input!$K$52</f>
        <v>241</v>
      </c>
      <c r="O193" s="22">
        <f t="shared" si="29"/>
        <v>795298.32072788186</v>
      </c>
      <c r="P193" s="22">
        <f t="shared" si="30"/>
        <v>77004.815803865393</v>
      </c>
      <c r="Q193" s="22">
        <f t="shared" si="31"/>
        <v>872303.1365317473</v>
      </c>
      <c r="R193" s="109">
        <f t="shared" si="32"/>
        <v>977.45927964064936</v>
      </c>
    </row>
    <row r="194" spans="1:18" x14ac:dyDescent="0.3">
      <c r="A194" s="272" t="s">
        <v>297</v>
      </c>
      <c r="B194" s="177">
        <v>19.495000000000001</v>
      </c>
      <c r="C194" s="170">
        <v>14.563000000000001</v>
      </c>
      <c r="D194" s="170">
        <v>0.64600000000000002</v>
      </c>
      <c r="E194" s="170">
        <f t="shared" si="25"/>
        <v>0.74701205437291618</v>
      </c>
      <c r="F194" s="279">
        <f t="shared" si="26"/>
        <v>3.3136701718389332E-2</v>
      </c>
      <c r="G194" s="187">
        <f>Input!$J$53</f>
        <v>18723</v>
      </c>
      <c r="H194" s="170">
        <f t="shared" si="27"/>
        <v>13986.30669402411</v>
      </c>
      <c r="I194" s="279">
        <f t="shared" si="28"/>
        <v>620.41846627340351</v>
      </c>
      <c r="J194" s="395" t="s">
        <v>783</v>
      </c>
      <c r="K194" s="178">
        <v>0.94974095999999997</v>
      </c>
      <c r="L194" s="22">
        <f t="shared" si="23"/>
        <v>13283.368346436884</v>
      </c>
      <c r="M194" s="109">
        <f t="shared" si="24"/>
        <v>589.23682976022985</v>
      </c>
      <c r="N194" s="111">
        <f>Input!$K$53</f>
        <v>185</v>
      </c>
      <c r="O194" s="22">
        <f t="shared" si="29"/>
        <v>2457423.1440908234</v>
      </c>
      <c r="P194" s="22">
        <f t="shared" si="30"/>
        <v>109008.81350564252</v>
      </c>
      <c r="Q194" s="22">
        <f t="shared" si="31"/>
        <v>2566431.9575964659</v>
      </c>
      <c r="R194" s="109">
        <f t="shared" si="32"/>
        <v>2875.8153300847198</v>
      </c>
    </row>
    <row r="195" spans="1:18" x14ac:dyDescent="0.3">
      <c r="A195" s="272" t="s">
        <v>297</v>
      </c>
      <c r="B195" s="177">
        <v>19.495000000000001</v>
      </c>
      <c r="C195" s="170">
        <v>14.563000000000001</v>
      </c>
      <c r="D195" s="170">
        <v>0.64600000000000002</v>
      </c>
      <c r="E195" s="170">
        <f t="shared" si="25"/>
        <v>0.74701205437291618</v>
      </c>
      <c r="F195" s="279">
        <f t="shared" si="26"/>
        <v>3.3136701718389332E-2</v>
      </c>
      <c r="G195" s="187">
        <f>Input!$J$53</f>
        <v>18723</v>
      </c>
      <c r="H195" s="170">
        <f t="shared" si="27"/>
        <v>13986.30669402411</v>
      </c>
      <c r="I195" s="279">
        <f t="shared" si="28"/>
        <v>620.41846627340351</v>
      </c>
      <c r="J195" s="395" t="s">
        <v>785</v>
      </c>
      <c r="K195" s="178">
        <v>7.6910750000000003E-3</v>
      </c>
      <c r="L195" s="22">
        <f t="shared" ref="L195:L258" si="33">K195*H195</f>
        <v>107.56973375674148</v>
      </c>
      <c r="M195" s="109">
        <f t="shared" ref="M195:M258" si="34">K195*I195</f>
        <v>4.7716849554937175</v>
      </c>
      <c r="N195" s="187">
        <f>Input!$K$53</f>
        <v>185</v>
      </c>
      <c r="O195" s="22">
        <f t="shared" si="29"/>
        <v>19900.400744997176</v>
      </c>
      <c r="P195" s="22">
        <f t="shared" si="30"/>
        <v>882.76171676633771</v>
      </c>
      <c r="Q195" s="22">
        <f t="shared" si="31"/>
        <v>20783.162461763513</v>
      </c>
      <c r="R195" s="109">
        <f t="shared" si="32"/>
        <v>23.288572696529105</v>
      </c>
    </row>
    <row r="196" spans="1:18" x14ac:dyDescent="0.3">
      <c r="A196" s="272" t="s">
        <v>297</v>
      </c>
      <c r="B196" s="177">
        <v>19.495000000000001</v>
      </c>
      <c r="C196" s="170">
        <v>14.563000000000001</v>
      </c>
      <c r="D196" s="170">
        <v>0.64600000000000002</v>
      </c>
      <c r="E196" s="170">
        <f t="shared" ref="E196:E259" si="35">C196/B196</f>
        <v>0.74701205437291618</v>
      </c>
      <c r="F196" s="279">
        <f t="shared" ref="F196:F259" si="36">D196/B196</f>
        <v>3.3136701718389332E-2</v>
      </c>
      <c r="G196" s="187">
        <f>Input!$J$53</f>
        <v>18723</v>
      </c>
      <c r="H196" s="170">
        <f t="shared" ref="H196:H259" si="37">G196*E196</f>
        <v>13986.30669402411</v>
      </c>
      <c r="I196" s="279">
        <f t="shared" ref="I196:I259" si="38">G196*F196</f>
        <v>620.41846627340351</v>
      </c>
      <c r="J196" s="395" t="s">
        <v>786</v>
      </c>
      <c r="K196" s="178">
        <v>3.9844042000000003E-2</v>
      </c>
      <c r="L196" s="22">
        <f t="shared" si="33"/>
        <v>557.27099134157777</v>
      </c>
      <c r="M196" s="109">
        <f t="shared" si="34"/>
        <v>24.719979427773076</v>
      </c>
      <c r="N196" s="187">
        <f>Input!$K$53</f>
        <v>185</v>
      </c>
      <c r="O196" s="22">
        <f t="shared" ref="O196:O204" si="39">N196*L196</f>
        <v>103095.13339819189</v>
      </c>
      <c r="P196" s="22">
        <f t="shared" ref="P196:P204" si="40">N196*M196</f>
        <v>4573.1961941380187</v>
      </c>
      <c r="Q196" s="22">
        <f t="shared" ref="Q196:Q204" si="41">SUM(O196:P196)</f>
        <v>107668.3295923299</v>
      </c>
      <c r="R196" s="109">
        <f t="shared" ref="R196:R204" si="42">(Q196/1000000)*1120.55</f>
        <v>120.64774672468526</v>
      </c>
    </row>
    <row r="197" spans="1:18" x14ac:dyDescent="0.3">
      <c r="A197" s="272" t="s">
        <v>297</v>
      </c>
      <c r="B197" s="177">
        <v>19.495000000000001</v>
      </c>
      <c r="C197" s="170">
        <v>14.563000000000001</v>
      </c>
      <c r="D197" s="170">
        <v>0.64600000000000002</v>
      </c>
      <c r="E197" s="170">
        <f t="shared" si="35"/>
        <v>0.74701205437291618</v>
      </c>
      <c r="F197" s="279">
        <f t="shared" si="36"/>
        <v>3.3136701718389332E-2</v>
      </c>
      <c r="G197" s="187">
        <f>Input!$J$53</f>
        <v>18723</v>
      </c>
      <c r="H197" s="170">
        <f t="shared" si="37"/>
        <v>13986.30669402411</v>
      </c>
      <c r="I197" s="279">
        <f t="shared" si="38"/>
        <v>620.41846627340351</v>
      </c>
      <c r="J197" s="395" t="s">
        <v>788</v>
      </c>
      <c r="K197" s="178">
        <v>2.7239220000000001E-3</v>
      </c>
      <c r="L197" s="22">
        <f t="shared" si="33"/>
        <v>38.097608502599542</v>
      </c>
      <c r="M197" s="109">
        <f t="shared" si="34"/>
        <v>1.6899715094883818</v>
      </c>
      <c r="N197" s="187">
        <f>Input!$K$53</f>
        <v>185</v>
      </c>
      <c r="O197" s="22">
        <f t="shared" si="39"/>
        <v>7048.0575729809152</v>
      </c>
      <c r="P197" s="22">
        <f t="shared" si="40"/>
        <v>312.64472925535063</v>
      </c>
      <c r="Q197" s="22">
        <f t="shared" si="41"/>
        <v>7360.7023022362655</v>
      </c>
      <c r="R197" s="109">
        <f t="shared" si="42"/>
        <v>8.2480349647708469</v>
      </c>
    </row>
    <row r="198" spans="1:18" x14ac:dyDescent="0.3">
      <c r="A198" s="272" t="s">
        <v>301</v>
      </c>
      <c r="B198" s="177">
        <v>4.26</v>
      </c>
      <c r="C198" s="170">
        <v>2.8849999999999998</v>
      </c>
      <c r="D198" s="170">
        <v>1.375</v>
      </c>
      <c r="E198" s="170">
        <f t="shared" si="35"/>
        <v>0.67723004694835676</v>
      </c>
      <c r="F198" s="279">
        <f t="shared" si="36"/>
        <v>0.32276995305164319</v>
      </c>
      <c r="G198" s="187">
        <f>Input!$J$54</f>
        <v>4438</v>
      </c>
      <c r="H198" s="170">
        <f t="shared" si="37"/>
        <v>3005.5469483568072</v>
      </c>
      <c r="I198" s="279">
        <f t="shared" si="38"/>
        <v>1432.4530516431926</v>
      </c>
      <c r="J198" s="395" t="s">
        <v>817</v>
      </c>
      <c r="K198" s="178">
        <v>0.99954934699999998</v>
      </c>
      <c r="L198" s="22">
        <f t="shared" si="33"/>
        <v>3004.1924896078895</v>
      </c>
      <c r="M198" s="109">
        <f t="shared" si="34"/>
        <v>1431.8075123781105</v>
      </c>
      <c r="N198" s="111">
        <f>Input!$K$54</f>
        <v>157</v>
      </c>
      <c r="O198" s="22">
        <f t="shared" si="39"/>
        <v>471658.22086843866</v>
      </c>
      <c r="P198" s="22">
        <f t="shared" si="40"/>
        <v>224793.77944336334</v>
      </c>
      <c r="Q198" s="22">
        <f t="shared" si="41"/>
        <v>696452.00031180202</v>
      </c>
      <c r="R198" s="109">
        <f t="shared" si="42"/>
        <v>780.40928894938963</v>
      </c>
    </row>
    <row r="199" spans="1:18" x14ac:dyDescent="0.3">
      <c r="A199" s="272" t="s">
        <v>301</v>
      </c>
      <c r="B199" s="177">
        <v>4.26</v>
      </c>
      <c r="C199" s="170">
        <v>2.8849999999999998</v>
      </c>
      <c r="D199" s="170">
        <v>1.375</v>
      </c>
      <c r="E199" s="170">
        <f t="shared" si="35"/>
        <v>0.67723004694835676</v>
      </c>
      <c r="F199" s="279">
        <f t="shared" si="36"/>
        <v>0.32276995305164319</v>
      </c>
      <c r="G199" s="187">
        <f>Input!$J$54</f>
        <v>4438</v>
      </c>
      <c r="H199" s="170">
        <f t="shared" si="37"/>
        <v>3005.5469483568072</v>
      </c>
      <c r="I199" s="279">
        <f t="shared" si="38"/>
        <v>1432.4530516431926</v>
      </c>
      <c r="J199" s="395" t="s">
        <v>820</v>
      </c>
      <c r="K199" s="178">
        <v>4.5065300000000002E-4</v>
      </c>
      <c r="L199" s="22">
        <f t="shared" si="33"/>
        <v>1.3544587489178403</v>
      </c>
      <c r="M199" s="109">
        <f t="shared" si="34"/>
        <v>0.64553926508215964</v>
      </c>
      <c r="N199" s="187">
        <f>Input!$K$54</f>
        <v>157</v>
      </c>
      <c r="O199" s="22">
        <f t="shared" si="39"/>
        <v>212.65002358010094</v>
      </c>
      <c r="P199" s="22">
        <f t="shared" si="40"/>
        <v>101.34966461789907</v>
      </c>
      <c r="Q199" s="22">
        <f t="shared" si="41"/>
        <v>313.999688198</v>
      </c>
      <c r="R199" s="109">
        <f t="shared" si="42"/>
        <v>0.35185235061026893</v>
      </c>
    </row>
    <row r="200" spans="1:18" x14ac:dyDescent="0.3">
      <c r="A200" s="272" t="s">
        <v>312</v>
      </c>
      <c r="B200" s="177">
        <v>16.949000000000002</v>
      </c>
      <c r="C200" s="170">
        <v>1.542</v>
      </c>
      <c r="D200" s="170">
        <v>14.307</v>
      </c>
      <c r="E200" s="170">
        <f t="shared" si="35"/>
        <v>9.0978818809369283E-2</v>
      </c>
      <c r="F200" s="279">
        <f t="shared" si="36"/>
        <v>0.84412059708537368</v>
      </c>
      <c r="G200" s="187">
        <f>Input!$J$55</f>
        <v>17038</v>
      </c>
      <c r="H200" s="170">
        <f t="shared" si="37"/>
        <v>1550.0971148740339</v>
      </c>
      <c r="I200" s="279">
        <f t="shared" si="38"/>
        <v>14382.126733140596</v>
      </c>
      <c r="J200" s="395" t="s">
        <v>751</v>
      </c>
      <c r="K200" s="178">
        <v>0.37081817099999997</v>
      </c>
      <c r="L200" s="22">
        <f t="shared" si="33"/>
        <v>574.80417700996611</v>
      </c>
      <c r="M200" s="109">
        <f t="shared" si="34"/>
        <v>5333.1539302734009</v>
      </c>
      <c r="N200" s="111">
        <f>Input!$K$55</f>
        <v>110</v>
      </c>
      <c r="O200" s="22">
        <f t="shared" si="39"/>
        <v>63228.45947109627</v>
      </c>
      <c r="P200" s="22">
        <f t="shared" si="40"/>
        <v>586646.93233007414</v>
      </c>
      <c r="Q200" s="22">
        <f t="shared" si="41"/>
        <v>649875.39180117042</v>
      </c>
      <c r="R200" s="109">
        <f t="shared" si="42"/>
        <v>728.21787028280141</v>
      </c>
    </row>
    <row r="201" spans="1:18" x14ac:dyDescent="0.3">
      <c r="A201" s="272" t="s">
        <v>312</v>
      </c>
      <c r="B201" s="177">
        <v>16.949000000000002</v>
      </c>
      <c r="C201" s="170">
        <v>1.542</v>
      </c>
      <c r="D201" s="170">
        <v>14.307</v>
      </c>
      <c r="E201" s="170">
        <f t="shared" si="35"/>
        <v>9.0978818809369283E-2</v>
      </c>
      <c r="F201" s="279">
        <f t="shared" si="36"/>
        <v>0.84412059708537368</v>
      </c>
      <c r="G201" s="187">
        <f>Input!$J$55</f>
        <v>17038</v>
      </c>
      <c r="H201" s="170">
        <f t="shared" si="37"/>
        <v>1550.0971148740339</v>
      </c>
      <c r="I201" s="279">
        <f t="shared" si="38"/>
        <v>14382.126733140596</v>
      </c>
      <c r="J201" s="395" t="s">
        <v>752</v>
      </c>
      <c r="K201" s="178">
        <v>0.57336541799999996</v>
      </c>
      <c r="L201" s="22">
        <f t="shared" si="33"/>
        <v>888.77208021034437</v>
      </c>
      <c r="M201" s="109">
        <f t="shared" si="34"/>
        <v>8246.2141060761314</v>
      </c>
      <c r="N201" s="187">
        <f>Input!$K$55</f>
        <v>110</v>
      </c>
      <c r="O201" s="22">
        <f t="shared" si="39"/>
        <v>97764.928823137874</v>
      </c>
      <c r="P201" s="22">
        <f t="shared" si="40"/>
        <v>907083.55166837445</v>
      </c>
      <c r="Q201" s="22">
        <f t="shared" si="41"/>
        <v>1004848.4804915123</v>
      </c>
      <c r="R201" s="109">
        <f t="shared" si="42"/>
        <v>1125.982964814764</v>
      </c>
    </row>
    <row r="202" spans="1:18" x14ac:dyDescent="0.3">
      <c r="A202" s="272" t="s">
        <v>312</v>
      </c>
      <c r="B202" s="177">
        <v>16.949000000000002</v>
      </c>
      <c r="C202" s="170">
        <v>1.542</v>
      </c>
      <c r="D202" s="170">
        <v>14.307</v>
      </c>
      <c r="E202" s="170">
        <f t="shared" si="35"/>
        <v>9.0978818809369283E-2</v>
      </c>
      <c r="F202" s="279">
        <f t="shared" si="36"/>
        <v>0.84412059708537368</v>
      </c>
      <c r="G202" s="187">
        <f>Input!$J$55</f>
        <v>17038</v>
      </c>
      <c r="H202" s="170">
        <f t="shared" si="37"/>
        <v>1550.0971148740339</v>
      </c>
      <c r="I202" s="279">
        <f t="shared" si="38"/>
        <v>14382.126733140596</v>
      </c>
      <c r="J202" s="395" t="s">
        <v>779</v>
      </c>
      <c r="K202" s="178">
        <v>1.5964315E-2</v>
      </c>
      <c r="L202" s="22">
        <f t="shared" si="33"/>
        <v>24.746238622440263</v>
      </c>
      <c r="M202" s="109">
        <f t="shared" si="34"/>
        <v>229.60080153777741</v>
      </c>
      <c r="N202" s="187">
        <f>Input!$K$55</f>
        <v>110</v>
      </c>
      <c r="O202" s="22">
        <f t="shared" si="39"/>
        <v>2722.0862484684289</v>
      </c>
      <c r="P202" s="22">
        <f t="shared" si="40"/>
        <v>25256.088169155515</v>
      </c>
      <c r="Q202" s="22">
        <f t="shared" si="41"/>
        <v>27978.174417623944</v>
      </c>
      <c r="R202" s="109">
        <f t="shared" si="42"/>
        <v>31.350943343668508</v>
      </c>
    </row>
    <row r="203" spans="1:18" x14ac:dyDescent="0.3">
      <c r="A203" s="272" t="s">
        <v>312</v>
      </c>
      <c r="B203" s="177">
        <v>16.949000000000002</v>
      </c>
      <c r="C203" s="170">
        <v>1.542</v>
      </c>
      <c r="D203" s="170">
        <v>14.307</v>
      </c>
      <c r="E203" s="170">
        <f t="shared" si="35"/>
        <v>9.0978818809369283E-2</v>
      </c>
      <c r="F203" s="279">
        <f t="shared" si="36"/>
        <v>0.84412059708537368</v>
      </c>
      <c r="G203" s="187">
        <f>Input!$J$55</f>
        <v>17038</v>
      </c>
      <c r="H203" s="170">
        <f t="shared" si="37"/>
        <v>1550.0971148740339</v>
      </c>
      <c r="I203" s="279">
        <f t="shared" si="38"/>
        <v>14382.126733140596</v>
      </c>
      <c r="J203" s="395" t="s">
        <v>780</v>
      </c>
      <c r="K203" s="178">
        <v>3.9852094999999997E-2</v>
      </c>
      <c r="L203" s="22">
        <f t="shared" si="33"/>
        <v>61.774617481185906</v>
      </c>
      <c r="M203" s="109">
        <f t="shared" si="34"/>
        <v>573.15788087115868</v>
      </c>
      <c r="N203" s="187">
        <f>Input!$K$55</f>
        <v>110</v>
      </c>
      <c r="O203" s="22">
        <f t="shared" si="39"/>
        <v>6795.20792293045</v>
      </c>
      <c r="P203" s="22">
        <f t="shared" si="40"/>
        <v>63047.366895827457</v>
      </c>
      <c r="Q203" s="22">
        <f t="shared" si="41"/>
        <v>69842.574818757901</v>
      </c>
      <c r="R203" s="109">
        <f t="shared" si="42"/>
        <v>78.262097213159166</v>
      </c>
    </row>
    <row r="204" spans="1:18" x14ac:dyDescent="0.3">
      <c r="A204" s="272" t="s">
        <v>339</v>
      </c>
      <c r="B204" s="177">
        <v>4.5860000000000003</v>
      </c>
      <c r="C204" s="170">
        <v>3.2730000000000001</v>
      </c>
      <c r="D204" s="170">
        <v>1.3129999999999999</v>
      </c>
      <c r="E204" s="170">
        <f t="shared" si="35"/>
        <v>0.71369385085041426</v>
      </c>
      <c r="F204" s="279">
        <f t="shared" si="36"/>
        <v>0.28630614914958569</v>
      </c>
      <c r="G204" s="187">
        <f>Input!$J$56</f>
        <v>4420</v>
      </c>
      <c r="H204" s="170">
        <f t="shared" si="37"/>
        <v>3154.526820758831</v>
      </c>
      <c r="I204" s="279">
        <f t="shared" si="38"/>
        <v>1265.4731792411687</v>
      </c>
      <c r="J204" s="395" t="s">
        <v>770</v>
      </c>
      <c r="K204" s="141">
        <v>1.4253394000000001E-2</v>
      </c>
      <c r="L204" s="22">
        <f t="shared" si="33"/>
        <v>44.962713659842997</v>
      </c>
      <c r="M204" s="109">
        <f t="shared" si="34"/>
        <v>18.037287820157001</v>
      </c>
      <c r="N204" s="173">
        <f>Input!$K$56</f>
        <v>390</v>
      </c>
      <c r="O204" s="173">
        <f t="shared" si="39"/>
        <v>17535.458327338769</v>
      </c>
      <c r="P204" s="173">
        <f t="shared" si="40"/>
        <v>7034.5422498612306</v>
      </c>
      <c r="Q204" s="173">
        <f t="shared" si="41"/>
        <v>24570.0005772</v>
      </c>
      <c r="R204" s="173">
        <f t="shared" si="42"/>
        <v>27.53191414678146</v>
      </c>
    </row>
    <row r="205" spans="1:18" x14ac:dyDescent="0.3">
      <c r="A205" s="272" t="s">
        <v>339</v>
      </c>
      <c r="B205" s="177">
        <v>4.5860000000000003</v>
      </c>
      <c r="C205" s="170">
        <v>3.2730000000000001</v>
      </c>
      <c r="D205" s="170">
        <v>1.3129999999999999</v>
      </c>
      <c r="E205" s="170">
        <f t="shared" si="35"/>
        <v>0.71369385085041426</v>
      </c>
      <c r="F205" s="279">
        <f t="shared" si="36"/>
        <v>0.28630614914958569</v>
      </c>
      <c r="G205" s="187">
        <f>Input!$J$56</f>
        <v>4420</v>
      </c>
      <c r="H205" s="170">
        <f t="shared" si="37"/>
        <v>3154.526820758831</v>
      </c>
      <c r="I205" s="279">
        <f t="shared" si="38"/>
        <v>1265.4731792411687</v>
      </c>
      <c r="J205" s="395" t="s">
        <v>772</v>
      </c>
      <c r="K205" s="141">
        <v>0.97669683299999999</v>
      </c>
      <c r="L205" s="22">
        <f t="shared" si="33"/>
        <v>3081.016355448709</v>
      </c>
      <c r="M205" s="109">
        <f t="shared" si="34"/>
        <v>1235.9836464112909</v>
      </c>
      <c r="N205" s="173">
        <f>Input!$K$56</f>
        <v>390</v>
      </c>
      <c r="O205" s="173">
        <f t="shared" ref="O205:O239" si="43">N205*L205</f>
        <v>1201596.3786249964</v>
      </c>
      <c r="P205" s="173">
        <f t="shared" ref="P205:P239" si="44">N205*M205</f>
        <v>482033.62210040347</v>
      </c>
      <c r="Q205" s="173">
        <f t="shared" ref="Q205:Q239" si="45">SUM(O205:P205)</f>
        <v>1683630.0007253999</v>
      </c>
      <c r="R205" s="173">
        <f t="shared" ref="R205:R239" si="46">(Q205/1000000)*1120.55</f>
        <v>1886.5915973128467</v>
      </c>
    </row>
    <row r="206" spans="1:18" x14ac:dyDescent="0.3">
      <c r="A206" s="272" t="s">
        <v>339</v>
      </c>
      <c r="B206" s="177">
        <v>4.5860000000000003</v>
      </c>
      <c r="C206" s="170">
        <v>3.2730000000000001</v>
      </c>
      <c r="D206" s="170">
        <v>1.3129999999999999</v>
      </c>
      <c r="E206" s="170">
        <f t="shared" si="35"/>
        <v>0.71369385085041426</v>
      </c>
      <c r="F206" s="279">
        <f t="shared" si="36"/>
        <v>0.28630614914958569</v>
      </c>
      <c r="G206" s="187">
        <f>Input!$J$56</f>
        <v>4420</v>
      </c>
      <c r="H206" s="170">
        <f t="shared" si="37"/>
        <v>3154.526820758831</v>
      </c>
      <c r="I206" s="279">
        <f t="shared" si="38"/>
        <v>1265.4731792411687</v>
      </c>
      <c r="J206" s="395" t="s">
        <v>773</v>
      </c>
      <c r="K206" s="141">
        <v>9.049774E-3</v>
      </c>
      <c r="L206" s="22">
        <f t="shared" si="33"/>
        <v>28.54775480480593</v>
      </c>
      <c r="M206" s="109">
        <f t="shared" si="34"/>
        <v>11.452246275194069</v>
      </c>
      <c r="N206" s="173">
        <f>Input!$K$56</f>
        <v>390</v>
      </c>
      <c r="O206" s="173">
        <f t="shared" si="43"/>
        <v>11133.624373874312</v>
      </c>
      <c r="P206" s="173">
        <f t="shared" si="44"/>
        <v>4466.3760473256871</v>
      </c>
      <c r="Q206" s="173">
        <f t="shared" si="45"/>
        <v>15600.000421199999</v>
      </c>
      <c r="R206" s="173">
        <f t="shared" si="46"/>
        <v>17.480580471975657</v>
      </c>
    </row>
    <row r="207" spans="1:18" x14ac:dyDescent="0.3">
      <c r="A207" s="272" t="s">
        <v>314</v>
      </c>
      <c r="B207" s="177">
        <v>14.914</v>
      </c>
      <c r="C207" s="170">
        <v>2.0819999999999999</v>
      </c>
      <c r="D207" s="170">
        <v>0.123</v>
      </c>
      <c r="E207" s="170">
        <f t="shared" si="35"/>
        <v>0.13960037548612042</v>
      </c>
      <c r="F207" s="279">
        <f t="shared" si="36"/>
        <v>8.2472844307362216E-3</v>
      </c>
      <c r="G207" s="187">
        <f>Input!$J$57</f>
        <v>15841</v>
      </c>
      <c r="H207" s="170">
        <f t="shared" si="37"/>
        <v>2211.4095480756337</v>
      </c>
      <c r="I207" s="279">
        <f t="shared" si="38"/>
        <v>130.64523266729248</v>
      </c>
      <c r="J207" s="395" t="s">
        <v>810</v>
      </c>
      <c r="K207" s="141">
        <v>1</v>
      </c>
      <c r="L207" s="22">
        <f t="shared" si="33"/>
        <v>2211.4095480756337</v>
      </c>
      <c r="M207" s="109">
        <f t="shared" si="34"/>
        <v>130.64523266729248</v>
      </c>
      <c r="N207" s="173">
        <f>Input!$K$57</f>
        <v>284</v>
      </c>
      <c r="O207" s="173">
        <f t="shared" si="43"/>
        <v>628040.31165347993</v>
      </c>
      <c r="P207" s="173">
        <f t="shared" si="44"/>
        <v>37103.246077511067</v>
      </c>
      <c r="Q207" s="173">
        <f t="shared" si="45"/>
        <v>665143.55773099104</v>
      </c>
      <c r="R207" s="173">
        <f t="shared" si="46"/>
        <v>745.32661361546207</v>
      </c>
    </row>
    <row r="208" spans="1:18" x14ac:dyDescent="0.3">
      <c r="A208" s="272" t="s">
        <v>296</v>
      </c>
      <c r="B208" s="177">
        <v>13.891999999999999</v>
      </c>
      <c r="C208" s="170">
        <v>10.292999999999999</v>
      </c>
      <c r="D208" s="170">
        <v>3.5990000000000002</v>
      </c>
      <c r="E208" s="170">
        <f t="shared" si="35"/>
        <v>0.74093003167290528</v>
      </c>
      <c r="F208" s="279">
        <f t="shared" si="36"/>
        <v>0.25906996832709478</v>
      </c>
      <c r="G208" s="187">
        <f>Input!$J$58</f>
        <v>12442</v>
      </c>
      <c r="H208" s="170">
        <f t="shared" si="37"/>
        <v>9218.6514540742883</v>
      </c>
      <c r="I208" s="279">
        <f t="shared" si="38"/>
        <v>3223.3485459257131</v>
      </c>
      <c r="J208" s="395" t="s">
        <v>787</v>
      </c>
      <c r="K208" s="141">
        <v>0.98456839699999998</v>
      </c>
      <c r="L208" s="22">
        <f t="shared" si="33"/>
        <v>9076.3928846396411</v>
      </c>
      <c r="M208" s="109">
        <f t="shared" si="34"/>
        <v>3173.6071108343604</v>
      </c>
      <c r="N208" s="173">
        <f>Input!$K$58</f>
        <v>232</v>
      </c>
      <c r="O208" s="173">
        <f t="shared" si="43"/>
        <v>2105723.1492363969</v>
      </c>
      <c r="P208" s="173">
        <f t="shared" si="44"/>
        <v>736276.8497135716</v>
      </c>
      <c r="Q208" s="173">
        <f t="shared" si="45"/>
        <v>2841999.9989499683</v>
      </c>
      <c r="R208" s="173">
        <f t="shared" si="46"/>
        <v>3184.603098823387</v>
      </c>
    </row>
    <row r="209" spans="1:18" x14ac:dyDescent="0.3">
      <c r="A209" s="272" t="s">
        <v>296</v>
      </c>
      <c r="B209" s="177">
        <v>13.891999999999999</v>
      </c>
      <c r="C209" s="170">
        <v>10.292999999999999</v>
      </c>
      <c r="D209" s="170">
        <v>3.5990000000000002</v>
      </c>
      <c r="E209" s="170">
        <f t="shared" si="35"/>
        <v>0.74093003167290528</v>
      </c>
      <c r="F209" s="279">
        <f t="shared" si="36"/>
        <v>0.25906996832709478</v>
      </c>
      <c r="G209" s="187">
        <f>Input!$J$58</f>
        <v>12442</v>
      </c>
      <c r="H209" s="170">
        <f t="shared" si="37"/>
        <v>9218.6514540742883</v>
      </c>
      <c r="I209" s="279">
        <f t="shared" si="38"/>
        <v>3223.3485459257131</v>
      </c>
      <c r="J209" s="395" t="s">
        <v>789</v>
      </c>
      <c r="K209" s="141">
        <v>2.7326799999999999E-3</v>
      </c>
      <c r="L209" s="22">
        <f t="shared" si="33"/>
        <v>25.191624455519726</v>
      </c>
      <c r="M209" s="109">
        <f t="shared" si="34"/>
        <v>8.8083801044802765</v>
      </c>
      <c r="N209" s="173">
        <f>Input!$K$58</f>
        <v>232</v>
      </c>
      <c r="O209" s="173">
        <f t="shared" si="43"/>
        <v>5844.4568736805768</v>
      </c>
      <c r="P209" s="173">
        <f t="shared" si="44"/>
        <v>2043.5441842394241</v>
      </c>
      <c r="Q209" s="173">
        <f t="shared" si="45"/>
        <v>7888.0010579200007</v>
      </c>
      <c r="R209" s="173">
        <f t="shared" si="46"/>
        <v>8.838899585452257</v>
      </c>
    </row>
    <row r="210" spans="1:18" x14ac:dyDescent="0.3">
      <c r="A210" s="272" t="s">
        <v>296</v>
      </c>
      <c r="B210" s="177">
        <v>13.891999999999999</v>
      </c>
      <c r="C210" s="170">
        <v>10.292999999999999</v>
      </c>
      <c r="D210" s="170">
        <v>3.5990000000000002</v>
      </c>
      <c r="E210" s="170">
        <f t="shared" si="35"/>
        <v>0.74093003167290528</v>
      </c>
      <c r="F210" s="279">
        <f t="shared" si="36"/>
        <v>0.25906996832709478</v>
      </c>
      <c r="G210" s="187">
        <f>Input!$J$58</f>
        <v>12442</v>
      </c>
      <c r="H210" s="170">
        <f t="shared" si="37"/>
        <v>9218.6514540742883</v>
      </c>
      <c r="I210" s="279">
        <f t="shared" si="38"/>
        <v>3223.3485459257131</v>
      </c>
      <c r="J210" s="395" t="s">
        <v>791</v>
      </c>
      <c r="K210" s="141">
        <v>7.1531909999999997E-3</v>
      </c>
      <c r="L210" s="22">
        <f t="shared" si="33"/>
        <v>65.942774613421108</v>
      </c>
      <c r="M210" s="109">
        <f t="shared" si="34"/>
        <v>23.057227808578897</v>
      </c>
      <c r="N210" s="173">
        <f>Input!$K$58</f>
        <v>232</v>
      </c>
      <c r="O210" s="173">
        <f t="shared" si="43"/>
        <v>15298.723710313698</v>
      </c>
      <c r="P210" s="173">
        <f t="shared" si="44"/>
        <v>5349.2768515903044</v>
      </c>
      <c r="Q210" s="173">
        <f t="shared" si="45"/>
        <v>20648.000561904002</v>
      </c>
      <c r="R210" s="173">
        <f t="shared" si="46"/>
        <v>23.13711702964153</v>
      </c>
    </row>
    <row r="211" spans="1:18" x14ac:dyDescent="0.3">
      <c r="A211" s="272" t="s">
        <v>296</v>
      </c>
      <c r="B211" s="177">
        <v>13.891999999999999</v>
      </c>
      <c r="C211" s="170">
        <v>10.292999999999999</v>
      </c>
      <c r="D211" s="170">
        <v>3.5990000000000002</v>
      </c>
      <c r="E211" s="170">
        <f t="shared" si="35"/>
        <v>0.74093003167290528</v>
      </c>
      <c r="F211" s="279">
        <f t="shared" si="36"/>
        <v>0.25906996832709478</v>
      </c>
      <c r="G211" s="187">
        <f>Input!$J$58</f>
        <v>12442</v>
      </c>
      <c r="H211" s="170">
        <f t="shared" si="37"/>
        <v>9218.6514540742883</v>
      </c>
      <c r="I211" s="279">
        <f t="shared" si="38"/>
        <v>3223.3485459257131</v>
      </c>
      <c r="J211" s="395" t="s">
        <v>792</v>
      </c>
      <c r="K211" s="141">
        <v>1.687832E-3</v>
      </c>
      <c r="L211" s="22">
        <f t="shared" si="33"/>
        <v>15.559534921033114</v>
      </c>
      <c r="M211" s="109">
        <f t="shared" si="34"/>
        <v>5.4404708229668879</v>
      </c>
      <c r="N211" s="173">
        <f>Input!$K$58</f>
        <v>232</v>
      </c>
      <c r="O211" s="173">
        <f t="shared" si="43"/>
        <v>3609.8121016796827</v>
      </c>
      <c r="P211" s="173">
        <f t="shared" si="44"/>
        <v>1262.189230928318</v>
      </c>
      <c r="Q211" s="173">
        <f t="shared" si="45"/>
        <v>4872.0013326080007</v>
      </c>
      <c r="R211" s="173">
        <f t="shared" si="46"/>
        <v>5.4593210932538954</v>
      </c>
    </row>
    <row r="212" spans="1:18" x14ac:dyDescent="0.3">
      <c r="A212" s="272" t="s">
        <v>296</v>
      </c>
      <c r="B212" s="177">
        <v>13.891999999999999</v>
      </c>
      <c r="C212" s="170">
        <v>10.292999999999999</v>
      </c>
      <c r="D212" s="170">
        <v>3.5990000000000002</v>
      </c>
      <c r="E212" s="170">
        <f t="shared" si="35"/>
        <v>0.74093003167290528</v>
      </c>
      <c r="F212" s="279">
        <f t="shared" si="36"/>
        <v>0.25906996832709478</v>
      </c>
      <c r="G212" s="187">
        <f>Input!$J$58</f>
        <v>12442</v>
      </c>
      <c r="H212" s="170">
        <f t="shared" si="37"/>
        <v>9218.6514540742883</v>
      </c>
      <c r="I212" s="279">
        <f t="shared" si="38"/>
        <v>3223.3485459257131</v>
      </c>
      <c r="J212" s="395" t="s">
        <v>798</v>
      </c>
      <c r="K212" s="141">
        <v>3.857901E-3</v>
      </c>
      <c r="L212" s="22">
        <f t="shared" si="33"/>
        <v>35.56464466332465</v>
      </c>
      <c r="M212" s="109">
        <f t="shared" si="34"/>
        <v>12.435359578675355</v>
      </c>
      <c r="N212" s="173">
        <f>Input!$K$58</f>
        <v>232</v>
      </c>
      <c r="O212" s="173">
        <f t="shared" si="43"/>
        <v>8250.9975618913195</v>
      </c>
      <c r="P212" s="173">
        <f t="shared" si="44"/>
        <v>2885.0034222526824</v>
      </c>
      <c r="Q212" s="173">
        <f t="shared" si="45"/>
        <v>11136.000984144002</v>
      </c>
      <c r="R212" s="173">
        <f t="shared" si="46"/>
        <v>12.478445902782562</v>
      </c>
    </row>
    <row r="213" spans="1:18" x14ac:dyDescent="0.3">
      <c r="A213" s="272" t="s">
        <v>299</v>
      </c>
      <c r="B213" s="177">
        <v>151.322</v>
      </c>
      <c r="C213" s="170">
        <v>0.46</v>
      </c>
      <c r="D213" s="170">
        <v>2.113</v>
      </c>
      <c r="E213" s="170">
        <f t="shared" si="35"/>
        <v>3.0398752329469608E-3</v>
      </c>
      <c r="F213" s="279">
        <f t="shared" si="36"/>
        <v>1.3963600798297669E-2</v>
      </c>
      <c r="G213" s="187">
        <f>Input!$J$59</f>
        <v>159077</v>
      </c>
      <c r="H213" s="170">
        <f t="shared" si="37"/>
        <v>483.57423243150367</v>
      </c>
      <c r="I213" s="279">
        <f t="shared" si="38"/>
        <v>2221.2877241907981</v>
      </c>
      <c r="J213" s="395" t="s">
        <v>780</v>
      </c>
      <c r="K213" s="141">
        <v>0.82138209799999995</v>
      </c>
      <c r="L213" s="22">
        <f t="shared" si="33"/>
        <v>397.1992175733281</v>
      </c>
      <c r="M213" s="109">
        <f t="shared" si="34"/>
        <v>1824.5259711574831</v>
      </c>
      <c r="N213" s="173">
        <f>Input!$K$59</f>
        <v>206</v>
      </c>
      <c r="O213" s="173">
        <f t="shared" si="43"/>
        <v>81823.03882010559</v>
      </c>
      <c r="P213" s="173">
        <f t="shared" si="44"/>
        <v>375852.35005844152</v>
      </c>
      <c r="Q213" s="173">
        <f t="shared" si="45"/>
        <v>457675.38887854712</v>
      </c>
      <c r="R213" s="173">
        <f t="shared" si="46"/>
        <v>512.848157007856</v>
      </c>
    </row>
    <row r="214" spans="1:18" x14ac:dyDescent="0.3">
      <c r="A214" s="272" t="s">
        <v>299</v>
      </c>
      <c r="B214" s="177">
        <v>151.322</v>
      </c>
      <c r="C214" s="170">
        <v>0.46</v>
      </c>
      <c r="D214" s="170">
        <v>2.113</v>
      </c>
      <c r="E214" s="170">
        <f t="shared" si="35"/>
        <v>3.0398752329469608E-3</v>
      </c>
      <c r="F214" s="279">
        <f t="shared" si="36"/>
        <v>1.3963600798297669E-2</v>
      </c>
      <c r="G214" s="187">
        <f>Input!$J$59</f>
        <v>159077</v>
      </c>
      <c r="H214" s="170">
        <f t="shared" si="37"/>
        <v>483.57423243150367</v>
      </c>
      <c r="I214" s="279">
        <f t="shared" si="38"/>
        <v>2221.2877241907981</v>
      </c>
      <c r="J214" s="395" t="s">
        <v>781</v>
      </c>
      <c r="K214" s="141">
        <v>0.162198181</v>
      </c>
      <c r="L214" s="22">
        <f t="shared" si="33"/>
        <v>78.434860878861102</v>
      </c>
      <c r="M214" s="109">
        <f t="shared" si="34"/>
        <v>360.28882834137715</v>
      </c>
      <c r="N214" s="173">
        <f>Input!$K$59</f>
        <v>206</v>
      </c>
      <c r="O214" s="173">
        <f t="shared" si="43"/>
        <v>16157.581341045387</v>
      </c>
      <c r="P214" s="173">
        <f t="shared" si="44"/>
        <v>74219.498638323697</v>
      </c>
      <c r="Q214" s="173">
        <f t="shared" si="45"/>
        <v>90377.079979369082</v>
      </c>
      <c r="R214" s="173">
        <f t="shared" si="46"/>
        <v>101.27203697088203</v>
      </c>
    </row>
    <row r="215" spans="1:18" x14ac:dyDescent="0.3">
      <c r="A215" s="272" t="s">
        <v>299</v>
      </c>
      <c r="B215" s="177">
        <v>151.322</v>
      </c>
      <c r="C215" s="170">
        <v>0.46</v>
      </c>
      <c r="D215" s="170">
        <v>2.113</v>
      </c>
      <c r="E215" s="170">
        <f t="shared" si="35"/>
        <v>3.0398752329469608E-3</v>
      </c>
      <c r="F215" s="279">
        <f t="shared" si="36"/>
        <v>1.3963600798297669E-2</v>
      </c>
      <c r="G215" s="187">
        <f>Input!$J$59</f>
        <v>159077</v>
      </c>
      <c r="H215" s="170">
        <f t="shared" si="37"/>
        <v>483.57423243150367</v>
      </c>
      <c r="I215" s="279">
        <f t="shared" si="38"/>
        <v>2221.2877241907981</v>
      </c>
      <c r="J215" s="395" t="s">
        <v>782</v>
      </c>
      <c r="K215" s="331">
        <v>6.28626E-6</v>
      </c>
      <c r="L215" s="22">
        <f t="shared" si="33"/>
        <v>3.0398733543648645E-3</v>
      </c>
      <c r="M215" s="109">
        <f t="shared" si="34"/>
        <v>1.3963592169071646E-2</v>
      </c>
      <c r="N215" s="173">
        <f>Input!$K$59</f>
        <v>206</v>
      </c>
      <c r="O215" s="173">
        <f t="shared" si="43"/>
        <v>0.62621391099916213</v>
      </c>
      <c r="P215" s="173">
        <f t="shared" si="44"/>
        <v>2.8764999868287591</v>
      </c>
      <c r="Q215" s="173">
        <f t="shared" si="45"/>
        <v>3.5027138978279213</v>
      </c>
      <c r="R215" s="173">
        <f t="shared" si="46"/>
        <v>3.9249660582110768E-3</v>
      </c>
    </row>
    <row r="216" spans="1:18" x14ac:dyDescent="0.3">
      <c r="A216" s="272" t="s">
        <v>299</v>
      </c>
      <c r="B216" s="177">
        <v>151.322</v>
      </c>
      <c r="C216" s="170">
        <v>0.46</v>
      </c>
      <c r="D216" s="170">
        <v>2.113</v>
      </c>
      <c r="E216" s="170">
        <f t="shared" si="35"/>
        <v>3.0398752329469608E-3</v>
      </c>
      <c r="F216" s="279">
        <f t="shared" si="36"/>
        <v>1.3963600798297669E-2</v>
      </c>
      <c r="G216" s="187">
        <f>Input!$J$59</f>
        <v>159077</v>
      </c>
      <c r="H216" s="170">
        <f t="shared" si="37"/>
        <v>483.57423243150367</v>
      </c>
      <c r="I216" s="279">
        <f t="shared" si="38"/>
        <v>2221.2877241907981</v>
      </c>
      <c r="J216" s="395" t="s">
        <v>783</v>
      </c>
      <c r="K216" s="141">
        <v>1.2365081E-2</v>
      </c>
      <c r="L216" s="22">
        <f t="shared" si="33"/>
        <v>5.9794345535283702</v>
      </c>
      <c r="M216" s="109">
        <f t="shared" si="34"/>
        <v>27.466402633924879</v>
      </c>
      <c r="N216" s="173">
        <f>Input!$K$59</f>
        <v>206</v>
      </c>
      <c r="O216" s="173">
        <f t="shared" si="43"/>
        <v>1231.7635180268442</v>
      </c>
      <c r="P216" s="173">
        <f t="shared" si="44"/>
        <v>5658.078942588525</v>
      </c>
      <c r="Q216" s="173">
        <f t="shared" si="45"/>
        <v>6889.8424606153694</v>
      </c>
      <c r="R216" s="173">
        <f t="shared" si="46"/>
        <v>7.7204129692425525</v>
      </c>
    </row>
    <row r="217" spans="1:18" x14ac:dyDescent="0.3">
      <c r="A217" s="272" t="s">
        <v>299</v>
      </c>
      <c r="B217" s="177">
        <v>151.322</v>
      </c>
      <c r="C217" s="170">
        <v>0.46</v>
      </c>
      <c r="D217" s="170">
        <v>2.113</v>
      </c>
      <c r="E217" s="170">
        <f t="shared" si="35"/>
        <v>3.0398752329469608E-3</v>
      </c>
      <c r="F217" s="279">
        <f t="shared" si="36"/>
        <v>1.3963600798297669E-2</v>
      </c>
      <c r="G217" s="187">
        <f>Input!$J$59</f>
        <v>159077</v>
      </c>
      <c r="H217" s="170">
        <f t="shared" si="37"/>
        <v>483.57423243150367</v>
      </c>
      <c r="I217" s="279">
        <f t="shared" si="38"/>
        <v>2221.2877241907981</v>
      </c>
      <c r="J217" s="395" t="s">
        <v>784</v>
      </c>
      <c r="K217" s="141">
        <v>3.809476E-3</v>
      </c>
      <c r="L217" s="22">
        <f t="shared" si="33"/>
        <v>1.842164432666235</v>
      </c>
      <c r="M217" s="109">
        <f t="shared" si="34"/>
        <v>8.4619422743994654</v>
      </c>
      <c r="N217" s="173">
        <f>Input!$K$59</f>
        <v>206</v>
      </c>
      <c r="O217" s="173">
        <f t="shared" si="43"/>
        <v>379.4858731292444</v>
      </c>
      <c r="P217" s="173">
        <f t="shared" si="44"/>
        <v>1743.1601085262898</v>
      </c>
      <c r="Q217" s="173">
        <f t="shared" si="45"/>
        <v>2122.6459816555343</v>
      </c>
      <c r="R217" s="173">
        <f t="shared" si="46"/>
        <v>2.3785309547441091</v>
      </c>
    </row>
    <row r="218" spans="1:18" x14ac:dyDescent="0.3">
      <c r="A218" s="272" t="s">
        <v>299</v>
      </c>
      <c r="B218" s="177">
        <v>151.322</v>
      </c>
      <c r="C218" s="170">
        <v>0.46</v>
      </c>
      <c r="D218" s="170">
        <v>2.113</v>
      </c>
      <c r="E218" s="170">
        <f t="shared" si="35"/>
        <v>3.0398752329469608E-3</v>
      </c>
      <c r="F218" s="279">
        <f t="shared" si="36"/>
        <v>1.3963600798297669E-2</v>
      </c>
      <c r="G218" s="187">
        <f>Input!$J$59</f>
        <v>159077</v>
      </c>
      <c r="H218" s="170">
        <f t="shared" si="37"/>
        <v>483.57423243150367</v>
      </c>
      <c r="I218" s="279">
        <f t="shared" si="38"/>
        <v>2221.2877241907981</v>
      </c>
      <c r="J218" s="395" t="s">
        <v>785</v>
      </c>
      <c r="K218" s="141">
        <v>2.3887800000000001E-4</v>
      </c>
      <c r="L218" s="22">
        <f t="shared" si="33"/>
        <v>0.11551524549477274</v>
      </c>
      <c r="M218" s="109">
        <f t="shared" si="34"/>
        <v>0.53061676897924948</v>
      </c>
      <c r="N218" s="173">
        <f>Input!$K$59</f>
        <v>206</v>
      </c>
      <c r="O218" s="173">
        <f t="shared" si="43"/>
        <v>23.796140571923186</v>
      </c>
      <c r="P218" s="173">
        <f t="shared" si="44"/>
        <v>109.3070544097254</v>
      </c>
      <c r="Q218" s="173">
        <f t="shared" si="45"/>
        <v>133.10319498164858</v>
      </c>
      <c r="R218" s="173">
        <f t="shared" si="46"/>
        <v>0.14914878513668631</v>
      </c>
    </row>
    <row r="219" spans="1:18" x14ac:dyDescent="0.3">
      <c r="A219" s="272" t="s">
        <v>326</v>
      </c>
      <c r="B219" s="177">
        <v>5.9729999999999999</v>
      </c>
      <c r="C219" s="170">
        <v>2.242</v>
      </c>
      <c r="D219" s="170">
        <v>1.431</v>
      </c>
      <c r="E219" s="170">
        <f t="shared" si="35"/>
        <v>0.37535576762096101</v>
      </c>
      <c r="F219" s="279">
        <f t="shared" si="36"/>
        <v>0.2395781014565545</v>
      </c>
      <c r="G219" s="187">
        <f>Input!$J$60</f>
        <v>6664</v>
      </c>
      <c r="H219" s="170">
        <f t="shared" si="37"/>
        <v>2501.3708354260843</v>
      </c>
      <c r="I219" s="279">
        <f t="shared" si="38"/>
        <v>1596.5484681064793</v>
      </c>
      <c r="J219" s="395" t="s">
        <v>825</v>
      </c>
      <c r="K219" s="141">
        <v>2.7010799999999998E-3</v>
      </c>
      <c r="L219" s="22">
        <f t="shared" si="33"/>
        <v>6.7564027361526877</v>
      </c>
      <c r="M219" s="109">
        <f t="shared" si="34"/>
        <v>4.3124051362330489</v>
      </c>
      <c r="N219" s="173">
        <f>Input!$K$60</f>
        <v>262</v>
      </c>
      <c r="O219" s="173">
        <f t="shared" si="43"/>
        <v>1770.1775168720042</v>
      </c>
      <c r="P219" s="173">
        <f t="shared" si="44"/>
        <v>1129.8501456930587</v>
      </c>
      <c r="Q219" s="173">
        <f t="shared" si="45"/>
        <v>2900.0276625650631</v>
      </c>
      <c r="R219" s="173">
        <f t="shared" si="46"/>
        <v>3.2496259972872812</v>
      </c>
    </row>
    <row r="220" spans="1:18" x14ac:dyDescent="0.3">
      <c r="A220" s="272" t="s">
        <v>326</v>
      </c>
      <c r="B220" s="177">
        <v>5.9729999999999999</v>
      </c>
      <c r="C220" s="170">
        <v>2.242</v>
      </c>
      <c r="D220" s="170">
        <v>1.431</v>
      </c>
      <c r="E220" s="170">
        <f t="shared" si="35"/>
        <v>0.37535576762096101</v>
      </c>
      <c r="F220" s="279">
        <f t="shared" si="36"/>
        <v>0.2395781014565545</v>
      </c>
      <c r="G220" s="187">
        <f>Input!$J$60</f>
        <v>6664</v>
      </c>
      <c r="H220" s="170">
        <f t="shared" si="37"/>
        <v>2501.3708354260843</v>
      </c>
      <c r="I220" s="279">
        <f t="shared" si="38"/>
        <v>1596.5484681064793</v>
      </c>
      <c r="J220" s="395" t="s">
        <v>826</v>
      </c>
      <c r="K220" s="141">
        <v>9.0036000000000001E-4</v>
      </c>
      <c r="L220" s="22">
        <f t="shared" si="33"/>
        <v>2.2521342453842292</v>
      </c>
      <c r="M220" s="109">
        <f t="shared" si="34"/>
        <v>1.4374683787443496</v>
      </c>
      <c r="N220" s="173">
        <f>Input!$K$60</f>
        <v>262</v>
      </c>
      <c r="O220" s="173">
        <f t="shared" si="43"/>
        <v>590.05917229066802</v>
      </c>
      <c r="P220" s="173">
        <f t="shared" si="44"/>
        <v>376.61671523101961</v>
      </c>
      <c r="Q220" s="173">
        <f t="shared" si="45"/>
        <v>966.67588752168763</v>
      </c>
      <c r="R220" s="173">
        <f t="shared" si="46"/>
        <v>1.0832086657624269</v>
      </c>
    </row>
    <row r="221" spans="1:18" x14ac:dyDescent="0.3">
      <c r="A221" s="272" t="s">
        <v>326</v>
      </c>
      <c r="B221" s="177">
        <v>5.9729999999999999</v>
      </c>
      <c r="C221" s="170">
        <v>2.242</v>
      </c>
      <c r="D221" s="170">
        <v>1.431</v>
      </c>
      <c r="E221" s="170">
        <f t="shared" si="35"/>
        <v>0.37535576762096101</v>
      </c>
      <c r="F221" s="279">
        <f t="shared" si="36"/>
        <v>0.2395781014565545</v>
      </c>
      <c r="G221" s="187">
        <f>Input!$J$60</f>
        <v>6664</v>
      </c>
      <c r="H221" s="170">
        <f t="shared" si="37"/>
        <v>2501.3708354260843</v>
      </c>
      <c r="I221" s="279">
        <f t="shared" si="38"/>
        <v>1596.5484681064793</v>
      </c>
      <c r="J221" s="395" t="s">
        <v>828</v>
      </c>
      <c r="K221" s="141">
        <v>0.55852340899999997</v>
      </c>
      <c r="L221" s="22">
        <f t="shared" si="33"/>
        <v>1397.0741661753545</v>
      </c>
      <c r="M221" s="109">
        <f t="shared" si="34"/>
        <v>891.70969304055848</v>
      </c>
      <c r="N221" s="173">
        <f>Input!$K$60</f>
        <v>262</v>
      </c>
      <c r="O221" s="173">
        <f t="shared" si="43"/>
        <v>366033.4315379429</v>
      </c>
      <c r="P221" s="173">
        <f t="shared" si="44"/>
        <v>233627.93957662632</v>
      </c>
      <c r="Q221" s="173">
        <f t="shared" si="45"/>
        <v>599661.37111456925</v>
      </c>
      <c r="R221" s="173">
        <f t="shared" si="46"/>
        <v>671.95054940243062</v>
      </c>
    </row>
    <row r="222" spans="1:18" x14ac:dyDescent="0.3">
      <c r="A222" s="272" t="s">
        <v>326</v>
      </c>
      <c r="B222" s="177">
        <v>5.9729999999999999</v>
      </c>
      <c r="C222" s="170">
        <v>2.242</v>
      </c>
      <c r="D222" s="170">
        <v>1.431</v>
      </c>
      <c r="E222" s="170">
        <f t="shared" si="35"/>
        <v>0.37535576762096101</v>
      </c>
      <c r="F222" s="279">
        <f t="shared" si="36"/>
        <v>0.2395781014565545</v>
      </c>
      <c r="G222" s="187">
        <f>Input!$J$60</f>
        <v>6664</v>
      </c>
      <c r="H222" s="170">
        <f t="shared" si="37"/>
        <v>2501.3708354260843</v>
      </c>
      <c r="I222" s="279">
        <f t="shared" si="38"/>
        <v>1596.5484681064793</v>
      </c>
      <c r="J222" s="395" t="s">
        <v>829</v>
      </c>
      <c r="K222" s="141">
        <v>1.8607443000000001E-2</v>
      </c>
      <c r="L222" s="22">
        <f t="shared" si="33"/>
        <v>46.544115242053252</v>
      </c>
      <c r="M222" s="109">
        <f t="shared" si="34"/>
        <v>29.707684617028633</v>
      </c>
      <c r="N222" s="173">
        <f>Input!$K$60</f>
        <v>262</v>
      </c>
      <c r="O222" s="173">
        <f t="shared" si="43"/>
        <v>12194.558193417952</v>
      </c>
      <c r="P222" s="173">
        <f t="shared" si="44"/>
        <v>7783.4133696615017</v>
      </c>
      <c r="Q222" s="173">
        <f t="shared" si="45"/>
        <v>19977.971563079453</v>
      </c>
      <c r="R222" s="173">
        <f t="shared" si="46"/>
        <v>22.386316035008679</v>
      </c>
    </row>
    <row r="223" spans="1:18" x14ac:dyDescent="0.3">
      <c r="A223" s="272" t="s">
        <v>326</v>
      </c>
      <c r="B223" s="177">
        <v>5.9729999999999999</v>
      </c>
      <c r="C223" s="170">
        <v>2.242</v>
      </c>
      <c r="D223" s="170">
        <v>1.431</v>
      </c>
      <c r="E223" s="170">
        <f t="shared" si="35"/>
        <v>0.37535576762096101</v>
      </c>
      <c r="F223" s="279">
        <f t="shared" si="36"/>
        <v>0.2395781014565545</v>
      </c>
      <c r="G223" s="187">
        <f>Input!$J$60</f>
        <v>6664</v>
      </c>
      <c r="H223" s="170">
        <f t="shared" si="37"/>
        <v>2501.3708354260843</v>
      </c>
      <c r="I223" s="279">
        <f t="shared" si="38"/>
        <v>1596.5484681064793</v>
      </c>
      <c r="J223" s="395" t="s">
        <v>830</v>
      </c>
      <c r="K223" s="141">
        <v>0.41926770699999999</v>
      </c>
      <c r="L223" s="22">
        <f t="shared" si="33"/>
        <v>1048.7440145257688</v>
      </c>
      <c r="M223" s="109">
        <f t="shared" si="34"/>
        <v>669.38121533736614</v>
      </c>
      <c r="N223" s="173">
        <f>Input!$K$60</f>
        <v>262</v>
      </c>
      <c r="O223" s="173">
        <f t="shared" si="43"/>
        <v>274770.9318057514</v>
      </c>
      <c r="P223" s="173">
        <f t="shared" si="44"/>
        <v>175377.87841838994</v>
      </c>
      <c r="Q223" s="173">
        <f t="shared" si="45"/>
        <v>450148.81022414134</v>
      </c>
      <c r="R223" s="173">
        <f t="shared" si="46"/>
        <v>504.41424929666152</v>
      </c>
    </row>
    <row r="224" spans="1:18" x14ac:dyDescent="0.3">
      <c r="A224" s="272" t="s">
        <v>142</v>
      </c>
      <c r="B224" s="177">
        <v>12.227</v>
      </c>
      <c r="C224" s="170">
        <v>7.0259999999999998</v>
      </c>
      <c r="D224" s="170">
        <v>5.2009999999999996</v>
      </c>
      <c r="E224" s="170">
        <f t="shared" si="35"/>
        <v>0.57462991739592706</v>
      </c>
      <c r="F224" s="279">
        <f t="shared" si="36"/>
        <v>0.42537008260407289</v>
      </c>
      <c r="G224" s="187">
        <f>Input!$J$61</f>
        <v>11635</v>
      </c>
      <c r="H224" s="170">
        <f t="shared" si="37"/>
        <v>6685.8190889016114</v>
      </c>
      <c r="I224" s="279">
        <f t="shared" si="38"/>
        <v>4949.1809110983877</v>
      </c>
      <c r="J224" s="395" t="s">
        <v>800</v>
      </c>
      <c r="K224" s="141">
        <v>0.12178770899999999</v>
      </c>
      <c r="L224" s="22">
        <f t="shared" si="33"/>
        <v>814.25058962579453</v>
      </c>
      <c r="M224" s="109">
        <f t="shared" si="34"/>
        <v>602.74940458920526</v>
      </c>
      <c r="N224" s="173">
        <f>Input!$K$61</f>
        <v>306</v>
      </c>
      <c r="O224" s="173">
        <f t="shared" si="43"/>
        <v>249160.68042549313</v>
      </c>
      <c r="P224" s="173">
        <f t="shared" si="44"/>
        <v>184441.31780429682</v>
      </c>
      <c r="Q224" s="173">
        <f t="shared" si="45"/>
        <v>433601.99822978996</v>
      </c>
      <c r="R224" s="173">
        <f t="shared" si="46"/>
        <v>485.87271911639112</v>
      </c>
    </row>
    <row r="225" spans="1:18" x14ac:dyDescent="0.3">
      <c r="A225" s="272" t="s">
        <v>142</v>
      </c>
      <c r="B225" s="177">
        <v>12.227</v>
      </c>
      <c r="C225" s="170">
        <v>7.0259999999999998</v>
      </c>
      <c r="D225" s="170">
        <v>5.2009999999999996</v>
      </c>
      <c r="E225" s="170">
        <f t="shared" si="35"/>
        <v>0.57462991739592706</v>
      </c>
      <c r="F225" s="279">
        <f t="shared" si="36"/>
        <v>0.42537008260407289</v>
      </c>
      <c r="G225" s="187">
        <f>Input!$J$61</f>
        <v>11635</v>
      </c>
      <c r="H225" s="170">
        <f t="shared" si="37"/>
        <v>6685.8190889016114</v>
      </c>
      <c r="I225" s="279">
        <f t="shared" si="38"/>
        <v>4949.1809110983877</v>
      </c>
      <c r="J225" s="395" t="s">
        <v>801</v>
      </c>
      <c r="K225" s="141">
        <v>0.786592179</v>
      </c>
      <c r="L225" s="22">
        <f t="shared" si="33"/>
        <v>5259.0130055389136</v>
      </c>
      <c r="M225" s="109">
        <f t="shared" si="34"/>
        <v>3892.986997126086</v>
      </c>
      <c r="N225" s="173">
        <f>Input!$K$61</f>
        <v>306</v>
      </c>
      <c r="O225" s="173">
        <f t="shared" si="43"/>
        <v>1609257.9796949076</v>
      </c>
      <c r="P225" s="173">
        <f t="shared" si="44"/>
        <v>1191254.0211205822</v>
      </c>
      <c r="Q225" s="173">
        <f t="shared" si="45"/>
        <v>2800512.0008154898</v>
      </c>
      <c r="R225" s="173">
        <f t="shared" si="46"/>
        <v>3138.1137225137968</v>
      </c>
    </row>
    <row r="226" spans="1:18" x14ac:dyDescent="0.3">
      <c r="A226" s="272" t="s">
        <v>142</v>
      </c>
      <c r="B226" s="177">
        <v>12.227</v>
      </c>
      <c r="C226" s="170">
        <v>7.0259999999999998</v>
      </c>
      <c r="D226" s="170">
        <v>5.2009999999999996</v>
      </c>
      <c r="E226" s="170">
        <f t="shared" si="35"/>
        <v>0.57462991739592706</v>
      </c>
      <c r="F226" s="279">
        <f t="shared" si="36"/>
        <v>0.42537008260407289</v>
      </c>
      <c r="G226" s="187">
        <f>Input!$J$61</f>
        <v>11635</v>
      </c>
      <c r="H226" s="170">
        <f t="shared" si="37"/>
        <v>6685.8190889016114</v>
      </c>
      <c r="I226" s="279">
        <f t="shared" si="38"/>
        <v>4949.1809110983877</v>
      </c>
      <c r="J226" s="395" t="s">
        <v>802</v>
      </c>
      <c r="K226" s="141">
        <v>8.6377309999999999E-2</v>
      </c>
      <c r="L226" s="22">
        <f t="shared" si="33"/>
        <v>577.50306804597199</v>
      </c>
      <c r="M226" s="109">
        <f t="shared" si="34"/>
        <v>427.49693380402789</v>
      </c>
      <c r="N226" s="173">
        <f>Input!$K$61</f>
        <v>306</v>
      </c>
      <c r="O226" s="173">
        <f t="shared" si="43"/>
        <v>176715.93882206743</v>
      </c>
      <c r="P226" s="173">
        <f t="shared" si="44"/>
        <v>130814.06174403253</v>
      </c>
      <c r="Q226" s="173">
        <f t="shared" si="45"/>
        <v>307530.00056609994</v>
      </c>
      <c r="R226" s="173">
        <f t="shared" si="46"/>
        <v>344.60274213434332</v>
      </c>
    </row>
    <row r="227" spans="1:18" x14ac:dyDescent="0.3">
      <c r="A227" s="272" t="s">
        <v>142</v>
      </c>
      <c r="B227" s="177">
        <v>12.227</v>
      </c>
      <c r="C227" s="170">
        <v>7.0259999999999998</v>
      </c>
      <c r="D227" s="170">
        <v>5.2009999999999996</v>
      </c>
      <c r="E227" s="170">
        <f t="shared" si="35"/>
        <v>0.57462991739592706</v>
      </c>
      <c r="F227" s="279">
        <f t="shared" si="36"/>
        <v>0.42537008260407289</v>
      </c>
      <c r="G227" s="187">
        <f>Input!$J$61</f>
        <v>11635</v>
      </c>
      <c r="H227" s="170">
        <f t="shared" si="37"/>
        <v>6685.8190889016114</v>
      </c>
      <c r="I227" s="279">
        <f t="shared" si="38"/>
        <v>4949.1809110983877</v>
      </c>
      <c r="J227" s="395" t="s">
        <v>803</v>
      </c>
      <c r="K227" s="141">
        <v>5.2428020000000004E-3</v>
      </c>
      <c r="L227" s="22">
        <f t="shared" si="33"/>
        <v>35.05242569093155</v>
      </c>
      <c r="M227" s="109">
        <f t="shared" si="34"/>
        <v>25.947575579068452</v>
      </c>
      <c r="N227" s="173">
        <f>Input!$K$61</f>
        <v>306</v>
      </c>
      <c r="O227" s="173">
        <f t="shared" si="43"/>
        <v>10726.042261425055</v>
      </c>
      <c r="P227" s="173">
        <f t="shared" si="44"/>
        <v>7939.9581271949464</v>
      </c>
      <c r="Q227" s="173">
        <f t="shared" si="45"/>
        <v>18666.000388619999</v>
      </c>
      <c r="R227" s="173">
        <f t="shared" si="46"/>
        <v>20.916186735468138</v>
      </c>
    </row>
    <row r="228" spans="1:18" x14ac:dyDescent="0.3">
      <c r="A228" s="272" t="s">
        <v>332</v>
      </c>
      <c r="B228" s="177">
        <v>21.312999999999999</v>
      </c>
      <c r="C228" s="170">
        <v>2.1429999999999998</v>
      </c>
      <c r="D228" s="170">
        <v>4.24</v>
      </c>
      <c r="E228" s="170">
        <f t="shared" si="35"/>
        <v>0.10054896072819405</v>
      </c>
      <c r="F228" s="279">
        <f t="shared" si="36"/>
        <v>0.19893961431989868</v>
      </c>
      <c r="G228" s="187">
        <f>Input!$J$62</f>
        <v>23497</v>
      </c>
      <c r="H228" s="170">
        <f t="shared" si="37"/>
        <v>2362.5989302303756</v>
      </c>
      <c r="I228" s="279">
        <f t="shared" si="38"/>
        <v>4674.4841176746595</v>
      </c>
      <c r="J228" s="395" t="s">
        <v>807</v>
      </c>
      <c r="K228" s="141">
        <v>4.9367999999999999E-3</v>
      </c>
      <c r="L228" s="22">
        <f t="shared" si="33"/>
        <v>11.663678398761318</v>
      </c>
      <c r="M228" s="109">
        <f t="shared" si="34"/>
        <v>23.076993192136257</v>
      </c>
      <c r="N228" s="173">
        <f>Input!$K$62</f>
        <v>243</v>
      </c>
      <c r="O228" s="173">
        <f t="shared" si="43"/>
        <v>2834.2738508990005</v>
      </c>
      <c r="P228" s="173">
        <f t="shared" si="44"/>
        <v>5607.7093456891107</v>
      </c>
      <c r="Q228" s="173">
        <f t="shared" si="45"/>
        <v>8441.9831965881112</v>
      </c>
      <c r="R228" s="173">
        <f t="shared" si="46"/>
        <v>9.4596642709368073</v>
      </c>
    </row>
    <row r="229" spans="1:18" x14ac:dyDescent="0.3">
      <c r="A229" s="272" t="s">
        <v>332</v>
      </c>
      <c r="B229" s="177">
        <v>21.312999999999999</v>
      </c>
      <c r="C229" s="170">
        <v>2.1429999999999998</v>
      </c>
      <c r="D229" s="170">
        <v>4.24</v>
      </c>
      <c r="E229" s="170">
        <f t="shared" si="35"/>
        <v>0.10054896072819405</v>
      </c>
      <c r="F229" s="279">
        <f t="shared" si="36"/>
        <v>0.19893961431989868</v>
      </c>
      <c r="G229" s="187">
        <f>Input!$J$62</f>
        <v>23497</v>
      </c>
      <c r="H229" s="170">
        <f t="shared" si="37"/>
        <v>2362.5989302303756</v>
      </c>
      <c r="I229" s="279">
        <f t="shared" si="38"/>
        <v>4674.4841176746595</v>
      </c>
      <c r="J229" s="395" t="s">
        <v>825</v>
      </c>
      <c r="K229" s="141">
        <v>0.99382899899999999</v>
      </c>
      <c r="L229" s="22">
        <f t="shared" si="33"/>
        <v>2348.0193298693248</v>
      </c>
      <c r="M229" s="109">
        <f t="shared" si="34"/>
        <v>4645.6378715100054</v>
      </c>
      <c r="N229" s="173">
        <f>Input!$K$62</f>
        <v>243</v>
      </c>
      <c r="O229" s="173">
        <f t="shared" si="43"/>
        <v>570568.69715824595</v>
      </c>
      <c r="P229" s="173">
        <f t="shared" si="44"/>
        <v>1128890.0027769313</v>
      </c>
      <c r="Q229" s="173">
        <f t="shared" si="45"/>
        <v>1699458.6999351773</v>
      </c>
      <c r="R229" s="173">
        <f t="shared" si="46"/>
        <v>1904.3284462123629</v>
      </c>
    </row>
    <row r="230" spans="1:18" x14ac:dyDescent="0.3">
      <c r="A230" s="272" t="s">
        <v>332</v>
      </c>
      <c r="B230" s="177">
        <v>21.312999999999999</v>
      </c>
      <c r="C230" s="170">
        <v>2.1429999999999998</v>
      </c>
      <c r="D230" s="170">
        <v>4.24</v>
      </c>
      <c r="E230" s="170">
        <f t="shared" si="35"/>
        <v>0.10054896072819405</v>
      </c>
      <c r="F230" s="279">
        <f t="shared" si="36"/>
        <v>0.19893961431989868</v>
      </c>
      <c r="G230" s="187">
        <f>Input!$J$62</f>
        <v>23497</v>
      </c>
      <c r="H230" s="170">
        <f t="shared" si="37"/>
        <v>2362.5989302303756</v>
      </c>
      <c r="I230" s="279">
        <f t="shared" si="38"/>
        <v>4674.4841176746595</v>
      </c>
      <c r="J230" s="395" t="s">
        <v>827</v>
      </c>
      <c r="K230" s="141">
        <v>1.2342E-3</v>
      </c>
      <c r="L230" s="22">
        <f t="shared" si="33"/>
        <v>2.9159195996903295</v>
      </c>
      <c r="M230" s="109">
        <f t="shared" si="34"/>
        <v>5.7692482980340642</v>
      </c>
      <c r="N230" s="173">
        <f>Input!$K$62</f>
        <v>243</v>
      </c>
      <c r="O230" s="173">
        <f t="shared" si="43"/>
        <v>708.56846272475013</v>
      </c>
      <c r="P230" s="173">
        <f t="shared" si="44"/>
        <v>1401.9273364222777</v>
      </c>
      <c r="Q230" s="173">
        <f t="shared" si="45"/>
        <v>2110.4957991470278</v>
      </c>
      <c r="R230" s="173">
        <f t="shared" si="46"/>
        <v>2.3649160677342018</v>
      </c>
    </row>
    <row r="231" spans="1:18" x14ac:dyDescent="0.3">
      <c r="A231" s="272" t="s">
        <v>149</v>
      </c>
      <c r="B231" s="177">
        <v>7.0309999999999997</v>
      </c>
      <c r="C231" s="170">
        <v>3.22</v>
      </c>
      <c r="D231" s="170">
        <v>2.9460000000000002</v>
      </c>
      <c r="E231" s="170">
        <f t="shared" si="35"/>
        <v>0.45797183899872002</v>
      </c>
      <c r="F231" s="279">
        <f t="shared" si="36"/>
        <v>0.41900156450007114</v>
      </c>
      <c r="G231" s="187">
        <f>Input!$J$63</f>
        <v>6614</v>
      </c>
      <c r="H231" s="170">
        <f t="shared" si="37"/>
        <v>3029.0257431375344</v>
      </c>
      <c r="I231" s="279">
        <f t="shared" si="38"/>
        <v>2771.2763476034706</v>
      </c>
      <c r="J231" s="395" t="s">
        <v>779</v>
      </c>
      <c r="K231" s="141">
        <v>9.0716699999999996E-4</v>
      </c>
      <c r="L231" s="22">
        <f t="shared" si="33"/>
        <v>2.7478321963248473</v>
      </c>
      <c r="M231" s="109">
        <f t="shared" si="34"/>
        <v>2.5140104504263974</v>
      </c>
      <c r="N231" s="173">
        <f>Input!$K$63</f>
        <v>274</v>
      </c>
      <c r="O231" s="173">
        <f t="shared" si="43"/>
        <v>752.90602179300822</v>
      </c>
      <c r="P231" s="173">
        <f t="shared" si="44"/>
        <v>688.83886341683285</v>
      </c>
      <c r="Q231" s="173">
        <f t="shared" si="45"/>
        <v>1441.744885209841</v>
      </c>
      <c r="R231" s="173">
        <f t="shared" si="46"/>
        <v>1.6155472311218873</v>
      </c>
    </row>
    <row r="232" spans="1:18" x14ac:dyDescent="0.3">
      <c r="A232" s="272" t="s">
        <v>149</v>
      </c>
      <c r="B232" s="177">
        <v>7.0309999999999997</v>
      </c>
      <c r="C232" s="170">
        <v>3.22</v>
      </c>
      <c r="D232" s="170">
        <v>2.9460000000000002</v>
      </c>
      <c r="E232" s="170">
        <f t="shared" si="35"/>
        <v>0.45797183899872002</v>
      </c>
      <c r="F232" s="279">
        <f t="shared" si="36"/>
        <v>0.41900156450007114</v>
      </c>
      <c r="G232" s="187">
        <f>Input!$J$63</f>
        <v>6614</v>
      </c>
      <c r="H232" s="170">
        <f t="shared" si="37"/>
        <v>3029.0257431375344</v>
      </c>
      <c r="I232" s="279">
        <f t="shared" si="38"/>
        <v>2771.2763476034706</v>
      </c>
      <c r="J232" s="395" t="s">
        <v>800</v>
      </c>
      <c r="K232" s="141">
        <v>2.2679169999999999E-3</v>
      </c>
      <c r="L232" s="22">
        <f t="shared" si="33"/>
        <v>6.8695789762992474</v>
      </c>
      <c r="M232" s="109">
        <f t="shared" si="34"/>
        <v>6.2850247404278203</v>
      </c>
      <c r="N232" s="173">
        <f>Input!$K$63</f>
        <v>274</v>
      </c>
      <c r="O232" s="173">
        <f t="shared" si="43"/>
        <v>1882.2646395059937</v>
      </c>
      <c r="P232" s="173">
        <f t="shared" si="44"/>
        <v>1722.0967788772227</v>
      </c>
      <c r="Q232" s="173">
        <f t="shared" si="45"/>
        <v>3604.3614183832165</v>
      </c>
      <c r="R232" s="173">
        <f t="shared" si="46"/>
        <v>4.0388671873693127</v>
      </c>
    </row>
    <row r="233" spans="1:18" x14ac:dyDescent="0.3">
      <c r="A233" s="272" t="s">
        <v>149</v>
      </c>
      <c r="B233" s="177">
        <v>7.0309999999999997</v>
      </c>
      <c r="C233" s="170">
        <v>3.22</v>
      </c>
      <c r="D233" s="170">
        <v>2.9460000000000002</v>
      </c>
      <c r="E233" s="170">
        <f t="shared" si="35"/>
        <v>0.45797183899872002</v>
      </c>
      <c r="F233" s="279">
        <f t="shared" si="36"/>
        <v>0.41900156450007114</v>
      </c>
      <c r="G233" s="187">
        <f>Input!$J$63</f>
        <v>6614</v>
      </c>
      <c r="H233" s="170">
        <f t="shared" si="37"/>
        <v>3029.0257431375344</v>
      </c>
      <c r="I233" s="279">
        <f t="shared" si="38"/>
        <v>2771.2763476034706</v>
      </c>
      <c r="J233" s="395" t="s">
        <v>802</v>
      </c>
      <c r="K233" s="141">
        <v>0.72558209900000004</v>
      </c>
      <c r="L233" s="22">
        <f t="shared" si="33"/>
        <v>2197.806856630767</v>
      </c>
      <c r="M233" s="109">
        <f t="shared" si="34"/>
        <v>2010.78850920318</v>
      </c>
      <c r="N233" s="173">
        <f>Input!$K$63</f>
        <v>274</v>
      </c>
      <c r="O233" s="173">
        <f t="shared" si="43"/>
        <v>602199.07871683012</v>
      </c>
      <c r="P233" s="173">
        <f t="shared" si="44"/>
        <v>550956.05152167135</v>
      </c>
      <c r="Q233" s="173">
        <f t="shared" si="45"/>
        <v>1153155.1302385014</v>
      </c>
      <c r="R233" s="173">
        <f t="shared" si="46"/>
        <v>1292.1679811887525</v>
      </c>
    </row>
    <row r="234" spans="1:18" x14ac:dyDescent="0.3">
      <c r="A234" s="272" t="s">
        <v>149</v>
      </c>
      <c r="B234" s="177">
        <v>7.0309999999999997</v>
      </c>
      <c r="C234" s="170">
        <v>3.22</v>
      </c>
      <c r="D234" s="170">
        <v>2.9460000000000002</v>
      </c>
      <c r="E234" s="170">
        <f t="shared" si="35"/>
        <v>0.45797183899872002</v>
      </c>
      <c r="F234" s="279">
        <f t="shared" si="36"/>
        <v>0.41900156450007114</v>
      </c>
      <c r="G234" s="187">
        <f>Input!$J$63</f>
        <v>6614</v>
      </c>
      <c r="H234" s="170">
        <f t="shared" si="37"/>
        <v>3029.0257431375344</v>
      </c>
      <c r="I234" s="279">
        <f t="shared" si="38"/>
        <v>2771.2763476034706</v>
      </c>
      <c r="J234" s="395" t="s">
        <v>803</v>
      </c>
      <c r="K234" s="141">
        <v>0.25098276400000002</v>
      </c>
      <c r="L234" s="22">
        <f t="shared" si="33"/>
        <v>760.23325323981248</v>
      </c>
      <c r="M234" s="109">
        <f t="shared" si="34"/>
        <v>695.54259752934388</v>
      </c>
      <c r="N234" s="173">
        <f>Input!$K$63</f>
        <v>274</v>
      </c>
      <c r="O234" s="173">
        <f t="shared" si="43"/>
        <v>208303.91138770862</v>
      </c>
      <c r="P234" s="173">
        <f t="shared" si="44"/>
        <v>190578.67172304023</v>
      </c>
      <c r="Q234" s="173">
        <f t="shared" si="45"/>
        <v>398882.58311074885</v>
      </c>
      <c r="R234" s="173">
        <f t="shared" si="46"/>
        <v>446.96787850474965</v>
      </c>
    </row>
    <row r="235" spans="1:18" x14ac:dyDescent="0.3">
      <c r="A235" s="272" t="s">
        <v>149</v>
      </c>
      <c r="B235" s="177">
        <v>7.0309999999999997</v>
      </c>
      <c r="C235" s="170">
        <v>3.22</v>
      </c>
      <c r="D235" s="170">
        <v>2.9460000000000002</v>
      </c>
      <c r="E235" s="170">
        <f t="shared" si="35"/>
        <v>0.45797183899872002</v>
      </c>
      <c r="F235" s="279">
        <f t="shared" si="36"/>
        <v>0.41900156450007114</v>
      </c>
      <c r="G235" s="187">
        <f>Input!$J$63</f>
        <v>6614</v>
      </c>
      <c r="H235" s="170">
        <f t="shared" si="37"/>
        <v>3029.0257431375344</v>
      </c>
      <c r="I235" s="279">
        <f t="shared" si="38"/>
        <v>2771.2763476034706</v>
      </c>
      <c r="J235" s="395" t="s">
        <v>814</v>
      </c>
      <c r="K235" s="141">
        <v>2.0260054E-2</v>
      </c>
      <c r="L235" s="22">
        <f t="shared" si="33"/>
        <v>61.368225123356574</v>
      </c>
      <c r="M235" s="109">
        <f t="shared" si="34"/>
        <v>56.146208451369084</v>
      </c>
      <c r="N235" s="173">
        <f>Input!$K$63</f>
        <v>274</v>
      </c>
      <c r="O235" s="173">
        <f t="shared" si="43"/>
        <v>16814.893683799703</v>
      </c>
      <c r="P235" s="173">
        <f t="shared" si="44"/>
        <v>15384.061115675129</v>
      </c>
      <c r="Q235" s="173">
        <f t="shared" si="45"/>
        <v>32198.954799474832</v>
      </c>
      <c r="R235" s="173">
        <f t="shared" si="46"/>
        <v>36.080538800551516</v>
      </c>
    </row>
    <row r="236" spans="1:18" x14ac:dyDescent="0.3">
      <c r="A236" s="272" t="s">
        <v>295</v>
      </c>
      <c r="B236" s="177">
        <v>0.57699999999999996</v>
      </c>
      <c r="C236" s="170">
        <v>0</v>
      </c>
      <c r="D236" s="170">
        <v>0.16700000000000001</v>
      </c>
      <c r="E236" s="170">
        <f t="shared" si="35"/>
        <v>0</v>
      </c>
      <c r="F236" s="279">
        <f t="shared" si="36"/>
        <v>0.28942807625649919</v>
      </c>
      <c r="G236" s="187">
        <f>Input!$J$64</f>
        <v>705</v>
      </c>
      <c r="H236" s="170">
        <f t="shared" si="37"/>
        <v>0</v>
      </c>
      <c r="I236" s="279">
        <f t="shared" si="38"/>
        <v>204.04679376083192</v>
      </c>
      <c r="J236" s="395" t="s">
        <v>834</v>
      </c>
      <c r="K236" s="141">
        <v>1</v>
      </c>
      <c r="L236" s="22">
        <f t="shared" si="33"/>
        <v>0</v>
      </c>
      <c r="M236" s="109">
        <f t="shared" si="34"/>
        <v>204.04679376083192</v>
      </c>
      <c r="N236" s="173">
        <f>Input!$K$64</f>
        <v>182</v>
      </c>
      <c r="O236" s="173">
        <f t="shared" si="43"/>
        <v>0</v>
      </c>
      <c r="P236" s="173">
        <f t="shared" si="44"/>
        <v>37136.51646447141</v>
      </c>
      <c r="Q236" s="173">
        <f t="shared" si="45"/>
        <v>37136.51646447141</v>
      </c>
      <c r="R236" s="173">
        <f t="shared" si="46"/>
        <v>41.613323524263436</v>
      </c>
    </row>
    <row r="237" spans="1:18" x14ac:dyDescent="0.3">
      <c r="A237" s="272" t="s">
        <v>185</v>
      </c>
      <c r="B237" s="177">
        <v>7.2130000000000001</v>
      </c>
      <c r="C237" s="170">
        <v>0.53200000000000003</v>
      </c>
      <c r="D237" s="170">
        <v>1.5589999999999999</v>
      </c>
      <c r="E237" s="170">
        <f t="shared" si="35"/>
        <v>7.375571884098156E-2</v>
      </c>
      <c r="F237" s="279">
        <f t="shared" si="36"/>
        <v>0.21613752946069595</v>
      </c>
      <c r="G237" s="187">
        <f>Input!$J$65</f>
        <v>7357</v>
      </c>
      <c r="H237" s="170">
        <f t="shared" si="37"/>
        <v>542.6208235131013</v>
      </c>
      <c r="I237" s="279">
        <f t="shared" si="38"/>
        <v>1590.1238042423402</v>
      </c>
      <c r="J237" s="395" t="s">
        <v>819</v>
      </c>
      <c r="K237" s="141">
        <v>4.6214489999999997E-3</v>
      </c>
      <c r="L237" s="22">
        <f t="shared" si="33"/>
        <v>2.5076944622037982</v>
      </c>
      <c r="M237" s="109">
        <f t="shared" si="34"/>
        <v>7.3486760649919578</v>
      </c>
      <c r="N237" s="173">
        <f>Input!$K$65</f>
        <v>289</v>
      </c>
      <c r="O237" s="173">
        <f t="shared" si="43"/>
        <v>724.72369957689773</v>
      </c>
      <c r="P237" s="173">
        <f t="shared" si="44"/>
        <v>2123.7673827826757</v>
      </c>
      <c r="Q237" s="173">
        <f t="shared" si="45"/>
        <v>2848.4910823595733</v>
      </c>
      <c r="R237" s="173">
        <f t="shared" si="46"/>
        <v>3.19187668233802</v>
      </c>
    </row>
    <row r="238" spans="1:18" x14ac:dyDescent="0.3">
      <c r="A238" s="272" t="s">
        <v>185</v>
      </c>
      <c r="B238" s="177">
        <v>7.2130000000000001</v>
      </c>
      <c r="C238" s="170">
        <v>0.53200000000000003</v>
      </c>
      <c r="D238" s="170">
        <v>1.5589999999999999</v>
      </c>
      <c r="E238" s="170">
        <f t="shared" si="35"/>
        <v>7.375571884098156E-2</v>
      </c>
      <c r="F238" s="279">
        <f t="shared" si="36"/>
        <v>0.21613752946069595</v>
      </c>
      <c r="G238" s="187">
        <f>Input!$J$65</f>
        <v>7357</v>
      </c>
      <c r="H238" s="170">
        <f t="shared" si="37"/>
        <v>542.6208235131013</v>
      </c>
      <c r="I238" s="279">
        <f t="shared" si="38"/>
        <v>1590.1238042423402</v>
      </c>
      <c r="J238" s="395" t="s">
        <v>820</v>
      </c>
      <c r="K238" s="141">
        <v>0.983960854</v>
      </c>
      <c r="L238" s="22">
        <f t="shared" si="33"/>
        <v>533.91764890213449</v>
      </c>
      <c r="M238" s="109">
        <f t="shared" si="34"/>
        <v>1564.6195763880219</v>
      </c>
      <c r="N238" s="173">
        <f>Input!$K$65</f>
        <v>289</v>
      </c>
      <c r="O238" s="173">
        <f t="shared" si="43"/>
        <v>154302.20053271687</v>
      </c>
      <c r="P238" s="173">
        <f t="shared" si="44"/>
        <v>452175.05757613829</v>
      </c>
      <c r="Q238" s="173">
        <f t="shared" si="45"/>
        <v>606477.25810885523</v>
      </c>
      <c r="R238" s="173">
        <f t="shared" si="46"/>
        <v>679.5880915738777</v>
      </c>
    </row>
    <row r="239" spans="1:18" x14ac:dyDescent="0.3">
      <c r="A239" s="272" t="s">
        <v>185</v>
      </c>
      <c r="B239" s="177">
        <v>7.2130000000000001</v>
      </c>
      <c r="C239" s="170">
        <v>0.53200000000000003</v>
      </c>
      <c r="D239" s="170">
        <v>1.5589999999999999</v>
      </c>
      <c r="E239" s="170">
        <f t="shared" si="35"/>
        <v>7.375571884098156E-2</v>
      </c>
      <c r="F239" s="279">
        <f t="shared" si="36"/>
        <v>0.21613752946069595</v>
      </c>
      <c r="G239" s="187">
        <f>Input!$J$65</f>
        <v>7357</v>
      </c>
      <c r="H239" s="170">
        <f t="shared" si="37"/>
        <v>542.6208235131013</v>
      </c>
      <c r="I239" s="279">
        <f t="shared" si="38"/>
        <v>1590.1238042423402</v>
      </c>
      <c r="J239" s="395" t="s">
        <v>822</v>
      </c>
      <c r="K239" s="141">
        <v>0</v>
      </c>
      <c r="L239" s="22">
        <f t="shared" si="33"/>
        <v>0</v>
      </c>
      <c r="M239" s="109">
        <f t="shared" si="34"/>
        <v>0</v>
      </c>
      <c r="N239" s="173">
        <f>Input!$K$65</f>
        <v>289</v>
      </c>
      <c r="O239" s="173">
        <f t="shared" si="43"/>
        <v>0</v>
      </c>
      <c r="P239" s="173">
        <f t="shared" si="44"/>
        <v>0</v>
      </c>
      <c r="Q239" s="173">
        <f t="shared" si="45"/>
        <v>0</v>
      </c>
      <c r="R239" s="173">
        <f t="shared" si="46"/>
        <v>0</v>
      </c>
    </row>
    <row r="240" spans="1:18" x14ac:dyDescent="0.3">
      <c r="A240" s="272" t="s">
        <v>185</v>
      </c>
      <c r="B240" s="177">
        <v>7.2130000000000001</v>
      </c>
      <c r="C240" s="170">
        <v>0.53200000000000003</v>
      </c>
      <c r="D240" s="170">
        <v>1.5589999999999999</v>
      </c>
      <c r="E240" s="170">
        <f t="shared" si="35"/>
        <v>7.375571884098156E-2</v>
      </c>
      <c r="F240" s="279">
        <f t="shared" si="36"/>
        <v>0.21613752946069595</v>
      </c>
      <c r="G240" s="187">
        <f>Input!$J$65</f>
        <v>7357</v>
      </c>
      <c r="H240" s="170">
        <f t="shared" si="37"/>
        <v>542.6208235131013</v>
      </c>
      <c r="I240" s="279">
        <f t="shared" si="38"/>
        <v>1590.1238042423402</v>
      </c>
      <c r="J240" s="395" t="s">
        <v>839</v>
      </c>
      <c r="K240" s="141">
        <v>1.1417696999999999E-2</v>
      </c>
      <c r="L240" s="22">
        <f t="shared" si="33"/>
        <v>6.1954801487630657</v>
      </c>
      <c r="M240" s="109">
        <f t="shared" si="34"/>
        <v>18.155551789326353</v>
      </c>
      <c r="N240" s="173">
        <f>Input!$K$65</f>
        <v>289</v>
      </c>
      <c r="O240" s="173">
        <f t="shared" ref="O240:O269" si="47">N240*L240</f>
        <v>1790.4937629925259</v>
      </c>
      <c r="P240" s="173">
        <f t="shared" ref="P240:P269" si="48">N240*M240</f>
        <v>5246.9544671153162</v>
      </c>
      <c r="Q240" s="173">
        <f t="shared" ref="Q240:Q269" si="49">SUM(O240:P240)</f>
        <v>7037.4482301078424</v>
      </c>
      <c r="R240" s="173">
        <f t="shared" ref="R240:R269" si="50">(Q240/1000000)*1120.55</f>
        <v>7.8858126142473424</v>
      </c>
    </row>
    <row r="241" spans="1:18" x14ac:dyDescent="0.3">
      <c r="A241" s="272" t="s">
        <v>340</v>
      </c>
      <c r="B241" s="177">
        <v>2.5289999999999999</v>
      </c>
      <c r="C241" s="170">
        <v>1.982</v>
      </c>
      <c r="D241" s="170">
        <v>0.54700000000000004</v>
      </c>
      <c r="E241" s="170">
        <f t="shared" si="35"/>
        <v>0.78370897587979438</v>
      </c>
      <c r="F241" s="279">
        <f t="shared" si="36"/>
        <v>0.21629102412020565</v>
      </c>
      <c r="G241" s="187">
        <f>Input!$J$66</f>
        <v>2399</v>
      </c>
      <c r="H241" s="170">
        <f t="shared" si="37"/>
        <v>1880.1178331356268</v>
      </c>
      <c r="I241" s="279">
        <f t="shared" si="38"/>
        <v>518.8821668643734</v>
      </c>
      <c r="J241" s="395" t="s">
        <v>762</v>
      </c>
      <c r="K241" s="141">
        <v>0.25677365600000002</v>
      </c>
      <c r="L241" s="22">
        <f t="shared" si="33"/>
        <v>482.76472972503285</v>
      </c>
      <c r="M241" s="109">
        <f t="shared" si="34"/>
        <v>133.23527101896721</v>
      </c>
      <c r="N241" s="173">
        <f>Input!$K$66</f>
        <v>322</v>
      </c>
      <c r="O241" s="173">
        <f t="shared" si="47"/>
        <v>155450.24297146057</v>
      </c>
      <c r="P241" s="173">
        <f t="shared" si="48"/>
        <v>42901.757268107445</v>
      </c>
      <c r="Q241" s="173">
        <f t="shared" si="49"/>
        <v>198352.00023956801</v>
      </c>
      <c r="R241" s="173">
        <f t="shared" si="50"/>
        <v>222.26333386844792</v>
      </c>
    </row>
    <row r="242" spans="1:18" x14ac:dyDescent="0.3">
      <c r="A242" s="272" t="s">
        <v>340</v>
      </c>
      <c r="B242" s="177">
        <v>2.5289999999999999</v>
      </c>
      <c r="C242" s="170">
        <v>1.982</v>
      </c>
      <c r="D242" s="170">
        <v>0.54700000000000004</v>
      </c>
      <c r="E242" s="170">
        <f t="shared" si="35"/>
        <v>0.78370897587979438</v>
      </c>
      <c r="F242" s="279">
        <f t="shared" si="36"/>
        <v>0.21629102412020565</v>
      </c>
      <c r="G242" s="187">
        <f>Input!$J$66</f>
        <v>2399</v>
      </c>
      <c r="H242" s="170">
        <f t="shared" si="37"/>
        <v>1880.1178331356268</v>
      </c>
      <c r="I242" s="279">
        <f t="shared" si="38"/>
        <v>518.8821668643734</v>
      </c>
      <c r="J242" s="395" t="s">
        <v>766</v>
      </c>
      <c r="K242" s="141">
        <v>3.2513546999999997E-2</v>
      </c>
      <c r="L242" s="22">
        <f t="shared" si="33"/>
        <v>61.129299533193354</v>
      </c>
      <c r="M242" s="109">
        <f t="shared" si="34"/>
        <v>16.870699719806645</v>
      </c>
      <c r="N242" s="173">
        <f>Input!$K$66</f>
        <v>322</v>
      </c>
      <c r="O242" s="173">
        <f t="shared" si="47"/>
        <v>19683.634449688259</v>
      </c>
      <c r="P242" s="173">
        <f t="shared" si="48"/>
        <v>5432.3653097777396</v>
      </c>
      <c r="Q242" s="173">
        <f t="shared" si="49"/>
        <v>25115.999759465998</v>
      </c>
      <c r="R242" s="173">
        <f t="shared" si="50"/>
        <v>28.143733530469621</v>
      </c>
    </row>
    <row r="243" spans="1:18" x14ac:dyDescent="0.3">
      <c r="A243" s="272" t="s">
        <v>340</v>
      </c>
      <c r="B243" s="177">
        <v>2.5289999999999999</v>
      </c>
      <c r="C243" s="170">
        <v>1.982</v>
      </c>
      <c r="D243" s="170">
        <v>0.54700000000000004</v>
      </c>
      <c r="E243" s="170">
        <f t="shared" si="35"/>
        <v>0.78370897587979438</v>
      </c>
      <c r="F243" s="279">
        <f t="shared" si="36"/>
        <v>0.21629102412020565</v>
      </c>
      <c r="G243" s="187">
        <f>Input!$J$66</f>
        <v>2399</v>
      </c>
      <c r="H243" s="170">
        <f t="shared" si="37"/>
        <v>1880.1178331356268</v>
      </c>
      <c r="I243" s="279">
        <f t="shared" si="38"/>
        <v>518.8821668643734</v>
      </c>
      <c r="J243" s="395" t="s">
        <v>768</v>
      </c>
      <c r="K243" s="141">
        <v>0.60316798699999996</v>
      </c>
      <c r="L243" s="22">
        <f t="shared" si="33"/>
        <v>1134.0268887352179</v>
      </c>
      <c r="M243" s="109">
        <f t="shared" si="34"/>
        <v>312.97311207778216</v>
      </c>
      <c r="N243" s="173">
        <f>Input!$K$66</f>
        <v>322</v>
      </c>
      <c r="O243" s="173">
        <f t="shared" si="47"/>
        <v>365156.65817274014</v>
      </c>
      <c r="P243" s="173">
        <f t="shared" si="48"/>
        <v>100777.34208904585</v>
      </c>
      <c r="Q243" s="173">
        <f t="shared" si="49"/>
        <v>465934.00026178599</v>
      </c>
      <c r="R243" s="173">
        <f t="shared" si="50"/>
        <v>522.10234399334422</v>
      </c>
    </row>
    <row r="244" spans="1:18" x14ac:dyDescent="0.3">
      <c r="A244" s="272" t="s">
        <v>340</v>
      </c>
      <c r="B244" s="177">
        <v>2.5289999999999999</v>
      </c>
      <c r="C244" s="170">
        <v>1.982</v>
      </c>
      <c r="D244" s="170">
        <v>0.54700000000000004</v>
      </c>
      <c r="E244" s="170">
        <f t="shared" si="35"/>
        <v>0.78370897587979438</v>
      </c>
      <c r="F244" s="279">
        <f t="shared" si="36"/>
        <v>0.21629102412020565</v>
      </c>
      <c r="G244" s="187">
        <f>Input!$J$66</f>
        <v>2399</v>
      </c>
      <c r="H244" s="170">
        <f t="shared" si="37"/>
        <v>1880.1178331356268</v>
      </c>
      <c r="I244" s="279">
        <f t="shared" si="38"/>
        <v>518.8821668643734</v>
      </c>
      <c r="J244" s="395" t="s">
        <v>772</v>
      </c>
      <c r="K244" s="141">
        <v>8.3368099999999996E-4</v>
      </c>
      <c r="L244" s="22">
        <f t="shared" si="33"/>
        <v>1.5674185152463425</v>
      </c>
      <c r="M244" s="109">
        <f t="shared" si="34"/>
        <v>0.43258220375365769</v>
      </c>
      <c r="N244" s="173">
        <f>Input!$K$66</f>
        <v>322</v>
      </c>
      <c r="O244" s="173">
        <f t="shared" si="47"/>
        <v>504.70876190932228</v>
      </c>
      <c r="P244" s="173">
        <f t="shared" si="48"/>
        <v>139.29146960867777</v>
      </c>
      <c r="Q244" s="173">
        <f t="shared" si="49"/>
        <v>644.00023151800008</v>
      </c>
      <c r="R244" s="173">
        <f t="shared" si="50"/>
        <v>0.72163445942749505</v>
      </c>
    </row>
    <row r="245" spans="1:18" x14ac:dyDescent="0.3">
      <c r="A245" s="272" t="s">
        <v>340</v>
      </c>
      <c r="B245" s="177">
        <v>2.5289999999999999</v>
      </c>
      <c r="C245" s="170">
        <v>1.982</v>
      </c>
      <c r="D245" s="170">
        <v>0.54700000000000004</v>
      </c>
      <c r="E245" s="170">
        <f t="shared" si="35"/>
        <v>0.78370897587979438</v>
      </c>
      <c r="F245" s="279">
        <f t="shared" si="36"/>
        <v>0.21629102412020565</v>
      </c>
      <c r="G245" s="187">
        <f>Input!$J$66</f>
        <v>2399</v>
      </c>
      <c r="H245" s="170">
        <f t="shared" si="37"/>
        <v>1880.1178331356268</v>
      </c>
      <c r="I245" s="279">
        <f t="shared" si="38"/>
        <v>518.8821668643734</v>
      </c>
      <c r="J245" s="395" t="s">
        <v>773</v>
      </c>
      <c r="K245" s="141">
        <v>0.10671113</v>
      </c>
      <c r="L245" s="22">
        <f t="shared" si="33"/>
        <v>200.62949850705419</v>
      </c>
      <c r="M245" s="109">
        <f t="shared" si="34"/>
        <v>55.370502362945842</v>
      </c>
      <c r="N245" s="173">
        <f>Input!$K$66</f>
        <v>322</v>
      </c>
      <c r="O245" s="173">
        <f t="shared" si="47"/>
        <v>64602.698519271449</v>
      </c>
      <c r="P245" s="173">
        <f t="shared" si="48"/>
        <v>17829.301760868562</v>
      </c>
      <c r="Q245" s="173">
        <f t="shared" si="49"/>
        <v>82432.000280140011</v>
      </c>
      <c r="R245" s="173">
        <f t="shared" si="50"/>
        <v>92.369177913910889</v>
      </c>
    </row>
    <row r="246" spans="1:18" x14ac:dyDescent="0.3">
      <c r="A246" s="272" t="s">
        <v>320</v>
      </c>
      <c r="B246" s="177">
        <v>24.891999999999999</v>
      </c>
      <c r="C246" s="170">
        <v>15.44</v>
      </c>
      <c r="D246" s="170">
        <v>1.599</v>
      </c>
      <c r="E246" s="170">
        <f t="shared" si="35"/>
        <v>0.62027960790615455</v>
      </c>
      <c r="F246" s="279">
        <f t="shared" si="36"/>
        <v>6.4237506026032468E-2</v>
      </c>
      <c r="G246" s="187">
        <f>Input!$J$67</f>
        <v>27994</v>
      </c>
      <c r="H246" s="170">
        <f t="shared" si="37"/>
        <v>17364.107343724889</v>
      </c>
      <c r="I246" s="279">
        <f t="shared" si="38"/>
        <v>1798.264743692753</v>
      </c>
      <c r="J246" s="395" t="s">
        <v>808</v>
      </c>
      <c r="K246" s="141">
        <v>1</v>
      </c>
      <c r="L246" s="22">
        <f t="shared" si="33"/>
        <v>17364.107343724889</v>
      </c>
      <c r="M246" s="109">
        <f t="shared" si="34"/>
        <v>1798.264743692753</v>
      </c>
      <c r="N246" s="173">
        <f>Input!$K$67</f>
        <v>246</v>
      </c>
      <c r="O246" s="173">
        <f t="shared" si="47"/>
        <v>4271570.4065563222</v>
      </c>
      <c r="P246" s="173">
        <f t="shared" si="48"/>
        <v>442373.12694841722</v>
      </c>
      <c r="Q246" s="173">
        <f t="shared" si="49"/>
        <v>4713943.5335047394</v>
      </c>
      <c r="R246" s="173">
        <f t="shared" si="50"/>
        <v>5282.2094264687357</v>
      </c>
    </row>
    <row r="247" spans="1:18" x14ac:dyDescent="0.3">
      <c r="A247" s="272" t="s">
        <v>310</v>
      </c>
      <c r="B247" s="177">
        <v>21.917999999999999</v>
      </c>
      <c r="C247" s="170">
        <v>11.118</v>
      </c>
      <c r="D247" s="170">
        <v>2.4609999999999999</v>
      </c>
      <c r="E247" s="170">
        <f t="shared" si="35"/>
        <v>0.50725431152477418</v>
      </c>
      <c r="F247" s="279">
        <f t="shared" si="36"/>
        <v>0.11228214253125285</v>
      </c>
      <c r="G247" s="187">
        <f>Input!$J$68</f>
        <v>13898</v>
      </c>
      <c r="H247" s="170">
        <f t="shared" si="37"/>
        <v>7049.8204215713113</v>
      </c>
      <c r="I247" s="279">
        <f t="shared" si="38"/>
        <v>1560.497216899352</v>
      </c>
      <c r="J247" s="395" t="s">
        <v>751</v>
      </c>
      <c r="K247" s="141">
        <v>0.36695927499999997</v>
      </c>
      <c r="L247" s="22">
        <f t="shared" si="33"/>
        <v>2586.9969907800028</v>
      </c>
      <c r="M247" s="109">
        <f t="shared" si="34"/>
        <v>572.63892735290392</v>
      </c>
      <c r="N247" s="173">
        <f>Input!$K$68</f>
        <v>173</v>
      </c>
      <c r="O247" s="173">
        <f t="shared" si="47"/>
        <v>447550.4794049405</v>
      </c>
      <c r="P247" s="173">
        <f t="shared" si="48"/>
        <v>99066.534432052373</v>
      </c>
      <c r="Q247" s="173">
        <f t="shared" si="49"/>
        <v>546617.0138369929</v>
      </c>
      <c r="R247" s="173">
        <f t="shared" si="50"/>
        <v>612.51169485504238</v>
      </c>
    </row>
    <row r="248" spans="1:18" x14ac:dyDescent="0.3">
      <c r="A248" s="272" t="s">
        <v>310</v>
      </c>
      <c r="B248" s="177">
        <v>21.917999999999999</v>
      </c>
      <c r="C248" s="170">
        <v>11.118</v>
      </c>
      <c r="D248" s="170">
        <v>2.4609999999999999</v>
      </c>
      <c r="E248" s="170">
        <f t="shared" si="35"/>
        <v>0.50725431152477418</v>
      </c>
      <c r="F248" s="279">
        <f t="shared" si="36"/>
        <v>0.11228214253125285</v>
      </c>
      <c r="G248" s="187">
        <f>Input!$J$68</f>
        <v>13898</v>
      </c>
      <c r="H248" s="170">
        <f t="shared" si="37"/>
        <v>7049.8204215713113</v>
      </c>
      <c r="I248" s="279">
        <f t="shared" si="38"/>
        <v>1560.497216899352</v>
      </c>
      <c r="J248" s="395" t="s">
        <v>752</v>
      </c>
      <c r="K248" s="141">
        <v>0.63304072499999997</v>
      </c>
      <c r="L248" s="22">
        <f t="shared" si="33"/>
        <v>4462.8234307913081</v>
      </c>
      <c r="M248" s="109">
        <f t="shared" si="34"/>
        <v>987.85828954644796</v>
      </c>
      <c r="N248" s="173">
        <f>Input!$K$68</f>
        <v>173</v>
      </c>
      <c r="O248" s="173">
        <f t="shared" si="47"/>
        <v>772068.45352689631</v>
      </c>
      <c r="P248" s="173">
        <f t="shared" si="48"/>
        <v>170899.4840915355</v>
      </c>
      <c r="Q248" s="173">
        <f t="shared" si="49"/>
        <v>942967.93761843187</v>
      </c>
      <c r="R248" s="173">
        <f t="shared" si="50"/>
        <v>1056.6427224983338</v>
      </c>
    </row>
    <row r="249" spans="1:18" x14ac:dyDescent="0.3">
      <c r="A249" s="272" t="s">
        <v>310</v>
      </c>
      <c r="B249" s="177">
        <v>21.917999999999999</v>
      </c>
      <c r="C249" s="170">
        <v>11.118</v>
      </c>
      <c r="D249" s="170">
        <v>2.4609999999999999</v>
      </c>
      <c r="E249" s="170">
        <f t="shared" si="35"/>
        <v>0.50725431152477418</v>
      </c>
      <c r="F249" s="279">
        <f t="shared" si="36"/>
        <v>0.11228214253125285</v>
      </c>
      <c r="G249" s="187">
        <f>Input!$J$69</f>
        <v>9306</v>
      </c>
      <c r="H249" s="170">
        <f t="shared" si="37"/>
        <v>4720.508623049549</v>
      </c>
      <c r="I249" s="279">
        <f t="shared" si="38"/>
        <v>1044.8976183958391</v>
      </c>
      <c r="J249" s="395" t="s">
        <v>780</v>
      </c>
      <c r="K249" s="141">
        <v>0.51987964799999997</v>
      </c>
      <c r="L249" s="22">
        <f t="shared" si="33"/>
        <v>2454.0963613319641</v>
      </c>
      <c r="M249" s="109">
        <f t="shared" si="34"/>
        <v>543.22100604766717</v>
      </c>
      <c r="N249" s="173">
        <f>Input!$K$68</f>
        <v>173</v>
      </c>
      <c r="O249" s="173">
        <f t="shared" si="47"/>
        <v>424558.67051042977</v>
      </c>
      <c r="P249" s="173">
        <f t="shared" si="48"/>
        <v>93977.23404624642</v>
      </c>
      <c r="Q249" s="173">
        <f t="shared" si="49"/>
        <v>518535.90455667616</v>
      </c>
      <c r="R249" s="173">
        <f t="shared" si="50"/>
        <v>581.04540785098345</v>
      </c>
    </row>
    <row r="250" spans="1:18" x14ac:dyDescent="0.3">
      <c r="A250" s="272" t="s">
        <v>310</v>
      </c>
      <c r="B250" s="177">
        <v>21.917999999999999</v>
      </c>
      <c r="C250" s="170">
        <v>11.118</v>
      </c>
      <c r="D250" s="170">
        <v>2.4609999999999999</v>
      </c>
      <c r="E250" s="170">
        <f t="shared" si="35"/>
        <v>0.50725431152477418</v>
      </c>
      <c r="F250" s="279">
        <f t="shared" si="36"/>
        <v>0.11228214253125285</v>
      </c>
      <c r="G250" s="187">
        <f>Input!$J$69</f>
        <v>9306</v>
      </c>
      <c r="H250" s="170">
        <f t="shared" si="37"/>
        <v>4720.508623049549</v>
      </c>
      <c r="I250" s="279">
        <f t="shared" si="38"/>
        <v>1044.8976183958391</v>
      </c>
      <c r="J250" s="395" t="s">
        <v>781</v>
      </c>
      <c r="K250" s="141">
        <v>0.48012035199999997</v>
      </c>
      <c r="L250" s="22">
        <f t="shared" si="33"/>
        <v>2266.4122617175844</v>
      </c>
      <c r="M250" s="109">
        <f t="shared" si="34"/>
        <v>501.67661234817194</v>
      </c>
      <c r="N250" s="173">
        <f>Input!$K$68</f>
        <v>173</v>
      </c>
      <c r="O250" s="173">
        <f t="shared" si="47"/>
        <v>392089.32127714209</v>
      </c>
      <c r="P250" s="173">
        <f t="shared" si="48"/>
        <v>86790.053936233744</v>
      </c>
      <c r="Q250" s="173">
        <f t="shared" si="49"/>
        <v>478879.37521337584</v>
      </c>
      <c r="R250" s="173">
        <f t="shared" si="50"/>
        <v>536.60828389534822</v>
      </c>
    </row>
    <row r="251" spans="1:18" x14ac:dyDescent="0.3">
      <c r="A251" s="272" t="s">
        <v>324</v>
      </c>
      <c r="B251" s="177">
        <v>4.633</v>
      </c>
      <c r="C251" s="170">
        <v>2.5299999999999998</v>
      </c>
      <c r="D251" s="170">
        <v>2.1030000000000002</v>
      </c>
      <c r="E251" s="170">
        <f t="shared" si="35"/>
        <v>0.54608245197496219</v>
      </c>
      <c r="F251" s="279">
        <f t="shared" si="36"/>
        <v>0.45391754802503781</v>
      </c>
      <c r="G251" s="187">
        <f>Input!$J$70</f>
        <v>4753</v>
      </c>
      <c r="H251" s="170">
        <f t="shared" si="37"/>
        <v>2595.5298942369955</v>
      </c>
      <c r="I251" s="279">
        <f t="shared" si="38"/>
        <v>2157.4701057630045</v>
      </c>
      <c r="J251" s="395" t="s">
        <v>762</v>
      </c>
      <c r="K251" s="141">
        <v>8.9837997000000003E-2</v>
      </c>
      <c r="L251" s="22">
        <f t="shared" si="33"/>
        <v>233.17720685187354</v>
      </c>
      <c r="M251" s="109">
        <f t="shared" si="34"/>
        <v>193.8227928891265</v>
      </c>
      <c r="N251" s="173">
        <f>Input!$K$70</f>
        <v>320</v>
      </c>
      <c r="O251" s="173">
        <f t="shared" si="47"/>
        <v>74616.706192599537</v>
      </c>
      <c r="P251" s="173">
        <f t="shared" si="48"/>
        <v>62023.293724520481</v>
      </c>
      <c r="Q251" s="173">
        <f t="shared" si="49"/>
        <v>136639.99991712003</v>
      </c>
      <c r="R251" s="173">
        <f t="shared" si="50"/>
        <v>153.11195190712886</v>
      </c>
    </row>
    <row r="252" spans="1:18" x14ac:dyDescent="0.3">
      <c r="A252" s="272" t="s">
        <v>324</v>
      </c>
      <c r="B252" s="177">
        <v>4.633</v>
      </c>
      <c r="C252" s="170">
        <v>2.5299999999999998</v>
      </c>
      <c r="D252" s="170">
        <v>2.1030000000000002</v>
      </c>
      <c r="E252" s="170">
        <f t="shared" si="35"/>
        <v>0.54608245197496219</v>
      </c>
      <c r="F252" s="279">
        <f t="shared" si="36"/>
        <v>0.45391754802503781</v>
      </c>
      <c r="G252" s="187">
        <f>Input!$J$70</f>
        <v>4753</v>
      </c>
      <c r="H252" s="170">
        <f t="shared" si="37"/>
        <v>2595.5298942369955</v>
      </c>
      <c r="I252" s="279">
        <f t="shared" si="38"/>
        <v>2157.4701057630045</v>
      </c>
      <c r="J252" s="395" t="s">
        <v>763</v>
      </c>
      <c r="K252" s="141">
        <v>8.3315800999999995E-2</v>
      </c>
      <c r="L252" s="22">
        <f t="shared" si="33"/>
        <v>216.24865215780054</v>
      </c>
      <c r="M252" s="109">
        <f t="shared" si="34"/>
        <v>179.75134999519943</v>
      </c>
      <c r="N252" s="173">
        <f>Input!$K$70</f>
        <v>320</v>
      </c>
      <c r="O252" s="173">
        <f t="shared" si="47"/>
        <v>69199.568690496177</v>
      </c>
      <c r="P252" s="173">
        <f t="shared" si="48"/>
        <v>57520.43199846382</v>
      </c>
      <c r="Q252" s="173">
        <f t="shared" si="49"/>
        <v>126720.00068895999</v>
      </c>
      <c r="R252" s="173">
        <f t="shared" si="50"/>
        <v>141.99609677201411</v>
      </c>
    </row>
    <row r="253" spans="1:18" x14ac:dyDescent="0.3">
      <c r="A253" s="272" t="s">
        <v>324</v>
      </c>
      <c r="B253" s="177">
        <v>4.633</v>
      </c>
      <c r="C253" s="170">
        <v>2.5299999999999998</v>
      </c>
      <c r="D253" s="170">
        <v>2.1030000000000002</v>
      </c>
      <c r="E253" s="170">
        <f t="shared" si="35"/>
        <v>0.54608245197496219</v>
      </c>
      <c r="F253" s="279">
        <f t="shared" si="36"/>
        <v>0.45391754802503781</v>
      </c>
      <c r="G253" s="187">
        <f>Input!$J$70</f>
        <v>4753</v>
      </c>
      <c r="H253" s="170">
        <f t="shared" si="37"/>
        <v>2595.5298942369955</v>
      </c>
      <c r="I253" s="279">
        <f t="shared" si="38"/>
        <v>2157.4701057630045</v>
      </c>
      <c r="J253" s="395" t="s">
        <v>769</v>
      </c>
      <c r="K253" s="141">
        <v>0.11213970099999999</v>
      </c>
      <c r="L253" s="22">
        <f t="shared" si="33"/>
        <v>291.06194627629827</v>
      </c>
      <c r="M253" s="109">
        <f t="shared" si="34"/>
        <v>241.93805257670169</v>
      </c>
      <c r="N253" s="173">
        <f>Input!$K$70</f>
        <v>320</v>
      </c>
      <c r="O253" s="173">
        <f t="shared" si="47"/>
        <v>93139.822808415454</v>
      </c>
      <c r="P253" s="173">
        <f t="shared" si="48"/>
        <v>77420.176824544542</v>
      </c>
      <c r="Q253" s="173">
        <f t="shared" si="49"/>
        <v>170559.99963296001</v>
      </c>
      <c r="R253" s="173">
        <f t="shared" si="50"/>
        <v>191.12100758871333</v>
      </c>
    </row>
    <row r="254" spans="1:18" x14ac:dyDescent="0.3">
      <c r="A254" s="272" t="s">
        <v>324</v>
      </c>
      <c r="B254" s="177">
        <v>4.633</v>
      </c>
      <c r="C254" s="170">
        <v>2.5299999999999998</v>
      </c>
      <c r="D254" s="170">
        <v>2.1030000000000002</v>
      </c>
      <c r="E254" s="170">
        <f t="shared" si="35"/>
        <v>0.54608245197496219</v>
      </c>
      <c r="F254" s="279">
        <f t="shared" si="36"/>
        <v>0.45391754802503781</v>
      </c>
      <c r="G254" s="187">
        <f>Input!$J$70</f>
        <v>4753</v>
      </c>
      <c r="H254" s="170">
        <f t="shared" si="37"/>
        <v>2595.5298942369955</v>
      </c>
      <c r="I254" s="279">
        <f t="shared" si="38"/>
        <v>2157.4701057630045</v>
      </c>
      <c r="J254" s="395" t="s">
        <v>770</v>
      </c>
      <c r="K254" s="141">
        <v>0.71470650099999999</v>
      </c>
      <c r="L254" s="22">
        <f t="shared" si="33"/>
        <v>1855.0420889510231</v>
      </c>
      <c r="M254" s="109">
        <f t="shared" si="34"/>
        <v>1541.9579103019769</v>
      </c>
      <c r="N254" s="173">
        <f>Input!$K$70</f>
        <v>320</v>
      </c>
      <c r="O254" s="173">
        <f t="shared" si="47"/>
        <v>593613.46846432739</v>
      </c>
      <c r="P254" s="173">
        <f t="shared" si="48"/>
        <v>493426.5312966326</v>
      </c>
      <c r="Q254" s="173">
        <f t="shared" si="49"/>
        <v>1087039.99976096</v>
      </c>
      <c r="R254" s="173">
        <f t="shared" si="50"/>
        <v>1218.0826717321436</v>
      </c>
    </row>
    <row r="255" spans="1:18" x14ac:dyDescent="0.3">
      <c r="A255" s="273" t="s">
        <v>334</v>
      </c>
      <c r="B255" s="177">
        <v>228.94300000000001</v>
      </c>
      <c r="C255" s="170">
        <v>8.6649999999999991</v>
      </c>
      <c r="D255" s="170">
        <v>27.562000000000001</v>
      </c>
      <c r="E255" s="170">
        <f t="shared" si="35"/>
        <v>3.7847848591134034E-2</v>
      </c>
      <c r="F255" s="279">
        <f t="shared" si="36"/>
        <v>0.12038804418567067</v>
      </c>
      <c r="G255" s="187">
        <f>Input!$J$71</f>
        <v>255527</v>
      </c>
      <c r="H255" s="170">
        <f t="shared" si="37"/>
        <v>9671.1472069467054</v>
      </c>
      <c r="I255" s="279">
        <f t="shared" si="38"/>
        <v>30762.395766631871</v>
      </c>
      <c r="J255" s="395" t="s">
        <v>753</v>
      </c>
      <c r="K255" s="141">
        <v>0.32443929599999999</v>
      </c>
      <c r="L255" s="22">
        <f t="shared" si="33"/>
        <v>3137.7001913341551</v>
      </c>
      <c r="M255" s="109">
        <f t="shared" si="34"/>
        <v>9980.530025799424</v>
      </c>
      <c r="N255" s="173">
        <f>Input!$K$71</f>
        <v>186</v>
      </c>
      <c r="O255" s="173">
        <f t="shared" si="47"/>
        <v>583612.23558815289</v>
      </c>
      <c r="P255" s="173">
        <f t="shared" si="48"/>
        <v>1856378.584798693</v>
      </c>
      <c r="Q255" s="173">
        <f t="shared" si="49"/>
        <v>2439990.8203868456</v>
      </c>
      <c r="R255" s="173">
        <f t="shared" si="50"/>
        <v>2734.1317137844794</v>
      </c>
    </row>
    <row r="256" spans="1:18" x14ac:dyDescent="0.3">
      <c r="A256" s="272" t="s">
        <v>334</v>
      </c>
      <c r="B256" s="177">
        <v>228.94300000000001</v>
      </c>
      <c r="C256" s="170">
        <v>8.6649999999999991</v>
      </c>
      <c r="D256" s="170">
        <v>27.562000000000001</v>
      </c>
      <c r="E256" s="170">
        <f t="shared" si="35"/>
        <v>3.7847848591134034E-2</v>
      </c>
      <c r="F256" s="279">
        <f t="shared" si="36"/>
        <v>0.12038804418567067</v>
      </c>
      <c r="G256" s="187">
        <f>Input!$J$71</f>
        <v>255527</v>
      </c>
      <c r="H256" s="170">
        <f t="shared" si="37"/>
        <v>9671.1472069467054</v>
      </c>
      <c r="I256" s="279">
        <f t="shared" si="38"/>
        <v>30762.395766631871</v>
      </c>
      <c r="J256" s="395" t="s">
        <v>755</v>
      </c>
      <c r="K256" s="141">
        <v>0.16895279199999999</v>
      </c>
      <c r="L256" s="22">
        <f t="shared" si="33"/>
        <v>1633.9673224566475</v>
      </c>
      <c r="M256" s="109">
        <f t="shared" si="34"/>
        <v>5197.3926533814347</v>
      </c>
      <c r="N256" s="173">
        <f>Input!$K$71</f>
        <v>186</v>
      </c>
      <c r="O256" s="173">
        <f t="shared" si="47"/>
        <v>303917.92197693646</v>
      </c>
      <c r="P256" s="173">
        <f t="shared" si="48"/>
        <v>966715.03352894681</v>
      </c>
      <c r="Q256" s="173">
        <f t="shared" si="49"/>
        <v>1270632.9555058833</v>
      </c>
      <c r="R256" s="173">
        <f t="shared" si="50"/>
        <v>1423.8077582921176</v>
      </c>
    </row>
    <row r="257" spans="1:18" x14ac:dyDescent="0.3">
      <c r="A257" s="272" t="s">
        <v>334</v>
      </c>
      <c r="B257" s="177">
        <v>228.94300000000001</v>
      </c>
      <c r="C257" s="170">
        <v>8.6649999999999991</v>
      </c>
      <c r="D257" s="170">
        <v>27.562000000000001</v>
      </c>
      <c r="E257" s="170">
        <f t="shared" si="35"/>
        <v>3.7847848591134034E-2</v>
      </c>
      <c r="F257" s="279">
        <f t="shared" si="36"/>
        <v>0.12038804418567067</v>
      </c>
      <c r="G257" s="187">
        <f>Input!$J$71</f>
        <v>255527</v>
      </c>
      <c r="H257" s="170">
        <f t="shared" si="37"/>
        <v>9671.1472069467054</v>
      </c>
      <c r="I257" s="279">
        <f t="shared" si="38"/>
        <v>30762.395766631871</v>
      </c>
      <c r="J257" s="395" t="s">
        <v>756</v>
      </c>
      <c r="K257" s="141">
        <v>6.4509816999999997E-2</v>
      </c>
      <c r="L257" s="22">
        <f t="shared" si="33"/>
        <v>623.88393650019304</v>
      </c>
      <c r="M257" s="109">
        <f t="shared" si="34"/>
        <v>1984.4765213869966</v>
      </c>
      <c r="N257" s="173">
        <f>Input!$K$71</f>
        <v>186</v>
      </c>
      <c r="O257" s="173">
        <f t="shared" si="47"/>
        <v>116042.41218903591</v>
      </c>
      <c r="P257" s="173">
        <f t="shared" si="48"/>
        <v>369112.63297798135</v>
      </c>
      <c r="Q257" s="173">
        <f t="shared" si="49"/>
        <v>485155.04516701726</v>
      </c>
      <c r="R257" s="173">
        <f t="shared" si="50"/>
        <v>543.6404858619012</v>
      </c>
    </row>
    <row r="258" spans="1:18" x14ac:dyDescent="0.3">
      <c r="A258" s="272" t="s">
        <v>334</v>
      </c>
      <c r="B258" s="177">
        <v>228.94300000000001</v>
      </c>
      <c r="C258" s="170">
        <v>8.6649999999999991</v>
      </c>
      <c r="D258" s="170">
        <v>27.562000000000001</v>
      </c>
      <c r="E258" s="170">
        <f t="shared" si="35"/>
        <v>3.7847848591134034E-2</v>
      </c>
      <c r="F258" s="279">
        <f t="shared" si="36"/>
        <v>0.12038804418567067</v>
      </c>
      <c r="G258" s="187">
        <f>Input!$J$71</f>
        <v>255527</v>
      </c>
      <c r="H258" s="170">
        <f t="shared" si="37"/>
        <v>9671.1472069467054</v>
      </c>
      <c r="I258" s="279">
        <f t="shared" si="38"/>
        <v>30762.395766631871</v>
      </c>
      <c r="J258" s="395" t="s">
        <v>757</v>
      </c>
      <c r="K258" s="141">
        <v>0.41285265399999999</v>
      </c>
      <c r="L258" s="22">
        <f t="shared" si="33"/>
        <v>3992.7587916126345</v>
      </c>
      <c r="M258" s="109">
        <f t="shared" si="34"/>
        <v>12700.336735652332</v>
      </c>
      <c r="N258" s="173">
        <f>Input!$K$71</f>
        <v>186</v>
      </c>
      <c r="O258" s="173">
        <f t="shared" si="47"/>
        <v>742653.13523995003</v>
      </c>
      <c r="P258" s="173">
        <f t="shared" si="48"/>
        <v>2362262.6328313337</v>
      </c>
      <c r="Q258" s="173">
        <f t="shared" si="49"/>
        <v>3104915.7680712836</v>
      </c>
      <c r="R258" s="173">
        <f t="shared" si="50"/>
        <v>3479.2133639122767</v>
      </c>
    </row>
    <row r="259" spans="1:18" x14ac:dyDescent="0.3">
      <c r="A259" s="272" t="s">
        <v>334</v>
      </c>
      <c r="B259" s="177">
        <v>228.94300000000001</v>
      </c>
      <c r="C259" s="170">
        <v>8.6649999999999991</v>
      </c>
      <c r="D259" s="170">
        <v>27.562000000000001</v>
      </c>
      <c r="E259" s="170">
        <f t="shared" si="35"/>
        <v>3.7847848591134034E-2</v>
      </c>
      <c r="F259" s="279">
        <f t="shared" si="36"/>
        <v>0.12038804418567067</v>
      </c>
      <c r="G259" s="187">
        <f>Input!$J$71</f>
        <v>255527</v>
      </c>
      <c r="H259" s="170">
        <f t="shared" si="37"/>
        <v>9671.1472069467054</v>
      </c>
      <c r="I259" s="279">
        <f t="shared" si="38"/>
        <v>30762.395766631871</v>
      </c>
      <c r="J259" s="395" t="s">
        <v>758</v>
      </c>
      <c r="K259" s="141">
        <v>1.9340421999999999E-2</v>
      </c>
      <c r="L259" s="22">
        <f t="shared" ref="L259:L269" si="51">K259*H259</f>
        <v>187.0440682064706</v>
      </c>
      <c r="M259" s="109">
        <f t="shared" ref="M259:M269" si="52">K259*I259</f>
        <v>594.95771585767386</v>
      </c>
      <c r="N259" s="173">
        <f>Input!$K$71</f>
        <v>186</v>
      </c>
      <c r="O259" s="173">
        <f t="shared" si="47"/>
        <v>34790.196686403535</v>
      </c>
      <c r="P259" s="173">
        <f t="shared" si="48"/>
        <v>110662.13514952734</v>
      </c>
      <c r="Q259" s="173">
        <f t="shared" si="49"/>
        <v>145452.33183593088</v>
      </c>
      <c r="R259" s="173">
        <f t="shared" si="50"/>
        <v>162.98661043875234</v>
      </c>
    </row>
    <row r="260" spans="1:18" x14ac:dyDescent="0.3">
      <c r="A260" s="272" t="s">
        <v>334</v>
      </c>
      <c r="B260" s="177">
        <v>228.94300000000001</v>
      </c>
      <c r="C260" s="170">
        <v>8.6649999999999991</v>
      </c>
      <c r="D260" s="170">
        <v>27.562000000000001</v>
      </c>
      <c r="E260" s="170">
        <f t="shared" ref="E260:E269" si="53">C260/B260</f>
        <v>3.7847848591134034E-2</v>
      </c>
      <c r="F260" s="279">
        <f t="shared" ref="F260:F269" si="54">D260/B260</f>
        <v>0.12038804418567067</v>
      </c>
      <c r="G260" s="187">
        <f>Input!$J$71</f>
        <v>255527</v>
      </c>
      <c r="H260" s="170">
        <f t="shared" ref="H260:H269" si="55">G260*E260</f>
        <v>9671.1472069467054</v>
      </c>
      <c r="I260" s="279">
        <f t="shared" ref="I260:I269" si="56">G260*F260</f>
        <v>30762.395766631871</v>
      </c>
      <c r="J260" s="395" t="s">
        <v>759</v>
      </c>
      <c r="K260" s="141">
        <v>7.0755729999999999E-3</v>
      </c>
      <c r="L260" s="22">
        <f t="shared" si="51"/>
        <v>68.428908056497519</v>
      </c>
      <c r="M260" s="109">
        <f t="shared" si="52"/>
        <v>217.66157690169476</v>
      </c>
      <c r="N260" s="173">
        <f>Input!$K$71</f>
        <v>186</v>
      </c>
      <c r="O260" s="173">
        <f t="shared" si="47"/>
        <v>12727.776898508539</v>
      </c>
      <c r="P260" s="173">
        <f t="shared" si="48"/>
        <v>40485.053303715227</v>
      </c>
      <c r="Q260" s="173">
        <f t="shared" si="49"/>
        <v>53212.830202223762</v>
      </c>
      <c r="R260" s="173">
        <f t="shared" si="50"/>
        <v>59.627636883101836</v>
      </c>
    </row>
    <row r="261" spans="1:18" x14ac:dyDescent="0.3">
      <c r="A261" s="272" t="s">
        <v>334</v>
      </c>
      <c r="B261" s="177">
        <v>228.94300000000001</v>
      </c>
      <c r="C261" s="170">
        <v>8.6649999999999991</v>
      </c>
      <c r="D261" s="170">
        <v>27.562000000000001</v>
      </c>
      <c r="E261" s="170">
        <f t="shared" si="53"/>
        <v>3.7847848591134034E-2</v>
      </c>
      <c r="F261" s="279">
        <f t="shared" si="54"/>
        <v>0.12038804418567067</v>
      </c>
      <c r="G261" s="187">
        <f>Input!$J$71</f>
        <v>255527</v>
      </c>
      <c r="H261" s="170">
        <f t="shared" si="55"/>
        <v>9671.1472069467054</v>
      </c>
      <c r="I261" s="279">
        <f t="shared" si="56"/>
        <v>30762.395766631871</v>
      </c>
      <c r="J261" s="395" t="s">
        <v>760</v>
      </c>
      <c r="K261" s="141">
        <v>6.9660000000000002E-4</v>
      </c>
      <c r="L261" s="22">
        <f t="shared" si="51"/>
        <v>6.7369211443590755</v>
      </c>
      <c r="M261" s="109">
        <f t="shared" si="52"/>
        <v>21.42908489103576</v>
      </c>
      <c r="N261" s="173">
        <f>Input!$K$71</f>
        <v>186</v>
      </c>
      <c r="O261" s="173">
        <f t="shared" si="47"/>
        <v>1253.067332850788</v>
      </c>
      <c r="P261" s="173">
        <f t="shared" si="48"/>
        <v>3985.8097897326516</v>
      </c>
      <c r="Q261" s="173">
        <f t="shared" si="49"/>
        <v>5238.8771225834398</v>
      </c>
      <c r="R261" s="173">
        <f t="shared" si="50"/>
        <v>5.8704237597108735</v>
      </c>
    </row>
    <row r="262" spans="1:18" x14ac:dyDescent="0.3">
      <c r="A262" s="272" t="s">
        <v>334</v>
      </c>
      <c r="B262" s="177">
        <v>228.94300000000001</v>
      </c>
      <c r="C262" s="170">
        <v>8.6649999999999991</v>
      </c>
      <c r="D262" s="170">
        <v>27.562000000000001</v>
      </c>
      <c r="E262" s="170">
        <f t="shared" si="53"/>
        <v>3.7847848591134034E-2</v>
      </c>
      <c r="F262" s="279">
        <f t="shared" si="54"/>
        <v>0.12038804418567067</v>
      </c>
      <c r="G262" s="187">
        <f>Input!$J$71</f>
        <v>255527</v>
      </c>
      <c r="H262" s="170">
        <f t="shared" si="55"/>
        <v>9671.1472069467054</v>
      </c>
      <c r="I262" s="279">
        <f t="shared" si="56"/>
        <v>30762.395766631871</v>
      </c>
      <c r="J262" s="395" t="s">
        <v>762</v>
      </c>
      <c r="K262" s="141">
        <v>9.2358100000000003E-4</v>
      </c>
      <c r="L262" s="22">
        <f t="shared" si="51"/>
        <v>8.9320878085390447</v>
      </c>
      <c r="M262" s="109">
        <f t="shared" si="52"/>
        <v>28.41156424454163</v>
      </c>
      <c r="N262" s="173">
        <f>Input!$K$71</f>
        <v>186</v>
      </c>
      <c r="O262" s="173">
        <f t="shared" si="47"/>
        <v>1661.3683323882624</v>
      </c>
      <c r="P262" s="173">
        <f t="shared" si="48"/>
        <v>5284.5509494847429</v>
      </c>
      <c r="Q262" s="173">
        <f t="shared" si="49"/>
        <v>6945.9192818730053</v>
      </c>
      <c r="R262" s="173">
        <f t="shared" si="50"/>
        <v>7.7832498513027959</v>
      </c>
    </row>
    <row r="263" spans="1:18" x14ac:dyDescent="0.3">
      <c r="A263" s="272" t="s">
        <v>334</v>
      </c>
      <c r="B263" s="177">
        <v>228.94300000000001</v>
      </c>
      <c r="C263" s="170">
        <v>8.6649999999999991</v>
      </c>
      <c r="D263" s="170">
        <v>27.562000000000001</v>
      </c>
      <c r="E263" s="170">
        <f t="shared" si="53"/>
        <v>3.7847848591134034E-2</v>
      </c>
      <c r="F263" s="279">
        <f t="shared" si="54"/>
        <v>0.12038804418567067</v>
      </c>
      <c r="G263" s="187">
        <f>Input!$J$71</f>
        <v>255527</v>
      </c>
      <c r="H263" s="170">
        <f t="shared" si="55"/>
        <v>9671.1472069467054</v>
      </c>
      <c r="I263" s="279">
        <f t="shared" si="56"/>
        <v>30762.395766631871</v>
      </c>
      <c r="J263" s="395" t="s">
        <v>764</v>
      </c>
      <c r="K263" s="141">
        <v>9.5097599999999997E-4</v>
      </c>
      <c r="L263" s="22">
        <f t="shared" si="51"/>
        <v>9.1970288862733494</v>
      </c>
      <c r="M263" s="109">
        <f t="shared" si="52"/>
        <v>29.254300076568509</v>
      </c>
      <c r="N263" s="173">
        <f>Input!$K$71</f>
        <v>186</v>
      </c>
      <c r="O263" s="173">
        <f t="shared" si="47"/>
        <v>1710.6473728468429</v>
      </c>
      <c r="P263" s="173">
        <f t="shared" si="48"/>
        <v>5441.2998142417428</v>
      </c>
      <c r="Q263" s="173">
        <f t="shared" si="49"/>
        <v>7151.9471870885855</v>
      </c>
      <c r="R263" s="173">
        <f t="shared" si="50"/>
        <v>8.0141144204921151</v>
      </c>
    </row>
    <row r="264" spans="1:18" x14ac:dyDescent="0.3">
      <c r="A264" s="272" t="s">
        <v>334</v>
      </c>
      <c r="B264" s="177">
        <v>228.94300000000001</v>
      </c>
      <c r="C264" s="170">
        <v>8.6649999999999991</v>
      </c>
      <c r="D264" s="170">
        <v>27.562000000000001</v>
      </c>
      <c r="E264" s="170">
        <f t="shared" si="53"/>
        <v>3.7847848591134034E-2</v>
      </c>
      <c r="F264" s="279">
        <f t="shared" si="54"/>
        <v>0.12038804418567067</v>
      </c>
      <c r="G264" s="187">
        <f>Input!$J$71</f>
        <v>255527</v>
      </c>
      <c r="H264" s="170">
        <f t="shared" si="55"/>
        <v>9671.1472069467054</v>
      </c>
      <c r="I264" s="279">
        <f t="shared" si="56"/>
        <v>30762.395766631871</v>
      </c>
      <c r="J264" s="395" t="s">
        <v>765</v>
      </c>
      <c r="K264" s="331">
        <v>5.4788699999999999E-5</v>
      </c>
      <c r="L264" s="22">
        <f t="shared" si="51"/>
        <v>0.52986958297724096</v>
      </c>
      <c r="M264" s="109">
        <f t="shared" si="52"/>
        <v>1.6854316729392635</v>
      </c>
      <c r="N264" s="173">
        <f>Input!$K$71</f>
        <v>186</v>
      </c>
      <c r="O264" s="173">
        <f t="shared" si="47"/>
        <v>98.555742433766824</v>
      </c>
      <c r="P264" s="173">
        <f t="shared" si="48"/>
        <v>313.490291166703</v>
      </c>
      <c r="Q264" s="173">
        <f t="shared" si="49"/>
        <v>412.04603360046985</v>
      </c>
      <c r="R264" s="173">
        <f t="shared" si="50"/>
        <v>0.46171818295100647</v>
      </c>
    </row>
    <row r="265" spans="1:18" x14ac:dyDescent="0.3">
      <c r="A265" s="272" t="s">
        <v>334</v>
      </c>
      <c r="B265" s="177">
        <v>228.94300000000001</v>
      </c>
      <c r="C265" s="170">
        <v>8.6649999999999991</v>
      </c>
      <c r="D265" s="170">
        <v>27.562000000000001</v>
      </c>
      <c r="E265" s="170">
        <f t="shared" si="53"/>
        <v>3.7847848591134034E-2</v>
      </c>
      <c r="F265" s="279">
        <f t="shared" si="54"/>
        <v>0.12038804418567067</v>
      </c>
      <c r="G265" s="187">
        <f>Input!$J$71</f>
        <v>255527</v>
      </c>
      <c r="H265" s="170">
        <f t="shared" si="55"/>
        <v>9671.1472069467054</v>
      </c>
      <c r="I265" s="279">
        <f t="shared" si="56"/>
        <v>30762.395766631871</v>
      </c>
      <c r="J265" s="395" t="s">
        <v>767</v>
      </c>
      <c r="K265" s="141">
        <v>2.03501E-4</v>
      </c>
      <c r="L265" s="22">
        <f t="shared" si="51"/>
        <v>1.9680881277608615</v>
      </c>
      <c r="M265" s="109">
        <f t="shared" si="52"/>
        <v>6.2601783009053529</v>
      </c>
      <c r="N265" s="173">
        <f>Input!$K$71</f>
        <v>186</v>
      </c>
      <c r="O265" s="173">
        <f t="shared" si="47"/>
        <v>366.06439176352023</v>
      </c>
      <c r="P265" s="173">
        <f t="shared" si="48"/>
        <v>1164.3931639683956</v>
      </c>
      <c r="Q265" s="173">
        <f t="shared" si="49"/>
        <v>1530.4575557319158</v>
      </c>
      <c r="R265" s="173">
        <f t="shared" si="50"/>
        <v>1.7149542140753982</v>
      </c>
    </row>
    <row r="266" spans="1:18" x14ac:dyDescent="0.3">
      <c r="A266" s="272" t="s">
        <v>323</v>
      </c>
      <c r="B266" s="177">
        <v>9.7889999999999997</v>
      </c>
      <c r="C266" s="170">
        <v>6.0650000000000004</v>
      </c>
      <c r="D266" s="170">
        <v>3.7240000000000002</v>
      </c>
      <c r="E266" s="170">
        <f t="shared" si="53"/>
        <v>0.61957299009091849</v>
      </c>
      <c r="F266" s="279">
        <f t="shared" si="54"/>
        <v>0.38042700990908168</v>
      </c>
      <c r="G266" s="187">
        <f>Input!$J$72</f>
        <v>10028</v>
      </c>
      <c r="H266" s="170">
        <f t="shared" si="55"/>
        <v>6213.0779446317301</v>
      </c>
      <c r="I266" s="279">
        <f t="shared" si="56"/>
        <v>3814.9220553682712</v>
      </c>
      <c r="J266" s="395" t="s">
        <v>769</v>
      </c>
      <c r="K266" s="141">
        <v>9.7028321000000001E-2</v>
      </c>
      <c r="L266" s="22">
        <f t="shared" si="51"/>
        <v>602.84452120974777</v>
      </c>
      <c r="M266" s="109">
        <f t="shared" si="52"/>
        <v>370.15548177825241</v>
      </c>
      <c r="N266" s="173">
        <f>Input!$K$72</f>
        <v>281</v>
      </c>
      <c r="O266" s="173">
        <f t="shared" si="47"/>
        <v>169399.31045993912</v>
      </c>
      <c r="P266" s="173">
        <f t="shared" si="48"/>
        <v>104013.69037968892</v>
      </c>
      <c r="Q266" s="173">
        <f t="shared" si="49"/>
        <v>273413.00083962805</v>
      </c>
      <c r="R266" s="173">
        <f t="shared" si="50"/>
        <v>306.3729380908452</v>
      </c>
    </row>
    <row r="267" spans="1:18" x14ac:dyDescent="0.3">
      <c r="A267" s="272" t="s">
        <v>323</v>
      </c>
      <c r="B267" s="177">
        <v>9.7889999999999997</v>
      </c>
      <c r="C267" s="170">
        <v>6.0650000000000004</v>
      </c>
      <c r="D267" s="170">
        <v>3.7240000000000002</v>
      </c>
      <c r="E267" s="170">
        <f t="shared" si="53"/>
        <v>0.61957299009091849</v>
      </c>
      <c r="F267" s="279">
        <f t="shared" si="54"/>
        <v>0.38042700990908168</v>
      </c>
      <c r="G267" s="187">
        <f>Input!$J$72</f>
        <v>10028</v>
      </c>
      <c r="H267" s="170">
        <f t="shared" si="55"/>
        <v>6213.0779446317301</v>
      </c>
      <c r="I267" s="279">
        <f t="shared" si="56"/>
        <v>3814.9220553682712</v>
      </c>
      <c r="J267" s="395" t="s">
        <v>770</v>
      </c>
      <c r="K267" s="141">
        <v>0.85321100900000002</v>
      </c>
      <c r="L267" s="22">
        <f t="shared" si="51"/>
        <v>5301.066502134885</v>
      </c>
      <c r="M267" s="109">
        <f t="shared" si="52"/>
        <v>3254.9334961171166</v>
      </c>
      <c r="N267" s="173">
        <f>Input!$K$72</f>
        <v>281</v>
      </c>
      <c r="O267" s="173">
        <f t="shared" si="47"/>
        <v>1489599.6870999027</v>
      </c>
      <c r="P267" s="173">
        <f t="shared" si="48"/>
        <v>914636.31240890978</v>
      </c>
      <c r="Q267" s="173">
        <f t="shared" si="49"/>
        <v>2404235.9995088126</v>
      </c>
      <c r="R267" s="173">
        <f t="shared" si="50"/>
        <v>2694.0666492495998</v>
      </c>
    </row>
    <row r="268" spans="1:18" x14ac:dyDescent="0.3">
      <c r="A268" s="272" t="s">
        <v>323</v>
      </c>
      <c r="B268" s="177">
        <v>9.7889999999999997</v>
      </c>
      <c r="C268" s="170">
        <v>6.0650000000000004</v>
      </c>
      <c r="D268" s="170">
        <v>3.7240000000000002</v>
      </c>
      <c r="E268" s="170">
        <f t="shared" si="53"/>
        <v>0.61957299009091849</v>
      </c>
      <c r="F268" s="279">
        <f t="shared" si="54"/>
        <v>0.38042700990908168</v>
      </c>
      <c r="G268" s="187">
        <f>Input!$J$72</f>
        <v>10028</v>
      </c>
      <c r="H268" s="170">
        <f t="shared" si="55"/>
        <v>6213.0779446317301</v>
      </c>
      <c r="I268" s="279">
        <f t="shared" si="56"/>
        <v>3814.9220553682712</v>
      </c>
      <c r="J268" s="395" t="s">
        <v>771</v>
      </c>
      <c r="K268" s="141">
        <v>4.6469884000000003E-2</v>
      </c>
      <c r="L268" s="22">
        <f t="shared" si="51"/>
        <v>288.72101136999493</v>
      </c>
      <c r="M268" s="109">
        <f t="shared" si="52"/>
        <v>177.27898538200515</v>
      </c>
      <c r="N268" s="173">
        <f>Input!$K$72</f>
        <v>281</v>
      </c>
      <c r="O268" s="173">
        <f t="shared" si="47"/>
        <v>81130.604194968575</v>
      </c>
      <c r="P268" s="173">
        <f t="shared" si="48"/>
        <v>49815.394892343444</v>
      </c>
      <c r="Q268" s="173">
        <f t="shared" si="49"/>
        <v>130945.99908731203</v>
      </c>
      <c r="R268" s="173">
        <f t="shared" si="50"/>
        <v>146.73153927728748</v>
      </c>
    </row>
    <row r="269" spans="1:18" ht="15" thickBot="1" x14ac:dyDescent="0.35">
      <c r="A269" s="274" t="s">
        <v>323</v>
      </c>
      <c r="B269" s="6">
        <v>9.7889999999999997</v>
      </c>
      <c r="C269" s="7">
        <v>6.0650000000000004</v>
      </c>
      <c r="D269" s="7">
        <v>3.7240000000000002</v>
      </c>
      <c r="E269" s="7">
        <f t="shared" si="53"/>
        <v>0.61957299009091849</v>
      </c>
      <c r="F269" s="8">
        <f t="shared" si="54"/>
        <v>0.38042700990908168</v>
      </c>
      <c r="G269" s="187">
        <f>Input!$J$72</f>
        <v>10028</v>
      </c>
      <c r="H269" s="7">
        <f t="shared" si="55"/>
        <v>6213.0779446317301</v>
      </c>
      <c r="I269" s="8">
        <f t="shared" si="56"/>
        <v>3814.9220553682712</v>
      </c>
      <c r="J269" s="395" t="s">
        <v>772</v>
      </c>
      <c r="K269" s="142">
        <v>3.290786E-3</v>
      </c>
      <c r="L269" s="22">
        <f t="shared" si="51"/>
        <v>20.445909917102874</v>
      </c>
      <c r="M269" s="109">
        <f t="shared" si="52"/>
        <v>12.554092090897132</v>
      </c>
      <c r="N269" s="173">
        <f>Input!$K$72</f>
        <v>281</v>
      </c>
      <c r="O269" s="173">
        <f t="shared" si="47"/>
        <v>5745.3006867059075</v>
      </c>
      <c r="P269" s="173">
        <f t="shared" si="48"/>
        <v>3527.6998775420943</v>
      </c>
      <c r="Q269" s="173">
        <f t="shared" si="49"/>
        <v>9273.0005642480028</v>
      </c>
      <c r="R269" s="173">
        <f t="shared" si="50"/>
        <v>10.390860782268099</v>
      </c>
    </row>
    <row r="270" spans="1:18" ht="15" thickTop="1" x14ac:dyDescent="0.3">
      <c r="G270" s="78"/>
    </row>
  </sheetData>
  <mergeCells count="6">
    <mergeCell ref="S1:T1"/>
    <mergeCell ref="A1:A2"/>
    <mergeCell ref="B1:F1"/>
    <mergeCell ref="G1:I1"/>
    <mergeCell ref="J1:M1"/>
    <mergeCell ref="N1:R1"/>
  </mergeCell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1FFE1"/>
  </sheetPr>
  <dimension ref="A1:H96"/>
  <sheetViews>
    <sheetView workbookViewId="0">
      <pane xSplit="1" ySplit="4" topLeftCell="B5" activePane="bottomRight" state="frozen"/>
      <selection pane="topRight" activeCell="B1" sqref="B1"/>
      <selection pane="bottomLeft" activeCell="A4" sqref="A4"/>
      <selection pane="bottomRight" activeCell="E6" sqref="E6"/>
    </sheetView>
  </sheetViews>
  <sheetFormatPr defaultRowHeight="14.4" x14ac:dyDescent="0.3"/>
  <cols>
    <col min="1" max="1" width="13" customWidth="1"/>
    <col min="2" max="2" width="15.5546875" customWidth="1"/>
    <col min="3" max="3" width="14.6640625" customWidth="1"/>
    <col min="4" max="4" width="23.6640625" style="77" customWidth="1"/>
    <col min="5" max="5" width="24.21875" customWidth="1"/>
    <col min="6" max="6" width="12.33203125" customWidth="1"/>
    <col min="7" max="7" width="12.5546875" customWidth="1"/>
    <col min="8" max="8" width="14.109375" customWidth="1"/>
  </cols>
  <sheetData>
    <row r="1" spans="1:8" s="77" customFormat="1" ht="33.6" customHeight="1" thickBot="1" x14ac:dyDescent="0.35">
      <c r="A1" s="555" t="s">
        <v>697</v>
      </c>
      <c r="B1" s="555"/>
      <c r="C1" s="555"/>
      <c r="D1" s="555"/>
      <c r="E1" s="555"/>
      <c r="F1" s="555"/>
      <c r="G1" s="555"/>
      <c r="H1" s="555"/>
    </row>
    <row r="2" spans="1:8" s="169" customFormat="1" ht="33.6" customHeight="1" thickTop="1" thickBot="1" x14ac:dyDescent="0.35">
      <c r="A2" s="232"/>
      <c r="B2" s="566" t="s">
        <v>342</v>
      </c>
      <c r="C2" s="567"/>
      <c r="D2" s="566" t="s">
        <v>343</v>
      </c>
      <c r="E2" s="567"/>
      <c r="F2" s="566" t="s">
        <v>344</v>
      </c>
      <c r="G2" s="567"/>
      <c r="H2" s="329" t="s">
        <v>345</v>
      </c>
    </row>
    <row r="3" spans="1:8" ht="33.6" customHeight="1" thickTop="1" thickBot="1" x14ac:dyDescent="0.35">
      <c r="A3" s="560" t="s">
        <v>225</v>
      </c>
      <c r="B3" s="562" t="s">
        <v>692</v>
      </c>
      <c r="C3" s="563"/>
      <c r="D3" s="558" t="s">
        <v>695</v>
      </c>
      <c r="E3" s="564" t="s">
        <v>696</v>
      </c>
      <c r="F3" s="558" t="s">
        <v>693</v>
      </c>
      <c r="G3" s="558" t="s">
        <v>694</v>
      </c>
      <c r="H3" s="556" t="s">
        <v>698</v>
      </c>
    </row>
    <row r="4" spans="1:8" ht="18" customHeight="1" thickBot="1" x14ac:dyDescent="0.35">
      <c r="A4" s="561"/>
      <c r="B4" s="10" t="s">
        <v>690</v>
      </c>
      <c r="C4" s="98" t="s">
        <v>691</v>
      </c>
      <c r="D4" s="559"/>
      <c r="E4" s="565"/>
      <c r="F4" s="559"/>
      <c r="G4" s="559"/>
      <c r="H4" s="557"/>
    </row>
    <row r="5" spans="1:8" x14ac:dyDescent="0.3">
      <c r="A5" s="16" t="s">
        <v>748</v>
      </c>
      <c r="B5" s="22">
        <v>0</v>
      </c>
      <c r="C5" s="22">
        <v>0</v>
      </c>
      <c r="D5" s="22">
        <v>0</v>
      </c>
      <c r="E5" s="22">
        <v>0</v>
      </c>
      <c r="F5" s="22">
        <f>D5*B5</f>
        <v>0</v>
      </c>
      <c r="G5" s="22">
        <f>E5*C5</f>
        <v>0</v>
      </c>
      <c r="H5" s="237">
        <f>SUM(F5:G5)</f>
        <v>0</v>
      </c>
    </row>
    <row r="6" spans="1:8" x14ac:dyDescent="0.3">
      <c r="A6" s="16" t="s">
        <v>749</v>
      </c>
      <c r="B6" s="12">
        <v>0</v>
      </c>
      <c r="C6" s="12">
        <v>0</v>
      </c>
      <c r="D6" s="12">
        <v>0</v>
      </c>
      <c r="E6" s="12">
        <v>0</v>
      </c>
      <c r="F6" s="22">
        <f t="shared" ref="F6:F69" si="0">D6*B6</f>
        <v>0</v>
      </c>
      <c r="G6" s="22">
        <f t="shared" ref="G6:G69" si="1">E6*C6</f>
        <v>0</v>
      </c>
      <c r="H6" s="237">
        <f t="shared" ref="H6:H69" si="2">SUM(F6:G6)</f>
        <v>0</v>
      </c>
    </row>
    <row r="7" spans="1:8" x14ac:dyDescent="0.3">
      <c r="A7" s="16" t="s">
        <v>750</v>
      </c>
      <c r="B7" s="12">
        <v>0</v>
      </c>
      <c r="C7" s="12">
        <v>0</v>
      </c>
      <c r="D7" s="12">
        <v>0</v>
      </c>
      <c r="E7" s="12">
        <v>0</v>
      </c>
      <c r="F7" s="22">
        <f t="shared" si="0"/>
        <v>0</v>
      </c>
      <c r="G7" s="22">
        <f t="shared" si="1"/>
        <v>0</v>
      </c>
      <c r="H7" s="237">
        <f t="shared" si="2"/>
        <v>0</v>
      </c>
    </row>
    <row r="8" spans="1:8" x14ac:dyDescent="0.3">
      <c r="A8" s="16" t="s">
        <v>751</v>
      </c>
      <c r="B8" s="12">
        <v>0</v>
      </c>
      <c r="C8" s="12">
        <v>0</v>
      </c>
      <c r="D8" s="12">
        <v>0</v>
      </c>
      <c r="E8" s="12">
        <v>0</v>
      </c>
      <c r="F8" s="22">
        <f t="shared" si="0"/>
        <v>0</v>
      </c>
      <c r="G8" s="22">
        <f t="shared" si="1"/>
        <v>0</v>
      </c>
      <c r="H8" s="237">
        <f t="shared" si="2"/>
        <v>0</v>
      </c>
    </row>
    <row r="9" spans="1:8" x14ac:dyDescent="0.3">
      <c r="A9" s="16" t="s">
        <v>752</v>
      </c>
      <c r="B9" s="12">
        <v>0</v>
      </c>
      <c r="C9" s="12">
        <v>0</v>
      </c>
      <c r="D9" s="12">
        <v>0</v>
      </c>
      <c r="E9" s="12">
        <v>0</v>
      </c>
      <c r="F9" s="22">
        <f t="shared" si="0"/>
        <v>0</v>
      </c>
      <c r="G9" s="22">
        <f t="shared" si="1"/>
        <v>0</v>
      </c>
      <c r="H9" s="237">
        <f t="shared" si="2"/>
        <v>0</v>
      </c>
    </row>
    <row r="10" spans="1:8" x14ac:dyDescent="0.3">
      <c r="A10" s="16" t="s">
        <v>753</v>
      </c>
      <c r="B10" s="12">
        <v>0</v>
      </c>
      <c r="C10" s="12">
        <v>0</v>
      </c>
      <c r="D10" s="12">
        <v>0</v>
      </c>
      <c r="E10" s="12">
        <v>0</v>
      </c>
      <c r="F10" s="22">
        <f t="shared" si="0"/>
        <v>0</v>
      </c>
      <c r="G10" s="22">
        <f t="shared" si="1"/>
        <v>0</v>
      </c>
      <c r="H10" s="237">
        <f t="shared" si="2"/>
        <v>0</v>
      </c>
    </row>
    <row r="11" spans="1:8" x14ac:dyDescent="0.3">
      <c r="A11" s="16" t="s">
        <v>754</v>
      </c>
      <c r="B11" s="12">
        <v>0</v>
      </c>
      <c r="C11" s="12">
        <f>'Water Use Current M&amp;I'!X120</f>
        <v>52400</v>
      </c>
      <c r="D11" s="12">
        <v>0</v>
      </c>
      <c r="E11" s="12">
        <v>0.14000000000000001</v>
      </c>
      <c r="F11" s="22">
        <f t="shared" si="0"/>
        <v>0</v>
      </c>
      <c r="G11" s="22">
        <f t="shared" si="1"/>
        <v>7336.0000000000009</v>
      </c>
      <c r="H11" s="237">
        <f t="shared" si="2"/>
        <v>7336.0000000000009</v>
      </c>
    </row>
    <row r="12" spans="1:8" x14ac:dyDescent="0.3">
      <c r="A12" s="16" t="s">
        <v>755</v>
      </c>
      <c r="B12" s="12">
        <v>0</v>
      </c>
      <c r="C12" s="12">
        <v>0</v>
      </c>
      <c r="D12" s="12">
        <v>0</v>
      </c>
      <c r="E12" s="12">
        <v>0</v>
      </c>
      <c r="F12" s="22">
        <f t="shared" si="0"/>
        <v>0</v>
      </c>
      <c r="G12" s="22">
        <f t="shared" si="1"/>
        <v>0</v>
      </c>
      <c r="H12" s="237">
        <f t="shared" si="2"/>
        <v>0</v>
      </c>
    </row>
    <row r="13" spans="1:8" x14ac:dyDescent="0.3">
      <c r="A13" s="16" t="s">
        <v>756</v>
      </c>
      <c r="B13" s="12">
        <v>0</v>
      </c>
      <c r="C13" s="12">
        <v>0</v>
      </c>
      <c r="D13" s="12">
        <v>0</v>
      </c>
      <c r="E13" s="12">
        <v>0</v>
      </c>
      <c r="F13" s="22">
        <f t="shared" si="0"/>
        <v>0</v>
      </c>
      <c r="G13" s="22">
        <f t="shared" si="1"/>
        <v>0</v>
      </c>
      <c r="H13" s="237">
        <f t="shared" si="2"/>
        <v>0</v>
      </c>
    </row>
    <row r="14" spans="1:8" x14ac:dyDescent="0.3">
      <c r="A14" s="16" t="s">
        <v>757</v>
      </c>
      <c r="B14" s="12">
        <v>0</v>
      </c>
      <c r="C14" s="12">
        <f>'Water Use Current M&amp;I'!X259</f>
        <v>4500</v>
      </c>
      <c r="D14" s="12">
        <v>0</v>
      </c>
      <c r="E14" s="12">
        <v>0.96</v>
      </c>
      <c r="F14" s="22">
        <f t="shared" si="0"/>
        <v>0</v>
      </c>
      <c r="G14" s="22">
        <f t="shared" si="1"/>
        <v>4320</v>
      </c>
      <c r="H14" s="237">
        <f t="shared" si="2"/>
        <v>4320</v>
      </c>
    </row>
    <row r="15" spans="1:8" x14ac:dyDescent="0.3">
      <c r="A15" s="16" t="s">
        <v>758</v>
      </c>
      <c r="B15" s="12">
        <v>0</v>
      </c>
      <c r="C15" s="12">
        <v>0</v>
      </c>
      <c r="D15" s="12">
        <v>0</v>
      </c>
      <c r="E15" s="12">
        <v>0</v>
      </c>
      <c r="F15" s="22">
        <f t="shared" si="0"/>
        <v>0</v>
      </c>
      <c r="G15" s="22">
        <f t="shared" si="1"/>
        <v>0</v>
      </c>
      <c r="H15" s="237">
        <f t="shared" si="2"/>
        <v>0</v>
      </c>
    </row>
    <row r="16" spans="1:8" x14ac:dyDescent="0.3">
      <c r="A16" s="16" t="s">
        <v>759</v>
      </c>
      <c r="B16" s="12">
        <v>0</v>
      </c>
      <c r="C16" s="12">
        <v>0</v>
      </c>
      <c r="D16" s="12">
        <v>0</v>
      </c>
      <c r="E16" s="12">
        <v>0</v>
      </c>
      <c r="F16" s="22">
        <f t="shared" si="0"/>
        <v>0</v>
      </c>
      <c r="G16" s="22">
        <f t="shared" si="1"/>
        <v>0</v>
      </c>
      <c r="H16" s="237">
        <f t="shared" si="2"/>
        <v>0</v>
      </c>
    </row>
    <row r="17" spans="1:8" x14ac:dyDescent="0.3">
      <c r="A17" s="16" t="s">
        <v>760</v>
      </c>
      <c r="B17" s="12">
        <v>0</v>
      </c>
      <c r="C17" s="12">
        <v>0</v>
      </c>
      <c r="D17" s="12">
        <v>0</v>
      </c>
      <c r="E17" s="12">
        <v>0</v>
      </c>
      <c r="F17" s="22">
        <f t="shared" si="0"/>
        <v>0</v>
      </c>
      <c r="G17" s="22">
        <f t="shared" si="1"/>
        <v>0</v>
      </c>
      <c r="H17" s="237">
        <f t="shared" si="2"/>
        <v>0</v>
      </c>
    </row>
    <row r="18" spans="1:8" x14ac:dyDescent="0.3">
      <c r="A18" s="16" t="s">
        <v>761</v>
      </c>
      <c r="B18" s="12">
        <v>0</v>
      </c>
      <c r="C18" s="12">
        <v>0</v>
      </c>
      <c r="D18" s="12">
        <v>0</v>
      </c>
      <c r="E18" s="12">
        <v>0</v>
      </c>
      <c r="F18" s="22">
        <f t="shared" si="0"/>
        <v>0</v>
      </c>
      <c r="G18" s="22">
        <f t="shared" si="1"/>
        <v>0</v>
      </c>
      <c r="H18" s="237">
        <f t="shared" si="2"/>
        <v>0</v>
      </c>
    </row>
    <row r="19" spans="1:8" x14ac:dyDescent="0.3">
      <c r="A19" s="16" t="s">
        <v>762</v>
      </c>
      <c r="B19" s="12">
        <v>0</v>
      </c>
      <c r="C19" s="12">
        <f>'Water Use Current M&amp;I'!X194</f>
        <v>2100</v>
      </c>
      <c r="D19" s="12">
        <v>0</v>
      </c>
      <c r="E19" s="12">
        <v>0</v>
      </c>
      <c r="F19" s="22">
        <f t="shared" si="0"/>
        <v>0</v>
      </c>
      <c r="G19" s="22">
        <f t="shared" si="1"/>
        <v>0</v>
      </c>
      <c r="H19" s="237">
        <f t="shared" si="2"/>
        <v>0</v>
      </c>
    </row>
    <row r="20" spans="1:8" x14ac:dyDescent="0.3">
      <c r="A20" s="16" t="s">
        <v>763</v>
      </c>
      <c r="B20" s="12">
        <v>0</v>
      </c>
      <c r="C20" s="12">
        <v>0</v>
      </c>
      <c r="D20" s="12">
        <v>0</v>
      </c>
      <c r="E20" s="12">
        <v>0</v>
      </c>
      <c r="F20" s="22">
        <f t="shared" si="0"/>
        <v>0</v>
      </c>
      <c r="G20" s="22">
        <f t="shared" si="1"/>
        <v>0</v>
      </c>
      <c r="H20" s="237">
        <f t="shared" si="2"/>
        <v>0</v>
      </c>
    </row>
    <row r="21" spans="1:8" x14ac:dyDescent="0.3">
      <c r="A21" s="16" t="s">
        <v>764</v>
      </c>
      <c r="B21" s="12">
        <v>0</v>
      </c>
      <c r="C21" s="12">
        <v>0</v>
      </c>
      <c r="D21" s="12">
        <v>0</v>
      </c>
      <c r="E21" s="12">
        <v>0</v>
      </c>
      <c r="F21" s="22">
        <f t="shared" si="0"/>
        <v>0</v>
      </c>
      <c r="G21" s="22">
        <f t="shared" si="1"/>
        <v>0</v>
      </c>
      <c r="H21" s="237">
        <f t="shared" si="2"/>
        <v>0</v>
      </c>
    </row>
    <row r="22" spans="1:8" x14ac:dyDescent="0.3">
      <c r="A22" s="16" t="s">
        <v>765</v>
      </c>
      <c r="B22" s="12">
        <v>0</v>
      </c>
      <c r="C22" s="12">
        <v>0</v>
      </c>
      <c r="D22" s="12">
        <v>0</v>
      </c>
      <c r="E22" s="12">
        <v>0</v>
      </c>
      <c r="F22" s="22">
        <f t="shared" si="0"/>
        <v>0</v>
      </c>
      <c r="G22" s="22">
        <f t="shared" si="1"/>
        <v>0</v>
      </c>
      <c r="H22" s="237">
        <f t="shared" si="2"/>
        <v>0</v>
      </c>
    </row>
    <row r="23" spans="1:8" x14ac:dyDescent="0.3">
      <c r="A23" s="16" t="s">
        <v>766</v>
      </c>
      <c r="B23" s="12">
        <v>0</v>
      </c>
      <c r="C23" s="12">
        <v>0</v>
      </c>
      <c r="D23" s="12">
        <v>0</v>
      </c>
      <c r="E23" s="12">
        <v>0</v>
      </c>
      <c r="F23" s="22">
        <f t="shared" si="0"/>
        <v>0</v>
      </c>
      <c r="G23" s="22">
        <f t="shared" si="1"/>
        <v>0</v>
      </c>
      <c r="H23" s="237">
        <f t="shared" si="2"/>
        <v>0</v>
      </c>
    </row>
    <row r="24" spans="1:8" x14ac:dyDescent="0.3">
      <c r="A24" s="16" t="s">
        <v>767</v>
      </c>
      <c r="B24" s="12">
        <v>0</v>
      </c>
      <c r="C24" s="12">
        <v>0</v>
      </c>
      <c r="D24" s="12">
        <v>0</v>
      </c>
      <c r="E24" s="12">
        <v>0</v>
      </c>
      <c r="F24" s="22">
        <f t="shared" si="0"/>
        <v>0</v>
      </c>
      <c r="G24" s="22">
        <f t="shared" si="1"/>
        <v>0</v>
      </c>
      <c r="H24" s="237">
        <f t="shared" si="2"/>
        <v>0</v>
      </c>
    </row>
    <row r="25" spans="1:8" x14ac:dyDescent="0.3">
      <c r="A25" s="16" t="s">
        <v>768</v>
      </c>
      <c r="B25" s="12">
        <v>0</v>
      </c>
      <c r="C25" s="12">
        <v>0</v>
      </c>
      <c r="D25" s="12">
        <v>0</v>
      </c>
      <c r="E25" s="12">
        <v>0</v>
      </c>
      <c r="F25" s="22">
        <f t="shared" si="0"/>
        <v>0</v>
      </c>
      <c r="G25" s="22">
        <f t="shared" si="1"/>
        <v>0</v>
      </c>
      <c r="H25" s="237">
        <f t="shared" si="2"/>
        <v>0</v>
      </c>
    </row>
    <row r="26" spans="1:8" x14ac:dyDescent="0.3">
      <c r="A26" s="16" t="s">
        <v>769</v>
      </c>
      <c r="B26" s="12">
        <v>0</v>
      </c>
      <c r="C26" s="12">
        <v>0</v>
      </c>
      <c r="D26" s="12">
        <v>0</v>
      </c>
      <c r="E26" s="12">
        <v>0</v>
      </c>
      <c r="F26" s="22">
        <f t="shared" si="0"/>
        <v>0</v>
      </c>
      <c r="G26" s="22">
        <f t="shared" si="1"/>
        <v>0</v>
      </c>
      <c r="H26" s="237">
        <f t="shared" si="2"/>
        <v>0</v>
      </c>
    </row>
    <row r="27" spans="1:8" x14ac:dyDescent="0.3">
      <c r="A27" s="16" t="s">
        <v>770</v>
      </c>
      <c r="B27" s="12">
        <v>0</v>
      </c>
      <c r="C27" s="12">
        <v>0</v>
      </c>
      <c r="D27" s="12">
        <v>0</v>
      </c>
      <c r="E27" s="12">
        <v>0</v>
      </c>
      <c r="F27" s="22">
        <f t="shared" si="0"/>
        <v>0</v>
      </c>
      <c r="G27" s="22">
        <f t="shared" si="1"/>
        <v>0</v>
      </c>
      <c r="H27" s="237">
        <f t="shared" si="2"/>
        <v>0</v>
      </c>
    </row>
    <row r="28" spans="1:8" x14ac:dyDescent="0.3">
      <c r="A28" s="16" t="s">
        <v>771</v>
      </c>
      <c r="B28" s="12">
        <v>0</v>
      </c>
      <c r="C28" s="12">
        <v>0</v>
      </c>
      <c r="D28" s="12">
        <v>0</v>
      </c>
      <c r="E28" s="12">
        <v>0</v>
      </c>
      <c r="F28" s="22">
        <f t="shared" si="0"/>
        <v>0</v>
      </c>
      <c r="G28" s="22">
        <f t="shared" si="1"/>
        <v>0</v>
      </c>
      <c r="H28" s="237">
        <f t="shared" si="2"/>
        <v>0</v>
      </c>
    </row>
    <row r="29" spans="1:8" x14ac:dyDescent="0.3">
      <c r="A29" s="16" t="s">
        <v>772</v>
      </c>
      <c r="B29" s="12">
        <v>0</v>
      </c>
      <c r="C29" s="12">
        <v>0</v>
      </c>
      <c r="D29" s="12">
        <v>0</v>
      </c>
      <c r="E29" s="12">
        <v>0</v>
      </c>
      <c r="F29" s="22">
        <f t="shared" si="0"/>
        <v>0</v>
      </c>
      <c r="G29" s="22">
        <f t="shared" si="1"/>
        <v>0</v>
      </c>
      <c r="H29" s="237">
        <f t="shared" si="2"/>
        <v>0</v>
      </c>
    </row>
    <row r="30" spans="1:8" x14ac:dyDescent="0.3">
      <c r="A30" s="16" t="s">
        <v>773</v>
      </c>
      <c r="B30" s="12">
        <v>0</v>
      </c>
      <c r="C30" s="12">
        <v>0</v>
      </c>
      <c r="D30" s="12">
        <v>0</v>
      </c>
      <c r="E30" s="12">
        <v>0</v>
      </c>
      <c r="F30" s="22">
        <f t="shared" si="0"/>
        <v>0</v>
      </c>
      <c r="G30" s="22">
        <f t="shared" si="1"/>
        <v>0</v>
      </c>
      <c r="H30" s="237">
        <f t="shared" si="2"/>
        <v>0</v>
      </c>
    </row>
    <row r="31" spans="1:8" x14ac:dyDescent="0.3">
      <c r="A31" s="16" t="s">
        <v>774</v>
      </c>
      <c r="B31" s="12">
        <v>0</v>
      </c>
      <c r="C31" s="12">
        <v>0</v>
      </c>
      <c r="D31" s="12">
        <v>0</v>
      </c>
      <c r="E31" s="12">
        <v>0</v>
      </c>
      <c r="F31" s="22">
        <f t="shared" si="0"/>
        <v>0</v>
      </c>
      <c r="G31" s="22">
        <f t="shared" si="1"/>
        <v>0</v>
      </c>
      <c r="H31" s="237">
        <f t="shared" si="2"/>
        <v>0</v>
      </c>
    </row>
    <row r="32" spans="1:8" x14ac:dyDescent="0.3">
      <c r="A32" s="16" t="s">
        <v>775</v>
      </c>
      <c r="B32" s="12">
        <v>0</v>
      </c>
      <c r="C32" s="12">
        <v>0</v>
      </c>
      <c r="D32" s="12">
        <v>0</v>
      </c>
      <c r="E32" s="12">
        <v>0</v>
      </c>
      <c r="F32" s="22">
        <f t="shared" si="0"/>
        <v>0</v>
      </c>
      <c r="G32" s="22">
        <f t="shared" si="1"/>
        <v>0</v>
      </c>
      <c r="H32" s="237">
        <f t="shared" si="2"/>
        <v>0</v>
      </c>
    </row>
    <row r="33" spans="1:8" x14ac:dyDescent="0.3">
      <c r="A33" s="16" t="s">
        <v>776</v>
      </c>
      <c r="B33" s="12">
        <v>0</v>
      </c>
      <c r="C33" s="12">
        <v>0</v>
      </c>
      <c r="D33" s="12">
        <v>0</v>
      </c>
      <c r="E33" s="12">
        <v>0</v>
      </c>
      <c r="F33" s="22">
        <f t="shared" si="0"/>
        <v>0</v>
      </c>
      <c r="G33" s="22">
        <f t="shared" si="1"/>
        <v>0</v>
      </c>
      <c r="H33" s="237">
        <f t="shared" si="2"/>
        <v>0</v>
      </c>
    </row>
    <row r="34" spans="1:8" x14ac:dyDescent="0.3">
      <c r="A34" s="16" t="s">
        <v>777</v>
      </c>
      <c r="B34" s="12">
        <v>0</v>
      </c>
      <c r="C34" s="12">
        <v>0</v>
      </c>
      <c r="D34" s="12">
        <v>0</v>
      </c>
      <c r="E34" s="12">
        <v>0</v>
      </c>
      <c r="F34" s="22">
        <f t="shared" si="0"/>
        <v>0</v>
      </c>
      <c r="G34" s="22">
        <f t="shared" si="1"/>
        <v>0</v>
      </c>
      <c r="H34" s="237">
        <f t="shared" si="2"/>
        <v>0</v>
      </c>
    </row>
    <row r="35" spans="1:8" x14ac:dyDescent="0.3">
      <c r="A35" s="16" t="s">
        <v>778</v>
      </c>
      <c r="B35" s="12">
        <v>0</v>
      </c>
      <c r="C35" s="12">
        <v>0</v>
      </c>
      <c r="D35" s="12">
        <v>0</v>
      </c>
      <c r="E35" s="12">
        <v>0</v>
      </c>
      <c r="F35" s="22">
        <f t="shared" si="0"/>
        <v>0</v>
      </c>
      <c r="G35" s="22">
        <f t="shared" si="1"/>
        <v>0</v>
      </c>
      <c r="H35" s="237">
        <f t="shared" si="2"/>
        <v>0</v>
      </c>
    </row>
    <row r="36" spans="1:8" x14ac:dyDescent="0.3">
      <c r="A36" s="16" t="s">
        <v>779</v>
      </c>
      <c r="B36" s="12">
        <v>0</v>
      </c>
      <c r="C36" s="12">
        <v>0</v>
      </c>
      <c r="D36" s="12">
        <v>0</v>
      </c>
      <c r="E36" s="12">
        <v>0</v>
      </c>
      <c r="F36" s="22">
        <f t="shared" si="0"/>
        <v>0</v>
      </c>
      <c r="G36" s="22">
        <f t="shared" si="1"/>
        <v>0</v>
      </c>
      <c r="H36" s="237">
        <f t="shared" si="2"/>
        <v>0</v>
      </c>
    </row>
    <row r="37" spans="1:8" x14ac:dyDescent="0.3">
      <c r="A37" s="16" t="s">
        <v>780</v>
      </c>
      <c r="B37" s="12">
        <v>0</v>
      </c>
      <c r="C37" s="12">
        <f>'Water Use Current M&amp;I'!X215</f>
        <v>49400</v>
      </c>
      <c r="D37" s="12">
        <v>0</v>
      </c>
      <c r="E37" s="12">
        <v>0.12</v>
      </c>
      <c r="F37" s="22">
        <f t="shared" si="0"/>
        <v>0</v>
      </c>
      <c r="G37" s="22">
        <f t="shared" si="1"/>
        <v>5928</v>
      </c>
      <c r="H37" s="237">
        <f t="shared" si="2"/>
        <v>5928</v>
      </c>
    </row>
    <row r="38" spans="1:8" x14ac:dyDescent="0.3">
      <c r="A38" s="16" t="s">
        <v>781</v>
      </c>
      <c r="B38" s="12">
        <v>0</v>
      </c>
      <c r="C38" s="12">
        <v>0</v>
      </c>
      <c r="D38" s="12">
        <v>0</v>
      </c>
      <c r="E38" s="12">
        <v>0</v>
      </c>
      <c r="F38" s="22">
        <f t="shared" si="0"/>
        <v>0</v>
      </c>
      <c r="G38" s="22">
        <f t="shared" si="1"/>
        <v>0</v>
      </c>
      <c r="H38" s="237">
        <f t="shared" si="2"/>
        <v>0</v>
      </c>
    </row>
    <row r="39" spans="1:8" x14ac:dyDescent="0.3">
      <c r="A39" s="16" t="s">
        <v>782</v>
      </c>
      <c r="B39" s="12">
        <v>0</v>
      </c>
      <c r="C39" s="12">
        <v>0</v>
      </c>
      <c r="D39" s="12">
        <v>0</v>
      </c>
      <c r="E39" s="12">
        <v>0</v>
      </c>
      <c r="F39" s="22">
        <f t="shared" si="0"/>
        <v>0</v>
      </c>
      <c r="G39" s="22">
        <f t="shared" si="1"/>
        <v>0</v>
      </c>
      <c r="H39" s="237">
        <f t="shared" si="2"/>
        <v>0</v>
      </c>
    </row>
    <row r="40" spans="1:8" x14ac:dyDescent="0.3">
      <c r="A40" s="16" t="s">
        <v>783</v>
      </c>
      <c r="B40" s="12">
        <v>0</v>
      </c>
      <c r="C40" s="12">
        <v>0</v>
      </c>
      <c r="D40" s="12">
        <v>0</v>
      </c>
      <c r="E40" s="12">
        <v>0</v>
      </c>
      <c r="F40" s="22">
        <f t="shared" si="0"/>
        <v>0</v>
      </c>
      <c r="G40" s="22">
        <f t="shared" si="1"/>
        <v>0</v>
      </c>
      <c r="H40" s="237">
        <f t="shared" si="2"/>
        <v>0</v>
      </c>
    </row>
    <row r="41" spans="1:8" x14ac:dyDescent="0.3">
      <c r="A41" s="16" t="s">
        <v>784</v>
      </c>
      <c r="B41" s="12">
        <v>0</v>
      </c>
      <c r="C41" s="12">
        <v>0</v>
      </c>
      <c r="D41" s="12">
        <v>0</v>
      </c>
      <c r="E41" s="12">
        <v>0</v>
      </c>
      <c r="F41" s="22">
        <f t="shared" si="0"/>
        <v>0</v>
      </c>
      <c r="G41" s="22">
        <f t="shared" si="1"/>
        <v>0</v>
      </c>
      <c r="H41" s="237">
        <f t="shared" si="2"/>
        <v>0</v>
      </c>
    </row>
    <row r="42" spans="1:8" x14ac:dyDescent="0.3">
      <c r="A42" s="16" t="s">
        <v>785</v>
      </c>
      <c r="B42" s="12">
        <v>0</v>
      </c>
      <c r="C42" s="12">
        <v>0</v>
      </c>
      <c r="D42" s="12">
        <v>0</v>
      </c>
      <c r="E42" s="12">
        <v>0</v>
      </c>
      <c r="F42" s="22">
        <f t="shared" si="0"/>
        <v>0</v>
      </c>
      <c r="G42" s="22">
        <f t="shared" si="1"/>
        <v>0</v>
      </c>
      <c r="H42" s="237">
        <f t="shared" si="2"/>
        <v>0</v>
      </c>
    </row>
    <row r="43" spans="1:8" x14ac:dyDescent="0.3">
      <c r="A43" s="16" t="s">
        <v>786</v>
      </c>
      <c r="B43" s="12">
        <v>0</v>
      </c>
      <c r="C43" s="12">
        <v>0</v>
      </c>
      <c r="D43" s="12">
        <v>0</v>
      </c>
      <c r="E43" s="12">
        <v>0</v>
      </c>
      <c r="F43" s="22">
        <f t="shared" si="0"/>
        <v>0</v>
      </c>
      <c r="G43" s="22">
        <f t="shared" si="1"/>
        <v>0</v>
      </c>
      <c r="H43" s="237">
        <f t="shared" si="2"/>
        <v>0</v>
      </c>
    </row>
    <row r="44" spans="1:8" x14ac:dyDescent="0.3">
      <c r="A44" s="16" t="s">
        <v>787</v>
      </c>
      <c r="B44" s="12">
        <v>0</v>
      </c>
      <c r="C44" s="12">
        <v>0</v>
      </c>
      <c r="D44" s="12">
        <v>0</v>
      </c>
      <c r="E44" s="12">
        <v>0</v>
      </c>
      <c r="F44" s="22">
        <f t="shared" si="0"/>
        <v>0</v>
      </c>
      <c r="G44" s="22">
        <f t="shared" si="1"/>
        <v>0</v>
      </c>
      <c r="H44" s="237">
        <f t="shared" si="2"/>
        <v>0</v>
      </c>
    </row>
    <row r="45" spans="1:8" x14ac:dyDescent="0.3">
      <c r="A45" s="16" t="s">
        <v>788</v>
      </c>
      <c r="B45" s="12">
        <v>0</v>
      </c>
      <c r="C45" s="12">
        <v>0</v>
      </c>
      <c r="D45" s="12">
        <v>0</v>
      </c>
      <c r="E45" s="12">
        <v>0</v>
      </c>
      <c r="F45" s="22">
        <f t="shared" si="0"/>
        <v>0</v>
      </c>
      <c r="G45" s="22">
        <f t="shared" si="1"/>
        <v>0</v>
      </c>
      <c r="H45" s="237">
        <f t="shared" si="2"/>
        <v>0</v>
      </c>
    </row>
    <row r="46" spans="1:8" x14ac:dyDescent="0.3">
      <c r="A46" s="16" t="s">
        <v>789</v>
      </c>
      <c r="B46" s="12">
        <v>0</v>
      </c>
      <c r="C46" s="12">
        <v>0</v>
      </c>
      <c r="D46" s="12">
        <v>0</v>
      </c>
      <c r="E46" s="12">
        <v>0</v>
      </c>
      <c r="F46" s="22">
        <f t="shared" si="0"/>
        <v>0</v>
      </c>
      <c r="G46" s="22">
        <f t="shared" si="1"/>
        <v>0</v>
      </c>
      <c r="H46" s="237">
        <f t="shared" si="2"/>
        <v>0</v>
      </c>
    </row>
    <row r="47" spans="1:8" x14ac:dyDescent="0.3">
      <c r="A47" s="16" t="s">
        <v>790</v>
      </c>
      <c r="B47" s="12">
        <v>0</v>
      </c>
      <c r="C47" s="12">
        <v>0</v>
      </c>
      <c r="D47" s="12">
        <v>0</v>
      </c>
      <c r="E47" s="12">
        <v>0</v>
      </c>
      <c r="F47" s="22">
        <f t="shared" si="0"/>
        <v>0</v>
      </c>
      <c r="G47" s="22">
        <f t="shared" si="1"/>
        <v>0</v>
      </c>
      <c r="H47" s="237">
        <f t="shared" si="2"/>
        <v>0</v>
      </c>
    </row>
    <row r="48" spans="1:8" x14ac:dyDescent="0.3">
      <c r="A48" s="16" t="s">
        <v>791</v>
      </c>
      <c r="B48" s="12">
        <v>0</v>
      </c>
      <c r="C48" s="12">
        <v>0</v>
      </c>
      <c r="D48" s="12">
        <v>0</v>
      </c>
      <c r="E48" s="12">
        <v>0</v>
      </c>
      <c r="F48" s="22">
        <f t="shared" si="0"/>
        <v>0</v>
      </c>
      <c r="G48" s="22">
        <f t="shared" si="1"/>
        <v>0</v>
      </c>
      <c r="H48" s="237">
        <f t="shared" si="2"/>
        <v>0</v>
      </c>
    </row>
    <row r="49" spans="1:8" x14ac:dyDescent="0.3">
      <c r="A49" s="16" t="s">
        <v>792</v>
      </c>
      <c r="B49" s="12">
        <v>0</v>
      </c>
      <c r="C49" s="12">
        <v>0</v>
      </c>
      <c r="D49" s="12">
        <v>0</v>
      </c>
      <c r="E49" s="12">
        <v>0</v>
      </c>
      <c r="F49" s="22">
        <f t="shared" si="0"/>
        <v>0</v>
      </c>
      <c r="G49" s="22">
        <f t="shared" si="1"/>
        <v>0</v>
      </c>
      <c r="H49" s="237">
        <f t="shared" si="2"/>
        <v>0</v>
      </c>
    </row>
    <row r="50" spans="1:8" x14ac:dyDescent="0.3">
      <c r="A50" s="16" t="s">
        <v>793</v>
      </c>
      <c r="B50" s="12">
        <v>0</v>
      </c>
      <c r="C50" s="12">
        <v>0</v>
      </c>
      <c r="D50" s="12">
        <v>0</v>
      </c>
      <c r="E50" s="12">
        <v>0</v>
      </c>
      <c r="F50" s="22">
        <f t="shared" si="0"/>
        <v>0</v>
      </c>
      <c r="G50" s="22">
        <f t="shared" si="1"/>
        <v>0</v>
      </c>
      <c r="H50" s="237">
        <f t="shared" si="2"/>
        <v>0</v>
      </c>
    </row>
    <row r="51" spans="1:8" x14ac:dyDescent="0.3">
      <c r="A51" s="16" t="s">
        <v>794</v>
      </c>
      <c r="B51" s="12">
        <v>0</v>
      </c>
      <c r="C51" s="12">
        <v>0</v>
      </c>
      <c r="D51" s="12">
        <v>0</v>
      </c>
      <c r="E51" s="12">
        <v>0</v>
      </c>
      <c r="F51" s="22">
        <f t="shared" si="0"/>
        <v>0</v>
      </c>
      <c r="G51" s="22">
        <f t="shared" si="1"/>
        <v>0</v>
      </c>
      <c r="H51" s="237">
        <f t="shared" si="2"/>
        <v>0</v>
      </c>
    </row>
    <row r="52" spans="1:8" x14ac:dyDescent="0.3">
      <c r="A52" s="16" t="s">
        <v>795</v>
      </c>
      <c r="B52" s="12">
        <v>0</v>
      </c>
      <c r="C52" s="12">
        <v>0</v>
      </c>
      <c r="D52" s="12">
        <v>0</v>
      </c>
      <c r="E52" s="12">
        <v>0</v>
      </c>
      <c r="F52" s="22">
        <f t="shared" si="0"/>
        <v>0</v>
      </c>
      <c r="G52" s="22">
        <f t="shared" si="1"/>
        <v>0</v>
      </c>
      <c r="H52" s="237">
        <f t="shared" si="2"/>
        <v>0</v>
      </c>
    </row>
    <row r="53" spans="1:8" x14ac:dyDescent="0.3">
      <c r="A53" s="16" t="s">
        <v>796</v>
      </c>
      <c r="B53" s="12">
        <v>0</v>
      </c>
      <c r="C53" s="12">
        <v>0</v>
      </c>
      <c r="D53" s="12">
        <v>0</v>
      </c>
      <c r="E53" s="12">
        <v>0</v>
      </c>
      <c r="F53" s="22">
        <f t="shared" si="0"/>
        <v>0</v>
      </c>
      <c r="G53" s="22">
        <f t="shared" si="1"/>
        <v>0</v>
      </c>
      <c r="H53" s="237">
        <f t="shared" si="2"/>
        <v>0</v>
      </c>
    </row>
    <row r="54" spans="1:8" x14ac:dyDescent="0.3">
      <c r="A54" s="16" t="s">
        <v>797</v>
      </c>
      <c r="B54" s="12">
        <v>0</v>
      </c>
      <c r="C54" s="12">
        <v>0</v>
      </c>
      <c r="D54" s="12">
        <v>0</v>
      </c>
      <c r="E54" s="12">
        <v>0</v>
      </c>
      <c r="F54" s="22">
        <f t="shared" si="0"/>
        <v>0</v>
      </c>
      <c r="G54" s="22">
        <f t="shared" si="1"/>
        <v>0</v>
      </c>
      <c r="H54" s="237">
        <f t="shared" si="2"/>
        <v>0</v>
      </c>
    </row>
    <row r="55" spans="1:8" x14ac:dyDescent="0.3">
      <c r="A55" s="16" t="s">
        <v>798</v>
      </c>
      <c r="B55" s="12">
        <v>0</v>
      </c>
      <c r="C55" s="12">
        <v>0</v>
      </c>
      <c r="D55" s="12">
        <v>0</v>
      </c>
      <c r="E55" s="12">
        <v>0</v>
      </c>
      <c r="F55" s="22">
        <f t="shared" si="0"/>
        <v>0</v>
      </c>
      <c r="G55" s="22">
        <f t="shared" si="1"/>
        <v>0</v>
      </c>
      <c r="H55" s="237">
        <f t="shared" si="2"/>
        <v>0</v>
      </c>
    </row>
    <row r="56" spans="1:8" x14ac:dyDescent="0.3">
      <c r="A56" s="16" t="s">
        <v>799</v>
      </c>
      <c r="B56" s="12">
        <v>0</v>
      </c>
      <c r="C56" s="12">
        <v>0</v>
      </c>
      <c r="D56" s="12">
        <v>0</v>
      </c>
      <c r="E56" s="12">
        <v>0</v>
      </c>
      <c r="F56" s="22">
        <f t="shared" si="0"/>
        <v>0</v>
      </c>
      <c r="G56" s="22">
        <f t="shared" si="1"/>
        <v>0</v>
      </c>
      <c r="H56" s="237">
        <f t="shared" si="2"/>
        <v>0</v>
      </c>
    </row>
    <row r="57" spans="1:8" x14ac:dyDescent="0.3">
      <c r="A57" s="16" t="s">
        <v>800</v>
      </c>
      <c r="B57" s="12">
        <v>0</v>
      </c>
      <c r="C57" s="12">
        <v>0</v>
      </c>
      <c r="D57" s="12">
        <v>0</v>
      </c>
      <c r="E57" s="12">
        <v>0</v>
      </c>
      <c r="F57" s="22">
        <f t="shared" si="0"/>
        <v>0</v>
      </c>
      <c r="G57" s="22">
        <f t="shared" si="1"/>
        <v>0</v>
      </c>
      <c r="H57" s="237">
        <f t="shared" si="2"/>
        <v>0</v>
      </c>
    </row>
    <row r="58" spans="1:8" x14ac:dyDescent="0.3">
      <c r="A58" s="16" t="s">
        <v>801</v>
      </c>
      <c r="B58" s="12">
        <v>0</v>
      </c>
      <c r="C58" s="12">
        <v>0</v>
      </c>
      <c r="D58" s="12">
        <v>0</v>
      </c>
      <c r="E58" s="12">
        <v>0</v>
      </c>
      <c r="F58" s="22">
        <f t="shared" si="0"/>
        <v>0</v>
      </c>
      <c r="G58" s="22">
        <f t="shared" si="1"/>
        <v>0</v>
      </c>
      <c r="H58" s="237">
        <f t="shared" si="2"/>
        <v>0</v>
      </c>
    </row>
    <row r="59" spans="1:8" x14ac:dyDescent="0.3">
      <c r="A59" s="16" t="s">
        <v>802</v>
      </c>
      <c r="B59" s="12">
        <v>0</v>
      </c>
      <c r="C59" s="12">
        <v>0</v>
      </c>
      <c r="D59" s="12">
        <v>0</v>
      </c>
      <c r="E59" s="12">
        <v>0</v>
      </c>
      <c r="F59" s="22">
        <f t="shared" si="0"/>
        <v>0</v>
      </c>
      <c r="G59" s="22">
        <f t="shared" si="1"/>
        <v>0</v>
      </c>
      <c r="H59" s="237">
        <f t="shared" si="2"/>
        <v>0</v>
      </c>
    </row>
    <row r="60" spans="1:8" x14ac:dyDescent="0.3">
      <c r="A60" s="16" t="s">
        <v>803</v>
      </c>
      <c r="B60" s="12">
        <v>0</v>
      </c>
      <c r="C60" s="12">
        <v>0</v>
      </c>
      <c r="D60" s="12">
        <v>0</v>
      </c>
      <c r="E60" s="12">
        <v>0</v>
      </c>
      <c r="F60" s="22">
        <f t="shared" si="0"/>
        <v>0</v>
      </c>
      <c r="G60" s="22">
        <f t="shared" si="1"/>
        <v>0</v>
      </c>
      <c r="H60" s="237">
        <f t="shared" si="2"/>
        <v>0</v>
      </c>
    </row>
    <row r="61" spans="1:8" x14ac:dyDescent="0.3">
      <c r="A61" s="16" t="s">
        <v>804</v>
      </c>
      <c r="B61" s="12">
        <v>0</v>
      </c>
      <c r="C61" s="12">
        <v>0</v>
      </c>
      <c r="D61" s="12">
        <v>0</v>
      </c>
      <c r="E61" s="12">
        <v>0</v>
      </c>
      <c r="F61" s="22">
        <f t="shared" si="0"/>
        <v>0</v>
      </c>
      <c r="G61" s="22">
        <f t="shared" si="1"/>
        <v>0</v>
      </c>
      <c r="H61" s="237">
        <f t="shared" si="2"/>
        <v>0</v>
      </c>
    </row>
    <row r="62" spans="1:8" x14ac:dyDescent="0.3">
      <c r="A62" s="16" t="s">
        <v>805</v>
      </c>
      <c r="B62" s="12">
        <v>0</v>
      </c>
      <c r="C62" s="12">
        <v>0</v>
      </c>
      <c r="D62" s="12">
        <v>0</v>
      </c>
      <c r="E62" s="12">
        <v>0</v>
      </c>
      <c r="F62" s="22">
        <f t="shared" si="0"/>
        <v>0</v>
      </c>
      <c r="G62" s="22">
        <f t="shared" si="1"/>
        <v>0</v>
      </c>
      <c r="H62" s="237">
        <f t="shared" si="2"/>
        <v>0</v>
      </c>
    </row>
    <row r="63" spans="1:8" x14ac:dyDescent="0.3">
      <c r="A63" s="16" t="s">
        <v>806</v>
      </c>
      <c r="B63" s="12">
        <v>0</v>
      </c>
      <c r="C63" s="12">
        <v>0</v>
      </c>
      <c r="D63" s="12">
        <v>0</v>
      </c>
      <c r="E63" s="12">
        <v>0</v>
      </c>
      <c r="F63" s="22">
        <f t="shared" si="0"/>
        <v>0</v>
      </c>
      <c r="G63" s="22">
        <f t="shared" si="1"/>
        <v>0</v>
      </c>
      <c r="H63" s="237">
        <f t="shared" si="2"/>
        <v>0</v>
      </c>
    </row>
    <row r="64" spans="1:8" x14ac:dyDescent="0.3">
      <c r="A64" s="16" t="s">
        <v>807</v>
      </c>
      <c r="B64" s="12">
        <v>0</v>
      </c>
      <c r="C64" s="12">
        <v>0</v>
      </c>
      <c r="D64" s="12">
        <v>0</v>
      </c>
      <c r="E64" s="12">
        <v>0</v>
      </c>
      <c r="F64" s="22">
        <f t="shared" si="0"/>
        <v>0</v>
      </c>
      <c r="G64" s="22">
        <f t="shared" si="1"/>
        <v>0</v>
      </c>
      <c r="H64" s="237">
        <f t="shared" si="2"/>
        <v>0</v>
      </c>
    </row>
    <row r="65" spans="1:8" x14ac:dyDescent="0.3">
      <c r="A65" s="16" t="s">
        <v>808</v>
      </c>
      <c r="B65" s="12">
        <v>0</v>
      </c>
      <c r="C65" s="12">
        <v>0</v>
      </c>
      <c r="D65" s="12">
        <v>0</v>
      </c>
      <c r="E65" s="12">
        <v>0</v>
      </c>
      <c r="F65" s="22">
        <f t="shared" si="0"/>
        <v>0</v>
      </c>
      <c r="G65" s="22">
        <f t="shared" si="1"/>
        <v>0</v>
      </c>
      <c r="H65" s="237">
        <f t="shared" si="2"/>
        <v>0</v>
      </c>
    </row>
    <row r="66" spans="1:8" x14ac:dyDescent="0.3">
      <c r="A66" s="16" t="s">
        <v>809</v>
      </c>
      <c r="B66" s="12">
        <v>0</v>
      </c>
      <c r="C66" s="12">
        <v>0</v>
      </c>
      <c r="D66" s="12">
        <v>0</v>
      </c>
      <c r="E66" s="12">
        <v>0</v>
      </c>
      <c r="F66" s="22">
        <f t="shared" si="0"/>
        <v>0</v>
      </c>
      <c r="G66" s="22">
        <f t="shared" si="1"/>
        <v>0</v>
      </c>
      <c r="H66" s="237">
        <f t="shared" si="2"/>
        <v>0</v>
      </c>
    </row>
    <row r="67" spans="1:8" x14ac:dyDescent="0.3">
      <c r="A67" s="16" t="s">
        <v>810</v>
      </c>
      <c r="B67" s="12">
        <v>0</v>
      </c>
      <c r="C67" s="12">
        <v>0</v>
      </c>
      <c r="D67" s="12">
        <v>0</v>
      </c>
      <c r="E67" s="12">
        <v>0</v>
      </c>
      <c r="F67" s="22">
        <f t="shared" si="0"/>
        <v>0</v>
      </c>
      <c r="G67" s="22">
        <f t="shared" si="1"/>
        <v>0</v>
      </c>
      <c r="H67" s="237">
        <f t="shared" si="2"/>
        <v>0</v>
      </c>
    </row>
    <row r="68" spans="1:8" x14ac:dyDescent="0.3">
      <c r="A68" s="16" t="s">
        <v>811</v>
      </c>
      <c r="B68" s="12">
        <f>SUM('Water Use Current M&amp;I'!AD97,'Water Use Current M&amp;I'!AD165)</f>
        <v>2300</v>
      </c>
      <c r="C68" s="12">
        <v>0</v>
      </c>
      <c r="D68" s="12">
        <v>0.71</v>
      </c>
      <c r="E68" s="12">
        <v>0</v>
      </c>
      <c r="F68" s="22">
        <f t="shared" si="0"/>
        <v>1633</v>
      </c>
      <c r="G68" s="22">
        <f t="shared" si="1"/>
        <v>0</v>
      </c>
      <c r="H68" s="237">
        <f t="shared" si="2"/>
        <v>1633</v>
      </c>
    </row>
    <row r="69" spans="1:8" x14ac:dyDescent="0.3">
      <c r="A69" s="16" t="s">
        <v>812</v>
      </c>
      <c r="B69" s="12">
        <v>0</v>
      </c>
      <c r="C69" s="4">
        <v>0</v>
      </c>
      <c r="D69" s="12">
        <v>0</v>
      </c>
      <c r="E69" s="12">
        <v>0</v>
      </c>
      <c r="F69" s="22">
        <f t="shared" si="0"/>
        <v>0</v>
      </c>
      <c r="G69" s="22">
        <f t="shared" si="1"/>
        <v>0</v>
      </c>
      <c r="H69" s="237">
        <f t="shared" si="2"/>
        <v>0</v>
      </c>
    </row>
    <row r="70" spans="1:8" x14ac:dyDescent="0.3">
      <c r="A70" s="16" t="s">
        <v>813</v>
      </c>
      <c r="B70" s="12">
        <v>0</v>
      </c>
      <c r="C70" s="4">
        <v>0</v>
      </c>
      <c r="D70" s="12">
        <v>0</v>
      </c>
      <c r="E70" s="12">
        <v>0</v>
      </c>
      <c r="F70" s="22">
        <f t="shared" ref="F70:F96" si="3">D70*B70</f>
        <v>0</v>
      </c>
      <c r="G70" s="22">
        <f t="shared" ref="G70:G96" si="4">E70*C70</f>
        <v>0</v>
      </c>
      <c r="H70" s="237">
        <f t="shared" ref="H70:H96" si="5">SUM(F70:G70)</f>
        <v>0</v>
      </c>
    </row>
    <row r="71" spans="1:8" x14ac:dyDescent="0.3">
      <c r="A71" s="16" t="s">
        <v>814</v>
      </c>
      <c r="B71" s="12">
        <v>0</v>
      </c>
      <c r="C71" s="4">
        <v>0</v>
      </c>
      <c r="D71" s="12">
        <v>0</v>
      </c>
      <c r="E71" s="12">
        <v>0</v>
      </c>
      <c r="F71" s="22">
        <f t="shared" si="3"/>
        <v>0</v>
      </c>
      <c r="G71" s="22">
        <f t="shared" si="4"/>
        <v>0</v>
      </c>
      <c r="H71" s="237">
        <f t="shared" si="5"/>
        <v>0</v>
      </c>
    </row>
    <row r="72" spans="1:8" x14ac:dyDescent="0.3">
      <c r="A72" s="16" t="s">
        <v>815</v>
      </c>
      <c r="B72" s="12">
        <v>0</v>
      </c>
      <c r="C72" s="4">
        <v>0</v>
      </c>
      <c r="D72" s="12">
        <v>0</v>
      </c>
      <c r="E72" s="12">
        <v>0</v>
      </c>
      <c r="F72" s="22">
        <f t="shared" si="3"/>
        <v>0</v>
      </c>
      <c r="G72" s="22">
        <f t="shared" si="4"/>
        <v>0</v>
      </c>
      <c r="H72" s="237">
        <f t="shared" si="5"/>
        <v>0</v>
      </c>
    </row>
    <row r="73" spans="1:8" x14ac:dyDescent="0.3">
      <c r="A73" s="16" t="s">
        <v>816</v>
      </c>
      <c r="B73" s="12">
        <v>0</v>
      </c>
      <c r="C73" s="4">
        <v>0</v>
      </c>
      <c r="D73" s="12">
        <v>0</v>
      </c>
      <c r="E73" s="12">
        <v>0</v>
      </c>
      <c r="F73" s="22">
        <f t="shared" si="3"/>
        <v>0</v>
      </c>
      <c r="G73" s="22">
        <f t="shared" si="4"/>
        <v>0</v>
      </c>
      <c r="H73" s="237">
        <f t="shared" si="5"/>
        <v>0</v>
      </c>
    </row>
    <row r="74" spans="1:8" x14ac:dyDescent="0.3">
      <c r="A74" s="16" t="s">
        <v>817</v>
      </c>
      <c r="B74" s="12">
        <v>0</v>
      </c>
      <c r="C74" s="4">
        <v>0</v>
      </c>
      <c r="D74" s="12">
        <v>0</v>
      </c>
      <c r="E74" s="12">
        <v>0</v>
      </c>
      <c r="F74" s="22">
        <f t="shared" si="3"/>
        <v>0</v>
      </c>
      <c r="G74" s="22">
        <f t="shared" si="4"/>
        <v>0</v>
      </c>
      <c r="H74" s="237">
        <f t="shared" si="5"/>
        <v>0</v>
      </c>
    </row>
    <row r="75" spans="1:8" x14ac:dyDescent="0.3">
      <c r="A75" s="16" t="s">
        <v>818</v>
      </c>
      <c r="B75" s="12">
        <v>0</v>
      </c>
      <c r="C75" s="4">
        <v>0</v>
      </c>
      <c r="D75" s="12">
        <v>0</v>
      </c>
      <c r="E75" s="12">
        <v>0</v>
      </c>
      <c r="F75" s="22">
        <f t="shared" si="3"/>
        <v>0</v>
      </c>
      <c r="G75" s="22">
        <f t="shared" si="4"/>
        <v>0</v>
      </c>
      <c r="H75" s="237">
        <f t="shared" si="5"/>
        <v>0</v>
      </c>
    </row>
    <row r="76" spans="1:8" x14ac:dyDescent="0.3">
      <c r="A76" s="16" t="s">
        <v>819</v>
      </c>
      <c r="B76" s="12">
        <v>0</v>
      </c>
      <c r="C76" s="4">
        <v>0</v>
      </c>
      <c r="D76" s="12">
        <v>0</v>
      </c>
      <c r="E76" s="12">
        <v>0</v>
      </c>
      <c r="F76" s="22">
        <f t="shared" si="3"/>
        <v>0</v>
      </c>
      <c r="G76" s="22">
        <f t="shared" si="4"/>
        <v>0</v>
      </c>
      <c r="H76" s="237">
        <f t="shared" si="5"/>
        <v>0</v>
      </c>
    </row>
    <row r="77" spans="1:8" x14ac:dyDescent="0.3">
      <c r="A77" s="16" t="s">
        <v>820</v>
      </c>
      <c r="B77" s="12">
        <v>0</v>
      </c>
      <c r="C77" s="4">
        <v>0</v>
      </c>
      <c r="D77" s="12">
        <v>0</v>
      </c>
      <c r="E77" s="12">
        <v>0</v>
      </c>
      <c r="F77" s="22">
        <f t="shared" si="3"/>
        <v>0</v>
      </c>
      <c r="G77" s="22">
        <f t="shared" si="4"/>
        <v>0</v>
      </c>
      <c r="H77" s="237">
        <f t="shared" si="5"/>
        <v>0</v>
      </c>
    </row>
    <row r="78" spans="1:8" x14ac:dyDescent="0.3">
      <c r="A78" s="16" t="s">
        <v>821</v>
      </c>
      <c r="B78" s="12">
        <v>0</v>
      </c>
      <c r="C78" s="4">
        <v>0</v>
      </c>
      <c r="D78" s="12">
        <v>0</v>
      </c>
      <c r="E78" s="12">
        <v>0</v>
      </c>
      <c r="F78" s="22">
        <f t="shared" si="3"/>
        <v>0</v>
      </c>
      <c r="G78" s="22">
        <f t="shared" si="4"/>
        <v>0</v>
      </c>
      <c r="H78" s="237">
        <f t="shared" si="5"/>
        <v>0</v>
      </c>
    </row>
    <row r="79" spans="1:8" s="169" customFormat="1" x14ac:dyDescent="0.3">
      <c r="A79" s="16" t="s">
        <v>822</v>
      </c>
      <c r="B79" s="173">
        <v>0</v>
      </c>
      <c r="C79" s="170">
        <v>0</v>
      </c>
      <c r="D79" s="173">
        <v>0</v>
      </c>
      <c r="E79" s="173">
        <v>0</v>
      </c>
      <c r="F79" s="22">
        <f t="shared" si="3"/>
        <v>0</v>
      </c>
      <c r="G79" s="22">
        <f t="shared" si="4"/>
        <v>0</v>
      </c>
      <c r="H79" s="237">
        <f t="shared" si="5"/>
        <v>0</v>
      </c>
    </row>
    <row r="80" spans="1:8" x14ac:dyDescent="0.3">
      <c r="A80" s="16" t="s">
        <v>823</v>
      </c>
      <c r="B80" s="12">
        <v>0</v>
      </c>
      <c r="C80" s="4">
        <v>0</v>
      </c>
      <c r="D80" s="12">
        <v>0</v>
      </c>
      <c r="E80" s="12">
        <v>0</v>
      </c>
      <c r="F80" s="22">
        <f t="shared" si="3"/>
        <v>0</v>
      </c>
      <c r="G80" s="22">
        <f t="shared" si="4"/>
        <v>0</v>
      </c>
      <c r="H80" s="237">
        <f t="shared" si="5"/>
        <v>0</v>
      </c>
    </row>
    <row r="81" spans="1:8" x14ac:dyDescent="0.3">
      <c r="A81" s="16" t="s">
        <v>824</v>
      </c>
      <c r="B81" s="12">
        <v>0</v>
      </c>
      <c r="C81" s="4">
        <v>0</v>
      </c>
      <c r="D81" s="12">
        <v>0</v>
      </c>
      <c r="E81" s="12">
        <v>0</v>
      </c>
      <c r="F81" s="22">
        <f t="shared" si="3"/>
        <v>0</v>
      </c>
      <c r="G81" s="22">
        <f t="shared" si="4"/>
        <v>0</v>
      </c>
      <c r="H81" s="237">
        <f t="shared" si="5"/>
        <v>0</v>
      </c>
    </row>
    <row r="82" spans="1:8" x14ac:dyDescent="0.3">
      <c r="A82" s="16" t="s">
        <v>825</v>
      </c>
      <c r="B82" s="12">
        <f>SUM('Water Use Current M&amp;I'!AD174,'Water Use Current M&amp;I'!AD231)</f>
        <v>678</v>
      </c>
      <c r="C82" s="12">
        <f>'Water Use Current M&amp;I'!X174</f>
        <v>806</v>
      </c>
      <c r="D82" s="12">
        <v>0.5</v>
      </c>
      <c r="E82" s="12">
        <v>0.97</v>
      </c>
      <c r="F82" s="22">
        <f t="shared" si="3"/>
        <v>339</v>
      </c>
      <c r="G82" s="22">
        <f t="shared" si="4"/>
        <v>781.81999999999994</v>
      </c>
      <c r="H82" s="237">
        <f t="shared" si="5"/>
        <v>1120.82</v>
      </c>
    </row>
    <row r="83" spans="1:8" x14ac:dyDescent="0.3">
      <c r="A83" s="16" t="s">
        <v>826</v>
      </c>
      <c r="B83" s="12">
        <f>'Water Use Current M&amp;I'!AD175</f>
        <v>414</v>
      </c>
      <c r="C83" s="12">
        <f>'Water Use Current M&amp;I'!X175</f>
        <v>1793.9999999999998</v>
      </c>
      <c r="D83" s="12">
        <v>0</v>
      </c>
      <c r="E83" s="12">
        <v>0.92</v>
      </c>
      <c r="F83" s="22">
        <f t="shared" si="3"/>
        <v>0</v>
      </c>
      <c r="G83" s="22">
        <f t="shared" si="4"/>
        <v>1650.4799999999998</v>
      </c>
      <c r="H83" s="237">
        <f t="shared" si="5"/>
        <v>1650.4799999999998</v>
      </c>
    </row>
    <row r="84" spans="1:8" x14ac:dyDescent="0.3">
      <c r="A84" s="16" t="s">
        <v>827</v>
      </c>
      <c r="B84" s="12">
        <v>0</v>
      </c>
      <c r="C84" s="4">
        <v>0</v>
      </c>
      <c r="D84" s="12">
        <v>0</v>
      </c>
      <c r="E84" s="12">
        <v>0</v>
      </c>
      <c r="F84" s="22">
        <f t="shared" si="3"/>
        <v>0</v>
      </c>
      <c r="G84" s="22">
        <f t="shared" si="4"/>
        <v>0</v>
      </c>
      <c r="H84" s="237">
        <f t="shared" si="5"/>
        <v>0</v>
      </c>
    </row>
    <row r="85" spans="1:8" x14ac:dyDescent="0.3">
      <c r="A85" s="16" t="s">
        <v>828</v>
      </c>
      <c r="B85" s="12">
        <f>'Water Use Current M&amp;I'!AD177</f>
        <v>208</v>
      </c>
      <c r="C85" s="12">
        <v>0</v>
      </c>
      <c r="D85" s="12">
        <v>0</v>
      </c>
      <c r="E85" s="12">
        <v>0</v>
      </c>
      <c r="F85" s="22">
        <f t="shared" si="3"/>
        <v>0</v>
      </c>
      <c r="G85" s="22">
        <f t="shared" si="4"/>
        <v>0</v>
      </c>
      <c r="H85" s="237">
        <f t="shared" si="5"/>
        <v>0</v>
      </c>
    </row>
    <row r="86" spans="1:8" x14ac:dyDescent="0.3">
      <c r="A86" s="16" t="s">
        <v>829</v>
      </c>
      <c r="B86" s="12">
        <v>0</v>
      </c>
      <c r="C86" s="4">
        <v>0</v>
      </c>
      <c r="D86" s="12">
        <v>0</v>
      </c>
      <c r="E86" s="12">
        <v>0</v>
      </c>
      <c r="F86" s="22">
        <f t="shared" si="3"/>
        <v>0</v>
      </c>
      <c r="G86" s="22">
        <f t="shared" si="4"/>
        <v>0</v>
      </c>
      <c r="H86" s="237">
        <f t="shared" si="5"/>
        <v>0</v>
      </c>
    </row>
    <row r="87" spans="1:8" x14ac:dyDescent="0.3">
      <c r="A87" s="16" t="s">
        <v>830</v>
      </c>
      <c r="B87" s="12">
        <f>'Water Use Current M&amp;I'!AD225</f>
        <v>700</v>
      </c>
      <c r="C87" s="12">
        <v>0</v>
      </c>
      <c r="D87" s="12">
        <v>0</v>
      </c>
      <c r="E87" s="12">
        <v>0</v>
      </c>
      <c r="F87" s="22">
        <f t="shared" si="3"/>
        <v>0</v>
      </c>
      <c r="G87" s="22">
        <f t="shared" si="4"/>
        <v>0</v>
      </c>
      <c r="H87" s="237">
        <f t="shared" si="5"/>
        <v>0</v>
      </c>
    </row>
    <row r="88" spans="1:8" x14ac:dyDescent="0.3">
      <c r="A88" s="16" t="s">
        <v>831</v>
      </c>
      <c r="B88" s="12">
        <v>0</v>
      </c>
      <c r="C88" s="4">
        <v>0</v>
      </c>
      <c r="D88" s="12">
        <v>0</v>
      </c>
      <c r="E88" s="12">
        <v>0</v>
      </c>
      <c r="F88" s="22">
        <f t="shared" si="3"/>
        <v>0</v>
      </c>
      <c r="G88" s="22">
        <f t="shared" si="4"/>
        <v>0</v>
      </c>
      <c r="H88" s="237">
        <f t="shared" si="5"/>
        <v>0</v>
      </c>
    </row>
    <row r="89" spans="1:8" x14ac:dyDescent="0.3">
      <c r="A89" s="16" t="s">
        <v>832</v>
      </c>
      <c r="B89" s="12">
        <v>0</v>
      </c>
      <c r="C89" s="4">
        <v>0</v>
      </c>
      <c r="D89" s="12">
        <v>0</v>
      </c>
      <c r="E89" s="12">
        <v>0</v>
      </c>
      <c r="F89" s="22">
        <f t="shared" si="3"/>
        <v>0</v>
      </c>
      <c r="G89" s="22">
        <f t="shared" si="4"/>
        <v>0</v>
      </c>
      <c r="H89" s="237">
        <f t="shared" si="5"/>
        <v>0</v>
      </c>
    </row>
    <row r="90" spans="1:8" x14ac:dyDescent="0.3">
      <c r="A90" s="16" t="s">
        <v>833</v>
      </c>
      <c r="B90" s="12">
        <v>0</v>
      </c>
      <c r="C90" s="4">
        <v>0</v>
      </c>
      <c r="D90" s="12">
        <v>0</v>
      </c>
      <c r="E90" s="12">
        <v>0</v>
      </c>
      <c r="F90" s="22">
        <f t="shared" si="3"/>
        <v>0</v>
      </c>
      <c r="G90" s="22">
        <f t="shared" si="4"/>
        <v>0</v>
      </c>
      <c r="H90" s="237">
        <f t="shared" si="5"/>
        <v>0</v>
      </c>
    </row>
    <row r="91" spans="1:8" x14ac:dyDescent="0.3">
      <c r="A91" s="16" t="s">
        <v>834</v>
      </c>
      <c r="B91" s="12">
        <v>0</v>
      </c>
      <c r="C91" s="4">
        <v>0</v>
      </c>
      <c r="D91" s="12">
        <v>0</v>
      </c>
      <c r="E91" s="12">
        <v>0</v>
      </c>
      <c r="F91" s="22">
        <f t="shared" si="3"/>
        <v>0</v>
      </c>
      <c r="G91" s="22">
        <f t="shared" si="4"/>
        <v>0</v>
      </c>
      <c r="H91" s="237">
        <f t="shared" si="5"/>
        <v>0</v>
      </c>
    </row>
    <row r="92" spans="1:8" x14ac:dyDescent="0.3">
      <c r="A92" s="16" t="s">
        <v>835</v>
      </c>
      <c r="B92" s="12">
        <v>0</v>
      </c>
      <c r="C92" s="4">
        <v>0</v>
      </c>
      <c r="D92" s="12">
        <v>0</v>
      </c>
      <c r="E92" s="12">
        <v>0</v>
      </c>
      <c r="F92" s="22">
        <f t="shared" si="3"/>
        <v>0</v>
      </c>
      <c r="G92" s="22">
        <f t="shared" si="4"/>
        <v>0</v>
      </c>
      <c r="H92" s="237">
        <f t="shared" si="5"/>
        <v>0</v>
      </c>
    </row>
    <row r="93" spans="1:8" x14ac:dyDescent="0.3">
      <c r="A93" s="16" t="s">
        <v>836</v>
      </c>
      <c r="B93" s="12">
        <v>0</v>
      </c>
      <c r="C93" s="4">
        <v>0</v>
      </c>
      <c r="D93" s="12">
        <v>0</v>
      </c>
      <c r="E93" s="12">
        <v>0</v>
      </c>
      <c r="F93" s="22">
        <f t="shared" si="3"/>
        <v>0</v>
      </c>
      <c r="G93" s="22">
        <f t="shared" si="4"/>
        <v>0</v>
      </c>
      <c r="H93" s="237">
        <f t="shared" si="5"/>
        <v>0</v>
      </c>
    </row>
    <row r="94" spans="1:8" s="169" customFormat="1" x14ac:dyDescent="0.3">
      <c r="A94" s="16" t="s">
        <v>837</v>
      </c>
      <c r="B94" s="173">
        <v>0</v>
      </c>
      <c r="C94" s="170">
        <v>0</v>
      </c>
      <c r="D94" s="173">
        <v>0</v>
      </c>
      <c r="E94" s="173">
        <v>0</v>
      </c>
      <c r="F94" s="22">
        <f t="shared" si="3"/>
        <v>0</v>
      </c>
      <c r="G94" s="22">
        <f t="shared" si="4"/>
        <v>0</v>
      </c>
      <c r="H94" s="237">
        <f t="shared" si="5"/>
        <v>0</v>
      </c>
    </row>
    <row r="95" spans="1:8" x14ac:dyDescent="0.3">
      <c r="A95" s="16" t="s">
        <v>838</v>
      </c>
      <c r="B95" s="12">
        <v>0</v>
      </c>
      <c r="C95" s="4">
        <v>0</v>
      </c>
      <c r="D95" s="12">
        <v>0</v>
      </c>
      <c r="E95" s="12">
        <v>0</v>
      </c>
      <c r="F95" s="22">
        <f t="shared" si="3"/>
        <v>0</v>
      </c>
      <c r="G95" s="22">
        <f t="shared" si="4"/>
        <v>0</v>
      </c>
      <c r="H95" s="237">
        <f t="shared" si="5"/>
        <v>0</v>
      </c>
    </row>
    <row r="96" spans="1:8" x14ac:dyDescent="0.3">
      <c r="A96" s="16" t="s">
        <v>839</v>
      </c>
      <c r="B96" s="12">
        <v>0</v>
      </c>
      <c r="C96" s="4">
        <v>0</v>
      </c>
      <c r="D96" s="12">
        <v>0</v>
      </c>
      <c r="E96" s="12">
        <v>0</v>
      </c>
      <c r="F96" s="22">
        <f t="shared" si="3"/>
        <v>0</v>
      </c>
      <c r="G96" s="22">
        <f t="shared" si="4"/>
        <v>0</v>
      </c>
      <c r="H96" s="237">
        <f t="shared" si="5"/>
        <v>0</v>
      </c>
    </row>
  </sheetData>
  <mergeCells count="11">
    <mergeCell ref="A1:H1"/>
    <mergeCell ref="H3:H4"/>
    <mergeCell ref="G3:G4"/>
    <mergeCell ref="A3:A4"/>
    <mergeCell ref="B3:C3"/>
    <mergeCell ref="E3:E4"/>
    <mergeCell ref="F3:F4"/>
    <mergeCell ref="D3:D4"/>
    <mergeCell ref="B2:C2"/>
    <mergeCell ref="D2:E2"/>
    <mergeCell ref="F2:G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7FFF7"/>
  </sheetPr>
  <dimension ref="A1:N99"/>
  <sheetViews>
    <sheetView workbookViewId="0">
      <pane xSplit="1" ySplit="7" topLeftCell="B8" activePane="bottomRight" state="frozen"/>
      <selection pane="topRight" activeCell="B1" sqref="B1"/>
      <selection pane="bottomLeft" activeCell="A8" sqref="A8"/>
      <selection pane="bottomRight" activeCell="A8" sqref="A8"/>
    </sheetView>
  </sheetViews>
  <sheetFormatPr defaultRowHeight="14.4" x14ac:dyDescent="0.3"/>
  <cols>
    <col min="1" max="1" width="19.33203125" customWidth="1"/>
    <col min="2" max="2" width="12.109375" customWidth="1"/>
    <col min="3" max="3" width="14.44140625" customWidth="1"/>
    <col min="4" max="4" width="15.33203125" customWidth="1"/>
    <col min="6" max="6" width="12.33203125" customWidth="1"/>
    <col min="7" max="7" width="11.88671875" customWidth="1"/>
    <col min="8" max="8" width="16.77734375" customWidth="1"/>
    <col min="9" max="9" width="14.33203125" customWidth="1"/>
    <col min="11" max="11" width="12.6640625" customWidth="1"/>
    <col min="12" max="12" width="13" customWidth="1"/>
  </cols>
  <sheetData>
    <row r="1" spans="1:14" x14ac:dyDescent="0.3">
      <c r="A1" s="568" t="s">
        <v>711</v>
      </c>
      <c r="B1" s="568"/>
      <c r="C1" s="568"/>
      <c r="D1" s="568"/>
      <c r="E1" s="568"/>
      <c r="F1" s="568"/>
      <c r="G1" s="568"/>
      <c r="H1" s="568"/>
      <c r="I1" s="568"/>
      <c r="J1" s="568"/>
      <c r="K1" s="568"/>
      <c r="L1" s="568"/>
      <c r="M1" s="568"/>
      <c r="N1" s="568"/>
    </row>
    <row r="2" spans="1:14" x14ac:dyDescent="0.3">
      <c r="A2" s="568"/>
      <c r="B2" s="568"/>
      <c r="C2" s="568"/>
      <c r="D2" s="568"/>
      <c r="E2" s="568"/>
      <c r="F2" s="568"/>
      <c r="G2" s="568"/>
      <c r="H2" s="568"/>
      <c r="I2" s="568"/>
      <c r="J2" s="568"/>
      <c r="K2" s="568"/>
      <c r="L2" s="568"/>
      <c r="M2" s="568"/>
      <c r="N2" s="568"/>
    </row>
    <row r="3" spans="1:14" x14ac:dyDescent="0.3">
      <c r="A3" s="568"/>
      <c r="B3" s="568"/>
      <c r="C3" s="568"/>
      <c r="D3" s="568"/>
      <c r="E3" s="568"/>
      <c r="F3" s="568"/>
      <c r="G3" s="568"/>
      <c r="H3" s="568"/>
      <c r="I3" s="568"/>
      <c r="J3" s="568"/>
      <c r="K3" s="568"/>
      <c r="L3" s="568"/>
      <c r="M3" s="568"/>
      <c r="N3" s="568"/>
    </row>
    <row r="4" spans="1:14" x14ac:dyDescent="0.3">
      <c r="A4" s="568"/>
      <c r="B4" s="568"/>
      <c r="C4" s="568"/>
      <c r="D4" s="568"/>
      <c r="E4" s="568"/>
      <c r="F4" s="568"/>
      <c r="G4" s="568"/>
      <c r="H4" s="568"/>
      <c r="I4" s="568"/>
      <c r="J4" s="568"/>
      <c r="K4" s="568"/>
      <c r="L4" s="568"/>
      <c r="M4" s="568"/>
      <c r="N4" s="568"/>
    </row>
    <row r="5" spans="1:14" ht="15" thickBot="1" x14ac:dyDescent="0.35">
      <c r="A5" s="568"/>
      <c r="B5" s="568"/>
      <c r="C5" s="568"/>
      <c r="D5" s="568"/>
      <c r="E5" s="568"/>
      <c r="F5" s="568"/>
      <c r="G5" s="568"/>
      <c r="H5" s="568"/>
      <c r="I5" s="568"/>
      <c r="J5" s="568"/>
      <c r="K5" s="568"/>
      <c r="L5" s="568"/>
      <c r="M5" s="568"/>
      <c r="N5" s="568"/>
    </row>
    <row r="6" spans="1:14" ht="18.600000000000001" thickBot="1" x14ac:dyDescent="0.4">
      <c r="A6" s="452" t="s">
        <v>699</v>
      </c>
      <c r="B6" s="453"/>
      <c r="C6" s="453"/>
      <c r="D6" s="453"/>
      <c r="E6" s="453"/>
      <c r="F6" s="454"/>
      <c r="G6" s="452" t="s">
        <v>700</v>
      </c>
      <c r="H6" s="453"/>
      <c r="I6" s="453"/>
      <c r="J6" s="453"/>
      <c r="K6" s="454"/>
      <c r="L6" s="569" t="s">
        <v>701</v>
      </c>
    </row>
    <row r="7" spans="1:14" ht="29.4" thickBot="1" x14ac:dyDescent="0.35">
      <c r="A7" s="10" t="s">
        <v>225</v>
      </c>
      <c r="B7" s="83" t="s">
        <v>702</v>
      </c>
      <c r="C7" s="83" t="s">
        <v>703</v>
      </c>
      <c r="D7" s="83" t="s">
        <v>704</v>
      </c>
      <c r="E7" s="10" t="s">
        <v>401</v>
      </c>
      <c r="F7" s="27" t="s">
        <v>705</v>
      </c>
      <c r="G7" s="83" t="s">
        <v>706</v>
      </c>
      <c r="H7" s="83" t="s">
        <v>707</v>
      </c>
      <c r="I7" s="83" t="s">
        <v>708</v>
      </c>
      <c r="J7" s="10" t="s">
        <v>709</v>
      </c>
      <c r="K7" s="27" t="s">
        <v>710</v>
      </c>
      <c r="L7" s="557"/>
    </row>
    <row r="8" spans="1:14" x14ac:dyDescent="0.3">
      <c r="A8" s="421" t="s">
        <v>748</v>
      </c>
      <c r="B8" s="89">
        <f>'Water Use Current Ag'!K5</f>
        <v>111291.32799999999</v>
      </c>
      <c r="C8" s="16">
        <v>0</v>
      </c>
      <c r="D8" s="16">
        <v>440600.26</v>
      </c>
      <c r="E8" s="16">
        <v>0</v>
      </c>
      <c r="F8" s="137">
        <f>E8*B8</f>
        <v>0</v>
      </c>
      <c r="G8" s="26">
        <f>'Water Use Current Ag'!AL5</f>
        <v>10568.476000000001</v>
      </c>
      <c r="H8" s="16">
        <v>11.205500000000001</v>
      </c>
      <c r="I8" s="16">
        <v>593.89149999999995</v>
      </c>
      <c r="J8" s="16">
        <v>1.886792452830189E-2</v>
      </c>
      <c r="K8" s="137">
        <f>J8*G8</f>
        <v>199.40520754716985</v>
      </c>
      <c r="L8" s="285">
        <f>SUM(F8,K8)</f>
        <v>199.40520754716985</v>
      </c>
    </row>
    <row r="9" spans="1:14" x14ac:dyDescent="0.3">
      <c r="A9" s="421" t="s">
        <v>749</v>
      </c>
      <c r="B9" s="89">
        <f>'Water Use Current Ag'!K6</f>
        <v>1924.672</v>
      </c>
      <c r="C9" s="4">
        <v>0</v>
      </c>
      <c r="D9" s="4">
        <v>7350.808</v>
      </c>
      <c r="E9" s="16">
        <v>0</v>
      </c>
      <c r="F9" s="137">
        <f t="shared" ref="F9:F71" si="0">E9*B9</f>
        <v>0</v>
      </c>
      <c r="G9" s="26">
        <f>'Water Use Current Ag'!AL6</f>
        <v>1427.5239999999999</v>
      </c>
      <c r="H9" s="4">
        <v>0</v>
      </c>
      <c r="I9" s="4">
        <v>78.438500000000005</v>
      </c>
      <c r="J9" s="16">
        <v>0</v>
      </c>
      <c r="K9" s="137">
        <f t="shared" ref="K9:K71" si="1">J9*G9</f>
        <v>0</v>
      </c>
      <c r="L9" s="285">
        <f t="shared" ref="L9:L71" si="2">SUM(F9,K9)</f>
        <v>0</v>
      </c>
    </row>
    <row r="10" spans="1:14" x14ac:dyDescent="0.3">
      <c r="A10" s="421" t="s">
        <v>750</v>
      </c>
      <c r="B10" s="89">
        <f>'Water Use Current Ag'!K7</f>
        <v>4743.9999999999991</v>
      </c>
      <c r="C10" s="4">
        <v>0</v>
      </c>
      <c r="D10" s="4">
        <v>12023.5015</v>
      </c>
      <c r="E10" s="16">
        <v>0</v>
      </c>
      <c r="F10" s="137">
        <f t="shared" si="0"/>
        <v>0</v>
      </c>
      <c r="G10" s="26">
        <f>'Water Use Current Ag'!AL7</f>
        <v>942.52800000000002</v>
      </c>
      <c r="H10" s="4">
        <v>44.822000000000003</v>
      </c>
      <c r="I10" s="4">
        <v>212.90450000000001</v>
      </c>
      <c r="J10" s="16">
        <v>0.21052631578947367</v>
      </c>
      <c r="K10" s="137">
        <f t="shared" si="1"/>
        <v>198.42694736842105</v>
      </c>
      <c r="L10" s="285">
        <f t="shared" si="2"/>
        <v>198.42694736842105</v>
      </c>
    </row>
    <row r="11" spans="1:14" x14ac:dyDescent="0.3">
      <c r="A11" s="421" t="s">
        <v>751</v>
      </c>
      <c r="B11" s="89">
        <f>'Water Use Current Ag'!K8</f>
        <v>4570.0000000000009</v>
      </c>
      <c r="C11" s="4">
        <v>0</v>
      </c>
      <c r="D11" s="4">
        <v>7933.4939999999997</v>
      </c>
      <c r="E11" s="16">
        <v>0</v>
      </c>
      <c r="F11" s="137">
        <f t="shared" si="0"/>
        <v>0</v>
      </c>
      <c r="G11" s="26">
        <f>'Water Use Current Ag'!AL8</f>
        <v>2036</v>
      </c>
      <c r="H11" s="4">
        <v>0</v>
      </c>
      <c r="I11" s="4">
        <v>145.67150000000001</v>
      </c>
      <c r="J11" s="16">
        <v>0</v>
      </c>
      <c r="K11" s="137">
        <f t="shared" si="1"/>
        <v>0</v>
      </c>
      <c r="L11" s="285">
        <f t="shared" si="2"/>
        <v>0</v>
      </c>
    </row>
    <row r="12" spans="1:14" x14ac:dyDescent="0.3">
      <c r="A12" s="421" t="s">
        <v>752</v>
      </c>
      <c r="B12" s="89">
        <f>'Water Use Current Ag'!K9</f>
        <v>6791.4880000000003</v>
      </c>
      <c r="C12" s="4">
        <v>1960.9625000000001</v>
      </c>
      <c r="D12" s="4">
        <v>10970.184499999999</v>
      </c>
      <c r="E12" s="16">
        <v>0.17875383043922372</v>
      </c>
      <c r="F12" s="137">
        <f t="shared" si="0"/>
        <v>1214.0044943820226</v>
      </c>
      <c r="G12" s="26">
        <f>'Water Use Current Ag'!AL9</f>
        <v>4352.6679999999997</v>
      </c>
      <c r="H12" s="4">
        <v>67.233000000000004</v>
      </c>
      <c r="I12" s="4">
        <v>212.90450000000001</v>
      </c>
      <c r="J12" s="16">
        <v>0.31578947368421051</v>
      </c>
      <c r="K12" s="137">
        <f t="shared" si="1"/>
        <v>1374.526736842105</v>
      </c>
      <c r="L12" s="285">
        <f t="shared" si="2"/>
        <v>2588.5312312241276</v>
      </c>
    </row>
    <row r="13" spans="1:14" x14ac:dyDescent="0.3">
      <c r="A13" s="421" t="s">
        <v>753</v>
      </c>
      <c r="B13" s="89">
        <f>'Water Use Current Ag'!K10</f>
        <v>313739.06199999998</v>
      </c>
      <c r="C13" s="4">
        <v>210293.61850000001</v>
      </c>
      <c r="D13" s="4">
        <v>725925.90650000004</v>
      </c>
      <c r="E13" s="16">
        <v>0.28969019650216876</v>
      </c>
      <c r="F13" s="137">
        <f t="shared" si="0"/>
        <v>90887.130521186104</v>
      </c>
      <c r="G13" s="26">
        <f>'Water Use Current Ag'!AL10</f>
        <v>26138.311999999998</v>
      </c>
      <c r="H13" s="4">
        <v>2140.2505000000001</v>
      </c>
      <c r="I13" s="4">
        <v>4235.6790000000001</v>
      </c>
      <c r="J13" s="16">
        <v>0.50529100529100535</v>
      </c>
      <c r="K13" s="137">
        <f t="shared" si="1"/>
        <v>13207.453947089947</v>
      </c>
      <c r="L13" s="285">
        <f t="shared" si="2"/>
        <v>104094.58446827605</v>
      </c>
    </row>
    <row r="14" spans="1:14" x14ac:dyDescent="0.3">
      <c r="A14" s="421" t="s">
        <v>754</v>
      </c>
      <c r="B14" s="89">
        <f>'Water Use Current Ag'!K11</f>
        <v>8312.4989999999998</v>
      </c>
      <c r="C14" s="4">
        <v>89.644000000000005</v>
      </c>
      <c r="D14" s="4">
        <v>1949.7570000000001</v>
      </c>
      <c r="E14" s="16">
        <v>4.5977011494252873E-2</v>
      </c>
      <c r="F14" s="137">
        <f t="shared" si="0"/>
        <v>382.18386206896548</v>
      </c>
      <c r="G14" s="26">
        <f>'Water Use Current Ag'!AL11</f>
        <v>1409</v>
      </c>
      <c r="H14" s="4">
        <v>0</v>
      </c>
      <c r="I14" s="4">
        <v>11.205500000000001</v>
      </c>
      <c r="J14" s="16">
        <v>0</v>
      </c>
      <c r="K14" s="137">
        <f t="shared" si="1"/>
        <v>0</v>
      </c>
      <c r="L14" s="285">
        <f t="shared" si="2"/>
        <v>382.18386206896548</v>
      </c>
    </row>
    <row r="15" spans="1:14" x14ac:dyDescent="0.3">
      <c r="A15" s="421" t="s">
        <v>755</v>
      </c>
      <c r="B15" s="89">
        <f>'Water Use Current Ag'!K12</f>
        <v>99451.554999999993</v>
      </c>
      <c r="C15" s="4">
        <v>40967.307999999997</v>
      </c>
      <c r="D15" s="4">
        <v>277560.23499999999</v>
      </c>
      <c r="E15" s="16">
        <v>0.14759790068631409</v>
      </c>
      <c r="F15" s="137">
        <f t="shared" si="0"/>
        <v>14678.840737989503</v>
      </c>
      <c r="G15" s="26">
        <f>'Water Use Current Ag'!AL12</f>
        <v>10581</v>
      </c>
      <c r="H15" s="4">
        <v>280.13749999999999</v>
      </c>
      <c r="I15" s="4">
        <v>2935.8409999999999</v>
      </c>
      <c r="J15" s="16">
        <v>9.5419847328244281E-2</v>
      </c>
      <c r="K15" s="137">
        <f t="shared" si="1"/>
        <v>1009.6374045801527</v>
      </c>
      <c r="L15" s="285">
        <f t="shared" si="2"/>
        <v>15688.478142569656</v>
      </c>
    </row>
    <row r="16" spans="1:14" x14ac:dyDescent="0.3">
      <c r="A16" s="421" t="s">
        <v>756</v>
      </c>
      <c r="B16" s="89">
        <f>'Water Use Current Ag'!K13</f>
        <v>71510.426999999996</v>
      </c>
      <c r="C16" s="4">
        <v>35992.065999999999</v>
      </c>
      <c r="D16" s="4">
        <v>172250.946</v>
      </c>
      <c r="E16" s="16">
        <v>0.20895134009888108</v>
      </c>
      <c r="F16" s="137">
        <f t="shared" si="0"/>
        <v>14942.199552693208</v>
      </c>
      <c r="G16" s="26">
        <f>'Water Use Current Ag'!AL13</f>
        <v>7677</v>
      </c>
      <c r="H16" s="4">
        <v>190.49350000000001</v>
      </c>
      <c r="I16" s="4">
        <v>627.50800000000004</v>
      </c>
      <c r="J16" s="16">
        <v>0.30357142857142855</v>
      </c>
      <c r="K16" s="137">
        <f t="shared" si="1"/>
        <v>2330.5178571428569</v>
      </c>
      <c r="L16" s="285">
        <f t="shared" si="2"/>
        <v>17272.717409836063</v>
      </c>
    </row>
    <row r="17" spans="1:12" x14ac:dyDescent="0.3">
      <c r="A17" s="421" t="s">
        <v>757</v>
      </c>
      <c r="B17" s="89">
        <f>'Water Use Current Ag'!K14</f>
        <v>230684.486</v>
      </c>
      <c r="C17" s="4">
        <v>95112.284</v>
      </c>
      <c r="D17" s="4">
        <v>450573.15500000003</v>
      </c>
      <c r="E17" s="16">
        <v>0.21109176821686146</v>
      </c>
      <c r="F17" s="137">
        <f t="shared" si="0"/>
        <v>48695.59604993782</v>
      </c>
      <c r="G17" s="26">
        <f>'Water Use Current Ag'!AL14</f>
        <v>22314.472000000002</v>
      </c>
      <c r="H17" s="4">
        <v>537.86400000000003</v>
      </c>
      <c r="I17" s="4">
        <v>1848.9075</v>
      </c>
      <c r="J17" s="16">
        <v>0.29090909090909089</v>
      </c>
      <c r="K17" s="137">
        <f t="shared" si="1"/>
        <v>6491.4827636363634</v>
      </c>
      <c r="L17" s="285">
        <f t="shared" si="2"/>
        <v>55187.078813574182</v>
      </c>
    </row>
    <row r="18" spans="1:12" x14ac:dyDescent="0.3">
      <c r="A18" s="421" t="s">
        <v>758</v>
      </c>
      <c r="B18" s="89">
        <f>'Water Use Current Ag'!K15</f>
        <v>43002.271000000001</v>
      </c>
      <c r="C18" s="4">
        <v>18489.075000000001</v>
      </c>
      <c r="D18" s="4">
        <v>83380.125499999995</v>
      </c>
      <c r="E18" s="16">
        <v>0.2217443891950007</v>
      </c>
      <c r="F18" s="137">
        <f t="shared" si="0"/>
        <v>9535.5123168928912</v>
      </c>
      <c r="G18" s="26">
        <f>'Water Use Current Ag'!AL15</f>
        <v>2181.16</v>
      </c>
      <c r="H18" s="4">
        <v>493.04199999999997</v>
      </c>
      <c r="I18" s="4">
        <v>1109.3444999999999</v>
      </c>
      <c r="J18" s="16">
        <v>0.44444444444444448</v>
      </c>
      <c r="K18" s="137">
        <f t="shared" si="1"/>
        <v>969.40444444444449</v>
      </c>
      <c r="L18" s="285">
        <f t="shared" si="2"/>
        <v>10504.916761337336</v>
      </c>
    </row>
    <row r="19" spans="1:12" x14ac:dyDescent="0.3">
      <c r="A19" s="421" t="s">
        <v>759</v>
      </c>
      <c r="B19" s="89">
        <f>'Water Use Current Ag'!K16</f>
        <v>23443.77</v>
      </c>
      <c r="C19" s="4">
        <v>11978.6795</v>
      </c>
      <c r="D19" s="4">
        <v>53999.304499999998</v>
      </c>
      <c r="E19" s="16">
        <v>0.22183025523967628</v>
      </c>
      <c r="F19" s="137">
        <f t="shared" si="0"/>
        <v>5200.537482880266</v>
      </c>
      <c r="G19" s="26">
        <f>'Water Use Current Ag'!AL16</f>
        <v>4163.9849999999997</v>
      </c>
      <c r="H19" s="4">
        <v>997.28949999999998</v>
      </c>
      <c r="I19" s="4">
        <v>2229.8944999999999</v>
      </c>
      <c r="J19" s="16">
        <v>0.44723618090452261</v>
      </c>
      <c r="K19" s="137">
        <f t="shared" si="1"/>
        <v>1862.2847487437184</v>
      </c>
      <c r="L19" s="285">
        <f t="shared" si="2"/>
        <v>7062.8222316239844</v>
      </c>
    </row>
    <row r="20" spans="1:12" x14ac:dyDescent="0.3">
      <c r="A20" s="421" t="s">
        <v>760</v>
      </c>
      <c r="B20" s="89">
        <f>'Water Use Current Ag'!K17</f>
        <v>17080.460999999999</v>
      </c>
      <c r="C20" s="4">
        <v>31509.866000000002</v>
      </c>
      <c r="D20" s="4">
        <v>63972.199500000002</v>
      </c>
      <c r="E20" s="16">
        <v>0.49255561394289721</v>
      </c>
      <c r="F20" s="137">
        <f t="shared" si="0"/>
        <v>8413.0769542827111</v>
      </c>
      <c r="G20" s="26">
        <f>'Water Use Current Ag'!AL17</f>
        <v>3588.3599999999997</v>
      </c>
      <c r="H20" s="4">
        <v>380.98700000000002</v>
      </c>
      <c r="I20" s="4">
        <v>616.30250000000001</v>
      </c>
      <c r="J20" s="16">
        <v>0.61818181818181817</v>
      </c>
      <c r="K20" s="137">
        <f t="shared" si="1"/>
        <v>2218.2589090909087</v>
      </c>
      <c r="L20" s="285">
        <f t="shared" si="2"/>
        <v>10631.335863373621</v>
      </c>
    </row>
    <row r="21" spans="1:12" x14ac:dyDescent="0.3">
      <c r="A21" s="421" t="s">
        <v>761</v>
      </c>
      <c r="B21" s="89">
        <f>'Water Use Current Ag'!K18</f>
        <v>33826.010999999999</v>
      </c>
      <c r="C21" s="4">
        <v>50872.97</v>
      </c>
      <c r="D21" s="4">
        <v>92759.129000000001</v>
      </c>
      <c r="E21" s="16">
        <v>0.5484416525730853</v>
      </c>
      <c r="F21" s="137">
        <f t="shared" si="0"/>
        <v>18551.59337279536</v>
      </c>
      <c r="G21" s="26">
        <f>'Water Use Current Ag'!AL18</f>
        <v>6895.2800000000007</v>
      </c>
      <c r="H21" s="4">
        <v>593.89149999999995</v>
      </c>
      <c r="I21" s="4">
        <v>806.79600000000005</v>
      </c>
      <c r="J21" s="16">
        <v>0.73611111111111105</v>
      </c>
      <c r="K21" s="137">
        <f t="shared" si="1"/>
        <v>5075.692222222222</v>
      </c>
      <c r="L21" s="285">
        <f t="shared" si="2"/>
        <v>23627.28559501758</v>
      </c>
    </row>
    <row r="22" spans="1:12" x14ac:dyDescent="0.3">
      <c r="A22" s="421" t="s">
        <v>762</v>
      </c>
      <c r="B22" s="89">
        <f>'Water Use Current Ag'!K19</f>
        <v>227004.397</v>
      </c>
      <c r="C22" s="4">
        <v>178245.8885</v>
      </c>
      <c r="D22" s="4">
        <v>494465.09850000002</v>
      </c>
      <c r="E22" s="16">
        <v>0.36048224443084731</v>
      </c>
      <c r="F22" s="137">
        <f t="shared" si="0"/>
        <v>81831.054526231106</v>
      </c>
      <c r="G22" s="26">
        <f>'Water Use Current Ag'!AL19</f>
        <v>12832.2</v>
      </c>
      <c r="H22" s="4">
        <v>2935.8409999999999</v>
      </c>
      <c r="I22" s="4">
        <v>4639.0770000000002</v>
      </c>
      <c r="J22" s="16">
        <v>0.63285024154589364</v>
      </c>
      <c r="K22" s="137">
        <f t="shared" si="1"/>
        <v>8120.8608695652165</v>
      </c>
      <c r="L22" s="285">
        <f t="shared" si="2"/>
        <v>89951.915395796328</v>
      </c>
    </row>
    <row r="23" spans="1:12" x14ac:dyDescent="0.3">
      <c r="A23" s="421" t="s">
        <v>763</v>
      </c>
      <c r="B23" s="89">
        <f>'Water Use Current Ag'!K20</f>
        <v>14401.172999999999</v>
      </c>
      <c r="C23" s="4">
        <v>39275.277499999997</v>
      </c>
      <c r="D23" s="4">
        <v>67849.302500000005</v>
      </c>
      <c r="E23" s="16">
        <v>0.57886044591246899</v>
      </c>
      <c r="F23" s="137">
        <f t="shared" si="0"/>
        <v>8336.2694244426075</v>
      </c>
      <c r="G23" s="26">
        <f>'Water Use Current Ag'!AL20</f>
        <v>5523.26</v>
      </c>
      <c r="H23" s="4">
        <v>672.33</v>
      </c>
      <c r="I23" s="4">
        <v>930.05650000000003</v>
      </c>
      <c r="J23" s="16">
        <v>0.72289156626506024</v>
      </c>
      <c r="K23" s="137">
        <f t="shared" si="1"/>
        <v>3992.7180722891567</v>
      </c>
      <c r="L23" s="285">
        <f t="shared" si="2"/>
        <v>12328.987496731765</v>
      </c>
    </row>
    <row r="24" spans="1:12" x14ac:dyDescent="0.3">
      <c r="A24" s="421" t="s">
        <v>764</v>
      </c>
      <c r="B24" s="89">
        <f>'Water Use Current Ag'!K21</f>
        <v>5937.4000000000005</v>
      </c>
      <c r="C24" s="4">
        <v>8191.2205000000004</v>
      </c>
      <c r="D24" s="4">
        <v>29526.4925</v>
      </c>
      <c r="E24" s="16">
        <v>0.27741935483870966</v>
      </c>
      <c r="F24" s="137">
        <f t="shared" si="0"/>
        <v>1647.1496774193549</v>
      </c>
      <c r="G24" s="26">
        <f>'Water Use Current Ag'!AL21</f>
        <v>3008.6300000000006</v>
      </c>
      <c r="H24" s="4">
        <v>840.41250000000002</v>
      </c>
      <c r="I24" s="4">
        <v>1781.6745000000001</v>
      </c>
      <c r="J24" s="16">
        <v>0.47169811320754718</v>
      </c>
      <c r="K24" s="137">
        <f t="shared" si="1"/>
        <v>1419.165094339623</v>
      </c>
      <c r="L24" s="285">
        <f t="shared" si="2"/>
        <v>3066.3147717589782</v>
      </c>
    </row>
    <row r="25" spans="1:12" x14ac:dyDescent="0.3">
      <c r="A25" s="421" t="s">
        <v>765</v>
      </c>
      <c r="B25" s="89">
        <f>'Water Use Current Ag'!K22</f>
        <v>0</v>
      </c>
      <c r="C25" s="4">
        <v>0</v>
      </c>
      <c r="D25" s="4">
        <v>0</v>
      </c>
      <c r="E25" s="16">
        <v>0</v>
      </c>
      <c r="F25" s="137">
        <f t="shared" si="0"/>
        <v>0</v>
      </c>
      <c r="G25" s="26">
        <f>'Water Use Current Ag'!AL22</f>
        <v>106.00999999999999</v>
      </c>
      <c r="H25" s="4">
        <v>0</v>
      </c>
      <c r="I25" s="4">
        <v>11.205500000000001</v>
      </c>
      <c r="J25" s="16">
        <v>0</v>
      </c>
      <c r="K25" s="137">
        <f t="shared" si="1"/>
        <v>0</v>
      </c>
      <c r="L25" s="285">
        <f t="shared" si="2"/>
        <v>0</v>
      </c>
    </row>
    <row r="26" spans="1:12" x14ac:dyDescent="0.3">
      <c r="A26" s="421" t="s">
        <v>766</v>
      </c>
      <c r="B26" s="89">
        <f>'Water Use Current Ag'!K23</f>
        <v>1696.4</v>
      </c>
      <c r="C26" s="4">
        <v>2297.1275000000001</v>
      </c>
      <c r="D26" s="4">
        <v>5882.8874999999998</v>
      </c>
      <c r="E26" s="16">
        <v>0.39047619047619048</v>
      </c>
      <c r="F26" s="137">
        <f t="shared" si="0"/>
        <v>662.40380952380951</v>
      </c>
      <c r="G26" s="26">
        <f>'Water Use Current Ag'!AL23</f>
        <v>236.1</v>
      </c>
      <c r="H26" s="4">
        <v>56.027500000000003</v>
      </c>
      <c r="I26" s="4">
        <v>89.644000000000005</v>
      </c>
      <c r="J26" s="16">
        <v>0.625</v>
      </c>
      <c r="K26" s="137">
        <f t="shared" si="1"/>
        <v>147.5625</v>
      </c>
      <c r="L26" s="285">
        <f t="shared" si="2"/>
        <v>809.96630952380951</v>
      </c>
    </row>
    <row r="27" spans="1:12" x14ac:dyDescent="0.3">
      <c r="A27" s="421" t="s">
        <v>767</v>
      </c>
      <c r="B27" s="89">
        <f>'Water Use Current Ag'!K24</f>
        <v>0</v>
      </c>
      <c r="C27" s="4">
        <v>0</v>
      </c>
      <c r="D27" s="4">
        <v>0</v>
      </c>
      <c r="E27" s="16">
        <v>0</v>
      </c>
      <c r="F27" s="137">
        <f t="shared" si="0"/>
        <v>0</v>
      </c>
      <c r="G27" s="26">
        <f>'Water Use Current Ag'!AL24</f>
        <v>602.05499999999995</v>
      </c>
      <c r="H27" s="4">
        <v>168.08250000000001</v>
      </c>
      <c r="I27" s="4">
        <v>380.98700000000002</v>
      </c>
      <c r="J27" s="16">
        <v>0.44117647058823528</v>
      </c>
      <c r="K27" s="137">
        <f t="shared" si="1"/>
        <v>265.61249999999995</v>
      </c>
      <c r="L27" s="285">
        <f t="shared" si="2"/>
        <v>265.61249999999995</v>
      </c>
    </row>
    <row r="28" spans="1:12" x14ac:dyDescent="0.3">
      <c r="A28" s="421" t="s">
        <v>768</v>
      </c>
      <c r="B28" s="89">
        <f>'Water Use Current Ag'!K25</f>
        <v>11026.6</v>
      </c>
      <c r="C28" s="4">
        <v>9379.0035000000007</v>
      </c>
      <c r="D28" s="4">
        <v>24013.386500000001</v>
      </c>
      <c r="E28" s="16">
        <v>0.39057396173588432</v>
      </c>
      <c r="F28" s="137">
        <f t="shared" si="0"/>
        <v>4306.7028464769019</v>
      </c>
      <c r="G28" s="26">
        <f>'Water Use Current Ag'!AL25</f>
        <v>424.97999999999996</v>
      </c>
      <c r="H28" s="4">
        <v>56.027500000000003</v>
      </c>
      <c r="I28" s="4">
        <v>78.438500000000005</v>
      </c>
      <c r="J28" s="16">
        <v>0.7142857142857143</v>
      </c>
      <c r="K28" s="137">
        <f t="shared" si="1"/>
        <v>303.55714285714282</v>
      </c>
      <c r="L28" s="285">
        <f t="shared" si="2"/>
        <v>4610.2599893340448</v>
      </c>
    </row>
    <row r="29" spans="1:12" x14ac:dyDescent="0.3">
      <c r="A29" s="421" t="s">
        <v>769</v>
      </c>
      <c r="B29" s="89">
        <f>'Water Use Current Ag'!K26</f>
        <v>0</v>
      </c>
      <c r="C29" s="4">
        <v>73328.792000000001</v>
      </c>
      <c r="D29" s="4">
        <v>74460.547500000001</v>
      </c>
      <c r="E29" s="16">
        <v>0.98480060195635821</v>
      </c>
      <c r="F29" s="137">
        <f t="shared" si="0"/>
        <v>0</v>
      </c>
      <c r="G29" s="26">
        <f>'Water Use Current Ag'!AL26</f>
        <v>1292.9760000000001</v>
      </c>
      <c r="H29" s="4">
        <v>1311.0435</v>
      </c>
      <c r="I29" s="4">
        <v>1523.9480000000001</v>
      </c>
      <c r="J29" s="16">
        <v>0.86029411764705876</v>
      </c>
      <c r="K29" s="137">
        <f t="shared" si="1"/>
        <v>1112.3396470588236</v>
      </c>
      <c r="L29" s="285">
        <f t="shared" si="2"/>
        <v>1112.3396470588236</v>
      </c>
    </row>
    <row r="30" spans="1:12" x14ac:dyDescent="0.3">
      <c r="A30" s="421" t="s">
        <v>770</v>
      </c>
      <c r="B30" s="89">
        <f>'Water Use Current Ag'!K27</f>
        <v>0</v>
      </c>
      <c r="C30" s="4">
        <v>237489.367</v>
      </c>
      <c r="D30" s="4">
        <v>241108.74350000001</v>
      </c>
      <c r="E30" s="16">
        <v>0.98498861365431978</v>
      </c>
      <c r="F30" s="137">
        <f t="shared" si="0"/>
        <v>0</v>
      </c>
      <c r="G30" s="26">
        <f>'Water Use Current Ag'!AL27</f>
        <v>1769.9580000000001</v>
      </c>
      <c r="H30" s="4">
        <v>2386.7714999999998</v>
      </c>
      <c r="I30" s="4">
        <v>2823.7860000000001</v>
      </c>
      <c r="J30" s="16">
        <v>0.84523809523809512</v>
      </c>
      <c r="K30" s="137">
        <f t="shared" si="1"/>
        <v>1496.0359285714285</v>
      </c>
      <c r="L30" s="285">
        <f t="shared" si="2"/>
        <v>1496.0359285714285</v>
      </c>
    </row>
    <row r="31" spans="1:12" x14ac:dyDescent="0.3">
      <c r="A31" s="421" t="s">
        <v>771</v>
      </c>
      <c r="B31" s="89">
        <f>'Water Use Current Ag'!K28</f>
        <v>0</v>
      </c>
      <c r="C31" s="4">
        <v>131787.8855</v>
      </c>
      <c r="D31" s="4">
        <v>132404.18799999999</v>
      </c>
      <c r="E31" s="16">
        <v>0.99534529451591069</v>
      </c>
      <c r="F31" s="137">
        <f t="shared" si="0"/>
        <v>0</v>
      </c>
      <c r="G31" s="26">
        <f>'Water Use Current Ag'!AL28</f>
        <v>1465.07</v>
      </c>
      <c r="H31" s="4">
        <v>1624.7974999999999</v>
      </c>
      <c r="I31" s="4">
        <v>1972.1679999999999</v>
      </c>
      <c r="J31" s="16">
        <v>0.82386363636363635</v>
      </c>
      <c r="K31" s="137">
        <f t="shared" si="1"/>
        <v>1207.0178977272726</v>
      </c>
      <c r="L31" s="285">
        <f t="shared" si="2"/>
        <v>1207.0178977272726</v>
      </c>
    </row>
    <row r="32" spans="1:12" x14ac:dyDescent="0.3">
      <c r="A32" s="421" t="s">
        <v>772</v>
      </c>
      <c r="B32" s="89">
        <f>'Water Use Current Ag'!K29</f>
        <v>0</v>
      </c>
      <c r="C32" s="4">
        <v>62672.361499999999</v>
      </c>
      <c r="D32" s="4">
        <v>63748.089500000002</v>
      </c>
      <c r="E32" s="16">
        <v>0.98312532958340648</v>
      </c>
      <c r="F32" s="137">
        <f t="shared" si="0"/>
        <v>0</v>
      </c>
      <c r="G32" s="26">
        <f>'Water Use Current Ag'!AL29</f>
        <v>611.01</v>
      </c>
      <c r="H32" s="4">
        <v>425.80900000000003</v>
      </c>
      <c r="I32" s="4">
        <v>549.06949999999995</v>
      </c>
      <c r="J32" s="16">
        <v>0.77551020408163274</v>
      </c>
      <c r="K32" s="137">
        <f t="shared" si="1"/>
        <v>473.84448979591843</v>
      </c>
      <c r="L32" s="285">
        <f t="shared" si="2"/>
        <v>473.84448979591843</v>
      </c>
    </row>
    <row r="33" spans="1:12" x14ac:dyDescent="0.3">
      <c r="A33" s="421" t="s">
        <v>773</v>
      </c>
      <c r="B33" s="89">
        <f>'Water Use Current Ag'!K30</f>
        <v>156860.27499999999</v>
      </c>
      <c r="C33" s="4">
        <v>32170.9905</v>
      </c>
      <c r="D33" s="4">
        <v>32204.607</v>
      </c>
      <c r="E33" s="16">
        <v>0.9989561586638831</v>
      </c>
      <c r="F33" s="137">
        <f t="shared" si="0"/>
        <v>156696.53776096032</v>
      </c>
      <c r="G33" s="26">
        <f>'Water Use Current Ag'!AL30</f>
        <v>268.05600000000004</v>
      </c>
      <c r="H33" s="4">
        <v>224.11</v>
      </c>
      <c r="I33" s="4">
        <v>280.13749999999999</v>
      </c>
      <c r="J33" s="16">
        <v>0.8</v>
      </c>
      <c r="K33" s="137">
        <f t="shared" si="1"/>
        <v>214.44480000000004</v>
      </c>
      <c r="L33" s="285">
        <f t="shared" si="2"/>
        <v>156910.98256096031</v>
      </c>
    </row>
    <row r="34" spans="1:12" x14ac:dyDescent="0.3">
      <c r="A34" s="421" t="s">
        <v>774</v>
      </c>
      <c r="B34" s="89">
        <f>'Water Use Current Ag'!K31</f>
        <v>0</v>
      </c>
      <c r="C34" s="4">
        <v>28024.9555</v>
      </c>
      <c r="D34" s="4">
        <v>28024.9555</v>
      </c>
      <c r="E34" s="16">
        <v>1</v>
      </c>
      <c r="F34" s="137">
        <f t="shared" si="0"/>
        <v>0</v>
      </c>
      <c r="G34" s="26">
        <f>'Water Use Current Ag'!AL31</f>
        <v>157.74</v>
      </c>
      <c r="H34" s="4">
        <v>156.87700000000001</v>
      </c>
      <c r="I34" s="4">
        <v>190.49350000000001</v>
      </c>
      <c r="J34" s="16">
        <v>0.82352941176470584</v>
      </c>
      <c r="K34" s="137">
        <f t="shared" si="1"/>
        <v>129.90352941176471</v>
      </c>
      <c r="L34" s="285">
        <f t="shared" si="2"/>
        <v>129.90352941176471</v>
      </c>
    </row>
    <row r="35" spans="1:12" x14ac:dyDescent="0.3">
      <c r="A35" s="421" t="s">
        <v>775</v>
      </c>
      <c r="B35" s="89">
        <f>'Water Use Current Ag'!K32</f>
        <v>0</v>
      </c>
      <c r="C35" s="4">
        <v>18903.678500000002</v>
      </c>
      <c r="D35" s="4">
        <v>18903.678500000002</v>
      </c>
      <c r="E35" s="16">
        <v>1</v>
      </c>
      <c r="F35" s="137">
        <f t="shared" si="0"/>
        <v>0</v>
      </c>
      <c r="G35" s="26">
        <f>'Water Use Current Ag'!AL32</f>
        <v>64.53</v>
      </c>
      <c r="H35" s="4">
        <v>67.233000000000004</v>
      </c>
      <c r="I35" s="4">
        <v>89.644000000000005</v>
      </c>
      <c r="J35" s="16">
        <v>0.75</v>
      </c>
      <c r="K35" s="137">
        <f t="shared" si="1"/>
        <v>48.397500000000001</v>
      </c>
      <c r="L35" s="285">
        <f t="shared" si="2"/>
        <v>48.397500000000001</v>
      </c>
    </row>
    <row r="36" spans="1:12" x14ac:dyDescent="0.3">
      <c r="A36" s="421" t="s">
        <v>776</v>
      </c>
      <c r="B36" s="89">
        <f>'Water Use Current Ag'!K33</f>
        <v>0</v>
      </c>
      <c r="C36" s="4">
        <v>7474.0685000000003</v>
      </c>
      <c r="D36" s="4">
        <v>8695.4680000000008</v>
      </c>
      <c r="E36" s="16">
        <v>0.85953608247422675</v>
      </c>
      <c r="F36" s="137">
        <f t="shared" si="0"/>
        <v>0</v>
      </c>
      <c r="G36" s="26">
        <f>'Water Use Current Ag'!AL33</f>
        <v>239</v>
      </c>
      <c r="H36" s="4">
        <v>112.05500000000001</v>
      </c>
      <c r="I36" s="4">
        <v>134.46600000000001</v>
      </c>
      <c r="J36" s="16">
        <v>0.83333333333333337</v>
      </c>
      <c r="K36" s="137">
        <f t="shared" si="1"/>
        <v>199.16666666666669</v>
      </c>
      <c r="L36" s="285">
        <f t="shared" si="2"/>
        <v>199.16666666666669</v>
      </c>
    </row>
    <row r="37" spans="1:12" x14ac:dyDescent="0.3">
      <c r="A37" s="421" t="s">
        <v>777</v>
      </c>
      <c r="B37" s="89">
        <f>'Water Use Current Ag'!K34</f>
        <v>0</v>
      </c>
      <c r="C37" s="4">
        <v>43522.161999999997</v>
      </c>
      <c r="D37" s="4">
        <v>44082.436999999998</v>
      </c>
      <c r="E37" s="16">
        <v>0.98729028978139299</v>
      </c>
      <c r="F37" s="137">
        <f t="shared" si="0"/>
        <v>0</v>
      </c>
      <c r="G37" s="26">
        <f>'Water Use Current Ag'!AL34</f>
        <v>267.68</v>
      </c>
      <c r="H37" s="4">
        <v>224.11</v>
      </c>
      <c r="I37" s="4">
        <v>268.93200000000002</v>
      </c>
      <c r="J37" s="16">
        <v>0.83333333333333337</v>
      </c>
      <c r="K37" s="137">
        <f t="shared" si="1"/>
        <v>223.06666666666669</v>
      </c>
      <c r="L37" s="285">
        <f t="shared" si="2"/>
        <v>223.06666666666669</v>
      </c>
    </row>
    <row r="38" spans="1:12" x14ac:dyDescent="0.3">
      <c r="A38" s="421" t="s">
        <v>778</v>
      </c>
      <c r="B38" s="89">
        <f>'Water Use Current Ag'!K35</f>
        <v>0</v>
      </c>
      <c r="C38" s="4">
        <v>12774.27</v>
      </c>
      <c r="D38" s="4">
        <v>15542.0285</v>
      </c>
      <c r="E38" s="16">
        <v>0.82191780821917804</v>
      </c>
      <c r="F38" s="137">
        <f t="shared" si="0"/>
        <v>0</v>
      </c>
      <c r="G38" s="26">
        <f>'Water Use Current Ag'!AL35</f>
        <v>195.98000000000002</v>
      </c>
      <c r="H38" s="4">
        <v>89.644000000000005</v>
      </c>
      <c r="I38" s="4">
        <v>100.84950000000001</v>
      </c>
      <c r="J38" s="16">
        <v>0.88888888888888884</v>
      </c>
      <c r="K38" s="137">
        <f t="shared" si="1"/>
        <v>174.20444444444445</v>
      </c>
      <c r="L38" s="285">
        <f t="shared" si="2"/>
        <v>174.20444444444445</v>
      </c>
    </row>
    <row r="39" spans="1:12" x14ac:dyDescent="0.3">
      <c r="A39" s="421" t="s">
        <v>779</v>
      </c>
      <c r="B39" s="89">
        <f>'Water Use Current Ag'!K36</f>
        <v>0</v>
      </c>
      <c r="C39" s="4">
        <v>324.95949999999999</v>
      </c>
      <c r="D39" s="4">
        <v>108693.35</v>
      </c>
      <c r="E39" s="16">
        <v>2.9896907216494842E-3</v>
      </c>
      <c r="F39" s="137">
        <f t="shared" si="0"/>
        <v>0</v>
      </c>
      <c r="G39" s="26">
        <f>'Water Use Current Ag'!AL36</f>
        <v>5086.42</v>
      </c>
      <c r="H39" s="4">
        <v>134.46600000000001</v>
      </c>
      <c r="I39" s="4">
        <v>1871.3185000000001</v>
      </c>
      <c r="J39" s="16">
        <v>7.1856287425149698E-2</v>
      </c>
      <c r="K39" s="137">
        <f t="shared" si="1"/>
        <v>365.49125748502991</v>
      </c>
      <c r="L39" s="285">
        <f t="shared" si="2"/>
        <v>365.49125748502991</v>
      </c>
    </row>
    <row r="40" spans="1:12" x14ac:dyDescent="0.3">
      <c r="A40" s="421" t="s">
        <v>780</v>
      </c>
      <c r="B40" s="89">
        <f>'Water Use Current Ag'!K37</f>
        <v>0</v>
      </c>
      <c r="C40" s="4">
        <v>12068.3235</v>
      </c>
      <c r="D40" s="4">
        <v>199726.83199999999</v>
      </c>
      <c r="E40" s="16">
        <v>6.0424147217235193E-2</v>
      </c>
      <c r="F40" s="137">
        <f t="shared" si="0"/>
        <v>0</v>
      </c>
      <c r="G40" s="26">
        <f>'Water Use Current Ag'!AL37</f>
        <v>4408.0889999999999</v>
      </c>
      <c r="H40" s="4">
        <v>212.90450000000001</v>
      </c>
      <c r="I40" s="4">
        <v>1277.4269999999999</v>
      </c>
      <c r="J40" s="16">
        <v>0.16666666666666669</v>
      </c>
      <c r="K40" s="137">
        <f t="shared" si="1"/>
        <v>734.68150000000003</v>
      </c>
      <c r="L40" s="285">
        <f t="shared" si="2"/>
        <v>734.68150000000003</v>
      </c>
    </row>
    <row r="41" spans="1:12" x14ac:dyDescent="0.3">
      <c r="A41" s="421" t="s">
        <v>781</v>
      </c>
      <c r="B41" s="89">
        <f>'Water Use Current Ag'!K38</f>
        <v>0</v>
      </c>
      <c r="C41" s="4">
        <v>5613.9555</v>
      </c>
      <c r="D41" s="4">
        <v>19699.269</v>
      </c>
      <c r="E41" s="16">
        <v>0.28498293515358364</v>
      </c>
      <c r="F41" s="137">
        <f t="shared" si="0"/>
        <v>0</v>
      </c>
      <c r="G41" s="26">
        <f>'Water Use Current Ag'!AL38</f>
        <v>744.39199999999994</v>
      </c>
      <c r="H41" s="4">
        <v>179.28800000000001</v>
      </c>
      <c r="I41" s="4">
        <v>302.54849999999999</v>
      </c>
      <c r="J41" s="16">
        <v>0.59259259259259267</v>
      </c>
      <c r="K41" s="137">
        <f t="shared" si="1"/>
        <v>441.1211851851852</v>
      </c>
      <c r="L41" s="285">
        <f t="shared" si="2"/>
        <v>441.1211851851852</v>
      </c>
    </row>
    <row r="42" spans="1:12" x14ac:dyDescent="0.3">
      <c r="A42" s="421" t="s">
        <v>782</v>
      </c>
      <c r="B42" s="89">
        <f>'Water Use Current Ag'!K39</f>
        <v>0</v>
      </c>
      <c r="C42" s="4">
        <v>5434.6674999999996</v>
      </c>
      <c r="D42" s="4">
        <v>15799.754999999999</v>
      </c>
      <c r="E42" s="16">
        <v>0.34397163120567376</v>
      </c>
      <c r="F42" s="137">
        <f t="shared" si="0"/>
        <v>0</v>
      </c>
      <c r="G42" s="26">
        <f>'Water Use Current Ag'!AL39</f>
        <v>1521.721</v>
      </c>
      <c r="H42" s="4">
        <v>156.87700000000001</v>
      </c>
      <c r="I42" s="4">
        <v>257.72649999999999</v>
      </c>
      <c r="J42" s="16">
        <v>0.60869565217391308</v>
      </c>
      <c r="K42" s="137">
        <f t="shared" si="1"/>
        <v>926.26495652173924</v>
      </c>
      <c r="L42" s="285">
        <f t="shared" si="2"/>
        <v>926.26495652173924</v>
      </c>
    </row>
    <row r="43" spans="1:12" x14ac:dyDescent="0.3">
      <c r="A43" s="421" t="s">
        <v>783</v>
      </c>
      <c r="B43" s="89">
        <f>'Water Use Current Ag'!K40</f>
        <v>0</v>
      </c>
      <c r="C43" s="4">
        <v>22993.686000000002</v>
      </c>
      <c r="D43" s="4">
        <v>465846.25150000001</v>
      </c>
      <c r="E43" s="16">
        <v>4.935895893969644E-2</v>
      </c>
      <c r="F43" s="137">
        <f t="shared" si="0"/>
        <v>0</v>
      </c>
      <c r="G43" s="26">
        <f>'Water Use Current Ag'!AL40</f>
        <v>9646.5259999999998</v>
      </c>
      <c r="H43" s="4">
        <v>1030.9059999999999</v>
      </c>
      <c r="I43" s="4">
        <v>2498.8265000000001</v>
      </c>
      <c r="J43" s="16">
        <v>0.41255605381165916</v>
      </c>
      <c r="K43" s="137">
        <f t="shared" si="1"/>
        <v>3979.7326995515691</v>
      </c>
      <c r="L43" s="285">
        <f t="shared" si="2"/>
        <v>3979.7326995515691</v>
      </c>
    </row>
    <row r="44" spans="1:12" x14ac:dyDescent="0.3">
      <c r="A44" s="421" t="s">
        <v>784</v>
      </c>
      <c r="B44" s="89">
        <f>'Water Use Current Ag'!K41</f>
        <v>0</v>
      </c>
      <c r="C44" s="4">
        <v>2644.498</v>
      </c>
      <c r="D44" s="4">
        <v>118733.478</v>
      </c>
      <c r="E44" s="16">
        <v>2.2272555681389205E-2</v>
      </c>
      <c r="F44" s="137">
        <f t="shared" si="0"/>
        <v>0</v>
      </c>
      <c r="G44" s="26">
        <f>'Water Use Current Ag'!AL41</f>
        <v>4089.9719999999998</v>
      </c>
      <c r="H44" s="4">
        <v>100.84950000000001</v>
      </c>
      <c r="I44" s="4">
        <v>470.63099999999997</v>
      </c>
      <c r="J44" s="16">
        <v>0.2142857142857143</v>
      </c>
      <c r="K44" s="137">
        <f t="shared" si="1"/>
        <v>876.42257142857147</v>
      </c>
      <c r="L44" s="285">
        <f t="shared" si="2"/>
        <v>876.42257142857147</v>
      </c>
    </row>
    <row r="45" spans="1:12" x14ac:dyDescent="0.3">
      <c r="A45" s="421" t="s">
        <v>785</v>
      </c>
      <c r="B45" s="89">
        <f>'Water Use Current Ag'!K42</f>
        <v>0</v>
      </c>
      <c r="C45" s="4">
        <v>1893.7294999999999</v>
      </c>
      <c r="D45" s="4">
        <v>28798.134999999998</v>
      </c>
      <c r="E45" s="16">
        <v>6.5758754863813232E-2</v>
      </c>
      <c r="F45" s="137">
        <f t="shared" si="0"/>
        <v>0</v>
      </c>
      <c r="G45" s="26">
        <f>'Water Use Current Ag'!AL42</f>
        <v>2971.82</v>
      </c>
      <c r="H45" s="4">
        <v>134.46600000000001</v>
      </c>
      <c r="I45" s="4">
        <v>324.95949999999999</v>
      </c>
      <c r="J45" s="16">
        <v>0.41379310344827591</v>
      </c>
      <c r="K45" s="137">
        <f t="shared" si="1"/>
        <v>1229.7186206896554</v>
      </c>
      <c r="L45" s="285">
        <f t="shared" si="2"/>
        <v>1229.7186206896554</v>
      </c>
    </row>
    <row r="46" spans="1:12" x14ac:dyDescent="0.3">
      <c r="A46" s="421" t="s">
        <v>786</v>
      </c>
      <c r="B46" s="89">
        <f>'Water Use Current Ag'!K43</f>
        <v>0</v>
      </c>
      <c r="C46" s="4">
        <v>18354.609</v>
      </c>
      <c r="D46" s="4">
        <v>132381.777</v>
      </c>
      <c r="E46" s="16">
        <v>0.13864906043676994</v>
      </c>
      <c r="F46" s="137">
        <f t="shared" si="0"/>
        <v>0</v>
      </c>
      <c r="G46" s="26">
        <f>'Water Use Current Ag'!AL43</f>
        <v>4974</v>
      </c>
      <c r="H46" s="4">
        <v>739.56299999999999</v>
      </c>
      <c r="I46" s="4">
        <v>1053.317</v>
      </c>
      <c r="J46" s="16">
        <v>0.7021276595744681</v>
      </c>
      <c r="K46" s="137">
        <f t="shared" si="1"/>
        <v>3492.3829787234044</v>
      </c>
      <c r="L46" s="285">
        <f t="shared" si="2"/>
        <v>3492.3829787234044</v>
      </c>
    </row>
    <row r="47" spans="1:12" x14ac:dyDescent="0.3">
      <c r="A47" s="421" t="s">
        <v>787</v>
      </c>
      <c r="B47" s="89">
        <f>'Water Use Current Ag'!K44</f>
        <v>0</v>
      </c>
      <c r="C47" s="4">
        <v>106441.0445</v>
      </c>
      <c r="D47" s="4">
        <v>1093208.58</v>
      </c>
      <c r="E47" s="16">
        <v>9.7365723657236572E-2</v>
      </c>
      <c r="F47" s="137">
        <f t="shared" si="0"/>
        <v>0</v>
      </c>
      <c r="G47" s="26">
        <f>'Water Use Current Ag'!AL44</f>
        <v>7202.2829999999994</v>
      </c>
      <c r="H47" s="4">
        <v>974.87850000000003</v>
      </c>
      <c r="I47" s="4">
        <v>2129.0450000000001</v>
      </c>
      <c r="J47" s="16">
        <v>0.45789473684210524</v>
      </c>
      <c r="K47" s="137">
        <f t="shared" si="1"/>
        <v>3297.887478947368</v>
      </c>
      <c r="L47" s="285">
        <f t="shared" si="2"/>
        <v>3297.887478947368</v>
      </c>
    </row>
    <row r="48" spans="1:12" x14ac:dyDescent="0.3">
      <c r="A48" s="421" t="s">
        <v>788</v>
      </c>
      <c r="B48" s="89">
        <f>'Water Use Current Ag'!K45</f>
        <v>0</v>
      </c>
      <c r="C48" s="4">
        <v>1546.3589999999999</v>
      </c>
      <c r="D48" s="4">
        <v>187938.64600000001</v>
      </c>
      <c r="E48" s="16">
        <v>8.2279990460290952E-3</v>
      </c>
      <c r="F48" s="137">
        <f t="shared" si="0"/>
        <v>0</v>
      </c>
      <c r="G48" s="26">
        <f>'Water Use Current Ag'!AL45</f>
        <v>7770.6179999999995</v>
      </c>
      <c r="H48" s="4">
        <v>380.98700000000002</v>
      </c>
      <c r="I48" s="4">
        <v>1669.6195</v>
      </c>
      <c r="J48" s="16">
        <v>0.22818791946308725</v>
      </c>
      <c r="K48" s="137">
        <f t="shared" si="1"/>
        <v>1773.161154362416</v>
      </c>
      <c r="L48" s="285">
        <f t="shared" si="2"/>
        <v>1773.161154362416</v>
      </c>
    </row>
    <row r="49" spans="1:12" x14ac:dyDescent="0.3">
      <c r="A49" s="421" t="s">
        <v>789</v>
      </c>
      <c r="B49" s="89">
        <f>'Water Use Current Ag'!K46</f>
        <v>0</v>
      </c>
      <c r="C49" s="4">
        <v>21077.5455</v>
      </c>
      <c r="D49" s="4">
        <v>25335.6355</v>
      </c>
      <c r="E49" s="16">
        <v>0.83193277310924374</v>
      </c>
      <c r="F49" s="137">
        <f t="shared" si="0"/>
        <v>0</v>
      </c>
      <c r="G49" s="26">
        <f>'Water Use Current Ag'!AL46</f>
        <v>2684.2829999999999</v>
      </c>
      <c r="H49" s="4">
        <v>504.2475</v>
      </c>
      <c r="I49" s="4">
        <v>694.74099999999999</v>
      </c>
      <c r="J49" s="16">
        <v>0.72580645161290325</v>
      </c>
      <c r="K49" s="137">
        <f t="shared" si="1"/>
        <v>1948.2699193548387</v>
      </c>
      <c r="L49" s="285">
        <f t="shared" si="2"/>
        <v>1948.2699193548387</v>
      </c>
    </row>
    <row r="50" spans="1:12" x14ac:dyDescent="0.3">
      <c r="A50" s="421" t="s">
        <v>790</v>
      </c>
      <c r="B50" s="89">
        <f>'Water Use Current Ag'!K47</f>
        <v>0</v>
      </c>
      <c r="C50" s="4">
        <v>6958.6154999999999</v>
      </c>
      <c r="D50" s="4">
        <v>7933.4939999999997</v>
      </c>
      <c r="E50" s="16">
        <v>0.8771186440677966</v>
      </c>
      <c r="F50" s="137">
        <f t="shared" si="0"/>
        <v>0</v>
      </c>
      <c r="G50" s="26">
        <f>'Water Use Current Ag'!AL47</f>
        <v>1985.634</v>
      </c>
      <c r="H50" s="4">
        <v>380.98700000000002</v>
      </c>
      <c r="I50" s="4">
        <v>493.04199999999997</v>
      </c>
      <c r="J50" s="16">
        <v>0.77272727272727282</v>
      </c>
      <c r="K50" s="137">
        <f t="shared" si="1"/>
        <v>1534.3535454545456</v>
      </c>
      <c r="L50" s="285">
        <f t="shared" si="2"/>
        <v>1534.3535454545456</v>
      </c>
    </row>
    <row r="51" spans="1:12" x14ac:dyDescent="0.3">
      <c r="A51" s="421" t="s">
        <v>791</v>
      </c>
      <c r="B51" s="89">
        <f>'Water Use Current Ag'!K48</f>
        <v>0</v>
      </c>
      <c r="C51" s="4">
        <v>22556.6715</v>
      </c>
      <c r="D51" s="4">
        <v>22556.6715</v>
      </c>
      <c r="E51" s="16">
        <v>1</v>
      </c>
      <c r="F51" s="137">
        <f t="shared" si="0"/>
        <v>0</v>
      </c>
      <c r="G51" s="26">
        <f>'Water Use Current Ag'!AL48</f>
        <v>1164.415</v>
      </c>
      <c r="H51" s="4">
        <v>190.49350000000001</v>
      </c>
      <c r="I51" s="4">
        <v>470.63099999999997</v>
      </c>
      <c r="J51" s="16">
        <v>0.40476190476190482</v>
      </c>
      <c r="K51" s="137">
        <f t="shared" si="1"/>
        <v>471.31083333333339</v>
      </c>
      <c r="L51" s="285">
        <f t="shared" si="2"/>
        <v>471.31083333333339</v>
      </c>
    </row>
    <row r="52" spans="1:12" x14ac:dyDescent="0.3">
      <c r="A52" s="421" t="s">
        <v>792</v>
      </c>
      <c r="B52" s="89">
        <f>'Water Use Current Ag'!K49</f>
        <v>0</v>
      </c>
      <c r="C52" s="4">
        <v>1624.7974999999999</v>
      </c>
      <c r="D52" s="4">
        <v>1624.7974999999999</v>
      </c>
      <c r="E52" s="16">
        <v>1</v>
      </c>
      <c r="F52" s="137">
        <f t="shared" si="0"/>
        <v>0</v>
      </c>
      <c r="G52" s="26">
        <f>'Water Use Current Ag'!AL49</f>
        <v>61.285000000000004</v>
      </c>
      <c r="H52" s="4">
        <v>11.205500000000001</v>
      </c>
      <c r="I52" s="4">
        <v>33.616500000000002</v>
      </c>
      <c r="J52" s="16">
        <v>0.33333333333333331</v>
      </c>
      <c r="K52" s="137">
        <f t="shared" si="1"/>
        <v>20.428333333333335</v>
      </c>
      <c r="L52" s="285">
        <f t="shared" si="2"/>
        <v>20.428333333333335</v>
      </c>
    </row>
    <row r="53" spans="1:12" x14ac:dyDescent="0.3">
      <c r="A53" s="421" t="s">
        <v>793</v>
      </c>
      <c r="B53" s="89">
        <f>'Water Use Current Ag'!K50</f>
        <v>0</v>
      </c>
      <c r="C53" s="4">
        <v>0</v>
      </c>
      <c r="D53" s="4">
        <v>0</v>
      </c>
      <c r="E53" s="16" t="e">
        <v>#DIV/0!</v>
      </c>
      <c r="F53" s="137">
        <v>0</v>
      </c>
      <c r="G53" s="26">
        <f>'Water Use Current Ag'!AL50</f>
        <v>539.30799999999999</v>
      </c>
      <c r="H53" s="4">
        <v>78.438500000000005</v>
      </c>
      <c r="I53" s="4">
        <v>100.84950000000001</v>
      </c>
      <c r="J53" s="16">
        <v>0.77777777777777779</v>
      </c>
      <c r="K53" s="137">
        <f t="shared" si="1"/>
        <v>419.4617777777778</v>
      </c>
      <c r="L53" s="285">
        <f t="shared" si="2"/>
        <v>419.4617777777778</v>
      </c>
    </row>
    <row r="54" spans="1:12" x14ac:dyDescent="0.3">
      <c r="A54" s="421" t="s">
        <v>794</v>
      </c>
      <c r="B54" s="89">
        <f>'Water Use Current Ag'!K51</f>
        <v>0</v>
      </c>
      <c r="C54" s="4">
        <v>1389.482</v>
      </c>
      <c r="D54" s="4">
        <v>1389.482</v>
      </c>
      <c r="E54" s="16">
        <v>1</v>
      </c>
      <c r="F54" s="137">
        <f t="shared" si="0"/>
        <v>0</v>
      </c>
      <c r="G54" s="26">
        <f>'Water Use Current Ag'!AL51</f>
        <v>305.916</v>
      </c>
      <c r="H54" s="4">
        <v>78.438500000000005</v>
      </c>
      <c r="I54" s="4">
        <v>156.87700000000001</v>
      </c>
      <c r="J54" s="16">
        <v>0.5</v>
      </c>
      <c r="K54" s="137">
        <f t="shared" si="1"/>
        <v>152.958</v>
      </c>
      <c r="L54" s="285">
        <f t="shared" si="2"/>
        <v>152.958</v>
      </c>
    </row>
    <row r="55" spans="1:12" x14ac:dyDescent="0.3">
      <c r="A55" s="421" t="s">
        <v>795</v>
      </c>
      <c r="B55" s="89">
        <f>'Water Use Current Ag'!K52</f>
        <v>0</v>
      </c>
      <c r="C55" s="4">
        <v>4515.8164999999999</v>
      </c>
      <c r="D55" s="4">
        <v>4515.8164999999999</v>
      </c>
      <c r="E55" s="16">
        <v>1</v>
      </c>
      <c r="F55" s="137">
        <f t="shared" si="0"/>
        <v>0</v>
      </c>
      <c r="G55" s="26">
        <f>'Water Use Current Ag'!AL52</f>
        <v>238.57599999999999</v>
      </c>
      <c r="H55" s="4">
        <v>179.28800000000001</v>
      </c>
      <c r="I55" s="4">
        <v>190.49350000000001</v>
      </c>
      <c r="J55" s="16">
        <v>0.94117647058823528</v>
      </c>
      <c r="K55" s="137">
        <f t="shared" si="1"/>
        <v>224.5421176470588</v>
      </c>
      <c r="L55" s="285">
        <f t="shared" si="2"/>
        <v>224.5421176470588</v>
      </c>
    </row>
    <row r="56" spans="1:12" x14ac:dyDescent="0.3">
      <c r="A56" s="421" t="s">
        <v>796</v>
      </c>
      <c r="B56" s="89">
        <f>'Water Use Current Ag'!K53</f>
        <v>0</v>
      </c>
      <c r="C56" s="4">
        <v>9289.3595000000005</v>
      </c>
      <c r="D56" s="4">
        <v>9289.3595000000005</v>
      </c>
      <c r="E56" s="16">
        <v>1</v>
      </c>
      <c r="F56" s="137">
        <f t="shared" si="0"/>
        <v>0</v>
      </c>
      <c r="G56" s="26">
        <f>'Water Use Current Ag'!AL53</f>
        <v>193.36200000000002</v>
      </c>
      <c r="H56" s="4">
        <v>123.26049999999999</v>
      </c>
      <c r="I56" s="4">
        <v>134.46600000000001</v>
      </c>
      <c r="J56" s="16">
        <v>0.91666666666666652</v>
      </c>
      <c r="K56" s="137">
        <f t="shared" si="1"/>
        <v>177.24849999999998</v>
      </c>
      <c r="L56" s="285">
        <f t="shared" si="2"/>
        <v>177.24849999999998</v>
      </c>
    </row>
    <row r="57" spans="1:12" x14ac:dyDescent="0.3">
      <c r="A57" s="421" t="s">
        <v>797</v>
      </c>
      <c r="B57" s="89">
        <f>'Water Use Current Ag'!K54</f>
        <v>0</v>
      </c>
      <c r="C57" s="4">
        <v>33280.334999999999</v>
      </c>
      <c r="D57" s="4">
        <v>33280.334999999999</v>
      </c>
      <c r="E57" s="16">
        <v>1</v>
      </c>
      <c r="F57" s="137">
        <f t="shared" si="0"/>
        <v>0</v>
      </c>
      <c r="G57" s="26">
        <f>'Water Use Current Ag'!AL54</f>
        <v>224.14600000000002</v>
      </c>
      <c r="H57" s="4">
        <v>179.28800000000001</v>
      </c>
      <c r="I57" s="4">
        <v>190.49350000000001</v>
      </c>
      <c r="J57" s="16">
        <v>0.94117647058823528</v>
      </c>
      <c r="K57" s="137">
        <f t="shared" si="1"/>
        <v>210.96094117647061</v>
      </c>
      <c r="L57" s="285">
        <f t="shared" si="2"/>
        <v>210.96094117647061</v>
      </c>
    </row>
    <row r="58" spans="1:12" x14ac:dyDescent="0.3">
      <c r="A58" s="421" t="s">
        <v>798</v>
      </c>
      <c r="B58" s="89">
        <f>'Water Use Current Ag'!K55</f>
        <v>0</v>
      </c>
      <c r="C58" s="4">
        <v>109477.735</v>
      </c>
      <c r="D58" s="4">
        <v>109477.735</v>
      </c>
      <c r="E58" s="16">
        <v>1</v>
      </c>
      <c r="F58" s="137">
        <f t="shared" si="0"/>
        <v>0</v>
      </c>
      <c r="G58" s="26">
        <f>'Water Use Current Ag'!AL55</f>
        <v>1421.8120000000001</v>
      </c>
      <c r="H58" s="4">
        <v>313.75400000000002</v>
      </c>
      <c r="I58" s="4">
        <v>448.22</v>
      </c>
      <c r="J58" s="16">
        <v>0.7</v>
      </c>
      <c r="K58" s="137">
        <f t="shared" si="1"/>
        <v>995.26840000000004</v>
      </c>
      <c r="L58" s="285">
        <f t="shared" si="2"/>
        <v>995.26840000000004</v>
      </c>
    </row>
    <row r="59" spans="1:12" x14ac:dyDescent="0.3">
      <c r="A59" s="421" t="s">
        <v>799</v>
      </c>
      <c r="B59" s="89">
        <f>'Water Use Current Ag'!K56</f>
        <v>0</v>
      </c>
      <c r="C59" s="4">
        <v>0</v>
      </c>
      <c r="D59" s="4">
        <v>0</v>
      </c>
      <c r="E59" s="16" t="e">
        <v>#DIV/0!</v>
      </c>
      <c r="F59" s="137">
        <v>0</v>
      </c>
      <c r="G59" s="26">
        <f>'Water Use Current Ag'!AL56</f>
        <v>100.422</v>
      </c>
      <c r="H59" s="4">
        <v>0</v>
      </c>
      <c r="I59" s="4">
        <v>11.205500000000001</v>
      </c>
      <c r="J59" s="16">
        <v>0</v>
      </c>
      <c r="K59" s="137">
        <f t="shared" si="1"/>
        <v>0</v>
      </c>
      <c r="L59" s="285">
        <f t="shared" si="2"/>
        <v>0</v>
      </c>
    </row>
    <row r="60" spans="1:12" x14ac:dyDescent="0.3">
      <c r="A60" s="421" t="s">
        <v>800</v>
      </c>
      <c r="B60" s="89">
        <f>'Water Use Current Ag'!K57</f>
        <v>17017.315000000002</v>
      </c>
      <c r="C60" s="4">
        <v>3529.7325000000001</v>
      </c>
      <c r="D60" s="4">
        <v>36406.669500000004</v>
      </c>
      <c r="E60" s="16">
        <v>9.6952908587257608E-2</v>
      </c>
      <c r="F60" s="137">
        <f>E60*B60</f>
        <v>1649.8781855955679</v>
      </c>
      <c r="G60" s="26">
        <f>'Water Use Current Ag'!AL57</f>
        <v>11871.576000000001</v>
      </c>
      <c r="H60" s="4">
        <v>33.616500000000002</v>
      </c>
      <c r="I60" s="4">
        <v>100.84950000000001</v>
      </c>
      <c r="J60" s="16">
        <v>0.33333333333333331</v>
      </c>
      <c r="K60" s="137">
        <f t="shared" si="1"/>
        <v>3957.192</v>
      </c>
      <c r="L60" s="285">
        <f t="shared" si="2"/>
        <v>5607.0701855955676</v>
      </c>
    </row>
    <row r="61" spans="1:12" x14ac:dyDescent="0.3">
      <c r="A61" s="421" t="s">
        <v>801</v>
      </c>
      <c r="B61" s="89">
        <f>'Water Use Current Ag'!K58</f>
        <v>179048.46999999994</v>
      </c>
      <c r="C61" s="4">
        <v>72286.680500000002</v>
      </c>
      <c r="D61" s="4">
        <v>956288.57550000004</v>
      </c>
      <c r="E61" s="16">
        <v>7.5590864883233147E-2</v>
      </c>
      <c r="F61" s="137">
        <f t="shared" si="0"/>
        <v>13534.42870331962</v>
      </c>
      <c r="G61" s="26">
        <f>'Water Use Current Ag'!AL58</f>
        <v>15772.795000000002</v>
      </c>
      <c r="H61" s="4">
        <v>302.54849999999999</v>
      </c>
      <c r="I61" s="4">
        <v>2162.6615000000002</v>
      </c>
      <c r="J61" s="16">
        <v>0.13989637305699482</v>
      </c>
      <c r="K61" s="137">
        <f t="shared" si="1"/>
        <v>2206.5568134715027</v>
      </c>
      <c r="L61" s="285">
        <f t="shared" si="2"/>
        <v>15740.985516791123</v>
      </c>
    </row>
    <row r="62" spans="1:12" x14ac:dyDescent="0.3">
      <c r="A62" s="421" t="s">
        <v>802</v>
      </c>
      <c r="B62" s="89">
        <f>'Water Use Current Ag'!K59</f>
        <v>111626.55200000001</v>
      </c>
      <c r="C62" s="4">
        <v>237903.9705</v>
      </c>
      <c r="D62" s="4">
        <v>548991.06149999995</v>
      </c>
      <c r="E62" s="16">
        <v>0.43334762108872699</v>
      </c>
      <c r="F62" s="137">
        <f t="shared" si="0"/>
        <v>48373.100759537083</v>
      </c>
      <c r="G62" s="26">
        <f>'Water Use Current Ag'!AL59</f>
        <v>7143.1749999999993</v>
      </c>
      <c r="H62" s="4">
        <v>179.28800000000001</v>
      </c>
      <c r="I62" s="4">
        <v>336.16500000000002</v>
      </c>
      <c r="J62" s="16">
        <v>0.53333333333333333</v>
      </c>
      <c r="K62" s="137">
        <f t="shared" si="1"/>
        <v>3809.6933333333327</v>
      </c>
      <c r="L62" s="285">
        <f t="shared" si="2"/>
        <v>52182.794092870419</v>
      </c>
    </row>
    <row r="63" spans="1:12" x14ac:dyDescent="0.3">
      <c r="A63" s="421" t="s">
        <v>803</v>
      </c>
      <c r="B63" s="89">
        <f>'Water Use Current Ag'!K60</f>
        <v>73184.456000000006</v>
      </c>
      <c r="C63" s="4">
        <v>130891.4455</v>
      </c>
      <c r="D63" s="4">
        <v>441507.90549999999</v>
      </c>
      <c r="E63" s="16">
        <v>0.29646455673713867</v>
      </c>
      <c r="F63" s="137">
        <f t="shared" si="0"/>
        <v>21696.597308088629</v>
      </c>
      <c r="G63" s="26">
        <f>'Water Use Current Ag'!AL60</f>
        <v>3282.585</v>
      </c>
      <c r="H63" s="4">
        <v>67.233000000000004</v>
      </c>
      <c r="I63" s="4">
        <v>930.05650000000003</v>
      </c>
      <c r="J63" s="16">
        <v>7.2289156626506021E-2</v>
      </c>
      <c r="K63" s="137">
        <f t="shared" si="1"/>
        <v>237.29530120481928</v>
      </c>
      <c r="L63" s="285">
        <f t="shared" si="2"/>
        <v>21933.892609293449</v>
      </c>
    </row>
    <row r="64" spans="1:12" x14ac:dyDescent="0.3">
      <c r="A64" s="421" t="s">
        <v>804</v>
      </c>
      <c r="B64" s="89">
        <f>'Water Use Current Ag'!K61</f>
        <v>64313.314999999995</v>
      </c>
      <c r="C64" s="4">
        <v>10062.539000000001</v>
      </c>
      <c r="D64" s="4">
        <v>284855.01549999998</v>
      </c>
      <c r="E64" s="16">
        <v>3.5325124896738919E-2</v>
      </c>
      <c r="F64" s="137">
        <f t="shared" si="0"/>
        <v>2271.8758848983125</v>
      </c>
      <c r="G64" s="26">
        <f>'Water Use Current Ag'!AL61</f>
        <v>5041.0800000000008</v>
      </c>
      <c r="H64" s="4">
        <v>78.438500000000005</v>
      </c>
      <c r="I64" s="4">
        <v>280.13749999999999</v>
      </c>
      <c r="J64" s="16">
        <v>0.28000000000000003</v>
      </c>
      <c r="K64" s="137">
        <f t="shared" si="1"/>
        <v>1411.5024000000003</v>
      </c>
      <c r="L64" s="285">
        <f t="shared" si="2"/>
        <v>3683.3782848983128</v>
      </c>
    </row>
    <row r="65" spans="1:12" x14ac:dyDescent="0.3">
      <c r="A65" s="421" t="s">
        <v>805</v>
      </c>
      <c r="B65" s="89">
        <f>'Water Use Current Ag'!K62</f>
        <v>13917.484</v>
      </c>
      <c r="C65" s="4">
        <v>9491.0584999999992</v>
      </c>
      <c r="D65" s="4">
        <v>79951.242499999993</v>
      </c>
      <c r="E65" s="16">
        <v>0.11871058163980379</v>
      </c>
      <c r="F65" s="137">
        <f t="shared" si="0"/>
        <v>1652.1526206026631</v>
      </c>
      <c r="G65" s="26">
        <f>'Water Use Current Ag'!AL62</f>
        <v>764.30899999999997</v>
      </c>
      <c r="H65" s="4">
        <v>11.205500000000001</v>
      </c>
      <c r="I65" s="4">
        <v>11.205500000000001</v>
      </c>
      <c r="J65" s="16">
        <v>1</v>
      </c>
      <c r="K65" s="137">
        <f t="shared" si="1"/>
        <v>764.30899999999997</v>
      </c>
      <c r="L65" s="285">
        <f t="shared" si="2"/>
        <v>2416.4616206026631</v>
      </c>
    </row>
    <row r="66" spans="1:12" x14ac:dyDescent="0.3">
      <c r="A66" s="421" t="s">
        <v>806</v>
      </c>
      <c r="B66" s="89">
        <f>'Water Use Current Ag'!K63</f>
        <v>0</v>
      </c>
      <c r="C66" s="4">
        <v>818.00149999999996</v>
      </c>
      <c r="D66" s="4">
        <v>6891.3824999999997</v>
      </c>
      <c r="E66" s="16">
        <v>0.11869918699186992</v>
      </c>
      <c r="F66" s="137">
        <f t="shared" si="0"/>
        <v>0</v>
      </c>
      <c r="G66" s="26">
        <f>'Water Use Current Ag'!AL63</f>
        <v>766.48</v>
      </c>
      <c r="H66" s="4">
        <v>0</v>
      </c>
      <c r="I66" s="4">
        <v>22.411000000000001</v>
      </c>
      <c r="J66" s="16">
        <v>0</v>
      </c>
      <c r="K66" s="137">
        <f t="shared" si="1"/>
        <v>0</v>
      </c>
      <c r="L66" s="285">
        <f t="shared" si="2"/>
        <v>0</v>
      </c>
    </row>
    <row r="67" spans="1:12" x14ac:dyDescent="0.3">
      <c r="A67" s="421" t="s">
        <v>807</v>
      </c>
      <c r="B67" s="89">
        <f>'Water Use Current Ag'!K64</f>
        <v>96621.585999999981</v>
      </c>
      <c r="C67" s="4">
        <v>168.08250000000001</v>
      </c>
      <c r="D67" s="4">
        <v>314751.28950000001</v>
      </c>
      <c r="E67" s="16">
        <v>5.3401687493324793E-4</v>
      </c>
      <c r="F67" s="137">
        <f t="shared" si="0"/>
        <v>51.597557406814047</v>
      </c>
      <c r="G67" s="26">
        <f>'Water Use Current Ag'!AL64</f>
        <v>9838</v>
      </c>
      <c r="H67" s="4">
        <v>145.67150000000001</v>
      </c>
      <c r="I67" s="4">
        <v>605.09699999999998</v>
      </c>
      <c r="J67" s="16">
        <v>0.24074074074074076</v>
      </c>
      <c r="K67" s="137">
        <f t="shared" si="1"/>
        <v>2368.4074074074074</v>
      </c>
      <c r="L67" s="285">
        <f t="shared" si="2"/>
        <v>2420.0049648142212</v>
      </c>
    </row>
    <row r="68" spans="1:12" x14ac:dyDescent="0.3">
      <c r="A68" s="421" t="s">
        <v>808</v>
      </c>
      <c r="B68" s="89">
        <f>'Water Use Current Ag'!K65</f>
        <v>17762.784</v>
      </c>
      <c r="C68" s="4">
        <v>0</v>
      </c>
      <c r="D68" s="4">
        <v>33739.760499999997</v>
      </c>
      <c r="E68" s="16">
        <v>0</v>
      </c>
      <c r="F68" s="137">
        <f t="shared" si="0"/>
        <v>0</v>
      </c>
      <c r="G68" s="26">
        <f>'Water Use Current Ag'!AL65</f>
        <v>1854</v>
      </c>
      <c r="H68" s="4">
        <v>11.205500000000001</v>
      </c>
      <c r="I68" s="4">
        <v>56.027500000000003</v>
      </c>
      <c r="J68" s="16">
        <v>0.2</v>
      </c>
      <c r="K68" s="137">
        <f t="shared" si="1"/>
        <v>370.8</v>
      </c>
      <c r="L68" s="285">
        <f t="shared" si="2"/>
        <v>370.8</v>
      </c>
    </row>
    <row r="69" spans="1:12" x14ac:dyDescent="0.3">
      <c r="A69" s="421" t="s">
        <v>809</v>
      </c>
      <c r="B69" s="89">
        <f>'Water Use Current Ag'!K66</f>
        <v>27025</v>
      </c>
      <c r="C69" s="4">
        <v>212.90450000000001</v>
      </c>
      <c r="D69" s="4">
        <v>74370.9035</v>
      </c>
      <c r="E69" s="16">
        <v>2.8627391893927983E-3</v>
      </c>
      <c r="F69" s="137">
        <f t="shared" si="0"/>
        <v>77.365526593340377</v>
      </c>
      <c r="G69" s="26">
        <f>'Water Use Current Ag'!AL66</f>
        <v>2794</v>
      </c>
      <c r="H69" s="4">
        <v>44.822000000000003</v>
      </c>
      <c r="I69" s="4">
        <v>179.28800000000001</v>
      </c>
      <c r="J69" s="16">
        <v>0.25</v>
      </c>
      <c r="K69" s="137">
        <f t="shared" si="1"/>
        <v>698.5</v>
      </c>
      <c r="L69" s="285">
        <f t="shared" si="2"/>
        <v>775.86552659334041</v>
      </c>
    </row>
    <row r="70" spans="1:12" x14ac:dyDescent="0.3">
      <c r="A70" s="421" t="s">
        <v>810</v>
      </c>
      <c r="B70" s="89">
        <f>'Water Use Current Ag'!K67</f>
        <v>66937.000000000029</v>
      </c>
      <c r="C70" s="4">
        <v>638.71349999999995</v>
      </c>
      <c r="D70" s="4">
        <v>187714.53599999999</v>
      </c>
      <c r="E70" s="16">
        <v>3.4025787965616043E-3</v>
      </c>
      <c r="F70" s="137">
        <f t="shared" si="0"/>
        <v>227.75841690544419</v>
      </c>
      <c r="G70" s="26">
        <f>'Water Use Current Ag'!AL67</f>
        <v>6832</v>
      </c>
      <c r="H70" s="4">
        <v>33.616500000000002</v>
      </c>
      <c r="I70" s="4">
        <v>134.46600000000001</v>
      </c>
      <c r="J70" s="16">
        <v>0.25</v>
      </c>
      <c r="K70" s="137">
        <f t="shared" si="1"/>
        <v>1708</v>
      </c>
      <c r="L70" s="285">
        <f t="shared" si="2"/>
        <v>1935.7584169054442</v>
      </c>
    </row>
    <row r="71" spans="1:12" x14ac:dyDescent="0.3">
      <c r="A71" s="421" t="s">
        <v>811</v>
      </c>
      <c r="B71" s="89">
        <f>'Water Use Current Ag'!K68</f>
        <v>286094</v>
      </c>
      <c r="C71" s="4">
        <v>5109.7079999999996</v>
      </c>
      <c r="D71" s="4">
        <v>1394221.9269999999</v>
      </c>
      <c r="E71" s="16">
        <v>3.6649172567488962E-3</v>
      </c>
      <c r="F71" s="137">
        <f t="shared" si="0"/>
        <v>1048.5108376523187</v>
      </c>
      <c r="G71" s="26">
        <f>'Water Use Current Ag'!AL68</f>
        <v>28154</v>
      </c>
      <c r="H71" s="4">
        <v>190.49350000000001</v>
      </c>
      <c r="I71" s="4">
        <v>773.17949999999996</v>
      </c>
      <c r="J71" s="16">
        <v>0.24637681159420294</v>
      </c>
      <c r="K71" s="137">
        <f t="shared" si="1"/>
        <v>6936.4927536231899</v>
      </c>
      <c r="L71" s="285">
        <f t="shared" si="2"/>
        <v>7985.0035912755084</v>
      </c>
    </row>
    <row r="72" spans="1:12" x14ac:dyDescent="0.3">
      <c r="A72" s="421" t="s">
        <v>812</v>
      </c>
      <c r="B72" s="89">
        <f>'Water Use Current Ag'!K69</f>
        <v>20670.620999999999</v>
      </c>
      <c r="C72" s="4">
        <v>280.13749999999999</v>
      </c>
      <c r="D72" s="4">
        <v>36597.163</v>
      </c>
      <c r="E72" s="16">
        <v>7.6546233925290875E-3</v>
      </c>
      <c r="F72" s="137">
        <f t="shared" ref="F72:F99" si="3">E72*B72</f>
        <v>158.225819044703</v>
      </c>
      <c r="G72" s="26">
        <f>'Water Use Current Ag'!AL69</f>
        <v>3410.88</v>
      </c>
      <c r="H72" s="4">
        <v>11.205500000000001</v>
      </c>
      <c r="I72" s="4">
        <v>112.05500000000001</v>
      </c>
      <c r="J72" s="16">
        <v>0.1</v>
      </c>
      <c r="K72" s="137">
        <f t="shared" ref="K72:K99" si="4">J72*G72</f>
        <v>341.08800000000002</v>
      </c>
      <c r="L72" s="285">
        <f t="shared" ref="L72:L99" si="5">SUM(F72,K72)</f>
        <v>499.313819044703</v>
      </c>
    </row>
    <row r="73" spans="1:12" x14ac:dyDescent="0.3">
      <c r="A73" s="421" t="s">
        <v>813</v>
      </c>
      <c r="B73" s="89">
        <f>'Water Use Current Ag'!K70</f>
        <v>93934.231</v>
      </c>
      <c r="C73" s="4">
        <v>1815.2909999999999</v>
      </c>
      <c r="D73" s="4">
        <v>337554.48200000002</v>
      </c>
      <c r="E73" s="16">
        <v>5.3777718762448544E-3</v>
      </c>
      <c r="F73" s="137">
        <f t="shared" si="3"/>
        <v>505.15686568848758</v>
      </c>
      <c r="G73" s="26">
        <f>'Water Use Current Ag'!AL70</f>
        <v>8886.4959999999992</v>
      </c>
      <c r="H73" s="4">
        <v>112.05500000000001</v>
      </c>
      <c r="I73" s="4">
        <v>1142.961</v>
      </c>
      <c r="J73" s="16">
        <v>9.8039215686274508E-2</v>
      </c>
      <c r="K73" s="137">
        <f t="shared" si="4"/>
        <v>871.2250980392156</v>
      </c>
      <c r="L73" s="285">
        <f t="shared" si="5"/>
        <v>1376.3819637277031</v>
      </c>
    </row>
    <row r="74" spans="1:12" x14ac:dyDescent="0.3">
      <c r="A74" s="421" t="s">
        <v>814</v>
      </c>
      <c r="B74" s="89">
        <f>'Water Use Current Ag'!K71</f>
        <v>43898</v>
      </c>
      <c r="C74" s="4">
        <v>537.86400000000003</v>
      </c>
      <c r="D74" s="4">
        <v>140561.79199999999</v>
      </c>
      <c r="E74" s="16">
        <v>3.8265306122448987E-3</v>
      </c>
      <c r="F74" s="137">
        <f t="shared" si="3"/>
        <v>167.97704081632656</v>
      </c>
      <c r="G74" s="26">
        <f>'Water Use Current Ag'!AL71</f>
        <v>4574</v>
      </c>
      <c r="H74" s="4">
        <v>44.822000000000003</v>
      </c>
      <c r="I74" s="4">
        <v>168.08250000000001</v>
      </c>
      <c r="J74" s="16">
        <v>0.26666666666666666</v>
      </c>
      <c r="K74" s="137">
        <f t="shared" si="4"/>
        <v>1219.7333333333333</v>
      </c>
      <c r="L74" s="285">
        <f t="shared" si="5"/>
        <v>1387.7103741496599</v>
      </c>
    </row>
    <row r="75" spans="1:12" x14ac:dyDescent="0.3">
      <c r="A75" s="421" t="s">
        <v>815</v>
      </c>
      <c r="B75" s="89">
        <f>'Water Use Current Ag'!K72</f>
        <v>57767.135999999999</v>
      </c>
      <c r="C75" s="4">
        <v>1613.5920000000001</v>
      </c>
      <c r="D75" s="4">
        <v>367921.38699999999</v>
      </c>
      <c r="E75" s="16">
        <v>4.3856977523299024E-3</v>
      </c>
      <c r="F75" s="137">
        <f t="shared" si="3"/>
        <v>253.34919851373579</v>
      </c>
      <c r="G75" s="26">
        <f>'Water Use Current Ag'!AL72</f>
        <v>6660.4319999999998</v>
      </c>
      <c r="H75" s="4">
        <v>156.87700000000001</v>
      </c>
      <c r="I75" s="4">
        <v>1120.55</v>
      </c>
      <c r="J75" s="16">
        <v>0.14000000000000001</v>
      </c>
      <c r="K75" s="137">
        <f t="shared" si="4"/>
        <v>932.46048000000008</v>
      </c>
      <c r="L75" s="285">
        <f t="shared" si="5"/>
        <v>1185.8096785137359</v>
      </c>
    </row>
    <row r="76" spans="1:12" x14ac:dyDescent="0.3">
      <c r="A76" s="421" t="s">
        <v>816</v>
      </c>
      <c r="B76" s="89">
        <f>'Water Use Current Ag'!K73</f>
        <v>90398.012000000002</v>
      </c>
      <c r="C76" s="4">
        <v>1804.0854999999999</v>
      </c>
      <c r="D76" s="4">
        <v>478463.64449999999</v>
      </c>
      <c r="E76" s="16">
        <v>3.7705801072624649E-3</v>
      </c>
      <c r="F76" s="137">
        <f t="shared" si="3"/>
        <v>340.85294578327358</v>
      </c>
      <c r="G76" s="26">
        <f>'Water Use Current Ag'!AL73</f>
        <v>9666.101999999999</v>
      </c>
      <c r="H76" s="4">
        <v>268.93200000000002</v>
      </c>
      <c r="I76" s="4">
        <v>795.59050000000002</v>
      </c>
      <c r="J76" s="16">
        <v>0.3380281690140845</v>
      </c>
      <c r="K76" s="137">
        <f t="shared" si="4"/>
        <v>3267.4147605633798</v>
      </c>
      <c r="L76" s="285">
        <f t="shared" si="5"/>
        <v>3608.2677063466535</v>
      </c>
    </row>
    <row r="77" spans="1:12" x14ac:dyDescent="0.3">
      <c r="A77" s="421" t="s">
        <v>817</v>
      </c>
      <c r="B77" s="89">
        <f>'Water Use Current Ag'!K74</f>
        <v>198672</v>
      </c>
      <c r="C77" s="4">
        <v>1994.579</v>
      </c>
      <c r="D77" s="4">
        <v>596928.19050000003</v>
      </c>
      <c r="E77" s="16">
        <v>3.3414052674062807E-3</v>
      </c>
      <c r="F77" s="137">
        <f t="shared" si="3"/>
        <v>663.84366728614054</v>
      </c>
      <c r="G77" s="26">
        <f>'Water Use Current Ag'!AL74</f>
        <v>20363.09</v>
      </c>
      <c r="H77" s="4">
        <v>89.644000000000005</v>
      </c>
      <c r="I77" s="4">
        <v>2801.375</v>
      </c>
      <c r="J77" s="16">
        <v>3.2000000000000001E-2</v>
      </c>
      <c r="K77" s="137">
        <f t="shared" si="4"/>
        <v>651.61887999999999</v>
      </c>
      <c r="L77" s="285">
        <f t="shared" si="5"/>
        <v>1315.4625472861405</v>
      </c>
    </row>
    <row r="78" spans="1:12" x14ac:dyDescent="0.3">
      <c r="A78" s="421" t="s">
        <v>818</v>
      </c>
      <c r="B78" s="89">
        <f>'Water Use Current Ag'!K75</f>
        <v>4093.9999999999995</v>
      </c>
      <c r="C78" s="4">
        <v>100.84950000000001</v>
      </c>
      <c r="D78" s="4">
        <v>13491.422</v>
      </c>
      <c r="E78" s="16">
        <v>7.4750830564784057E-3</v>
      </c>
      <c r="F78" s="137">
        <f t="shared" si="3"/>
        <v>30.602990033222589</v>
      </c>
      <c r="G78" s="26">
        <f>'Water Use Current Ag'!AL75</f>
        <v>846</v>
      </c>
      <c r="H78" s="4">
        <v>11.205500000000001</v>
      </c>
      <c r="I78" s="4">
        <v>67.233000000000004</v>
      </c>
      <c r="J78" s="16">
        <v>0.16666666666666666</v>
      </c>
      <c r="K78" s="137">
        <f t="shared" si="4"/>
        <v>141</v>
      </c>
      <c r="L78" s="285">
        <f t="shared" si="5"/>
        <v>171.6029900332226</v>
      </c>
    </row>
    <row r="79" spans="1:12" x14ac:dyDescent="0.3">
      <c r="A79" s="421" t="s">
        <v>819</v>
      </c>
      <c r="B79" s="89">
        <f>'Water Use Current Ag'!K76</f>
        <v>16892</v>
      </c>
      <c r="C79" s="4">
        <v>1647.2085</v>
      </c>
      <c r="D79" s="4">
        <v>27464.680499999999</v>
      </c>
      <c r="E79" s="16">
        <v>5.9975520195838433E-2</v>
      </c>
      <c r="F79" s="137">
        <f t="shared" si="3"/>
        <v>1013.1064871481028</v>
      </c>
      <c r="G79" s="26">
        <f>'Water Use Current Ag'!AL76</f>
        <v>1908.8040000000001</v>
      </c>
      <c r="H79" s="4">
        <v>100.84950000000001</v>
      </c>
      <c r="I79" s="4">
        <v>347.37049999999999</v>
      </c>
      <c r="J79" s="16">
        <v>0.29032258064516131</v>
      </c>
      <c r="K79" s="137">
        <f t="shared" si="4"/>
        <v>554.1689032258065</v>
      </c>
      <c r="L79" s="285">
        <f t="shared" si="5"/>
        <v>1567.2753903739094</v>
      </c>
    </row>
    <row r="80" spans="1:12" x14ac:dyDescent="0.3">
      <c r="A80" s="421" t="s">
        <v>820</v>
      </c>
      <c r="B80" s="89">
        <f>'Water Use Current Ag'!K77</f>
        <v>37395.999999999985</v>
      </c>
      <c r="C80" s="4">
        <v>1647.2085</v>
      </c>
      <c r="D80" s="4">
        <v>140158.394</v>
      </c>
      <c r="E80" s="16">
        <v>1.1752478413815158E-2</v>
      </c>
      <c r="F80" s="137">
        <f t="shared" si="3"/>
        <v>439.49568276303148</v>
      </c>
      <c r="G80" s="26">
        <f>'Water Use Current Ag'!AL77</f>
        <v>3937</v>
      </c>
      <c r="H80" s="4">
        <v>134.46600000000001</v>
      </c>
      <c r="I80" s="4">
        <v>448.22</v>
      </c>
      <c r="J80" s="16">
        <v>0.3</v>
      </c>
      <c r="K80" s="137">
        <f t="shared" si="4"/>
        <v>1181.0999999999999</v>
      </c>
      <c r="L80" s="285">
        <f t="shared" si="5"/>
        <v>1620.5956827630314</v>
      </c>
    </row>
    <row r="81" spans="1:12" x14ac:dyDescent="0.3">
      <c r="A81" s="421" t="s">
        <v>821</v>
      </c>
      <c r="B81" s="89">
        <f>'Water Use Current Ag'!K78</f>
        <v>7064.9999999999982</v>
      </c>
      <c r="C81" s="4">
        <v>100.84950000000001</v>
      </c>
      <c r="D81" s="4">
        <v>13793.970499999999</v>
      </c>
      <c r="E81" s="16">
        <v>7.311129163281885E-3</v>
      </c>
      <c r="F81" s="137">
        <f t="shared" si="3"/>
        <v>51.653127538586503</v>
      </c>
      <c r="G81" s="26">
        <f>'Water Use Current Ag'!AL78</f>
        <v>864</v>
      </c>
      <c r="H81" s="4">
        <v>33.616500000000002</v>
      </c>
      <c r="I81" s="4">
        <v>201.69900000000001</v>
      </c>
      <c r="J81" s="16">
        <v>0.16666666666666666</v>
      </c>
      <c r="K81" s="137">
        <f t="shared" si="4"/>
        <v>144</v>
      </c>
      <c r="L81" s="285">
        <f t="shared" si="5"/>
        <v>195.65312753858649</v>
      </c>
    </row>
    <row r="82" spans="1:12" x14ac:dyDescent="0.3">
      <c r="A82" s="421" t="s">
        <v>822</v>
      </c>
      <c r="B82" s="89">
        <f>'Water Use Current Ag'!K79</f>
        <v>0</v>
      </c>
      <c r="C82" s="4">
        <v>0</v>
      </c>
      <c r="D82" s="4">
        <v>0</v>
      </c>
      <c r="E82" s="16">
        <v>0</v>
      </c>
      <c r="F82" s="137">
        <f t="shared" si="3"/>
        <v>0</v>
      </c>
      <c r="G82" s="26">
        <f>'Water Use Current Ag'!AL79</f>
        <v>2.1960000000000002</v>
      </c>
      <c r="H82" s="4">
        <v>0</v>
      </c>
      <c r="I82" s="4">
        <v>0</v>
      </c>
      <c r="J82" s="16">
        <v>0</v>
      </c>
      <c r="K82" s="137">
        <v>0</v>
      </c>
      <c r="L82" s="285">
        <f t="shared" si="5"/>
        <v>0</v>
      </c>
    </row>
    <row r="83" spans="1:12" x14ac:dyDescent="0.3">
      <c r="A83" s="421" t="s">
        <v>823</v>
      </c>
      <c r="B83" s="89">
        <f>'Water Use Current Ag'!K80</f>
        <v>1104.4680000000001</v>
      </c>
      <c r="C83" s="4">
        <v>0</v>
      </c>
      <c r="D83" s="4">
        <v>4426.1724999999997</v>
      </c>
      <c r="E83" s="16">
        <v>0</v>
      </c>
      <c r="F83" s="137">
        <f t="shared" si="3"/>
        <v>0</v>
      </c>
      <c r="G83" s="26">
        <f>'Water Use Current Ag'!AL80</f>
        <v>161.76599999999999</v>
      </c>
      <c r="H83" s="4">
        <v>22.411000000000001</v>
      </c>
      <c r="I83" s="4">
        <v>44.822000000000003</v>
      </c>
      <c r="J83" s="16">
        <v>0.5</v>
      </c>
      <c r="K83" s="137">
        <f t="shared" si="4"/>
        <v>80.882999999999996</v>
      </c>
      <c r="L83" s="285">
        <f t="shared" si="5"/>
        <v>80.882999999999996</v>
      </c>
    </row>
    <row r="84" spans="1:12" x14ac:dyDescent="0.3">
      <c r="A84" s="421" t="s">
        <v>824</v>
      </c>
      <c r="B84" s="89">
        <f>'Water Use Current Ag'!K81</f>
        <v>1713.1129999999998</v>
      </c>
      <c r="C84" s="4">
        <v>0</v>
      </c>
      <c r="D84" s="4">
        <v>7003.4375</v>
      </c>
      <c r="E84" s="16">
        <v>0</v>
      </c>
      <c r="F84" s="137">
        <f t="shared" si="3"/>
        <v>0</v>
      </c>
      <c r="G84" s="26">
        <f>'Water Use Current Ag'!AL81</f>
        <v>212.34399999999999</v>
      </c>
      <c r="H84" s="4">
        <v>33.616500000000002</v>
      </c>
      <c r="I84" s="4">
        <v>67.233000000000004</v>
      </c>
      <c r="J84" s="16">
        <v>0.5</v>
      </c>
      <c r="K84" s="137">
        <f t="shared" si="4"/>
        <v>106.172</v>
      </c>
      <c r="L84" s="285">
        <f t="shared" si="5"/>
        <v>106.172</v>
      </c>
    </row>
    <row r="85" spans="1:12" x14ac:dyDescent="0.3">
      <c r="A85" s="421" t="s">
        <v>825</v>
      </c>
      <c r="B85" s="89">
        <f>'Water Use Current Ag'!K82</f>
        <v>87772.521999999997</v>
      </c>
      <c r="C85" s="4">
        <v>2106.634</v>
      </c>
      <c r="D85" s="4">
        <v>328007.39600000001</v>
      </c>
      <c r="E85" s="16">
        <v>6.4225198141568737E-3</v>
      </c>
      <c r="F85" s="137">
        <f t="shared" si="3"/>
        <v>563.7207616835201</v>
      </c>
      <c r="G85" s="26">
        <f>'Water Use Current Ag'!AL82</f>
        <v>10069.16</v>
      </c>
      <c r="H85" s="4">
        <v>134.46600000000001</v>
      </c>
      <c r="I85" s="4">
        <v>605.09699999999998</v>
      </c>
      <c r="J85" s="16">
        <v>0.22222222222222224</v>
      </c>
      <c r="K85" s="137">
        <f t="shared" si="4"/>
        <v>2237.5911111111113</v>
      </c>
      <c r="L85" s="285">
        <f t="shared" si="5"/>
        <v>2801.3118727946312</v>
      </c>
    </row>
    <row r="86" spans="1:12" x14ac:dyDescent="0.3">
      <c r="A86" s="421" t="s">
        <v>826</v>
      </c>
      <c r="B86" s="89">
        <f>'Water Use Current Ag'!K83</f>
        <v>18198.3</v>
      </c>
      <c r="C86" s="4">
        <v>560.27499999999998</v>
      </c>
      <c r="D86" s="4">
        <v>84702.374500000005</v>
      </c>
      <c r="E86" s="16">
        <v>6.6146315650218272E-3</v>
      </c>
      <c r="F86" s="137">
        <f t="shared" si="3"/>
        <v>120.37504960973672</v>
      </c>
      <c r="G86" s="26">
        <f>'Water Use Current Ag'!AL83</f>
        <v>3870.49</v>
      </c>
      <c r="H86" s="4">
        <v>89.644000000000005</v>
      </c>
      <c r="I86" s="4">
        <v>235.31549999999999</v>
      </c>
      <c r="J86" s="16">
        <v>0.38095238095238099</v>
      </c>
      <c r="K86" s="137">
        <f t="shared" si="4"/>
        <v>1474.4723809523809</v>
      </c>
      <c r="L86" s="285">
        <f t="shared" si="5"/>
        <v>1594.8474305621176</v>
      </c>
    </row>
    <row r="87" spans="1:12" x14ac:dyDescent="0.3">
      <c r="A87" s="421" t="s">
        <v>827</v>
      </c>
      <c r="B87" s="89">
        <f>'Water Use Current Ag'!K84</f>
        <v>30312.808000000012</v>
      </c>
      <c r="C87" s="4">
        <v>168.08250000000001</v>
      </c>
      <c r="D87" s="4">
        <v>92759.129000000001</v>
      </c>
      <c r="E87" s="16">
        <v>1.812031891761295E-3</v>
      </c>
      <c r="F87" s="137">
        <f t="shared" si="3"/>
        <v>54.927774824836938</v>
      </c>
      <c r="G87" s="26">
        <f>'Water Use Current Ag'!AL84</f>
        <v>3697.1279999999997</v>
      </c>
      <c r="H87" s="4">
        <v>112.05500000000001</v>
      </c>
      <c r="I87" s="4">
        <v>291.34300000000002</v>
      </c>
      <c r="J87" s="16">
        <v>0.38461538461538464</v>
      </c>
      <c r="K87" s="137">
        <f t="shared" si="4"/>
        <v>1421.9723076923076</v>
      </c>
      <c r="L87" s="285">
        <f t="shared" si="5"/>
        <v>1476.9000825171445</v>
      </c>
    </row>
    <row r="88" spans="1:12" x14ac:dyDescent="0.3">
      <c r="A88" s="421" t="s">
        <v>828</v>
      </c>
      <c r="B88" s="89">
        <f>'Water Use Current Ag'!K85</f>
        <v>29351.358</v>
      </c>
      <c r="C88" s="4">
        <v>212.90450000000001</v>
      </c>
      <c r="D88" s="4">
        <v>60364.0285</v>
      </c>
      <c r="E88" s="16">
        <v>3.5270094672359385E-3</v>
      </c>
      <c r="F88" s="137">
        <f t="shared" si="3"/>
        <v>103.5225175422313</v>
      </c>
      <c r="G88" s="26">
        <f>'Water Use Current Ag'!AL85</f>
        <v>2003.4559999999999</v>
      </c>
      <c r="H88" s="4">
        <v>78.438500000000005</v>
      </c>
      <c r="I88" s="4">
        <v>268.93200000000002</v>
      </c>
      <c r="J88" s="16">
        <v>0.29166666666666669</v>
      </c>
      <c r="K88" s="137">
        <f t="shared" si="4"/>
        <v>584.3413333333333</v>
      </c>
      <c r="L88" s="285">
        <f t="shared" si="5"/>
        <v>687.86385087556459</v>
      </c>
    </row>
    <row r="89" spans="1:12" x14ac:dyDescent="0.3">
      <c r="A89" s="421" t="s">
        <v>829</v>
      </c>
      <c r="B89" s="89">
        <f>'Water Use Current Ag'!K86</f>
        <v>6504.2280000000001</v>
      </c>
      <c r="C89" s="4">
        <v>190.49350000000001</v>
      </c>
      <c r="D89" s="4">
        <v>26893.200000000001</v>
      </c>
      <c r="E89" s="16">
        <v>7.0833333333333338E-3</v>
      </c>
      <c r="F89" s="137">
        <f t="shared" si="3"/>
        <v>46.071615000000001</v>
      </c>
      <c r="G89" s="26">
        <f>'Water Use Current Ag'!AL86</f>
        <v>1342.9759999999999</v>
      </c>
      <c r="H89" s="4">
        <v>44.822000000000003</v>
      </c>
      <c r="I89" s="4">
        <v>179.28800000000001</v>
      </c>
      <c r="J89" s="16">
        <v>0.25</v>
      </c>
      <c r="K89" s="137">
        <f t="shared" si="4"/>
        <v>335.74399999999997</v>
      </c>
      <c r="L89" s="285">
        <f t="shared" si="5"/>
        <v>381.81561499999998</v>
      </c>
    </row>
    <row r="90" spans="1:12" x14ac:dyDescent="0.3">
      <c r="A90" s="421" t="s">
        <v>830</v>
      </c>
      <c r="B90" s="89">
        <f>'Water Use Current Ag'!K87</f>
        <v>5310.4139999999998</v>
      </c>
      <c r="C90" s="4">
        <v>201.69900000000001</v>
      </c>
      <c r="D90" s="4">
        <v>31095.262500000001</v>
      </c>
      <c r="E90" s="16">
        <v>6.486486486486487E-3</v>
      </c>
      <c r="F90" s="137">
        <f t="shared" si="3"/>
        <v>34.445928648648653</v>
      </c>
      <c r="G90" s="26">
        <f>'Water Use Current Ag'!AL87</f>
        <v>2157.5680000000002</v>
      </c>
      <c r="H90" s="4">
        <v>78.438500000000005</v>
      </c>
      <c r="I90" s="4">
        <v>268.93200000000002</v>
      </c>
      <c r="J90" s="16">
        <v>0.29166666666666669</v>
      </c>
      <c r="K90" s="137">
        <f t="shared" si="4"/>
        <v>629.29066666666677</v>
      </c>
      <c r="L90" s="285">
        <f t="shared" si="5"/>
        <v>663.73659531531541</v>
      </c>
    </row>
    <row r="91" spans="1:12" x14ac:dyDescent="0.3">
      <c r="A91" s="421" t="s">
        <v>831</v>
      </c>
      <c r="B91" s="89">
        <f>'Water Use Current Ag'!K88</f>
        <v>151.41899999999998</v>
      </c>
      <c r="C91" s="4">
        <v>11.205500000000001</v>
      </c>
      <c r="D91" s="4">
        <v>571.48050000000001</v>
      </c>
      <c r="E91" s="16">
        <v>1.9607843137254902E-2</v>
      </c>
      <c r="F91" s="137">
        <f t="shared" si="3"/>
        <v>2.9689999999999994</v>
      </c>
      <c r="G91" s="26">
        <f>'Water Use Current Ag'!AL88</f>
        <v>35.112000000000002</v>
      </c>
      <c r="H91" s="4">
        <v>0</v>
      </c>
      <c r="I91" s="4">
        <v>11.205500000000001</v>
      </c>
      <c r="J91" s="16">
        <v>0</v>
      </c>
      <c r="K91" s="137">
        <f t="shared" si="4"/>
        <v>0</v>
      </c>
      <c r="L91" s="285">
        <f t="shared" si="5"/>
        <v>2.9689999999999994</v>
      </c>
    </row>
    <row r="92" spans="1:12" x14ac:dyDescent="0.3">
      <c r="A92" s="421" t="s">
        <v>832</v>
      </c>
      <c r="B92" s="89">
        <f>'Water Use Current Ag'!K89</f>
        <v>112206.84999999999</v>
      </c>
      <c r="C92" s="4">
        <v>705.94650000000001</v>
      </c>
      <c r="D92" s="4">
        <v>217453.93299999999</v>
      </c>
      <c r="E92" s="16">
        <v>3.2464186334123469E-3</v>
      </c>
      <c r="F92" s="137">
        <f t="shared" si="3"/>
        <v>364.27040863650416</v>
      </c>
      <c r="G92" s="26">
        <f>'Water Use Current Ag'!AL89</f>
        <v>12252</v>
      </c>
      <c r="H92" s="4">
        <v>56.027500000000003</v>
      </c>
      <c r="I92" s="4">
        <v>246.52099999999999</v>
      </c>
      <c r="J92" s="16">
        <v>0.22727272727272729</v>
      </c>
      <c r="K92" s="137">
        <f t="shared" si="4"/>
        <v>2784.545454545455</v>
      </c>
      <c r="L92" s="285">
        <f t="shared" si="5"/>
        <v>3148.8158631819592</v>
      </c>
    </row>
    <row r="93" spans="1:12" x14ac:dyDescent="0.3">
      <c r="A93" s="421" t="s">
        <v>833</v>
      </c>
      <c r="B93" s="89">
        <f>'Water Use Current Ag'!K90</f>
        <v>8595</v>
      </c>
      <c r="C93" s="4">
        <v>22.411000000000001</v>
      </c>
      <c r="D93" s="4">
        <v>17088.387500000001</v>
      </c>
      <c r="E93" s="16">
        <v>1.3114754098360656E-3</v>
      </c>
      <c r="F93" s="137">
        <f t="shared" si="3"/>
        <v>11.272131147540984</v>
      </c>
      <c r="G93" s="26">
        <f>'Water Use Current Ag'!AL90</f>
        <v>946</v>
      </c>
      <c r="H93" s="4">
        <v>11.205500000000001</v>
      </c>
      <c r="I93" s="4">
        <v>44.822000000000003</v>
      </c>
      <c r="J93" s="16">
        <v>0.25</v>
      </c>
      <c r="K93" s="137">
        <f t="shared" si="4"/>
        <v>236.5</v>
      </c>
      <c r="L93" s="285">
        <f t="shared" si="5"/>
        <v>247.77213114754099</v>
      </c>
    </row>
    <row r="94" spans="1:12" x14ac:dyDescent="0.3">
      <c r="A94" s="421" t="s">
        <v>834</v>
      </c>
      <c r="B94" s="89">
        <f>'Water Use Current Ag'!K91</f>
        <v>54722.15</v>
      </c>
      <c r="C94" s="4">
        <v>526.6585</v>
      </c>
      <c r="D94" s="4">
        <v>158221.66</v>
      </c>
      <c r="E94" s="16">
        <v>3.3286118980169971E-3</v>
      </c>
      <c r="F94" s="137">
        <f t="shared" si="3"/>
        <v>182.14879957507083</v>
      </c>
      <c r="G94" s="26">
        <f>'Water Use Current Ag'!AL91</f>
        <v>5843</v>
      </c>
      <c r="H94" s="4">
        <v>56.027500000000003</v>
      </c>
      <c r="I94" s="4">
        <v>3865.8975</v>
      </c>
      <c r="J94" s="16">
        <v>1.4492753623188406E-2</v>
      </c>
      <c r="K94" s="137">
        <f t="shared" si="4"/>
        <v>84.681159420289859</v>
      </c>
      <c r="L94" s="285">
        <f t="shared" si="5"/>
        <v>266.8299589953607</v>
      </c>
    </row>
    <row r="95" spans="1:12" x14ac:dyDescent="0.3">
      <c r="A95" s="421" t="s">
        <v>835</v>
      </c>
      <c r="B95" s="89">
        <f>'Water Use Current Ag'!K92</f>
        <v>14286</v>
      </c>
      <c r="C95" s="4">
        <v>246.52099999999999</v>
      </c>
      <c r="D95" s="4">
        <v>73777.012000000002</v>
      </c>
      <c r="E95" s="16">
        <v>3.3414337788578367E-3</v>
      </c>
      <c r="F95" s="137">
        <f t="shared" si="3"/>
        <v>47.735722964763056</v>
      </c>
      <c r="G95" s="26">
        <f>'Water Use Current Ag'!AL92</f>
        <v>1757</v>
      </c>
      <c r="H95" s="4">
        <v>33.616500000000002</v>
      </c>
      <c r="I95" s="4">
        <v>840.41250000000002</v>
      </c>
      <c r="J95" s="16">
        <v>0.04</v>
      </c>
      <c r="K95" s="137">
        <f t="shared" si="4"/>
        <v>70.28</v>
      </c>
      <c r="L95" s="285">
        <f t="shared" si="5"/>
        <v>118.01572296476306</v>
      </c>
    </row>
    <row r="96" spans="1:12" x14ac:dyDescent="0.3">
      <c r="A96" s="421" t="s">
        <v>836</v>
      </c>
      <c r="B96" s="89">
        <f>'Water Use Current Ag'!K93</f>
        <v>16060</v>
      </c>
      <c r="C96" s="4">
        <v>246.52099999999999</v>
      </c>
      <c r="D96" s="4">
        <v>74673.452000000005</v>
      </c>
      <c r="E96" s="16">
        <v>3.3013205282112841E-3</v>
      </c>
      <c r="F96" s="137">
        <f t="shared" si="3"/>
        <v>53.019207683073226</v>
      </c>
      <c r="G96" s="26">
        <f>'Water Use Current Ag'!AL93</f>
        <v>2716</v>
      </c>
      <c r="H96" s="4">
        <v>0</v>
      </c>
      <c r="I96" s="4">
        <v>0</v>
      </c>
      <c r="J96" s="16">
        <v>0</v>
      </c>
      <c r="K96" s="137">
        <f t="shared" si="4"/>
        <v>0</v>
      </c>
      <c r="L96" s="285">
        <f t="shared" si="5"/>
        <v>53.019207683073226</v>
      </c>
    </row>
    <row r="97" spans="1:12" x14ac:dyDescent="0.3">
      <c r="A97" s="421" t="s">
        <v>837</v>
      </c>
      <c r="B97" s="89">
        <f>'Water Use Current Ag'!K94</f>
        <v>0</v>
      </c>
      <c r="C97" s="4">
        <v>0</v>
      </c>
      <c r="D97" s="4">
        <v>0</v>
      </c>
      <c r="E97" s="16">
        <v>0</v>
      </c>
      <c r="F97" s="137">
        <f t="shared" si="3"/>
        <v>0</v>
      </c>
      <c r="G97" s="26">
        <f>'Water Use Current Ag'!AL94</f>
        <v>2074.136</v>
      </c>
      <c r="H97" s="4">
        <v>0</v>
      </c>
      <c r="I97" s="4">
        <v>0</v>
      </c>
      <c r="J97" s="16">
        <v>0</v>
      </c>
      <c r="K97" s="137">
        <f t="shared" si="4"/>
        <v>0</v>
      </c>
      <c r="L97" s="285">
        <f t="shared" si="5"/>
        <v>0</v>
      </c>
    </row>
    <row r="98" spans="1:12" x14ac:dyDescent="0.3">
      <c r="A98" s="421" t="s">
        <v>838</v>
      </c>
      <c r="B98" s="89">
        <f>'Water Use Current Ag'!K95</f>
        <v>82154.252999999997</v>
      </c>
      <c r="C98" s="4">
        <v>773.17949999999996</v>
      </c>
      <c r="D98" s="4">
        <v>233018.3725</v>
      </c>
      <c r="E98" s="16">
        <v>3.31810531377735E-3</v>
      </c>
      <c r="F98" s="137">
        <f t="shared" si="3"/>
        <v>272.59646342870877</v>
      </c>
      <c r="G98" s="26">
        <f>'Water Use Current Ag'!AL95</f>
        <v>8327.0460000000003</v>
      </c>
      <c r="H98" s="4">
        <v>0</v>
      </c>
      <c r="I98" s="4">
        <v>0</v>
      </c>
      <c r="J98" s="16">
        <v>0</v>
      </c>
      <c r="K98" s="137">
        <f t="shared" si="4"/>
        <v>0</v>
      </c>
      <c r="L98" s="285">
        <f t="shared" si="5"/>
        <v>272.59646342870877</v>
      </c>
    </row>
    <row r="99" spans="1:12" ht="15" thickBot="1" x14ac:dyDescent="0.35">
      <c r="A99" s="421" t="s">
        <v>839</v>
      </c>
      <c r="B99" s="89">
        <f>'Water Use Current Ag'!K96</f>
        <v>28416.746999999999</v>
      </c>
      <c r="C99" s="19">
        <v>112.05500000000001</v>
      </c>
      <c r="D99" s="19">
        <v>32742.471000000001</v>
      </c>
      <c r="E99" s="16">
        <v>3.4223134839151269E-3</v>
      </c>
      <c r="F99" s="137">
        <f t="shared" si="3"/>
        <v>97.25101642710473</v>
      </c>
      <c r="G99" s="26">
        <f>'Water Use Current Ag'!AL96</f>
        <v>4849.8180000000002</v>
      </c>
      <c r="H99" s="19">
        <v>11.205500000000001</v>
      </c>
      <c r="I99" s="19">
        <v>22.411000000000001</v>
      </c>
      <c r="J99" s="16">
        <v>0.5</v>
      </c>
      <c r="K99" s="137">
        <f t="shared" si="4"/>
        <v>2424.9090000000001</v>
      </c>
      <c r="L99" s="285">
        <f t="shared" si="5"/>
        <v>2522.1600164271049</v>
      </c>
    </row>
  </sheetData>
  <mergeCells count="4">
    <mergeCell ref="A1:N5"/>
    <mergeCell ref="A6:F6"/>
    <mergeCell ref="G6:K6"/>
    <mergeCell ref="L6:L7"/>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7FFF7"/>
  </sheetPr>
  <dimension ref="A1:AK95"/>
  <sheetViews>
    <sheetView topLeftCell="AA1" workbookViewId="0">
      <selection activeCell="AH21" sqref="AH21"/>
    </sheetView>
  </sheetViews>
  <sheetFormatPr defaultRowHeight="14.4" x14ac:dyDescent="0.3"/>
  <cols>
    <col min="2" max="2" width="14.44140625" customWidth="1"/>
    <col min="5" max="5" width="23.33203125" customWidth="1"/>
    <col min="8" max="8" width="13.109375" customWidth="1"/>
    <col min="14" max="14" width="21.33203125" customWidth="1"/>
    <col min="20" max="20" width="13.21875" customWidth="1"/>
    <col min="28" max="28" width="12.109375" customWidth="1"/>
    <col min="29" max="29" width="11.6640625" customWidth="1"/>
    <col min="30" max="30" width="11.33203125" customWidth="1"/>
    <col min="31" max="31" width="10.33203125" customWidth="1"/>
    <col min="32" max="32" width="11" customWidth="1"/>
    <col min="33" max="34" width="11.5546875" customWidth="1"/>
    <col min="37" max="37" width="10.5546875" customWidth="1"/>
  </cols>
  <sheetData>
    <row r="1" spans="1:37" s="77" customFormat="1" ht="27.6" customHeight="1" x14ac:dyDescent="0.35">
      <c r="A1" s="46" t="s">
        <v>422</v>
      </c>
      <c r="B1" s="45"/>
      <c r="C1" s="45"/>
      <c r="D1" s="45"/>
      <c r="E1" s="45"/>
      <c r="F1" s="45"/>
      <c r="G1" s="45"/>
      <c r="H1" s="45"/>
      <c r="I1" s="45"/>
      <c r="J1" s="45"/>
      <c r="K1" s="47" t="s">
        <v>554</v>
      </c>
      <c r="L1" s="45"/>
      <c r="M1" s="45"/>
      <c r="N1" s="45"/>
      <c r="O1" s="47" t="s">
        <v>555</v>
      </c>
      <c r="P1" s="47"/>
      <c r="Q1" s="47"/>
      <c r="R1" s="47" t="s">
        <v>556</v>
      </c>
      <c r="S1" s="45"/>
      <c r="T1" s="45"/>
      <c r="U1" s="45"/>
      <c r="V1" s="45"/>
      <c r="W1" s="45"/>
      <c r="X1" s="45"/>
      <c r="Y1" s="45"/>
      <c r="Z1" s="45"/>
      <c r="AA1" s="45"/>
      <c r="AB1" s="45"/>
    </row>
    <row r="2" spans="1:37" s="77" customFormat="1" ht="108.6" customHeight="1" thickBot="1" x14ac:dyDescent="0.35">
      <c r="A2" s="48" t="s">
        <v>423</v>
      </c>
      <c r="B2" s="48" t="s">
        <v>423</v>
      </c>
      <c r="C2" s="48" t="s">
        <v>423</v>
      </c>
      <c r="D2" s="48" t="s">
        <v>423</v>
      </c>
      <c r="E2" s="48" t="s">
        <v>424</v>
      </c>
      <c r="F2" s="48" t="s">
        <v>425</v>
      </c>
      <c r="G2" s="48" t="s">
        <v>425</v>
      </c>
      <c r="H2" s="48" t="s">
        <v>425</v>
      </c>
      <c r="I2" s="48" t="s">
        <v>425</v>
      </c>
      <c r="J2" s="48" t="s">
        <v>425</v>
      </c>
      <c r="K2" s="48" t="s">
        <v>557</v>
      </c>
      <c r="L2" s="48" t="s">
        <v>557</v>
      </c>
      <c r="M2" s="49" t="s">
        <v>425</v>
      </c>
      <c r="N2" s="48" t="s">
        <v>425</v>
      </c>
      <c r="O2" s="48" t="s">
        <v>423</v>
      </c>
      <c r="P2" s="48" t="s">
        <v>423</v>
      </c>
      <c r="Q2" s="49" t="s">
        <v>569</v>
      </c>
      <c r="R2" s="48" t="s">
        <v>570</v>
      </c>
      <c r="S2" s="48" t="s">
        <v>571</v>
      </c>
      <c r="T2" s="48" t="s">
        <v>425</v>
      </c>
      <c r="U2" s="48" t="s">
        <v>572</v>
      </c>
      <c r="V2" s="48" t="s">
        <v>572</v>
      </c>
      <c r="W2" s="48" t="s">
        <v>425</v>
      </c>
      <c r="X2" s="48" t="s">
        <v>425</v>
      </c>
      <c r="Y2" s="48" t="s">
        <v>425</v>
      </c>
      <c r="Z2" s="48" t="s">
        <v>425</v>
      </c>
      <c r="AA2" s="48" t="s">
        <v>425</v>
      </c>
      <c r="AB2" s="48" t="s">
        <v>425</v>
      </c>
    </row>
    <row r="3" spans="1:37" s="52" customFormat="1" ht="48" customHeight="1" thickBot="1" x14ac:dyDescent="0.35">
      <c r="A3" s="50" t="s">
        <v>426</v>
      </c>
      <c r="B3" s="50" t="s">
        <v>427</v>
      </c>
      <c r="C3" s="50" t="s">
        <v>428</v>
      </c>
      <c r="D3" s="51" t="s">
        <v>429</v>
      </c>
      <c r="E3" s="51" t="s">
        <v>430</v>
      </c>
      <c r="F3" s="50" t="s">
        <v>431</v>
      </c>
      <c r="G3" s="51" t="s">
        <v>432</v>
      </c>
      <c r="H3" s="51" t="s">
        <v>433</v>
      </c>
      <c r="I3" s="51" t="s">
        <v>434</v>
      </c>
      <c r="J3" s="50" t="s">
        <v>435</v>
      </c>
      <c r="K3" s="50" t="s">
        <v>561</v>
      </c>
      <c r="L3" s="50" t="s">
        <v>562</v>
      </c>
      <c r="M3" s="51" t="s">
        <v>563</v>
      </c>
      <c r="N3" s="51" t="s">
        <v>564</v>
      </c>
      <c r="O3" s="51" t="s">
        <v>565</v>
      </c>
      <c r="P3" s="51" t="s">
        <v>566</v>
      </c>
      <c r="Q3" s="51" t="s">
        <v>567</v>
      </c>
      <c r="R3" s="51" t="s">
        <v>568</v>
      </c>
      <c r="S3" s="51" t="s">
        <v>573</v>
      </c>
      <c r="T3" s="51" t="s">
        <v>574</v>
      </c>
      <c r="U3" s="51" t="s">
        <v>575</v>
      </c>
      <c r="V3" s="51" t="s">
        <v>576</v>
      </c>
      <c r="W3" s="51" t="s">
        <v>577</v>
      </c>
      <c r="X3" s="51" t="s">
        <v>578</v>
      </c>
      <c r="Y3" s="51" t="s">
        <v>579</v>
      </c>
      <c r="Z3" s="51" t="s">
        <v>580</v>
      </c>
      <c r="AA3" s="51" t="s">
        <v>581</v>
      </c>
      <c r="AB3" s="51" t="s">
        <v>582</v>
      </c>
      <c r="AC3" s="53" t="s">
        <v>601</v>
      </c>
      <c r="AD3" s="53" t="s">
        <v>602</v>
      </c>
      <c r="AE3" s="53" t="s">
        <v>603</v>
      </c>
      <c r="AF3" s="53" t="s">
        <v>604</v>
      </c>
      <c r="AG3" s="53" t="s">
        <v>605</v>
      </c>
      <c r="AH3" s="53" t="s">
        <v>606</v>
      </c>
      <c r="AJ3" s="218" t="s">
        <v>225</v>
      </c>
      <c r="AK3" s="219" t="s">
        <v>909</v>
      </c>
    </row>
    <row r="4" spans="1:37" s="78" customFormat="1" x14ac:dyDescent="0.3">
      <c r="A4" s="78">
        <v>8219</v>
      </c>
      <c r="B4" s="78" t="s">
        <v>469</v>
      </c>
      <c r="C4" s="78" t="s">
        <v>53</v>
      </c>
      <c r="D4" s="78" t="s">
        <v>470</v>
      </c>
      <c r="E4" s="78" t="s">
        <v>457</v>
      </c>
      <c r="F4" s="78" t="s">
        <v>439</v>
      </c>
      <c r="G4" s="78" t="s">
        <v>440</v>
      </c>
      <c r="H4" s="78" t="s">
        <v>441</v>
      </c>
      <c r="I4" s="78" t="s">
        <v>366</v>
      </c>
      <c r="J4" s="78" t="s">
        <v>607</v>
      </c>
      <c r="K4" s="78">
        <v>38.699399999999997</v>
      </c>
      <c r="L4" s="78">
        <v>-104.70059999999999</v>
      </c>
      <c r="M4" s="78" t="s">
        <v>781</v>
      </c>
      <c r="N4" s="78" t="s">
        <v>560</v>
      </c>
      <c r="O4" s="78">
        <v>1980</v>
      </c>
      <c r="P4" s="78">
        <v>207</v>
      </c>
      <c r="Q4" s="101">
        <v>1742884</v>
      </c>
      <c r="R4" s="102">
        <v>0.96</v>
      </c>
      <c r="S4" s="78" t="s">
        <v>590</v>
      </c>
      <c r="T4" s="78" t="s">
        <v>591</v>
      </c>
      <c r="U4" s="78">
        <v>707.72</v>
      </c>
      <c r="V4" s="78">
        <v>707.72</v>
      </c>
      <c r="W4" s="103">
        <v>1751.6</v>
      </c>
      <c r="X4" s="78">
        <v>871.44</v>
      </c>
      <c r="Y4" s="103">
        <v>2091.46</v>
      </c>
      <c r="Z4" s="103">
        <v>1197.3599999999999</v>
      </c>
      <c r="AA4" s="78">
        <v>836.58</v>
      </c>
      <c r="AB4" s="103">
        <v>1917.17</v>
      </c>
      <c r="AC4" s="78">
        <f>W4*3.07</f>
        <v>5377.4119999999994</v>
      </c>
      <c r="AD4" s="78">
        <f t="shared" ref="AD4:AH4" si="0">X4*3.07</f>
        <v>2675.3208</v>
      </c>
      <c r="AE4" s="78">
        <f t="shared" si="0"/>
        <v>6420.7821999999996</v>
      </c>
      <c r="AF4" s="78">
        <f t="shared" si="0"/>
        <v>3675.8951999999995</v>
      </c>
      <c r="AG4" s="78">
        <f t="shared" si="0"/>
        <v>2568.3006</v>
      </c>
      <c r="AH4" s="78">
        <f t="shared" si="0"/>
        <v>5885.7119000000002</v>
      </c>
      <c r="AJ4" s="237" t="s">
        <v>748</v>
      </c>
      <c r="AK4" s="237">
        <v>0</v>
      </c>
    </row>
    <row r="5" spans="1:37" x14ac:dyDescent="0.3">
      <c r="AJ5" s="237" t="s">
        <v>749</v>
      </c>
      <c r="AK5" s="237">
        <v>0</v>
      </c>
    </row>
    <row r="6" spans="1:37" x14ac:dyDescent="0.3">
      <c r="AJ6" s="237" t="s">
        <v>750</v>
      </c>
      <c r="AK6" s="237">
        <v>0</v>
      </c>
    </row>
    <row r="7" spans="1:37" x14ac:dyDescent="0.3">
      <c r="AJ7" s="237" t="s">
        <v>751</v>
      </c>
      <c r="AK7" s="237">
        <v>0</v>
      </c>
    </row>
    <row r="8" spans="1:37" x14ac:dyDescent="0.3">
      <c r="AJ8" s="237" t="s">
        <v>752</v>
      </c>
      <c r="AK8" s="237">
        <v>0</v>
      </c>
    </row>
    <row r="9" spans="1:37" x14ac:dyDescent="0.3">
      <c r="AJ9" s="237" t="s">
        <v>753</v>
      </c>
      <c r="AK9" s="237">
        <v>0</v>
      </c>
    </row>
    <row r="10" spans="1:37" x14ac:dyDescent="0.3">
      <c r="AJ10" s="237" t="s">
        <v>754</v>
      </c>
      <c r="AK10" s="237">
        <v>0</v>
      </c>
    </row>
    <row r="11" spans="1:37" x14ac:dyDescent="0.3">
      <c r="AJ11" s="237" t="s">
        <v>755</v>
      </c>
      <c r="AK11" s="237">
        <v>0</v>
      </c>
    </row>
    <row r="12" spans="1:37" x14ac:dyDescent="0.3">
      <c r="AJ12" s="237" t="s">
        <v>756</v>
      </c>
      <c r="AK12" s="237">
        <v>0</v>
      </c>
    </row>
    <row r="13" spans="1:37" x14ac:dyDescent="0.3">
      <c r="AJ13" s="237" t="s">
        <v>757</v>
      </c>
      <c r="AK13" s="237">
        <v>0</v>
      </c>
    </row>
    <row r="14" spans="1:37" x14ac:dyDescent="0.3">
      <c r="AJ14" s="237" t="s">
        <v>758</v>
      </c>
      <c r="AK14" s="237">
        <v>0</v>
      </c>
    </row>
    <row r="15" spans="1:37" x14ac:dyDescent="0.3">
      <c r="AJ15" s="237" t="s">
        <v>759</v>
      </c>
      <c r="AK15" s="237">
        <v>0</v>
      </c>
    </row>
    <row r="16" spans="1:37" x14ac:dyDescent="0.3">
      <c r="AJ16" s="237" t="s">
        <v>760</v>
      </c>
      <c r="AK16" s="237">
        <v>0</v>
      </c>
    </row>
    <row r="17" spans="36:37" x14ac:dyDescent="0.3">
      <c r="AJ17" s="237" t="s">
        <v>761</v>
      </c>
      <c r="AK17" s="237">
        <v>0</v>
      </c>
    </row>
    <row r="18" spans="36:37" x14ac:dyDescent="0.3">
      <c r="AJ18" s="237" t="s">
        <v>762</v>
      </c>
      <c r="AK18" s="237">
        <v>0</v>
      </c>
    </row>
    <row r="19" spans="36:37" x14ac:dyDescent="0.3">
      <c r="AJ19" s="237" t="s">
        <v>763</v>
      </c>
      <c r="AK19" s="237">
        <v>0</v>
      </c>
    </row>
    <row r="20" spans="36:37" x14ac:dyDescent="0.3">
      <c r="AJ20" s="237" t="s">
        <v>764</v>
      </c>
      <c r="AK20" s="237">
        <v>0</v>
      </c>
    </row>
    <row r="21" spans="36:37" x14ac:dyDescent="0.3">
      <c r="AJ21" s="237" t="s">
        <v>765</v>
      </c>
      <c r="AK21" s="237">
        <v>0</v>
      </c>
    </row>
    <row r="22" spans="36:37" x14ac:dyDescent="0.3">
      <c r="AJ22" s="237" t="s">
        <v>766</v>
      </c>
      <c r="AK22" s="237">
        <v>0</v>
      </c>
    </row>
    <row r="23" spans="36:37" x14ac:dyDescent="0.3">
      <c r="AJ23" s="237" t="s">
        <v>767</v>
      </c>
      <c r="AK23" s="237">
        <v>0</v>
      </c>
    </row>
    <row r="24" spans="36:37" x14ac:dyDescent="0.3">
      <c r="AJ24" s="237" t="s">
        <v>768</v>
      </c>
      <c r="AK24" s="237">
        <v>0</v>
      </c>
    </row>
    <row r="25" spans="36:37" x14ac:dyDescent="0.3">
      <c r="AJ25" s="237" t="s">
        <v>769</v>
      </c>
      <c r="AK25" s="237">
        <v>0</v>
      </c>
    </row>
    <row r="26" spans="36:37" x14ac:dyDescent="0.3">
      <c r="AJ26" s="237" t="s">
        <v>770</v>
      </c>
      <c r="AK26" s="237">
        <v>0</v>
      </c>
    </row>
    <row r="27" spans="36:37" x14ac:dyDescent="0.3">
      <c r="AJ27" s="237" t="s">
        <v>771</v>
      </c>
      <c r="AK27" s="237">
        <v>0</v>
      </c>
    </row>
    <row r="28" spans="36:37" x14ac:dyDescent="0.3">
      <c r="AJ28" s="237" t="s">
        <v>772</v>
      </c>
      <c r="AK28" s="237">
        <v>0</v>
      </c>
    </row>
    <row r="29" spans="36:37" x14ac:dyDescent="0.3">
      <c r="AJ29" s="237" t="s">
        <v>773</v>
      </c>
      <c r="AK29" s="237">
        <v>0</v>
      </c>
    </row>
    <row r="30" spans="36:37" x14ac:dyDescent="0.3">
      <c r="AJ30" s="237" t="s">
        <v>774</v>
      </c>
      <c r="AK30" s="237">
        <v>0</v>
      </c>
    </row>
    <row r="31" spans="36:37" x14ac:dyDescent="0.3">
      <c r="AJ31" s="237" t="s">
        <v>775</v>
      </c>
      <c r="AK31" s="237">
        <v>0</v>
      </c>
    </row>
    <row r="32" spans="36:37" x14ac:dyDescent="0.3">
      <c r="AJ32" s="237" t="s">
        <v>776</v>
      </c>
      <c r="AK32" s="237">
        <v>0</v>
      </c>
    </row>
    <row r="33" spans="36:37" x14ac:dyDescent="0.3">
      <c r="AJ33" s="237" t="s">
        <v>777</v>
      </c>
      <c r="AK33" s="237">
        <v>0</v>
      </c>
    </row>
    <row r="34" spans="36:37" x14ac:dyDescent="0.3">
      <c r="AJ34" s="237" t="s">
        <v>778</v>
      </c>
      <c r="AK34" s="237">
        <v>0</v>
      </c>
    </row>
    <row r="35" spans="36:37" x14ac:dyDescent="0.3">
      <c r="AJ35" s="237" t="s">
        <v>779</v>
      </c>
      <c r="AK35" s="237">
        <v>0</v>
      </c>
    </row>
    <row r="36" spans="36:37" x14ac:dyDescent="0.3">
      <c r="AJ36" s="237" t="s">
        <v>780</v>
      </c>
      <c r="AK36" s="237">
        <v>0</v>
      </c>
    </row>
    <row r="37" spans="36:37" x14ac:dyDescent="0.3">
      <c r="AJ37" s="237" t="s">
        <v>781</v>
      </c>
      <c r="AK37" s="211">
        <f>AF4</f>
        <v>3675.8951999999995</v>
      </c>
    </row>
    <row r="38" spans="36:37" x14ac:dyDescent="0.3">
      <c r="AJ38" s="237" t="s">
        <v>782</v>
      </c>
      <c r="AK38" s="211">
        <v>0</v>
      </c>
    </row>
    <row r="39" spans="36:37" x14ac:dyDescent="0.3">
      <c r="AJ39" s="237" t="s">
        <v>783</v>
      </c>
      <c r="AK39" s="211">
        <v>0</v>
      </c>
    </row>
    <row r="40" spans="36:37" x14ac:dyDescent="0.3">
      <c r="AJ40" s="237" t="s">
        <v>784</v>
      </c>
      <c r="AK40" s="211">
        <v>0</v>
      </c>
    </row>
    <row r="41" spans="36:37" x14ac:dyDescent="0.3">
      <c r="AJ41" s="237" t="s">
        <v>785</v>
      </c>
      <c r="AK41" s="211">
        <v>0</v>
      </c>
    </row>
    <row r="42" spans="36:37" x14ac:dyDescent="0.3">
      <c r="AJ42" s="237" t="s">
        <v>786</v>
      </c>
      <c r="AK42" s="211">
        <v>0</v>
      </c>
    </row>
    <row r="43" spans="36:37" x14ac:dyDescent="0.3">
      <c r="AJ43" s="237" t="s">
        <v>787</v>
      </c>
      <c r="AK43" s="211">
        <v>0</v>
      </c>
    </row>
    <row r="44" spans="36:37" x14ac:dyDescent="0.3">
      <c r="AJ44" s="237" t="s">
        <v>788</v>
      </c>
      <c r="AK44" s="211">
        <v>0</v>
      </c>
    </row>
    <row r="45" spans="36:37" x14ac:dyDescent="0.3">
      <c r="AJ45" s="237" t="s">
        <v>789</v>
      </c>
      <c r="AK45" s="211">
        <v>0</v>
      </c>
    </row>
    <row r="46" spans="36:37" x14ac:dyDescent="0.3">
      <c r="AJ46" s="237" t="s">
        <v>790</v>
      </c>
      <c r="AK46" s="211">
        <v>0</v>
      </c>
    </row>
    <row r="47" spans="36:37" x14ac:dyDescent="0.3">
      <c r="AJ47" s="237" t="s">
        <v>791</v>
      </c>
      <c r="AK47" s="211">
        <v>0</v>
      </c>
    </row>
    <row r="48" spans="36:37" x14ac:dyDescent="0.3">
      <c r="AJ48" s="237" t="s">
        <v>792</v>
      </c>
      <c r="AK48" s="211">
        <v>0</v>
      </c>
    </row>
    <row r="49" spans="36:37" x14ac:dyDescent="0.3">
      <c r="AJ49" s="237" t="s">
        <v>793</v>
      </c>
      <c r="AK49" s="211">
        <v>0</v>
      </c>
    </row>
    <row r="50" spans="36:37" x14ac:dyDescent="0.3">
      <c r="AJ50" s="237" t="s">
        <v>794</v>
      </c>
      <c r="AK50" s="211">
        <v>0</v>
      </c>
    </row>
    <row r="51" spans="36:37" x14ac:dyDescent="0.3">
      <c r="AJ51" s="237" t="s">
        <v>795</v>
      </c>
      <c r="AK51" s="211">
        <v>0</v>
      </c>
    </row>
    <row r="52" spans="36:37" x14ac:dyDescent="0.3">
      <c r="AJ52" s="237" t="s">
        <v>796</v>
      </c>
      <c r="AK52" s="211">
        <v>0</v>
      </c>
    </row>
    <row r="53" spans="36:37" x14ac:dyDescent="0.3">
      <c r="AJ53" s="237" t="s">
        <v>797</v>
      </c>
      <c r="AK53" s="211">
        <v>0</v>
      </c>
    </row>
    <row r="54" spans="36:37" x14ac:dyDescent="0.3">
      <c r="AJ54" s="237" t="s">
        <v>798</v>
      </c>
      <c r="AK54" s="211">
        <v>0</v>
      </c>
    </row>
    <row r="55" spans="36:37" x14ac:dyDescent="0.3">
      <c r="AJ55" s="237" t="s">
        <v>799</v>
      </c>
      <c r="AK55" s="211">
        <v>0</v>
      </c>
    </row>
    <row r="56" spans="36:37" x14ac:dyDescent="0.3">
      <c r="AJ56" s="237" t="s">
        <v>800</v>
      </c>
      <c r="AK56" s="211">
        <v>0</v>
      </c>
    </row>
    <row r="57" spans="36:37" x14ac:dyDescent="0.3">
      <c r="AJ57" s="237" t="s">
        <v>801</v>
      </c>
      <c r="AK57" s="211">
        <v>0</v>
      </c>
    </row>
    <row r="58" spans="36:37" x14ac:dyDescent="0.3">
      <c r="AJ58" s="237" t="s">
        <v>802</v>
      </c>
      <c r="AK58" s="211">
        <v>0</v>
      </c>
    </row>
    <row r="59" spans="36:37" x14ac:dyDescent="0.3">
      <c r="AJ59" s="237" t="s">
        <v>803</v>
      </c>
      <c r="AK59" s="211">
        <v>0</v>
      </c>
    </row>
    <row r="60" spans="36:37" x14ac:dyDescent="0.3">
      <c r="AJ60" s="237" t="s">
        <v>804</v>
      </c>
      <c r="AK60" s="211">
        <v>0</v>
      </c>
    </row>
    <row r="61" spans="36:37" x14ac:dyDescent="0.3">
      <c r="AJ61" s="237" t="s">
        <v>805</v>
      </c>
      <c r="AK61" s="211">
        <v>0</v>
      </c>
    </row>
    <row r="62" spans="36:37" x14ac:dyDescent="0.3">
      <c r="AJ62" s="237" t="s">
        <v>806</v>
      </c>
      <c r="AK62" s="211">
        <v>0</v>
      </c>
    </row>
    <row r="63" spans="36:37" x14ac:dyDescent="0.3">
      <c r="AJ63" s="237" t="s">
        <v>807</v>
      </c>
      <c r="AK63" s="211">
        <v>0</v>
      </c>
    </row>
    <row r="64" spans="36:37" x14ac:dyDescent="0.3">
      <c r="AJ64" s="237" t="s">
        <v>808</v>
      </c>
      <c r="AK64" s="211">
        <v>0</v>
      </c>
    </row>
    <row r="65" spans="36:37" x14ac:dyDescent="0.3">
      <c r="AJ65" s="237" t="s">
        <v>809</v>
      </c>
      <c r="AK65" s="211">
        <v>0</v>
      </c>
    </row>
    <row r="66" spans="36:37" x14ac:dyDescent="0.3">
      <c r="AJ66" s="237" t="s">
        <v>810</v>
      </c>
      <c r="AK66" s="211">
        <v>0</v>
      </c>
    </row>
    <row r="67" spans="36:37" x14ac:dyDescent="0.3">
      <c r="AJ67" s="237" t="s">
        <v>811</v>
      </c>
      <c r="AK67" s="211">
        <v>0</v>
      </c>
    </row>
    <row r="68" spans="36:37" x14ac:dyDescent="0.3">
      <c r="AJ68" s="237" t="s">
        <v>812</v>
      </c>
      <c r="AK68" s="211">
        <v>0</v>
      </c>
    </row>
    <row r="69" spans="36:37" x14ac:dyDescent="0.3">
      <c r="AJ69" s="237" t="s">
        <v>813</v>
      </c>
      <c r="AK69" s="211">
        <v>0</v>
      </c>
    </row>
    <row r="70" spans="36:37" x14ac:dyDescent="0.3">
      <c r="AJ70" s="237" t="s">
        <v>814</v>
      </c>
      <c r="AK70" s="211">
        <v>0</v>
      </c>
    </row>
    <row r="71" spans="36:37" x14ac:dyDescent="0.3">
      <c r="AJ71" s="237" t="s">
        <v>815</v>
      </c>
      <c r="AK71" s="211">
        <v>0</v>
      </c>
    </row>
    <row r="72" spans="36:37" x14ac:dyDescent="0.3">
      <c r="AJ72" s="237" t="s">
        <v>816</v>
      </c>
      <c r="AK72" s="211">
        <v>0</v>
      </c>
    </row>
    <row r="73" spans="36:37" x14ac:dyDescent="0.3">
      <c r="AJ73" s="237" t="s">
        <v>817</v>
      </c>
      <c r="AK73" s="211">
        <v>0</v>
      </c>
    </row>
    <row r="74" spans="36:37" x14ac:dyDescent="0.3">
      <c r="AJ74" s="237" t="s">
        <v>818</v>
      </c>
      <c r="AK74" s="211">
        <v>0</v>
      </c>
    </row>
    <row r="75" spans="36:37" x14ac:dyDescent="0.3">
      <c r="AJ75" s="237" t="s">
        <v>819</v>
      </c>
      <c r="AK75" s="211">
        <v>0</v>
      </c>
    </row>
    <row r="76" spans="36:37" x14ac:dyDescent="0.3">
      <c r="AJ76" s="237" t="s">
        <v>820</v>
      </c>
      <c r="AK76" s="211">
        <v>0</v>
      </c>
    </row>
    <row r="77" spans="36:37" x14ac:dyDescent="0.3">
      <c r="AJ77" s="237" t="s">
        <v>821</v>
      </c>
      <c r="AK77" s="211">
        <v>0</v>
      </c>
    </row>
    <row r="78" spans="36:37" x14ac:dyDescent="0.3">
      <c r="AJ78" s="237" t="s">
        <v>822</v>
      </c>
      <c r="AK78" s="211">
        <v>0</v>
      </c>
    </row>
    <row r="79" spans="36:37" x14ac:dyDescent="0.3">
      <c r="AJ79" s="237" t="s">
        <v>823</v>
      </c>
      <c r="AK79" s="211">
        <v>0</v>
      </c>
    </row>
    <row r="80" spans="36:37" x14ac:dyDescent="0.3">
      <c r="AJ80" s="237" t="s">
        <v>824</v>
      </c>
      <c r="AK80" s="211">
        <v>0</v>
      </c>
    </row>
    <row r="81" spans="36:37" x14ac:dyDescent="0.3">
      <c r="AJ81" s="237" t="s">
        <v>825</v>
      </c>
      <c r="AK81" s="211">
        <v>0</v>
      </c>
    </row>
    <row r="82" spans="36:37" x14ac:dyDescent="0.3">
      <c r="AJ82" s="237" t="s">
        <v>826</v>
      </c>
      <c r="AK82" s="211">
        <v>0</v>
      </c>
    </row>
    <row r="83" spans="36:37" x14ac:dyDescent="0.3">
      <c r="AJ83" s="237" t="s">
        <v>827</v>
      </c>
      <c r="AK83" s="211">
        <v>0</v>
      </c>
    </row>
    <row r="84" spans="36:37" x14ac:dyDescent="0.3">
      <c r="AJ84" s="237" t="s">
        <v>828</v>
      </c>
      <c r="AK84" s="211">
        <v>0</v>
      </c>
    </row>
    <row r="85" spans="36:37" x14ac:dyDescent="0.3">
      <c r="AJ85" s="237" t="s">
        <v>829</v>
      </c>
      <c r="AK85" s="211">
        <v>0</v>
      </c>
    </row>
    <row r="86" spans="36:37" x14ac:dyDescent="0.3">
      <c r="AJ86" s="237" t="s">
        <v>830</v>
      </c>
      <c r="AK86" s="211">
        <v>0</v>
      </c>
    </row>
    <row r="87" spans="36:37" x14ac:dyDescent="0.3">
      <c r="AJ87" s="237" t="s">
        <v>831</v>
      </c>
      <c r="AK87" s="211">
        <v>0</v>
      </c>
    </row>
    <row r="88" spans="36:37" x14ac:dyDescent="0.3">
      <c r="AJ88" s="237" t="s">
        <v>832</v>
      </c>
      <c r="AK88" s="211">
        <v>0</v>
      </c>
    </row>
    <row r="89" spans="36:37" x14ac:dyDescent="0.3">
      <c r="AJ89" s="237" t="s">
        <v>833</v>
      </c>
      <c r="AK89" s="211">
        <v>0</v>
      </c>
    </row>
    <row r="90" spans="36:37" x14ac:dyDescent="0.3">
      <c r="AJ90" s="237" t="s">
        <v>834</v>
      </c>
      <c r="AK90" s="211">
        <v>0</v>
      </c>
    </row>
    <row r="91" spans="36:37" x14ac:dyDescent="0.3">
      <c r="AJ91" s="237" t="s">
        <v>835</v>
      </c>
      <c r="AK91" s="211">
        <v>0</v>
      </c>
    </row>
    <row r="92" spans="36:37" x14ac:dyDescent="0.3">
      <c r="AJ92" s="237" t="s">
        <v>836</v>
      </c>
      <c r="AK92" s="211">
        <v>0</v>
      </c>
    </row>
    <row r="93" spans="36:37" x14ac:dyDescent="0.3">
      <c r="AJ93" s="237" t="s">
        <v>837</v>
      </c>
      <c r="AK93" s="211">
        <v>0</v>
      </c>
    </row>
    <row r="94" spans="36:37" x14ac:dyDescent="0.3">
      <c r="AJ94" s="237" t="s">
        <v>838</v>
      </c>
      <c r="AK94" s="211">
        <v>0</v>
      </c>
    </row>
    <row r="95" spans="36:37" x14ac:dyDescent="0.3">
      <c r="AJ95" s="237" t="s">
        <v>839</v>
      </c>
      <c r="AK95" s="211">
        <v>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N43"/>
  <sheetViews>
    <sheetView topLeftCell="A22" zoomScale="40" zoomScaleNormal="40" workbookViewId="0">
      <selection activeCell="AR52" sqref="AR52"/>
    </sheetView>
  </sheetViews>
  <sheetFormatPr defaultRowHeight="14.4" x14ac:dyDescent="0.3"/>
  <sheetData>
    <row r="1" spans="1:5" ht="16.2" thickBot="1" x14ac:dyDescent="0.35">
      <c r="A1" s="570" t="s">
        <v>388</v>
      </c>
      <c r="B1" s="571"/>
      <c r="C1" s="571"/>
      <c r="D1" s="571"/>
      <c r="E1" s="572"/>
    </row>
    <row r="2" spans="1:5" x14ac:dyDescent="0.3">
      <c r="A2" t="s">
        <v>640</v>
      </c>
    </row>
    <row r="3" spans="1:5" x14ac:dyDescent="0.3">
      <c r="A3" t="s">
        <v>641</v>
      </c>
    </row>
    <row r="4" spans="1:5" x14ac:dyDescent="0.3">
      <c r="A4" t="s">
        <v>642</v>
      </c>
    </row>
    <row r="5" spans="1:5" x14ac:dyDescent="0.3">
      <c r="A5" t="s">
        <v>643</v>
      </c>
    </row>
    <row r="43" spans="40:40" x14ac:dyDescent="0.3">
      <c r="AN43" s="97"/>
    </row>
  </sheetData>
  <mergeCells count="1">
    <mergeCell ref="A1:E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K273"/>
  <sheetViews>
    <sheetView topLeftCell="BD1" workbookViewId="0">
      <pane ySplit="4" topLeftCell="A76" activePane="bottomLeft" state="frozen"/>
      <selection pane="bottomLeft" activeCell="BJ99" sqref="BJ99"/>
    </sheetView>
  </sheetViews>
  <sheetFormatPr defaultRowHeight="14.4" x14ac:dyDescent="0.3"/>
  <cols>
    <col min="1" max="1" width="10.77734375" customWidth="1"/>
    <col min="2" max="2" width="16.6640625" customWidth="1"/>
    <col min="3" max="3" width="11.44140625" style="169" customWidth="1"/>
    <col min="4" max="4" width="13.21875" customWidth="1"/>
    <col min="5" max="5" width="12.33203125" customWidth="1"/>
    <col min="6" max="6" width="12.109375" customWidth="1"/>
    <col min="7" max="7" width="11.33203125" customWidth="1"/>
    <col min="8" max="9" width="14.109375" customWidth="1"/>
    <col min="10" max="10" width="13.21875" customWidth="1"/>
    <col min="11" max="11" width="12.33203125" customWidth="1"/>
    <col min="12" max="12" width="12.109375" customWidth="1"/>
    <col min="13" max="13" width="11.33203125" customWidth="1"/>
    <col min="14" max="14" width="16.109375" customWidth="1"/>
    <col min="15" max="16" width="11" customWidth="1"/>
    <col min="17" max="17" width="14.44140625" customWidth="1"/>
    <col min="18" max="20" width="11.44140625" style="77" customWidth="1"/>
    <col min="21" max="26" width="11.44140625" style="169" customWidth="1"/>
    <col min="27" max="30" width="11.44140625" style="78" customWidth="1"/>
    <col min="31" max="31" width="2.77734375" style="81" customWidth="1"/>
    <col min="32" max="32" width="15.21875" style="78" customWidth="1"/>
    <col min="33" max="33" width="16.88671875" style="78" customWidth="1"/>
    <col min="34" max="34" width="24.44140625" style="295" customWidth="1"/>
    <col min="35" max="35" width="16.88671875" style="295" customWidth="1"/>
    <col min="36" max="36" width="17.5546875" style="78" customWidth="1"/>
    <col min="37" max="37" width="11.33203125" style="78" customWidth="1"/>
    <col min="38" max="38" width="10.109375" customWidth="1"/>
    <col min="39" max="39" width="16.6640625" style="169" customWidth="1"/>
    <col min="40" max="40" width="12.21875" style="71" customWidth="1"/>
    <col min="41" max="41" width="13.77734375" style="71" customWidth="1"/>
    <col min="42" max="42" width="20.88671875" customWidth="1"/>
    <col min="43" max="43" width="20.88671875" style="309" customWidth="1"/>
    <col min="44" max="44" width="20.88671875" style="169" customWidth="1"/>
    <col min="45" max="45" width="14.6640625" customWidth="1"/>
    <col min="46" max="46" width="13.6640625" customWidth="1"/>
    <col min="47" max="47" width="20.21875" customWidth="1"/>
    <col min="48" max="48" width="20.21875" style="169" customWidth="1"/>
    <col min="49" max="49" width="144.33203125" style="32" customWidth="1"/>
    <col min="50" max="50" width="12.21875" style="77" customWidth="1"/>
    <col min="51" max="51" width="15.6640625" style="77" customWidth="1"/>
    <col min="52" max="52" width="15.6640625" style="169" customWidth="1"/>
    <col min="53" max="53" width="15.33203125" style="77" customWidth="1"/>
    <col min="54" max="54" width="15" customWidth="1"/>
    <col min="55" max="55" width="11.88671875" customWidth="1"/>
    <col min="56" max="56" width="13.109375" customWidth="1"/>
    <col min="57" max="57" width="18.77734375" customWidth="1"/>
    <col min="58" max="58" width="11.109375" bestFit="1" customWidth="1"/>
    <col min="59" max="59" width="1.88671875" style="81" customWidth="1"/>
    <col min="60" max="60" width="15" customWidth="1"/>
    <col min="61" max="62" width="11.109375" customWidth="1"/>
    <col min="63" max="63" width="10.6640625" customWidth="1"/>
  </cols>
  <sheetData>
    <row r="1" spans="1:63" s="32" customFormat="1" ht="18.600000000000001" customHeight="1" thickTop="1" thickBot="1" x14ac:dyDescent="0.4">
      <c r="A1" s="587" t="s">
        <v>638</v>
      </c>
      <c r="B1" s="588"/>
      <c r="C1" s="332"/>
      <c r="R1" s="77"/>
      <c r="S1" s="77"/>
      <c r="T1" s="77"/>
      <c r="U1" s="169"/>
      <c r="V1" s="169"/>
      <c r="W1" s="169"/>
      <c r="X1" s="169"/>
      <c r="Y1" s="169"/>
      <c r="Z1" s="169"/>
      <c r="AA1" s="169"/>
      <c r="AB1" s="169"/>
      <c r="AC1" s="169"/>
      <c r="AD1" s="169"/>
      <c r="AE1" s="81"/>
      <c r="AF1" s="78"/>
      <c r="AG1" s="78"/>
      <c r="AH1" s="295"/>
      <c r="AI1" s="295"/>
      <c r="AJ1" s="78"/>
      <c r="AK1" s="78"/>
      <c r="AM1" s="169"/>
      <c r="AN1" s="71"/>
      <c r="AO1" s="71"/>
      <c r="AQ1" s="309"/>
      <c r="AR1" s="169"/>
      <c r="AV1" s="169"/>
      <c r="AX1" s="77"/>
      <c r="AY1" s="77"/>
      <c r="AZ1" s="169"/>
      <c r="BA1" s="113"/>
      <c r="BB1" s="144"/>
      <c r="BC1" s="144"/>
      <c r="BD1" s="144"/>
      <c r="BE1" s="144"/>
      <c r="BF1" s="144"/>
      <c r="BG1" s="81"/>
      <c r="BH1" s="573" t="s">
        <v>850</v>
      </c>
      <c r="BI1" s="574"/>
      <c r="BJ1" s="574"/>
      <c r="BK1" s="575"/>
    </row>
    <row r="2" spans="1:63" ht="18.600000000000001" thickBot="1" x14ac:dyDescent="0.4">
      <c r="A2" s="597" t="s">
        <v>341</v>
      </c>
      <c r="B2" s="598"/>
      <c r="C2" s="598"/>
      <c r="D2" s="598"/>
      <c r="E2" s="598"/>
      <c r="F2" s="598"/>
      <c r="G2" s="598"/>
      <c r="H2" s="598"/>
      <c r="I2" s="598"/>
      <c r="J2" s="598"/>
      <c r="K2" s="598"/>
      <c r="L2" s="598"/>
      <c r="M2" s="598"/>
      <c r="N2" s="598"/>
      <c r="O2" s="598"/>
      <c r="P2" s="598"/>
      <c r="Q2" s="598"/>
      <c r="R2" s="598"/>
      <c r="S2" s="598"/>
      <c r="T2" s="598"/>
      <c r="U2" s="165"/>
      <c r="V2" s="165"/>
      <c r="W2" s="165"/>
      <c r="X2" s="165"/>
      <c r="Y2" s="165"/>
      <c r="Z2" s="165"/>
      <c r="AA2" s="165"/>
      <c r="AB2" s="165"/>
      <c r="AC2" s="165"/>
      <c r="AD2" s="165"/>
      <c r="AE2" s="85"/>
      <c r="AF2" s="163" t="s">
        <v>639</v>
      </c>
      <c r="AG2" s="163"/>
      <c r="AH2" s="296"/>
      <c r="AI2" s="296"/>
      <c r="AJ2" s="163"/>
      <c r="AK2" s="163"/>
      <c r="AL2" s="163"/>
      <c r="AM2" s="163"/>
      <c r="AN2" s="294"/>
      <c r="AO2" s="294"/>
      <c r="AP2" s="163"/>
      <c r="AQ2" s="310"/>
      <c r="AR2" s="163"/>
      <c r="AS2" s="163"/>
      <c r="AT2" s="163"/>
      <c r="AU2" s="163"/>
      <c r="AV2" s="163"/>
      <c r="AW2" s="163"/>
      <c r="AX2" s="163"/>
      <c r="AY2" s="163"/>
      <c r="AZ2" s="163"/>
      <c r="BA2" s="163"/>
      <c r="BB2" s="163"/>
      <c r="BC2" s="163"/>
      <c r="BD2" s="164"/>
      <c r="BH2" s="576"/>
      <c r="BI2" s="577"/>
      <c r="BJ2" s="577"/>
      <c r="BK2" s="578"/>
    </row>
    <row r="3" spans="1:63" s="32" customFormat="1" ht="31.8" customHeight="1" thickTop="1" thickBot="1" x14ac:dyDescent="0.35">
      <c r="A3" s="591"/>
      <c r="B3" s="592"/>
      <c r="C3" s="592"/>
      <c r="D3" s="593"/>
      <c r="E3" s="591" t="s">
        <v>877</v>
      </c>
      <c r="F3" s="592"/>
      <c r="G3" s="592"/>
      <c r="H3" s="592"/>
      <c r="I3" s="592"/>
      <c r="J3" s="592"/>
      <c r="K3" s="592"/>
      <c r="L3" s="592"/>
      <c r="M3" s="593"/>
      <c r="N3" s="594" t="s">
        <v>878</v>
      </c>
      <c r="O3" s="595"/>
      <c r="P3" s="595"/>
      <c r="Q3" s="596"/>
      <c r="R3" s="594" t="s">
        <v>878</v>
      </c>
      <c r="S3" s="595"/>
      <c r="T3" s="596"/>
      <c r="U3" s="160"/>
      <c r="V3" s="160"/>
      <c r="W3" s="160"/>
      <c r="X3" s="594" t="s">
        <v>884</v>
      </c>
      <c r="Y3" s="595"/>
      <c r="Z3" s="596"/>
      <c r="AA3" s="286"/>
      <c r="AB3" s="286"/>
      <c r="AC3" s="286"/>
      <c r="AD3" s="286"/>
      <c r="AE3" s="81"/>
      <c r="AF3" s="166" t="s">
        <v>626</v>
      </c>
      <c r="AG3" s="167"/>
      <c r="AH3" s="297"/>
      <c r="AI3" s="299"/>
      <c r="AJ3" s="167"/>
      <c r="AK3" s="167"/>
      <c r="AL3" s="589" t="s">
        <v>627</v>
      </c>
      <c r="AM3" s="590"/>
      <c r="AN3" s="590"/>
      <c r="AO3" s="590"/>
      <c r="AP3" s="590"/>
      <c r="AQ3" s="307"/>
      <c r="AR3" s="307"/>
      <c r="AS3" s="582" t="s">
        <v>630</v>
      </c>
      <c r="AT3" s="582"/>
      <c r="AU3" s="582"/>
      <c r="AV3" s="582"/>
      <c r="AW3" s="582"/>
      <c r="AX3" s="582"/>
      <c r="AY3" s="582"/>
      <c r="AZ3" s="583"/>
      <c r="BA3" s="583"/>
      <c r="BB3" s="584" t="s">
        <v>672</v>
      </c>
      <c r="BC3" s="585"/>
      <c r="BD3" s="585"/>
      <c r="BE3" s="585"/>
      <c r="BF3" s="586"/>
      <c r="BG3" s="81"/>
      <c r="BH3" s="579"/>
      <c r="BI3" s="580"/>
      <c r="BJ3" s="580"/>
      <c r="BK3" s="581"/>
    </row>
    <row r="4" spans="1:63" s="55" customFormat="1" ht="44.4" thickTop="1" thickBot="1" x14ac:dyDescent="0.35">
      <c r="A4" s="10" t="s">
        <v>350</v>
      </c>
      <c r="B4" s="10" t="s">
        <v>285</v>
      </c>
      <c r="C4" s="83" t="s">
        <v>897</v>
      </c>
      <c r="D4" s="28" t="s">
        <v>609</v>
      </c>
      <c r="E4" s="83" t="s">
        <v>610</v>
      </c>
      <c r="F4" s="83" t="s">
        <v>611</v>
      </c>
      <c r="G4" s="83" t="s">
        <v>612</v>
      </c>
      <c r="H4" s="83" t="s">
        <v>613</v>
      </c>
      <c r="I4" s="83" t="s">
        <v>614</v>
      </c>
      <c r="J4" s="83" t="s">
        <v>615</v>
      </c>
      <c r="K4" s="83" t="s">
        <v>616</v>
      </c>
      <c r="L4" s="83" t="s">
        <v>617</v>
      </c>
      <c r="M4" s="83" t="s">
        <v>618</v>
      </c>
      <c r="N4" s="10" t="s">
        <v>619</v>
      </c>
      <c r="O4" s="83" t="s">
        <v>620</v>
      </c>
      <c r="P4" s="83" t="s">
        <v>621</v>
      </c>
      <c r="Q4" s="83" t="s">
        <v>622</v>
      </c>
      <c r="R4" s="43" t="s">
        <v>623</v>
      </c>
      <c r="S4" s="43" t="s">
        <v>624</v>
      </c>
      <c r="T4" s="43" t="s">
        <v>625</v>
      </c>
      <c r="U4" s="162" t="s">
        <v>673</v>
      </c>
      <c r="V4" s="162" t="s">
        <v>674</v>
      </c>
      <c r="W4" s="291" t="s">
        <v>675</v>
      </c>
      <c r="X4" s="162" t="s">
        <v>673</v>
      </c>
      <c r="Y4" s="162" t="s">
        <v>674</v>
      </c>
      <c r="Z4" s="291" t="s">
        <v>675</v>
      </c>
      <c r="AA4" s="293" t="s">
        <v>225</v>
      </c>
      <c r="AB4" s="293" t="s">
        <v>673</v>
      </c>
      <c r="AC4" s="293" t="s">
        <v>674</v>
      </c>
      <c r="AD4" s="293" t="s">
        <v>675</v>
      </c>
      <c r="AE4" s="29"/>
      <c r="AF4" s="303" t="s">
        <v>350</v>
      </c>
      <c r="AG4" s="304" t="s">
        <v>225</v>
      </c>
      <c r="AH4" s="302" t="s">
        <v>722</v>
      </c>
      <c r="AI4" s="302" t="s">
        <v>883</v>
      </c>
      <c r="AJ4" s="300" t="s">
        <v>225</v>
      </c>
      <c r="AK4" s="301" t="s">
        <v>677</v>
      </c>
      <c r="AL4" s="303" t="s">
        <v>350</v>
      </c>
      <c r="AM4" s="304" t="s">
        <v>225</v>
      </c>
      <c r="AN4" s="302" t="s">
        <v>676</v>
      </c>
      <c r="AO4" s="306" t="s">
        <v>677</v>
      </c>
      <c r="AP4" s="140" t="s">
        <v>361</v>
      </c>
      <c r="AQ4" s="227" t="s">
        <v>225</v>
      </c>
      <c r="AR4" s="314" t="s">
        <v>677</v>
      </c>
      <c r="AS4" s="313" t="s">
        <v>350</v>
      </c>
      <c r="AT4" s="139" t="s">
        <v>225</v>
      </c>
      <c r="AU4" s="139" t="s">
        <v>885</v>
      </c>
      <c r="AV4" s="143" t="s">
        <v>886</v>
      </c>
      <c r="AW4" s="139" t="s">
        <v>361</v>
      </c>
      <c r="AX4" s="315" t="s">
        <v>887</v>
      </c>
      <c r="AY4" s="315" t="s">
        <v>888</v>
      </c>
      <c r="AZ4" s="316" t="s">
        <v>225</v>
      </c>
      <c r="BA4" s="316" t="s">
        <v>874</v>
      </c>
      <c r="BB4" s="146" t="s">
        <v>225</v>
      </c>
      <c r="BC4" s="145" t="s">
        <v>348</v>
      </c>
      <c r="BD4" s="145" t="s">
        <v>349</v>
      </c>
      <c r="BE4" s="145" t="s">
        <v>630</v>
      </c>
      <c r="BF4" s="147" t="s">
        <v>671</v>
      </c>
      <c r="BG4" s="56"/>
      <c r="BH4" s="354" t="s">
        <v>225</v>
      </c>
      <c r="BI4" s="355" t="s">
        <v>851</v>
      </c>
      <c r="BJ4" s="355" t="s">
        <v>852</v>
      </c>
      <c r="BK4" s="356" t="s">
        <v>853</v>
      </c>
    </row>
    <row r="5" spans="1:63" x14ac:dyDescent="0.3">
      <c r="A5" s="177" t="s">
        <v>327</v>
      </c>
      <c r="B5" s="333" t="s">
        <v>753</v>
      </c>
      <c r="C5" s="333">
        <f>Input!$J$3</f>
        <v>441204</v>
      </c>
      <c r="D5" s="178">
        <f>'Current Groundwater M&amp;I'!K3</f>
        <v>0.87798841400000005</v>
      </c>
      <c r="E5" s="318">
        <f>Input!$Z$3</f>
        <v>774500</v>
      </c>
      <c r="F5" s="318">
        <f>Input!$AA$3</f>
        <v>799000</v>
      </c>
      <c r="G5" s="318">
        <f>Input!$AB$3</f>
        <v>874600</v>
      </c>
      <c r="H5" s="22">
        <f>(LN(E5/C5))/40</f>
        <v>1.4067757658388417E-2</v>
      </c>
      <c r="I5" s="22">
        <f>(LN(F5/C5)/40)</f>
        <v>1.48463398061222E-2</v>
      </c>
      <c r="J5" s="22">
        <f>(LN(G5/C5))/40</f>
        <v>1.7106482136435838E-2</v>
      </c>
      <c r="K5" s="22">
        <f>C5*EXP(H5*20)</f>
        <v>584561.79998354323</v>
      </c>
      <c r="L5" s="22">
        <f>C5*EXP(I5*20)</f>
        <v>593735.62803658668</v>
      </c>
      <c r="M5" s="35">
        <f>C5*EXP(J5*20)</f>
        <v>621190.00185128546</v>
      </c>
      <c r="N5" s="34">
        <f>Input!K3</f>
        <v>142</v>
      </c>
      <c r="O5" s="22">
        <f>N5*K5</f>
        <v>83007775.597663134</v>
      </c>
      <c r="P5" s="22">
        <f>N5*L5</f>
        <v>84310459.181195304</v>
      </c>
      <c r="Q5" s="35">
        <f>N5*M5</f>
        <v>88208980.262882531</v>
      </c>
      <c r="R5" s="288">
        <f>(O5/1000000)*1120.55</f>
        <v>93014.362945961431</v>
      </c>
      <c r="S5" s="288">
        <f>(P5/1000000)*1120.55</f>
        <v>94474.085035488388</v>
      </c>
      <c r="T5" s="288">
        <f>(Q5/1000000)*1120.55</f>
        <v>98842.572833573024</v>
      </c>
      <c r="U5" s="288">
        <f>R5*'Water Use Current M&amp;I'!I5</f>
        <v>32555.027031086498</v>
      </c>
      <c r="V5" s="288">
        <f>S5*'Water Use Current M&amp;I'!I5</f>
        <v>33065.929762420936</v>
      </c>
      <c r="W5" s="288">
        <f>T5*'Water Use Current M&amp;I'!I5</f>
        <v>34594.900491750559</v>
      </c>
      <c r="X5" s="290">
        <f>U5*D5</f>
        <v>28582.936550750765</v>
      </c>
      <c r="Y5" s="290">
        <f>V5*D5</f>
        <v>29031.503229543356</v>
      </c>
      <c r="Z5" s="292">
        <f>W5*D5</f>
        <v>30373.921815239893</v>
      </c>
      <c r="AA5" s="193" t="s">
        <v>748</v>
      </c>
      <c r="AB5" s="282">
        <f t="shared" ref="AB5:AD6" si="0">X116</f>
        <v>201.96301580338977</v>
      </c>
      <c r="AC5" s="282">
        <f t="shared" si="0"/>
        <v>211.82059797772337</v>
      </c>
      <c r="AD5" s="282">
        <f t="shared" si="0"/>
        <v>225.80151613862185</v>
      </c>
      <c r="AE5" s="30"/>
      <c r="AF5" s="170" t="s">
        <v>327</v>
      </c>
      <c r="AG5" s="171" t="s">
        <v>753</v>
      </c>
      <c r="AH5" s="236"/>
      <c r="AI5" s="236">
        <f>Input!AE3</f>
        <v>0</v>
      </c>
      <c r="AJ5" s="193" t="s">
        <v>748</v>
      </c>
      <c r="AK5" s="211">
        <f>AI116</f>
        <v>0</v>
      </c>
      <c r="AL5" s="170" t="s">
        <v>327</v>
      </c>
      <c r="AM5" s="171" t="s">
        <v>753</v>
      </c>
      <c r="AN5" s="233">
        <f>Input!AF3</f>
        <v>0</v>
      </c>
      <c r="AO5" s="233">
        <f>AN5*'Water Use Current M&amp;I'!$I$5</f>
        <v>0</v>
      </c>
      <c r="AQ5" s="423" t="s">
        <v>748</v>
      </c>
      <c r="AR5" s="190">
        <f>AO116</f>
        <v>0</v>
      </c>
      <c r="AS5" s="177" t="s">
        <v>327</v>
      </c>
      <c r="AT5" s="171" t="s">
        <v>753</v>
      </c>
      <c r="AU5" s="173">
        <f>Input!AG3</f>
        <v>0</v>
      </c>
      <c r="AV5" s="173">
        <v>0</v>
      </c>
      <c r="AW5" s="173"/>
      <c r="AX5" s="173">
        <f>AU5*'Water Use Current M&amp;I'!$I$5</f>
        <v>0</v>
      </c>
      <c r="AY5" s="173">
        <f>AX5*AV5</f>
        <v>0</v>
      </c>
      <c r="AZ5" s="424" t="s">
        <v>748</v>
      </c>
      <c r="BA5" s="195">
        <f>AY116</f>
        <v>0</v>
      </c>
      <c r="BB5" s="426" t="s">
        <v>748</v>
      </c>
      <c r="BC5" s="4">
        <f t="shared" ref="BC5:BC36" si="1">AK5</f>
        <v>0</v>
      </c>
      <c r="BD5" s="4">
        <f t="shared" ref="BD5:BD36" si="2">AR5</f>
        <v>0</v>
      </c>
      <c r="BE5" s="4">
        <f t="shared" ref="BE5:BE36" si="3">BA5</f>
        <v>0</v>
      </c>
      <c r="BF5" s="148">
        <f>SUM(BC5:BE5)</f>
        <v>0</v>
      </c>
      <c r="BH5" s="427" t="s">
        <v>748</v>
      </c>
      <c r="BI5" s="282">
        <f t="shared" ref="BI5:BI36" si="4">AB5+BF5</f>
        <v>201.96301580338977</v>
      </c>
      <c r="BJ5" s="282">
        <f t="shared" ref="BJ5:BJ36" si="5">AC5+BF5</f>
        <v>211.82059797772337</v>
      </c>
      <c r="BK5" s="280">
        <f t="shared" ref="BK5:BK36" si="6">AD5+BF5</f>
        <v>225.80151613862185</v>
      </c>
    </row>
    <row r="6" spans="1:63" x14ac:dyDescent="0.3">
      <c r="A6" s="177" t="s">
        <v>327</v>
      </c>
      <c r="B6" s="333" t="s">
        <v>754</v>
      </c>
      <c r="C6" s="333">
        <f>Input!$J$3</f>
        <v>441204</v>
      </c>
      <c r="D6" s="178">
        <f>'Current Groundwater M&amp;I'!K4</f>
        <v>0.111241059</v>
      </c>
      <c r="E6" s="36">
        <f>$E$5</f>
        <v>774500</v>
      </c>
      <c r="F6" s="36">
        <f>$F$5</f>
        <v>799000</v>
      </c>
      <c r="G6" s="36">
        <f>$G$5</f>
        <v>874600</v>
      </c>
      <c r="H6" s="22">
        <f t="shared" ref="H6:H69" si="7">(LN(E6/C6))/40</f>
        <v>1.4067757658388417E-2</v>
      </c>
      <c r="I6" s="22">
        <f t="shared" ref="I6:I69" si="8">(LN(F6/C6)/40)</f>
        <v>1.48463398061222E-2</v>
      </c>
      <c r="J6" s="22">
        <f t="shared" ref="J6:J69" si="9">(LN(G6/C6))/40</f>
        <v>1.7106482136435838E-2</v>
      </c>
      <c r="K6" s="22">
        <f t="shared" ref="K6:K69" si="10">C6*EXP(H6*20)</f>
        <v>584561.79998354323</v>
      </c>
      <c r="L6" s="22">
        <f t="shared" ref="L6:L69" si="11">C6*EXP(I6*20)</f>
        <v>593735.62803658668</v>
      </c>
      <c r="M6" s="35">
        <f t="shared" ref="M6:M69" si="12">C6*EXP(J6*20)</f>
        <v>621190.00185128546</v>
      </c>
      <c r="N6" s="34">
        <f>$N$5</f>
        <v>142</v>
      </c>
      <c r="O6" s="22">
        <f t="shared" ref="O6:O69" si="13">N6*K6</f>
        <v>83007775.597663134</v>
      </c>
      <c r="P6" s="22">
        <f t="shared" ref="P6:P69" si="14">N6*L6</f>
        <v>84310459.181195304</v>
      </c>
      <c r="Q6" s="35">
        <f t="shared" ref="Q6:Q69" si="15">N6*M6</f>
        <v>88208980.262882531</v>
      </c>
      <c r="R6" s="288">
        <f t="shared" ref="R6:R69" si="16">(O6/1000000)*1120.55</f>
        <v>93014.362945961431</v>
      </c>
      <c r="S6" s="288">
        <f t="shared" ref="S6:S69" si="17">(P6/1000000)*1120.55</f>
        <v>94474.085035488388</v>
      </c>
      <c r="T6" s="288">
        <f t="shared" ref="T6:T69" si="18">(Q6/1000000)*1120.55</f>
        <v>98842.572833573024</v>
      </c>
      <c r="U6" s="288">
        <f>R6*'Water Use Current M&amp;I'!I6</f>
        <v>32555.027031086498</v>
      </c>
      <c r="V6" s="288">
        <f>S6*'Water Use Current M&amp;I'!I6</f>
        <v>33065.929762420936</v>
      </c>
      <c r="W6" s="288">
        <f>T6*'Water Use Current M&amp;I'!I6</f>
        <v>34594.900491750559</v>
      </c>
      <c r="X6" s="290">
        <f t="shared" ref="X6:X69" si="19">U6*D6</f>
        <v>3621.455682711688</v>
      </c>
      <c r="Y6" s="290">
        <f t="shared" ref="Y6:Y69" si="20">V6*D6</f>
        <v>3678.2890435913232</v>
      </c>
      <c r="Z6" s="292">
        <f t="shared" ref="Z6:Z69" si="21">W6*D6</f>
        <v>3848.3733667019533</v>
      </c>
      <c r="AA6" s="193" t="s">
        <v>749</v>
      </c>
      <c r="AB6" s="282">
        <f t="shared" si="0"/>
        <v>2.4933705755705589</v>
      </c>
      <c r="AC6" s="282">
        <f t="shared" si="0"/>
        <v>2.6150691214255066</v>
      </c>
      <c r="AD6" s="282">
        <f t="shared" si="0"/>
        <v>2.7876730500367728</v>
      </c>
      <c r="AE6" s="30"/>
      <c r="AF6" s="170" t="s">
        <v>327</v>
      </c>
      <c r="AG6" s="171" t="s">
        <v>754</v>
      </c>
      <c r="AH6" s="236"/>
      <c r="AI6" s="236">
        <f>Input!AE4</f>
        <v>0</v>
      </c>
      <c r="AJ6" s="193" t="s">
        <v>749</v>
      </c>
      <c r="AK6" s="211">
        <f>AI117</f>
        <v>0</v>
      </c>
      <c r="AL6" s="170" t="s">
        <v>327</v>
      </c>
      <c r="AM6" s="171" t="s">
        <v>754</v>
      </c>
      <c r="AN6" s="233">
        <f>Input!AF4</f>
        <v>0</v>
      </c>
      <c r="AO6" s="233">
        <f>AN6*'Water Use Current M&amp;I'!$I$5</f>
        <v>0</v>
      </c>
      <c r="AQ6" s="423" t="s">
        <v>749</v>
      </c>
      <c r="AR6" s="190">
        <f>AO117</f>
        <v>0</v>
      </c>
      <c r="AS6" s="177" t="s">
        <v>327</v>
      </c>
      <c r="AT6" s="171" t="s">
        <v>754</v>
      </c>
      <c r="AU6" s="173">
        <f>Input!AG4</f>
        <v>0</v>
      </c>
      <c r="AV6" s="173">
        <v>0</v>
      </c>
      <c r="AW6" s="170"/>
      <c r="AX6" s="173">
        <f>AU6*'Water Use Current M&amp;I'!$I$5</f>
        <v>0</v>
      </c>
      <c r="AY6" s="173">
        <f t="shared" ref="AY6:AY69" si="22">AX6*AV6</f>
        <v>0</v>
      </c>
      <c r="AZ6" s="424" t="s">
        <v>749</v>
      </c>
      <c r="BA6" s="195">
        <f>AY117</f>
        <v>0</v>
      </c>
      <c r="BB6" s="426" t="s">
        <v>749</v>
      </c>
      <c r="BC6" s="170">
        <f t="shared" si="1"/>
        <v>0</v>
      </c>
      <c r="BD6" s="170">
        <f t="shared" si="2"/>
        <v>0</v>
      </c>
      <c r="BE6" s="170">
        <f t="shared" si="3"/>
        <v>0</v>
      </c>
      <c r="BF6" s="148">
        <f t="shared" ref="BF6:BF69" si="23">SUM(BC6:BE6)</f>
        <v>0</v>
      </c>
      <c r="BH6" s="427" t="s">
        <v>749</v>
      </c>
      <c r="BI6" s="282">
        <f t="shared" si="4"/>
        <v>2.4933705755705589</v>
      </c>
      <c r="BJ6" s="282">
        <f t="shared" si="5"/>
        <v>2.6150691214255066</v>
      </c>
      <c r="BK6" s="280">
        <f t="shared" si="6"/>
        <v>2.7876730500367728</v>
      </c>
    </row>
    <row r="7" spans="1:63" x14ac:dyDescent="0.3">
      <c r="A7" s="177" t="s">
        <v>327</v>
      </c>
      <c r="B7" s="333" t="s">
        <v>760</v>
      </c>
      <c r="C7" s="333">
        <f>Input!$J$3</f>
        <v>441204</v>
      </c>
      <c r="D7" s="178">
        <f>'Current Groundwater M&amp;I'!K5</f>
        <v>9.1748939999999994E-3</v>
      </c>
      <c r="E7" s="36">
        <f t="shared" ref="E7:E10" si="24">$E$5</f>
        <v>774500</v>
      </c>
      <c r="F7" s="36">
        <f t="shared" ref="F7:F10" si="25">$F$5</f>
        <v>799000</v>
      </c>
      <c r="G7" s="36">
        <f t="shared" ref="G7:G10" si="26">$G$5</f>
        <v>874600</v>
      </c>
      <c r="H7" s="22">
        <f t="shared" si="7"/>
        <v>1.4067757658388417E-2</v>
      </c>
      <c r="I7" s="22">
        <f t="shared" si="8"/>
        <v>1.48463398061222E-2</v>
      </c>
      <c r="J7" s="22">
        <f t="shared" si="9"/>
        <v>1.7106482136435838E-2</v>
      </c>
      <c r="K7" s="22">
        <f t="shared" si="10"/>
        <v>584561.79998354323</v>
      </c>
      <c r="L7" s="22">
        <f t="shared" si="11"/>
        <v>593735.62803658668</v>
      </c>
      <c r="M7" s="35">
        <f t="shared" si="12"/>
        <v>621190.00185128546</v>
      </c>
      <c r="N7" s="34">
        <f t="shared" ref="N7:N10" si="27">$N$5</f>
        <v>142</v>
      </c>
      <c r="O7" s="22">
        <f t="shared" si="13"/>
        <v>83007775.597663134</v>
      </c>
      <c r="P7" s="22">
        <f t="shared" si="14"/>
        <v>84310459.181195304</v>
      </c>
      <c r="Q7" s="35">
        <f t="shared" si="15"/>
        <v>88208980.262882531</v>
      </c>
      <c r="R7" s="288">
        <f t="shared" si="16"/>
        <v>93014.362945961431</v>
      </c>
      <c r="S7" s="288">
        <f t="shared" si="17"/>
        <v>94474.085035488388</v>
      </c>
      <c r="T7" s="288">
        <f t="shared" si="18"/>
        <v>98842.572833573024</v>
      </c>
      <c r="U7" s="288">
        <f>R7*'Water Use Current M&amp;I'!I7</f>
        <v>32555.027031086498</v>
      </c>
      <c r="V7" s="288">
        <f>S7*'Water Use Current M&amp;I'!I7</f>
        <v>33065.929762420936</v>
      </c>
      <c r="W7" s="288">
        <f>T7*'Water Use Current M&amp;I'!I7</f>
        <v>34594.900491750559</v>
      </c>
      <c r="X7" s="290">
        <f t="shared" si="19"/>
        <v>298.68892217735328</v>
      </c>
      <c r="Y7" s="290">
        <f t="shared" si="20"/>
        <v>303.37640058165726</v>
      </c>
      <c r="Z7" s="292">
        <f t="shared" si="21"/>
        <v>317.40454495235923</v>
      </c>
      <c r="AA7" s="193" t="s">
        <v>750</v>
      </c>
      <c r="AB7" s="282">
        <f>X138</f>
        <v>4.5325850326640298</v>
      </c>
      <c r="AC7" s="282">
        <f>Y138</f>
        <v>4.6771837736721862</v>
      </c>
      <c r="AD7" s="282">
        <f>Z138</f>
        <v>4.9011833786763699</v>
      </c>
      <c r="AE7" s="30"/>
      <c r="AF7" s="170" t="s">
        <v>327</v>
      </c>
      <c r="AG7" s="171" t="s">
        <v>760</v>
      </c>
      <c r="AH7" s="305"/>
      <c r="AI7" s="236">
        <f>Input!AE5</f>
        <v>0</v>
      </c>
      <c r="AJ7" s="193" t="s">
        <v>750</v>
      </c>
      <c r="AK7" s="211">
        <f>AI138</f>
        <v>0</v>
      </c>
      <c r="AL7" s="170" t="s">
        <v>327</v>
      </c>
      <c r="AM7" s="171" t="s">
        <v>760</v>
      </c>
      <c r="AN7" s="233">
        <f>Input!AF5</f>
        <v>0</v>
      </c>
      <c r="AO7" s="233">
        <f>AN7*'Water Use Current M&amp;I'!$I$5</f>
        <v>0</v>
      </c>
      <c r="AQ7" s="423" t="s">
        <v>750</v>
      </c>
      <c r="AR7" s="190">
        <f>AO138</f>
        <v>0</v>
      </c>
      <c r="AS7" s="177" t="s">
        <v>327</v>
      </c>
      <c r="AT7" s="171" t="s">
        <v>760</v>
      </c>
      <c r="AU7" s="173">
        <f>Input!AG5</f>
        <v>0</v>
      </c>
      <c r="AV7" s="173">
        <v>0</v>
      </c>
      <c r="AW7" s="173"/>
      <c r="AX7" s="173">
        <f>AU7*'Water Use Current M&amp;I'!$I$5</f>
        <v>0</v>
      </c>
      <c r="AY7" s="173">
        <f t="shared" si="22"/>
        <v>0</v>
      </c>
      <c r="AZ7" s="424" t="s">
        <v>750</v>
      </c>
      <c r="BA7" s="195">
        <f>AY138</f>
        <v>0</v>
      </c>
      <c r="BB7" s="426" t="s">
        <v>750</v>
      </c>
      <c r="BC7" s="170">
        <f t="shared" si="1"/>
        <v>0</v>
      </c>
      <c r="BD7" s="170">
        <f t="shared" si="2"/>
        <v>0</v>
      </c>
      <c r="BE7" s="170">
        <f t="shared" si="3"/>
        <v>0</v>
      </c>
      <c r="BF7" s="148">
        <f t="shared" si="23"/>
        <v>0</v>
      </c>
      <c r="BH7" s="427" t="s">
        <v>750</v>
      </c>
      <c r="BI7" s="282">
        <f t="shared" si="4"/>
        <v>4.5325850326640298</v>
      </c>
      <c r="BJ7" s="282">
        <f t="shared" si="5"/>
        <v>4.6771837736721862</v>
      </c>
      <c r="BK7" s="280">
        <f t="shared" si="6"/>
        <v>4.9011833786763699</v>
      </c>
    </row>
    <row r="8" spans="1:63" x14ac:dyDescent="0.3">
      <c r="A8" s="177" t="s">
        <v>327</v>
      </c>
      <c r="B8" s="333" t="s">
        <v>761</v>
      </c>
      <c r="C8" s="333">
        <f>Input!$J$3</f>
        <v>441204</v>
      </c>
      <c r="D8" s="178">
        <f>'Current Groundwater M&amp;I'!K6</f>
        <v>1.4664420000000001E-3</v>
      </c>
      <c r="E8" s="36">
        <f t="shared" si="24"/>
        <v>774500</v>
      </c>
      <c r="F8" s="36">
        <f t="shared" si="25"/>
        <v>799000</v>
      </c>
      <c r="G8" s="36">
        <f t="shared" si="26"/>
        <v>874600</v>
      </c>
      <c r="H8" s="22">
        <f t="shared" si="7"/>
        <v>1.4067757658388417E-2</v>
      </c>
      <c r="I8" s="22">
        <f t="shared" si="8"/>
        <v>1.48463398061222E-2</v>
      </c>
      <c r="J8" s="22">
        <f t="shared" si="9"/>
        <v>1.7106482136435838E-2</v>
      </c>
      <c r="K8" s="22">
        <f t="shared" si="10"/>
        <v>584561.79998354323</v>
      </c>
      <c r="L8" s="22">
        <f t="shared" si="11"/>
        <v>593735.62803658668</v>
      </c>
      <c r="M8" s="35">
        <f t="shared" si="12"/>
        <v>621190.00185128546</v>
      </c>
      <c r="N8" s="34">
        <f t="shared" si="27"/>
        <v>142</v>
      </c>
      <c r="O8" s="22">
        <f t="shared" si="13"/>
        <v>83007775.597663134</v>
      </c>
      <c r="P8" s="22">
        <f t="shared" si="14"/>
        <v>84310459.181195304</v>
      </c>
      <c r="Q8" s="35">
        <f t="shared" si="15"/>
        <v>88208980.262882531</v>
      </c>
      <c r="R8" s="288">
        <f t="shared" si="16"/>
        <v>93014.362945961431</v>
      </c>
      <c r="S8" s="288">
        <f t="shared" si="17"/>
        <v>94474.085035488388</v>
      </c>
      <c r="T8" s="288">
        <f t="shared" si="18"/>
        <v>98842.572833573024</v>
      </c>
      <c r="U8" s="288">
        <f>R8*'Water Use Current M&amp;I'!I8</f>
        <v>32555.027031086498</v>
      </c>
      <c r="V8" s="288">
        <f>S8*'Water Use Current M&amp;I'!I8</f>
        <v>33065.929762420936</v>
      </c>
      <c r="W8" s="288">
        <f>T8*'Water Use Current M&amp;I'!I8</f>
        <v>34594.900491750559</v>
      </c>
      <c r="X8" s="290">
        <f t="shared" si="19"/>
        <v>47.740058949520552</v>
      </c>
      <c r="Y8" s="290">
        <f t="shared" si="20"/>
        <v>48.489268172664083</v>
      </c>
      <c r="Z8" s="292">
        <f t="shared" si="21"/>
        <v>50.731415066923674</v>
      </c>
      <c r="AA8" s="193" t="s">
        <v>751</v>
      </c>
      <c r="AB8" s="282">
        <f>SUM(X37,X202,X249)</f>
        <v>840.57995133146312</v>
      </c>
      <c r="AC8" s="282">
        <f>SUM(Y37,Y202,Y249)</f>
        <v>869.76802005608124</v>
      </c>
      <c r="AD8" s="282">
        <f>SUM(Z37,Z202,Z249)</f>
        <v>903.74394069158006</v>
      </c>
      <c r="AE8" s="30"/>
      <c r="AF8" s="170" t="s">
        <v>327</v>
      </c>
      <c r="AG8" s="171" t="s">
        <v>761</v>
      </c>
      <c r="AH8" s="236"/>
      <c r="AI8" s="236">
        <f>Input!AE6</f>
        <v>0</v>
      </c>
      <c r="AJ8" s="193" t="s">
        <v>751</v>
      </c>
      <c r="AK8" s="211">
        <f>SUM(AI37,AI202,AI248)</f>
        <v>0</v>
      </c>
      <c r="AL8" s="170" t="s">
        <v>327</v>
      </c>
      <c r="AM8" s="171" t="s">
        <v>761</v>
      </c>
      <c r="AN8" s="233">
        <f>Input!AF6</f>
        <v>0</v>
      </c>
      <c r="AO8" s="233">
        <f>AN8*'Water Use Current M&amp;I'!$I$5</f>
        <v>0</v>
      </c>
      <c r="AQ8" s="423" t="s">
        <v>751</v>
      </c>
      <c r="AR8" s="190">
        <f>SUM(AO37,AO202,AO248)</f>
        <v>0</v>
      </c>
      <c r="AS8" s="177" t="s">
        <v>327</v>
      </c>
      <c r="AT8" s="171" t="s">
        <v>761</v>
      </c>
      <c r="AU8" s="173">
        <f>Input!AG6</f>
        <v>0</v>
      </c>
      <c r="AV8" s="173">
        <v>0</v>
      </c>
      <c r="AW8" s="173"/>
      <c r="AX8" s="173">
        <f>AU8*'Water Use Current M&amp;I'!$I$5</f>
        <v>0</v>
      </c>
      <c r="AY8" s="173">
        <f t="shared" si="22"/>
        <v>0</v>
      </c>
      <c r="AZ8" s="424" t="s">
        <v>751</v>
      </c>
      <c r="BA8" s="195">
        <f>SUM(AY37,AY202,AY249)</f>
        <v>0</v>
      </c>
      <c r="BB8" s="426" t="s">
        <v>751</v>
      </c>
      <c r="BC8" s="170">
        <f t="shared" si="1"/>
        <v>0</v>
      </c>
      <c r="BD8" s="170">
        <f t="shared" si="2"/>
        <v>0</v>
      </c>
      <c r="BE8" s="170">
        <f t="shared" si="3"/>
        <v>0</v>
      </c>
      <c r="BF8" s="148">
        <f t="shared" si="23"/>
        <v>0</v>
      </c>
      <c r="BH8" s="427" t="s">
        <v>751</v>
      </c>
      <c r="BI8" s="282">
        <f t="shared" si="4"/>
        <v>840.57995133146312</v>
      </c>
      <c r="BJ8" s="282">
        <f t="shared" si="5"/>
        <v>869.76802005608124</v>
      </c>
      <c r="BK8" s="280">
        <f t="shared" si="6"/>
        <v>903.74394069158006</v>
      </c>
    </row>
    <row r="9" spans="1:63" x14ac:dyDescent="0.3">
      <c r="A9" s="177" t="s">
        <v>327</v>
      </c>
      <c r="B9" s="333" t="s">
        <v>762</v>
      </c>
      <c r="C9" s="333">
        <f>Input!$J$3</f>
        <v>441204</v>
      </c>
      <c r="D9" s="178">
        <f>'Current Groundwater M&amp;I'!K7</f>
        <v>1.08793E-4</v>
      </c>
      <c r="E9" s="36">
        <f t="shared" si="24"/>
        <v>774500</v>
      </c>
      <c r="F9" s="36">
        <f t="shared" si="25"/>
        <v>799000</v>
      </c>
      <c r="G9" s="36">
        <f t="shared" si="26"/>
        <v>874600</v>
      </c>
      <c r="H9" s="22">
        <f t="shared" si="7"/>
        <v>1.4067757658388417E-2</v>
      </c>
      <c r="I9" s="22">
        <f t="shared" si="8"/>
        <v>1.48463398061222E-2</v>
      </c>
      <c r="J9" s="22">
        <f t="shared" si="9"/>
        <v>1.7106482136435838E-2</v>
      </c>
      <c r="K9" s="22">
        <f t="shared" si="10"/>
        <v>584561.79998354323</v>
      </c>
      <c r="L9" s="22">
        <f t="shared" si="11"/>
        <v>593735.62803658668</v>
      </c>
      <c r="M9" s="35">
        <f t="shared" si="12"/>
        <v>621190.00185128546</v>
      </c>
      <c r="N9" s="34">
        <f t="shared" si="27"/>
        <v>142</v>
      </c>
      <c r="O9" s="22">
        <f t="shared" si="13"/>
        <v>83007775.597663134</v>
      </c>
      <c r="P9" s="22">
        <f t="shared" si="14"/>
        <v>84310459.181195304</v>
      </c>
      <c r="Q9" s="35">
        <f t="shared" si="15"/>
        <v>88208980.262882531</v>
      </c>
      <c r="R9" s="288">
        <f t="shared" si="16"/>
        <v>93014.362945961431</v>
      </c>
      <c r="S9" s="288">
        <f t="shared" si="17"/>
        <v>94474.085035488388</v>
      </c>
      <c r="T9" s="288">
        <f t="shared" si="18"/>
        <v>98842.572833573024</v>
      </c>
      <c r="U9" s="288">
        <f>R9*'Water Use Current M&amp;I'!I9</f>
        <v>32555.027031086498</v>
      </c>
      <c r="V9" s="288">
        <f>S9*'Water Use Current M&amp;I'!I9</f>
        <v>33065.929762420936</v>
      </c>
      <c r="W9" s="288">
        <f>T9*'Water Use Current M&amp;I'!I9</f>
        <v>34594.900491750559</v>
      </c>
      <c r="X9" s="290">
        <f t="shared" si="19"/>
        <v>3.5417590557929932</v>
      </c>
      <c r="Y9" s="290">
        <f t="shared" si="20"/>
        <v>3.5973416966430607</v>
      </c>
      <c r="Z9" s="292">
        <f t="shared" si="21"/>
        <v>3.7636830091990188</v>
      </c>
      <c r="AA9" s="193" t="s">
        <v>752</v>
      </c>
      <c r="AB9" s="282">
        <f>SUM(X13,X46,X62,X68,X74,X118,X203,X250)</f>
        <v>66503.633724649742</v>
      </c>
      <c r="AC9" s="282">
        <f>SUM(Y13,Y46,Y62,Y68,Y74,Y118,Y203,Y250)</f>
        <v>67583.315618798573</v>
      </c>
      <c r="AD9" s="282">
        <f>SUM(Z13,Z46,Z62,Z68,Z74,Z118,Z203,Z250)</f>
        <v>70702.341367602756</v>
      </c>
      <c r="AE9" s="30"/>
      <c r="AF9" s="170" t="s">
        <v>327</v>
      </c>
      <c r="AG9" s="171" t="s">
        <v>762</v>
      </c>
      <c r="AH9" s="236"/>
      <c r="AI9" s="236">
        <f>Input!AE7</f>
        <v>0</v>
      </c>
      <c r="AJ9" s="193" t="s">
        <v>752</v>
      </c>
      <c r="AK9" s="211">
        <f>SUM(AI13,AI46,AI62,AI68,AI74,AI118,AI203,AI249)</f>
        <v>0</v>
      </c>
      <c r="AL9" s="170" t="s">
        <v>327</v>
      </c>
      <c r="AM9" s="171" t="s">
        <v>762</v>
      </c>
      <c r="AN9" s="233">
        <f>Input!AF7</f>
        <v>0</v>
      </c>
      <c r="AO9" s="233">
        <f>AN9*'Water Use Current M&amp;I'!$I$5</f>
        <v>0</v>
      </c>
      <c r="AQ9" s="423" t="s">
        <v>752</v>
      </c>
      <c r="AR9" s="190">
        <f>SUM(AO13,AO46,AO62,AO68,AO74,AO118,AO203,AO249)</f>
        <v>0</v>
      </c>
      <c r="AS9" s="177" t="s">
        <v>327</v>
      </c>
      <c r="AT9" s="171" t="s">
        <v>762</v>
      </c>
      <c r="AU9" s="173">
        <f>Input!AG7</f>
        <v>0</v>
      </c>
      <c r="AV9" s="173">
        <v>0</v>
      </c>
      <c r="AW9" s="173"/>
      <c r="AX9" s="173">
        <f>AU9*'Water Use Current M&amp;I'!$I$5</f>
        <v>0</v>
      </c>
      <c r="AY9" s="173">
        <f t="shared" si="22"/>
        <v>0</v>
      </c>
      <c r="AZ9" s="424" t="s">
        <v>752</v>
      </c>
      <c r="BA9" s="195">
        <f>SUM(AY13,AY46,AY62,AY68,AY74,AY118,AY203,AY250)</f>
        <v>0</v>
      </c>
      <c r="BB9" s="426" t="s">
        <v>752</v>
      </c>
      <c r="BC9" s="170">
        <f t="shared" si="1"/>
        <v>0</v>
      </c>
      <c r="BD9" s="170">
        <f t="shared" si="2"/>
        <v>0</v>
      </c>
      <c r="BE9" s="170">
        <f t="shared" si="3"/>
        <v>0</v>
      </c>
      <c r="BF9" s="148">
        <f t="shared" si="23"/>
        <v>0</v>
      </c>
      <c r="BH9" s="427" t="s">
        <v>752</v>
      </c>
      <c r="BI9" s="282">
        <f t="shared" si="4"/>
        <v>66503.633724649742</v>
      </c>
      <c r="BJ9" s="282">
        <f t="shared" si="5"/>
        <v>67583.315618798573</v>
      </c>
      <c r="BK9" s="280">
        <f t="shared" si="6"/>
        <v>70702.341367602756</v>
      </c>
    </row>
    <row r="10" spans="1:63" x14ac:dyDescent="0.3">
      <c r="A10" s="177" t="s">
        <v>327</v>
      </c>
      <c r="B10" s="333" t="s">
        <v>763</v>
      </c>
      <c r="C10" s="333">
        <f>Input!$J$3</f>
        <v>441204</v>
      </c>
      <c r="D10" s="178">
        <f>'Current Groundwater M&amp;I'!K8</f>
        <v>2.0398699999999998E-5</v>
      </c>
      <c r="E10" s="36">
        <f t="shared" si="24"/>
        <v>774500</v>
      </c>
      <c r="F10" s="36">
        <f t="shared" si="25"/>
        <v>799000</v>
      </c>
      <c r="G10" s="36">
        <f t="shared" si="26"/>
        <v>874600</v>
      </c>
      <c r="H10" s="22">
        <f t="shared" si="7"/>
        <v>1.4067757658388417E-2</v>
      </c>
      <c r="I10" s="22">
        <f t="shared" si="8"/>
        <v>1.48463398061222E-2</v>
      </c>
      <c r="J10" s="22">
        <f t="shared" si="9"/>
        <v>1.7106482136435838E-2</v>
      </c>
      <c r="K10" s="22">
        <f t="shared" si="10"/>
        <v>584561.79998354323</v>
      </c>
      <c r="L10" s="22">
        <f t="shared" si="11"/>
        <v>593735.62803658668</v>
      </c>
      <c r="M10" s="35">
        <f t="shared" si="12"/>
        <v>621190.00185128546</v>
      </c>
      <c r="N10" s="34">
        <f t="shared" si="27"/>
        <v>142</v>
      </c>
      <c r="O10" s="22">
        <f t="shared" si="13"/>
        <v>83007775.597663134</v>
      </c>
      <c r="P10" s="22">
        <f t="shared" si="14"/>
        <v>84310459.181195304</v>
      </c>
      <c r="Q10" s="35">
        <f t="shared" si="15"/>
        <v>88208980.262882531</v>
      </c>
      <c r="R10" s="288">
        <f t="shared" si="16"/>
        <v>93014.362945961431</v>
      </c>
      <c r="S10" s="288">
        <f t="shared" si="17"/>
        <v>94474.085035488388</v>
      </c>
      <c r="T10" s="288">
        <f t="shared" si="18"/>
        <v>98842.572833573024</v>
      </c>
      <c r="U10" s="288">
        <f>R10*'Water Use Current M&amp;I'!I10</f>
        <v>32555.027031086498</v>
      </c>
      <c r="V10" s="288">
        <f>S10*'Water Use Current M&amp;I'!I10</f>
        <v>33065.929762420936</v>
      </c>
      <c r="W10" s="288">
        <f>T10*'Water Use Current M&amp;I'!I10</f>
        <v>34594.900491750559</v>
      </c>
      <c r="X10" s="290">
        <f t="shared" si="19"/>
        <v>0.66408022989902404</v>
      </c>
      <c r="Y10" s="290">
        <f t="shared" si="20"/>
        <v>0.67450198144469586</v>
      </c>
      <c r="Z10" s="292">
        <f t="shared" si="21"/>
        <v>0.70569099666107205</v>
      </c>
      <c r="AA10" s="193" t="s">
        <v>753</v>
      </c>
      <c r="AB10" s="282">
        <f>SUM(X5,X14,X35,X63,X69,X75,X85,X119,X191,X257)</f>
        <v>118201.37747173735</v>
      </c>
      <c r="AC10" s="282">
        <f>SUM(Y5,Y14,Y35,Y63,Y69,Y75,Y85,Y119,Y191,Y257)</f>
        <v>120142.67855158236</v>
      </c>
      <c r="AD10" s="282">
        <f>SUM(Z5,Z14,Z35,Z63,Z69,Z75,Z85,Z119,Z191,Z257)</f>
        <v>125541.34555960237</v>
      </c>
      <c r="AE10" s="30"/>
      <c r="AF10" s="170" t="s">
        <v>327</v>
      </c>
      <c r="AG10" s="171" t="s">
        <v>763</v>
      </c>
      <c r="AH10" s="236"/>
      <c r="AI10" s="236">
        <f>Input!AE8</f>
        <v>0</v>
      </c>
      <c r="AJ10" s="193" t="s">
        <v>753</v>
      </c>
      <c r="AK10" s="211">
        <f>SUM(AI5,AI14,AI35,AI63,AI69,AI75,AI85,AI119,AI191,AI256)</f>
        <v>0</v>
      </c>
      <c r="AL10" s="170" t="s">
        <v>327</v>
      </c>
      <c r="AM10" s="171" t="s">
        <v>763</v>
      </c>
      <c r="AN10" s="233">
        <f>Input!AF8</f>
        <v>0</v>
      </c>
      <c r="AO10" s="233">
        <f>AN10*'Water Use Current M&amp;I'!$I$5</f>
        <v>0</v>
      </c>
      <c r="AQ10" s="423" t="s">
        <v>753</v>
      </c>
      <c r="AR10" s="190">
        <f>SUM(AO5,AO14,AO35,AO63,AO69,AO75,AO85,AO119,AO191,AO256)</f>
        <v>0</v>
      </c>
      <c r="AS10" s="177" t="s">
        <v>327</v>
      </c>
      <c r="AT10" s="171" t="s">
        <v>763</v>
      </c>
      <c r="AU10" s="173">
        <f>Input!AG8</f>
        <v>0</v>
      </c>
      <c r="AV10" s="173">
        <v>0</v>
      </c>
      <c r="AW10" s="173"/>
      <c r="AX10" s="173">
        <f>AU10*'Water Use Current M&amp;I'!$I$5</f>
        <v>0</v>
      </c>
      <c r="AY10" s="173">
        <f t="shared" si="22"/>
        <v>0</v>
      </c>
      <c r="AZ10" s="424" t="s">
        <v>753</v>
      </c>
      <c r="BA10" s="195">
        <f>SUM(AY5,AY14,AY35,AY63,AY69,AY75,AY85,AY119,AY191,AY257)</f>
        <v>0</v>
      </c>
      <c r="BB10" s="426" t="s">
        <v>753</v>
      </c>
      <c r="BC10" s="170">
        <f t="shared" si="1"/>
        <v>0</v>
      </c>
      <c r="BD10" s="170">
        <f t="shared" si="2"/>
        <v>0</v>
      </c>
      <c r="BE10" s="170">
        <f t="shared" si="3"/>
        <v>0</v>
      </c>
      <c r="BF10" s="148">
        <f t="shared" si="23"/>
        <v>0</v>
      </c>
      <c r="BH10" s="427" t="s">
        <v>753</v>
      </c>
      <c r="BI10" s="282">
        <f t="shared" si="4"/>
        <v>118201.37747173735</v>
      </c>
      <c r="BJ10" s="282">
        <f t="shared" si="5"/>
        <v>120142.67855158236</v>
      </c>
      <c r="BK10" s="280">
        <f t="shared" si="6"/>
        <v>125541.34555960237</v>
      </c>
    </row>
    <row r="11" spans="1:63" x14ac:dyDescent="0.3">
      <c r="A11" s="179" t="s">
        <v>291</v>
      </c>
      <c r="B11" s="333" t="s">
        <v>801</v>
      </c>
      <c r="C11" s="333">
        <f>Input!$J$4</f>
        <v>15356</v>
      </c>
      <c r="D11" s="178">
        <f>'Current Groundwater M&amp;I'!K9</f>
        <v>0.905899974</v>
      </c>
      <c r="E11" s="319">
        <f>Input!$Z$4</f>
        <v>28400</v>
      </c>
      <c r="F11" s="319">
        <f>Input!$AA$4</f>
        <v>30700</v>
      </c>
      <c r="G11" s="319">
        <f>Input!$AB$4</f>
        <v>34000</v>
      </c>
      <c r="H11" s="22">
        <f t="shared" si="7"/>
        <v>1.5372071700715228E-2</v>
      </c>
      <c r="I11" s="22">
        <f t="shared" si="8"/>
        <v>1.7318909436365007E-2</v>
      </c>
      <c r="J11" s="22">
        <f t="shared" si="9"/>
        <v>1.9871356186940251E-2</v>
      </c>
      <c r="K11" s="22">
        <f t="shared" si="10"/>
        <v>20883.256451042304</v>
      </c>
      <c r="L11" s="22">
        <f t="shared" si="11"/>
        <v>21712.420408604841</v>
      </c>
      <c r="M11" s="35">
        <f t="shared" si="12"/>
        <v>22849.595182409688</v>
      </c>
      <c r="N11" s="36">
        <f>Input!K4</f>
        <v>258</v>
      </c>
      <c r="O11" s="22">
        <f t="shared" si="13"/>
        <v>5387880.1643689144</v>
      </c>
      <c r="P11" s="22">
        <f t="shared" si="14"/>
        <v>5601804.4654200487</v>
      </c>
      <c r="Q11" s="35">
        <f t="shared" si="15"/>
        <v>5895195.5570616992</v>
      </c>
      <c r="R11" s="288">
        <f t="shared" si="16"/>
        <v>6037.3891181835861</v>
      </c>
      <c r="S11" s="288">
        <f t="shared" si="17"/>
        <v>6277.1019937264355</v>
      </c>
      <c r="T11" s="288">
        <f t="shared" si="18"/>
        <v>6605.8613814654864</v>
      </c>
      <c r="U11" s="288">
        <f>R11*'Water Use Current M&amp;I'!I11</f>
        <v>2113.0861913642552</v>
      </c>
      <c r="V11" s="288">
        <f>S11*'Water Use Current M&amp;I'!I11</f>
        <v>2196.9856978042521</v>
      </c>
      <c r="W11" s="288">
        <f>T11*'Water Use Current M&amp;I'!I11</f>
        <v>2312.0514835129202</v>
      </c>
      <c r="X11" s="290">
        <f t="shared" si="19"/>
        <v>1914.2447258166378</v>
      </c>
      <c r="Y11" s="290">
        <f t="shared" si="20"/>
        <v>1990.2492865192439</v>
      </c>
      <c r="Z11" s="292">
        <f t="shared" si="21"/>
        <v>2094.4873788010159</v>
      </c>
      <c r="AA11" s="193" t="s">
        <v>754</v>
      </c>
      <c r="AB11" s="282">
        <f>SUM(X6,X47,X64,X100,X120)</f>
        <v>18375.958858184727</v>
      </c>
      <c r="AC11" s="282">
        <f>SUM(Y6,Y47,Y64,Y100,Y120)</f>
        <v>18704.288753742214</v>
      </c>
      <c r="AD11" s="282">
        <f>SUM(Z6,Z47,Z64,Z100,Z120)</f>
        <v>19591.087741832671</v>
      </c>
      <c r="AE11" s="30"/>
      <c r="AF11" s="161" t="s">
        <v>291</v>
      </c>
      <c r="AG11" s="171" t="s">
        <v>801</v>
      </c>
      <c r="AH11" s="236"/>
      <c r="AI11" s="236">
        <f>Input!AE9</f>
        <v>0</v>
      </c>
      <c r="AJ11" s="193" t="s">
        <v>754</v>
      </c>
      <c r="AK11" s="211">
        <f>SUM(AI6,AI47,AI64,AI100,AI120)</f>
        <v>85</v>
      </c>
      <c r="AL11" s="161" t="s">
        <v>291</v>
      </c>
      <c r="AM11" s="171" t="s">
        <v>801</v>
      </c>
      <c r="AN11" s="233">
        <f>Input!AF9</f>
        <v>0</v>
      </c>
      <c r="AO11" s="233">
        <f>AN11*'Water Use Current M&amp;I'!$I$5</f>
        <v>0</v>
      </c>
      <c r="AQ11" s="423" t="s">
        <v>754</v>
      </c>
      <c r="AR11" s="190">
        <f>SUM(AO6,AO47,AO64,AO100,AO120)</f>
        <v>18340</v>
      </c>
      <c r="AS11" s="179" t="s">
        <v>291</v>
      </c>
      <c r="AT11" s="171" t="s">
        <v>801</v>
      </c>
      <c r="AU11" s="173">
        <f>Input!AG9</f>
        <v>300</v>
      </c>
      <c r="AV11" s="173">
        <v>0</v>
      </c>
      <c r="AW11" s="173"/>
      <c r="AX11" s="173">
        <f>AU11*'Water Use Current M&amp;I'!$I$11</f>
        <v>105</v>
      </c>
      <c r="AY11" s="173">
        <f t="shared" si="22"/>
        <v>0</v>
      </c>
      <c r="AZ11" s="424" t="s">
        <v>754</v>
      </c>
      <c r="BA11" s="195">
        <f>SUM(AY6,AY47,AY64,AY100,AY120)</f>
        <v>0</v>
      </c>
      <c r="BB11" s="426" t="s">
        <v>754</v>
      </c>
      <c r="BC11" s="170">
        <f t="shared" si="1"/>
        <v>85</v>
      </c>
      <c r="BD11" s="170">
        <f t="shared" si="2"/>
        <v>18340</v>
      </c>
      <c r="BE11" s="170">
        <f t="shared" si="3"/>
        <v>0</v>
      </c>
      <c r="BF11" s="148">
        <f t="shared" si="23"/>
        <v>18425</v>
      </c>
      <c r="BH11" s="427" t="s">
        <v>754</v>
      </c>
      <c r="BI11" s="282">
        <f t="shared" si="4"/>
        <v>36800.958858184727</v>
      </c>
      <c r="BJ11" s="282">
        <f t="shared" si="5"/>
        <v>37129.288753742214</v>
      </c>
      <c r="BK11" s="280">
        <f t="shared" si="6"/>
        <v>38016.087741832671</v>
      </c>
    </row>
    <row r="12" spans="1:63" ht="43.2" x14ac:dyDescent="0.3">
      <c r="A12" s="179" t="s">
        <v>291</v>
      </c>
      <c r="B12" s="333" t="s">
        <v>802</v>
      </c>
      <c r="C12" s="333">
        <f>Input!$J$4</f>
        <v>15356</v>
      </c>
      <c r="D12" s="178">
        <f>'Current Groundwater M&amp;I'!K10</f>
        <v>9.4100026000000003E-2</v>
      </c>
      <c r="E12" s="36">
        <f>$E$11</f>
        <v>28400</v>
      </c>
      <c r="F12" s="173">
        <f>$F$11</f>
        <v>30700</v>
      </c>
      <c r="G12" s="173">
        <f>$G$11</f>
        <v>34000</v>
      </c>
      <c r="H12" s="22">
        <f t="shared" si="7"/>
        <v>1.5372071700715228E-2</v>
      </c>
      <c r="I12" s="22">
        <f t="shared" si="8"/>
        <v>1.7318909436365007E-2</v>
      </c>
      <c r="J12" s="22">
        <f t="shared" si="9"/>
        <v>1.9871356186940251E-2</v>
      </c>
      <c r="K12" s="22">
        <f t="shared" si="10"/>
        <v>20883.256451042304</v>
      </c>
      <c r="L12" s="22">
        <f t="shared" si="11"/>
        <v>21712.420408604841</v>
      </c>
      <c r="M12" s="35">
        <f t="shared" si="12"/>
        <v>22849.595182409688</v>
      </c>
      <c r="N12" s="36">
        <f>$N$11</f>
        <v>258</v>
      </c>
      <c r="O12" s="22">
        <f t="shared" si="13"/>
        <v>5387880.1643689144</v>
      </c>
      <c r="P12" s="22">
        <f t="shared" si="14"/>
        <v>5601804.4654200487</v>
      </c>
      <c r="Q12" s="35">
        <f t="shared" si="15"/>
        <v>5895195.5570616992</v>
      </c>
      <c r="R12" s="288">
        <f t="shared" si="16"/>
        <v>6037.3891181835861</v>
      </c>
      <c r="S12" s="288">
        <f t="shared" si="17"/>
        <v>6277.1019937264355</v>
      </c>
      <c r="T12" s="288">
        <f t="shared" si="18"/>
        <v>6605.8613814654864</v>
      </c>
      <c r="U12" s="288">
        <f>R12*'Water Use Current M&amp;I'!I12</f>
        <v>2113.0861913642552</v>
      </c>
      <c r="V12" s="288">
        <f>S12*'Water Use Current M&amp;I'!I12</f>
        <v>2196.9856978042521</v>
      </c>
      <c r="W12" s="288">
        <f>T12*'Water Use Current M&amp;I'!I12</f>
        <v>2312.0514835129202</v>
      </c>
      <c r="X12" s="290">
        <f t="shared" si="19"/>
        <v>198.84146554761739</v>
      </c>
      <c r="Y12" s="290">
        <f t="shared" si="20"/>
        <v>206.73641128500827</v>
      </c>
      <c r="Z12" s="292">
        <f t="shared" si="21"/>
        <v>217.56410471190438</v>
      </c>
      <c r="AA12" s="193" t="s">
        <v>755</v>
      </c>
      <c r="AB12" s="282">
        <f>SUM(X33,X36,X101,X121,X139,X258)</f>
        <v>30550.306524283384</v>
      </c>
      <c r="AC12" s="282">
        <f>SUM(Y33,Y36,Y101,Y121,Y139,Y258)</f>
        <v>31079.401176992724</v>
      </c>
      <c r="AD12" s="282">
        <f>SUM(Z33,Z36,Z101,Z121,Z139,Z258)</f>
        <v>32453.842627716225</v>
      </c>
      <c r="AE12" s="30"/>
      <c r="AF12" s="161" t="s">
        <v>291</v>
      </c>
      <c r="AG12" s="171" t="s">
        <v>802</v>
      </c>
      <c r="AH12" s="236"/>
      <c r="AI12" s="236">
        <f>Input!AE10</f>
        <v>0</v>
      </c>
      <c r="AJ12" s="193" t="s">
        <v>755</v>
      </c>
      <c r="AK12" s="211">
        <f>SUM(AI33,AI36,AI101,AI121,AI139,AI257)</f>
        <v>230</v>
      </c>
      <c r="AL12" s="161" t="s">
        <v>291</v>
      </c>
      <c r="AM12" s="171" t="s">
        <v>802</v>
      </c>
      <c r="AN12" s="233">
        <f>Input!AF10</f>
        <v>0</v>
      </c>
      <c r="AO12" s="233">
        <f>AN12*'Water Use Current M&amp;I'!$I$5</f>
        <v>0</v>
      </c>
      <c r="AQ12" s="423" t="s">
        <v>755</v>
      </c>
      <c r="AR12" s="190">
        <f>SUM(AO33,AO36,AO101,AO121,AO139,AO257)</f>
        <v>0</v>
      </c>
      <c r="AS12" s="179" t="s">
        <v>291</v>
      </c>
      <c r="AT12" s="171" t="s">
        <v>802</v>
      </c>
      <c r="AU12" s="173">
        <f>Input!AG10</f>
        <v>300</v>
      </c>
      <c r="AV12" s="173">
        <v>1</v>
      </c>
      <c r="AW12" s="138" t="s">
        <v>631</v>
      </c>
      <c r="AX12" s="173">
        <f>AU12*'Water Use Current M&amp;I'!$I$11</f>
        <v>105</v>
      </c>
      <c r="AY12" s="173">
        <f t="shared" si="22"/>
        <v>105</v>
      </c>
      <c r="AZ12" s="424" t="s">
        <v>755</v>
      </c>
      <c r="BA12" s="195">
        <f>SUM(AY33,AY36,AY101,AY121,AY139,AY258)</f>
        <v>0</v>
      </c>
      <c r="BB12" s="426" t="s">
        <v>755</v>
      </c>
      <c r="BC12" s="170">
        <f t="shared" si="1"/>
        <v>230</v>
      </c>
      <c r="BD12" s="170">
        <f t="shared" si="2"/>
        <v>0</v>
      </c>
      <c r="BE12" s="170">
        <f t="shared" si="3"/>
        <v>0</v>
      </c>
      <c r="BF12" s="148">
        <f t="shared" si="23"/>
        <v>230</v>
      </c>
      <c r="BH12" s="427" t="s">
        <v>755</v>
      </c>
      <c r="BI12" s="282">
        <f t="shared" si="4"/>
        <v>30780.306524283384</v>
      </c>
      <c r="BJ12" s="282">
        <f t="shared" si="5"/>
        <v>31309.401176992724</v>
      </c>
      <c r="BK12" s="280">
        <f t="shared" si="6"/>
        <v>32683.842627716225</v>
      </c>
    </row>
    <row r="13" spans="1:63" x14ac:dyDescent="0.3">
      <c r="A13" s="177" t="s">
        <v>321</v>
      </c>
      <c r="B13" s="333" t="s">
        <v>752</v>
      </c>
      <c r="C13" s="333">
        <f>Input!$J$5</f>
        <v>540297</v>
      </c>
      <c r="D13" s="178">
        <f>'Current Groundwater M&amp;I'!K11</f>
        <v>0.27176904600000001</v>
      </c>
      <c r="E13" s="319">
        <f>Input!$Z$5</f>
        <v>912200</v>
      </c>
      <c r="F13" s="319">
        <f>Input!$AA$5</f>
        <v>941000</v>
      </c>
      <c r="G13" s="319">
        <f>Input!$AB$5</f>
        <v>1030000</v>
      </c>
      <c r="H13" s="22">
        <f t="shared" si="7"/>
        <v>1.3093506897846113E-2</v>
      </c>
      <c r="I13" s="22">
        <f t="shared" si="8"/>
        <v>1.3870603780540603E-2</v>
      </c>
      <c r="J13" s="22">
        <f t="shared" si="9"/>
        <v>1.6129877321498148E-2</v>
      </c>
      <c r="K13" s="22">
        <f t="shared" si="10"/>
        <v>702039.11814086256</v>
      </c>
      <c r="L13" s="22">
        <f t="shared" si="11"/>
        <v>713035.39673707646</v>
      </c>
      <c r="M13" s="35">
        <f t="shared" si="12"/>
        <v>745993.23723476205</v>
      </c>
      <c r="N13" s="36">
        <f>Input!K5</f>
        <v>164</v>
      </c>
      <c r="O13" s="22">
        <f t="shared" si="13"/>
        <v>115134415.37510146</v>
      </c>
      <c r="P13" s="22">
        <f t="shared" si="14"/>
        <v>116937805.06488054</v>
      </c>
      <c r="Q13" s="35">
        <f t="shared" si="15"/>
        <v>122342890.90650098</v>
      </c>
      <c r="R13" s="288">
        <f t="shared" si="16"/>
        <v>129013.86914856995</v>
      </c>
      <c r="S13" s="288">
        <f t="shared" si="17"/>
        <v>131034.65746545188</v>
      </c>
      <c r="T13" s="288">
        <f t="shared" si="18"/>
        <v>137091.32640527966</v>
      </c>
      <c r="U13" s="288">
        <f>R13*'Water Use Current M&amp;I'!I13</f>
        <v>45154.854201999478</v>
      </c>
      <c r="V13" s="288">
        <f>S13*'Water Use Current M&amp;I'!I13</f>
        <v>45862.130112908155</v>
      </c>
      <c r="W13" s="288">
        <f>T13*'Water Use Current M&amp;I'!I13</f>
        <v>47981.964241847876</v>
      </c>
      <c r="X13" s="290">
        <f t="shared" si="19"/>
        <v>12271.69164874649</v>
      </c>
      <c r="Y13" s="290">
        <f t="shared" si="20"/>
        <v>12463.907348312921</v>
      </c>
      <c r="Z13" s="292">
        <f t="shared" si="21"/>
        <v>13040.012647213111</v>
      </c>
      <c r="AA13" s="193" t="s">
        <v>756</v>
      </c>
      <c r="AB13" s="282">
        <f>SUM(X34,X140,X259)</f>
        <v>11708.86700517729</v>
      </c>
      <c r="AC13" s="282">
        <f>SUM(Y34,Y140,Y259)</f>
        <v>12066.191190029407</v>
      </c>
      <c r="AD13" s="282">
        <f>SUM(Z34,Z140,Z259)</f>
        <v>12614.441481559774</v>
      </c>
      <c r="AE13" s="30"/>
      <c r="AF13" s="170" t="s">
        <v>321</v>
      </c>
      <c r="AG13" s="171" t="s">
        <v>752</v>
      </c>
      <c r="AH13" s="236"/>
      <c r="AI13" s="236">
        <f>Input!AE11</f>
        <v>0</v>
      </c>
      <c r="AJ13" s="193" t="s">
        <v>756</v>
      </c>
      <c r="AK13" s="211">
        <f>SUM(AI34,AI140,AI258)</f>
        <v>0</v>
      </c>
      <c r="AL13" s="170" t="s">
        <v>321</v>
      </c>
      <c r="AM13" s="171" t="s">
        <v>752</v>
      </c>
      <c r="AN13" s="233">
        <f>Input!AF11</f>
        <v>0</v>
      </c>
      <c r="AO13" s="233">
        <f>AN13*'Water Use Current M&amp;I'!$I$5</f>
        <v>0</v>
      </c>
      <c r="AQ13" s="423" t="s">
        <v>756</v>
      </c>
      <c r="AR13" s="190">
        <f>SUM(AO34,AO140,AO258)</f>
        <v>0</v>
      </c>
      <c r="AS13" s="177" t="s">
        <v>321</v>
      </c>
      <c r="AT13" s="171" t="s">
        <v>752</v>
      </c>
      <c r="AU13" s="173">
        <f>Input!AG11</f>
        <v>0</v>
      </c>
      <c r="AV13" s="173">
        <v>0</v>
      </c>
      <c r="AW13" s="170"/>
      <c r="AX13" s="173">
        <f>AU13*'Water Use Current M&amp;I'!$I$13</f>
        <v>0</v>
      </c>
      <c r="AY13" s="173">
        <f t="shared" si="22"/>
        <v>0</v>
      </c>
      <c r="AZ13" s="424" t="s">
        <v>756</v>
      </c>
      <c r="BA13" s="195">
        <f>SUM(AY34,AY140,AY259)</f>
        <v>0</v>
      </c>
      <c r="BB13" s="426" t="s">
        <v>756</v>
      </c>
      <c r="BC13" s="170">
        <f t="shared" si="1"/>
        <v>0</v>
      </c>
      <c r="BD13" s="170">
        <f t="shared" si="2"/>
        <v>0</v>
      </c>
      <c r="BE13" s="170">
        <f t="shared" si="3"/>
        <v>0</v>
      </c>
      <c r="BF13" s="148">
        <f t="shared" si="23"/>
        <v>0</v>
      </c>
      <c r="BH13" s="427" t="s">
        <v>756</v>
      </c>
      <c r="BI13" s="282">
        <f t="shared" si="4"/>
        <v>11708.86700517729</v>
      </c>
      <c r="BJ13" s="282">
        <f t="shared" si="5"/>
        <v>12066.191190029407</v>
      </c>
      <c r="BK13" s="280">
        <f t="shared" si="6"/>
        <v>12614.441481559774</v>
      </c>
    </row>
    <row r="14" spans="1:63" x14ac:dyDescent="0.3">
      <c r="A14" s="177" t="s">
        <v>321</v>
      </c>
      <c r="B14" s="333" t="s">
        <v>753</v>
      </c>
      <c r="C14" s="333">
        <f>Input!$J$5</f>
        <v>540297</v>
      </c>
      <c r="D14" s="178">
        <f>'Current Groundwater M&amp;I'!K12</f>
        <v>0.718419684</v>
      </c>
      <c r="E14" s="36">
        <f>$E$13</f>
        <v>912200</v>
      </c>
      <c r="F14" s="173">
        <f>$F$13</f>
        <v>941000</v>
      </c>
      <c r="G14" s="173">
        <f>$G$13</f>
        <v>1030000</v>
      </c>
      <c r="H14" s="22">
        <f t="shared" si="7"/>
        <v>1.3093506897846113E-2</v>
      </c>
      <c r="I14" s="22">
        <f t="shared" si="8"/>
        <v>1.3870603780540603E-2</v>
      </c>
      <c r="J14" s="22">
        <f t="shared" si="9"/>
        <v>1.6129877321498148E-2</v>
      </c>
      <c r="K14" s="22">
        <f t="shared" si="10"/>
        <v>702039.11814086256</v>
      </c>
      <c r="L14" s="22">
        <f t="shared" si="11"/>
        <v>713035.39673707646</v>
      </c>
      <c r="M14" s="35">
        <f t="shared" si="12"/>
        <v>745993.23723476205</v>
      </c>
      <c r="N14" s="36">
        <f>$N$13</f>
        <v>164</v>
      </c>
      <c r="O14" s="22">
        <f t="shared" si="13"/>
        <v>115134415.37510146</v>
      </c>
      <c r="P14" s="22">
        <f t="shared" si="14"/>
        <v>116937805.06488054</v>
      </c>
      <c r="Q14" s="35">
        <f t="shared" si="15"/>
        <v>122342890.90650098</v>
      </c>
      <c r="R14" s="288">
        <f t="shared" si="16"/>
        <v>129013.86914856995</v>
      </c>
      <c r="S14" s="288">
        <f t="shared" si="17"/>
        <v>131034.65746545188</v>
      </c>
      <c r="T14" s="288">
        <f t="shared" si="18"/>
        <v>137091.32640527966</v>
      </c>
      <c r="U14" s="288">
        <f>R14*'Water Use Current M&amp;I'!I14</f>
        <v>45154.854201999478</v>
      </c>
      <c r="V14" s="288">
        <f>S14*'Water Use Current M&amp;I'!I14</f>
        <v>45862.130112908155</v>
      </c>
      <c r="W14" s="288">
        <f>T14*'Water Use Current M&amp;I'!I14</f>
        <v>47981.964241847876</v>
      </c>
      <c r="X14" s="290">
        <f t="shared" si="19"/>
        <v>32440.136086866536</v>
      </c>
      <c r="Y14" s="290">
        <f t="shared" si="20"/>
        <v>32948.257023282364</v>
      </c>
      <c r="Z14" s="292">
        <f t="shared" si="21"/>
        <v>34471.187588327652</v>
      </c>
      <c r="AA14" s="193" t="s">
        <v>757</v>
      </c>
      <c r="AB14" s="282">
        <f t="shared" ref="AB14:AD15" si="28">SUM(X141,X260)</f>
        <v>29993.400537832276</v>
      </c>
      <c r="AC14" s="282">
        <f t="shared" si="28"/>
        <v>30848.780195507636</v>
      </c>
      <c r="AD14" s="282">
        <f t="shared" si="28"/>
        <v>32136.846678660557</v>
      </c>
      <c r="AE14" s="30"/>
      <c r="AF14" s="170" t="s">
        <v>321</v>
      </c>
      <c r="AG14" s="171" t="s">
        <v>753</v>
      </c>
      <c r="AH14" s="236"/>
      <c r="AI14" s="236">
        <f>Input!AE12</f>
        <v>0</v>
      </c>
      <c r="AJ14" s="193" t="s">
        <v>757</v>
      </c>
      <c r="AK14" s="211">
        <f>SUM(AI141,AI259)</f>
        <v>0</v>
      </c>
      <c r="AL14" s="170" t="s">
        <v>321</v>
      </c>
      <c r="AM14" s="171" t="s">
        <v>753</v>
      </c>
      <c r="AN14" s="233">
        <f>Input!AF12</f>
        <v>0</v>
      </c>
      <c r="AO14" s="233">
        <f>AN14*'Water Use Current M&amp;I'!$I$5</f>
        <v>0</v>
      </c>
      <c r="AQ14" s="423" t="s">
        <v>757</v>
      </c>
      <c r="AR14" s="190">
        <f>SUM(AO141,AO259)</f>
        <v>1575</v>
      </c>
      <c r="AS14" s="177" t="s">
        <v>321</v>
      </c>
      <c r="AT14" s="171" t="s">
        <v>753</v>
      </c>
      <c r="AU14" s="173">
        <f>Input!AG12</f>
        <v>0</v>
      </c>
      <c r="AV14" s="173">
        <v>0</v>
      </c>
      <c r="AW14" s="170"/>
      <c r="AX14" s="173">
        <f>AU14*'Water Use Current M&amp;I'!$I$13</f>
        <v>0</v>
      </c>
      <c r="AY14" s="173">
        <f t="shared" si="22"/>
        <v>0</v>
      </c>
      <c r="AZ14" s="424" t="s">
        <v>757</v>
      </c>
      <c r="BA14" s="195">
        <f>SUM(AY141,AY260)</f>
        <v>0</v>
      </c>
      <c r="BB14" s="426" t="s">
        <v>757</v>
      </c>
      <c r="BC14" s="170">
        <f t="shared" si="1"/>
        <v>0</v>
      </c>
      <c r="BD14" s="170">
        <f t="shared" si="2"/>
        <v>1575</v>
      </c>
      <c r="BE14" s="170">
        <f t="shared" si="3"/>
        <v>0</v>
      </c>
      <c r="BF14" s="148">
        <f t="shared" si="23"/>
        <v>1575</v>
      </c>
      <c r="BH14" s="427" t="s">
        <v>757</v>
      </c>
      <c r="BI14" s="282">
        <f t="shared" si="4"/>
        <v>31568.400537832276</v>
      </c>
      <c r="BJ14" s="282">
        <f t="shared" si="5"/>
        <v>32423.780195507636</v>
      </c>
      <c r="BK14" s="280">
        <f t="shared" si="6"/>
        <v>33711.846678660557</v>
      </c>
    </row>
    <row r="15" spans="1:63" x14ac:dyDescent="0.3">
      <c r="A15" s="177" t="s">
        <v>321</v>
      </c>
      <c r="B15" s="333" t="s">
        <v>760</v>
      </c>
      <c r="C15" s="333">
        <f>Input!$J$5</f>
        <v>540297</v>
      </c>
      <c r="D15" s="178">
        <f>'Current Groundwater M&amp;I'!K13</f>
        <v>4.3716700000000002E-3</v>
      </c>
      <c r="E15" s="36">
        <f t="shared" ref="E15:E18" si="29">$E$13</f>
        <v>912200</v>
      </c>
      <c r="F15" s="173">
        <f t="shared" ref="F15:F18" si="30">$F$13</f>
        <v>941000</v>
      </c>
      <c r="G15" s="173">
        <f t="shared" ref="G15:G18" si="31">$G$13</f>
        <v>1030000</v>
      </c>
      <c r="H15" s="22">
        <f t="shared" si="7"/>
        <v>1.3093506897846113E-2</v>
      </c>
      <c r="I15" s="22">
        <f t="shared" si="8"/>
        <v>1.3870603780540603E-2</v>
      </c>
      <c r="J15" s="22">
        <f t="shared" si="9"/>
        <v>1.6129877321498148E-2</v>
      </c>
      <c r="K15" s="22">
        <f t="shared" si="10"/>
        <v>702039.11814086256</v>
      </c>
      <c r="L15" s="22">
        <f t="shared" si="11"/>
        <v>713035.39673707646</v>
      </c>
      <c r="M15" s="35">
        <f t="shared" si="12"/>
        <v>745993.23723476205</v>
      </c>
      <c r="N15" s="36">
        <f t="shared" ref="N15:N18" si="32">$N$13</f>
        <v>164</v>
      </c>
      <c r="O15" s="22">
        <f t="shared" si="13"/>
        <v>115134415.37510146</v>
      </c>
      <c r="P15" s="22">
        <f t="shared" si="14"/>
        <v>116937805.06488054</v>
      </c>
      <c r="Q15" s="35">
        <f t="shared" si="15"/>
        <v>122342890.90650098</v>
      </c>
      <c r="R15" s="288">
        <f t="shared" si="16"/>
        <v>129013.86914856995</v>
      </c>
      <c r="S15" s="288">
        <f t="shared" si="17"/>
        <v>131034.65746545188</v>
      </c>
      <c r="T15" s="288">
        <f t="shared" si="18"/>
        <v>137091.32640527966</v>
      </c>
      <c r="U15" s="288">
        <f>R15*'Water Use Current M&amp;I'!I15</f>
        <v>45154.854201999478</v>
      </c>
      <c r="V15" s="288">
        <f>S15*'Water Use Current M&amp;I'!I15</f>
        <v>45862.130112908155</v>
      </c>
      <c r="W15" s="288">
        <f>T15*'Water Use Current M&amp;I'!I15</f>
        <v>47981.964241847876</v>
      </c>
      <c r="X15" s="290">
        <f t="shared" si="19"/>
        <v>197.40212146925506</v>
      </c>
      <c r="Y15" s="290">
        <f t="shared" si="20"/>
        <v>200.49409835069721</v>
      </c>
      <c r="Z15" s="292">
        <f t="shared" si="21"/>
        <v>209.76131361715912</v>
      </c>
      <c r="AA15" s="193" t="s">
        <v>758</v>
      </c>
      <c r="AB15" s="282">
        <f t="shared" si="28"/>
        <v>565.89278024392422</v>
      </c>
      <c r="AC15" s="282">
        <f t="shared" si="28"/>
        <v>579.19241573129443</v>
      </c>
      <c r="AD15" s="282">
        <f t="shared" si="28"/>
        <v>598.06117130911525</v>
      </c>
      <c r="AE15" s="30"/>
      <c r="AF15" s="170" t="s">
        <v>321</v>
      </c>
      <c r="AG15" s="171" t="s">
        <v>760</v>
      </c>
      <c r="AH15" s="236"/>
      <c r="AI15" s="236">
        <f>Input!AE13</f>
        <v>0</v>
      </c>
      <c r="AJ15" s="193" t="s">
        <v>758</v>
      </c>
      <c r="AK15" s="211">
        <f>SUM(AI142,AI260)</f>
        <v>0</v>
      </c>
      <c r="AL15" s="170" t="s">
        <v>321</v>
      </c>
      <c r="AM15" s="171" t="s">
        <v>760</v>
      </c>
      <c r="AN15" s="233">
        <f>Input!AF13</f>
        <v>0</v>
      </c>
      <c r="AO15" s="233">
        <f>AN15*'Water Use Current M&amp;I'!$I$5</f>
        <v>0</v>
      </c>
      <c r="AQ15" s="423" t="s">
        <v>758</v>
      </c>
      <c r="AR15" s="190">
        <f>SUM(AO142,AO260)</f>
        <v>0</v>
      </c>
      <c r="AS15" s="177" t="s">
        <v>321</v>
      </c>
      <c r="AT15" s="171" t="s">
        <v>760</v>
      </c>
      <c r="AU15" s="173">
        <f>Input!AG13</f>
        <v>0</v>
      </c>
      <c r="AV15" s="173">
        <v>0</v>
      </c>
      <c r="AW15" s="170"/>
      <c r="AX15" s="173">
        <f>AU15*'Water Use Current M&amp;I'!$I$13</f>
        <v>0</v>
      </c>
      <c r="AY15" s="173">
        <f t="shared" si="22"/>
        <v>0</v>
      </c>
      <c r="AZ15" s="424" t="s">
        <v>758</v>
      </c>
      <c r="BA15" s="195">
        <f>SUM(AY142,AY261)</f>
        <v>0</v>
      </c>
      <c r="BB15" s="426" t="s">
        <v>758</v>
      </c>
      <c r="BC15" s="170">
        <f t="shared" si="1"/>
        <v>0</v>
      </c>
      <c r="BD15" s="170">
        <f t="shared" si="2"/>
        <v>0</v>
      </c>
      <c r="BE15" s="170">
        <f t="shared" si="3"/>
        <v>0</v>
      </c>
      <c r="BF15" s="148">
        <f t="shared" si="23"/>
        <v>0</v>
      </c>
      <c r="BH15" s="427" t="s">
        <v>758</v>
      </c>
      <c r="BI15" s="282">
        <f t="shared" si="4"/>
        <v>565.89278024392422</v>
      </c>
      <c r="BJ15" s="282">
        <f t="shared" si="5"/>
        <v>579.19241573129443</v>
      </c>
      <c r="BK15" s="280">
        <f t="shared" si="6"/>
        <v>598.06117130911525</v>
      </c>
    </row>
    <row r="16" spans="1:63" x14ac:dyDescent="0.3">
      <c r="A16" s="177" t="s">
        <v>321</v>
      </c>
      <c r="B16" s="333" t="s">
        <v>761</v>
      </c>
      <c r="C16" s="333">
        <f>Input!$J$5</f>
        <v>540297</v>
      </c>
      <c r="D16" s="178">
        <f>'Current Groundwater M&amp;I'!K14</f>
        <v>5.4266449999999999E-3</v>
      </c>
      <c r="E16" s="36">
        <f t="shared" si="29"/>
        <v>912200</v>
      </c>
      <c r="F16" s="173">
        <f t="shared" si="30"/>
        <v>941000</v>
      </c>
      <c r="G16" s="173">
        <f t="shared" si="31"/>
        <v>1030000</v>
      </c>
      <c r="H16" s="22">
        <f t="shared" si="7"/>
        <v>1.3093506897846113E-2</v>
      </c>
      <c r="I16" s="22">
        <f t="shared" si="8"/>
        <v>1.3870603780540603E-2</v>
      </c>
      <c r="J16" s="22">
        <f t="shared" si="9"/>
        <v>1.6129877321498148E-2</v>
      </c>
      <c r="K16" s="22">
        <f t="shared" si="10"/>
        <v>702039.11814086256</v>
      </c>
      <c r="L16" s="22">
        <f t="shared" si="11"/>
        <v>713035.39673707646</v>
      </c>
      <c r="M16" s="35">
        <f t="shared" si="12"/>
        <v>745993.23723476205</v>
      </c>
      <c r="N16" s="36">
        <f t="shared" si="32"/>
        <v>164</v>
      </c>
      <c r="O16" s="22">
        <f t="shared" si="13"/>
        <v>115134415.37510146</v>
      </c>
      <c r="P16" s="22">
        <f t="shared" si="14"/>
        <v>116937805.06488054</v>
      </c>
      <c r="Q16" s="35">
        <f t="shared" si="15"/>
        <v>122342890.90650098</v>
      </c>
      <c r="R16" s="288">
        <f t="shared" si="16"/>
        <v>129013.86914856995</v>
      </c>
      <c r="S16" s="288">
        <f t="shared" si="17"/>
        <v>131034.65746545188</v>
      </c>
      <c r="T16" s="288">
        <f t="shared" si="18"/>
        <v>137091.32640527966</v>
      </c>
      <c r="U16" s="288">
        <f>R16*'Water Use Current M&amp;I'!I16</f>
        <v>45154.854201999478</v>
      </c>
      <c r="V16" s="288">
        <f>S16*'Water Use Current M&amp;I'!I16</f>
        <v>45862.130112908155</v>
      </c>
      <c r="W16" s="288">
        <f>T16*'Water Use Current M&amp;I'!I16</f>
        <v>47981.964241847876</v>
      </c>
      <c r="X16" s="290">
        <f t="shared" si="19"/>
        <v>245.03936378100946</v>
      </c>
      <c r="Y16" s="290">
        <f t="shared" si="20"/>
        <v>248.87749906656248</v>
      </c>
      <c r="Z16" s="292">
        <f t="shared" si="21"/>
        <v>260.38108634320258</v>
      </c>
      <c r="AA16" s="193" t="s">
        <v>759</v>
      </c>
      <c r="AB16" s="282">
        <f>X262</f>
        <v>206.31768539105303</v>
      </c>
      <c r="AC16" s="282">
        <f>Y262</f>
        <v>211.16060255581047</v>
      </c>
      <c r="AD16" s="282">
        <f>Z262</f>
        <v>218.02849834767508</v>
      </c>
      <c r="AE16" s="30"/>
      <c r="AF16" s="170" t="s">
        <v>321</v>
      </c>
      <c r="AG16" s="171" t="s">
        <v>761</v>
      </c>
      <c r="AH16" s="236"/>
      <c r="AI16" s="236">
        <f>Input!AE14</f>
        <v>0</v>
      </c>
      <c r="AJ16" s="193" t="s">
        <v>759</v>
      </c>
      <c r="AK16" s="211">
        <f>AI261</f>
        <v>0</v>
      </c>
      <c r="AL16" s="170" t="s">
        <v>321</v>
      </c>
      <c r="AM16" s="171" t="s">
        <v>761</v>
      </c>
      <c r="AN16" s="233">
        <f>Input!AF14</f>
        <v>0</v>
      </c>
      <c r="AO16" s="233">
        <f>AN16*'Water Use Current M&amp;I'!$I$5</f>
        <v>0</v>
      </c>
      <c r="AQ16" s="423" t="s">
        <v>759</v>
      </c>
      <c r="AR16" s="190">
        <f>AO261</f>
        <v>0</v>
      </c>
      <c r="AS16" s="177" t="s">
        <v>321</v>
      </c>
      <c r="AT16" s="171" t="s">
        <v>761</v>
      </c>
      <c r="AU16" s="173">
        <f>Input!AG14</f>
        <v>0</v>
      </c>
      <c r="AV16" s="173">
        <v>0</v>
      </c>
      <c r="AW16" s="170"/>
      <c r="AX16" s="173">
        <f>AU16*'Water Use Current M&amp;I'!$I$13</f>
        <v>0</v>
      </c>
      <c r="AY16" s="173">
        <f t="shared" si="22"/>
        <v>0</v>
      </c>
      <c r="AZ16" s="424" t="s">
        <v>759</v>
      </c>
      <c r="BA16" s="195">
        <f>AY262</f>
        <v>0</v>
      </c>
      <c r="BB16" s="426" t="s">
        <v>759</v>
      </c>
      <c r="BC16" s="170">
        <f t="shared" si="1"/>
        <v>0</v>
      </c>
      <c r="BD16" s="170">
        <f t="shared" si="2"/>
        <v>0</v>
      </c>
      <c r="BE16" s="170">
        <f t="shared" si="3"/>
        <v>0</v>
      </c>
      <c r="BF16" s="148">
        <f t="shared" si="23"/>
        <v>0</v>
      </c>
      <c r="BH16" s="427" t="s">
        <v>759</v>
      </c>
      <c r="BI16" s="282">
        <f t="shared" si="4"/>
        <v>206.31768539105303</v>
      </c>
      <c r="BJ16" s="282">
        <f t="shared" si="5"/>
        <v>211.16060255581047</v>
      </c>
      <c r="BK16" s="280">
        <f t="shared" si="6"/>
        <v>218.02849834767508</v>
      </c>
    </row>
    <row r="17" spans="1:63" x14ac:dyDescent="0.3">
      <c r="A17" s="177" t="s">
        <v>321</v>
      </c>
      <c r="B17" s="333" t="s">
        <v>762</v>
      </c>
      <c r="C17" s="333">
        <f>Input!$J$5</f>
        <v>540297</v>
      </c>
      <c r="D17" s="178">
        <f>'Current Groundwater M&amp;I'!K15</f>
        <v>7.4033400000000002E-6</v>
      </c>
      <c r="E17" s="36">
        <f t="shared" si="29"/>
        <v>912200</v>
      </c>
      <c r="F17" s="173">
        <f t="shared" si="30"/>
        <v>941000</v>
      </c>
      <c r="G17" s="173">
        <f t="shared" si="31"/>
        <v>1030000</v>
      </c>
      <c r="H17" s="22">
        <f t="shared" si="7"/>
        <v>1.3093506897846113E-2</v>
      </c>
      <c r="I17" s="22">
        <f t="shared" si="8"/>
        <v>1.3870603780540603E-2</v>
      </c>
      <c r="J17" s="22">
        <f t="shared" si="9"/>
        <v>1.6129877321498148E-2</v>
      </c>
      <c r="K17" s="22">
        <f t="shared" si="10"/>
        <v>702039.11814086256</v>
      </c>
      <c r="L17" s="22">
        <f t="shared" si="11"/>
        <v>713035.39673707646</v>
      </c>
      <c r="M17" s="35">
        <f t="shared" si="12"/>
        <v>745993.23723476205</v>
      </c>
      <c r="N17" s="36">
        <f t="shared" si="32"/>
        <v>164</v>
      </c>
      <c r="O17" s="22">
        <f t="shared" si="13"/>
        <v>115134415.37510146</v>
      </c>
      <c r="P17" s="22">
        <f t="shared" si="14"/>
        <v>116937805.06488054</v>
      </c>
      <c r="Q17" s="35">
        <f t="shared" si="15"/>
        <v>122342890.90650098</v>
      </c>
      <c r="R17" s="288">
        <f t="shared" si="16"/>
        <v>129013.86914856995</v>
      </c>
      <c r="S17" s="288">
        <f t="shared" si="17"/>
        <v>131034.65746545188</v>
      </c>
      <c r="T17" s="288">
        <f t="shared" si="18"/>
        <v>137091.32640527966</v>
      </c>
      <c r="U17" s="288">
        <f>R17*'Water Use Current M&amp;I'!I17</f>
        <v>45154.854201999478</v>
      </c>
      <c r="V17" s="288">
        <f>S17*'Water Use Current M&amp;I'!I17</f>
        <v>45862.130112908155</v>
      </c>
      <c r="W17" s="288">
        <f>T17*'Water Use Current M&amp;I'!I17</f>
        <v>47981.964241847876</v>
      </c>
      <c r="X17" s="290">
        <f t="shared" si="19"/>
        <v>0.3342967383078308</v>
      </c>
      <c r="Y17" s="290">
        <f t="shared" si="20"/>
        <v>0.33953294235009746</v>
      </c>
      <c r="Z17" s="292">
        <f t="shared" si="21"/>
        <v>0.35522679515024208</v>
      </c>
      <c r="AA17" s="193" t="s">
        <v>760</v>
      </c>
      <c r="AB17" s="282">
        <f>SUM(X7,X15,X76,X86,X192,X263)</f>
        <v>1225.8160084339113</v>
      </c>
      <c r="AC17" s="282">
        <f>SUM(Y7,Y15,Y76,Y86,Y192,Y263)</f>
        <v>1249.4896974181436</v>
      </c>
      <c r="AD17" s="282">
        <f>SUM(Z7,Z15,Z76,Z86,Z192,Z263)</f>
        <v>1295.9952312259566</v>
      </c>
      <c r="AE17" s="30"/>
      <c r="AF17" s="170" t="s">
        <v>321</v>
      </c>
      <c r="AG17" s="171" t="s">
        <v>762</v>
      </c>
      <c r="AH17" s="236"/>
      <c r="AI17" s="236">
        <f>Input!AE15</f>
        <v>0</v>
      </c>
      <c r="AJ17" s="193" t="s">
        <v>760</v>
      </c>
      <c r="AK17" s="211">
        <f>SUM(AI7,AI15,AI76,AI86,AI192,AI262)</f>
        <v>0</v>
      </c>
      <c r="AL17" s="170" t="s">
        <v>321</v>
      </c>
      <c r="AM17" s="171" t="s">
        <v>762</v>
      </c>
      <c r="AN17" s="233">
        <f>Input!AF15</f>
        <v>0</v>
      </c>
      <c r="AO17" s="233">
        <f>AN17*'Water Use Current M&amp;I'!$I$5</f>
        <v>0</v>
      </c>
      <c r="AQ17" s="423" t="s">
        <v>760</v>
      </c>
      <c r="AR17" s="190">
        <f>SUM(AO7,AO15,AO76,AO86,AO192,AO262)</f>
        <v>0</v>
      </c>
      <c r="AS17" s="177" t="s">
        <v>321</v>
      </c>
      <c r="AT17" s="171" t="s">
        <v>762</v>
      </c>
      <c r="AU17" s="173">
        <f>Input!AG15</f>
        <v>0</v>
      </c>
      <c r="AV17" s="173">
        <v>0</v>
      </c>
      <c r="AW17" s="170"/>
      <c r="AX17" s="173">
        <f>AU17*'Water Use Current M&amp;I'!$I$13</f>
        <v>0</v>
      </c>
      <c r="AY17" s="173">
        <f t="shared" si="22"/>
        <v>0</v>
      </c>
      <c r="AZ17" s="424" t="s">
        <v>760</v>
      </c>
      <c r="BA17" s="195">
        <f>SUM(AY7,AY15,AY76,AY86,AY192,AY263)</f>
        <v>0</v>
      </c>
      <c r="BB17" s="426" t="s">
        <v>760</v>
      </c>
      <c r="BC17" s="170">
        <f t="shared" si="1"/>
        <v>0</v>
      </c>
      <c r="BD17" s="170">
        <f t="shared" si="2"/>
        <v>0</v>
      </c>
      <c r="BE17" s="170">
        <f t="shared" si="3"/>
        <v>0</v>
      </c>
      <c r="BF17" s="148">
        <f t="shared" si="23"/>
        <v>0</v>
      </c>
      <c r="BH17" s="427" t="s">
        <v>760</v>
      </c>
      <c r="BI17" s="282">
        <f t="shared" si="4"/>
        <v>1225.8160084339113</v>
      </c>
      <c r="BJ17" s="282">
        <f t="shared" si="5"/>
        <v>1249.4896974181436</v>
      </c>
      <c r="BK17" s="280">
        <f t="shared" si="6"/>
        <v>1295.9952312259566</v>
      </c>
    </row>
    <row r="18" spans="1:63" x14ac:dyDescent="0.3">
      <c r="A18" s="177" t="s">
        <v>321</v>
      </c>
      <c r="B18" s="333" t="s">
        <v>763</v>
      </c>
      <c r="C18" s="333">
        <f>Input!$J$5</f>
        <v>540297</v>
      </c>
      <c r="D18" s="178">
        <f>'Current Groundwater M&amp;I'!K16</f>
        <v>5.5524999999999998E-6</v>
      </c>
      <c r="E18" s="36">
        <f t="shared" si="29"/>
        <v>912200</v>
      </c>
      <c r="F18" s="173">
        <f t="shared" si="30"/>
        <v>941000</v>
      </c>
      <c r="G18" s="173">
        <f t="shared" si="31"/>
        <v>1030000</v>
      </c>
      <c r="H18" s="22">
        <f t="shared" si="7"/>
        <v>1.3093506897846113E-2</v>
      </c>
      <c r="I18" s="22">
        <f t="shared" si="8"/>
        <v>1.3870603780540603E-2</v>
      </c>
      <c r="J18" s="22">
        <f t="shared" si="9"/>
        <v>1.6129877321498148E-2</v>
      </c>
      <c r="K18" s="22">
        <f t="shared" si="10"/>
        <v>702039.11814086256</v>
      </c>
      <c r="L18" s="22">
        <f t="shared" si="11"/>
        <v>713035.39673707646</v>
      </c>
      <c r="M18" s="35">
        <f t="shared" si="12"/>
        <v>745993.23723476205</v>
      </c>
      <c r="N18" s="36">
        <f t="shared" si="32"/>
        <v>164</v>
      </c>
      <c r="O18" s="22">
        <f t="shared" si="13"/>
        <v>115134415.37510146</v>
      </c>
      <c r="P18" s="22">
        <f t="shared" si="14"/>
        <v>116937805.06488054</v>
      </c>
      <c r="Q18" s="35">
        <f t="shared" si="15"/>
        <v>122342890.90650098</v>
      </c>
      <c r="R18" s="288">
        <f t="shared" si="16"/>
        <v>129013.86914856995</v>
      </c>
      <c r="S18" s="288">
        <f t="shared" si="17"/>
        <v>131034.65746545188</v>
      </c>
      <c r="T18" s="288">
        <f t="shared" si="18"/>
        <v>137091.32640527966</v>
      </c>
      <c r="U18" s="288">
        <f>R18*'Water Use Current M&amp;I'!I18</f>
        <v>45154.854201999478</v>
      </c>
      <c r="V18" s="288">
        <f>S18*'Water Use Current M&amp;I'!I18</f>
        <v>45862.130112908155</v>
      </c>
      <c r="W18" s="288">
        <f>T18*'Water Use Current M&amp;I'!I18</f>
        <v>47981.964241847876</v>
      </c>
      <c r="X18" s="290">
        <f t="shared" si="19"/>
        <v>0.2507223279566021</v>
      </c>
      <c r="Y18" s="290">
        <f t="shared" si="20"/>
        <v>0.25464947745192251</v>
      </c>
      <c r="Z18" s="292">
        <f t="shared" si="21"/>
        <v>0.26641985645286032</v>
      </c>
      <c r="AA18" s="193" t="s">
        <v>761</v>
      </c>
      <c r="AB18" s="282">
        <f>SUM(X8,X16,X77,X87,X193)</f>
        <v>590.43922005809975</v>
      </c>
      <c r="AC18" s="282">
        <f>SUM(Y8,Y16,Y77,Y87,Y193)</f>
        <v>602.2536663146393</v>
      </c>
      <c r="AD18" s="282">
        <f>SUM(Z8,Z16,Z77,Z87,Z193)</f>
        <v>626.48302042308853</v>
      </c>
      <c r="AE18" s="30"/>
      <c r="AF18" s="170" t="s">
        <v>321</v>
      </c>
      <c r="AG18" s="171" t="s">
        <v>763</v>
      </c>
      <c r="AH18" s="236"/>
      <c r="AI18" s="236">
        <f>Input!AE16</f>
        <v>0</v>
      </c>
      <c r="AJ18" s="193" t="s">
        <v>761</v>
      </c>
      <c r="AK18" s="211">
        <f>SUM(AI8,AI16,AI77,AI87,AI193)</f>
        <v>0</v>
      </c>
      <c r="AL18" s="170" t="s">
        <v>321</v>
      </c>
      <c r="AM18" s="171" t="s">
        <v>763</v>
      </c>
      <c r="AN18" s="233">
        <f>Input!AF16</f>
        <v>0</v>
      </c>
      <c r="AO18" s="233">
        <f>AN18*'Water Use Current M&amp;I'!$I$5</f>
        <v>0</v>
      </c>
      <c r="AQ18" s="423" t="s">
        <v>761</v>
      </c>
      <c r="AR18" s="190">
        <f>SUM(AO8,AO16,AO77,AO87,AO193)</f>
        <v>0</v>
      </c>
      <c r="AS18" s="177" t="s">
        <v>321</v>
      </c>
      <c r="AT18" s="171" t="s">
        <v>763</v>
      </c>
      <c r="AU18" s="173">
        <f>Input!AG16</f>
        <v>0</v>
      </c>
      <c r="AV18" s="173">
        <v>0</v>
      </c>
      <c r="AW18" s="170"/>
      <c r="AX18" s="173">
        <f>AU18*'Water Use Current M&amp;I'!$I$13</f>
        <v>0</v>
      </c>
      <c r="AY18" s="173">
        <f t="shared" si="22"/>
        <v>0</v>
      </c>
      <c r="AZ18" s="424" t="s">
        <v>761</v>
      </c>
      <c r="BA18" s="195">
        <f>SUM(AY8,AY16,AY77,AY87,AY193)</f>
        <v>0</v>
      </c>
      <c r="BB18" s="426" t="s">
        <v>761</v>
      </c>
      <c r="BC18" s="170">
        <f t="shared" si="1"/>
        <v>0</v>
      </c>
      <c r="BD18" s="170">
        <f t="shared" si="2"/>
        <v>0</v>
      </c>
      <c r="BE18" s="170">
        <f t="shared" si="3"/>
        <v>0</v>
      </c>
      <c r="BF18" s="148">
        <f t="shared" si="23"/>
        <v>0</v>
      </c>
      <c r="BH18" s="427" t="s">
        <v>761</v>
      </c>
      <c r="BI18" s="282">
        <f t="shared" si="4"/>
        <v>590.43922005809975</v>
      </c>
      <c r="BJ18" s="282">
        <f t="shared" si="5"/>
        <v>602.2536663146393</v>
      </c>
      <c r="BK18" s="280">
        <f t="shared" si="6"/>
        <v>626.48302042308853</v>
      </c>
    </row>
    <row r="19" spans="1:63" x14ac:dyDescent="0.3">
      <c r="A19" s="179" t="s">
        <v>286</v>
      </c>
      <c r="B19" s="333" t="s">
        <v>806</v>
      </c>
      <c r="C19" s="333">
        <f>Input!$J$6</f>
        <v>12061</v>
      </c>
      <c r="D19" s="178">
        <f>'Current Groundwater M&amp;I'!K17</f>
        <v>3.3164700000000002E-4</v>
      </c>
      <c r="E19" s="319">
        <f>Input!$Z$6</f>
        <v>32200</v>
      </c>
      <c r="F19" s="319">
        <f>Input!$AA$6</f>
        <v>34600</v>
      </c>
      <c r="G19" s="319">
        <f>Input!$AB$6</f>
        <v>37500</v>
      </c>
      <c r="H19" s="22">
        <f t="shared" si="7"/>
        <v>2.4549733648731416E-2</v>
      </c>
      <c r="I19" s="22">
        <f t="shared" si="8"/>
        <v>2.6346914386564318E-2</v>
      </c>
      <c r="J19" s="22">
        <f>(LN(G19/C19))/40</f>
        <v>2.8359095659381484E-2</v>
      </c>
      <c r="K19" s="22">
        <f t="shared" si="10"/>
        <v>19706.958162029976</v>
      </c>
      <c r="L19" s="22">
        <f t="shared" si="11"/>
        <v>20428.181514760436</v>
      </c>
      <c r="M19" s="35">
        <f t="shared" si="12"/>
        <v>21267.05198188033</v>
      </c>
      <c r="N19" s="36">
        <f>Input!K6</f>
        <v>182</v>
      </c>
      <c r="O19" s="22">
        <f t="shared" si="13"/>
        <v>3586666.3854894554</v>
      </c>
      <c r="P19" s="22">
        <f t="shared" si="14"/>
        <v>3717929.0356863993</v>
      </c>
      <c r="Q19" s="35">
        <f t="shared" si="15"/>
        <v>3870603.46070222</v>
      </c>
      <c r="R19" s="288">
        <f t="shared" si="16"/>
        <v>4019.0390182602091</v>
      </c>
      <c r="S19" s="288">
        <f t="shared" si="17"/>
        <v>4166.1253809383943</v>
      </c>
      <c r="T19" s="288">
        <f t="shared" si="18"/>
        <v>4337.2047078898722</v>
      </c>
      <c r="U19" s="288">
        <f>R19*'Water Use Current M&amp;I'!I19</f>
        <v>1406.6636563910731</v>
      </c>
      <c r="V19" s="288">
        <f>S19*'Water Use Current M&amp;I'!I19</f>
        <v>1458.1438833284378</v>
      </c>
      <c r="W19" s="288">
        <f>T19*'Water Use Current M&amp;I'!I19</f>
        <v>1518.0216477614551</v>
      </c>
      <c r="X19" s="290">
        <f t="shared" si="19"/>
        <v>0.46651578165113028</v>
      </c>
      <c r="Y19" s="290">
        <f t="shared" si="20"/>
        <v>0.48358904447422646</v>
      </c>
      <c r="Z19" s="292">
        <f t="shared" si="21"/>
        <v>0.50344732541514337</v>
      </c>
      <c r="AA19" s="193" t="s">
        <v>762</v>
      </c>
      <c r="AB19" s="282">
        <f>SUM(X9,X17,X158,X194,X243,X253,X264)</f>
        <v>5908.3268248567638</v>
      </c>
      <c r="AC19" s="282">
        <f>SUM(Y9,Y17,Y158,Y194,Y243,Y253,Y264)</f>
        <v>6087.1083542893111</v>
      </c>
      <c r="AD19" s="282">
        <f>SUM(Z9,Z17,Z158,Z194,Z243,Z253,Z264)</f>
        <v>6348.9098466247106</v>
      </c>
      <c r="AE19" s="30"/>
      <c r="AF19" s="161" t="s">
        <v>286</v>
      </c>
      <c r="AG19" s="171" t="s">
        <v>806</v>
      </c>
      <c r="AH19" s="236"/>
      <c r="AI19" s="236">
        <f>Input!AE17</f>
        <v>0</v>
      </c>
      <c r="AJ19" s="193" t="s">
        <v>762</v>
      </c>
      <c r="AK19" s="211">
        <f>SUM(AI9,AI17,AI158,AI194,AI242,AI252,AI263)</f>
        <v>0</v>
      </c>
      <c r="AL19" s="161" t="s">
        <v>286</v>
      </c>
      <c r="AM19" s="171" t="s">
        <v>806</v>
      </c>
      <c r="AN19" s="233">
        <f>Input!AF17</f>
        <v>0</v>
      </c>
      <c r="AO19" s="233">
        <f>AN19*'Water Use Current M&amp;I'!$I$5</f>
        <v>0</v>
      </c>
      <c r="AQ19" s="423" t="s">
        <v>762</v>
      </c>
      <c r="AR19" s="190">
        <f>SUM(AO9,AO17,AO158,AO194,AO242,AO252)</f>
        <v>735</v>
      </c>
      <c r="AS19" s="179" t="s">
        <v>286</v>
      </c>
      <c r="AT19" s="171" t="s">
        <v>806</v>
      </c>
      <c r="AU19" s="173">
        <f>Input!AG17</f>
        <v>0</v>
      </c>
      <c r="AV19" s="173">
        <v>0</v>
      </c>
      <c r="AW19" s="170"/>
      <c r="AX19" s="173">
        <f>AU19*'Water Use Current M&amp;I'!$I$19</f>
        <v>0</v>
      </c>
      <c r="AY19" s="173">
        <f t="shared" si="22"/>
        <v>0</v>
      </c>
      <c r="AZ19" s="424" t="s">
        <v>762</v>
      </c>
      <c r="BA19" s="195">
        <f>SUM(AY9,AY17,AY158,AY194,AY243,AY253,AY264)</f>
        <v>0</v>
      </c>
      <c r="BB19" s="426" t="s">
        <v>762</v>
      </c>
      <c r="BC19" s="170">
        <f t="shared" si="1"/>
        <v>0</v>
      </c>
      <c r="BD19" s="170">
        <f t="shared" si="2"/>
        <v>735</v>
      </c>
      <c r="BE19" s="170">
        <f t="shared" si="3"/>
        <v>0</v>
      </c>
      <c r="BF19" s="148">
        <f t="shared" si="23"/>
        <v>735</v>
      </c>
      <c r="BH19" s="427" t="s">
        <v>762</v>
      </c>
      <c r="BI19" s="282">
        <f t="shared" si="4"/>
        <v>6643.3268248567638</v>
      </c>
      <c r="BJ19" s="282">
        <f t="shared" si="5"/>
        <v>6822.1083542893111</v>
      </c>
      <c r="BK19" s="280">
        <f t="shared" si="6"/>
        <v>7083.9098466247106</v>
      </c>
    </row>
    <row r="20" spans="1:63" x14ac:dyDescent="0.3">
      <c r="A20" s="177" t="s">
        <v>286</v>
      </c>
      <c r="B20" s="333" t="s">
        <v>832</v>
      </c>
      <c r="C20" s="333">
        <f>Input!$J$6</f>
        <v>12061</v>
      </c>
      <c r="D20" s="178">
        <f>'Current Groundwater M&amp;I'!K18</f>
        <v>0.41953403500000003</v>
      </c>
      <c r="E20" s="36">
        <f>$E$19</f>
        <v>32200</v>
      </c>
      <c r="F20" s="12">
        <f>$F$19</f>
        <v>34600</v>
      </c>
      <c r="G20" s="12">
        <f>$G$19</f>
        <v>37500</v>
      </c>
      <c r="H20" s="22">
        <f t="shared" si="7"/>
        <v>2.4549733648731416E-2</v>
      </c>
      <c r="I20" s="22">
        <f t="shared" si="8"/>
        <v>2.6346914386564318E-2</v>
      </c>
      <c r="J20" s="22">
        <f t="shared" si="9"/>
        <v>2.8359095659381484E-2</v>
      </c>
      <c r="K20" s="22">
        <f t="shared" si="10"/>
        <v>19706.958162029976</v>
      </c>
      <c r="L20" s="22">
        <f t="shared" si="11"/>
        <v>20428.181514760436</v>
      </c>
      <c r="M20" s="35">
        <f t="shared" si="12"/>
        <v>21267.05198188033</v>
      </c>
      <c r="N20" s="36">
        <f>$N$19</f>
        <v>182</v>
      </c>
      <c r="O20" s="22">
        <f t="shared" si="13"/>
        <v>3586666.3854894554</v>
      </c>
      <c r="P20" s="22">
        <f t="shared" si="14"/>
        <v>3717929.0356863993</v>
      </c>
      <c r="Q20" s="35">
        <f t="shared" si="15"/>
        <v>3870603.46070222</v>
      </c>
      <c r="R20" s="288">
        <f t="shared" si="16"/>
        <v>4019.0390182602091</v>
      </c>
      <c r="S20" s="288">
        <f t="shared" si="17"/>
        <v>4166.1253809383943</v>
      </c>
      <c r="T20" s="288">
        <f t="shared" si="18"/>
        <v>4337.2047078898722</v>
      </c>
      <c r="U20" s="288">
        <f>R20*'Water Use Current M&amp;I'!I20</f>
        <v>1406.6636563910731</v>
      </c>
      <c r="V20" s="288">
        <f>S20*'Water Use Current M&amp;I'!I20</f>
        <v>1458.1438833284378</v>
      </c>
      <c r="W20" s="288">
        <f>T20*'Water Use Current M&amp;I'!I20</f>
        <v>1518.0216477614551</v>
      </c>
      <c r="X20" s="290">
        <f t="shared" si="19"/>
        <v>590.14327965360053</v>
      </c>
      <c r="Y20" s="290">
        <f t="shared" si="20"/>
        <v>611.74098698334876</v>
      </c>
      <c r="Z20" s="292">
        <f t="shared" si="21"/>
        <v>636.861747102712</v>
      </c>
      <c r="AA20" s="193" t="s">
        <v>763</v>
      </c>
      <c r="AB20" s="282">
        <f>SUM(X10,X18,X88,X151,X195,X254)</f>
        <v>886.17811561616122</v>
      </c>
      <c r="AC20" s="282">
        <f>SUM(Y10,Y18,Y88,Y151,Y195,Y254)</f>
        <v>910.79324198012569</v>
      </c>
      <c r="AD20" s="282">
        <f>SUM(Z10,Z18,Z88,Z151,Z195,Z254)</f>
        <v>945.75844513532138</v>
      </c>
      <c r="AE20" s="30"/>
      <c r="AF20" s="170" t="s">
        <v>286</v>
      </c>
      <c r="AG20" s="171" t="s">
        <v>832</v>
      </c>
      <c r="AH20" s="236"/>
      <c r="AI20" s="236">
        <f>Input!AE18</f>
        <v>0</v>
      </c>
      <c r="AJ20" s="193" t="s">
        <v>763</v>
      </c>
      <c r="AK20" s="211">
        <f>SUM(AI10,AI18,AI88,AI151,AI195,AI253)</f>
        <v>0</v>
      </c>
      <c r="AL20" s="170" t="s">
        <v>286</v>
      </c>
      <c r="AM20" s="171" t="s">
        <v>832</v>
      </c>
      <c r="AN20" s="233">
        <f>Input!AF18</f>
        <v>0</v>
      </c>
      <c r="AO20" s="233">
        <f>AN20*'Water Use Current M&amp;I'!$I$5</f>
        <v>0</v>
      </c>
      <c r="AQ20" s="423" t="s">
        <v>763</v>
      </c>
      <c r="AR20" s="190">
        <f>SUM(AO10,AO18,AO88,AO151,AO195,AO253)</f>
        <v>0</v>
      </c>
      <c r="AS20" s="177" t="s">
        <v>286</v>
      </c>
      <c r="AT20" s="171" t="s">
        <v>832</v>
      </c>
      <c r="AU20" s="173">
        <f>Input!AG18</f>
        <v>0</v>
      </c>
      <c r="AV20" s="173">
        <v>0</v>
      </c>
      <c r="AW20" s="170"/>
      <c r="AX20" s="173">
        <f>AU20*'Water Use Current M&amp;I'!$I$19</f>
        <v>0</v>
      </c>
      <c r="AY20" s="173">
        <f t="shared" si="22"/>
        <v>0</v>
      </c>
      <c r="AZ20" s="424" t="s">
        <v>763</v>
      </c>
      <c r="BA20" s="195">
        <f>SUM(AY10,AY18,AY88,AY151,AY195,AY254)</f>
        <v>0</v>
      </c>
      <c r="BB20" s="426" t="s">
        <v>763</v>
      </c>
      <c r="BC20" s="170">
        <f t="shared" si="1"/>
        <v>0</v>
      </c>
      <c r="BD20" s="170">
        <f t="shared" si="2"/>
        <v>0</v>
      </c>
      <c r="BE20" s="170">
        <f t="shared" si="3"/>
        <v>0</v>
      </c>
      <c r="BF20" s="148">
        <f t="shared" si="23"/>
        <v>0</v>
      </c>
      <c r="BH20" s="427" t="s">
        <v>763</v>
      </c>
      <c r="BI20" s="282">
        <f t="shared" si="4"/>
        <v>886.17811561616122</v>
      </c>
      <c r="BJ20" s="282">
        <f t="shared" si="5"/>
        <v>910.79324198012569</v>
      </c>
      <c r="BK20" s="280">
        <f t="shared" si="6"/>
        <v>945.75844513532138</v>
      </c>
    </row>
    <row r="21" spans="1:63" ht="28.8" customHeight="1" x14ac:dyDescent="0.3">
      <c r="A21" s="177" t="s">
        <v>286</v>
      </c>
      <c r="B21" s="333" t="s">
        <v>833</v>
      </c>
      <c r="C21" s="333">
        <f>Input!$J$6</f>
        <v>12061</v>
      </c>
      <c r="D21" s="178">
        <f>'Current Groundwater M&amp;I'!K19</f>
        <v>0.58013431699999995</v>
      </c>
      <c r="E21" s="36">
        <f>$E$19</f>
        <v>32200</v>
      </c>
      <c r="F21" s="173">
        <f>$F$19</f>
        <v>34600</v>
      </c>
      <c r="G21" s="173">
        <f>$G$19</f>
        <v>37500</v>
      </c>
      <c r="H21" s="22">
        <f t="shared" si="7"/>
        <v>2.4549733648731416E-2</v>
      </c>
      <c r="I21" s="22">
        <f t="shared" si="8"/>
        <v>2.6346914386564318E-2</v>
      </c>
      <c r="J21" s="22">
        <f t="shared" si="9"/>
        <v>2.8359095659381484E-2</v>
      </c>
      <c r="K21" s="22">
        <f t="shared" si="10"/>
        <v>19706.958162029976</v>
      </c>
      <c r="L21" s="22">
        <f t="shared" si="11"/>
        <v>20428.181514760436</v>
      </c>
      <c r="M21" s="35">
        <f t="shared" si="12"/>
        <v>21267.05198188033</v>
      </c>
      <c r="N21" s="36">
        <f>$N$19</f>
        <v>182</v>
      </c>
      <c r="O21" s="22">
        <f t="shared" si="13"/>
        <v>3586666.3854894554</v>
      </c>
      <c r="P21" s="22">
        <f t="shared" si="14"/>
        <v>3717929.0356863993</v>
      </c>
      <c r="Q21" s="35">
        <f t="shared" si="15"/>
        <v>3870603.46070222</v>
      </c>
      <c r="R21" s="288">
        <f t="shared" si="16"/>
        <v>4019.0390182602091</v>
      </c>
      <c r="S21" s="288">
        <f t="shared" si="17"/>
        <v>4166.1253809383943</v>
      </c>
      <c r="T21" s="288">
        <f t="shared" si="18"/>
        <v>4337.2047078898722</v>
      </c>
      <c r="U21" s="288">
        <f>R21*'Water Use Current M&amp;I'!I21</f>
        <v>1406.6636563910731</v>
      </c>
      <c r="V21" s="288">
        <f>S21*'Water Use Current M&amp;I'!I21</f>
        <v>1458.1438833284378</v>
      </c>
      <c r="W21" s="288">
        <f>T21*'Water Use Current M&amp;I'!I21</f>
        <v>1518.0216477614551</v>
      </c>
      <c r="X21" s="290">
        <f t="shared" si="19"/>
        <v>816.05385954915778</v>
      </c>
      <c r="Y21" s="290">
        <f t="shared" si="20"/>
        <v>845.91930584247086</v>
      </c>
      <c r="Z21" s="292">
        <f t="shared" si="21"/>
        <v>880.65645181530624</v>
      </c>
      <c r="AA21" s="193" t="s">
        <v>764</v>
      </c>
      <c r="AB21" s="282">
        <f>SUM(X159,X265)</f>
        <v>68.405337695925937</v>
      </c>
      <c r="AC21" s="282">
        <f>SUM(Y159,Y265)</f>
        <v>70.386583926487944</v>
      </c>
      <c r="AD21" s="282">
        <f>SUM(Z159,Z265)</f>
        <v>73.281822613675445</v>
      </c>
      <c r="AE21" s="30"/>
      <c r="AF21" s="170" t="s">
        <v>286</v>
      </c>
      <c r="AG21" s="171" t="s">
        <v>833</v>
      </c>
      <c r="AH21" s="236"/>
      <c r="AI21" s="236">
        <f>Input!AE19</f>
        <v>0</v>
      </c>
      <c r="AJ21" s="193" t="s">
        <v>764</v>
      </c>
      <c r="AK21" s="211">
        <f>SUM(AI159,AI264)</f>
        <v>0</v>
      </c>
      <c r="AL21" s="170" t="s">
        <v>286</v>
      </c>
      <c r="AM21" s="171" t="s">
        <v>833</v>
      </c>
      <c r="AN21" s="233">
        <f>Input!AF19</f>
        <v>0</v>
      </c>
      <c r="AO21" s="233">
        <f>AN21*'Water Use Current M&amp;I'!$I$5</f>
        <v>0</v>
      </c>
      <c r="AQ21" s="423" t="s">
        <v>764</v>
      </c>
      <c r="AR21" s="190">
        <f>SUM(AO159,AO264)</f>
        <v>0</v>
      </c>
      <c r="AS21" s="177" t="s">
        <v>286</v>
      </c>
      <c r="AT21" s="171" t="s">
        <v>833</v>
      </c>
      <c r="AU21" s="173">
        <f>Input!AG19</f>
        <v>0</v>
      </c>
      <c r="AV21" s="173">
        <v>0</v>
      </c>
      <c r="AW21" s="170"/>
      <c r="AX21" s="173">
        <f>AU21*'Water Use Current M&amp;I'!$I$19</f>
        <v>0</v>
      </c>
      <c r="AY21" s="173">
        <f t="shared" si="22"/>
        <v>0</v>
      </c>
      <c r="AZ21" s="424" t="s">
        <v>764</v>
      </c>
      <c r="BA21" s="195">
        <f>SUM(AY159,AY265)</f>
        <v>0</v>
      </c>
      <c r="BB21" s="426" t="s">
        <v>764</v>
      </c>
      <c r="BC21" s="170">
        <f t="shared" si="1"/>
        <v>0</v>
      </c>
      <c r="BD21" s="170">
        <f t="shared" si="2"/>
        <v>0</v>
      </c>
      <c r="BE21" s="170">
        <f t="shared" si="3"/>
        <v>0</v>
      </c>
      <c r="BF21" s="148">
        <f t="shared" si="23"/>
        <v>0</v>
      </c>
      <c r="BH21" s="427" t="s">
        <v>764</v>
      </c>
      <c r="BI21" s="282">
        <f t="shared" si="4"/>
        <v>68.405337695925937</v>
      </c>
      <c r="BJ21" s="282">
        <f t="shared" si="5"/>
        <v>70.386583926487944</v>
      </c>
      <c r="BK21" s="280">
        <f t="shared" si="6"/>
        <v>73.281822613675445</v>
      </c>
    </row>
    <row r="22" spans="1:63" x14ac:dyDescent="0.3">
      <c r="A22" s="179" t="s">
        <v>290</v>
      </c>
      <c r="B22" s="333" t="s">
        <v>787</v>
      </c>
      <c r="C22" s="333">
        <f>Input!$J$7</f>
        <v>3786</v>
      </c>
      <c r="D22" s="178">
        <f>'Current Groundwater M&amp;I'!K20</f>
        <v>3.9619649999999996E-3</v>
      </c>
      <c r="E22" s="319">
        <f>Input!$Z$7</f>
        <v>4600</v>
      </c>
      <c r="F22" s="319">
        <f>Input!$AA$7</f>
        <v>4900</v>
      </c>
      <c r="G22" s="319">
        <f>Input!$AB$7</f>
        <v>5300</v>
      </c>
      <c r="H22" s="22">
        <f t="shared" si="7"/>
        <v>4.8686562676979557E-3</v>
      </c>
      <c r="I22" s="22">
        <f t="shared" si="8"/>
        <v>6.4481288082362462E-3</v>
      </c>
      <c r="J22" s="22">
        <f t="shared" si="9"/>
        <v>8.4099191942736268E-3</v>
      </c>
      <c r="K22" s="22">
        <f t="shared" si="10"/>
        <v>4173.2002108693514</v>
      </c>
      <c r="L22" s="22">
        <f t="shared" si="11"/>
        <v>4307.1336176162449</v>
      </c>
      <c r="M22" s="35">
        <f t="shared" si="12"/>
        <v>4479.4865777229425</v>
      </c>
      <c r="N22" s="36">
        <f>Input!K7</f>
        <v>329</v>
      </c>
      <c r="O22" s="22">
        <f t="shared" si="13"/>
        <v>1372982.8693760165</v>
      </c>
      <c r="P22" s="22">
        <f t="shared" si="14"/>
        <v>1417046.9601957446</v>
      </c>
      <c r="Q22" s="35">
        <f t="shared" si="15"/>
        <v>1473751.0840708481</v>
      </c>
      <c r="R22" s="288">
        <f t="shared" si="16"/>
        <v>1538.4959542792953</v>
      </c>
      <c r="S22" s="288">
        <f t="shared" si="17"/>
        <v>1587.8719712473417</v>
      </c>
      <c r="T22" s="288">
        <f t="shared" si="18"/>
        <v>1651.4117772555887</v>
      </c>
      <c r="U22" s="288">
        <f>R22*'Water Use Current M&amp;I'!I22</f>
        <v>538.47358399775328</v>
      </c>
      <c r="V22" s="288">
        <f>S22*'Water Use Current M&amp;I'!I22</f>
        <v>555.75518993656954</v>
      </c>
      <c r="W22" s="288">
        <f>T22*'Water Use Current M&amp;I'!I22</f>
        <v>577.99412203945599</v>
      </c>
      <c r="X22" s="290">
        <f t="shared" si="19"/>
        <v>2.1334134932236584</v>
      </c>
      <c r="Y22" s="290">
        <f t="shared" si="20"/>
        <v>2.2018826110970404</v>
      </c>
      <c r="Z22" s="292">
        <f t="shared" si="21"/>
        <v>2.2899924817260531</v>
      </c>
      <c r="AA22" s="193" t="s">
        <v>765</v>
      </c>
      <c r="AB22" s="282">
        <f>X266</f>
        <v>1.5975918515129146</v>
      </c>
      <c r="AC22" s="282">
        <f>Y266</f>
        <v>1.6350922964471617</v>
      </c>
      <c r="AD22" s="282">
        <f>Z266</f>
        <v>1.68827287732333</v>
      </c>
      <c r="AE22" s="30"/>
      <c r="AF22" s="161" t="s">
        <v>290</v>
      </c>
      <c r="AG22" s="171" t="s">
        <v>787</v>
      </c>
      <c r="AH22" s="236"/>
      <c r="AI22" s="236">
        <f>Input!AE20</f>
        <v>0</v>
      </c>
      <c r="AJ22" s="193" t="s">
        <v>765</v>
      </c>
      <c r="AK22" s="211">
        <f>AI265</f>
        <v>0</v>
      </c>
      <c r="AL22" s="161" t="s">
        <v>290</v>
      </c>
      <c r="AM22" s="171" t="s">
        <v>787</v>
      </c>
      <c r="AN22" s="233">
        <f>Input!AF20</f>
        <v>0</v>
      </c>
      <c r="AO22" s="233">
        <f>AN22*'Water Use Current M&amp;I'!$I$5</f>
        <v>0</v>
      </c>
      <c r="AQ22" s="423" t="s">
        <v>765</v>
      </c>
      <c r="AR22" s="190">
        <f>AO265</f>
        <v>0</v>
      </c>
      <c r="AS22" s="179" t="s">
        <v>290</v>
      </c>
      <c r="AT22" s="171" t="s">
        <v>787</v>
      </c>
      <c r="AU22" s="173">
        <f>Input!AG20</f>
        <v>0</v>
      </c>
      <c r="AV22" s="173">
        <v>0</v>
      </c>
      <c r="AW22" s="170"/>
      <c r="AX22" s="173">
        <f>AU22*'Water Use Current M&amp;I'!$I$22</f>
        <v>0</v>
      </c>
      <c r="AY22" s="173">
        <f t="shared" si="22"/>
        <v>0</v>
      </c>
      <c r="AZ22" s="424" t="s">
        <v>765</v>
      </c>
      <c r="BA22" s="195">
        <f>AY266</f>
        <v>0</v>
      </c>
      <c r="BB22" s="426" t="s">
        <v>765</v>
      </c>
      <c r="BC22" s="170">
        <f t="shared" si="1"/>
        <v>0</v>
      </c>
      <c r="BD22" s="170">
        <f t="shared" si="2"/>
        <v>0</v>
      </c>
      <c r="BE22" s="170">
        <f t="shared" si="3"/>
        <v>0</v>
      </c>
      <c r="BF22" s="148">
        <f t="shared" si="23"/>
        <v>0</v>
      </c>
      <c r="BH22" s="427" t="s">
        <v>765</v>
      </c>
      <c r="BI22" s="282">
        <f t="shared" si="4"/>
        <v>1.5975918515129146</v>
      </c>
      <c r="BJ22" s="282">
        <f t="shared" si="5"/>
        <v>1.6350922964471617</v>
      </c>
      <c r="BK22" s="280">
        <f t="shared" si="6"/>
        <v>1.68827287732333</v>
      </c>
    </row>
    <row r="23" spans="1:63" x14ac:dyDescent="0.3">
      <c r="A23" s="177" t="s">
        <v>290</v>
      </c>
      <c r="B23" s="333" t="s">
        <v>791</v>
      </c>
      <c r="C23" s="333">
        <f>Input!$J$7</f>
        <v>3786</v>
      </c>
      <c r="D23" s="178">
        <f>'Current Groundwater M&amp;I'!K21</f>
        <v>8.9804540000000006E-3</v>
      </c>
      <c r="E23" s="36">
        <f>$E$22</f>
        <v>4600</v>
      </c>
      <c r="F23" s="12">
        <f>$F$22</f>
        <v>4900</v>
      </c>
      <c r="G23" s="12">
        <f>$G$22</f>
        <v>5300</v>
      </c>
      <c r="H23" s="22">
        <f t="shared" si="7"/>
        <v>4.8686562676979557E-3</v>
      </c>
      <c r="I23" s="22">
        <f t="shared" si="8"/>
        <v>6.4481288082362462E-3</v>
      </c>
      <c r="J23" s="22">
        <f t="shared" si="9"/>
        <v>8.4099191942736268E-3</v>
      </c>
      <c r="K23" s="22">
        <f t="shared" si="10"/>
        <v>4173.2002108693514</v>
      </c>
      <c r="L23" s="22">
        <f t="shared" si="11"/>
        <v>4307.1336176162449</v>
      </c>
      <c r="M23" s="35">
        <f t="shared" si="12"/>
        <v>4479.4865777229425</v>
      </c>
      <c r="N23" s="36">
        <f>$N$22</f>
        <v>329</v>
      </c>
      <c r="O23" s="22">
        <f t="shared" si="13"/>
        <v>1372982.8693760165</v>
      </c>
      <c r="P23" s="22">
        <f t="shared" si="14"/>
        <v>1417046.9601957446</v>
      </c>
      <c r="Q23" s="35">
        <f t="shared" si="15"/>
        <v>1473751.0840708481</v>
      </c>
      <c r="R23" s="288">
        <f t="shared" si="16"/>
        <v>1538.4959542792953</v>
      </c>
      <c r="S23" s="288">
        <f t="shared" si="17"/>
        <v>1587.8719712473417</v>
      </c>
      <c r="T23" s="288">
        <f t="shared" si="18"/>
        <v>1651.4117772555887</v>
      </c>
      <c r="U23" s="288">
        <f>R23*'Water Use Current M&amp;I'!I23</f>
        <v>538.47358399775328</v>
      </c>
      <c r="V23" s="288">
        <f>S23*'Water Use Current M&amp;I'!I23</f>
        <v>555.75518993656954</v>
      </c>
      <c r="W23" s="288">
        <f>T23*'Water Use Current M&amp;I'!I23</f>
        <v>577.99412203945599</v>
      </c>
      <c r="X23" s="290">
        <f t="shared" si="19"/>
        <v>4.8357372513069601</v>
      </c>
      <c r="Y23" s="290">
        <f t="shared" si="20"/>
        <v>4.9909339184866264</v>
      </c>
      <c r="Z23" s="292">
        <f t="shared" si="21"/>
        <v>5.1906496252457206</v>
      </c>
      <c r="AA23" s="193" t="s">
        <v>766</v>
      </c>
      <c r="AB23" s="282">
        <f>SUM(X160,X244)</f>
        <v>48.303239454928701</v>
      </c>
      <c r="AC23" s="282">
        <f>SUM(Y160,Y244)</f>
        <v>49.670719880410942</v>
      </c>
      <c r="AD23" s="282">
        <f>SUM(Z160,Z244)</f>
        <v>51.77936499736137</v>
      </c>
      <c r="AE23" s="30"/>
      <c r="AF23" s="170" t="s">
        <v>290</v>
      </c>
      <c r="AG23" s="171" t="s">
        <v>791</v>
      </c>
      <c r="AH23" s="236"/>
      <c r="AI23" s="236">
        <f>Input!AE21</f>
        <v>0</v>
      </c>
      <c r="AJ23" s="193" t="s">
        <v>766</v>
      </c>
      <c r="AK23" s="211">
        <f>SUM(AI160,AI243)</f>
        <v>0</v>
      </c>
      <c r="AL23" s="170" t="s">
        <v>290</v>
      </c>
      <c r="AM23" s="171" t="s">
        <v>791</v>
      </c>
      <c r="AN23" s="233">
        <f>Input!AF21</f>
        <v>0</v>
      </c>
      <c r="AO23" s="233">
        <f>AN23*'Water Use Current M&amp;I'!$I$5</f>
        <v>0</v>
      </c>
      <c r="AQ23" s="423" t="s">
        <v>766</v>
      </c>
      <c r="AR23" s="190">
        <f>SUM(AO160,AO243)</f>
        <v>0</v>
      </c>
      <c r="AS23" s="177" t="s">
        <v>290</v>
      </c>
      <c r="AT23" s="171" t="s">
        <v>791</v>
      </c>
      <c r="AU23" s="173">
        <f>Input!AG21</f>
        <v>0</v>
      </c>
      <c r="AV23" s="173">
        <v>0</v>
      </c>
      <c r="AW23" s="170"/>
      <c r="AX23" s="173">
        <f>AU23*'Water Use Current M&amp;I'!$I$22</f>
        <v>0</v>
      </c>
      <c r="AY23" s="173">
        <f t="shared" si="22"/>
        <v>0</v>
      </c>
      <c r="AZ23" s="424" t="s">
        <v>766</v>
      </c>
      <c r="BA23" s="195">
        <f>SUM(AY160,AY244)</f>
        <v>0</v>
      </c>
      <c r="BB23" s="426" t="s">
        <v>766</v>
      </c>
      <c r="BC23" s="170">
        <f t="shared" si="1"/>
        <v>0</v>
      </c>
      <c r="BD23" s="170">
        <f t="shared" si="2"/>
        <v>0</v>
      </c>
      <c r="BE23" s="170">
        <f t="shared" si="3"/>
        <v>0</v>
      </c>
      <c r="BF23" s="148">
        <f t="shared" si="23"/>
        <v>0</v>
      </c>
      <c r="BH23" s="427" t="s">
        <v>766</v>
      </c>
      <c r="BI23" s="282">
        <f t="shared" si="4"/>
        <v>48.303239454928701</v>
      </c>
      <c r="BJ23" s="282">
        <f t="shared" si="5"/>
        <v>49.670719880410942</v>
      </c>
      <c r="BK23" s="280">
        <f t="shared" si="6"/>
        <v>51.77936499736137</v>
      </c>
    </row>
    <row r="24" spans="1:63" x14ac:dyDescent="0.3">
      <c r="A24" s="177" t="s">
        <v>290</v>
      </c>
      <c r="B24" s="333" t="s">
        <v>794</v>
      </c>
      <c r="C24" s="333">
        <f>Input!$J$7</f>
        <v>3786</v>
      </c>
      <c r="D24" s="178">
        <f>'Current Groundwater M&amp;I'!K22</f>
        <v>6.8674060000000004E-3</v>
      </c>
      <c r="E24" s="36">
        <f t="shared" ref="E24:E28" si="33">$E$22</f>
        <v>4600</v>
      </c>
      <c r="F24" s="173">
        <f t="shared" ref="F24:F28" si="34">$F$22</f>
        <v>4900</v>
      </c>
      <c r="G24" s="173">
        <f t="shared" ref="G24:G28" si="35">$G$22</f>
        <v>5300</v>
      </c>
      <c r="H24" s="22">
        <f t="shared" si="7"/>
        <v>4.8686562676979557E-3</v>
      </c>
      <c r="I24" s="22">
        <f t="shared" si="8"/>
        <v>6.4481288082362462E-3</v>
      </c>
      <c r="J24" s="22">
        <f t="shared" si="9"/>
        <v>8.4099191942736268E-3</v>
      </c>
      <c r="K24" s="22">
        <f t="shared" si="10"/>
        <v>4173.2002108693514</v>
      </c>
      <c r="L24" s="22">
        <f t="shared" si="11"/>
        <v>4307.1336176162449</v>
      </c>
      <c r="M24" s="35">
        <f t="shared" si="12"/>
        <v>4479.4865777229425</v>
      </c>
      <c r="N24" s="36">
        <f t="shared" ref="N24:N28" si="36">$N$22</f>
        <v>329</v>
      </c>
      <c r="O24" s="22">
        <f t="shared" si="13"/>
        <v>1372982.8693760165</v>
      </c>
      <c r="P24" s="22">
        <f t="shared" si="14"/>
        <v>1417046.9601957446</v>
      </c>
      <c r="Q24" s="35">
        <f t="shared" si="15"/>
        <v>1473751.0840708481</v>
      </c>
      <c r="R24" s="288">
        <f t="shared" si="16"/>
        <v>1538.4959542792953</v>
      </c>
      <c r="S24" s="288">
        <f t="shared" si="17"/>
        <v>1587.8719712473417</v>
      </c>
      <c r="T24" s="288">
        <f t="shared" si="18"/>
        <v>1651.4117772555887</v>
      </c>
      <c r="U24" s="288">
        <f>R24*'Water Use Current M&amp;I'!I24</f>
        <v>538.47358399775328</v>
      </c>
      <c r="V24" s="288">
        <f>S24*'Water Use Current M&amp;I'!I24</f>
        <v>555.75518993656954</v>
      </c>
      <c r="W24" s="288">
        <f>T24*'Water Use Current M&amp;I'!I24</f>
        <v>577.99412203945599</v>
      </c>
      <c r="X24" s="290">
        <f t="shared" si="19"/>
        <v>3.6979167215876751</v>
      </c>
      <c r="Y24" s="290">
        <f t="shared" si="20"/>
        <v>3.8165965259015375</v>
      </c>
      <c r="Z24" s="292">
        <f t="shared" si="21"/>
        <v>3.9693203016584926</v>
      </c>
      <c r="AA24" s="193" t="s">
        <v>767</v>
      </c>
      <c r="AB24" s="282">
        <f>SUM(X267,X161)</f>
        <v>6.8798603846785618</v>
      </c>
      <c r="AC24" s="282">
        <f>SUM(Y267,Y161)</f>
        <v>7.0500860322427092</v>
      </c>
      <c r="AD24" s="282">
        <f>SUM(Z267,Z161)</f>
        <v>7.2934784664432923</v>
      </c>
      <c r="AE24" s="30"/>
      <c r="AF24" s="170" t="s">
        <v>290</v>
      </c>
      <c r="AG24" s="171" t="s">
        <v>794</v>
      </c>
      <c r="AH24" s="236"/>
      <c r="AI24" s="236">
        <f>Input!AE22</f>
        <v>0</v>
      </c>
      <c r="AJ24" s="193" t="s">
        <v>767</v>
      </c>
      <c r="AK24" s="211">
        <f>SUM(AI161,AI266)</f>
        <v>0</v>
      </c>
      <c r="AL24" s="170" t="s">
        <v>290</v>
      </c>
      <c r="AM24" s="171" t="s">
        <v>794</v>
      </c>
      <c r="AN24" s="233">
        <f>Input!AF22</f>
        <v>0</v>
      </c>
      <c r="AO24" s="233">
        <f>AN24*'Water Use Current M&amp;I'!$I$5</f>
        <v>0</v>
      </c>
      <c r="AQ24" s="423" t="s">
        <v>767</v>
      </c>
      <c r="AR24" s="190">
        <f>SUM(AO161,AO266)</f>
        <v>0</v>
      </c>
      <c r="AS24" s="177" t="s">
        <v>290</v>
      </c>
      <c r="AT24" s="171" t="s">
        <v>794</v>
      </c>
      <c r="AU24" s="173">
        <f>Input!AG22</f>
        <v>0</v>
      </c>
      <c r="AV24" s="173">
        <v>0</v>
      </c>
      <c r="AW24" s="170"/>
      <c r="AX24" s="173">
        <f>AU24*'Water Use Current M&amp;I'!$I$22</f>
        <v>0</v>
      </c>
      <c r="AY24" s="173">
        <f t="shared" si="22"/>
        <v>0</v>
      </c>
      <c r="AZ24" s="424" t="s">
        <v>767</v>
      </c>
      <c r="BA24" s="195">
        <f>SUM(AY267,AY161)</f>
        <v>0</v>
      </c>
      <c r="BB24" s="426" t="s">
        <v>767</v>
      </c>
      <c r="BC24" s="170">
        <f t="shared" si="1"/>
        <v>0</v>
      </c>
      <c r="BD24" s="170">
        <f t="shared" si="2"/>
        <v>0</v>
      </c>
      <c r="BE24" s="170">
        <f t="shared" si="3"/>
        <v>0</v>
      </c>
      <c r="BF24" s="148">
        <f t="shared" si="23"/>
        <v>0</v>
      </c>
      <c r="BH24" s="427" t="s">
        <v>767</v>
      </c>
      <c r="BI24" s="282">
        <f t="shared" si="4"/>
        <v>6.8798603846785618</v>
      </c>
      <c r="BJ24" s="282">
        <f t="shared" si="5"/>
        <v>7.0500860322427092</v>
      </c>
      <c r="BK24" s="280">
        <f t="shared" si="6"/>
        <v>7.2934784664432923</v>
      </c>
    </row>
    <row r="25" spans="1:63" x14ac:dyDescent="0.3">
      <c r="A25" s="177" t="s">
        <v>290</v>
      </c>
      <c r="B25" s="333" t="s">
        <v>795</v>
      </c>
      <c r="C25" s="333">
        <f>Input!$J$7</f>
        <v>3786</v>
      </c>
      <c r="D25" s="178">
        <f>'Current Groundwater M&amp;I'!K23</f>
        <v>3.9091388999999997E-2</v>
      </c>
      <c r="E25" s="36">
        <f t="shared" si="33"/>
        <v>4600</v>
      </c>
      <c r="F25" s="173">
        <f t="shared" si="34"/>
        <v>4900</v>
      </c>
      <c r="G25" s="173">
        <f t="shared" si="35"/>
        <v>5300</v>
      </c>
      <c r="H25" s="22">
        <f t="shared" si="7"/>
        <v>4.8686562676979557E-3</v>
      </c>
      <c r="I25" s="22">
        <f t="shared" si="8"/>
        <v>6.4481288082362462E-3</v>
      </c>
      <c r="J25" s="22">
        <f t="shared" si="9"/>
        <v>8.4099191942736268E-3</v>
      </c>
      <c r="K25" s="22">
        <f t="shared" si="10"/>
        <v>4173.2002108693514</v>
      </c>
      <c r="L25" s="22">
        <f t="shared" si="11"/>
        <v>4307.1336176162449</v>
      </c>
      <c r="M25" s="35">
        <f t="shared" si="12"/>
        <v>4479.4865777229425</v>
      </c>
      <c r="N25" s="36">
        <f t="shared" si="36"/>
        <v>329</v>
      </c>
      <c r="O25" s="22">
        <f t="shared" si="13"/>
        <v>1372982.8693760165</v>
      </c>
      <c r="P25" s="22">
        <f t="shared" si="14"/>
        <v>1417046.9601957446</v>
      </c>
      <c r="Q25" s="35">
        <f t="shared" si="15"/>
        <v>1473751.0840708481</v>
      </c>
      <c r="R25" s="288">
        <f t="shared" si="16"/>
        <v>1538.4959542792953</v>
      </c>
      <c r="S25" s="288">
        <f t="shared" si="17"/>
        <v>1587.8719712473417</v>
      </c>
      <c r="T25" s="288">
        <f t="shared" si="18"/>
        <v>1651.4117772555887</v>
      </c>
      <c r="U25" s="288">
        <f>R25*'Water Use Current M&amp;I'!I25</f>
        <v>538.47358399775328</v>
      </c>
      <c r="V25" s="288">
        <f>S25*'Water Use Current M&amp;I'!I25</f>
        <v>555.75518993656954</v>
      </c>
      <c r="W25" s="288">
        <f>T25*'Water Use Current M&amp;I'!I25</f>
        <v>577.99412203945599</v>
      </c>
      <c r="X25" s="290">
        <f t="shared" si="19"/>
        <v>21.049680338280346</v>
      </c>
      <c r="Y25" s="290">
        <f t="shared" si="20"/>
        <v>21.725242318579323</v>
      </c>
      <c r="Z25" s="292">
        <f t="shared" si="21"/>
        <v>22.594593064357845</v>
      </c>
      <c r="AA25" s="193" t="s">
        <v>768</v>
      </c>
      <c r="AB25" s="282">
        <f>X245</f>
        <v>217.54445693403264</v>
      </c>
      <c r="AC25" s="282">
        <f>Y245</f>
        <v>220.72045641991375</v>
      </c>
      <c r="AD25" s="282">
        <f>Z245</f>
        <v>226.93915078980694</v>
      </c>
      <c r="AE25" s="30"/>
      <c r="AF25" s="170" t="s">
        <v>290</v>
      </c>
      <c r="AG25" s="171" t="s">
        <v>795</v>
      </c>
      <c r="AH25" s="236"/>
      <c r="AI25" s="236">
        <f>Input!AE23</f>
        <v>0</v>
      </c>
      <c r="AJ25" s="193" t="s">
        <v>768</v>
      </c>
      <c r="AK25" s="211">
        <f>AI244</f>
        <v>0</v>
      </c>
      <c r="AL25" s="170" t="s">
        <v>290</v>
      </c>
      <c r="AM25" s="171" t="s">
        <v>795</v>
      </c>
      <c r="AN25" s="233">
        <f>Input!AF23</f>
        <v>0</v>
      </c>
      <c r="AO25" s="233">
        <f>AN25*'Water Use Current M&amp;I'!$I$5</f>
        <v>0</v>
      </c>
      <c r="AQ25" s="423" t="s">
        <v>768</v>
      </c>
      <c r="AR25" s="190">
        <f>AO244</f>
        <v>0</v>
      </c>
      <c r="AS25" s="177" t="s">
        <v>290</v>
      </c>
      <c r="AT25" s="171" t="s">
        <v>795</v>
      </c>
      <c r="AU25" s="173">
        <f>Input!AG23</f>
        <v>0</v>
      </c>
      <c r="AV25" s="173">
        <v>0</v>
      </c>
      <c r="AW25" s="170"/>
      <c r="AX25" s="173">
        <f>AU25*'Water Use Current M&amp;I'!$I$22</f>
        <v>0</v>
      </c>
      <c r="AY25" s="173">
        <f t="shared" si="22"/>
        <v>0</v>
      </c>
      <c r="AZ25" s="424" t="s">
        <v>768</v>
      </c>
      <c r="BA25" s="195">
        <f>AY245</f>
        <v>0</v>
      </c>
      <c r="BB25" s="426" t="s">
        <v>768</v>
      </c>
      <c r="BC25" s="170">
        <f t="shared" si="1"/>
        <v>0</v>
      </c>
      <c r="BD25" s="170">
        <f t="shared" si="2"/>
        <v>0</v>
      </c>
      <c r="BE25" s="170">
        <f t="shared" si="3"/>
        <v>0</v>
      </c>
      <c r="BF25" s="148">
        <f t="shared" si="23"/>
        <v>0</v>
      </c>
      <c r="BH25" s="427" t="s">
        <v>768</v>
      </c>
      <c r="BI25" s="282">
        <f t="shared" si="4"/>
        <v>217.54445693403264</v>
      </c>
      <c r="BJ25" s="282">
        <f t="shared" si="5"/>
        <v>220.72045641991375</v>
      </c>
      <c r="BK25" s="280">
        <f t="shared" si="6"/>
        <v>226.93915078980694</v>
      </c>
    </row>
    <row r="26" spans="1:63" x14ac:dyDescent="0.3">
      <c r="A26" s="177" t="s">
        <v>290</v>
      </c>
      <c r="B26" s="333" t="s">
        <v>796</v>
      </c>
      <c r="C26" s="333">
        <f>Input!$J$7</f>
        <v>3786</v>
      </c>
      <c r="D26" s="178">
        <f>'Current Groundwater M&amp;I'!K24</f>
        <v>9.8784996999999999E-2</v>
      </c>
      <c r="E26" s="36">
        <f t="shared" si="33"/>
        <v>4600</v>
      </c>
      <c r="F26" s="173">
        <f t="shared" si="34"/>
        <v>4900</v>
      </c>
      <c r="G26" s="173">
        <f t="shared" si="35"/>
        <v>5300</v>
      </c>
      <c r="H26" s="22">
        <f t="shared" si="7"/>
        <v>4.8686562676979557E-3</v>
      </c>
      <c r="I26" s="22">
        <f t="shared" si="8"/>
        <v>6.4481288082362462E-3</v>
      </c>
      <c r="J26" s="22">
        <f t="shared" si="9"/>
        <v>8.4099191942736268E-3</v>
      </c>
      <c r="K26" s="22">
        <f t="shared" si="10"/>
        <v>4173.2002108693514</v>
      </c>
      <c r="L26" s="22">
        <f t="shared" si="11"/>
        <v>4307.1336176162449</v>
      </c>
      <c r="M26" s="35">
        <f t="shared" si="12"/>
        <v>4479.4865777229425</v>
      </c>
      <c r="N26" s="36">
        <f t="shared" si="36"/>
        <v>329</v>
      </c>
      <c r="O26" s="22">
        <f t="shared" si="13"/>
        <v>1372982.8693760165</v>
      </c>
      <c r="P26" s="22">
        <f t="shared" si="14"/>
        <v>1417046.9601957446</v>
      </c>
      <c r="Q26" s="35">
        <f t="shared" si="15"/>
        <v>1473751.0840708481</v>
      </c>
      <c r="R26" s="288">
        <f t="shared" si="16"/>
        <v>1538.4959542792953</v>
      </c>
      <c r="S26" s="288">
        <f t="shared" si="17"/>
        <v>1587.8719712473417</v>
      </c>
      <c r="T26" s="288">
        <f t="shared" si="18"/>
        <v>1651.4117772555887</v>
      </c>
      <c r="U26" s="288">
        <f>R26*'Water Use Current M&amp;I'!I26</f>
        <v>538.47358399775328</v>
      </c>
      <c r="V26" s="288">
        <f>S26*'Water Use Current M&amp;I'!I26</f>
        <v>555.75518993656954</v>
      </c>
      <c r="W26" s="288">
        <f>T26*'Water Use Current M&amp;I'!I26</f>
        <v>577.99412203945599</v>
      </c>
      <c r="X26" s="290">
        <f t="shared" si="19"/>
        <v>53.193111379797308</v>
      </c>
      <c r="Y26" s="290">
        <f t="shared" si="20"/>
        <v>54.900274770618452</v>
      </c>
      <c r="Z26" s="292">
        <f t="shared" si="21"/>
        <v>57.097147611685294</v>
      </c>
      <c r="AA26" s="193" t="s">
        <v>769</v>
      </c>
      <c r="AB26" s="282">
        <f>SUM(X89,X128,X152,X255,X268)</f>
        <v>258.71470625915049</v>
      </c>
      <c r="AC26" s="282">
        <f>SUM(Y89,Y128,Y152,Y255,Y268)</f>
        <v>269.11168908473473</v>
      </c>
      <c r="AD26" s="282">
        <f>SUM(Z89,Z128,Z152,Z255,Z268)</f>
        <v>281.13012609881929</v>
      </c>
      <c r="AE26" s="30"/>
      <c r="AF26" s="170" t="s">
        <v>290</v>
      </c>
      <c r="AG26" s="171" t="s">
        <v>796</v>
      </c>
      <c r="AH26" s="236"/>
      <c r="AI26" s="236">
        <f>Input!AE24</f>
        <v>0</v>
      </c>
      <c r="AJ26" s="193" t="s">
        <v>769</v>
      </c>
      <c r="AK26" s="211">
        <f>SUM(AI89,AI128,AI152,AI254,AI267)</f>
        <v>0</v>
      </c>
      <c r="AL26" s="170" t="s">
        <v>290</v>
      </c>
      <c r="AM26" s="171" t="s">
        <v>796</v>
      </c>
      <c r="AN26" s="233">
        <f>Input!AF24</f>
        <v>0</v>
      </c>
      <c r="AO26" s="233">
        <f>AN26*'Water Use Current M&amp;I'!$I$5</f>
        <v>0</v>
      </c>
      <c r="AQ26" s="423" t="s">
        <v>769</v>
      </c>
      <c r="AR26" s="190">
        <f>SUM(AO89,AO128,AO152,AO254,AO267)</f>
        <v>0</v>
      </c>
      <c r="AS26" s="177" t="s">
        <v>290</v>
      </c>
      <c r="AT26" s="171" t="s">
        <v>796</v>
      </c>
      <c r="AU26" s="173">
        <f>Input!AG24</f>
        <v>0</v>
      </c>
      <c r="AV26" s="173">
        <v>0</v>
      </c>
      <c r="AW26" s="170"/>
      <c r="AX26" s="173">
        <f>AU26*'Water Use Current M&amp;I'!$I$22</f>
        <v>0</v>
      </c>
      <c r="AY26" s="173">
        <f t="shared" si="22"/>
        <v>0</v>
      </c>
      <c r="AZ26" s="424" t="s">
        <v>769</v>
      </c>
      <c r="BA26" s="195">
        <f>SUM(AY89,AY128,AY152,AY255,AY268)</f>
        <v>0</v>
      </c>
      <c r="BB26" s="426" t="s">
        <v>769</v>
      </c>
      <c r="BC26" s="170">
        <f t="shared" si="1"/>
        <v>0</v>
      </c>
      <c r="BD26" s="170">
        <f t="shared" si="2"/>
        <v>0</v>
      </c>
      <c r="BE26" s="170">
        <f t="shared" si="3"/>
        <v>0</v>
      </c>
      <c r="BF26" s="148">
        <f t="shared" si="23"/>
        <v>0</v>
      </c>
      <c r="BH26" s="427" t="s">
        <v>769</v>
      </c>
      <c r="BI26" s="282">
        <f t="shared" si="4"/>
        <v>258.71470625915049</v>
      </c>
      <c r="BJ26" s="282">
        <f t="shared" si="5"/>
        <v>269.11168908473473</v>
      </c>
      <c r="BK26" s="280">
        <f t="shared" si="6"/>
        <v>281.13012609881929</v>
      </c>
    </row>
    <row r="27" spans="1:63" x14ac:dyDescent="0.3">
      <c r="A27" s="177" t="s">
        <v>290</v>
      </c>
      <c r="B27" s="333" t="s">
        <v>797</v>
      </c>
      <c r="C27" s="333">
        <f>Input!$J$7</f>
        <v>3786</v>
      </c>
      <c r="D27" s="178">
        <f>'Current Groundwater M&amp;I'!K25</f>
        <v>0.25303750699999999</v>
      </c>
      <c r="E27" s="36">
        <f t="shared" si="33"/>
        <v>4600</v>
      </c>
      <c r="F27" s="173">
        <f t="shared" si="34"/>
        <v>4900</v>
      </c>
      <c r="G27" s="173">
        <f t="shared" si="35"/>
        <v>5300</v>
      </c>
      <c r="H27" s="22">
        <f t="shared" si="7"/>
        <v>4.8686562676979557E-3</v>
      </c>
      <c r="I27" s="22">
        <f t="shared" si="8"/>
        <v>6.4481288082362462E-3</v>
      </c>
      <c r="J27" s="22">
        <f t="shared" si="9"/>
        <v>8.4099191942736268E-3</v>
      </c>
      <c r="K27" s="22">
        <f t="shared" si="10"/>
        <v>4173.2002108693514</v>
      </c>
      <c r="L27" s="22">
        <f t="shared" si="11"/>
        <v>4307.1336176162449</v>
      </c>
      <c r="M27" s="35">
        <f t="shared" si="12"/>
        <v>4479.4865777229425</v>
      </c>
      <c r="N27" s="36">
        <f t="shared" si="36"/>
        <v>329</v>
      </c>
      <c r="O27" s="22">
        <f t="shared" si="13"/>
        <v>1372982.8693760165</v>
      </c>
      <c r="P27" s="22">
        <f t="shared" si="14"/>
        <v>1417046.9601957446</v>
      </c>
      <c r="Q27" s="35">
        <f t="shared" si="15"/>
        <v>1473751.0840708481</v>
      </c>
      <c r="R27" s="288">
        <f t="shared" si="16"/>
        <v>1538.4959542792953</v>
      </c>
      <c r="S27" s="288">
        <f t="shared" si="17"/>
        <v>1587.8719712473417</v>
      </c>
      <c r="T27" s="288">
        <f t="shared" si="18"/>
        <v>1651.4117772555887</v>
      </c>
      <c r="U27" s="288">
        <f>R27*'Water Use Current M&amp;I'!I27</f>
        <v>538.47358399775328</v>
      </c>
      <c r="V27" s="288">
        <f>S27*'Water Use Current M&amp;I'!I27</f>
        <v>555.75518993656954</v>
      </c>
      <c r="W27" s="288">
        <f>T27*'Water Use Current M&amp;I'!I27</f>
        <v>577.99412203945599</v>
      </c>
      <c r="X27" s="290">
        <f t="shared" si="19"/>
        <v>136.25401328014658</v>
      </c>
      <c r="Y27" s="290">
        <f t="shared" si="20"/>
        <v>140.62690776386103</v>
      </c>
      <c r="Z27" s="292">
        <f t="shared" si="21"/>
        <v>146.2541917015177</v>
      </c>
      <c r="AA27" s="193" t="s">
        <v>770</v>
      </c>
      <c r="AB27" s="282">
        <f>SUM(X162,X206,X256,X269)</f>
        <v>1546.0603544808992</v>
      </c>
      <c r="AC27" s="282">
        <f>SUM(Y162,Y206,Y256,Y269)</f>
        <v>1596.7707142780632</v>
      </c>
      <c r="AD27" s="282">
        <f>SUM(Z162,Z206,Z256,Z269)</f>
        <v>1677.6119902978303</v>
      </c>
      <c r="AE27" s="30"/>
      <c r="AF27" s="170" t="s">
        <v>290</v>
      </c>
      <c r="AG27" s="171" t="s">
        <v>797</v>
      </c>
      <c r="AH27" s="236"/>
      <c r="AI27" s="236">
        <f>Input!AE25</f>
        <v>0</v>
      </c>
      <c r="AJ27" s="193" t="s">
        <v>770</v>
      </c>
      <c r="AK27" s="211">
        <f>SUM(AI162,AI206,AI255,AI268)</f>
        <v>0</v>
      </c>
      <c r="AL27" s="170" t="s">
        <v>290</v>
      </c>
      <c r="AM27" s="171" t="s">
        <v>797</v>
      </c>
      <c r="AN27" s="233">
        <f>Input!AF25</f>
        <v>0</v>
      </c>
      <c r="AO27" s="233">
        <f>AN27*'Water Use Current M&amp;I'!$I$5</f>
        <v>0</v>
      </c>
      <c r="AQ27" s="423" t="s">
        <v>770</v>
      </c>
      <c r="AR27" s="190">
        <f>SUM(AO162,AO206,AO255,AO268)</f>
        <v>0</v>
      </c>
      <c r="AS27" s="177" t="s">
        <v>290</v>
      </c>
      <c r="AT27" s="171" t="s">
        <v>797</v>
      </c>
      <c r="AU27" s="173">
        <f>Input!AG25</f>
        <v>0</v>
      </c>
      <c r="AV27" s="173">
        <v>0</v>
      </c>
      <c r="AW27" s="170"/>
      <c r="AX27" s="173">
        <f>AU27*'Water Use Current M&amp;I'!$I$22</f>
        <v>0</v>
      </c>
      <c r="AY27" s="173">
        <f t="shared" si="22"/>
        <v>0</v>
      </c>
      <c r="AZ27" s="424" t="s">
        <v>770</v>
      </c>
      <c r="BA27" s="195">
        <f>SUM(AY162,AY206,AY256,AY269)</f>
        <v>0</v>
      </c>
      <c r="BB27" s="426" t="s">
        <v>770</v>
      </c>
      <c r="BC27" s="170">
        <f t="shared" si="1"/>
        <v>0</v>
      </c>
      <c r="BD27" s="170">
        <f t="shared" si="2"/>
        <v>0</v>
      </c>
      <c r="BE27" s="170">
        <f t="shared" si="3"/>
        <v>0</v>
      </c>
      <c r="BF27" s="148">
        <f t="shared" si="23"/>
        <v>0</v>
      </c>
      <c r="BH27" s="427" t="s">
        <v>770</v>
      </c>
      <c r="BI27" s="282">
        <f t="shared" si="4"/>
        <v>1546.0603544808992</v>
      </c>
      <c r="BJ27" s="282">
        <f t="shared" si="5"/>
        <v>1596.7707142780632</v>
      </c>
      <c r="BK27" s="280">
        <f t="shared" si="6"/>
        <v>1677.6119902978303</v>
      </c>
    </row>
    <row r="28" spans="1:63" x14ac:dyDescent="0.3">
      <c r="A28" s="177" t="s">
        <v>290</v>
      </c>
      <c r="B28" s="333" t="s">
        <v>798</v>
      </c>
      <c r="C28" s="333">
        <f>Input!$J$7</f>
        <v>3786</v>
      </c>
      <c r="D28" s="178">
        <f>'Current Groundwater M&amp;I'!K26</f>
        <v>0.58927628099999996</v>
      </c>
      <c r="E28" s="36">
        <f t="shared" si="33"/>
        <v>4600</v>
      </c>
      <c r="F28" s="173">
        <f t="shared" si="34"/>
        <v>4900</v>
      </c>
      <c r="G28" s="173">
        <f t="shared" si="35"/>
        <v>5300</v>
      </c>
      <c r="H28" s="22">
        <f t="shared" si="7"/>
        <v>4.8686562676979557E-3</v>
      </c>
      <c r="I28" s="22">
        <f t="shared" si="8"/>
        <v>6.4481288082362462E-3</v>
      </c>
      <c r="J28" s="22">
        <f t="shared" si="9"/>
        <v>8.4099191942736268E-3</v>
      </c>
      <c r="K28" s="22">
        <f t="shared" si="10"/>
        <v>4173.2002108693514</v>
      </c>
      <c r="L28" s="22">
        <f t="shared" si="11"/>
        <v>4307.1336176162449</v>
      </c>
      <c r="M28" s="35">
        <f t="shared" si="12"/>
        <v>4479.4865777229425</v>
      </c>
      <c r="N28" s="36">
        <f t="shared" si="36"/>
        <v>329</v>
      </c>
      <c r="O28" s="22">
        <f t="shared" si="13"/>
        <v>1372982.8693760165</v>
      </c>
      <c r="P28" s="22">
        <f t="shared" si="14"/>
        <v>1417046.9601957446</v>
      </c>
      <c r="Q28" s="35">
        <f t="shared" si="15"/>
        <v>1473751.0840708481</v>
      </c>
      <c r="R28" s="288">
        <f t="shared" si="16"/>
        <v>1538.4959542792953</v>
      </c>
      <c r="S28" s="288">
        <f t="shared" si="17"/>
        <v>1587.8719712473417</v>
      </c>
      <c r="T28" s="288">
        <f t="shared" si="18"/>
        <v>1651.4117772555887</v>
      </c>
      <c r="U28" s="288">
        <f>R28*'Water Use Current M&amp;I'!I28</f>
        <v>538.47358399775328</v>
      </c>
      <c r="V28" s="288">
        <f>S28*'Water Use Current M&amp;I'!I28</f>
        <v>555.75518993656954</v>
      </c>
      <c r="W28" s="288">
        <f>T28*'Water Use Current M&amp;I'!I28</f>
        <v>577.99412203945599</v>
      </c>
      <c r="X28" s="290">
        <f t="shared" si="19"/>
        <v>317.30971099493712</v>
      </c>
      <c r="Y28" s="290">
        <f t="shared" si="20"/>
        <v>327.49335147227032</v>
      </c>
      <c r="Z28" s="292">
        <f t="shared" si="21"/>
        <v>340.59822667527072</v>
      </c>
      <c r="AA28" s="193" t="s">
        <v>771</v>
      </c>
      <c r="AB28" s="282">
        <f>SUM(X129,X153,X270)</f>
        <v>576.08818358784174</v>
      </c>
      <c r="AC28" s="282">
        <f>SUM(Y129,Y153,Y270)</f>
        <v>600.50793450876313</v>
      </c>
      <c r="AD28" s="282">
        <f>SUM(Z129,Z153,Z270)</f>
        <v>626.20282113974326</v>
      </c>
      <c r="AE28" s="30"/>
      <c r="AF28" s="170" t="s">
        <v>290</v>
      </c>
      <c r="AG28" s="171" t="s">
        <v>798</v>
      </c>
      <c r="AH28" s="236"/>
      <c r="AI28" s="236">
        <f>Input!AE26</f>
        <v>0</v>
      </c>
      <c r="AJ28" s="193" t="s">
        <v>771</v>
      </c>
      <c r="AK28" s="211">
        <f>SUM(AI129,AI153,AI269)</f>
        <v>0</v>
      </c>
      <c r="AL28" s="170" t="s">
        <v>290</v>
      </c>
      <c r="AM28" s="171" t="s">
        <v>798</v>
      </c>
      <c r="AN28" s="233">
        <f>Input!AF26</f>
        <v>0</v>
      </c>
      <c r="AO28" s="233">
        <f>AN28*'Water Use Current M&amp;I'!$I$5</f>
        <v>0</v>
      </c>
      <c r="AQ28" s="423" t="s">
        <v>771</v>
      </c>
      <c r="AR28" s="190">
        <f>SUM(AO129,AO153,AO269)</f>
        <v>0</v>
      </c>
      <c r="AS28" s="177" t="s">
        <v>290</v>
      </c>
      <c r="AT28" s="171" t="s">
        <v>798</v>
      </c>
      <c r="AU28" s="173">
        <f>Input!AG26</f>
        <v>0</v>
      </c>
      <c r="AV28" s="173">
        <v>0</v>
      </c>
      <c r="AW28" s="170"/>
      <c r="AX28" s="173">
        <f>AU28*'Water Use Current M&amp;I'!$I$22</f>
        <v>0</v>
      </c>
      <c r="AY28" s="173">
        <f t="shared" si="22"/>
        <v>0</v>
      </c>
      <c r="AZ28" s="424" t="s">
        <v>771</v>
      </c>
      <c r="BA28" s="195">
        <f>SUM(AY129,AY153,AY270)</f>
        <v>0</v>
      </c>
      <c r="BB28" s="426" t="s">
        <v>771</v>
      </c>
      <c r="BC28" s="170">
        <f t="shared" si="1"/>
        <v>0</v>
      </c>
      <c r="BD28" s="170">
        <f t="shared" si="2"/>
        <v>0</v>
      </c>
      <c r="BE28" s="170">
        <f t="shared" si="3"/>
        <v>0</v>
      </c>
      <c r="BF28" s="148">
        <f t="shared" si="23"/>
        <v>0</v>
      </c>
      <c r="BH28" s="427" t="s">
        <v>771</v>
      </c>
      <c r="BI28" s="282">
        <f t="shared" si="4"/>
        <v>576.08818358784174</v>
      </c>
      <c r="BJ28" s="282">
        <f t="shared" si="5"/>
        <v>600.50793450876313</v>
      </c>
      <c r="BK28" s="280">
        <f t="shared" si="6"/>
        <v>626.20282113974326</v>
      </c>
    </row>
    <row r="29" spans="1:63" x14ac:dyDescent="0.3">
      <c r="A29" s="179" t="s">
        <v>298</v>
      </c>
      <c r="B29" s="333" t="s">
        <v>783</v>
      </c>
      <c r="C29" s="333">
        <f>Input!$J$8</f>
        <v>6608</v>
      </c>
      <c r="D29" s="178">
        <f>'Current Groundwater M&amp;I'!K27</f>
        <v>5.9019370000000003E-3</v>
      </c>
      <c r="E29" s="319">
        <f>Input!$Z$8</f>
        <v>7500</v>
      </c>
      <c r="F29" s="319">
        <f>Input!$AA$8</f>
        <v>7700</v>
      </c>
      <c r="G29" s="319">
        <f>Input!$AB$8</f>
        <v>8000</v>
      </c>
      <c r="H29" s="22">
        <f>(LN(E29/C29))/40</f>
        <v>3.1655496080896959E-3</v>
      </c>
      <c r="I29" s="22">
        <f>(LN(F29/C29)/40)</f>
        <v>3.8234823160240307E-3</v>
      </c>
      <c r="J29" s="22">
        <f>(LN(G29/C29))/40</f>
        <v>4.7790126365289745E-3</v>
      </c>
      <c r="K29" s="22">
        <f>C29*EXP(H29*20)</f>
        <v>7039.8863627192168</v>
      </c>
      <c r="L29" s="22">
        <f>C29*EXP(I29*20)</f>
        <v>7133.1339535999186</v>
      </c>
      <c r="M29" s="35">
        <f>C29*EXP(J29*20)</f>
        <v>7270.7633712011284</v>
      </c>
      <c r="N29" s="36">
        <f>Input!K8</f>
        <v>113</v>
      </c>
      <c r="O29" s="22">
        <f t="shared" si="13"/>
        <v>795507.15898727148</v>
      </c>
      <c r="P29" s="22">
        <f t="shared" si="14"/>
        <v>806044.1367567908</v>
      </c>
      <c r="Q29" s="35">
        <f t="shared" si="15"/>
        <v>821596.26094572747</v>
      </c>
      <c r="R29" s="288">
        <f t="shared" si="16"/>
        <v>891.40554700318705</v>
      </c>
      <c r="S29" s="288">
        <f t="shared" si="17"/>
        <v>903.21275744282184</v>
      </c>
      <c r="T29" s="288">
        <f t="shared" si="18"/>
        <v>920.63969020273487</v>
      </c>
      <c r="U29" s="288">
        <f>R29*'Water Use Current M&amp;I'!I29</f>
        <v>311.99194145111545</v>
      </c>
      <c r="V29" s="288">
        <f>S29*'Water Use Current M&amp;I'!I29</f>
        <v>316.12446510498762</v>
      </c>
      <c r="W29" s="288">
        <f>T29*'Water Use Current M&amp;I'!I29</f>
        <v>322.22389157095716</v>
      </c>
      <c r="X29" s="290">
        <f t="shared" si="19"/>
        <v>1.841356782952172</v>
      </c>
      <c r="Y29" s="290">
        <f t="shared" si="20"/>
        <v>1.8657466772083355</v>
      </c>
      <c r="Z29" s="292">
        <f t="shared" si="21"/>
        <v>1.9017451079466203</v>
      </c>
      <c r="AA29" s="193" t="s">
        <v>772</v>
      </c>
      <c r="AB29" s="282">
        <f>SUM(X163,X207,X246,X271)</f>
        <v>863.27720850537798</v>
      </c>
      <c r="AC29" s="282">
        <f>SUM(Y163,Y207,Y246,Y271)</f>
        <v>895.12665482241016</v>
      </c>
      <c r="AD29" s="282">
        <f>SUM(Z163,Z207,Z246,Z271)</f>
        <v>934.75163843499126</v>
      </c>
      <c r="AE29" s="30"/>
      <c r="AF29" s="161" t="s">
        <v>298</v>
      </c>
      <c r="AG29" s="171" t="s">
        <v>783</v>
      </c>
      <c r="AH29" s="236"/>
      <c r="AI29" s="236">
        <f>Input!AE27</f>
        <v>0</v>
      </c>
      <c r="AJ29" s="193" t="s">
        <v>772</v>
      </c>
      <c r="AK29" s="211">
        <f>SUM(AI163,AI207,AI245,AI270)</f>
        <v>0</v>
      </c>
      <c r="AL29" s="161" t="s">
        <v>298</v>
      </c>
      <c r="AM29" s="171" t="s">
        <v>783</v>
      </c>
      <c r="AN29" s="233">
        <f>Input!AF27</f>
        <v>0</v>
      </c>
      <c r="AO29" s="233">
        <f>AN29*'Water Use Current M&amp;I'!$I$5</f>
        <v>0</v>
      </c>
      <c r="AQ29" s="423" t="s">
        <v>772</v>
      </c>
      <c r="AR29" s="190">
        <f>SUM(AO163,AO207,AO245,AO270)</f>
        <v>0</v>
      </c>
      <c r="AS29" s="179" t="s">
        <v>298</v>
      </c>
      <c r="AT29" s="171" t="s">
        <v>783</v>
      </c>
      <c r="AU29" s="173">
        <f>Input!AG27</f>
        <v>0</v>
      </c>
      <c r="AV29" s="173">
        <v>0</v>
      </c>
      <c r="AW29" s="170"/>
      <c r="AX29" s="173">
        <f>AU29*'Water Use Current M&amp;I'!$I$29</f>
        <v>0</v>
      </c>
      <c r="AY29" s="173">
        <f t="shared" si="22"/>
        <v>0</v>
      </c>
      <c r="AZ29" s="424" t="s">
        <v>772</v>
      </c>
      <c r="BA29" s="195">
        <f>SUM(AY163,AY207,AY246,AY271)</f>
        <v>0</v>
      </c>
      <c r="BB29" s="426" t="s">
        <v>772</v>
      </c>
      <c r="BC29" s="170">
        <f t="shared" si="1"/>
        <v>0</v>
      </c>
      <c r="BD29" s="170">
        <f t="shared" si="2"/>
        <v>0</v>
      </c>
      <c r="BE29" s="170">
        <f t="shared" si="3"/>
        <v>0</v>
      </c>
      <c r="BF29" s="148">
        <f t="shared" si="23"/>
        <v>0</v>
      </c>
      <c r="BH29" s="427" t="s">
        <v>772</v>
      </c>
      <c r="BI29" s="282">
        <f t="shared" si="4"/>
        <v>863.27720850537798</v>
      </c>
      <c r="BJ29" s="282">
        <f t="shared" si="5"/>
        <v>895.12665482241016</v>
      </c>
      <c r="BK29" s="280">
        <f t="shared" si="6"/>
        <v>934.75163843499126</v>
      </c>
    </row>
    <row r="30" spans="1:63" x14ac:dyDescent="0.3">
      <c r="A30" s="179" t="s">
        <v>298</v>
      </c>
      <c r="B30" s="333" t="s">
        <v>786</v>
      </c>
      <c r="C30" s="333">
        <f>Input!$J$8</f>
        <v>6608</v>
      </c>
      <c r="D30" s="178">
        <f>'Current Groundwater M&amp;I'!K28</f>
        <v>3.0266339999999998E-3</v>
      </c>
      <c r="E30" s="36">
        <f>$E$29</f>
        <v>7500</v>
      </c>
      <c r="F30" s="12">
        <f>$F$29</f>
        <v>7700</v>
      </c>
      <c r="G30" s="12">
        <f>$G$29</f>
        <v>8000</v>
      </c>
      <c r="H30" s="22">
        <f>(LN(E30/C30))/40</f>
        <v>3.1655496080896959E-3</v>
      </c>
      <c r="I30" s="22">
        <f>(LN(F30/C30)/40)</f>
        <v>3.8234823160240307E-3</v>
      </c>
      <c r="J30" s="22">
        <f>(LN(G30/C30))/40</f>
        <v>4.7790126365289745E-3</v>
      </c>
      <c r="K30" s="22">
        <f>C30*EXP(H30*20)</f>
        <v>7039.8863627192168</v>
      </c>
      <c r="L30" s="22">
        <f>C30*EXP(I30*20)</f>
        <v>7133.1339535999186</v>
      </c>
      <c r="M30" s="35">
        <f>C30*EXP(J30*20)</f>
        <v>7270.7633712011284</v>
      </c>
      <c r="N30" s="36">
        <f>$N$29</f>
        <v>113</v>
      </c>
      <c r="O30" s="22">
        <f t="shared" si="13"/>
        <v>795507.15898727148</v>
      </c>
      <c r="P30" s="22">
        <f t="shared" si="14"/>
        <v>806044.1367567908</v>
      </c>
      <c r="Q30" s="35">
        <f t="shared" si="15"/>
        <v>821596.26094572747</v>
      </c>
      <c r="R30" s="288">
        <f t="shared" si="16"/>
        <v>891.40554700318705</v>
      </c>
      <c r="S30" s="288">
        <f t="shared" si="17"/>
        <v>903.21275744282184</v>
      </c>
      <c r="T30" s="288">
        <f t="shared" si="18"/>
        <v>920.63969020273487</v>
      </c>
      <c r="U30" s="288">
        <f>R30*'Water Use Current M&amp;I'!I30</f>
        <v>311.99194145111545</v>
      </c>
      <c r="V30" s="288">
        <f>S30*'Water Use Current M&amp;I'!I30</f>
        <v>316.12446510498762</v>
      </c>
      <c r="W30" s="288">
        <f>T30*'Water Use Current M&amp;I'!I30</f>
        <v>322.22389157095716</v>
      </c>
      <c r="X30" s="290">
        <f t="shared" si="19"/>
        <v>0.94428541772195529</v>
      </c>
      <c r="Y30" s="290">
        <f t="shared" si="20"/>
        <v>0.95679305431856909</v>
      </c>
      <c r="Z30" s="292">
        <f t="shared" si="21"/>
        <v>0.97525378584097233</v>
      </c>
      <c r="AA30" s="193" t="s">
        <v>773</v>
      </c>
      <c r="AB30" s="282">
        <f>SUM(X164,X208,X247)</f>
        <v>45.754233420994147</v>
      </c>
      <c r="AC30" s="282">
        <f>SUM(Y164,Y208,Y247)</f>
        <v>46.587256983859433</v>
      </c>
      <c r="AD30" s="282">
        <f>SUM(Z164,Z208,Z247)</f>
        <v>48.018897534573114</v>
      </c>
      <c r="AE30" s="30"/>
      <c r="AF30" s="161" t="s">
        <v>298</v>
      </c>
      <c r="AG30" s="171" t="s">
        <v>786</v>
      </c>
      <c r="AH30" s="236"/>
      <c r="AI30" s="236">
        <f>Input!AE28</f>
        <v>0</v>
      </c>
      <c r="AJ30" s="193" t="s">
        <v>773</v>
      </c>
      <c r="AK30" s="211">
        <f>SUM(AI164,AI208,AI246)</f>
        <v>0</v>
      </c>
      <c r="AL30" s="161" t="s">
        <v>298</v>
      </c>
      <c r="AM30" s="171" t="s">
        <v>786</v>
      </c>
      <c r="AN30" s="233">
        <f>Input!AF28</f>
        <v>0</v>
      </c>
      <c r="AO30" s="233">
        <f>AN30*'Water Use Current M&amp;I'!$I$5</f>
        <v>0</v>
      </c>
      <c r="AQ30" s="423" t="s">
        <v>773</v>
      </c>
      <c r="AR30" s="190">
        <f>SUM(AO164,AO208,AO246)</f>
        <v>0</v>
      </c>
      <c r="AS30" s="179" t="s">
        <v>298</v>
      </c>
      <c r="AT30" s="171" t="s">
        <v>786</v>
      </c>
      <c r="AU30" s="173">
        <f>Input!AG28</f>
        <v>0</v>
      </c>
      <c r="AV30" s="173">
        <v>0</v>
      </c>
      <c r="AW30" s="173"/>
      <c r="AX30" s="173">
        <f>AU30*'Water Use Current M&amp;I'!$I$29</f>
        <v>0</v>
      </c>
      <c r="AY30" s="173">
        <f t="shared" si="22"/>
        <v>0</v>
      </c>
      <c r="AZ30" s="424" t="s">
        <v>773</v>
      </c>
      <c r="BA30" s="195">
        <f>SUM(AY164,AY208,AY247)</f>
        <v>0</v>
      </c>
      <c r="BB30" s="426" t="s">
        <v>773</v>
      </c>
      <c r="BC30" s="170">
        <f t="shared" si="1"/>
        <v>0</v>
      </c>
      <c r="BD30" s="170">
        <f t="shared" si="2"/>
        <v>0</v>
      </c>
      <c r="BE30" s="170">
        <f t="shared" si="3"/>
        <v>0</v>
      </c>
      <c r="BF30" s="148">
        <f t="shared" si="23"/>
        <v>0</v>
      </c>
      <c r="BH30" s="427" t="s">
        <v>773</v>
      </c>
      <c r="BI30" s="282">
        <f t="shared" si="4"/>
        <v>45.754233420994147</v>
      </c>
      <c r="BJ30" s="282">
        <f t="shared" si="5"/>
        <v>46.587256983859433</v>
      </c>
      <c r="BK30" s="280">
        <f t="shared" si="6"/>
        <v>48.018897534573114</v>
      </c>
    </row>
    <row r="31" spans="1:63" x14ac:dyDescent="0.3">
      <c r="A31" s="179" t="s">
        <v>298</v>
      </c>
      <c r="B31" s="333" t="s">
        <v>787</v>
      </c>
      <c r="C31" s="333">
        <f>Input!$J$8</f>
        <v>6608</v>
      </c>
      <c r="D31" s="178">
        <f>'Current Groundwater M&amp;I'!K29</f>
        <v>0.94824455200000002</v>
      </c>
      <c r="E31" s="36">
        <f t="shared" ref="E31:E32" si="37">$E$29</f>
        <v>7500</v>
      </c>
      <c r="F31" s="173">
        <f t="shared" ref="F31:F32" si="38">$F$29</f>
        <v>7700</v>
      </c>
      <c r="G31" s="173">
        <f t="shared" ref="G31:G32" si="39">$G$29</f>
        <v>8000</v>
      </c>
      <c r="H31" s="22">
        <f t="shared" si="7"/>
        <v>3.1655496080896959E-3</v>
      </c>
      <c r="I31" s="22">
        <f t="shared" si="8"/>
        <v>3.8234823160240307E-3</v>
      </c>
      <c r="J31" s="22">
        <f t="shared" si="9"/>
        <v>4.7790126365289745E-3</v>
      </c>
      <c r="K31" s="22">
        <f t="shared" si="10"/>
        <v>7039.8863627192168</v>
      </c>
      <c r="L31" s="22">
        <f t="shared" si="11"/>
        <v>7133.1339535999186</v>
      </c>
      <c r="M31" s="35">
        <f t="shared" si="12"/>
        <v>7270.7633712011284</v>
      </c>
      <c r="N31" s="36">
        <f t="shared" ref="N31:N32" si="40">$N$29</f>
        <v>113</v>
      </c>
      <c r="O31" s="22">
        <f t="shared" si="13"/>
        <v>795507.15898727148</v>
      </c>
      <c r="P31" s="22">
        <f t="shared" si="14"/>
        <v>806044.1367567908</v>
      </c>
      <c r="Q31" s="35">
        <f t="shared" si="15"/>
        <v>821596.26094572747</v>
      </c>
      <c r="R31" s="288">
        <f t="shared" si="16"/>
        <v>891.40554700318705</v>
      </c>
      <c r="S31" s="288">
        <f t="shared" si="17"/>
        <v>903.21275744282184</v>
      </c>
      <c r="T31" s="288">
        <f t="shared" si="18"/>
        <v>920.63969020273487</v>
      </c>
      <c r="U31" s="288">
        <f>R31*'Water Use Current M&amp;I'!I31</f>
        <v>311.99194145111545</v>
      </c>
      <c r="V31" s="288">
        <f>S31*'Water Use Current M&amp;I'!I31</f>
        <v>316.12446510498762</v>
      </c>
      <c r="W31" s="288">
        <f>T31*'Water Use Current M&amp;I'!I31</f>
        <v>322.22389157095716</v>
      </c>
      <c r="X31" s="290">
        <f t="shared" si="19"/>
        <v>295.84465874892322</v>
      </c>
      <c r="Y31" s="290">
        <f t="shared" si="20"/>
        <v>299.76330178971864</v>
      </c>
      <c r="Z31" s="292">
        <f t="shared" si="21"/>
        <v>305.54704970639887</v>
      </c>
      <c r="AA31" s="193" t="s">
        <v>774</v>
      </c>
      <c r="AB31" s="282">
        <f t="shared" ref="AB31:AD32" si="41">X130</f>
        <v>607.36589917611809</v>
      </c>
      <c r="AC31" s="282">
        <f t="shared" si="41"/>
        <v>632.62506094836408</v>
      </c>
      <c r="AD31" s="282">
        <f t="shared" si="41"/>
        <v>659.55721950734676</v>
      </c>
      <c r="AE31" s="30"/>
      <c r="AF31" s="161" t="s">
        <v>298</v>
      </c>
      <c r="AG31" s="171" t="s">
        <v>787</v>
      </c>
      <c r="AH31" s="236"/>
      <c r="AI31" s="236">
        <f>Input!AE29</f>
        <v>0</v>
      </c>
      <c r="AJ31" s="193" t="s">
        <v>774</v>
      </c>
      <c r="AK31" s="211">
        <f>AI130</f>
        <v>0</v>
      </c>
      <c r="AL31" s="161" t="s">
        <v>298</v>
      </c>
      <c r="AM31" s="171" t="s">
        <v>787</v>
      </c>
      <c r="AN31" s="233">
        <f>Input!AF29</f>
        <v>0</v>
      </c>
      <c r="AO31" s="233">
        <f>AN31*'Water Use Current M&amp;I'!$I$5</f>
        <v>0</v>
      </c>
      <c r="AQ31" s="423" t="s">
        <v>774</v>
      </c>
      <c r="AR31" s="190">
        <f>AO130</f>
        <v>0</v>
      </c>
      <c r="AS31" s="179" t="s">
        <v>298</v>
      </c>
      <c r="AT31" s="171" t="s">
        <v>787</v>
      </c>
      <c r="AU31" s="173">
        <f>Input!AG29</f>
        <v>0</v>
      </c>
      <c r="AV31" s="173">
        <v>0</v>
      </c>
      <c r="AW31" s="173"/>
      <c r="AX31" s="173">
        <f>AU31*'Water Use Current M&amp;I'!$I$29</f>
        <v>0</v>
      </c>
      <c r="AY31" s="173">
        <f t="shared" si="22"/>
        <v>0</v>
      </c>
      <c r="AZ31" s="424" t="s">
        <v>774</v>
      </c>
      <c r="BA31" s="195">
        <f>AY130</f>
        <v>0</v>
      </c>
      <c r="BB31" s="426" t="s">
        <v>774</v>
      </c>
      <c r="BC31" s="170">
        <f t="shared" si="1"/>
        <v>0</v>
      </c>
      <c r="BD31" s="170">
        <f t="shared" si="2"/>
        <v>0</v>
      </c>
      <c r="BE31" s="170">
        <f t="shared" si="3"/>
        <v>0</v>
      </c>
      <c r="BF31" s="148">
        <f t="shared" si="23"/>
        <v>0</v>
      </c>
      <c r="BH31" s="427" t="s">
        <v>774</v>
      </c>
      <c r="BI31" s="282">
        <f t="shared" si="4"/>
        <v>607.36589917611809</v>
      </c>
      <c r="BJ31" s="282">
        <f t="shared" si="5"/>
        <v>632.62506094836408</v>
      </c>
      <c r="BK31" s="280">
        <f t="shared" si="6"/>
        <v>659.55721950734676</v>
      </c>
    </row>
    <row r="32" spans="1:63" x14ac:dyDescent="0.3">
      <c r="A32" s="179" t="s">
        <v>298</v>
      </c>
      <c r="B32" s="333" t="s">
        <v>788</v>
      </c>
      <c r="C32" s="333">
        <f>Input!$J$8</f>
        <v>6608</v>
      </c>
      <c r="D32" s="178">
        <f>'Current Groundwater M&amp;I'!K30</f>
        <v>4.2826876999999999E-2</v>
      </c>
      <c r="E32" s="36">
        <f t="shared" si="37"/>
        <v>7500</v>
      </c>
      <c r="F32" s="173">
        <f t="shared" si="38"/>
        <v>7700</v>
      </c>
      <c r="G32" s="173">
        <f t="shared" si="39"/>
        <v>8000</v>
      </c>
      <c r="H32" s="22">
        <f t="shared" si="7"/>
        <v>3.1655496080896959E-3</v>
      </c>
      <c r="I32" s="22">
        <f t="shared" si="8"/>
        <v>3.8234823160240307E-3</v>
      </c>
      <c r="J32" s="22">
        <f t="shared" si="9"/>
        <v>4.7790126365289745E-3</v>
      </c>
      <c r="K32" s="22">
        <f t="shared" si="10"/>
        <v>7039.8863627192168</v>
      </c>
      <c r="L32" s="22">
        <f t="shared" si="11"/>
        <v>7133.1339535999186</v>
      </c>
      <c r="M32" s="35">
        <f t="shared" si="12"/>
        <v>7270.7633712011284</v>
      </c>
      <c r="N32" s="36">
        <f t="shared" si="40"/>
        <v>113</v>
      </c>
      <c r="O32" s="22">
        <f t="shared" si="13"/>
        <v>795507.15898727148</v>
      </c>
      <c r="P32" s="22">
        <f t="shared" si="14"/>
        <v>806044.1367567908</v>
      </c>
      <c r="Q32" s="35">
        <f t="shared" si="15"/>
        <v>821596.26094572747</v>
      </c>
      <c r="R32" s="288">
        <f t="shared" si="16"/>
        <v>891.40554700318705</v>
      </c>
      <c r="S32" s="288">
        <f t="shared" si="17"/>
        <v>903.21275744282184</v>
      </c>
      <c r="T32" s="288">
        <f t="shared" si="18"/>
        <v>920.63969020273487</v>
      </c>
      <c r="U32" s="288">
        <f>R32*'Water Use Current M&amp;I'!I32</f>
        <v>311.99194145111545</v>
      </c>
      <c r="V32" s="288">
        <f>S32*'Water Use Current M&amp;I'!I32</f>
        <v>316.12446510498762</v>
      </c>
      <c r="W32" s="288">
        <f>T32*'Water Use Current M&amp;I'!I32</f>
        <v>322.22389157095716</v>
      </c>
      <c r="X32" s="290">
        <f t="shared" si="19"/>
        <v>13.361640501518123</v>
      </c>
      <c r="Y32" s="290">
        <f t="shared" si="20"/>
        <v>13.538623583742096</v>
      </c>
      <c r="Z32" s="292">
        <f t="shared" si="21"/>
        <v>13.799842970770719</v>
      </c>
      <c r="AA32" s="193" t="s">
        <v>775</v>
      </c>
      <c r="AB32" s="282">
        <f t="shared" si="41"/>
        <v>112.0354879574332</v>
      </c>
      <c r="AC32" s="282">
        <f t="shared" si="41"/>
        <v>116.69482513521692</v>
      </c>
      <c r="AD32" s="282">
        <f t="shared" si="41"/>
        <v>121.66276543281278</v>
      </c>
      <c r="AE32" s="30"/>
      <c r="AF32" s="161" t="s">
        <v>298</v>
      </c>
      <c r="AG32" s="171" t="s">
        <v>788</v>
      </c>
      <c r="AH32" s="236"/>
      <c r="AI32" s="236">
        <f>Input!AE30</f>
        <v>0</v>
      </c>
      <c r="AJ32" s="193" t="s">
        <v>775</v>
      </c>
      <c r="AK32" s="211">
        <f>AI131</f>
        <v>0</v>
      </c>
      <c r="AL32" s="161" t="s">
        <v>298</v>
      </c>
      <c r="AM32" s="171" t="s">
        <v>788</v>
      </c>
      <c r="AN32" s="233">
        <f>Input!AF30</f>
        <v>0</v>
      </c>
      <c r="AO32" s="233">
        <f>AN32*'Water Use Current M&amp;I'!$I$5</f>
        <v>0</v>
      </c>
      <c r="AQ32" s="423" t="s">
        <v>775</v>
      </c>
      <c r="AR32" s="190">
        <f>AO131</f>
        <v>0</v>
      </c>
      <c r="AS32" s="179" t="s">
        <v>298</v>
      </c>
      <c r="AT32" s="171" t="s">
        <v>788</v>
      </c>
      <c r="AU32" s="173">
        <f>Input!AG30</f>
        <v>0</v>
      </c>
      <c r="AV32" s="173">
        <v>0</v>
      </c>
      <c r="AW32" s="173"/>
      <c r="AX32" s="173">
        <f>AU32*'Water Use Current M&amp;I'!$I$29</f>
        <v>0</v>
      </c>
      <c r="AY32" s="173">
        <f t="shared" si="22"/>
        <v>0</v>
      </c>
      <c r="AZ32" s="424" t="s">
        <v>775</v>
      </c>
      <c r="BA32" s="195">
        <f>AY131</f>
        <v>0</v>
      </c>
      <c r="BB32" s="426" t="s">
        <v>775</v>
      </c>
      <c r="BC32" s="170">
        <f t="shared" si="1"/>
        <v>0</v>
      </c>
      <c r="BD32" s="170">
        <f t="shared" si="2"/>
        <v>0</v>
      </c>
      <c r="BE32" s="170">
        <f t="shared" si="3"/>
        <v>0</v>
      </c>
      <c r="BF32" s="148">
        <f t="shared" si="23"/>
        <v>0</v>
      </c>
      <c r="BH32" s="427" t="s">
        <v>775</v>
      </c>
      <c r="BI32" s="282">
        <f t="shared" si="4"/>
        <v>112.0354879574332</v>
      </c>
      <c r="BJ32" s="282">
        <f t="shared" si="5"/>
        <v>116.69482513521692</v>
      </c>
      <c r="BK32" s="280">
        <f t="shared" si="6"/>
        <v>121.66276543281278</v>
      </c>
    </row>
    <row r="33" spans="1:63" x14ac:dyDescent="0.3">
      <c r="A33" s="179" t="s">
        <v>331</v>
      </c>
      <c r="B33" s="333" t="s">
        <v>755</v>
      </c>
      <c r="C33" s="333">
        <f>Input!$J$9</f>
        <v>294854</v>
      </c>
      <c r="D33" s="178">
        <f>'Current Groundwater M&amp;I'!K31</f>
        <v>0.99910803299999995</v>
      </c>
      <c r="E33" s="319">
        <f>Input!$Z$9</f>
        <v>435800</v>
      </c>
      <c r="F33" s="319">
        <f>Input!$AA$9</f>
        <v>449600</v>
      </c>
      <c r="G33" s="319">
        <f>Input!$AB$9</f>
        <v>492100</v>
      </c>
      <c r="H33" s="22">
        <f t="shared" si="7"/>
        <v>9.767577598397869E-3</v>
      </c>
      <c r="I33" s="22">
        <f t="shared" si="8"/>
        <v>1.0546949500121914E-2</v>
      </c>
      <c r="J33" s="22">
        <f t="shared" si="9"/>
        <v>1.2805040732433196E-2</v>
      </c>
      <c r="K33" s="22">
        <f t="shared" si="10"/>
        <v>358465.30264448194</v>
      </c>
      <c r="L33" s="22">
        <f t="shared" si="11"/>
        <v>364096.63332692324</v>
      </c>
      <c r="M33" s="35">
        <f t="shared" si="12"/>
        <v>380916.85890755738</v>
      </c>
      <c r="N33" s="36">
        <f>Input!K9</f>
        <v>176</v>
      </c>
      <c r="O33" s="22">
        <f t="shared" si="13"/>
        <v>63089893.265428819</v>
      </c>
      <c r="P33" s="22">
        <f t="shared" si="14"/>
        <v>64081007.465538487</v>
      </c>
      <c r="Q33" s="35">
        <f t="shared" si="15"/>
        <v>67041367.1677301</v>
      </c>
      <c r="R33" s="288">
        <f t="shared" si="16"/>
        <v>70695.379898576255</v>
      </c>
      <c r="S33" s="288">
        <f t="shared" si="17"/>
        <v>71805.972915509148</v>
      </c>
      <c r="T33" s="288">
        <f t="shared" si="18"/>
        <v>75123.203979799961</v>
      </c>
      <c r="U33" s="288">
        <f>R33*'Water Use Current M&amp;I'!I33</f>
        <v>24743.382964501689</v>
      </c>
      <c r="V33" s="288">
        <f>S33*'Water Use Current M&amp;I'!I33</f>
        <v>25132.090520428199</v>
      </c>
      <c r="W33" s="288">
        <f>T33*'Water Use Current M&amp;I'!I33</f>
        <v>26293.121392929985</v>
      </c>
      <c r="X33" s="290">
        <f t="shared" si="19"/>
        <v>24721.312683428991</v>
      </c>
      <c r="Y33" s="290">
        <f t="shared" si="20"/>
        <v>25109.673525042963</v>
      </c>
      <c r="Z33" s="292">
        <f t="shared" si="21"/>
        <v>26269.668796320497</v>
      </c>
      <c r="AA33" s="193" t="s">
        <v>776</v>
      </c>
      <c r="AB33" s="282">
        <f>X39</f>
        <v>47.789889888971295</v>
      </c>
      <c r="AC33" s="282">
        <f>Y39</f>
        <v>50.688832818975051</v>
      </c>
      <c r="AD33" s="282">
        <f>Z39</f>
        <v>53.430721214484855</v>
      </c>
      <c r="AE33" s="30"/>
      <c r="AF33" s="161" t="s">
        <v>331</v>
      </c>
      <c r="AG33" s="171" t="s">
        <v>755</v>
      </c>
      <c r="AH33" s="236"/>
      <c r="AI33" s="236">
        <f>Input!AE31</f>
        <v>230</v>
      </c>
      <c r="AJ33" s="193" t="s">
        <v>776</v>
      </c>
      <c r="AK33" s="211">
        <f>AI39</f>
        <v>0</v>
      </c>
      <c r="AL33" s="161" t="s">
        <v>331</v>
      </c>
      <c r="AM33" s="171" t="s">
        <v>755</v>
      </c>
      <c r="AN33" s="233">
        <f>Input!AF31</f>
        <v>0</v>
      </c>
      <c r="AO33" s="233">
        <f>AN33*'Water Use Current M&amp;I'!$I$5</f>
        <v>0</v>
      </c>
      <c r="AQ33" s="423" t="s">
        <v>776</v>
      </c>
      <c r="AR33" s="190">
        <f>AO39</f>
        <v>0</v>
      </c>
      <c r="AS33" s="179" t="s">
        <v>331</v>
      </c>
      <c r="AT33" s="171" t="s">
        <v>755</v>
      </c>
      <c r="AU33" s="173">
        <f>Input!AG31</f>
        <v>0</v>
      </c>
      <c r="AV33" s="173">
        <v>0</v>
      </c>
      <c r="AW33" s="173"/>
      <c r="AX33" s="173">
        <f>AU33*'Water Use Current M&amp;I'!$I$33</f>
        <v>0</v>
      </c>
      <c r="AY33" s="173">
        <f t="shared" si="22"/>
        <v>0</v>
      </c>
      <c r="AZ33" s="424" t="s">
        <v>776</v>
      </c>
      <c r="BA33" s="195">
        <f>AY39</f>
        <v>0</v>
      </c>
      <c r="BB33" s="426" t="s">
        <v>776</v>
      </c>
      <c r="BC33" s="170">
        <f t="shared" si="1"/>
        <v>0</v>
      </c>
      <c r="BD33" s="170">
        <f t="shared" si="2"/>
        <v>0</v>
      </c>
      <c r="BE33" s="170">
        <f t="shared" si="3"/>
        <v>0</v>
      </c>
      <c r="BF33" s="148">
        <f t="shared" si="23"/>
        <v>0</v>
      </c>
      <c r="BH33" s="427" t="s">
        <v>776</v>
      </c>
      <c r="BI33" s="282">
        <f t="shared" si="4"/>
        <v>47.789889888971295</v>
      </c>
      <c r="BJ33" s="282">
        <f t="shared" si="5"/>
        <v>50.688832818975051</v>
      </c>
      <c r="BK33" s="280">
        <f t="shared" si="6"/>
        <v>53.430721214484855</v>
      </c>
    </row>
    <row r="34" spans="1:63" x14ac:dyDescent="0.3">
      <c r="A34" s="179" t="s">
        <v>331</v>
      </c>
      <c r="B34" s="333" t="s">
        <v>756</v>
      </c>
      <c r="C34" s="333">
        <f>Input!$J$9</f>
        <v>294854</v>
      </c>
      <c r="D34" s="178">
        <f>'Current Groundwater M&amp;I'!K32</f>
        <v>8.9196700000000002E-4</v>
      </c>
      <c r="E34" s="36">
        <f>$E$33</f>
        <v>435800</v>
      </c>
      <c r="F34" s="12">
        <f>$F$33</f>
        <v>449600</v>
      </c>
      <c r="G34" s="12">
        <f>$G$33</f>
        <v>492100</v>
      </c>
      <c r="H34" s="22">
        <f t="shared" si="7"/>
        <v>9.767577598397869E-3</v>
      </c>
      <c r="I34" s="22">
        <f t="shared" si="8"/>
        <v>1.0546949500121914E-2</v>
      </c>
      <c r="J34" s="22">
        <f t="shared" si="9"/>
        <v>1.2805040732433196E-2</v>
      </c>
      <c r="K34" s="22">
        <f t="shared" si="10"/>
        <v>358465.30264448194</v>
      </c>
      <c r="L34" s="22">
        <f t="shared" si="11"/>
        <v>364096.63332692324</v>
      </c>
      <c r="M34" s="35">
        <f t="shared" si="12"/>
        <v>380916.85890755738</v>
      </c>
      <c r="N34" s="36">
        <f>$N$33</f>
        <v>176</v>
      </c>
      <c r="O34" s="22">
        <f t="shared" si="13"/>
        <v>63089893.265428819</v>
      </c>
      <c r="P34" s="22">
        <f t="shared" si="14"/>
        <v>64081007.465538487</v>
      </c>
      <c r="Q34" s="35">
        <f t="shared" si="15"/>
        <v>67041367.1677301</v>
      </c>
      <c r="R34" s="288">
        <f t="shared" si="16"/>
        <v>70695.379898576255</v>
      </c>
      <c r="S34" s="288">
        <f t="shared" si="17"/>
        <v>71805.972915509148</v>
      </c>
      <c r="T34" s="288">
        <f t="shared" si="18"/>
        <v>75123.203979799961</v>
      </c>
      <c r="U34" s="288">
        <f>R34*'Water Use Current M&amp;I'!I34</f>
        <v>24743.382964501689</v>
      </c>
      <c r="V34" s="288">
        <f>S34*'Water Use Current M&amp;I'!I34</f>
        <v>25132.090520428199</v>
      </c>
      <c r="W34" s="288">
        <f>T34*'Water Use Current M&amp;I'!I34</f>
        <v>26293.121392929985</v>
      </c>
      <c r="X34" s="290">
        <f t="shared" si="19"/>
        <v>22.070281072697679</v>
      </c>
      <c r="Y34" s="290">
        <f t="shared" si="20"/>
        <v>22.416995385234781</v>
      </c>
      <c r="Z34" s="292">
        <f t="shared" si="21"/>
        <v>23.452596609487582</v>
      </c>
      <c r="AA34" s="193" t="s">
        <v>777</v>
      </c>
      <c r="AB34" s="282">
        <f>SUM(X40,X132)</f>
        <v>22.941102414109487</v>
      </c>
      <c r="AC34" s="282">
        <f>SUM(Y40,Y132)</f>
        <v>23.950644884879939</v>
      </c>
      <c r="AD34" s="282">
        <f>SUM(Z40,Z132)</f>
        <v>25.005810452241164</v>
      </c>
      <c r="AE34" s="30"/>
      <c r="AF34" s="161" t="s">
        <v>331</v>
      </c>
      <c r="AG34" s="171" t="s">
        <v>756</v>
      </c>
      <c r="AH34" s="236"/>
      <c r="AI34" s="236">
        <f>Input!AE32</f>
        <v>0</v>
      </c>
      <c r="AJ34" s="193" t="s">
        <v>777</v>
      </c>
      <c r="AK34" s="211">
        <f>SUM(AI40,AI132)</f>
        <v>0</v>
      </c>
      <c r="AL34" s="161" t="s">
        <v>331</v>
      </c>
      <c r="AM34" s="171" t="s">
        <v>756</v>
      </c>
      <c r="AN34" s="233">
        <f>Input!AF32</f>
        <v>0</v>
      </c>
      <c r="AO34" s="233">
        <f>AN34*'Water Use Current M&amp;I'!$I$5</f>
        <v>0</v>
      </c>
      <c r="AQ34" s="423" t="s">
        <v>777</v>
      </c>
      <c r="AR34" s="190">
        <f>SUM(AO40,AO132)</f>
        <v>0</v>
      </c>
      <c r="AS34" s="179" t="s">
        <v>331</v>
      </c>
      <c r="AT34" s="171" t="s">
        <v>756</v>
      </c>
      <c r="AU34" s="173">
        <f>Input!AG32</f>
        <v>0</v>
      </c>
      <c r="AV34" s="173">
        <v>0</v>
      </c>
      <c r="AW34" s="173"/>
      <c r="AX34" s="173">
        <f>AU34*'Water Use Current M&amp;I'!$I$33</f>
        <v>0</v>
      </c>
      <c r="AY34" s="173">
        <f t="shared" si="22"/>
        <v>0</v>
      </c>
      <c r="AZ34" s="424" t="s">
        <v>777</v>
      </c>
      <c r="BA34" s="195">
        <f>SUM(AY40,AY132)</f>
        <v>0</v>
      </c>
      <c r="BB34" s="426" t="s">
        <v>777</v>
      </c>
      <c r="BC34" s="170">
        <f t="shared" si="1"/>
        <v>0</v>
      </c>
      <c r="BD34" s="170">
        <f t="shared" si="2"/>
        <v>0</v>
      </c>
      <c r="BE34" s="170">
        <f t="shared" si="3"/>
        <v>0</v>
      </c>
      <c r="BF34" s="148">
        <f t="shared" si="23"/>
        <v>0</v>
      </c>
      <c r="BH34" s="427" t="s">
        <v>777</v>
      </c>
      <c r="BI34" s="282">
        <f t="shared" si="4"/>
        <v>22.941102414109487</v>
      </c>
      <c r="BJ34" s="282">
        <f t="shared" si="5"/>
        <v>23.950644884879939</v>
      </c>
      <c r="BK34" s="280">
        <f t="shared" si="6"/>
        <v>25.005810452241164</v>
      </c>
    </row>
    <row r="35" spans="1:63" x14ac:dyDescent="0.3">
      <c r="A35" s="179" t="s">
        <v>330</v>
      </c>
      <c r="B35" s="333" t="s">
        <v>753</v>
      </c>
      <c r="C35" s="333">
        <f>Input!$J$10</f>
        <v>60547</v>
      </c>
      <c r="D35" s="178">
        <f>'Current Groundwater M&amp;I'!K33</f>
        <v>0.86876310999999995</v>
      </c>
      <c r="E35" s="319">
        <f>Input!$Z$10</f>
        <v>96300</v>
      </c>
      <c r="F35" s="319">
        <f>Input!$AA$10</f>
        <v>99400</v>
      </c>
      <c r="G35" s="319">
        <f>Input!$AB$10</f>
        <v>108800</v>
      </c>
      <c r="H35" s="22">
        <f t="shared" si="7"/>
        <v>1.1601209896557659E-2</v>
      </c>
      <c r="I35" s="22">
        <f t="shared" si="8"/>
        <v>1.2393304768018872E-2</v>
      </c>
      <c r="J35" s="22">
        <f t="shared" si="9"/>
        <v>1.465228528700172E-2</v>
      </c>
      <c r="K35" s="22">
        <f t="shared" si="10"/>
        <v>76358.863925545666</v>
      </c>
      <c r="L35" s="22">
        <f t="shared" si="11"/>
        <v>77578.165742688187</v>
      </c>
      <c r="M35" s="35">
        <f t="shared" si="12"/>
        <v>81163.499185286491</v>
      </c>
      <c r="N35" s="36">
        <f>Input!K10</f>
        <v>177</v>
      </c>
      <c r="O35" s="22">
        <f t="shared" si="13"/>
        <v>13515518.914821582</v>
      </c>
      <c r="P35" s="22">
        <f t="shared" si="14"/>
        <v>13731335.336455809</v>
      </c>
      <c r="Q35" s="35">
        <f t="shared" si="15"/>
        <v>14365939.355795709</v>
      </c>
      <c r="R35" s="288">
        <f t="shared" si="16"/>
        <v>15144.814720003324</v>
      </c>
      <c r="S35" s="288">
        <f t="shared" si="17"/>
        <v>15386.647811265555</v>
      </c>
      <c r="T35" s="288">
        <f t="shared" si="18"/>
        <v>16097.753345136882</v>
      </c>
      <c r="U35" s="288">
        <f>R35*'Water Use Current M&amp;I'!I35</f>
        <v>5300.6851520011633</v>
      </c>
      <c r="V35" s="288">
        <f>S35*'Water Use Current M&amp;I'!I35</f>
        <v>5385.326733942944</v>
      </c>
      <c r="W35" s="288">
        <f>T35*'Water Use Current M&amp;I'!I35</f>
        <v>5634.213670797908</v>
      </c>
      <c r="X35" s="290">
        <f t="shared" si="19"/>
        <v>4605.0397177833529</v>
      </c>
      <c r="Y35" s="290">
        <f t="shared" si="20"/>
        <v>4678.5732017464143</v>
      </c>
      <c r="Z35" s="292">
        <f t="shared" si="21"/>
        <v>4894.7969910469064</v>
      </c>
      <c r="AA35" s="193" t="s">
        <v>778</v>
      </c>
      <c r="AB35" s="282">
        <f>X41</f>
        <v>54.156635068335163</v>
      </c>
      <c r="AC35" s="282">
        <f>Y41</f>
        <v>57.441785854597477</v>
      </c>
      <c r="AD35" s="282">
        <f>Z41</f>
        <v>60.548958722723199</v>
      </c>
      <c r="AE35" s="30"/>
      <c r="AF35" s="161" t="s">
        <v>330</v>
      </c>
      <c r="AG35" s="171" t="s">
        <v>753</v>
      </c>
      <c r="AH35" s="236"/>
      <c r="AI35" s="236">
        <f>Input!AE33</f>
        <v>0</v>
      </c>
      <c r="AJ35" s="193" t="s">
        <v>778</v>
      </c>
      <c r="AK35" s="211">
        <f>AI41</f>
        <v>0</v>
      </c>
      <c r="AL35" s="161" t="s">
        <v>330</v>
      </c>
      <c r="AM35" s="171" t="s">
        <v>753</v>
      </c>
      <c r="AN35" s="233">
        <f>Input!AF33</f>
        <v>0</v>
      </c>
      <c r="AO35" s="233">
        <f>AN35*'Water Use Current M&amp;I'!$I$5</f>
        <v>0</v>
      </c>
      <c r="AQ35" s="423" t="s">
        <v>778</v>
      </c>
      <c r="AR35" s="190">
        <f>AO41</f>
        <v>0</v>
      </c>
      <c r="AS35" s="179" t="s">
        <v>330</v>
      </c>
      <c r="AT35" s="171" t="s">
        <v>753</v>
      </c>
      <c r="AU35" s="173">
        <f>Input!AG33</f>
        <v>0</v>
      </c>
      <c r="AV35" s="173">
        <v>0</v>
      </c>
      <c r="AW35" s="173"/>
      <c r="AX35" s="173">
        <f>AU35*'Water Use Current M&amp;I'!$I$35</f>
        <v>0</v>
      </c>
      <c r="AY35" s="173">
        <f t="shared" si="22"/>
        <v>0</v>
      </c>
      <c r="AZ35" s="424" t="s">
        <v>778</v>
      </c>
      <c r="BA35" s="195">
        <f>AY41:AY41</f>
        <v>0</v>
      </c>
      <c r="BB35" s="426" t="s">
        <v>778</v>
      </c>
      <c r="BC35" s="170">
        <f t="shared" si="1"/>
        <v>0</v>
      </c>
      <c r="BD35" s="170">
        <f t="shared" si="2"/>
        <v>0</v>
      </c>
      <c r="BE35" s="170">
        <f t="shared" si="3"/>
        <v>0</v>
      </c>
      <c r="BF35" s="148">
        <f t="shared" si="23"/>
        <v>0</v>
      </c>
      <c r="BH35" s="427" t="s">
        <v>778</v>
      </c>
      <c r="BI35" s="282">
        <f t="shared" si="4"/>
        <v>54.156635068335163</v>
      </c>
      <c r="BJ35" s="282">
        <f t="shared" si="5"/>
        <v>57.441785854597477</v>
      </c>
      <c r="BK35" s="280">
        <f t="shared" si="6"/>
        <v>60.548958722723199</v>
      </c>
    </row>
    <row r="36" spans="1:63" x14ac:dyDescent="0.3">
      <c r="A36" s="179" t="s">
        <v>330</v>
      </c>
      <c r="B36" s="333" t="s">
        <v>755</v>
      </c>
      <c r="C36" s="333">
        <f>Input!$J$10</f>
        <v>60547</v>
      </c>
      <c r="D36" s="178">
        <f>'Current Groundwater M&amp;I'!K34</f>
        <v>0.13123688999999999</v>
      </c>
      <c r="E36" s="36">
        <f>$E$35</f>
        <v>96300</v>
      </c>
      <c r="F36" s="12">
        <f>$F$35</f>
        <v>99400</v>
      </c>
      <c r="G36" s="12">
        <f>$G$35</f>
        <v>108800</v>
      </c>
      <c r="H36" s="22">
        <f t="shared" si="7"/>
        <v>1.1601209896557659E-2</v>
      </c>
      <c r="I36" s="22">
        <f t="shared" si="8"/>
        <v>1.2393304768018872E-2</v>
      </c>
      <c r="J36" s="22">
        <f t="shared" si="9"/>
        <v>1.465228528700172E-2</v>
      </c>
      <c r="K36" s="22">
        <f t="shared" si="10"/>
        <v>76358.863925545666</v>
      </c>
      <c r="L36" s="22">
        <f t="shared" si="11"/>
        <v>77578.165742688187</v>
      </c>
      <c r="M36" s="35">
        <f t="shared" si="12"/>
        <v>81163.499185286491</v>
      </c>
      <c r="N36" s="36">
        <f>$N$35</f>
        <v>177</v>
      </c>
      <c r="O36" s="22">
        <f t="shared" si="13"/>
        <v>13515518.914821582</v>
      </c>
      <c r="P36" s="22">
        <f t="shared" si="14"/>
        <v>13731335.336455809</v>
      </c>
      <c r="Q36" s="35">
        <f t="shared" si="15"/>
        <v>14365939.355795709</v>
      </c>
      <c r="R36" s="288">
        <f t="shared" si="16"/>
        <v>15144.814720003324</v>
      </c>
      <c r="S36" s="288">
        <f t="shared" si="17"/>
        <v>15386.647811265555</v>
      </c>
      <c r="T36" s="288">
        <f t="shared" si="18"/>
        <v>16097.753345136882</v>
      </c>
      <c r="U36" s="288">
        <f>R36*'Water Use Current M&amp;I'!I36</f>
        <v>5300.6851520011633</v>
      </c>
      <c r="V36" s="288">
        <f>S36*'Water Use Current M&amp;I'!I36</f>
        <v>5385.326733942944</v>
      </c>
      <c r="W36" s="288">
        <f>T36*'Water Use Current M&amp;I'!I36</f>
        <v>5634.213670797908</v>
      </c>
      <c r="X36" s="290">
        <f t="shared" si="19"/>
        <v>695.64543421780991</v>
      </c>
      <c r="Y36" s="290">
        <f t="shared" si="20"/>
        <v>706.75353219652936</v>
      </c>
      <c r="Z36" s="292">
        <f t="shared" si="21"/>
        <v>739.4166797510012</v>
      </c>
      <c r="AA36" s="193" t="s">
        <v>779</v>
      </c>
      <c r="AB36" s="282">
        <f>SUM(X38,X56,X70,X93,X137,X204,X233)</f>
        <v>4601.9301121235158</v>
      </c>
      <c r="AC36" s="282">
        <f>SUM(Y38,Y56,Y70,Y93,Y137,Y204,Y233)</f>
        <v>4774.560046286736</v>
      </c>
      <c r="AD36" s="282">
        <f>SUM(Z38,Z56,Z70,Z93,Z137,Z204,Z233)</f>
        <v>4996.3953404320246</v>
      </c>
      <c r="AE36" s="30"/>
      <c r="AF36" s="161" t="s">
        <v>330</v>
      </c>
      <c r="AG36" s="171" t="s">
        <v>755</v>
      </c>
      <c r="AH36" s="236"/>
      <c r="AI36" s="236">
        <f>Input!AE34</f>
        <v>0</v>
      </c>
      <c r="AJ36" s="193" t="s">
        <v>779</v>
      </c>
      <c r="AK36" s="211">
        <f>SUM(AI38,AI56,AI70,AI93,AI137,AI204,AI233)</f>
        <v>0</v>
      </c>
      <c r="AL36" s="161" t="s">
        <v>330</v>
      </c>
      <c r="AM36" s="171" t="s">
        <v>755</v>
      </c>
      <c r="AN36" s="233">
        <f>Input!AF34</f>
        <v>0</v>
      </c>
      <c r="AO36" s="233">
        <f>AN36*'Water Use Current M&amp;I'!$I$5</f>
        <v>0</v>
      </c>
      <c r="AQ36" s="423" t="s">
        <v>779</v>
      </c>
      <c r="AR36" s="190">
        <f>SUM(AO38,AO56,AO70,AO93,AO137,AO204,AO233)</f>
        <v>0</v>
      </c>
      <c r="AS36" s="179" t="s">
        <v>330</v>
      </c>
      <c r="AT36" s="171" t="s">
        <v>755</v>
      </c>
      <c r="AU36" s="173">
        <f>Input!AG34</f>
        <v>0</v>
      </c>
      <c r="AV36" s="173">
        <v>0</v>
      </c>
      <c r="AW36" s="173"/>
      <c r="AX36" s="173">
        <f>AU36*'Water Use Current M&amp;I'!$I$35</f>
        <v>0</v>
      </c>
      <c r="AY36" s="173">
        <f t="shared" si="22"/>
        <v>0</v>
      </c>
      <c r="AZ36" s="424" t="s">
        <v>779</v>
      </c>
      <c r="BA36" s="195">
        <f>SUM(AY38,AY56,AY70,AY93,AY137,AY204,AY233)</f>
        <v>0</v>
      </c>
      <c r="BB36" s="426" t="s">
        <v>779</v>
      </c>
      <c r="BC36" s="170">
        <f t="shared" si="1"/>
        <v>0</v>
      </c>
      <c r="BD36" s="170">
        <f t="shared" si="2"/>
        <v>0</v>
      </c>
      <c r="BE36" s="170">
        <f t="shared" si="3"/>
        <v>0</v>
      </c>
      <c r="BF36" s="148">
        <f t="shared" si="23"/>
        <v>0</v>
      </c>
      <c r="BH36" s="427" t="s">
        <v>779</v>
      </c>
      <c r="BI36" s="282">
        <f t="shared" si="4"/>
        <v>4601.9301121235158</v>
      </c>
      <c r="BJ36" s="282">
        <f t="shared" si="5"/>
        <v>4774.560046286736</v>
      </c>
      <c r="BK36" s="280">
        <f t="shared" si="6"/>
        <v>4996.3953404320246</v>
      </c>
    </row>
    <row r="37" spans="1:63" x14ac:dyDescent="0.3">
      <c r="A37" s="179" t="s">
        <v>305</v>
      </c>
      <c r="B37" s="333" t="s">
        <v>751</v>
      </c>
      <c r="C37" s="333">
        <f>Input!$J$11</f>
        <v>17813</v>
      </c>
      <c r="D37" s="178">
        <f>'Current Groundwater M&amp;I'!K35</f>
        <v>5.0524900000000004E-4</v>
      </c>
      <c r="E37" s="319">
        <f>Input!$Z$11</f>
        <v>32400</v>
      </c>
      <c r="F37" s="319">
        <f>Input!$AA$11</f>
        <v>35600</v>
      </c>
      <c r="G37" s="319">
        <f>Input!$AB$11</f>
        <v>40000</v>
      </c>
      <c r="H37" s="22">
        <f t="shared" si="7"/>
        <v>1.4955747374698394E-2</v>
      </c>
      <c r="I37" s="22">
        <f t="shared" si="8"/>
        <v>1.7310427751190925E-2</v>
      </c>
      <c r="J37" s="22">
        <f t="shared" si="9"/>
        <v>2.0223773157589713E-2</v>
      </c>
      <c r="K37" s="22">
        <f t="shared" si="10"/>
        <v>24023.763235596543</v>
      </c>
      <c r="L37" s="22">
        <f t="shared" si="11"/>
        <v>25182.192120623658</v>
      </c>
      <c r="M37" s="35">
        <f t="shared" si="12"/>
        <v>26693.070261773937</v>
      </c>
      <c r="N37" s="36">
        <f>Input!K11</f>
        <v>297</v>
      </c>
      <c r="O37" s="22">
        <f t="shared" si="13"/>
        <v>7135057.6809721738</v>
      </c>
      <c r="P37" s="22">
        <f t="shared" si="14"/>
        <v>7479111.0598252267</v>
      </c>
      <c r="Q37" s="35">
        <f t="shared" si="15"/>
        <v>7927841.8677468589</v>
      </c>
      <c r="R37" s="288">
        <f t="shared" si="16"/>
        <v>7995.1888844133691</v>
      </c>
      <c r="S37" s="288">
        <f t="shared" si="17"/>
        <v>8380.7178980871577</v>
      </c>
      <c r="T37" s="288">
        <f t="shared" si="18"/>
        <v>8883.5432049037427</v>
      </c>
      <c r="U37" s="288">
        <f>R37*'Water Use Current M&amp;I'!I37</f>
        <v>2798.316109544679</v>
      </c>
      <c r="V37" s="288">
        <f>S37*'Water Use Current M&amp;I'!I37</f>
        <v>2933.2512643305049</v>
      </c>
      <c r="W37" s="288">
        <f>T37*'Water Use Current M&amp;I'!I37</f>
        <v>3109.2401217163097</v>
      </c>
      <c r="X37" s="290">
        <f t="shared" si="19"/>
        <v>1.4138464160313395</v>
      </c>
      <c r="Y37" s="290">
        <f t="shared" si="20"/>
        <v>1.4820222680517234</v>
      </c>
      <c r="Z37" s="292">
        <f t="shared" si="21"/>
        <v>1.5709404622570438</v>
      </c>
      <c r="AA37" s="193" t="s">
        <v>780</v>
      </c>
      <c r="AB37" s="282">
        <f>SUM(X57,X78,X94,X205,X215,X251)</f>
        <v>19400.414998734675</v>
      </c>
      <c r="AC37" s="282">
        <f>SUM(Y57,Y78,Y94,Y205,Y215,Y251)</f>
        <v>19959.753021323431</v>
      </c>
      <c r="AD37" s="282">
        <f>SUM(Z57,Z78,Z94,Z205,Z215,Z251)</f>
        <v>20658.806019455773</v>
      </c>
      <c r="AE37" s="30"/>
      <c r="AF37" s="161" t="s">
        <v>305</v>
      </c>
      <c r="AG37" s="171" t="s">
        <v>751</v>
      </c>
      <c r="AH37" s="236"/>
      <c r="AI37" s="236">
        <f>Input!AE35</f>
        <v>0</v>
      </c>
      <c r="AJ37" s="193" t="s">
        <v>780</v>
      </c>
      <c r="AK37" s="211">
        <f>SUM(AI57,AI78,AI94,AI205,AI215,AI250)</f>
        <v>0</v>
      </c>
      <c r="AL37" s="161" t="s">
        <v>305</v>
      </c>
      <c r="AM37" s="171" t="s">
        <v>751</v>
      </c>
      <c r="AN37" s="233">
        <f>Input!AF35</f>
        <v>0</v>
      </c>
      <c r="AO37" s="233">
        <f>AN37*'Water Use Current M&amp;I'!$I$5</f>
        <v>0</v>
      </c>
      <c r="AQ37" s="423" t="s">
        <v>780</v>
      </c>
      <c r="AR37" s="190">
        <f>SUM(AO57,AO78,AO94,AO205,AO215,AO250)</f>
        <v>17290</v>
      </c>
      <c r="AS37" s="179" t="s">
        <v>305</v>
      </c>
      <c r="AT37" s="171" t="s">
        <v>751</v>
      </c>
      <c r="AU37" s="173">
        <f>Input!AG35</f>
        <v>0</v>
      </c>
      <c r="AV37" s="173">
        <v>0</v>
      </c>
      <c r="AW37" s="173"/>
      <c r="AX37" s="173">
        <f>AU37*'Water Use Current M&amp;I'!$I$37</f>
        <v>0</v>
      </c>
      <c r="AY37" s="173">
        <f t="shared" si="22"/>
        <v>0</v>
      </c>
      <c r="AZ37" s="424" t="s">
        <v>780</v>
      </c>
      <c r="BA37" s="195">
        <f>SUM(AY57,AY78,AY94,AY205,AY215,AY251)</f>
        <v>0</v>
      </c>
      <c r="BB37" s="426" t="s">
        <v>780</v>
      </c>
      <c r="BC37" s="170">
        <f t="shared" ref="BC37:BC68" si="42">AK37</f>
        <v>0</v>
      </c>
      <c r="BD37" s="170">
        <f t="shared" ref="BD37:BD68" si="43">AR37</f>
        <v>17290</v>
      </c>
      <c r="BE37" s="170">
        <f t="shared" ref="BE37:BE68" si="44">BA37</f>
        <v>0</v>
      </c>
      <c r="BF37" s="148">
        <f t="shared" si="23"/>
        <v>17290</v>
      </c>
      <c r="BH37" s="427" t="s">
        <v>780</v>
      </c>
      <c r="BI37" s="282">
        <f t="shared" ref="BI37:BI68" si="45">AB37+BF37</f>
        <v>36690.414998734675</v>
      </c>
      <c r="BJ37" s="282">
        <f t="shared" ref="BJ37:BJ68" si="46">AC37+BF37</f>
        <v>37249.753021323428</v>
      </c>
      <c r="BK37" s="280">
        <f t="shared" ref="BK37:BK68" si="47">AD37+BF37</f>
        <v>37948.806019455777</v>
      </c>
    </row>
    <row r="38" spans="1:63" x14ac:dyDescent="0.3">
      <c r="A38" s="179" t="s">
        <v>305</v>
      </c>
      <c r="B38" s="333" t="s">
        <v>779</v>
      </c>
      <c r="C38" s="333">
        <f>Input!$J$11</f>
        <v>17813</v>
      </c>
      <c r="D38" s="178">
        <f>'Current Groundwater M&amp;I'!K36</f>
        <v>0.99949475099999996</v>
      </c>
      <c r="E38" s="36">
        <f>$E$37</f>
        <v>32400</v>
      </c>
      <c r="F38" s="12">
        <f>$F$37</f>
        <v>35600</v>
      </c>
      <c r="G38" s="12">
        <f>$G$37</f>
        <v>40000</v>
      </c>
      <c r="H38" s="22">
        <f t="shared" si="7"/>
        <v>1.4955747374698394E-2</v>
      </c>
      <c r="I38" s="22">
        <f t="shared" si="8"/>
        <v>1.7310427751190925E-2</v>
      </c>
      <c r="J38" s="22">
        <f t="shared" si="9"/>
        <v>2.0223773157589713E-2</v>
      </c>
      <c r="K38" s="22">
        <f t="shared" si="10"/>
        <v>24023.763235596543</v>
      </c>
      <c r="L38" s="22">
        <f t="shared" si="11"/>
        <v>25182.192120623658</v>
      </c>
      <c r="M38" s="35">
        <f t="shared" si="12"/>
        <v>26693.070261773937</v>
      </c>
      <c r="N38" s="36">
        <f>$N$37</f>
        <v>297</v>
      </c>
      <c r="O38" s="22">
        <f t="shared" si="13"/>
        <v>7135057.6809721738</v>
      </c>
      <c r="P38" s="22">
        <f t="shared" si="14"/>
        <v>7479111.0598252267</v>
      </c>
      <c r="Q38" s="35">
        <f t="shared" si="15"/>
        <v>7927841.8677468589</v>
      </c>
      <c r="R38" s="288">
        <f t="shared" si="16"/>
        <v>7995.1888844133691</v>
      </c>
      <c r="S38" s="288">
        <f t="shared" si="17"/>
        <v>8380.7178980871577</v>
      </c>
      <c r="T38" s="288">
        <f t="shared" si="18"/>
        <v>8883.5432049037427</v>
      </c>
      <c r="U38" s="288">
        <f>R38*'Water Use Current M&amp;I'!I38</f>
        <v>2798.316109544679</v>
      </c>
      <c r="V38" s="288">
        <f>S38*'Water Use Current M&amp;I'!I38</f>
        <v>2933.2512643305049</v>
      </c>
      <c r="W38" s="288">
        <f>T38*'Water Use Current M&amp;I'!I38</f>
        <v>3109.2401217163097</v>
      </c>
      <c r="X38" s="290">
        <f t="shared" si="19"/>
        <v>2796.9022631286475</v>
      </c>
      <c r="Y38" s="290">
        <f t="shared" si="20"/>
        <v>2931.769242062453</v>
      </c>
      <c r="Z38" s="292">
        <f t="shared" si="21"/>
        <v>3107.6691812540525</v>
      </c>
      <c r="AA38" s="193" t="s">
        <v>781</v>
      </c>
      <c r="AB38" s="282">
        <f>SUM(X79,X216,X252)</f>
        <v>52757.899020967554</v>
      </c>
      <c r="AC38" s="282">
        <f>SUM(Y79,Y216,Y252)</f>
        <v>54607.625346175075</v>
      </c>
      <c r="AD38" s="282">
        <f>SUM(Z79,Z216,Z252)</f>
        <v>57272.615169658893</v>
      </c>
      <c r="AE38" s="30"/>
      <c r="AF38" s="161" t="s">
        <v>305</v>
      </c>
      <c r="AG38" s="171" t="s">
        <v>779</v>
      </c>
      <c r="AH38" s="236"/>
      <c r="AI38" s="236">
        <f>Input!AE36</f>
        <v>0</v>
      </c>
      <c r="AJ38" s="193" t="s">
        <v>781</v>
      </c>
      <c r="AK38" s="211">
        <f>SUM(AI79,AI216,AI251)</f>
        <v>0</v>
      </c>
      <c r="AL38" s="161" t="s">
        <v>305</v>
      </c>
      <c r="AM38" s="171" t="s">
        <v>779</v>
      </c>
      <c r="AN38" s="233">
        <f>Input!AF36</f>
        <v>0</v>
      </c>
      <c r="AO38" s="233">
        <f>AN38*'Water Use Current M&amp;I'!$I$5</f>
        <v>0</v>
      </c>
      <c r="AQ38" s="423" t="s">
        <v>781</v>
      </c>
      <c r="AR38" s="190">
        <f>SUM(AO79,AO216,AO251)</f>
        <v>0</v>
      </c>
      <c r="AS38" s="179" t="s">
        <v>305</v>
      </c>
      <c r="AT38" s="171" t="s">
        <v>779</v>
      </c>
      <c r="AU38" s="173">
        <f>Input!AG36</f>
        <v>0</v>
      </c>
      <c r="AV38" s="173">
        <v>0</v>
      </c>
      <c r="AW38" s="173"/>
      <c r="AX38" s="173">
        <f>AU38*'Water Use Current M&amp;I'!$I$37</f>
        <v>0</v>
      </c>
      <c r="AY38" s="173">
        <f t="shared" si="22"/>
        <v>0</v>
      </c>
      <c r="AZ38" s="424" t="s">
        <v>781</v>
      </c>
      <c r="BA38" s="195">
        <f>SUM(AY79,AY216,AY252)</f>
        <v>0</v>
      </c>
      <c r="BB38" s="426" t="s">
        <v>781</v>
      </c>
      <c r="BC38" s="170">
        <f t="shared" si="42"/>
        <v>0</v>
      </c>
      <c r="BD38" s="170">
        <f t="shared" si="43"/>
        <v>0</v>
      </c>
      <c r="BE38" s="170">
        <f t="shared" si="44"/>
        <v>0</v>
      </c>
      <c r="BF38" s="148">
        <f t="shared" si="23"/>
        <v>0</v>
      </c>
      <c r="BH38" s="427" t="s">
        <v>781</v>
      </c>
      <c r="BI38" s="282">
        <f t="shared" si="45"/>
        <v>52757.899020967554</v>
      </c>
      <c r="BJ38" s="282">
        <f t="shared" si="46"/>
        <v>54607.625346175075</v>
      </c>
      <c r="BK38" s="280">
        <f t="shared" si="47"/>
        <v>57272.615169658893</v>
      </c>
    </row>
    <row r="39" spans="1:63" x14ac:dyDescent="0.3">
      <c r="A39" s="179" t="s">
        <v>309</v>
      </c>
      <c r="B39" s="333" t="s">
        <v>776</v>
      </c>
      <c r="C39" s="333">
        <f>Input!$J$12</f>
        <v>1334</v>
      </c>
      <c r="D39" s="178">
        <f>'Current Groundwater M&amp;I'!K37</f>
        <v>0.45577211400000001</v>
      </c>
      <c r="E39" s="319">
        <f>Input!$Z$12</f>
        <v>1600</v>
      </c>
      <c r="F39" s="319">
        <f>Input!$AA$12</f>
        <v>1800</v>
      </c>
      <c r="G39" s="319">
        <f>Input!$AB$12</f>
        <v>2000</v>
      </c>
      <c r="H39" s="22">
        <f t="shared" si="7"/>
        <v>4.5455420438075909E-3</v>
      </c>
      <c r="I39" s="22">
        <f t="shared" si="8"/>
        <v>7.4901179352171747E-3</v>
      </c>
      <c r="J39" s="22">
        <f t="shared" si="9"/>
        <v>1.0124130826662832E-2</v>
      </c>
      <c r="K39" s="22">
        <f t="shared" si="10"/>
        <v>1460.958589419974</v>
      </c>
      <c r="L39" s="22">
        <f t="shared" si="11"/>
        <v>1549.5805884173951</v>
      </c>
      <c r="M39" s="35">
        <f t="shared" si="12"/>
        <v>1633.4013591276334</v>
      </c>
      <c r="N39" s="36">
        <f>Input!K12</f>
        <v>183</v>
      </c>
      <c r="O39" s="22">
        <f t="shared" si="13"/>
        <v>267355.42186385527</v>
      </c>
      <c r="P39" s="22">
        <f t="shared" si="14"/>
        <v>283573.24768038333</v>
      </c>
      <c r="Q39" s="35">
        <f t="shared" si="15"/>
        <v>298912.44872035692</v>
      </c>
      <c r="R39" s="288">
        <f t="shared" si="16"/>
        <v>299.58511796954298</v>
      </c>
      <c r="S39" s="288">
        <f t="shared" si="17"/>
        <v>317.75800268825355</v>
      </c>
      <c r="T39" s="288">
        <f t="shared" si="18"/>
        <v>334.94634441359597</v>
      </c>
      <c r="U39" s="288">
        <f>R39*'Water Use Current M&amp;I'!I39</f>
        <v>104.85479128934004</v>
      </c>
      <c r="V39" s="288">
        <f>S39*'Water Use Current M&amp;I'!I39</f>
        <v>111.21530094088874</v>
      </c>
      <c r="W39" s="288">
        <f>T39*'Water Use Current M&amp;I'!I39</f>
        <v>117.23122054475859</v>
      </c>
      <c r="X39" s="290">
        <f t="shared" si="19"/>
        <v>47.789889888971295</v>
      </c>
      <c r="Y39" s="290">
        <f t="shared" si="20"/>
        <v>50.688832818975051</v>
      </c>
      <c r="Z39" s="292">
        <f t="shared" si="21"/>
        <v>53.430721214484855</v>
      </c>
      <c r="AA39" s="193" t="s">
        <v>782</v>
      </c>
      <c r="AB39" s="282">
        <f>SUM(X80,X217)</f>
        <v>2404.1294879698476</v>
      </c>
      <c r="AC39" s="282">
        <f>SUM(Y80,Y217)</f>
        <v>2489.233905110952</v>
      </c>
      <c r="AD39" s="282">
        <f>SUM(Z80,Z217)</f>
        <v>2612.4642546055225</v>
      </c>
      <c r="AE39" s="30"/>
      <c r="AF39" s="161" t="s">
        <v>309</v>
      </c>
      <c r="AG39" s="171" t="s">
        <v>776</v>
      </c>
      <c r="AH39" s="236"/>
      <c r="AI39" s="236">
        <f>Input!AE37</f>
        <v>0</v>
      </c>
      <c r="AJ39" s="193" t="s">
        <v>782</v>
      </c>
      <c r="AK39" s="211">
        <f>SUM(AI80,AI217)</f>
        <v>0</v>
      </c>
      <c r="AL39" s="161" t="s">
        <v>309</v>
      </c>
      <c r="AM39" s="171" t="s">
        <v>776</v>
      </c>
      <c r="AN39" s="233">
        <f>Input!AF37</f>
        <v>0</v>
      </c>
      <c r="AO39" s="233">
        <f>AN39*'Water Use Current M&amp;I'!$I$5</f>
        <v>0</v>
      </c>
      <c r="AQ39" s="423" t="s">
        <v>782</v>
      </c>
      <c r="AR39" s="190">
        <f>SUM(AO80,AO217)</f>
        <v>0</v>
      </c>
      <c r="AS39" s="179" t="s">
        <v>309</v>
      </c>
      <c r="AT39" s="171" t="s">
        <v>776</v>
      </c>
      <c r="AU39" s="173">
        <f>Input!AG37</f>
        <v>0</v>
      </c>
      <c r="AV39" s="173">
        <v>0</v>
      </c>
      <c r="AW39" s="173"/>
      <c r="AX39" s="173">
        <f>AU39*'Water Use Current M&amp;I'!$I$39</f>
        <v>0</v>
      </c>
      <c r="AY39" s="173">
        <f t="shared" si="22"/>
        <v>0</v>
      </c>
      <c r="AZ39" s="424" t="s">
        <v>782</v>
      </c>
      <c r="BA39" s="195">
        <f>SUM(AY80,AY217)</f>
        <v>0</v>
      </c>
      <c r="BB39" s="426" t="s">
        <v>782</v>
      </c>
      <c r="BC39" s="170">
        <f t="shared" si="42"/>
        <v>0</v>
      </c>
      <c r="BD39" s="170">
        <f t="shared" si="43"/>
        <v>0</v>
      </c>
      <c r="BE39" s="170">
        <f t="shared" si="44"/>
        <v>0</v>
      </c>
      <c r="BF39" s="148">
        <f t="shared" si="23"/>
        <v>0</v>
      </c>
      <c r="BH39" s="427" t="s">
        <v>782</v>
      </c>
      <c r="BI39" s="282">
        <f t="shared" si="45"/>
        <v>2404.1294879698476</v>
      </c>
      <c r="BJ39" s="282">
        <f t="shared" si="46"/>
        <v>2489.233905110952</v>
      </c>
      <c r="BK39" s="280">
        <f t="shared" si="47"/>
        <v>2612.4642546055225</v>
      </c>
    </row>
    <row r="40" spans="1:63" x14ac:dyDescent="0.3">
      <c r="A40" s="179" t="s">
        <v>309</v>
      </c>
      <c r="B40" s="333" t="s">
        <v>777</v>
      </c>
      <c r="C40" s="333">
        <f>Input!$J$12</f>
        <v>1334</v>
      </c>
      <c r="D40" s="178">
        <f>'Current Groundwater M&amp;I'!K38</f>
        <v>2.7736132E-2</v>
      </c>
      <c r="E40" s="36">
        <f>$E$39</f>
        <v>1600</v>
      </c>
      <c r="F40" s="12">
        <f>$F$39</f>
        <v>1800</v>
      </c>
      <c r="G40" s="12">
        <f>$G$39</f>
        <v>2000</v>
      </c>
      <c r="H40" s="22">
        <f t="shared" si="7"/>
        <v>4.5455420438075909E-3</v>
      </c>
      <c r="I40" s="22">
        <f t="shared" si="8"/>
        <v>7.4901179352171747E-3</v>
      </c>
      <c r="J40" s="22">
        <f t="shared" si="9"/>
        <v>1.0124130826662832E-2</v>
      </c>
      <c r="K40" s="22">
        <f t="shared" si="10"/>
        <v>1460.958589419974</v>
      </c>
      <c r="L40" s="22">
        <f t="shared" si="11"/>
        <v>1549.5805884173951</v>
      </c>
      <c r="M40" s="35">
        <f t="shared" si="12"/>
        <v>1633.4013591276334</v>
      </c>
      <c r="N40" s="36">
        <f>$N$39</f>
        <v>183</v>
      </c>
      <c r="O40" s="22">
        <f t="shared" si="13"/>
        <v>267355.42186385527</v>
      </c>
      <c r="P40" s="22">
        <f t="shared" si="14"/>
        <v>283573.24768038333</v>
      </c>
      <c r="Q40" s="35">
        <f t="shared" si="15"/>
        <v>298912.44872035692</v>
      </c>
      <c r="R40" s="288">
        <f t="shared" si="16"/>
        <v>299.58511796954298</v>
      </c>
      <c r="S40" s="288">
        <f t="shared" si="17"/>
        <v>317.75800268825355</v>
      </c>
      <c r="T40" s="288">
        <f t="shared" si="18"/>
        <v>334.94634441359597</v>
      </c>
      <c r="U40" s="288">
        <f>R40*'Water Use Current M&amp;I'!I40</f>
        <v>104.85479128934004</v>
      </c>
      <c r="V40" s="288">
        <f>S40*'Water Use Current M&amp;I'!I40</f>
        <v>111.21530094088874</v>
      </c>
      <c r="W40" s="288">
        <f>T40*'Water Use Current M&amp;I'!I40</f>
        <v>117.23122054475859</v>
      </c>
      <c r="X40" s="290">
        <f t="shared" si="19"/>
        <v>2.9082663320335858</v>
      </c>
      <c r="Y40" s="290">
        <f t="shared" si="20"/>
        <v>3.0846822673162144</v>
      </c>
      <c r="Z40" s="292">
        <f t="shared" si="21"/>
        <v>3.251540607550536</v>
      </c>
      <c r="AA40" s="193" t="s">
        <v>783</v>
      </c>
      <c r="AB40" s="282">
        <f>SUM(X29,X53,X81,X143,X196,X218)</f>
        <v>2086.6078486203414</v>
      </c>
      <c r="AC40" s="282">
        <f>SUM(Y29,Y53,Y81,Y143,Y196,Y218)</f>
        <v>2137.1269892190121</v>
      </c>
      <c r="AD40" s="282">
        <f>SUM(Z29,Z53,Z81,Z143,Z196,Z218)</f>
        <v>2193.9677218706697</v>
      </c>
      <c r="AE40" s="30"/>
      <c r="AF40" s="161" t="s">
        <v>309</v>
      </c>
      <c r="AG40" s="171" t="s">
        <v>777</v>
      </c>
      <c r="AH40" s="236"/>
      <c r="AI40" s="236">
        <f>Input!AE38</f>
        <v>0</v>
      </c>
      <c r="AJ40" s="193" t="s">
        <v>783</v>
      </c>
      <c r="AK40" s="211">
        <f>SUM(AI29,AI53,AI81,AI143,AI196,AI218)</f>
        <v>0</v>
      </c>
      <c r="AL40" s="161" t="s">
        <v>309</v>
      </c>
      <c r="AM40" s="171" t="s">
        <v>777</v>
      </c>
      <c r="AN40" s="233">
        <f>Input!AF38</f>
        <v>0</v>
      </c>
      <c r="AO40" s="233">
        <f>AN40*'Water Use Current M&amp;I'!$I$5</f>
        <v>0</v>
      </c>
      <c r="AQ40" s="423" t="s">
        <v>783</v>
      </c>
      <c r="AR40" s="190">
        <f>SUM(AO29,AO53,AO81,AO143,AO196,AO218)</f>
        <v>0</v>
      </c>
      <c r="AS40" s="179" t="s">
        <v>309</v>
      </c>
      <c r="AT40" s="171" t="s">
        <v>777</v>
      </c>
      <c r="AU40" s="173">
        <f>Input!AG38</f>
        <v>0</v>
      </c>
      <c r="AV40" s="173">
        <v>0</v>
      </c>
      <c r="AW40" s="173"/>
      <c r="AX40" s="173">
        <f>AU40*'Water Use Current M&amp;I'!$I$39</f>
        <v>0</v>
      </c>
      <c r="AY40" s="173">
        <f t="shared" si="22"/>
        <v>0</v>
      </c>
      <c r="AZ40" s="424" t="s">
        <v>783</v>
      </c>
      <c r="BA40" s="195">
        <f>SUM(AY29,AY53,AY81,AY143,AY196,AY218)</f>
        <v>0</v>
      </c>
      <c r="BB40" s="426" t="s">
        <v>783</v>
      </c>
      <c r="BC40" s="170">
        <f t="shared" si="42"/>
        <v>0</v>
      </c>
      <c r="BD40" s="170">
        <f t="shared" si="43"/>
        <v>0</v>
      </c>
      <c r="BE40" s="170">
        <f t="shared" si="44"/>
        <v>0</v>
      </c>
      <c r="BF40" s="148">
        <f t="shared" si="23"/>
        <v>0</v>
      </c>
      <c r="BH40" s="427" t="s">
        <v>783</v>
      </c>
      <c r="BI40" s="282">
        <f t="shared" si="45"/>
        <v>2086.6078486203414</v>
      </c>
      <c r="BJ40" s="282">
        <f t="shared" si="46"/>
        <v>2137.1269892190121</v>
      </c>
      <c r="BK40" s="280">
        <f t="shared" si="47"/>
        <v>2193.9677218706697</v>
      </c>
    </row>
    <row r="41" spans="1:63" x14ac:dyDescent="0.3">
      <c r="A41" s="179" t="s">
        <v>309</v>
      </c>
      <c r="B41" s="333" t="s">
        <v>778</v>
      </c>
      <c r="C41" s="333">
        <f>Input!$J$12</f>
        <v>1334</v>
      </c>
      <c r="D41" s="178">
        <f>'Current Groundwater M&amp;I'!K39</f>
        <v>0.51649175400000003</v>
      </c>
      <c r="E41" s="36">
        <f>$E$39</f>
        <v>1600</v>
      </c>
      <c r="F41" s="173">
        <f>$F$39</f>
        <v>1800</v>
      </c>
      <c r="G41" s="173">
        <f>$G$39</f>
        <v>2000</v>
      </c>
      <c r="H41" s="22">
        <f t="shared" si="7"/>
        <v>4.5455420438075909E-3</v>
      </c>
      <c r="I41" s="22">
        <f t="shared" si="8"/>
        <v>7.4901179352171747E-3</v>
      </c>
      <c r="J41" s="22">
        <f t="shared" si="9"/>
        <v>1.0124130826662832E-2</v>
      </c>
      <c r="K41" s="22">
        <f t="shared" si="10"/>
        <v>1460.958589419974</v>
      </c>
      <c r="L41" s="22">
        <f t="shared" si="11"/>
        <v>1549.5805884173951</v>
      </c>
      <c r="M41" s="35">
        <f t="shared" si="12"/>
        <v>1633.4013591276334</v>
      </c>
      <c r="N41" s="36">
        <f t="shared" ref="N41:N45" si="48">$N$39</f>
        <v>183</v>
      </c>
      <c r="O41" s="22">
        <f t="shared" si="13"/>
        <v>267355.42186385527</v>
      </c>
      <c r="P41" s="22">
        <f t="shared" si="14"/>
        <v>283573.24768038333</v>
      </c>
      <c r="Q41" s="35">
        <f t="shared" si="15"/>
        <v>298912.44872035692</v>
      </c>
      <c r="R41" s="288">
        <f t="shared" si="16"/>
        <v>299.58511796954298</v>
      </c>
      <c r="S41" s="288">
        <f t="shared" si="17"/>
        <v>317.75800268825355</v>
      </c>
      <c r="T41" s="288">
        <f t="shared" si="18"/>
        <v>334.94634441359597</v>
      </c>
      <c r="U41" s="288">
        <f>R41*'Water Use Current M&amp;I'!I41</f>
        <v>104.85479128934004</v>
      </c>
      <c r="V41" s="288">
        <f>S41*'Water Use Current M&amp;I'!I41</f>
        <v>111.21530094088874</v>
      </c>
      <c r="W41" s="288">
        <f>T41*'Water Use Current M&amp;I'!I41</f>
        <v>117.23122054475859</v>
      </c>
      <c r="X41" s="290">
        <f t="shared" si="19"/>
        <v>54.156635068335163</v>
      </c>
      <c r="Y41" s="290">
        <f t="shared" si="20"/>
        <v>57.441785854597477</v>
      </c>
      <c r="Z41" s="292">
        <f t="shared" si="21"/>
        <v>60.548958722723199</v>
      </c>
      <c r="AA41" s="193" t="s">
        <v>784</v>
      </c>
      <c r="AB41" s="282">
        <f>SUM(X112,X219)</f>
        <v>651.96571209626904</v>
      </c>
      <c r="AC41" s="282">
        <f>SUM(Y112,Y219)</f>
        <v>672.29670179718619</v>
      </c>
      <c r="AD41" s="282">
        <f>SUM(Z112,Z219)</f>
        <v>696.63560246074405</v>
      </c>
      <c r="AE41" s="30"/>
      <c r="AF41" s="161" t="s">
        <v>309</v>
      </c>
      <c r="AG41" s="171" t="s">
        <v>778</v>
      </c>
      <c r="AH41" s="236"/>
      <c r="AI41" s="236">
        <f>Input!AE39</f>
        <v>0</v>
      </c>
      <c r="AJ41" s="193" t="s">
        <v>784</v>
      </c>
      <c r="AK41" s="211">
        <f>SUM(AI112,AI219)</f>
        <v>0</v>
      </c>
      <c r="AL41" s="161" t="s">
        <v>309</v>
      </c>
      <c r="AM41" s="171" t="s">
        <v>778</v>
      </c>
      <c r="AN41" s="233">
        <f>Input!AF39</f>
        <v>0</v>
      </c>
      <c r="AO41" s="233">
        <f>AN41*'Water Use Current M&amp;I'!$I$5</f>
        <v>0</v>
      </c>
      <c r="AQ41" s="423" t="s">
        <v>784</v>
      </c>
      <c r="AR41" s="190">
        <f>SUM(AO112,AO219)</f>
        <v>0</v>
      </c>
      <c r="AS41" s="179" t="s">
        <v>309</v>
      </c>
      <c r="AT41" s="171" t="s">
        <v>778</v>
      </c>
      <c r="AU41" s="173">
        <f>Input!AG39</f>
        <v>0</v>
      </c>
      <c r="AV41" s="173">
        <v>0</v>
      </c>
      <c r="AW41" s="173"/>
      <c r="AX41" s="173">
        <f>AU41*'Water Use Current M&amp;I'!$I$39</f>
        <v>0</v>
      </c>
      <c r="AY41" s="173">
        <f t="shared" si="22"/>
        <v>0</v>
      </c>
      <c r="AZ41" s="424" t="s">
        <v>784</v>
      </c>
      <c r="BA41" s="195">
        <f>SUM(AY112,AY219)</f>
        <v>0</v>
      </c>
      <c r="BB41" s="426" t="s">
        <v>784</v>
      </c>
      <c r="BC41" s="170">
        <f t="shared" si="42"/>
        <v>0</v>
      </c>
      <c r="BD41" s="170">
        <f t="shared" si="43"/>
        <v>0</v>
      </c>
      <c r="BE41" s="170">
        <f t="shared" si="44"/>
        <v>0</v>
      </c>
      <c r="BF41" s="148">
        <f t="shared" si="23"/>
        <v>0</v>
      </c>
      <c r="BH41" s="427" t="s">
        <v>784</v>
      </c>
      <c r="BI41" s="282">
        <f t="shared" si="45"/>
        <v>651.96571209626904</v>
      </c>
      <c r="BJ41" s="282">
        <f t="shared" si="46"/>
        <v>672.29670179718619</v>
      </c>
      <c r="BK41" s="280">
        <f t="shared" si="47"/>
        <v>696.63560246074405</v>
      </c>
    </row>
    <row r="42" spans="1:63" x14ac:dyDescent="0.3">
      <c r="A42" s="179" t="s">
        <v>309</v>
      </c>
      <c r="B42" s="333" t="s">
        <v>787</v>
      </c>
      <c r="C42" s="333">
        <f>Input!$J$13</f>
        <v>500</v>
      </c>
      <c r="D42" s="178">
        <f>'Current Groundwater M&amp;I'!K40</f>
        <v>6.0000000000000001E-3</v>
      </c>
      <c r="E42" s="319">
        <f>Input!$Z$13</f>
        <v>1000</v>
      </c>
      <c r="F42" s="319">
        <f>Input!$AA$13</f>
        <v>1100</v>
      </c>
      <c r="G42" s="319">
        <f>Input!$AB$13</f>
        <v>1200</v>
      </c>
      <c r="H42" s="22">
        <f t="shared" si="7"/>
        <v>1.7328679513998631E-2</v>
      </c>
      <c r="I42" s="22">
        <f t="shared" si="8"/>
        <v>1.9711434009106757E-2</v>
      </c>
      <c r="J42" s="22">
        <f t="shared" si="9"/>
        <v>2.1886718433847496E-2</v>
      </c>
      <c r="K42" s="22">
        <f t="shared" si="10"/>
        <v>707.10678118654744</v>
      </c>
      <c r="L42" s="22">
        <f t="shared" si="11"/>
        <v>741.61984870956633</v>
      </c>
      <c r="M42" s="35">
        <f t="shared" si="12"/>
        <v>774.59666924148326</v>
      </c>
      <c r="N42" s="36">
        <f t="shared" si="48"/>
        <v>183</v>
      </c>
      <c r="O42" s="22">
        <f t="shared" si="13"/>
        <v>129400.54095713818</v>
      </c>
      <c r="P42" s="22">
        <f t="shared" si="14"/>
        <v>135716.43231385064</v>
      </c>
      <c r="Q42" s="35">
        <f t="shared" si="15"/>
        <v>141751.19047119142</v>
      </c>
      <c r="R42" s="288">
        <f t="shared" si="16"/>
        <v>144.9997761695212</v>
      </c>
      <c r="S42" s="288">
        <f t="shared" si="17"/>
        <v>152.07704822928534</v>
      </c>
      <c r="T42" s="288">
        <f t="shared" si="18"/>
        <v>158.83929648249352</v>
      </c>
      <c r="U42" s="288">
        <f>R42*'Water Use Current M&amp;I'!I42</f>
        <v>50.749921659332415</v>
      </c>
      <c r="V42" s="288">
        <f>S42*'Water Use Current M&amp;I'!I42</f>
        <v>53.226966880249869</v>
      </c>
      <c r="W42" s="288">
        <f>T42*'Water Use Current M&amp;I'!I42</f>
        <v>55.59375376887273</v>
      </c>
      <c r="X42" s="290">
        <f t="shared" si="19"/>
        <v>0.3044995299559945</v>
      </c>
      <c r="Y42" s="290">
        <f t="shared" si="20"/>
        <v>0.31936180128149921</v>
      </c>
      <c r="Z42" s="292">
        <f t="shared" si="21"/>
        <v>0.33356252261323638</v>
      </c>
      <c r="AA42" s="193" t="s">
        <v>785</v>
      </c>
      <c r="AB42" s="282">
        <f>SUM(X113,X144,X197,X220)</f>
        <v>135.52378397152725</v>
      </c>
      <c r="AC42" s="282">
        <f>SUM(Y113,Y144,Y197,Y220)</f>
        <v>140.33696175380641</v>
      </c>
      <c r="AD42" s="282">
        <f>SUM(Z113,Z144,Z197,Z220)</f>
        <v>146.43444630602565</v>
      </c>
      <c r="AE42" s="30"/>
      <c r="AF42" s="161" t="s">
        <v>309</v>
      </c>
      <c r="AG42" s="171" t="s">
        <v>787</v>
      </c>
      <c r="AH42" s="236"/>
      <c r="AI42" s="236">
        <f>Input!AE40</f>
        <v>0</v>
      </c>
      <c r="AJ42" s="193" t="s">
        <v>785</v>
      </c>
      <c r="AK42" s="211">
        <f>SUM(AI113,AI144,AI197,AI220)</f>
        <v>0</v>
      </c>
      <c r="AL42" s="161" t="s">
        <v>309</v>
      </c>
      <c r="AM42" s="171" t="s">
        <v>787</v>
      </c>
      <c r="AN42" s="233">
        <f>Input!AF40</f>
        <v>0</v>
      </c>
      <c r="AO42" s="233">
        <f>AN42*'Water Use Current M&amp;I'!$I$5</f>
        <v>0</v>
      </c>
      <c r="AQ42" s="423" t="s">
        <v>785</v>
      </c>
      <c r="AR42" s="190">
        <f>SUM(AO113,AO144,AO197,AO220)</f>
        <v>0</v>
      </c>
      <c r="AS42" s="179" t="s">
        <v>309</v>
      </c>
      <c r="AT42" s="171" t="s">
        <v>787</v>
      </c>
      <c r="AU42" s="173">
        <f>Input!AG40</f>
        <v>0</v>
      </c>
      <c r="AV42" s="173">
        <v>0</v>
      </c>
      <c r="AW42" s="173"/>
      <c r="AX42" s="173">
        <f>AU42*'Water Use Current M&amp;I'!$I$39</f>
        <v>0</v>
      </c>
      <c r="AY42" s="173">
        <f t="shared" si="22"/>
        <v>0</v>
      </c>
      <c r="AZ42" s="424" t="s">
        <v>785</v>
      </c>
      <c r="BA42" s="195">
        <f>SUM(AY113,AY144,AY197,AY220)</f>
        <v>0</v>
      </c>
      <c r="BB42" s="426" t="s">
        <v>785</v>
      </c>
      <c r="BC42" s="170">
        <f t="shared" si="42"/>
        <v>0</v>
      </c>
      <c r="BD42" s="170">
        <f t="shared" si="43"/>
        <v>0</v>
      </c>
      <c r="BE42" s="170">
        <f t="shared" si="44"/>
        <v>0</v>
      </c>
      <c r="BF42" s="148">
        <f t="shared" si="23"/>
        <v>0</v>
      </c>
      <c r="BH42" s="427" t="s">
        <v>785</v>
      </c>
      <c r="BI42" s="282">
        <f t="shared" si="45"/>
        <v>135.52378397152725</v>
      </c>
      <c r="BJ42" s="282">
        <f t="shared" si="46"/>
        <v>140.33696175380641</v>
      </c>
      <c r="BK42" s="280">
        <f t="shared" si="47"/>
        <v>146.43444630602565</v>
      </c>
    </row>
    <row r="43" spans="1:63" x14ac:dyDescent="0.3">
      <c r="A43" s="179" t="s">
        <v>309</v>
      </c>
      <c r="B43" s="333" t="s">
        <v>789</v>
      </c>
      <c r="C43" s="333">
        <f>Input!$J$13</f>
        <v>500</v>
      </c>
      <c r="D43" s="178">
        <f>'Current Groundwater M&amp;I'!K41</f>
        <v>0.84399999999999997</v>
      </c>
      <c r="E43" s="36">
        <f>$E$42</f>
        <v>1000</v>
      </c>
      <c r="F43" s="12">
        <f>$F$42</f>
        <v>1100</v>
      </c>
      <c r="G43" s="12">
        <f>$G$42</f>
        <v>1200</v>
      </c>
      <c r="H43" s="22">
        <f t="shared" si="7"/>
        <v>1.7328679513998631E-2</v>
      </c>
      <c r="I43" s="22">
        <f t="shared" si="8"/>
        <v>1.9711434009106757E-2</v>
      </c>
      <c r="J43" s="22">
        <f t="shared" si="9"/>
        <v>2.1886718433847496E-2</v>
      </c>
      <c r="K43" s="22">
        <f t="shared" si="10"/>
        <v>707.10678118654744</v>
      </c>
      <c r="L43" s="22">
        <f t="shared" si="11"/>
        <v>741.61984870956633</v>
      </c>
      <c r="M43" s="35">
        <f t="shared" si="12"/>
        <v>774.59666924148326</v>
      </c>
      <c r="N43" s="36">
        <f t="shared" si="48"/>
        <v>183</v>
      </c>
      <c r="O43" s="22">
        <f t="shared" si="13"/>
        <v>129400.54095713818</v>
      </c>
      <c r="P43" s="22">
        <f t="shared" si="14"/>
        <v>135716.43231385064</v>
      </c>
      <c r="Q43" s="35">
        <f t="shared" si="15"/>
        <v>141751.19047119142</v>
      </c>
      <c r="R43" s="288">
        <f t="shared" si="16"/>
        <v>144.9997761695212</v>
      </c>
      <c r="S43" s="288">
        <f t="shared" si="17"/>
        <v>152.07704822928534</v>
      </c>
      <c r="T43" s="288">
        <f t="shared" si="18"/>
        <v>158.83929648249352</v>
      </c>
      <c r="U43" s="288">
        <f>R43*'Water Use Current M&amp;I'!I43</f>
        <v>50.749921659332415</v>
      </c>
      <c r="V43" s="288">
        <f>S43*'Water Use Current M&amp;I'!I43</f>
        <v>53.226966880249869</v>
      </c>
      <c r="W43" s="288">
        <f>T43*'Water Use Current M&amp;I'!I43</f>
        <v>55.59375376887273</v>
      </c>
      <c r="X43" s="290">
        <f t="shared" si="19"/>
        <v>42.83293388047656</v>
      </c>
      <c r="Y43" s="290">
        <f t="shared" si="20"/>
        <v>44.923560046930888</v>
      </c>
      <c r="Z43" s="292">
        <f t="shared" si="21"/>
        <v>46.921128180928584</v>
      </c>
      <c r="AA43" s="193" t="s">
        <v>786</v>
      </c>
      <c r="AB43" s="282">
        <f>SUM(X30,X54,X82,X90,X122,X154,X198)</f>
        <v>342.7197805767168</v>
      </c>
      <c r="AC43" s="282">
        <f>SUM(Y30,Y54,Y82,Y90,Y122,Y154,Y198)</f>
        <v>354.81909414754136</v>
      </c>
      <c r="AD43" s="282">
        <f>SUM(Z30,Z54,Z82,Z90,Z122,Z154,Z198)</f>
        <v>369.79603197729614</v>
      </c>
      <c r="AE43" s="30"/>
      <c r="AF43" s="161" t="s">
        <v>309</v>
      </c>
      <c r="AG43" s="171" t="s">
        <v>789</v>
      </c>
      <c r="AH43" s="236"/>
      <c r="AI43" s="236">
        <f>Input!AE41</f>
        <v>0</v>
      </c>
      <c r="AJ43" s="193" t="s">
        <v>786</v>
      </c>
      <c r="AK43" s="211">
        <f>SUM(AI30,AI54,AI82,AI90,AI122,AI154,AI198)</f>
        <v>0</v>
      </c>
      <c r="AL43" s="161" t="s">
        <v>309</v>
      </c>
      <c r="AM43" s="171" t="s">
        <v>789</v>
      </c>
      <c r="AN43" s="233">
        <f>Input!AF41</f>
        <v>0</v>
      </c>
      <c r="AO43" s="233">
        <f>AN43*'Water Use Current M&amp;I'!$I$5</f>
        <v>0</v>
      </c>
      <c r="AQ43" s="423" t="s">
        <v>786</v>
      </c>
      <c r="AR43" s="190">
        <f>SUM(AO30,AO54,AO82,AO90,AO122,AO154,AO198)</f>
        <v>0</v>
      </c>
      <c r="AS43" s="179" t="s">
        <v>309</v>
      </c>
      <c r="AT43" s="171" t="s">
        <v>789</v>
      </c>
      <c r="AU43" s="173">
        <f>Input!AG41</f>
        <v>0</v>
      </c>
      <c r="AV43" s="173">
        <v>0</v>
      </c>
      <c r="AW43" s="173"/>
      <c r="AX43" s="173">
        <f>AU43*'Water Use Current M&amp;I'!$I$39</f>
        <v>0</v>
      </c>
      <c r="AY43" s="173">
        <f t="shared" si="22"/>
        <v>0</v>
      </c>
      <c r="AZ43" s="424" t="s">
        <v>786</v>
      </c>
      <c r="BA43" s="195">
        <f>SUM(AY30,AY54,AY82,AY90,AY122,AY154,AY198)</f>
        <v>0</v>
      </c>
      <c r="BB43" s="426" t="s">
        <v>786</v>
      </c>
      <c r="BC43" s="170">
        <f t="shared" si="42"/>
        <v>0</v>
      </c>
      <c r="BD43" s="170">
        <f t="shared" si="43"/>
        <v>0</v>
      </c>
      <c r="BE43" s="170">
        <f t="shared" si="44"/>
        <v>0</v>
      </c>
      <c r="BF43" s="148">
        <f t="shared" si="23"/>
        <v>0</v>
      </c>
      <c r="BH43" s="427" t="s">
        <v>786</v>
      </c>
      <c r="BI43" s="282">
        <f t="shared" si="45"/>
        <v>342.7197805767168</v>
      </c>
      <c r="BJ43" s="282">
        <f t="shared" si="46"/>
        <v>354.81909414754136</v>
      </c>
      <c r="BK43" s="280">
        <f t="shared" si="47"/>
        <v>369.79603197729614</v>
      </c>
    </row>
    <row r="44" spans="1:63" x14ac:dyDescent="0.3">
      <c r="A44" s="179" t="s">
        <v>309</v>
      </c>
      <c r="B44" s="333" t="s">
        <v>790</v>
      </c>
      <c r="C44" s="333">
        <f>Input!$J$13</f>
        <v>500</v>
      </c>
      <c r="D44" s="178">
        <f>'Current Groundwater M&amp;I'!K42</f>
        <v>0.1</v>
      </c>
      <c r="E44" s="36">
        <f t="shared" ref="E44:E45" si="49">$E$42</f>
        <v>1000</v>
      </c>
      <c r="F44" s="173">
        <f t="shared" ref="F44:F45" si="50">$F$42</f>
        <v>1100</v>
      </c>
      <c r="G44" s="173">
        <f t="shared" ref="G44:G45" si="51">$G$42</f>
        <v>1200</v>
      </c>
      <c r="H44" s="22">
        <f t="shared" si="7"/>
        <v>1.7328679513998631E-2</v>
      </c>
      <c r="I44" s="22">
        <f t="shared" si="8"/>
        <v>1.9711434009106757E-2</v>
      </c>
      <c r="J44" s="22">
        <f t="shared" si="9"/>
        <v>2.1886718433847496E-2</v>
      </c>
      <c r="K44" s="22">
        <f t="shared" si="10"/>
        <v>707.10678118654744</v>
      </c>
      <c r="L44" s="22">
        <f t="shared" si="11"/>
        <v>741.61984870956633</v>
      </c>
      <c r="M44" s="35">
        <f t="shared" si="12"/>
        <v>774.59666924148326</v>
      </c>
      <c r="N44" s="36">
        <f t="shared" si="48"/>
        <v>183</v>
      </c>
      <c r="O44" s="22">
        <f t="shared" si="13"/>
        <v>129400.54095713818</v>
      </c>
      <c r="P44" s="22">
        <f t="shared" si="14"/>
        <v>135716.43231385064</v>
      </c>
      <c r="Q44" s="35">
        <f t="shared" si="15"/>
        <v>141751.19047119142</v>
      </c>
      <c r="R44" s="288">
        <f t="shared" si="16"/>
        <v>144.9997761695212</v>
      </c>
      <c r="S44" s="288">
        <f t="shared" si="17"/>
        <v>152.07704822928534</v>
      </c>
      <c r="T44" s="288">
        <f t="shared" si="18"/>
        <v>158.83929648249352</v>
      </c>
      <c r="U44" s="288">
        <f>R44*'Water Use Current M&amp;I'!I44</f>
        <v>50.749921659332415</v>
      </c>
      <c r="V44" s="288">
        <f>S44*'Water Use Current M&amp;I'!I44</f>
        <v>53.226966880249869</v>
      </c>
      <c r="W44" s="288">
        <f>T44*'Water Use Current M&amp;I'!I44</f>
        <v>55.59375376887273</v>
      </c>
      <c r="X44" s="290">
        <f t="shared" si="19"/>
        <v>5.0749921659332422</v>
      </c>
      <c r="Y44" s="290">
        <f t="shared" si="20"/>
        <v>5.3226966880249869</v>
      </c>
      <c r="Z44" s="292">
        <f t="shared" si="21"/>
        <v>5.5593753768872736</v>
      </c>
      <c r="AA44" s="193" t="s">
        <v>787</v>
      </c>
      <c r="AB44" s="282">
        <f>SUM(X22,X31,X42,X55,X123,X145,X155,X210)</f>
        <v>1729.2395068248184</v>
      </c>
      <c r="AC44" s="282">
        <f>SUM(Y22,Y31,Y42,Y55,Y123,Y145,Y155,Y210)</f>
        <v>1772.7779461281739</v>
      </c>
      <c r="AD44" s="282">
        <f>SUM(Z22,Z31,Z42,Z55,Z123,Z145,Z155,Z210)</f>
        <v>1831.9169778267449</v>
      </c>
      <c r="AE44" s="30"/>
      <c r="AF44" s="161" t="s">
        <v>309</v>
      </c>
      <c r="AG44" s="171" t="s">
        <v>790</v>
      </c>
      <c r="AH44" s="236"/>
      <c r="AI44" s="236">
        <f>Input!AE42</f>
        <v>0</v>
      </c>
      <c r="AJ44" s="193" t="s">
        <v>787</v>
      </c>
      <c r="AK44" s="211">
        <f>SUM(AI22,AI31,AI42,AI55,AI123,AI145,AI155,AI210)</f>
        <v>0</v>
      </c>
      <c r="AL44" s="161" t="s">
        <v>309</v>
      </c>
      <c r="AM44" s="171" t="s">
        <v>790</v>
      </c>
      <c r="AN44" s="233">
        <f>Input!AF42</f>
        <v>0</v>
      </c>
      <c r="AO44" s="233">
        <f>AN44*'Water Use Current M&amp;I'!$I$5</f>
        <v>0</v>
      </c>
      <c r="AQ44" s="423" t="s">
        <v>787</v>
      </c>
      <c r="AR44" s="190">
        <f>SUM(AO22,AO31,AO42,AO55,AO123,AO145,AO155,AO210)</f>
        <v>0</v>
      </c>
      <c r="AS44" s="179" t="s">
        <v>309</v>
      </c>
      <c r="AT44" s="171" t="s">
        <v>790</v>
      </c>
      <c r="AU44" s="173">
        <f>Input!AG42</f>
        <v>0</v>
      </c>
      <c r="AV44" s="173">
        <v>0</v>
      </c>
      <c r="AW44" s="173"/>
      <c r="AX44" s="173">
        <f>AU44*'Water Use Current M&amp;I'!$I$39</f>
        <v>0</v>
      </c>
      <c r="AY44" s="173">
        <f t="shared" si="22"/>
        <v>0</v>
      </c>
      <c r="AZ44" s="424" t="s">
        <v>787</v>
      </c>
      <c r="BA44" s="195">
        <f>SUM(AY22,AY31,AY42,AY55,AY123,AY145,AY155,AY210)</f>
        <v>0</v>
      </c>
      <c r="BB44" s="426" t="s">
        <v>787</v>
      </c>
      <c r="BC44" s="170">
        <f t="shared" si="42"/>
        <v>0</v>
      </c>
      <c r="BD44" s="170">
        <f t="shared" si="43"/>
        <v>0</v>
      </c>
      <c r="BE44" s="170">
        <f t="shared" si="44"/>
        <v>0</v>
      </c>
      <c r="BF44" s="148">
        <f t="shared" si="23"/>
        <v>0</v>
      </c>
      <c r="BH44" s="427" t="s">
        <v>787</v>
      </c>
      <c r="BI44" s="282">
        <f t="shared" si="45"/>
        <v>1729.2395068248184</v>
      </c>
      <c r="BJ44" s="282">
        <f t="shared" si="46"/>
        <v>1772.7779461281739</v>
      </c>
      <c r="BK44" s="280">
        <f t="shared" si="47"/>
        <v>1831.9169778267449</v>
      </c>
    </row>
    <row r="45" spans="1:63" x14ac:dyDescent="0.3">
      <c r="A45" s="179" t="s">
        <v>309</v>
      </c>
      <c r="B45" s="333" t="s">
        <v>793</v>
      </c>
      <c r="C45" s="333">
        <f>Input!$J$13</f>
        <v>500</v>
      </c>
      <c r="D45" s="178">
        <f>'Current Groundwater M&amp;I'!K43</f>
        <v>0.05</v>
      </c>
      <c r="E45" s="36">
        <f t="shared" si="49"/>
        <v>1000</v>
      </c>
      <c r="F45" s="173">
        <f t="shared" si="50"/>
        <v>1100</v>
      </c>
      <c r="G45" s="173">
        <f t="shared" si="51"/>
        <v>1200</v>
      </c>
      <c r="H45" s="22">
        <f t="shared" si="7"/>
        <v>1.7328679513998631E-2</v>
      </c>
      <c r="I45" s="22">
        <f t="shared" si="8"/>
        <v>1.9711434009106757E-2</v>
      </c>
      <c r="J45" s="22">
        <f t="shared" si="9"/>
        <v>2.1886718433847496E-2</v>
      </c>
      <c r="K45" s="22">
        <f t="shared" si="10"/>
        <v>707.10678118654744</v>
      </c>
      <c r="L45" s="22">
        <f t="shared" si="11"/>
        <v>741.61984870956633</v>
      </c>
      <c r="M45" s="35">
        <f t="shared" si="12"/>
        <v>774.59666924148326</v>
      </c>
      <c r="N45" s="36">
        <f t="shared" si="48"/>
        <v>183</v>
      </c>
      <c r="O45" s="22">
        <f t="shared" si="13"/>
        <v>129400.54095713818</v>
      </c>
      <c r="P45" s="22">
        <f t="shared" si="14"/>
        <v>135716.43231385064</v>
      </c>
      <c r="Q45" s="35">
        <f t="shared" si="15"/>
        <v>141751.19047119142</v>
      </c>
      <c r="R45" s="288">
        <f t="shared" si="16"/>
        <v>144.9997761695212</v>
      </c>
      <c r="S45" s="288">
        <f t="shared" si="17"/>
        <v>152.07704822928534</v>
      </c>
      <c r="T45" s="288">
        <f t="shared" si="18"/>
        <v>158.83929648249352</v>
      </c>
      <c r="U45" s="288">
        <f>R45*'Water Use Current M&amp;I'!I45</f>
        <v>50.749921659332415</v>
      </c>
      <c r="V45" s="288">
        <f>S45*'Water Use Current M&amp;I'!I45</f>
        <v>53.226966880249869</v>
      </c>
      <c r="W45" s="288">
        <f>T45*'Water Use Current M&amp;I'!I45</f>
        <v>55.59375376887273</v>
      </c>
      <c r="X45" s="290">
        <f t="shared" si="19"/>
        <v>2.5374960829666211</v>
      </c>
      <c r="Y45" s="290">
        <f t="shared" si="20"/>
        <v>2.6613483440124934</v>
      </c>
      <c r="Z45" s="292">
        <f t="shared" si="21"/>
        <v>2.7796876884436368</v>
      </c>
      <c r="AA45" s="193" t="s">
        <v>788</v>
      </c>
      <c r="AB45" s="282">
        <f>SUM(X32,X114,X146,X199)</f>
        <v>1672.693718337184</v>
      </c>
      <c r="AC45" s="282">
        <f>SUM(Y32,Y114,Y146,Y199)</f>
        <v>1733.5079640928038</v>
      </c>
      <c r="AD45" s="282">
        <f>SUM(Z32,Z114,Z146,Z199)</f>
        <v>1811.4109999185443</v>
      </c>
      <c r="AE45" s="30"/>
      <c r="AF45" s="161" t="s">
        <v>309</v>
      </c>
      <c r="AG45" s="171" t="s">
        <v>793</v>
      </c>
      <c r="AH45" s="236"/>
      <c r="AI45" s="236">
        <f>Input!AE43</f>
        <v>0</v>
      </c>
      <c r="AJ45" s="193" t="s">
        <v>788</v>
      </c>
      <c r="AK45" s="211">
        <f>SUM(AI32,AI114,AI146,AI199)</f>
        <v>0</v>
      </c>
      <c r="AL45" s="161" t="s">
        <v>309</v>
      </c>
      <c r="AM45" s="171" t="s">
        <v>793</v>
      </c>
      <c r="AN45" s="233">
        <f>Input!AF43</f>
        <v>0</v>
      </c>
      <c r="AO45" s="233">
        <f>AN45*'Water Use Current M&amp;I'!$I$5</f>
        <v>0</v>
      </c>
      <c r="AQ45" s="423" t="s">
        <v>788</v>
      </c>
      <c r="AR45" s="190">
        <f>SUM(AO32,AO114,AO146,AO199)</f>
        <v>0</v>
      </c>
      <c r="AS45" s="179" t="s">
        <v>309</v>
      </c>
      <c r="AT45" s="171" t="s">
        <v>793</v>
      </c>
      <c r="AU45" s="173">
        <f>Input!AG43</f>
        <v>0</v>
      </c>
      <c r="AV45" s="173">
        <v>0</v>
      </c>
      <c r="AW45" s="173"/>
      <c r="AX45" s="173">
        <f>AU45*'Water Use Current M&amp;I'!$I$39</f>
        <v>0</v>
      </c>
      <c r="AY45" s="173">
        <f t="shared" si="22"/>
        <v>0</v>
      </c>
      <c r="AZ45" s="424" t="s">
        <v>788</v>
      </c>
      <c r="BA45" s="195">
        <f>SUM(AY32,AY114,AY146,AY199)</f>
        <v>0</v>
      </c>
      <c r="BB45" s="426" t="s">
        <v>788</v>
      </c>
      <c r="BC45" s="170">
        <f t="shared" si="42"/>
        <v>0</v>
      </c>
      <c r="BD45" s="170">
        <f t="shared" si="43"/>
        <v>0</v>
      </c>
      <c r="BE45" s="170">
        <f t="shared" si="44"/>
        <v>0</v>
      </c>
      <c r="BF45" s="148">
        <f t="shared" si="23"/>
        <v>0</v>
      </c>
      <c r="BH45" s="427" t="s">
        <v>788</v>
      </c>
      <c r="BI45" s="282">
        <f t="shared" si="45"/>
        <v>1672.693718337184</v>
      </c>
      <c r="BJ45" s="282">
        <f t="shared" si="46"/>
        <v>1733.5079640928038</v>
      </c>
      <c r="BK45" s="280">
        <f t="shared" si="47"/>
        <v>1811.4109999185443</v>
      </c>
    </row>
    <row r="46" spans="1:63" x14ac:dyDescent="0.3">
      <c r="A46" s="179" t="s">
        <v>322</v>
      </c>
      <c r="B46" s="333" t="s">
        <v>752</v>
      </c>
      <c r="C46" s="333">
        <f>Input!$J$14</f>
        <v>9476</v>
      </c>
      <c r="D46" s="178">
        <f>'Current Groundwater M&amp;I'!K44</f>
        <v>0.21971295900000001</v>
      </c>
      <c r="E46" s="319">
        <f>Input!$Z$14</f>
        <v>17200</v>
      </c>
      <c r="F46" s="319">
        <f>Input!$AA$14</f>
        <v>18800</v>
      </c>
      <c r="G46" s="319">
        <f>Input!$AB$14</f>
        <v>21100</v>
      </c>
      <c r="H46" s="22">
        <f t="shared" si="7"/>
        <v>1.4903677438071708E-2</v>
      </c>
      <c r="I46" s="22">
        <f t="shared" si="8"/>
        <v>1.7127364588484111E-2</v>
      </c>
      <c r="J46" s="22">
        <f t="shared" si="9"/>
        <v>2.0012768854637045E-2</v>
      </c>
      <c r="K46" s="22">
        <f t="shared" si="10"/>
        <v>12766.644038274115</v>
      </c>
      <c r="L46" s="22">
        <f t="shared" si="11"/>
        <v>13347.239414950192</v>
      </c>
      <c r="M46" s="35">
        <f t="shared" si="12"/>
        <v>14140.14144200828</v>
      </c>
      <c r="N46" s="36">
        <f>Input!K14</f>
        <v>224</v>
      </c>
      <c r="O46" s="22">
        <f t="shared" si="13"/>
        <v>2859728.2645734018</v>
      </c>
      <c r="P46" s="22">
        <f t="shared" si="14"/>
        <v>2989781.6289488431</v>
      </c>
      <c r="Q46" s="35">
        <f t="shared" si="15"/>
        <v>3167391.6830098545</v>
      </c>
      <c r="R46" s="288">
        <f t="shared" si="16"/>
        <v>3204.4685068677254</v>
      </c>
      <c r="S46" s="288">
        <f t="shared" si="17"/>
        <v>3350.1998043186259</v>
      </c>
      <c r="T46" s="288">
        <f t="shared" si="18"/>
        <v>3549.220750396692</v>
      </c>
      <c r="U46" s="288">
        <f>R46*'Water Use Current M&amp;I'!I46</f>
        <v>1121.5639774037038</v>
      </c>
      <c r="V46" s="288">
        <f>S46*'Water Use Current M&amp;I'!I46</f>
        <v>1172.5699315115189</v>
      </c>
      <c r="W46" s="288">
        <f>T46*'Water Use Current M&amp;I'!I46</f>
        <v>1242.2272626388421</v>
      </c>
      <c r="X46" s="290">
        <f t="shared" si="19"/>
        <v>246.42214018317691</v>
      </c>
      <c r="Y46" s="290">
        <f t="shared" si="20"/>
        <v>257.62880928682318</v>
      </c>
      <c r="Z46" s="292">
        <f t="shared" si="21"/>
        <v>272.9334276248502</v>
      </c>
      <c r="AA46" s="193" t="s">
        <v>789</v>
      </c>
      <c r="AB46" s="282">
        <f>SUM(X43,X83,X91,X124,X133,X156,X211)</f>
        <v>829.77439297572289</v>
      </c>
      <c r="AC46" s="282">
        <f>SUM(Y43,Y83,Y91,Y124,Y133,Y156,Y211)</f>
        <v>868.08704792495678</v>
      </c>
      <c r="AD46" s="282">
        <f>SUM(Z43,Z83,Z91,Z124,Z133,Z156,Z211)</f>
        <v>901.5571253298599</v>
      </c>
      <c r="AE46" s="30"/>
      <c r="AF46" s="161" t="s">
        <v>322</v>
      </c>
      <c r="AG46" s="171" t="s">
        <v>752</v>
      </c>
      <c r="AH46" s="236"/>
      <c r="AI46" s="236">
        <f>Input!AE44</f>
        <v>0</v>
      </c>
      <c r="AJ46" s="193" t="s">
        <v>789</v>
      </c>
      <c r="AK46" s="211">
        <f>SUM(AI43,AI83,AI91,AI124,AI133,AI156,AI211)</f>
        <v>0</v>
      </c>
      <c r="AL46" s="161" t="s">
        <v>322</v>
      </c>
      <c r="AM46" s="171" t="s">
        <v>752</v>
      </c>
      <c r="AN46" s="233">
        <f>Input!AF44</f>
        <v>0</v>
      </c>
      <c r="AO46" s="233">
        <f>AN46*'Water Use Current M&amp;I'!$I$5</f>
        <v>0</v>
      </c>
      <c r="AQ46" s="423" t="s">
        <v>789</v>
      </c>
      <c r="AR46" s="190">
        <f>SUM(AO43,AO83,AO91,AO124,AO133,AO156,AO211)</f>
        <v>0</v>
      </c>
      <c r="AS46" s="179" t="s">
        <v>322</v>
      </c>
      <c r="AT46" s="171" t="s">
        <v>752</v>
      </c>
      <c r="AU46" s="173">
        <f>Input!AG44</f>
        <v>0</v>
      </c>
      <c r="AV46" s="173">
        <v>0</v>
      </c>
      <c r="AW46" s="173"/>
      <c r="AX46" s="173">
        <f>AU46*'Water Use Current M&amp;I'!$I$46</f>
        <v>0</v>
      </c>
      <c r="AY46" s="173">
        <f t="shared" si="22"/>
        <v>0</v>
      </c>
      <c r="AZ46" s="424" t="s">
        <v>789</v>
      </c>
      <c r="BA46" s="195">
        <f>SUM(AY43,AY83,AY91,AY124,AY133,AY156,AY211)</f>
        <v>0</v>
      </c>
      <c r="BB46" s="426" t="s">
        <v>789</v>
      </c>
      <c r="BC46" s="170">
        <f t="shared" si="42"/>
        <v>0</v>
      </c>
      <c r="BD46" s="170">
        <f t="shared" si="43"/>
        <v>0</v>
      </c>
      <c r="BE46" s="170">
        <f t="shared" si="44"/>
        <v>0</v>
      </c>
      <c r="BF46" s="148">
        <f t="shared" si="23"/>
        <v>0</v>
      </c>
      <c r="BH46" s="427" t="s">
        <v>789</v>
      </c>
      <c r="BI46" s="282">
        <f t="shared" si="45"/>
        <v>829.77439297572289</v>
      </c>
      <c r="BJ46" s="282">
        <f t="shared" si="46"/>
        <v>868.08704792495678</v>
      </c>
      <c r="BK46" s="280">
        <f t="shared" si="47"/>
        <v>901.5571253298599</v>
      </c>
    </row>
    <row r="47" spans="1:63" x14ac:dyDescent="0.3">
      <c r="A47" s="179" t="s">
        <v>322</v>
      </c>
      <c r="B47" s="333" t="s">
        <v>754</v>
      </c>
      <c r="C47" s="333">
        <f>Input!$J$14</f>
        <v>9476</v>
      </c>
      <c r="D47" s="178">
        <f>'Current Groundwater M&amp;I'!K45</f>
        <v>0.78028704100000001</v>
      </c>
      <c r="E47" s="36">
        <f>$E$46</f>
        <v>17200</v>
      </c>
      <c r="F47" s="12">
        <f>$F$46</f>
        <v>18800</v>
      </c>
      <c r="G47" s="12">
        <f>$G$46</f>
        <v>21100</v>
      </c>
      <c r="H47" s="22">
        <f t="shared" si="7"/>
        <v>1.4903677438071708E-2</v>
      </c>
      <c r="I47" s="22">
        <f t="shared" si="8"/>
        <v>1.7127364588484111E-2</v>
      </c>
      <c r="J47" s="22">
        <f t="shared" si="9"/>
        <v>2.0012768854637045E-2</v>
      </c>
      <c r="K47" s="22">
        <f t="shared" si="10"/>
        <v>12766.644038274115</v>
      </c>
      <c r="L47" s="22">
        <f t="shared" si="11"/>
        <v>13347.239414950192</v>
      </c>
      <c r="M47" s="35">
        <f t="shared" si="12"/>
        <v>14140.14144200828</v>
      </c>
      <c r="N47" s="36">
        <f>$N$46</f>
        <v>224</v>
      </c>
      <c r="O47" s="22">
        <f t="shared" si="13"/>
        <v>2859728.2645734018</v>
      </c>
      <c r="P47" s="22">
        <f t="shared" si="14"/>
        <v>2989781.6289488431</v>
      </c>
      <c r="Q47" s="35">
        <f t="shared" si="15"/>
        <v>3167391.6830098545</v>
      </c>
      <c r="R47" s="288">
        <f t="shared" si="16"/>
        <v>3204.4685068677254</v>
      </c>
      <c r="S47" s="288">
        <f t="shared" si="17"/>
        <v>3350.1998043186259</v>
      </c>
      <c r="T47" s="288">
        <f t="shared" si="18"/>
        <v>3549.220750396692</v>
      </c>
      <c r="U47" s="288">
        <f>R47*'Water Use Current M&amp;I'!I47</f>
        <v>1121.5639774037038</v>
      </c>
      <c r="V47" s="288">
        <f>S47*'Water Use Current M&amp;I'!I47</f>
        <v>1172.5699315115189</v>
      </c>
      <c r="W47" s="288">
        <f>T47*'Water Use Current M&amp;I'!I47</f>
        <v>1242.2272626388421</v>
      </c>
      <c r="X47" s="290">
        <f t="shared" si="19"/>
        <v>875.1418372205269</v>
      </c>
      <c r="Y47" s="290">
        <f t="shared" si="20"/>
        <v>914.94112222469573</v>
      </c>
      <c r="Z47" s="292">
        <f t="shared" si="21"/>
        <v>969.29383501399207</v>
      </c>
      <c r="AA47" s="193" t="s">
        <v>790</v>
      </c>
      <c r="AB47" s="282">
        <f>SUM(X44,X84,X92,X125,X157)</f>
        <v>122.09217063273584</v>
      </c>
      <c r="AC47" s="282">
        <f>SUM(Y44,Y84,Y92,Y125,Y157)</f>
        <v>128.13463447559366</v>
      </c>
      <c r="AD47" s="282">
        <f>SUM(Z44,Z84,Z92,Z125,Z157)</f>
        <v>132.41826477326788</v>
      </c>
      <c r="AE47" s="30"/>
      <c r="AF47" s="161" t="s">
        <v>322</v>
      </c>
      <c r="AG47" s="171" t="s">
        <v>754</v>
      </c>
      <c r="AH47" s="236" t="s">
        <v>879</v>
      </c>
      <c r="AI47" s="236">
        <f>Input!AE45</f>
        <v>85</v>
      </c>
      <c r="AJ47" s="193" t="s">
        <v>790</v>
      </c>
      <c r="AK47" s="211">
        <f>SUM(AI44,AI84,AI92,AI125,AI157)</f>
        <v>0</v>
      </c>
      <c r="AL47" s="161" t="s">
        <v>322</v>
      </c>
      <c r="AM47" s="171" t="s">
        <v>754</v>
      </c>
      <c r="AN47" s="233">
        <f>Input!AF45</f>
        <v>0</v>
      </c>
      <c r="AO47" s="233">
        <f>AN47*'Water Use Current M&amp;I'!$I$5</f>
        <v>0</v>
      </c>
      <c r="AQ47" s="423" t="s">
        <v>790</v>
      </c>
      <c r="AR47" s="190">
        <f>SUM(AO44,AO84,AO92,AO125,AO157)</f>
        <v>0</v>
      </c>
      <c r="AS47" s="179" t="s">
        <v>322</v>
      </c>
      <c r="AT47" s="171" t="s">
        <v>754</v>
      </c>
      <c r="AU47" s="173">
        <f>Input!AG45</f>
        <v>0</v>
      </c>
      <c r="AV47" s="173">
        <v>0</v>
      </c>
      <c r="AW47" s="173"/>
      <c r="AX47" s="173">
        <f>AU47*'Water Use Current M&amp;I'!$I$46</f>
        <v>0</v>
      </c>
      <c r="AY47" s="173">
        <f t="shared" si="22"/>
        <v>0</v>
      </c>
      <c r="AZ47" s="424" t="s">
        <v>790</v>
      </c>
      <c r="BA47" s="195">
        <f>SUM(AY44,AY84,AY92,AY125,AY157)</f>
        <v>0</v>
      </c>
      <c r="BB47" s="426" t="s">
        <v>790</v>
      </c>
      <c r="BC47" s="170">
        <f t="shared" si="42"/>
        <v>0</v>
      </c>
      <c r="BD47" s="170">
        <f t="shared" si="43"/>
        <v>0</v>
      </c>
      <c r="BE47" s="170">
        <f t="shared" si="44"/>
        <v>0</v>
      </c>
      <c r="BF47" s="148">
        <f t="shared" si="23"/>
        <v>0</v>
      </c>
      <c r="BH47" s="427" t="s">
        <v>790</v>
      </c>
      <c r="BI47" s="282">
        <f t="shared" si="45"/>
        <v>122.09217063273584</v>
      </c>
      <c r="BJ47" s="282">
        <f t="shared" si="46"/>
        <v>128.13463447559366</v>
      </c>
      <c r="BK47" s="280">
        <f t="shared" si="47"/>
        <v>132.41826477326788</v>
      </c>
    </row>
    <row r="48" spans="1:63" x14ac:dyDescent="0.3">
      <c r="A48" s="179" t="s">
        <v>151</v>
      </c>
      <c r="B48" s="333" t="s">
        <v>801</v>
      </c>
      <c r="C48" s="333">
        <f>Input!$J$15</f>
        <v>8211</v>
      </c>
      <c r="D48" s="178">
        <f>'Current Groundwater M&amp;I'!K46</f>
        <v>0.58275484099999997</v>
      </c>
      <c r="E48" s="319">
        <f>Input!$Z$15</f>
        <v>11100</v>
      </c>
      <c r="F48" s="319">
        <f>Input!$AA$15</f>
        <v>11700</v>
      </c>
      <c r="G48" s="319">
        <f>Input!$AB$15</f>
        <v>12500</v>
      </c>
      <c r="H48" s="22">
        <f t="shared" si="7"/>
        <v>7.5367597397909183E-3</v>
      </c>
      <c r="I48" s="22">
        <f t="shared" si="8"/>
        <v>8.8528530769264695E-3</v>
      </c>
      <c r="J48" s="22">
        <f t="shared" si="9"/>
        <v>1.0506348139540093E-2</v>
      </c>
      <c r="K48" s="22">
        <f t="shared" si="10"/>
        <v>9546.8371725928173</v>
      </c>
      <c r="L48" s="22">
        <f t="shared" si="11"/>
        <v>9801.4641763361051</v>
      </c>
      <c r="M48" s="35">
        <f t="shared" si="12"/>
        <v>10131.016730812362</v>
      </c>
      <c r="N48" s="36">
        <f>Input!K15</f>
        <v>521</v>
      </c>
      <c r="O48" s="22">
        <f t="shared" si="13"/>
        <v>4973902.1669208575</v>
      </c>
      <c r="P48" s="22">
        <f t="shared" si="14"/>
        <v>5106562.8358711107</v>
      </c>
      <c r="Q48" s="35">
        <f t="shared" si="15"/>
        <v>5278259.7167532407</v>
      </c>
      <c r="R48" s="288">
        <f t="shared" si="16"/>
        <v>5573.5060731431668</v>
      </c>
      <c r="S48" s="288">
        <f t="shared" si="17"/>
        <v>5722.1589857353729</v>
      </c>
      <c r="T48" s="288">
        <f t="shared" si="18"/>
        <v>5914.5539256078437</v>
      </c>
      <c r="U48" s="288">
        <f>R48*'Water Use Current M&amp;I'!I48</f>
        <v>1950.7271256001081</v>
      </c>
      <c r="V48" s="288">
        <f>S48*'Water Use Current M&amp;I'!I48</f>
        <v>2002.7556450073803</v>
      </c>
      <c r="W48" s="288">
        <f>T48*'Water Use Current M&amp;I'!I48</f>
        <v>2070.093873962745</v>
      </c>
      <c r="X48" s="290">
        <f t="shared" si="19"/>
        <v>1136.7956759134779</v>
      </c>
      <c r="Y48" s="290">
        <f t="shared" si="20"/>
        <v>1167.1155474681282</v>
      </c>
      <c r="Z48" s="292">
        <f t="shared" si="21"/>
        <v>1206.3572263762335</v>
      </c>
      <c r="AA48" s="193" t="s">
        <v>791</v>
      </c>
      <c r="AB48" s="282">
        <f>SUM(X23,X147,X212)</f>
        <v>19.336538399843917</v>
      </c>
      <c r="AC48" s="282">
        <f>SUM(Y23,Y147,Y212)</f>
        <v>19.937293125453834</v>
      </c>
      <c r="AD48" s="282">
        <f>SUM(Z23,Z147,Z212)</f>
        <v>20.710846781370734</v>
      </c>
      <c r="AE48" s="30"/>
      <c r="AF48" s="161" t="s">
        <v>151</v>
      </c>
      <c r="AG48" s="171" t="s">
        <v>801</v>
      </c>
      <c r="AH48" s="236"/>
      <c r="AI48" s="236">
        <f>Input!AE46</f>
        <v>0</v>
      </c>
      <c r="AJ48" s="193" t="s">
        <v>791</v>
      </c>
      <c r="AK48" s="211">
        <f>SUM(AI23,AI147,AI212)</f>
        <v>0</v>
      </c>
      <c r="AL48" s="161" t="s">
        <v>151</v>
      </c>
      <c r="AM48" s="171" t="s">
        <v>801</v>
      </c>
      <c r="AN48" s="233">
        <f>Input!AF46</f>
        <v>0</v>
      </c>
      <c r="AO48" s="233">
        <f>AN48*'Water Use Current M&amp;I'!$I$5</f>
        <v>0</v>
      </c>
      <c r="AQ48" s="423" t="s">
        <v>791</v>
      </c>
      <c r="AR48" s="190">
        <f>SUM(AO23,AO147,AO212)</f>
        <v>0</v>
      </c>
      <c r="AS48" s="179" t="s">
        <v>151</v>
      </c>
      <c r="AT48" s="171" t="s">
        <v>801</v>
      </c>
      <c r="AU48" s="173">
        <f>Input!AG46</f>
        <v>0</v>
      </c>
      <c r="AV48" s="173">
        <v>0</v>
      </c>
      <c r="AW48" s="173"/>
      <c r="AX48" s="173">
        <f>AU48*'Water Use Current M&amp;I'!$I$48</f>
        <v>0</v>
      </c>
      <c r="AY48" s="173">
        <f t="shared" si="22"/>
        <v>0</v>
      </c>
      <c r="AZ48" s="424" t="s">
        <v>791</v>
      </c>
      <c r="BA48" s="195">
        <f>SUM(AY23,AY147,AY212)</f>
        <v>0</v>
      </c>
      <c r="BB48" s="426" t="s">
        <v>791</v>
      </c>
      <c r="BC48" s="170">
        <f t="shared" si="42"/>
        <v>0</v>
      </c>
      <c r="BD48" s="170">
        <f t="shared" si="43"/>
        <v>0</v>
      </c>
      <c r="BE48" s="170">
        <f t="shared" si="44"/>
        <v>0</v>
      </c>
      <c r="BF48" s="148">
        <f t="shared" si="23"/>
        <v>0</v>
      </c>
      <c r="BH48" s="427" t="s">
        <v>791</v>
      </c>
      <c r="BI48" s="282">
        <f t="shared" si="45"/>
        <v>19.336538399843917</v>
      </c>
      <c r="BJ48" s="282">
        <f t="shared" si="46"/>
        <v>19.937293125453834</v>
      </c>
      <c r="BK48" s="280">
        <f t="shared" si="47"/>
        <v>20.710846781370734</v>
      </c>
    </row>
    <row r="49" spans="1:63" x14ac:dyDescent="0.3">
      <c r="A49" s="179" t="s">
        <v>151</v>
      </c>
      <c r="B49" s="333" t="s">
        <v>804</v>
      </c>
      <c r="C49" s="333">
        <f>Input!$J$15</f>
        <v>8211</v>
      </c>
      <c r="D49" s="178">
        <f>'Current Groundwater M&amp;I'!K47</f>
        <v>0.41724515899999998</v>
      </c>
      <c r="E49" s="36">
        <f>$E$48</f>
        <v>11100</v>
      </c>
      <c r="F49" s="12">
        <f>$F$48</f>
        <v>11700</v>
      </c>
      <c r="G49" s="12">
        <f>$G$48</f>
        <v>12500</v>
      </c>
      <c r="H49" s="22">
        <f t="shared" si="7"/>
        <v>7.5367597397909183E-3</v>
      </c>
      <c r="I49" s="22">
        <f t="shared" si="8"/>
        <v>8.8528530769264695E-3</v>
      </c>
      <c r="J49" s="22">
        <f t="shared" si="9"/>
        <v>1.0506348139540093E-2</v>
      </c>
      <c r="K49" s="22">
        <f t="shared" si="10"/>
        <v>9546.8371725928173</v>
      </c>
      <c r="L49" s="22">
        <f t="shared" si="11"/>
        <v>9801.4641763361051</v>
      </c>
      <c r="M49" s="35">
        <f t="shared" si="12"/>
        <v>10131.016730812362</v>
      </c>
      <c r="N49" s="36">
        <f>$N$48</f>
        <v>521</v>
      </c>
      <c r="O49" s="22">
        <f t="shared" si="13"/>
        <v>4973902.1669208575</v>
      </c>
      <c r="P49" s="22">
        <f t="shared" si="14"/>
        <v>5106562.8358711107</v>
      </c>
      <c r="Q49" s="35">
        <f t="shared" si="15"/>
        <v>5278259.7167532407</v>
      </c>
      <c r="R49" s="288">
        <f t="shared" si="16"/>
        <v>5573.5060731431668</v>
      </c>
      <c r="S49" s="288">
        <f t="shared" si="17"/>
        <v>5722.1589857353729</v>
      </c>
      <c r="T49" s="288">
        <f t="shared" si="18"/>
        <v>5914.5539256078437</v>
      </c>
      <c r="U49" s="288">
        <f>R49*'Water Use Current M&amp;I'!I49</f>
        <v>1950.7271256001081</v>
      </c>
      <c r="V49" s="288">
        <f>S49*'Water Use Current M&amp;I'!I49</f>
        <v>2002.7556450073803</v>
      </c>
      <c r="W49" s="288">
        <f>T49*'Water Use Current M&amp;I'!I49</f>
        <v>2070.093873962745</v>
      </c>
      <c r="X49" s="290">
        <f t="shared" si="19"/>
        <v>813.93144968663</v>
      </c>
      <c r="Y49" s="290">
        <f t="shared" si="20"/>
        <v>835.64009753925188</v>
      </c>
      <c r="Z49" s="292">
        <f t="shared" si="21"/>
        <v>863.73664758651148</v>
      </c>
      <c r="AA49" s="193" t="s">
        <v>792</v>
      </c>
      <c r="AB49" s="282">
        <f>SUM(X126,X213)</f>
        <v>3.3386161687545726</v>
      </c>
      <c r="AC49" s="282">
        <f>SUM(Y126,Y213)</f>
        <v>3.4301020435348866</v>
      </c>
      <c r="AD49" s="282">
        <f>SUM(Z126,Z213)</f>
        <v>3.5684350456099141</v>
      </c>
      <c r="AE49" s="30"/>
      <c r="AF49" s="161" t="s">
        <v>151</v>
      </c>
      <c r="AG49" s="171" t="s">
        <v>804</v>
      </c>
      <c r="AH49" s="236"/>
      <c r="AI49" s="236">
        <f>Input!AE47</f>
        <v>0</v>
      </c>
      <c r="AJ49" s="193" t="s">
        <v>792</v>
      </c>
      <c r="AK49" s="211">
        <f>SUM(AI126,AI213)</f>
        <v>0</v>
      </c>
      <c r="AL49" s="161" t="s">
        <v>151</v>
      </c>
      <c r="AM49" s="171" t="s">
        <v>804</v>
      </c>
      <c r="AN49" s="233">
        <f>Input!AF47</f>
        <v>0</v>
      </c>
      <c r="AO49" s="233">
        <f>AN49*'Water Use Current M&amp;I'!$I$5</f>
        <v>0</v>
      </c>
      <c r="AQ49" s="423" t="s">
        <v>792</v>
      </c>
      <c r="AR49" s="190">
        <f>SUM(AO126,AO213)</f>
        <v>0</v>
      </c>
      <c r="AS49" s="179" t="s">
        <v>151</v>
      </c>
      <c r="AT49" s="171" t="s">
        <v>804</v>
      </c>
      <c r="AU49" s="173">
        <f>Input!AG47</f>
        <v>0</v>
      </c>
      <c r="AV49" s="173">
        <v>0</v>
      </c>
      <c r="AW49" s="173"/>
      <c r="AX49" s="173">
        <f>AU49*'Water Use Current M&amp;I'!$I$48</f>
        <v>0</v>
      </c>
      <c r="AY49" s="173">
        <f t="shared" si="22"/>
        <v>0</v>
      </c>
      <c r="AZ49" s="424" t="s">
        <v>792</v>
      </c>
      <c r="BA49" s="195">
        <f>SUM(AY126,AY213)</f>
        <v>0</v>
      </c>
      <c r="BB49" s="426" t="s">
        <v>792</v>
      </c>
      <c r="BC49" s="170">
        <f t="shared" si="42"/>
        <v>0</v>
      </c>
      <c r="BD49" s="170">
        <f t="shared" si="43"/>
        <v>0</v>
      </c>
      <c r="BE49" s="170">
        <f t="shared" si="44"/>
        <v>0</v>
      </c>
      <c r="BF49" s="148">
        <f t="shared" si="23"/>
        <v>0</v>
      </c>
      <c r="BH49" s="427" t="s">
        <v>792</v>
      </c>
      <c r="BI49" s="282">
        <f t="shared" si="45"/>
        <v>3.3386161687545726</v>
      </c>
      <c r="BJ49" s="282">
        <f t="shared" si="46"/>
        <v>3.4301020435348866</v>
      </c>
      <c r="BK49" s="280">
        <f t="shared" si="47"/>
        <v>3.5684350456099141</v>
      </c>
    </row>
    <row r="50" spans="1:63" x14ac:dyDescent="0.3">
      <c r="A50" s="179" t="s">
        <v>287</v>
      </c>
      <c r="B50" s="333" t="s">
        <v>801</v>
      </c>
      <c r="C50" s="333">
        <f>Input!$J$16</f>
        <v>3495</v>
      </c>
      <c r="D50" s="178">
        <f>'Current Groundwater M&amp;I'!K48</f>
        <v>0.90786838299999995</v>
      </c>
      <c r="E50" s="319">
        <f>Input!$Z$16</f>
        <v>4600</v>
      </c>
      <c r="F50" s="319">
        <f>Input!$AA$16</f>
        <v>4900</v>
      </c>
      <c r="G50" s="319">
        <f>Input!$AB$16</f>
        <v>5200</v>
      </c>
      <c r="H50" s="22">
        <f t="shared" si="7"/>
        <v>6.8680731952318937E-3</v>
      </c>
      <c r="I50" s="22">
        <f t="shared" si="8"/>
        <v>8.4475457357701834E-3</v>
      </c>
      <c r="J50" s="22">
        <f t="shared" si="9"/>
        <v>9.9331312475402014E-3</v>
      </c>
      <c r="K50" s="22">
        <f t="shared" si="10"/>
        <v>4009.6134477029082</v>
      </c>
      <c r="L50" s="22">
        <f t="shared" si="11"/>
        <v>4138.2967510800863</v>
      </c>
      <c r="M50" s="35">
        <f t="shared" si="12"/>
        <v>4263.0974654586535</v>
      </c>
      <c r="N50" s="36">
        <f>Input!K16</f>
        <v>193</v>
      </c>
      <c r="O50" s="22">
        <f t="shared" si="13"/>
        <v>773855.39540666132</v>
      </c>
      <c r="P50" s="22">
        <f t="shared" si="14"/>
        <v>798691.27295845666</v>
      </c>
      <c r="Q50" s="35">
        <f t="shared" si="15"/>
        <v>822777.81083352014</v>
      </c>
      <c r="R50" s="288">
        <f t="shared" si="16"/>
        <v>867.14366332293434</v>
      </c>
      <c r="S50" s="288">
        <f t="shared" si="17"/>
        <v>894.97350591359861</v>
      </c>
      <c r="T50" s="288">
        <f t="shared" si="18"/>
        <v>921.96367592950094</v>
      </c>
      <c r="U50" s="288">
        <f>R50*'Water Use Current M&amp;I'!I50</f>
        <v>303.50028216302701</v>
      </c>
      <c r="V50" s="288">
        <f>S50*'Water Use Current M&amp;I'!I50</f>
        <v>313.24072706975949</v>
      </c>
      <c r="W50" s="288">
        <f>T50*'Water Use Current M&amp;I'!I50</f>
        <v>322.68728657532529</v>
      </c>
      <c r="X50" s="290">
        <f t="shared" si="19"/>
        <v>275.53831040739107</v>
      </c>
      <c r="Y50" s="290">
        <f t="shared" si="20"/>
        <v>284.38135237456686</v>
      </c>
      <c r="Z50" s="292">
        <f t="shared" si="21"/>
        <v>292.95758507779817</v>
      </c>
      <c r="AA50" s="193" t="s">
        <v>793</v>
      </c>
      <c r="AB50" s="282">
        <f>SUM(X45,X127)</f>
        <v>35.25952558979214</v>
      </c>
      <c r="AC50" s="282">
        <f>SUM(Y45,Y127)</f>
        <v>36.280037826919035</v>
      </c>
      <c r="AD50" s="282">
        <f>SUM(Z45,Z127)</f>
        <v>38.1235190816748</v>
      </c>
      <c r="AE50" s="30"/>
      <c r="AF50" s="161" t="s">
        <v>287</v>
      </c>
      <c r="AG50" s="171" t="s">
        <v>801</v>
      </c>
      <c r="AH50" s="236"/>
      <c r="AI50" s="236">
        <f>Input!AE48</f>
        <v>0</v>
      </c>
      <c r="AJ50" s="193" t="s">
        <v>793</v>
      </c>
      <c r="AK50" s="211">
        <f>SUM(AI45,AI127)</f>
        <v>0</v>
      </c>
      <c r="AL50" s="161" t="s">
        <v>287</v>
      </c>
      <c r="AM50" s="171" t="s">
        <v>801</v>
      </c>
      <c r="AN50" s="233">
        <f>Input!AF48</f>
        <v>0</v>
      </c>
      <c r="AO50" s="233">
        <f>AN50*'Water Use Current M&amp;I'!$I$5</f>
        <v>0</v>
      </c>
      <c r="AQ50" s="423" t="s">
        <v>793</v>
      </c>
      <c r="AR50" s="190">
        <f>SUM(AO45,AO127)</f>
        <v>0</v>
      </c>
      <c r="AS50" s="179" t="s">
        <v>287</v>
      </c>
      <c r="AT50" s="171" t="s">
        <v>801</v>
      </c>
      <c r="AU50" s="173">
        <f>Input!AG48</f>
        <v>0</v>
      </c>
      <c r="AV50" s="173">
        <v>0</v>
      </c>
      <c r="AW50" s="173"/>
      <c r="AX50" s="173">
        <f>AU50*'Water Use Current M&amp;I'!$I$50</f>
        <v>0</v>
      </c>
      <c r="AY50" s="173">
        <f t="shared" si="22"/>
        <v>0</v>
      </c>
      <c r="AZ50" s="424" t="s">
        <v>793</v>
      </c>
      <c r="BA50" s="195">
        <f>SUM(AY45,AY127)</f>
        <v>0</v>
      </c>
      <c r="BB50" s="426" t="s">
        <v>793</v>
      </c>
      <c r="BC50" s="170">
        <f t="shared" si="42"/>
        <v>0</v>
      </c>
      <c r="BD50" s="170">
        <f t="shared" si="43"/>
        <v>0</v>
      </c>
      <c r="BE50" s="170">
        <f t="shared" si="44"/>
        <v>0</v>
      </c>
      <c r="BF50" s="148">
        <f t="shared" si="23"/>
        <v>0</v>
      </c>
      <c r="BH50" s="427" t="s">
        <v>793</v>
      </c>
      <c r="BI50" s="282">
        <f t="shared" si="45"/>
        <v>35.25952558979214</v>
      </c>
      <c r="BJ50" s="282">
        <f t="shared" si="46"/>
        <v>36.280037826919035</v>
      </c>
      <c r="BK50" s="280">
        <f t="shared" si="47"/>
        <v>38.1235190816748</v>
      </c>
    </row>
    <row r="51" spans="1:63" x14ac:dyDescent="0.3">
      <c r="A51" s="179" t="s">
        <v>287</v>
      </c>
      <c r="B51" s="333" t="s">
        <v>802</v>
      </c>
      <c r="C51" s="333">
        <f>Input!$J$16</f>
        <v>3495</v>
      </c>
      <c r="D51" s="178">
        <f>'Current Groundwater M&amp;I'!K49</f>
        <v>6.2947070000000001E-3</v>
      </c>
      <c r="E51" s="36">
        <f>$E$50</f>
        <v>4600</v>
      </c>
      <c r="F51" s="12">
        <f>$F$50</f>
        <v>4900</v>
      </c>
      <c r="G51" s="12">
        <f>$G$50</f>
        <v>5200</v>
      </c>
      <c r="H51" s="22">
        <f t="shared" si="7"/>
        <v>6.8680731952318937E-3</v>
      </c>
      <c r="I51" s="22">
        <f t="shared" si="8"/>
        <v>8.4475457357701834E-3</v>
      </c>
      <c r="J51" s="22">
        <f t="shared" si="9"/>
        <v>9.9331312475402014E-3</v>
      </c>
      <c r="K51" s="22">
        <f t="shared" si="10"/>
        <v>4009.6134477029082</v>
      </c>
      <c r="L51" s="22">
        <f t="shared" si="11"/>
        <v>4138.2967510800863</v>
      </c>
      <c r="M51" s="35">
        <f t="shared" si="12"/>
        <v>4263.0974654586535</v>
      </c>
      <c r="N51" s="36">
        <f>$N$50</f>
        <v>193</v>
      </c>
      <c r="O51" s="22">
        <f t="shared" si="13"/>
        <v>773855.39540666132</v>
      </c>
      <c r="P51" s="22">
        <f t="shared" si="14"/>
        <v>798691.27295845666</v>
      </c>
      <c r="Q51" s="35">
        <f t="shared" si="15"/>
        <v>822777.81083352014</v>
      </c>
      <c r="R51" s="288">
        <f t="shared" si="16"/>
        <v>867.14366332293434</v>
      </c>
      <c r="S51" s="288">
        <f t="shared" si="17"/>
        <v>894.97350591359861</v>
      </c>
      <c r="T51" s="288">
        <f t="shared" si="18"/>
        <v>921.96367592950094</v>
      </c>
      <c r="U51" s="288">
        <f>R51*'Water Use Current M&amp;I'!I51</f>
        <v>303.50028216302701</v>
      </c>
      <c r="V51" s="288">
        <f>S51*'Water Use Current M&amp;I'!I51</f>
        <v>313.24072706975949</v>
      </c>
      <c r="W51" s="288">
        <f>T51*'Water Use Current M&amp;I'!I51</f>
        <v>322.68728657532529</v>
      </c>
      <c r="X51" s="290">
        <f t="shared" si="19"/>
        <v>1.9104453506335812</v>
      </c>
      <c r="Y51" s="290">
        <f t="shared" si="20"/>
        <v>1.9717585973711045</v>
      </c>
      <c r="Z51" s="292">
        <f t="shared" si="21"/>
        <v>2.031221921616706</v>
      </c>
      <c r="AA51" s="193" t="s">
        <v>794</v>
      </c>
      <c r="AB51" s="282">
        <f>SUM(X24,X148)</f>
        <v>25.090307864365929</v>
      </c>
      <c r="AC51" s="282">
        <f>SUM(Y24,Y148)</f>
        <v>25.991211655898333</v>
      </c>
      <c r="AD51" s="282">
        <f>SUM(Z24,Z148)</f>
        <v>27.145869497788532</v>
      </c>
      <c r="AE51" s="30"/>
      <c r="AF51" s="161" t="s">
        <v>287</v>
      </c>
      <c r="AG51" s="171" t="s">
        <v>802</v>
      </c>
      <c r="AH51" s="236"/>
      <c r="AI51" s="236">
        <f>Input!AE49</f>
        <v>0</v>
      </c>
      <c r="AJ51" s="193" t="s">
        <v>794</v>
      </c>
      <c r="AK51" s="211">
        <f>SUM(AI24,AI148)</f>
        <v>0</v>
      </c>
      <c r="AL51" s="161" t="s">
        <v>287</v>
      </c>
      <c r="AM51" s="171" t="s">
        <v>802</v>
      </c>
      <c r="AN51" s="233">
        <f>Input!AF49</f>
        <v>0</v>
      </c>
      <c r="AO51" s="233">
        <f>AN51*'Water Use Current M&amp;I'!$I$5</f>
        <v>0</v>
      </c>
      <c r="AQ51" s="423" t="s">
        <v>794</v>
      </c>
      <c r="AR51" s="190">
        <f>SUM(AO24,AO148)</f>
        <v>0</v>
      </c>
      <c r="AS51" s="179" t="s">
        <v>287</v>
      </c>
      <c r="AT51" s="171" t="s">
        <v>802</v>
      </c>
      <c r="AU51" s="173">
        <f>Input!AG49</f>
        <v>0</v>
      </c>
      <c r="AV51" s="173">
        <v>0</v>
      </c>
      <c r="AW51" s="173"/>
      <c r="AX51" s="173">
        <f>AU51*'Water Use Current M&amp;I'!$I$50</f>
        <v>0</v>
      </c>
      <c r="AY51" s="173">
        <f t="shared" si="22"/>
        <v>0</v>
      </c>
      <c r="AZ51" s="424" t="s">
        <v>794</v>
      </c>
      <c r="BA51" s="195">
        <f>SUM(AY24,AY148)</f>
        <v>0</v>
      </c>
      <c r="BB51" s="426" t="s">
        <v>794</v>
      </c>
      <c r="BC51" s="170">
        <f t="shared" si="42"/>
        <v>0</v>
      </c>
      <c r="BD51" s="170">
        <f t="shared" si="43"/>
        <v>0</v>
      </c>
      <c r="BE51" s="170">
        <f t="shared" si="44"/>
        <v>0</v>
      </c>
      <c r="BF51" s="148">
        <f t="shared" si="23"/>
        <v>0</v>
      </c>
      <c r="BH51" s="427" t="s">
        <v>794</v>
      </c>
      <c r="BI51" s="282">
        <f t="shared" si="45"/>
        <v>25.090307864365929</v>
      </c>
      <c r="BJ51" s="282">
        <f t="shared" si="46"/>
        <v>25.991211655898333</v>
      </c>
      <c r="BK51" s="280">
        <f t="shared" si="47"/>
        <v>27.145869497788532</v>
      </c>
    </row>
    <row r="52" spans="1:63" x14ac:dyDescent="0.3">
      <c r="A52" s="179" t="s">
        <v>287</v>
      </c>
      <c r="B52" s="333" t="s">
        <v>805</v>
      </c>
      <c r="C52" s="333">
        <f>Input!$J$16</f>
        <v>3495</v>
      </c>
      <c r="D52" s="178">
        <f>'Current Groundwater M&amp;I'!K50</f>
        <v>8.5836910000000002E-2</v>
      </c>
      <c r="E52" s="36">
        <f>$E$50</f>
        <v>4600</v>
      </c>
      <c r="F52" s="173">
        <f>$F$50</f>
        <v>4900</v>
      </c>
      <c r="G52" s="173">
        <f>$G$50</f>
        <v>5200</v>
      </c>
      <c r="H52" s="22">
        <f t="shared" si="7"/>
        <v>6.8680731952318937E-3</v>
      </c>
      <c r="I52" s="22">
        <f t="shared" si="8"/>
        <v>8.4475457357701834E-3</v>
      </c>
      <c r="J52" s="22">
        <f t="shared" si="9"/>
        <v>9.9331312475402014E-3</v>
      </c>
      <c r="K52" s="22">
        <f t="shared" si="10"/>
        <v>4009.6134477029082</v>
      </c>
      <c r="L52" s="22">
        <f t="shared" si="11"/>
        <v>4138.2967510800863</v>
      </c>
      <c r="M52" s="35">
        <f t="shared" si="12"/>
        <v>4263.0974654586535</v>
      </c>
      <c r="N52" s="36">
        <f>$N$50</f>
        <v>193</v>
      </c>
      <c r="O52" s="22">
        <f t="shared" si="13"/>
        <v>773855.39540666132</v>
      </c>
      <c r="P52" s="22">
        <f t="shared" si="14"/>
        <v>798691.27295845666</v>
      </c>
      <c r="Q52" s="35">
        <f t="shared" si="15"/>
        <v>822777.81083352014</v>
      </c>
      <c r="R52" s="288">
        <f t="shared" si="16"/>
        <v>867.14366332293434</v>
      </c>
      <c r="S52" s="288">
        <f t="shared" si="17"/>
        <v>894.97350591359861</v>
      </c>
      <c r="T52" s="288">
        <f t="shared" si="18"/>
        <v>921.96367592950094</v>
      </c>
      <c r="U52" s="288">
        <f>R52*'Water Use Current M&amp;I'!I52</f>
        <v>303.50028216302701</v>
      </c>
      <c r="V52" s="288">
        <f>S52*'Water Use Current M&amp;I'!I52</f>
        <v>313.24072706975949</v>
      </c>
      <c r="W52" s="288">
        <f>T52*'Water Use Current M&amp;I'!I52</f>
        <v>322.68728657532529</v>
      </c>
      <c r="X52" s="290">
        <f t="shared" si="19"/>
        <v>26.051526405002356</v>
      </c>
      <c r="Y52" s="290">
        <f t="shared" si="20"/>
        <v>26.88761609782151</v>
      </c>
      <c r="Z52" s="292">
        <f t="shared" si="21"/>
        <v>27.698479575910405</v>
      </c>
      <c r="AA52" s="193" t="s">
        <v>795</v>
      </c>
      <c r="AB52" s="282">
        <f t="shared" ref="AB52:AD53" si="52">X25</f>
        <v>21.049680338280346</v>
      </c>
      <c r="AC52" s="282">
        <f t="shared" si="52"/>
        <v>21.725242318579323</v>
      </c>
      <c r="AD52" s="282">
        <f t="shared" si="52"/>
        <v>22.594593064357845</v>
      </c>
      <c r="AE52" s="30"/>
      <c r="AF52" s="161" t="s">
        <v>287</v>
      </c>
      <c r="AG52" s="171" t="s">
        <v>805</v>
      </c>
      <c r="AH52" s="236"/>
      <c r="AI52" s="236">
        <f>Input!AE50</f>
        <v>0</v>
      </c>
      <c r="AJ52" s="193" t="s">
        <v>795</v>
      </c>
      <c r="AK52" s="211">
        <f>AI25</f>
        <v>0</v>
      </c>
      <c r="AL52" s="161" t="s">
        <v>287</v>
      </c>
      <c r="AM52" s="171" t="s">
        <v>805</v>
      </c>
      <c r="AN52" s="233">
        <f>Input!AF50</f>
        <v>0</v>
      </c>
      <c r="AO52" s="233">
        <f>AN52*'Water Use Current M&amp;I'!$I$5</f>
        <v>0</v>
      </c>
      <c r="AQ52" s="423" t="s">
        <v>795</v>
      </c>
      <c r="AR52" s="190">
        <f>AO25</f>
        <v>0</v>
      </c>
      <c r="AS52" s="179" t="s">
        <v>287</v>
      </c>
      <c r="AT52" s="171" t="s">
        <v>805</v>
      </c>
      <c r="AU52" s="173">
        <f>Input!AG50</f>
        <v>0</v>
      </c>
      <c r="AV52" s="173">
        <v>0</v>
      </c>
      <c r="AW52" s="173"/>
      <c r="AX52" s="173">
        <f>AU52*'Water Use Current M&amp;I'!$I$50</f>
        <v>0</v>
      </c>
      <c r="AY52" s="173">
        <f t="shared" si="22"/>
        <v>0</v>
      </c>
      <c r="AZ52" s="424" t="s">
        <v>795</v>
      </c>
      <c r="BA52" s="195">
        <f>AY25</f>
        <v>0</v>
      </c>
      <c r="BB52" s="426" t="s">
        <v>795</v>
      </c>
      <c r="BC52" s="170">
        <f t="shared" si="42"/>
        <v>0</v>
      </c>
      <c r="BD52" s="170">
        <f t="shared" si="43"/>
        <v>0</v>
      </c>
      <c r="BE52" s="170">
        <f t="shared" si="44"/>
        <v>0</v>
      </c>
      <c r="BF52" s="148">
        <f t="shared" si="23"/>
        <v>0</v>
      </c>
      <c r="BH52" s="427" t="s">
        <v>795</v>
      </c>
      <c r="BI52" s="282">
        <f t="shared" si="45"/>
        <v>21.049680338280346</v>
      </c>
      <c r="BJ52" s="282">
        <f t="shared" si="46"/>
        <v>21.725242318579323</v>
      </c>
      <c r="BK52" s="280">
        <f t="shared" si="47"/>
        <v>22.594593064357845</v>
      </c>
    </row>
    <row r="53" spans="1:63" x14ac:dyDescent="0.3">
      <c r="A53" s="179" t="s">
        <v>302</v>
      </c>
      <c r="B53" s="333" t="s">
        <v>783</v>
      </c>
      <c r="C53" s="333">
        <f>Input!$J$17</f>
        <v>5924</v>
      </c>
      <c r="D53" s="178">
        <f>'Current Groundwater M&amp;I'!K51</f>
        <v>0.97113436900000005</v>
      </c>
      <c r="E53" s="319">
        <f>Input!$Z$17</f>
        <v>10100</v>
      </c>
      <c r="F53" s="319">
        <f>Input!$AA$17</f>
        <v>10300</v>
      </c>
      <c r="G53" s="319">
        <f>Input!$AB$17</f>
        <v>10600</v>
      </c>
      <c r="H53" s="22">
        <f t="shared" si="7"/>
        <v>1.3338088186041533E-2</v>
      </c>
      <c r="I53" s="22">
        <f t="shared" si="8"/>
        <v>1.3828299970750944E-2</v>
      </c>
      <c r="J53" s="22">
        <f t="shared" si="9"/>
        <v>1.4546052617811727E-2</v>
      </c>
      <c r="K53" s="22">
        <f t="shared" si="10"/>
        <v>7735.1405934216855</v>
      </c>
      <c r="L53" s="22">
        <f t="shared" si="11"/>
        <v>7811.3507154652834</v>
      </c>
      <c r="M53" s="35">
        <f t="shared" si="12"/>
        <v>7924.2917664608995</v>
      </c>
      <c r="N53" s="36">
        <f>Input!K17</f>
        <v>141</v>
      </c>
      <c r="O53" s="22">
        <f t="shared" si="13"/>
        <v>1090654.8236724576</v>
      </c>
      <c r="P53" s="22">
        <f t="shared" si="14"/>
        <v>1101400.450880605</v>
      </c>
      <c r="Q53" s="35">
        <f t="shared" si="15"/>
        <v>1117325.1390709868</v>
      </c>
      <c r="R53" s="288">
        <f t="shared" si="16"/>
        <v>1222.1332626661722</v>
      </c>
      <c r="S53" s="288">
        <f t="shared" si="17"/>
        <v>1234.1742752342618</v>
      </c>
      <c r="T53" s="288">
        <f t="shared" si="18"/>
        <v>1252.0186845859942</v>
      </c>
      <c r="U53" s="288">
        <f>R53*'Water Use Current M&amp;I'!I53</f>
        <v>427.74664193316022</v>
      </c>
      <c r="V53" s="288">
        <f>S53*'Water Use Current M&amp;I'!I53</f>
        <v>431.96099633199162</v>
      </c>
      <c r="W53" s="288">
        <f>T53*'Water Use Current M&amp;I'!I53</f>
        <v>438.20653960509793</v>
      </c>
      <c r="X53" s="290">
        <f t="shared" si="19"/>
        <v>415.39946520562853</v>
      </c>
      <c r="Y53" s="290">
        <f t="shared" si="20"/>
        <v>419.49216960548</v>
      </c>
      <c r="Z53" s="292">
        <f t="shared" si="21"/>
        <v>425.55743133107029</v>
      </c>
      <c r="AA53" s="193" t="s">
        <v>796</v>
      </c>
      <c r="AB53" s="282">
        <f t="shared" si="52"/>
        <v>53.193111379797308</v>
      </c>
      <c r="AC53" s="282">
        <f t="shared" si="52"/>
        <v>54.900274770618452</v>
      </c>
      <c r="AD53" s="282">
        <f t="shared" si="52"/>
        <v>57.097147611685294</v>
      </c>
      <c r="AE53" s="30"/>
      <c r="AF53" s="161" t="s">
        <v>302</v>
      </c>
      <c r="AG53" s="171" t="s">
        <v>783</v>
      </c>
      <c r="AH53" s="236"/>
      <c r="AI53" s="236">
        <f>Input!AE51</f>
        <v>0</v>
      </c>
      <c r="AJ53" s="193" t="s">
        <v>796</v>
      </c>
      <c r="AK53" s="211">
        <f>AI26</f>
        <v>0</v>
      </c>
      <c r="AL53" s="161" t="s">
        <v>302</v>
      </c>
      <c r="AM53" s="171" t="s">
        <v>783</v>
      </c>
      <c r="AN53" s="233">
        <f>Input!AF51</f>
        <v>0</v>
      </c>
      <c r="AO53" s="233">
        <f>AN53*'Water Use Current M&amp;I'!$I$5</f>
        <v>0</v>
      </c>
      <c r="AQ53" s="423" t="s">
        <v>796</v>
      </c>
      <c r="AR53" s="190">
        <f>AO26</f>
        <v>0</v>
      </c>
      <c r="AS53" s="179" t="s">
        <v>302</v>
      </c>
      <c r="AT53" s="171" t="s">
        <v>783</v>
      </c>
      <c r="AU53" s="173">
        <f>Input!AG51</f>
        <v>0</v>
      </c>
      <c r="AV53" s="173">
        <v>0</v>
      </c>
      <c r="AW53" s="173"/>
      <c r="AX53" s="173">
        <f>AU53*'Water Use Current M&amp;I'!$I$53</f>
        <v>0</v>
      </c>
      <c r="AY53" s="173">
        <f t="shared" si="22"/>
        <v>0</v>
      </c>
      <c r="AZ53" s="424" t="s">
        <v>796</v>
      </c>
      <c r="BA53" s="195">
        <f>AY26</f>
        <v>0</v>
      </c>
      <c r="BB53" s="426" t="s">
        <v>796</v>
      </c>
      <c r="BC53" s="170">
        <f t="shared" si="42"/>
        <v>0</v>
      </c>
      <c r="BD53" s="170">
        <f t="shared" si="43"/>
        <v>0</v>
      </c>
      <c r="BE53" s="170">
        <f t="shared" si="44"/>
        <v>0</v>
      </c>
      <c r="BF53" s="148">
        <f t="shared" si="23"/>
        <v>0</v>
      </c>
      <c r="BH53" s="427" t="s">
        <v>796</v>
      </c>
      <c r="BI53" s="282">
        <f t="shared" si="45"/>
        <v>53.193111379797308</v>
      </c>
      <c r="BJ53" s="282">
        <f t="shared" si="46"/>
        <v>54.900274770618452</v>
      </c>
      <c r="BK53" s="280">
        <f t="shared" si="47"/>
        <v>57.097147611685294</v>
      </c>
    </row>
    <row r="54" spans="1:63" x14ac:dyDescent="0.3">
      <c r="A54" s="179" t="s">
        <v>302</v>
      </c>
      <c r="B54" s="333" t="s">
        <v>786</v>
      </c>
      <c r="C54" s="333">
        <f>Input!$J$17</f>
        <v>5924</v>
      </c>
      <c r="D54" s="178">
        <f>'Current Groundwater M&amp;I'!K52</f>
        <v>2.8190412000000001E-2</v>
      </c>
      <c r="E54" s="36">
        <f>$E$53</f>
        <v>10100</v>
      </c>
      <c r="F54" s="12">
        <f>$F$53</f>
        <v>10300</v>
      </c>
      <c r="G54" s="12">
        <f>$G$53</f>
        <v>10600</v>
      </c>
      <c r="H54" s="22">
        <f t="shared" si="7"/>
        <v>1.3338088186041533E-2</v>
      </c>
      <c r="I54" s="22">
        <f t="shared" si="8"/>
        <v>1.3828299970750944E-2</v>
      </c>
      <c r="J54" s="22">
        <f t="shared" si="9"/>
        <v>1.4546052617811727E-2</v>
      </c>
      <c r="K54" s="22">
        <f t="shared" si="10"/>
        <v>7735.1405934216855</v>
      </c>
      <c r="L54" s="22">
        <f t="shared" si="11"/>
        <v>7811.3507154652834</v>
      </c>
      <c r="M54" s="35">
        <f t="shared" si="12"/>
        <v>7924.2917664608995</v>
      </c>
      <c r="N54" s="36">
        <f>$N$53</f>
        <v>141</v>
      </c>
      <c r="O54" s="22">
        <f t="shared" si="13"/>
        <v>1090654.8236724576</v>
      </c>
      <c r="P54" s="22">
        <f t="shared" si="14"/>
        <v>1101400.450880605</v>
      </c>
      <c r="Q54" s="35">
        <f t="shared" si="15"/>
        <v>1117325.1390709868</v>
      </c>
      <c r="R54" s="288">
        <f t="shared" si="16"/>
        <v>1222.1332626661722</v>
      </c>
      <c r="S54" s="288">
        <f t="shared" si="17"/>
        <v>1234.1742752342618</v>
      </c>
      <c r="T54" s="288">
        <f t="shared" si="18"/>
        <v>1252.0186845859942</v>
      </c>
      <c r="U54" s="288">
        <f>R54*'Water Use Current M&amp;I'!I54</f>
        <v>427.74664193316022</v>
      </c>
      <c r="V54" s="288">
        <f>S54*'Water Use Current M&amp;I'!I54</f>
        <v>431.96099633199162</v>
      </c>
      <c r="W54" s="288">
        <f>T54*'Water Use Current M&amp;I'!I54</f>
        <v>438.20653960509793</v>
      </c>
      <c r="X54" s="290">
        <f t="shared" si="19"/>
        <v>12.058354067712264</v>
      </c>
      <c r="Y54" s="290">
        <f t="shared" si="20"/>
        <v>12.177158454529334</v>
      </c>
      <c r="Z54" s="292">
        <f t="shared" si="21"/>
        <v>12.353222892562028</v>
      </c>
      <c r="AA54" s="193" t="s">
        <v>797</v>
      </c>
      <c r="AB54" s="282">
        <f>SUM(X27,X149)</f>
        <v>136.48780937979143</v>
      </c>
      <c r="AC54" s="282">
        <f>SUM(Y27,Y149)</f>
        <v>140.86925274034903</v>
      </c>
      <c r="AD54" s="282">
        <f>SUM(Z27,Z149)</f>
        <v>146.50748675250648</v>
      </c>
      <c r="AE54" s="30"/>
      <c r="AF54" s="161" t="s">
        <v>302</v>
      </c>
      <c r="AG54" s="171" t="s">
        <v>786</v>
      </c>
      <c r="AH54" s="236"/>
      <c r="AI54" s="236">
        <f>Input!AE52</f>
        <v>0</v>
      </c>
      <c r="AJ54" s="193" t="s">
        <v>797</v>
      </c>
      <c r="AK54" s="211">
        <f>SUM(AI27,AI149)</f>
        <v>0</v>
      </c>
      <c r="AL54" s="161" t="s">
        <v>302</v>
      </c>
      <c r="AM54" s="171" t="s">
        <v>786</v>
      </c>
      <c r="AN54" s="233">
        <f>Input!AF52</f>
        <v>0</v>
      </c>
      <c r="AO54" s="233">
        <f>AN54*'Water Use Current M&amp;I'!$I$5</f>
        <v>0</v>
      </c>
      <c r="AQ54" s="423" t="s">
        <v>797</v>
      </c>
      <c r="AR54" s="190">
        <f>SUM(AO27,AO149)</f>
        <v>0</v>
      </c>
      <c r="AS54" s="179" t="s">
        <v>302</v>
      </c>
      <c r="AT54" s="171" t="s">
        <v>786</v>
      </c>
      <c r="AU54" s="173">
        <f>Input!AG52</f>
        <v>0</v>
      </c>
      <c r="AV54" s="173">
        <v>0</v>
      </c>
      <c r="AW54" s="173"/>
      <c r="AX54" s="173">
        <f>AU54*'Water Use Current M&amp;I'!$I$53</f>
        <v>0</v>
      </c>
      <c r="AY54" s="173">
        <f t="shared" si="22"/>
        <v>0</v>
      </c>
      <c r="AZ54" s="424" t="s">
        <v>797</v>
      </c>
      <c r="BA54" s="195">
        <f>SUM(AY27,AY149)</f>
        <v>0</v>
      </c>
      <c r="BB54" s="426" t="s">
        <v>797</v>
      </c>
      <c r="BC54" s="170">
        <f t="shared" si="42"/>
        <v>0</v>
      </c>
      <c r="BD54" s="170">
        <f t="shared" si="43"/>
        <v>0</v>
      </c>
      <c r="BE54" s="170">
        <f t="shared" si="44"/>
        <v>0</v>
      </c>
      <c r="BF54" s="148">
        <f t="shared" si="23"/>
        <v>0</v>
      </c>
      <c r="BH54" s="427" t="s">
        <v>797</v>
      </c>
      <c r="BI54" s="282">
        <f t="shared" si="45"/>
        <v>136.48780937979143</v>
      </c>
      <c r="BJ54" s="282">
        <f t="shared" si="46"/>
        <v>140.86925274034903</v>
      </c>
      <c r="BK54" s="280">
        <f t="shared" si="47"/>
        <v>146.50748675250648</v>
      </c>
    </row>
    <row r="55" spans="1:63" x14ac:dyDescent="0.3">
      <c r="A55" s="179" t="s">
        <v>302</v>
      </c>
      <c r="B55" s="333" t="s">
        <v>787</v>
      </c>
      <c r="C55" s="333">
        <f>Input!$J$17</f>
        <v>5924</v>
      </c>
      <c r="D55" s="178">
        <f>'Current Groundwater M&amp;I'!K53</f>
        <v>6.7521900000000001E-4</v>
      </c>
      <c r="E55" s="36">
        <f>$E$53</f>
        <v>10100</v>
      </c>
      <c r="F55" s="173">
        <f>$F$53</f>
        <v>10300</v>
      </c>
      <c r="G55" s="173">
        <f>$G$53</f>
        <v>10600</v>
      </c>
      <c r="H55" s="22">
        <f t="shared" si="7"/>
        <v>1.3338088186041533E-2</v>
      </c>
      <c r="I55" s="22">
        <f t="shared" si="8"/>
        <v>1.3828299970750944E-2</v>
      </c>
      <c r="J55" s="22">
        <f t="shared" si="9"/>
        <v>1.4546052617811727E-2</v>
      </c>
      <c r="K55" s="22">
        <f t="shared" si="10"/>
        <v>7735.1405934216855</v>
      </c>
      <c r="L55" s="22">
        <f t="shared" si="11"/>
        <v>7811.3507154652834</v>
      </c>
      <c r="M55" s="35">
        <f t="shared" si="12"/>
        <v>7924.2917664608995</v>
      </c>
      <c r="N55" s="36">
        <f>$N$53</f>
        <v>141</v>
      </c>
      <c r="O55" s="22">
        <f t="shared" si="13"/>
        <v>1090654.8236724576</v>
      </c>
      <c r="P55" s="22">
        <f t="shared" si="14"/>
        <v>1101400.450880605</v>
      </c>
      <c r="Q55" s="35">
        <f t="shared" si="15"/>
        <v>1117325.1390709868</v>
      </c>
      <c r="R55" s="288">
        <f t="shared" si="16"/>
        <v>1222.1332626661722</v>
      </c>
      <c r="S55" s="288">
        <f t="shared" si="17"/>
        <v>1234.1742752342618</v>
      </c>
      <c r="T55" s="288">
        <f t="shared" si="18"/>
        <v>1252.0186845859942</v>
      </c>
      <c r="U55" s="288">
        <f>R55*'Water Use Current M&amp;I'!I55</f>
        <v>427.74664193316022</v>
      </c>
      <c r="V55" s="288">
        <f>S55*'Water Use Current M&amp;I'!I55</f>
        <v>431.96099633199162</v>
      </c>
      <c r="W55" s="288">
        <f>T55*'Water Use Current M&amp;I'!I55</f>
        <v>438.20653960509793</v>
      </c>
      <c r="X55" s="290">
        <f t="shared" si="19"/>
        <v>0.28882265981946653</v>
      </c>
      <c r="Y55" s="290">
        <f t="shared" si="20"/>
        <v>0.29166827198229106</v>
      </c>
      <c r="Z55" s="292">
        <f t="shared" si="21"/>
        <v>0.29588538146561461</v>
      </c>
      <c r="AA55" s="193" t="s">
        <v>798</v>
      </c>
      <c r="AB55" s="282">
        <f>SUM(X28,X214)</f>
        <v>322.29328548045567</v>
      </c>
      <c r="AC55" s="282">
        <f>SUM(Y28,Y214)</f>
        <v>332.61348752949857</v>
      </c>
      <c r="AD55" s="282">
        <f>SUM(Z28,Z214)</f>
        <v>345.89497077269687</v>
      </c>
      <c r="AE55" s="30"/>
      <c r="AF55" s="161" t="s">
        <v>302</v>
      </c>
      <c r="AG55" s="171" t="s">
        <v>787</v>
      </c>
      <c r="AH55" s="236"/>
      <c r="AI55" s="236">
        <f>Input!AE53</f>
        <v>0</v>
      </c>
      <c r="AJ55" s="193" t="s">
        <v>798</v>
      </c>
      <c r="AK55" s="211">
        <f>SUM(AI28,AI214)</f>
        <v>0</v>
      </c>
      <c r="AL55" s="161" t="s">
        <v>302</v>
      </c>
      <c r="AM55" s="171" t="s">
        <v>787</v>
      </c>
      <c r="AN55" s="233">
        <f>Input!AF53</f>
        <v>0</v>
      </c>
      <c r="AO55" s="233">
        <f>AN55*'Water Use Current M&amp;I'!$I$5</f>
        <v>0</v>
      </c>
      <c r="AQ55" s="423" t="s">
        <v>798</v>
      </c>
      <c r="AR55" s="190">
        <f>SUM(AO28,AO214)</f>
        <v>0</v>
      </c>
      <c r="AS55" s="179" t="s">
        <v>302</v>
      </c>
      <c r="AT55" s="171" t="s">
        <v>787</v>
      </c>
      <c r="AU55" s="173">
        <f>Input!AG53</f>
        <v>0</v>
      </c>
      <c r="AV55" s="173">
        <v>0</v>
      </c>
      <c r="AW55" s="173"/>
      <c r="AX55" s="173">
        <f>AU55*'Water Use Current M&amp;I'!$I$53</f>
        <v>0</v>
      </c>
      <c r="AY55" s="173">
        <f t="shared" si="22"/>
        <v>0</v>
      </c>
      <c r="AZ55" s="424" t="s">
        <v>798</v>
      </c>
      <c r="BA55" s="195">
        <f>SUM(AY28,AY214)</f>
        <v>0</v>
      </c>
      <c r="BB55" s="426" t="s">
        <v>798</v>
      </c>
      <c r="BC55" s="170">
        <f t="shared" si="42"/>
        <v>0</v>
      </c>
      <c r="BD55" s="170">
        <f t="shared" si="43"/>
        <v>0</v>
      </c>
      <c r="BE55" s="170">
        <f t="shared" si="44"/>
        <v>0</v>
      </c>
      <c r="BF55" s="148">
        <f t="shared" si="23"/>
        <v>0</v>
      </c>
      <c r="BH55" s="427" t="s">
        <v>798</v>
      </c>
      <c r="BI55" s="282">
        <f t="shared" si="45"/>
        <v>322.29328548045567</v>
      </c>
      <c r="BJ55" s="282">
        <f t="shared" si="46"/>
        <v>332.61348752949857</v>
      </c>
      <c r="BK55" s="280">
        <f t="shared" si="47"/>
        <v>345.89497077269687</v>
      </c>
    </row>
    <row r="56" spans="1:63" x14ac:dyDescent="0.3">
      <c r="A56" s="179" t="s">
        <v>300</v>
      </c>
      <c r="B56" s="333" t="s">
        <v>779</v>
      </c>
      <c r="C56" s="333">
        <f>Input!$J$18</f>
        <v>4185</v>
      </c>
      <c r="D56" s="178">
        <f>'Current Groundwater M&amp;I'!K54</f>
        <v>0.81935483899999995</v>
      </c>
      <c r="E56" s="319">
        <f>Input!$Z$18</f>
        <v>9700</v>
      </c>
      <c r="F56" s="319">
        <f>Input!$AA$18</f>
        <v>10200</v>
      </c>
      <c r="G56" s="319">
        <f>Input!$AB$18</f>
        <v>10800</v>
      </c>
      <c r="H56" s="22">
        <f t="shared" si="7"/>
        <v>2.1015479539197461E-2</v>
      </c>
      <c r="I56" s="22">
        <f t="shared" si="8"/>
        <v>2.2272025408719667E-2</v>
      </c>
      <c r="J56" s="22">
        <f t="shared" si="9"/>
        <v>2.3700985754718386E-2</v>
      </c>
      <c r="K56" s="22">
        <f t="shared" si="10"/>
        <v>6371.3813258978616</v>
      </c>
      <c r="L56" s="22">
        <f t="shared" si="11"/>
        <v>6533.5289086373532</v>
      </c>
      <c r="M56" s="35">
        <f t="shared" si="12"/>
        <v>6722.9457829139155</v>
      </c>
      <c r="N56" s="36">
        <f>Input!K18</f>
        <v>226</v>
      </c>
      <c r="O56" s="22">
        <f t="shared" si="13"/>
        <v>1439932.1796529167</v>
      </c>
      <c r="P56" s="22">
        <f t="shared" si="14"/>
        <v>1476577.5333520418</v>
      </c>
      <c r="Q56" s="35">
        <f t="shared" si="15"/>
        <v>1519385.746938545</v>
      </c>
      <c r="R56" s="288">
        <f t="shared" si="16"/>
        <v>1613.5160039100758</v>
      </c>
      <c r="S56" s="288">
        <f t="shared" si="17"/>
        <v>1654.5789549976305</v>
      </c>
      <c r="T56" s="288">
        <f t="shared" si="18"/>
        <v>1702.5476987319864</v>
      </c>
      <c r="U56" s="288">
        <f>R56*'Water Use Current M&amp;I'!I56</f>
        <v>564.73060136852655</v>
      </c>
      <c r="V56" s="288">
        <f>S56*'Water Use Current M&amp;I'!I56</f>
        <v>579.10263424917059</v>
      </c>
      <c r="W56" s="288">
        <f>T56*'Water Use Current M&amp;I'!I56</f>
        <v>595.89169455619526</v>
      </c>
      <c r="X56" s="290">
        <f t="shared" si="19"/>
        <v>462.71475096268222</v>
      </c>
      <c r="Y56" s="290">
        <f t="shared" si="20"/>
        <v>474.49054564970504</v>
      </c>
      <c r="Z56" s="292">
        <f t="shared" si="21"/>
        <v>488.24674345452848</v>
      </c>
      <c r="AA56" s="193" t="s">
        <v>799</v>
      </c>
      <c r="AB56" s="282">
        <f>X150</f>
        <v>0.7013901112090607</v>
      </c>
      <c r="AC56" s="282">
        <f>Y150</f>
        <v>0.72703680800531023</v>
      </c>
      <c r="AD56" s="282">
        <f>Z150</f>
        <v>0.75988711638734352</v>
      </c>
      <c r="AE56" s="30"/>
      <c r="AF56" s="161" t="s">
        <v>300</v>
      </c>
      <c r="AG56" s="171" t="s">
        <v>779</v>
      </c>
      <c r="AH56" s="236"/>
      <c r="AI56" s="236">
        <f>Input!AE54</f>
        <v>0</v>
      </c>
      <c r="AJ56" s="193" t="s">
        <v>799</v>
      </c>
      <c r="AK56" s="211">
        <f>AI150</f>
        <v>0</v>
      </c>
      <c r="AL56" s="161" t="s">
        <v>300</v>
      </c>
      <c r="AM56" s="171" t="s">
        <v>779</v>
      </c>
      <c r="AN56" s="233">
        <f>Input!AF54</f>
        <v>0</v>
      </c>
      <c r="AO56" s="233">
        <f>AN56*'Water Use Current M&amp;I'!$I$5</f>
        <v>0</v>
      </c>
      <c r="AQ56" s="423" t="s">
        <v>799</v>
      </c>
      <c r="AR56" s="190">
        <f>AO150</f>
        <v>0</v>
      </c>
      <c r="AS56" s="179" t="s">
        <v>300</v>
      </c>
      <c r="AT56" s="171" t="s">
        <v>779</v>
      </c>
      <c r="AU56" s="173">
        <f>Input!AG54</f>
        <v>0</v>
      </c>
      <c r="AV56" s="173">
        <v>0</v>
      </c>
      <c r="AW56" s="173"/>
      <c r="AX56" s="173">
        <f>AU56*'Water Use Current M&amp;I'!$I$56</f>
        <v>0</v>
      </c>
      <c r="AY56" s="173">
        <f t="shared" si="22"/>
        <v>0</v>
      </c>
      <c r="AZ56" s="424" t="s">
        <v>799</v>
      </c>
      <c r="BA56" s="195">
        <f>AY150</f>
        <v>0</v>
      </c>
      <c r="BB56" s="426" t="s">
        <v>799</v>
      </c>
      <c r="BC56" s="170">
        <f t="shared" si="42"/>
        <v>0</v>
      </c>
      <c r="BD56" s="170">
        <f t="shared" si="43"/>
        <v>0</v>
      </c>
      <c r="BE56" s="170">
        <f t="shared" si="44"/>
        <v>0</v>
      </c>
      <c r="BF56" s="148">
        <f t="shared" si="23"/>
        <v>0</v>
      </c>
      <c r="BH56" s="427" t="s">
        <v>799</v>
      </c>
      <c r="BI56" s="282">
        <f t="shared" si="45"/>
        <v>0.7013901112090607</v>
      </c>
      <c r="BJ56" s="282">
        <f t="shared" si="46"/>
        <v>0.72703680800531023</v>
      </c>
      <c r="BK56" s="280">
        <f t="shared" si="47"/>
        <v>0.75988711638734352</v>
      </c>
    </row>
    <row r="57" spans="1:63" x14ac:dyDescent="0.3">
      <c r="A57" s="179" t="s">
        <v>300</v>
      </c>
      <c r="B57" s="333" t="s">
        <v>780</v>
      </c>
      <c r="C57" s="333">
        <f>Input!$J$18</f>
        <v>4185</v>
      </c>
      <c r="D57" s="178">
        <f>'Current Groundwater M&amp;I'!K55</f>
        <v>0.180645161</v>
      </c>
      <c r="E57" s="36">
        <f>$E$56</f>
        <v>9700</v>
      </c>
      <c r="F57" s="12">
        <f>$F$56</f>
        <v>10200</v>
      </c>
      <c r="G57" s="12">
        <f>$G$56</f>
        <v>10800</v>
      </c>
      <c r="H57" s="22">
        <f t="shared" si="7"/>
        <v>2.1015479539197461E-2</v>
      </c>
      <c r="I57" s="22">
        <f t="shared" si="8"/>
        <v>2.2272025408719667E-2</v>
      </c>
      <c r="J57" s="22">
        <f t="shared" si="9"/>
        <v>2.3700985754718386E-2</v>
      </c>
      <c r="K57" s="22">
        <f t="shared" si="10"/>
        <v>6371.3813258978616</v>
      </c>
      <c r="L57" s="22">
        <f t="shared" si="11"/>
        <v>6533.5289086373532</v>
      </c>
      <c r="M57" s="35">
        <f t="shared" si="12"/>
        <v>6722.9457829139155</v>
      </c>
      <c r="N57" s="36">
        <f>$N$56</f>
        <v>226</v>
      </c>
      <c r="O57" s="22">
        <f t="shared" si="13"/>
        <v>1439932.1796529167</v>
      </c>
      <c r="P57" s="22">
        <f t="shared" si="14"/>
        <v>1476577.5333520418</v>
      </c>
      <c r="Q57" s="35">
        <f t="shared" si="15"/>
        <v>1519385.746938545</v>
      </c>
      <c r="R57" s="288">
        <f t="shared" si="16"/>
        <v>1613.5160039100758</v>
      </c>
      <c r="S57" s="288">
        <f t="shared" si="17"/>
        <v>1654.5789549976305</v>
      </c>
      <c r="T57" s="288">
        <f t="shared" si="18"/>
        <v>1702.5476987319864</v>
      </c>
      <c r="U57" s="288">
        <f>R57*'Water Use Current M&amp;I'!I57</f>
        <v>564.73060136852655</v>
      </c>
      <c r="V57" s="288">
        <f>S57*'Water Use Current M&amp;I'!I57</f>
        <v>579.10263424917059</v>
      </c>
      <c r="W57" s="288">
        <f>T57*'Water Use Current M&amp;I'!I57</f>
        <v>595.89169455619526</v>
      </c>
      <c r="X57" s="290">
        <f t="shared" si="19"/>
        <v>102.0158504058443</v>
      </c>
      <c r="Y57" s="290">
        <f t="shared" si="20"/>
        <v>104.61208859946554</v>
      </c>
      <c r="Z57" s="292">
        <f t="shared" si="21"/>
        <v>107.64495110166672</v>
      </c>
      <c r="AA57" s="193" t="s">
        <v>800</v>
      </c>
      <c r="AB57" s="282">
        <f>SUM(X109,X169,X226,X234)</f>
        <v>345.26704222323571</v>
      </c>
      <c r="AC57" s="282">
        <f>SUM(Y109,Y169,Y226,Y234)</f>
        <v>362.54984570916872</v>
      </c>
      <c r="AD57" s="282">
        <f>SUM(Z109,Z169,Z226,Z234)</f>
        <v>388.24065361800228</v>
      </c>
      <c r="AE57" s="30"/>
      <c r="AF57" s="161" t="s">
        <v>300</v>
      </c>
      <c r="AG57" s="171" t="s">
        <v>780</v>
      </c>
      <c r="AH57" s="236"/>
      <c r="AI57" s="236">
        <f>Input!AE55</f>
        <v>0</v>
      </c>
      <c r="AJ57" s="193" t="s">
        <v>800</v>
      </c>
      <c r="AK57" s="211">
        <f>SUM(AI109,AI169,AI226,AI234)</f>
        <v>0</v>
      </c>
      <c r="AL57" s="161" t="s">
        <v>300</v>
      </c>
      <c r="AM57" s="171" t="s">
        <v>780</v>
      </c>
      <c r="AN57" s="233">
        <f>Input!AF55</f>
        <v>0</v>
      </c>
      <c r="AO57" s="233">
        <f>AN57*'Water Use Current M&amp;I'!$I$5</f>
        <v>0</v>
      </c>
      <c r="AQ57" s="423" t="s">
        <v>800</v>
      </c>
      <c r="AR57" s="190">
        <f>SUM(AO109,AO169,AO226,AO234)</f>
        <v>0</v>
      </c>
      <c r="AS57" s="179" t="s">
        <v>300</v>
      </c>
      <c r="AT57" s="171" t="s">
        <v>780</v>
      </c>
      <c r="AU57" s="173">
        <f>Input!AG55</f>
        <v>0</v>
      </c>
      <c r="AV57" s="173">
        <v>0</v>
      </c>
      <c r="AW57" s="173"/>
      <c r="AX57" s="173">
        <f>AU57*'Water Use Current M&amp;I'!$I$56</f>
        <v>0</v>
      </c>
      <c r="AY57" s="173">
        <f t="shared" si="22"/>
        <v>0</v>
      </c>
      <c r="AZ57" s="424" t="s">
        <v>800</v>
      </c>
      <c r="BA57" s="195">
        <f>SUM(AY109,AY169,AY226,AY234)</f>
        <v>0</v>
      </c>
      <c r="BB57" s="426" t="s">
        <v>800</v>
      </c>
      <c r="BC57" s="170">
        <f t="shared" si="42"/>
        <v>0</v>
      </c>
      <c r="BD57" s="170">
        <f t="shared" si="43"/>
        <v>0</v>
      </c>
      <c r="BE57" s="170">
        <f t="shared" si="44"/>
        <v>0</v>
      </c>
      <c r="BF57" s="148">
        <f t="shared" si="23"/>
        <v>0</v>
      </c>
      <c r="BH57" s="427" t="s">
        <v>800</v>
      </c>
      <c r="BI57" s="282">
        <f t="shared" si="45"/>
        <v>345.26704222323571</v>
      </c>
      <c r="BJ57" s="282">
        <f t="shared" si="46"/>
        <v>362.54984570916872</v>
      </c>
      <c r="BK57" s="280">
        <f t="shared" si="47"/>
        <v>388.24065361800228</v>
      </c>
    </row>
    <row r="58" spans="1:63" x14ac:dyDescent="0.3">
      <c r="A58" s="179" t="s">
        <v>311</v>
      </c>
      <c r="B58" s="333" t="s">
        <v>813</v>
      </c>
      <c r="C58" s="333">
        <f>Input!$J$19</f>
        <v>31022</v>
      </c>
      <c r="D58" s="178">
        <f>'Current Groundwater M&amp;I'!K56</f>
        <v>2.9720843E-2</v>
      </c>
      <c r="E58" s="319">
        <f>Input!$Z$19</f>
        <v>66700</v>
      </c>
      <c r="F58" s="319">
        <f>Input!$AA$19</f>
        <v>69900</v>
      </c>
      <c r="G58" s="319">
        <f>Input!$AB$19</f>
        <v>74000</v>
      </c>
      <c r="H58" s="22">
        <f t="shared" si="7"/>
        <v>1.9137708067975472E-2</v>
      </c>
      <c r="I58" s="22">
        <f t="shared" si="8"/>
        <v>2.0309225475930136E-2</v>
      </c>
      <c r="J58" s="22">
        <f t="shared" si="9"/>
        <v>2.1734211575040265E-2</v>
      </c>
      <c r="K58" s="22">
        <f t="shared" si="10"/>
        <v>45488.101741004757</v>
      </c>
      <c r="L58" s="22">
        <f t="shared" si="11"/>
        <v>46566.487950026894</v>
      </c>
      <c r="M58" s="35">
        <f t="shared" si="12"/>
        <v>47912.712300599305</v>
      </c>
      <c r="N58" s="36">
        <f>Input!K19</f>
        <v>165</v>
      </c>
      <c r="O58" s="22">
        <f t="shared" si="13"/>
        <v>7505536.787265785</v>
      </c>
      <c r="P58" s="22">
        <f t="shared" si="14"/>
        <v>7683470.5117544373</v>
      </c>
      <c r="Q58" s="35">
        <f t="shared" si="15"/>
        <v>7905597.5295988852</v>
      </c>
      <c r="R58" s="288">
        <f t="shared" si="16"/>
        <v>8410.3292469706757</v>
      </c>
      <c r="S58" s="288">
        <f t="shared" si="17"/>
        <v>8609.7128819464342</v>
      </c>
      <c r="T58" s="288">
        <f t="shared" si="18"/>
        <v>8858.6173117920298</v>
      </c>
      <c r="U58" s="288">
        <f>R58*'Water Use Current M&amp;I'!I58</f>
        <v>2943.6152364397362</v>
      </c>
      <c r="V58" s="288">
        <f>S58*'Water Use Current M&amp;I'!I58</f>
        <v>3013.399508681252</v>
      </c>
      <c r="W58" s="288">
        <f>T58*'Water Use Current M&amp;I'!I58</f>
        <v>3100.5160591272102</v>
      </c>
      <c r="X58" s="290">
        <f t="shared" si="19"/>
        <v>87.486726294633286</v>
      </c>
      <c r="Y58" s="290">
        <f t="shared" si="20"/>
        <v>89.560773693792626</v>
      </c>
      <c r="Z58" s="292">
        <f t="shared" si="21"/>
        <v>92.14995101229853</v>
      </c>
      <c r="AA58" s="193" t="s">
        <v>801</v>
      </c>
      <c r="AB58" s="282">
        <f>SUM(X11,X48,X50,X115,X227)</f>
        <v>4677.6128363205617</v>
      </c>
      <c r="AC58" s="282">
        <f>SUM(Y11,Y48,Y50,Y115,Y227)</f>
        <v>4849.173972646814</v>
      </c>
      <c r="AD58" s="282">
        <f>SUM(Z11,Z48,Z50,Z115,Z227)</f>
        <v>5066.0538627020269</v>
      </c>
      <c r="AE58" s="30"/>
      <c r="AF58" s="161" t="s">
        <v>311</v>
      </c>
      <c r="AG58" s="171" t="s">
        <v>813</v>
      </c>
      <c r="AH58" s="236"/>
      <c r="AI58" s="236">
        <f>Input!AE56</f>
        <v>0</v>
      </c>
      <c r="AJ58" s="193" t="s">
        <v>801</v>
      </c>
      <c r="AK58" s="211">
        <f>SUM(AI48,AI50,AI11,AI115,AI227)</f>
        <v>0</v>
      </c>
      <c r="AL58" s="161" t="s">
        <v>311</v>
      </c>
      <c r="AM58" s="171" t="s">
        <v>813</v>
      </c>
      <c r="AN58" s="233">
        <f>Input!AF56</f>
        <v>0</v>
      </c>
      <c r="AO58" s="233">
        <f>AN58*'Water Use Current M&amp;I'!$I$5</f>
        <v>0</v>
      </c>
      <c r="AQ58" s="423" t="s">
        <v>801</v>
      </c>
      <c r="AR58" s="190">
        <f>SUM(AO11,AO48,AO50,AO115,AO227)</f>
        <v>0</v>
      </c>
      <c r="AS58" s="179" t="s">
        <v>311</v>
      </c>
      <c r="AT58" s="171" t="s">
        <v>813</v>
      </c>
      <c r="AU58" s="173">
        <f>Input!AG56</f>
        <v>0</v>
      </c>
      <c r="AV58" s="173">
        <v>0</v>
      </c>
      <c r="AW58" s="173"/>
      <c r="AX58" s="173">
        <f>AU58*'Water Use Current M&amp;I'!$I$58</f>
        <v>0</v>
      </c>
      <c r="AY58" s="173">
        <f t="shared" si="22"/>
        <v>0</v>
      </c>
      <c r="AZ58" s="424" t="s">
        <v>801</v>
      </c>
      <c r="BA58" s="195">
        <f>SUM(AY11,AY48,AY50,AY115,AY227)</f>
        <v>0</v>
      </c>
      <c r="BB58" s="426" t="s">
        <v>801</v>
      </c>
      <c r="BC58" s="170">
        <f t="shared" si="42"/>
        <v>0</v>
      </c>
      <c r="BD58" s="170">
        <f t="shared" si="43"/>
        <v>0</v>
      </c>
      <c r="BE58" s="170">
        <f t="shared" si="44"/>
        <v>0</v>
      </c>
      <c r="BF58" s="148">
        <f t="shared" si="23"/>
        <v>0</v>
      </c>
      <c r="BH58" s="427" t="s">
        <v>801</v>
      </c>
      <c r="BI58" s="282">
        <f t="shared" si="45"/>
        <v>4677.6128363205617</v>
      </c>
      <c r="BJ58" s="282">
        <f t="shared" si="46"/>
        <v>4849.173972646814</v>
      </c>
      <c r="BK58" s="280">
        <f t="shared" si="47"/>
        <v>5066.0538627020269</v>
      </c>
    </row>
    <row r="59" spans="1:63" x14ac:dyDescent="0.3">
      <c r="A59" s="179" t="s">
        <v>311</v>
      </c>
      <c r="B59" s="333" t="s">
        <v>815</v>
      </c>
      <c r="C59" s="333">
        <f>Input!$J$19</f>
        <v>31022</v>
      </c>
      <c r="D59" s="178">
        <f>'Current Groundwater M&amp;I'!K57</f>
        <v>0.25046741</v>
      </c>
      <c r="E59" s="36">
        <f>$E$58</f>
        <v>66700</v>
      </c>
      <c r="F59" s="12">
        <f>$F$58</f>
        <v>69900</v>
      </c>
      <c r="G59" s="12">
        <f>$G$58</f>
        <v>74000</v>
      </c>
      <c r="H59" s="22">
        <f t="shared" si="7"/>
        <v>1.9137708067975472E-2</v>
      </c>
      <c r="I59" s="22">
        <f t="shared" si="8"/>
        <v>2.0309225475930136E-2</v>
      </c>
      <c r="J59" s="22">
        <f t="shared" si="9"/>
        <v>2.1734211575040265E-2</v>
      </c>
      <c r="K59" s="22">
        <f t="shared" si="10"/>
        <v>45488.101741004757</v>
      </c>
      <c r="L59" s="22">
        <f t="shared" si="11"/>
        <v>46566.487950026894</v>
      </c>
      <c r="M59" s="35">
        <f t="shared" si="12"/>
        <v>47912.712300599305</v>
      </c>
      <c r="N59" s="36">
        <f>$N$58</f>
        <v>165</v>
      </c>
      <c r="O59" s="22">
        <f t="shared" si="13"/>
        <v>7505536.787265785</v>
      </c>
      <c r="P59" s="22">
        <f t="shared" si="14"/>
        <v>7683470.5117544373</v>
      </c>
      <c r="Q59" s="35">
        <f t="shared" si="15"/>
        <v>7905597.5295988852</v>
      </c>
      <c r="R59" s="288">
        <f t="shared" si="16"/>
        <v>8410.3292469706757</v>
      </c>
      <c r="S59" s="288">
        <f t="shared" si="17"/>
        <v>8609.7128819464342</v>
      </c>
      <c r="T59" s="288">
        <f t="shared" si="18"/>
        <v>8858.6173117920298</v>
      </c>
      <c r="U59" s="288">
        <f>R59*'Water Use Current M&amp;I'!I59</f>
        <v>2943.6152364397362</v>
      </c>
      <c r="V59" s="288">
        <f>S59*'Water Use Current M&amp;I'!I59</f>
        <v>3013.399508681252</v>
      </c>
      <c r="W59" s="288">
        <f>T59*'Water Use Current M&amp;I'!I59</f>
        <v>3100.5160591272102</v>
      </c>
      <c r="X59" s="290">
        <f t="shared" si="19"/>
        <v>737.27968430759836</v>
      </c>
      <c r="Y59" s="290">
        <f t="shared" si="20"/>
        <v>754.75837023466568</v>
      </c>
      <c r="Z59" s="292">
        <f t="shared" si="21"/>
        <v>776.57822699299925</v>
      </c>
      <c r="AA59" s="193" t="s">
        <v>802</v>
      </c>
      <c r="AB59" s="282">
        <f>SUM(X12,X51,X228,X235)</f>
        <v>1014.1586214827496</v>
      </c>
      <c r="AC59" s="282">
        <f>SUM(Y12,Y51,Y228,Y235)</f>
        <v>1043.2541476902911</v>
      </c>
      <c r="AD59" s="282">
        <f>SUM(Z12,Z51,Z228,Z235)</f>
        <v>1078.7729675413657</v>
      </c>
      <c r="AE59" s="30"/>
      <c r="AF59" s="161" t="s">
        <v>311</v>
      </c>
      <c r="AG59" s="171" t="s">
        <v>815</v>
      </c>
      <c r="AH59" s="236"/>
      <c r="AI59" s="236">
        <f>Input!AE57</f>
        <v>0</v>
      </c>
      <c r="AJ59" s="193" t="s">
        <v>802</v>
      </c>
      <c r="AK59" s="211">
        <f>SUM(AI12,AI51,AI228,AI235)</f>
        <v>0</v>
      </c>
      <c r="AL59" s="161" t="s">
        <v>311</v>
      </c>
      <c r="AM59" s="171" t="s">
        <v>815</v>
      </c>
      <c r="AN59" s="233">
        <f>Input!AF57</f>
        <v>0</v>
      </c>
      <c r="AO59" s="233">
        <f>AN59*'Water Use Current M&amp;I'!$I$5</f>
        <v>0</v>
      </c>
      <c r="AQ59" s="423" t="s">
        <v>802</v>
      </c>
      <c r="AR59" s="190">
        <f>SUM(AO12,AO51,AO228,AO235)</f>
        <v>0</v>
      </c>
      <c r="AS59" s="179" t="s">
        <v>311</v>
      </c>
      <c r="AT59" s="171" t="s">
        <v>815</v>
      </c>
      <c r="AU59" s="173">
        <f>Input!AG57</f>
        <v>0</v>
      </c>
      <c r="AV59" s="173">
        <v>0</v>
      </c>
      <c r="AW59" s="173"/>
      <c r="AX59" s="173">
        <f>AU59*'Water Use Current M&amp;I'!$I$58</f>
        <v>0</v>
      </c>
      <c r="AY59" s="173">
        <f t="shared" si="22"/>
        <v>0</v>
      </c>
      <c r="AZ59" s="424" t="s">
        <v>802</v>
      </c>
      <c r="BA59" s="195">
        <f>SUM(AY12,AY51,AY228,AY235)</f>
        <v>105</v>
      </c>
      <c r="BB59" s="426" t="s">
        <v>802</v>
      </c>
      <c r="BC59" s="170">
        <f t="shared" si="42"/>
        <v>0</v>
      </c>
      <c r="BD59" s="170">
        <f t="shared" si="43"/>
        <v>0</v>
      </c>
      <c r="BE59" s="170">
        <f t="shared" si="44"/>
        <v>105</v>
      </c>
      <c r="BF59" s="148">
        <f t="shared" si="23"/>
        <v>105</v>
      </c>
      <c r="BH59" s="427" t="s">
        <v>802</v>
      </c>
      <c r="BI59" s="282">
        <f t="shared" si="45"/>
        <v>1119.1586214827496</v>
      </c>
      <c r="BJ59" s="282">
        <f t="shared" si="46"/>
        <v>1148.2541476902911</v>
      </c>
      <c r="BK59" s="280">
        <f t="shared" si="47"/>
        <v>1183.7729675413657</v>
      </c>
    </row>
    <row r="60" spans="1:63" x14ac:dyDescent="0.3">
      <c r="A60" s="179" t="s">
        <v>311</v>
      </c>
      <c r="B60" s="333" t="s">
        <v>816</v>
      </c>
      <c r="C60" s="333">
        <f>Input!$J$19</f>
        <v>31022</v>
      </c>
      <c r="D60" s="178">
        <f>'Current Groundwater M&amp;I'!K58</f>
        <v>0.56637225199999996</v>
      </c>
      <c r="E60" s="36">
        <f t="shared" ref="E60:E61" si="53">$E$58</f>
        <v>66700</v>
      </c>
      <c r="F60" s="173">
        <f t="shared" ref="F60:F61" si="54">$F$58</f>
        <v>69900</v>
      </c>
      <c r="G60" s="173">
        <f t="shared" ref="G60:G61" si="55">$G$58</f>
        <v>74000</v>
      </c>
      <c r="H60" s="22">
        <f t="shared" si="7"/>
        <v>1.9137708067975472E-2</v>
      </c>
      <c r="I60" s="22">
        <f t="shared" si="8"/>
        <v>2.0309225475930136E-2</v>
      </c>
      <c r="J60" s="22">
        <f t="shared" si="9"/>
        <v>2.1734211575040265E-2</v>
      </c>
      <c r="K60" s="22">
        <f t="shared" si="10"/>
        <v>45488.101741004757</v>
      </c>
      <c r="L60" s="22">
        <f t="shared" si="11"/>
        <v>46566.487950026894</v>
      </c>
      <c r="M60" s="35">
        <f t="shared" si="12"/>
        <v>47912.712300599305</v>
      </c>
      <c r="N60" s="36">
        <f t="shared" ref="N60:N61" si="56">$N$58</f>
        <v>165</v>
      </c>
      <c r="O60" s="22">
        <f t="shared" si="13"/>
        <v>7505536.787265785</v>
      </c>
      <c r="P60" s="22">
        <f t="shared" si="14"/>
        <v>7683470.5117544373</v>
      </c>
      <c r="Q60" s="35">
        <f t="shared" si="15"/>
        <v>7905597.5295988852</v>
      </c>
      <c r="R60" s="288">
        <f t="shared" si="16"/>
        <v>8410.3292469706757</v>
      </c>
      <c r="S60" s="288">
        <f t="shared" si="17"/>
        <v>8609.7128819464342</v>
      </c>
      <c r="T60" s="288">
        <f t="shared" si="18"/>
        <v>8858.6173117920298</v>
      </c>
      <c r="U60" s="288">
        <f>R60*'Water Use Current M&amp;I'!I60</f>
        <v>2943.6152364397362</v>
      </c>
      <c r="V60" s="288">
        <f>S60*'Water Use Current M&amp;I'!I60</f>
        <v>3013.399508681252</v>
      </c>
      <c r="W60" s="288">
        <f>T60*'Water Use Current M&amp;I'!I60</f>
        <v>3100.5160591272102</v>
      </c>
      <c r="X60" s="290">
        <f t="shared" si="19"/>
        <v>1667.1819904838858</v>
      </c>
      <c r="Y60" s="290">
        <f t="shared" si="20"/>
        <v>1706.7058659074942</v>
      </c>
      <c r="Z60" s="292">
        <f t="shared" si="21"/>
        <v>1756.0462627700431</v>
      </c>
      <c r="AA60" s="193" t="s">
        <v>803</v>
      </c>
      <c r="AB60" s="282">
        <f>SUM(X229,X236)</f>
        <v>239.05372646793356</v>
      </c>
      <c r="AC60" s="282">
        <f>SUM(Y229,Y236)</f>
        <v>244.59987285599956</v>
      </c>
      <c r="AD60" s="282">
        <f>SUM(Z229,Z236)</f>
        <v>251.09006015822604</v>
      </c>
      <c r="AE60" s="30"/>
      <c r="AF60" s="161" t="s">
        <v>311</v>
      </c>
      <c r="AG60" s="171" t="s">
        <v>816</v>
      </c>
      <c r="AH60" s="236"/>
      <c r="AI60" s="236">
        <f>Input!AE58</f>
        <v>0</v>
      </c>
      <c r="AJ60" s="193" t="s">
        <v>803</v>
      </c>
      <c r="AK60" s="211">
        <f>SUM(AI229,AI236)</f>
        <v>0</v>
      </c>
      <c r="AL60" s="161" t="s">
        <v>311</v>
      </c>
      <c r="AM60" s="171" t="s">
        <v>816</v>
      </c>
      <c r="AN60" s="233">
        <f>Input!AF58</f>
        <v>0</v>
      </c>
      <c r="AO60" s="233">
        <f>AN60*'Water Use Current M&amp;I'!$I$5</f>
        <v>0</v>
      </c>
      <c r="AQ60" s="423" t="s">
        <v>803</v>
      </c>
      <c r="AR60" s="190">
        <f>SUM(AO229,AO236)</f>
        <v>0</v>
      </c>
      <c r="AS60" s="179" t="s">
        <v>311</v>
      </c>
      <c r="AT60" s="171" t="s">
        <v>816</v>
      </c>
      <c r="AU60" s="173">
        <f>Input!AG58</f>
        <v>0</v>
      </c>
      <c r="AV60" s="173">
        <v>0</v>
      </c>
      <c r="AW60" s="173"/>
      <c r="AX60" s="173">
        <f>AU60*'Water Use Current M&amp;I'!$I$58</f>
        <v>0</v>
      </c>
      <c r="AY60" s="173">
        <f t="shared" si="22"/>
        <v>0</v>
      </c>
      <c r="AZ60" s="424" t="s">
        <v>803</v>
      </c>
      <c r="BA60" s="195">
        <f>SUM(AY229,AY236)</f>
        <v>0</v>
      </c>
      <c r="BB60" s="426" t="s">
        <v>803</v>
      </c>
      <c r="BC60" s="170">
        <f t="shared" si="42"/>
        <v>0</v>
      </c>
      <c r="BD60" s="170">
        <f t="shared" si="43"/>
        <v>0</v>
      </c>
      <c r="BE60" s="170">
        <f t="shared" si="44"/>
        <v>0</v>
      </c>
      <c r="BF60" s="148">
        <f t="shared" si="23"/>
        <v>0</v>
      </c>
      <c r="BH60" s="427" t="s">
        <v>803</v>
      </c>
      <c r="BI60" s="282">
        <f t="shared" si="45"/>
        <v>239.05372646793356</v>
      </c>
      <c r="BJ60" s="282">
        <f t="shared" si="46"/>
        <v>244.59987285599956</v>
      </c>
      <c r="BK60" s="280">
        <f t="shared" si="47"/>
        <v>251.09006015822604</v>
      </c>
    </row>
    <row r="61" spans="1:63" x14ac:dyDescent="0.3">
      <c r="A61" s="179" t="s">
        <v>311</v>
      </c>
      <c r="B61" s="333" t="s">
        <v>817</v>
      </c>
      <c r="C61" s="333">
        <f>Input!$J$19</f>
        <v>31022</v>
      </c>
      <c r="D61" s="178">
        <f>'Current Groundwater M&amp;I'!K59</f>
        <v>0.15343949500000001</v>
      </c>
      <c r="E61" s="36">
        <f t="shared" si="53"/>
        <v>66700</v>
      </c>
      <c r="F61" s="173">
        <f t="shared" si="54"/>
        <v>69900</v>
      </c>
      <c r="G61" s="173">
        <f t="shared" si="55"/>
        <v>74000</v>
      </c>
      <c r="H61" s="22">
        <f t="shared" si="7"/>
        <v>1.9137708067975472E-2</v>
      </c>
      <c r="I61" s="22">
        <f t="shared" si="8"/>
        <v>2.0309225475930136E-2</v>
      </c>
      <c r="J61" s="22">
        <f t="shared" si="9"/>
        <v>2.1734211575040265E-2</v>
      </c>
      <c r="K61" s="22">
        <f t="shared" si="10"/>
        <v>45488.101741004757</v>
      </c>
      <c r="L61" s="22">
        <f t="shared" si="11"/>
        <v>46566.487950026894</v>
      </c>
      <c r="M61" s="35">
        <f t="shared" si="12"/>
        <v>47912.712300599305</v>
      </c>
      <c r="N61" s="36">
        <f t="shared" si="56"/>
        <v>165</v>
      </c>
      <c r="O61" s="22">
        <f t="shared" si="13"/>
        <v>7505536.787265785</v>
      </c>
      <c r="P61" s="22">
        <f t="shared" si="14"/>
        <v>7683470.5117544373</v>
      </c>
      <c r="Q61" s="35">
        <f t="shared" si="15"/>
        <v>7905597.5295988852</v>
      </c>
      <c r="R61" s="288">
        <f t="shared" si="16"/>
        <v>8410.3292469706757</v>
      </c>
      <c r="S61" s="288">
        <f t="shared" si="17"/>
        <v>8609.7128819464342</v>
      </c>
      <c r="T61" s="288">
        <f t="shared" si="18"/>
        <v>8858.6173117920298</v>
      </c>
      <c r="U61" s="288">
        <f>R61*'Water Use Current M&amp;I'!I61</f>
        <v>2943.6152364397362</v>
      </c>
      <c r="V61" s="288">
        <f>S61*'Water Use Current M&amp;I'!I61</f>
        <v>3013.399508681252</v>
      </c>
      <c r="W61" s="288">
        <f>T61*'Water Use Current M&amp;I'!I61</f>
        <v>3100.5160591272102</v>
      </c>
      <c r="X61" s="290">
        <f t="shared" si="19"/>
        <v>451.66683535361875</v>
      </c>
      <c r="Y61" s="290">
        <f t="shared" si="20"/>
        <v>462.37449884529946</v>
      </c>
      <c r="Z61" s="292">
        <f t="shared" si="21"/>
        <v>475.74161835186931</v>
      </c>
      <c r="AA61" s="193" t="s">
        <v>804</v>
      </c>
      <c r="AB61" s="282">
        <f>X49</f>
        <v>813.93144968663</v>
      </c>
      <c r="AC61" s="282">
        <f>Y49</f>
        <v>835.64009753925188</v>
      </c>
      <c r="AD61" s="282">
        <f>Z49</f>
        <v>863.73664758651148</v>
      </c>
      <c r="AE61" s="30"/>
      <c r="AF61" s="161" t="s">
        <v>311</v>
      </c>
      <c r="AG61" s="171" t="s">
        <v>817</v>
      </c>
      <c r="AH61" s="236"/>
      <c r="AI61" s="236">
        <f>Input!AE59</f>
        <v>0</v>
      </c>
      <c r="AJ61" s="193" t="s">
        <v>804</v>
      </c>
      <c r="AK61" s="211">
        <f>AI49</f>
        <v>0</v>
      </c>
      <c r="AL61" s="161" t="s">
        <v>311</v>
      </c>
      <c r="AM61" s="171" t="s">
        <v>817</v>
      </c>
      <c r="AN61" s="233">
        <f>Input!AF59</f>
        <v>0</v>
      </c>
      <c r="AO61" s="233">
        <f>AN61*'Water Use Current M&amp;I'!$I$5</f>
        <v>0</v>
      </c>
      <c r="AQ61" s="423" t="s">
        <v>804</v>
      </c>
      <c r="AR61" s="190">
        <f>AO49</f>
        <v>0</v>
      </c>
      <c r="AS61" s="179" t="s">
        <v>311</v>
      </c>
      <c r="AT61" s="171" t="s">
        <v>817</v>
      </c>
      <c r="AU61" s="173">
        <f>Input!AG59</f>
        <v>0</v>
      </c>
      <c r="AV61" s="173">
        <v>0</v>
      </c>
      <c r="AW61" s="173"/>
      <c r="AX61" s="173">
        <f>AU61*'Water Use Current M&amp;I'!$I$58</f>
        <v>0</v>
      </c>
      <c r="AY61" s="173">
        <f t="shared" si="22"/>
        <v>0</v>
      </c>
      <c r="AZ61" s="424" t="s">
        <v>804</v>
      </c>
      <c r="BA61" s="195">
        <f>AY49</f>
        <v>0</v>
      </c>
      <c r="BB61" s="426" t="s">
        <v>804</v>
      </c>
      <c r="BC61" s="170">
        <f t="shared" si="42"/>
        <v>0</v>
      </c>
      <c r="BD61" s="170">
        <f t="shared" si="43"/>
        <v>0</v>
      </c>
      <c r="BE61" s="170">
        <f t="shared" si="44"/>
        <v>0</v>
      </c>
      <c r="BF61" s="148">
        <f t="shared" si="23"/>
        <v>0</v>
      </c>
      <c r="BH61" s="427" t="s">
        <v>804</v>
      </c>
      <c r="BI61" s="282">
        <f t="shared" si="45"/>
        <v>813.93144968663</v>
      </c>
      <c r="BJ61" s="282">
        <f t="shared" si="46"/>
        <v>835.64009753925188</v>
      </c>
      <c r="BK61" s="280">
        <f t="shared" si="47"/>
        <v>863.73664758651148</v>
      </c>
    </row>
    <row r="62" spans="1:63" x14ac:dyDescent="0.3">
      <c r="A62" s="179" t="s">
        <v>325</v>
      </c>
      <c r="B62" s="333" t="s">
        <v>752</v>
      </c>
      <c r="C62" s="333">
        <f>Input!$J$20</f>
        <v>596707</v>
      </c>
      <c r="D62" s="178">
        <f>'Current Groundwater M&amp;I'!K60</f>
        <v>0.35937738299999999</v>
      </c>
      <c r="E62" s="319">
        <f>Input!$Z$20</f>
        <v>862700</v>
      </c>
      <c r="F62" s="319">
        <f>Input!$AA$20</f>
        <v>890000</v>
      </c>
      <c r="G62" s="319">
        <f>Input!$AB$20</f>
        <v>974200</v>
      </c>
      <c r="H62" s="22">
        <f t="shared" si="7"/>
        <v>9.2160200108776236E-3</v>
      </c>
      <c r="I62" s="22">
        <f t="shared" si="8"/>
        <v>9.994881426968933E-3</v>
      </c>
      <c r="J62" s="22">
        <f t="shared" si="9"/>
        <v>1.2254760393125353E-2</v>
      </c>
      <c r="K62" s="22">
        <f t="shared" si="10"/>
        <v>717481.10002981964</v>
      </c>
      <c r="L62" s="22">
        <f t="shared" si="11"/>
        <v>728744.96910784906</v>
      </c>
      <c r="M62" s="35">
        <f t="shared" si="12"/>
        <v>762438.1675913136</v>
      </c>
      <c r="N62" s="36">
        <f>Input!K20</f>
        <v>163</v>
      </c>
      <c r="O62" s="22">
        <f t="shared" si="13"/>
        <v>116949419.30486061</v>
      </c>
      <c r="P62" s="22">
        <f t="shared" si="14"/>
        <v>118785429.9645794</v>
      </c>
      <c r="Q62" s="35">
        <f t="shared" si="15"/>
        <v>124277421.31738412</v>
      </c>
      <c r="R62" s="288">
        <f t="shared" si="16"/>
        <v>131047.67180206155</v>
      </c>
      <c r="S62" s="288">
        <f t="shared" si="17"/>
        <v>133105.01354680944</v>
      </c>
      <c r="T62" s="288">
        <f t="shared" si="18"/>
        <v>139259.06445719476</v>
      </c>
      <c r="U62" s="288">
        <f>R62*'Water Use Current M&amp;I'!I62</f>
        <v>45866.68513072154</v>
      </c>
      <c r="V62" s="288">
        <f>S62*'Water Use Current M&amp;I'!I62</f>
        <v>46586.754741383302</v>
      </c>
      <c r="W62" s="288">
        <f>T62*'Water Use Current M&amp;I'!I62</f>
        <v>48740.672560018167</v>
      </c>
      <c r="X62" s="290">
        <f t="shared" si="19"/>
        <v>16483.449269163721</v>
      </c>
      <c r="Y62" s="290">
        <f t="shared" si="20"/>
        <v>16742.226001421172</v>
      </c>
      <c r="Z62" s="292">
        <f t="shared" si="21"/>
        <v>17516.295350279241</v>
      </c>
      <c r="AA62" s="193" t="s">
        <v>805</v>
      </c>
      <c r="AB62" s="282">
        <f>X52</f>
        <v>26.051526405002356</v>
      </c>
      <c r="AC62" s="282">
        <f>Y52</f>
        <v>26.88761609782151</v>
      </c>
      <c r="AD62" s="282">
        <f>Z52</f>
        <v>27.698479575910405</v>
      </c>
      <c r="AE62" s="30"/>
      <c r="AF62" s="161" t="s">
        <v>325</v>
      </c>
      <c r="AG62" s="171" t="s">
        <v>752</v>
      </c>
      <c r="AH62" s="236"/>
      <c r="AI62" s="236">
        <f>Input!AE60</f>
        <v>0</v>
      </c>
      <c r="AJ62" s="193" t="s">
        <v>805</v>
      </c>
      <c r="AK62" s="211">
        <f>AI52</f>
        <v>0</v>
      </c>
      <c r="AL62" s="161" t="s">
        <v>325</v>
      </c>
      <c r="AM62" s="171" t="s">
        <v>752</v>
      </c>
      <c r="AN62" s="233">
        <f>Input!AF60</f>
        <v>0</v>
      </c>
      <c r="AO62" s="233">
        <f>AN62*'Water Use Current M&amp;I'!$I$5</f>
        <v>0</v>
      </c>
      <c r="AQ62" s="423" t="s">
        <v>805</v>
      </c>
      <c r="AR62" s="190">
        <f>AO52</f>
        <v>0</v>
      </c>
      <c r="AS62" s="179" t="s">
        <v>325</v>
      </c>
      <c r="AT62" s="171" t="s">
        <v>752</v>
      </c>
      <c r="AU62" s="173">
        <f>Input!AG60</f>
        <v>0</v>
      </c>
      <c r="AV62" s="173">
        <v>0</v>
      </c>
      <c r="AW62" s="173"/>
      <c r="AX62" s="173">
        <f>AU62*'Water Use Current M&amp;I'!$I$62</f>
        <v>0</v>
      </c>
      <c r="AY62" s="173">
        <f t="shared" si="22"/>
        <v>0</v>
      </c>
      <c r="AZ62" s="424" t="s">
        <v>805</v>
      </c>
      <c r="BA62" s="195">
        <f>AY52</f>
        <v>0</v>
      </c>
      <c r="BB62" s="426" t="s">
        <v>805</v>
      </c>
      <c r="BC62" s="170">
        <f t="shared" si="42"/>
        <v>0</v>
      </c>
      <c r="BD62" s="170">
        <f t="shared" si="43"/>
        <v>0</v>
      </c>
      <c r="BE62" s="170">
        <f t="shared" si="44"/>
        <v>0</v>
      </c>
      <c r="BF62" s="148">
        <f t="shared" si="23"/>
        <v>0</v>
      </c>
      <c r="BH62" s="427" t="s">
        <v>805</v>
      </c>
      <c r="BI62" s="282">
        <f t="shared" si="45"/>
        <v>26.051526405002356</v>
      </c>
      <c r="BJ62" s="282">
        <f t="shared" si="46"/>
        <v>26.88761609782151</v>
      </c>
      <c r="BK62" s="280">
        <f t="shared" si="47"/>
        <v>27.698479575910405</v>
      </c>
    </row>
    <row r="63" spans="1:63" x14ac:dyDescent="0.3">
      <c r="A63" s="179" t="s">
        <v>325</v>
      </c>
      <c r="B63" s="333" t="s">
        <v>753</v>
      </c>
      <c r="C63" s="333">
        <f>Input!$J$20</f>
        <v>596707</v>
      </c>
      <c r="D63" s="178">
        <f>'Current Groundwater M&amp;I'!K61</f>
        <v>0.62603757000000004</v>
      </c>
      <c r="E63" s="36">
        <f>$E$62</f>
        <v>862700</v>
      </c>
      <c r="F63" s="12">
        <f>$F$62</f>
        <v>890000</v>
      </c>
      <c r="G63" s="12">
        <f>$G$62</f>
        <v>974200</v>
      </c>
      <c r="H63" s="22">
        <f t="shared" si="7"/>
        <v>9.2160200108776236E-3</v>
      </c>
      <c r="I63" s="22">
        <f t="shared" si="8"/>
        <v>9.994881426968933E-3</v>
      </c>
      <c r="J63" s="22">
        <f t="shared" si="9"/>
        <v>1.2254760393125353E-2</v>
      </c>
      <c r="K63" s="22">
        <f t="shared" si="10"/>
        <v>717481.10002981964</v>
      </c>
      <c r="L63" s="22">
        <f t="shared" si="11"/>
        <v>728744.96910784906</v>
      </c>
      <c r="M63" s="35">
        <f t="shared" si="12"/>
        <v>762438.1675913136</v>
      </c>
      <c r="N63" s="36">
        <f>$N$62</f>
        <v>163</v>
      </c>
      <c r="O63" s="22">
        <f t="shared" si="13"/>
        <v>116949419.30486061</v>
      </c>
      <c r="P63" s="22">
        <f t="shared" si="14"/>
        <v>118785429.9645794</v>
      </c>
      <c r="Q63" s="35">
        <f t="shared" si="15"/>
        <v>124277421.31738412</v>
      </c>
      <c r="R63" s="288">
        <f t="shared" si="16"/>
        <v>131047.67180206155</v>
      </c>
      <c r="S63" s="288">
        <f t="shared" si="17"/>
        <v>133105.01354680944</v>
      </c>
      <c r="T63" s="288">
        <f t="shared" si="18"/>
        <v>139259.06445719476</v>
      </c>
      <c r="U63" s="288">
        <f>R63*'Water Use Current M&amp;I'!I63</f>
        <v>45866.68513072154</v>
      </c>
      <c r="V63" s="288">
        <f>S63*'Water Use Current M&amp;I'!I63</f>
        <v>46586.754741383302</v>
      </c>
      <c r="W63" s="288">
        <f>T63*'Water Use Current M&amp;I'!I63</f>
        <v>48740.672560018167</v>
      </c>
      <c r="X63" s="290">
        <f t="shared" si="19"/>
        <v>28714.268103192047</v>
      </c>
      <c r="Y63" s="290">
        <f t="shared" si="20"/>
        <v>29165.058732481582</v>
      </c>
      <c r="Z63" s="292">
        <f t="shared" si="21"/>
        <v>30513.492209639455</v>
      </c>
      <c r="AA63" s="193" t="s">
        <v>806</v>
      </c>
      <c r="AB63" s="282">
        <f>X19</f>
        <v>0.46651578165113028</v>
      </c>
      <c r="AC63" s="282">
        <f>Y19</f>
        <v>0.48358904447422646</v>
      </c>
      <c r="AD63" s="282">
        <f>Z19</f>
        <v>0.50344732541514337</v>
      </c>
      <c r="AE63" s="30"/>
      <c r="AF63" s="161" t="s">
        <v>325</v>
      </c>
      <c r="AG63" s="171" t="s">
        <v>753</v>
      </c>
      <c r="AH63" s="236"/>
      <c r="AI63" s="236">
        <f>Input!AE61</f>
        <v>0</v>
      </c>
      <c r="AJ63" s="193" t="s">
        <v>806</v>
      </c>
      <c r="AK63" s="211">
        <f>AI19</f>
        <v>0</v>
      </c>
      <c r="AL63" s="161" t="s">
        <v>325</v>
      </c>
      <c r="AM63" s="171" t="s">
        <v>753</v>
      </c>
      <c r="AN63" s="233">
        <f>Input!AF61</f>
        <v>0</v>
      </c>
      <c r="AO63" s="233">
        <f>AN63*'Water Use Current M&amp;I'!$I$5</f>
        <v>0</v>
      </c>
      <c r="AQ63" s="423" t="s">
        <v>806</v>
      </c>
      <c r="AR63" s="190">
        <f>AO19</f>
        <v>0</v>
      </c>
      <c r="AS63" s="179" t="s">
        <v>325</v>
      </c>
      <c r="AT63" s="171" t="s">
        <v>753</v>
      </c>
      <c r="AU63" s="173">
        <f>Input!AG61</f>
        <v>0</v>
      </c>
      <c r="AV63" s="173">
        <v>0</v>
      </c>
      <c r="AW63" s="173"/>
      <c r="AX63" s="173">
        <f>AU63*'Water Use Current M&amp;I'!$I$62</f>
        <v>0</v>
      </c>
      <c r="AY63" s="173">
        <f t="shared" si="22"/>
        <v>0</v>
      </c>
      <c r="AZ63" s="424" t="s">
        <v>806</v>
      </c>
      <c r="BA63" s="195">
        <f>AY19</f>
        <v>0</v>
      </c>
      <c r="BB63" s="426" t="s">
        <v>806</v>
      </c>
      <c r="BC63" s="170">
        <f t="shared" si="42"/>
        <v>0</v>
      </c>
      <c r="BD63" s="170">
        <f t="shared" si="43"/>
        <v>0</v>
      </c>
      <c r="BE63" s="170">
        <f t="shared" si="44"/>
        <v>0</v>
      </c>
      <c r="BF63" s="148">
        <f t="shared" si="23"/>
        <v>0</v>
      </c>
      <c r="BH63" s="427" t="s">
        <v>806</v>
      </c>
      <c r="BI63" s="282">
        <f t="shared" si="45"/>
        <v>0.46651578165113028</v>
      </c>
      <c r="BJ63" s="282">
        <f t="shared" si="46"/>
        <v>0.48358904447422646</v>
      </c>
      <c r="BK63" s="280">
        <f t="shared" si="47"/>
        <v>0.50344732541514337</v>
      </c>
    </row>
    <row r="64" spans="1:63" x14ac:dyDescent="0.3">
      <c r="A64" s="179" t="s">
        <v>325</v>
      </c>
      <c r="B64" s="333" t="s">
        <v>754</v>
      </c>
      <c r="C64" s="333">
        <f>Input!$J$20</f>
        <v>596707</v>
      </c>
      <c r="D64" s="178">
        <f>'Current Groundwater M&amp;I'!K62</f>
        <v>1.4585048E-2</v>
      </c>
      <c r="E64" s="36">
        <f>$E$62</f>
        <v>862700</v>
      </c>
      <c r="F64" s="173">
        <f>$F$62</f>
        <v>890000</v>
      </c>
      <c r="G64" s="173">
        <f>$G$62</f>
        <v>974200</v>
      </c>
      <c r="H64" s="22">
        <f t="shared" si="7"/>
        <v>9.2160200108776236E-3</v>
      </c>
      <c r="I64" s="22">
        <f t="shared" si="8"/>
        <v>9.994881426968933E-3</v>
      </c>
      <c r="J64" s="22">
        <f t="shared" si="9"/>
        <v>1.2254760393125353E-2</v>
      </c>
      <c r="K64" s="22">
        <f t="shared" si="10"/>
        <v>717481.10002981964</v>
      </c>
      <c r="L64" s="22">
        <f t="shared" si="11"/>
        <v>728744.96910784906</v>
      </c>
      <c r="M64" s="35">
        <f t="shared" si="12"/>
        <v>762438.1675913136</v>
      </c>
      <c r="N64" s="36">
        <f>$N$62</f>
        <v>163</v>
      </c>
      <c r="O64" s="22">
        <f t="shared" si="13"/>
        <v>116949419.30486061</v>
      </c>
      <c r="P64" s="22">
        <f t="shared" si="14"/>
        <v>118785429.9645794</v>
      </c>
      <c r="Q64" s="35">
        <f t="shared" si="15"/>
        <v>124277421.31738412</v>
      </c>
      <c r="R64" s="288">
        <f t="shared" si="16"/>
        <v>131047.67180206155</v>
      </c>
      <c r="S64" s="288">
        <f t="shared" si="17"/>
        <v>133105.01354680944</v>
      </c>
      <c r="T64" s="288">
        <f t="shared" si="18"/>
        <v>139259.06445719476</v>
      </c>
      <c r="U64" s="288">
        <f>R64*'Water Use Current M&amp;I'!I64</f>
        <v>45866.68513072154</v>
      </c>
      <c r="V64" s="288">
        <f>S64*'Water Use Current M&amp;I'!I64</f>
        <v>46586.754741383302</v>
      </c>
      <c r="W64" s="288">
        <f>T64*'Water Use Current M&amp;I'!I64</f>
        <v>48740.672560018167</v>
      </c>
      <c r="X64" s="290">
        <f t="shared" si="19"/>
        <v>668.96780423245991</v>
      </c>
      <c r="Y64" s="290">
        <f t="shared" si="20"/>
        <v>679.47005406730307</v>
      </c>
      <c r="Z64" s="292">
        <f t="shared" si="21"/>
        <v>710.88504884014787</v>
      </c>
      <c r="AA64" s="193" t="s">
        <v>807</v>
      </c>
      <c r="AB64" s="282">
        <f>SUM(X71,X95,X102,X230)</f>
        <v>2349.6607215819508</v>
      </c>
      <c r="AC64" s="282">
        <f>SUM(Y71,Y95,Y102,Y230)</f>
        <v>2490.0385087201348</v>
      </c>
      <c r="AD64" s="282">
        <f>SUM(Z71,Z95,Z102,Z230)</f>
        <v>2680.8332270593605</v>
      </c>
      <c r="AE64" s="30"/>
      <c r="AF64" s="161" t="s">
        <v>325</v>
      </c>
      <c r="AG64" s="171" t="s">
        <v>754</v>
      </c>
      <c r="AH64" s="236"/>
      <c r="AI64" s="236">
        <f>Input!AE62</f>
        <v>0</v>
      </c>
      <c r="AJ64" s="193" t="s">
        <v>807</v>
      </c>
      <c r="AK64" s="211">
        <f>SUM(AI72,AI95,AI102,AI230)</f>
        <v>1230</v>
      </c>
      <c r="AL64" s="161" t="s">
        <v>325</v>
      </c>
      <c r="AM64" s="171" t="s">
        <v>754</v>
      </c>
      <c r="AN64" s="233">
        <f>Input!AF62</f>
        <v>0</v>
      </c>
      <c r="AO64" s="233">
        <f>AN64*'Water Use Current M&amp;I'!$I$5</f>
        <v>0</v>
      </c>
      <c r="AQ64" s="423" t="s">
        <v>807</v>
      </c>
      <c r="AR64" s="190">
        <f>SUM(AO71,AO95,AO102,AO230)</f>
        <v>1959.9999999999998</v>
      </c>
      <c r="AS64" s="179" t="s">
        <v>325</v>
      </c>
      <c r="AT64" s="171" t="s">
        <v>754</v>
      </c>
      <c r="AU64" s="173">
        <f>Input!AG62</f>
        <v>0</v>
      </c>
      <c r="AV64" s="173">
        <v>0</v>
      </c>
      <c r="AW64" s="173"/>
      <c r="AX64" s="173">
        <f>AU64*'Water Use Current M&amp;I'!$I$62</f>
        <v>0</v>
      </c>
      <c r="AY64" s="173">
        <f t="shared" si="22"/>
        <v>0</v>
      </c>
      <c r="AZ64" s="424" t="s">
        <v>807</v>
      </c>
      <c r="BA64" s="195">
        <f>SUM(AY71,AY95,AY102,AY230)</f>
        <v>0</v>
      </c>
      <c r="BB64" s="426" t="s">
        <v>807</v>
      </c>
      <c r="BC64" s="170">
        <f t="shared" si="42"/>
        <v>1230</v>
      </c>
      <c r="BD64" s="170">
        <f t="shared" si="43"/>
        <v>1959.9999999999998</v>
      </c>
      <c r="BE64" s="170">
        <f t="shared" si="44"/>
        <v>0</v>
      </c>
      <c r="BF64" s="148">
        <f t="shared" si="23"/>
        <v>3190</v>
      </c>
      <c r="BH64" s="427" t="s">
        <v>807</v>
      </c>
      <c r="BI64" s="282">
        <f t="shared" si="45"/>
        <v>5539.6607215819513</v>
      </c>
      <c r="BJ64" s="282">
        <f t="shared" si="46"/>
        <v>5680.0385087201348</v>
      </c>
      <c r="BK64" s="280">
        <f t="shared" si="47"/>
        <v>5870.8332270593601</v>
      </c>
    </row>
    <row r="65" spans="1:63" x14ac:dyDescent="0.3">
      <c r="A65" s="179" t="s">
        <v>294</v>
      </c>
      <c r="B65" s="333" t="s">
        <v>819</v>
      </c>
      <c r="C65" s="333">
        <f>Input!$J$21</f>
        <v>2030</v>
      </c>
      <c r="D65" s="178">
        <f>'Current Groundwater M&amp;I'!K63</f>
        <v>0.19261083700000001</v>
      </c>
      <c r="E65" s="319">
        <f>Input!$Z$21</f>
        <v>3500</v>
      </c>
      <c r="F65" s="319">
        <f>Input!$AA$21</f>
        <v>3700</v>
      </c>
      <c r="G65" s="319">
        <f>Input!$AB$21</f>
        <v>4000</v>
      </c>
      <c r="H65" s="22">
        <f t="shared" si="7"/>
        <v>1.3618179386041799E-2</v>
      </c>
      <c r="I65" s="22">
        <f t="shared" si="8"/>
        <v>1.5007425664912069E-2</v>
      </c>
      <c r="J65" s="22">
        <f t="shared" si="9"/>
        <v>1.6956464201654867E-2</v>
      </c>
      <c r="K65" s="22">
        <f t="shared" si="10"/>
        <v>2665.5205870523678</v>
      </c>
      <c r="L65" s="22">
        <f t="shared" si="11"/>
        <v>2740.6203677269859</v>
      </c>
      <c r="M65" s="35">
        <f t="shared" si="12"/>
        <v>2849.5613697550016</v>
      </c>
      <c r="N65" s="36">
        <f>Input!K21</f>
        <v>242</v>
      </c>
      <c r="O65" s="22">
        <f t="shared" si="13"/>
        <v>645055.98206667299</v>
      </c>
      <c r="P65" s="22">
        <f t="shared" si="14"/>
        <v>663230.12898993061</v>
      </c>
      <c r="Q65" s="35">
        <f t="shared" si="15"/>
        <v>689593.85148071044</v>
      </c>
      <c r="R65" s="288">
        <f t="shared" si="16"/>
        <v>722.81748070481046</v>
      </c>
      <c r="S65" s="288">
        <f t="shared" si="17"/>
        <v>743.18252103966677</v>
      </c>
      <c r="T65" s="288">
        <f t="shared" si="18"/>
        <v>772.72439027670998</v>
      </c>
      <c r="U65" s="288">
        <f>R65*'Water Use Current M&amp;I'!I65</f>
        <v>252.98611824668365</v>
      </c>
      <c r="V65" s="288">
        <f>S65*'Water Use Current M&amp;I'!I65</f>
        <v>260.11388236388336</v>
      </c>
      <c r="W65" s="288">
        <f>T65*'Water Use Current M&amp;I'!I65</f>
        <v>270.45353659684849</v>
      </c>
      <c r="X65" s="290">
        <f t="shared" si="19"/>
        <v>48.727867984874713</v>
      </c>
      <c r="Y65" s="290">
        <f t="shared" si="20"/>
        <v>50.100752597427118</v>
      </c>
      <c r="Z65" s="292">
        <f t="shared" si="21"/>
        <v>52.092282053529125</v>
      </c>
      <c r="AA65" s="193" t="s">
        <v>808</v>
      </c>
      <c r="AB65" s="282">
        <f>SUM(X103,X248)</f>
        <v>4061.4885448660857</v>
      </c>
      <c r="AC65" s="282">
        <f>SUM(Y103,Y248)</f>
        <v>4416.0038772619409</v>
      </c>
      <c r="AD65" s="282">
        <f>SUM(Z103,Z248)</f>
        <v>4903.7417330901289</v>
      </c>
      <c r="AE65" s="30"/>
      <c r="AF65" s="161" t="s">
        <v>294</v>
      </c>
      <c r="AG65" s="171" t="s">
        <v>819</v>
      </c>
      <c r="AH65" s="236"/>
      <c r="AI65" s="236">
        <f>Input!AE63</f>
        <v>0</v>
      </c>
      <c r="AJ65" s="193" t="s">
        <v>808</v>
      </c>
      <c r="AK65" s="211">
        <f>SUM(AI103,AI247)</f>
        <v>2880</v>
      </c>
      <c r="AL65" s="161" t="s">
        <v>294</v>
      </c>
      <c r="AM65" s="171" t="s">
        <v>819</v>
      </c>
      <c r="AN65" s="233">
        <f>Input!AF63</f>
        <v>0</v>
      </c>
      <c r="AO65" s="233">
        <f>AN65*'Water Use Current M&amp;I'!$I$5</f>
        <v>0</v>
      </c>
      <c r="AQ65" s="423" t="s">
        <v>808</v>
      </c>
      <c r="AR65" s="190">
        <f>SUM(AO103,AO247)</f>
        <v>0</v>
      </c>
      <c r="AS65" s="179" t="s">
        <v>294</v>
      </c>
      <c r="AT65" s="171" t="s">
        <v>819</v>
      </c>
      <c r="AU65" s="173">
        <f>Input!AG63</f>
        <v>0</v>
      </c>
      <c r="AV65" s="173">
        <v>0</v>
      </c>
      <c r="AW65" s="173"/>
      <c r="AX65" s="173">
        <f>AU65*'Water Use Current M&amp;I'!$I$65</f>
        <v>0</v>
      </c>
      <c r="AY65" s="173">
        <f t="shared" si="22"/>
        <v>0</v>
      </c>
      <c r="AZ65" s="424" t="s">
        <v>808</v>
      </c>
      <c r="BA65" s="195">
        <f>SUM(AY103,AY248)</f>
        <v>0</v>
      </c>
      <c r="BB65" s="426" t="s">
        <v>808</v>
      </c>
      <c r="BC65" s="170">
        <f t="shared" si="42"/>
        <v>2880</v>
      </c>
      <c r="BD65" s="170">
        <f t="shared" si="43"/>
        <v>0</v>
      </c>
      <c r="BE65" s="170">
        <f t="shared" si="44"/>
        <v>0</v>
      </c>
      <c r="BF65" s="148">
        <f t="shared" si="23"/>
        <v>2880</v>
      </c>
      <c r="BH65" s="427" t="s">
        <v>808</v>
      </c>
      <c r="BI65" s="282">
        <f t="shared" si="45"/>
        <v>6941.4885448660862</v>
      </c>
      <c r="BJ65" s="282">
        <f t="shared" si="46"/>
        <v>7296.0038772619409</v>
      </c>
      <c r="BK65" s="280">
        <f t="shared" si="47"/>
        <v>7783.7417330901289</v>
      </c>
    </row>
    <row r="66" spans="1:63" x14ac:dyDescent="0.3">
      <c r="A66" s="179" t="s">
        <v>294</v>
      </c>
      <c r="B66" s="333" t="s">
        <v>820</v>
      </c>
      <c r="C66" s="333">
        <f>Input!$J$21</f>
        <v>2030</v>
      </c>
      <c r="D66" s="178">
        <f>'Current Groundwater M&amp;I'!K64</f>
        <v>9.8522200000000001E-4</v>
      </c>
      <c r="E66" s="36">
        <f>$E$65</f>
        <v>3500</v>
      </c>
      <c r="F66" s="12">
        <f>$F$65</f>
        <v>3700</v>
      </c>
      <c r="G66" s="12">
        <f>$G$65</f>
        <v>4000</v>
      </c>
      <c r="H66" s="22">
        <f t="shared" si="7"/>
        <v>1.3618179386041799E-2</v>
      </c>
      <c r="I66" s="22">
        <f t="shared" si="8"/>
        <v>1.5007425664912069E-2</v>
      </c>
      <c r="J66" s="22">
        <f t="shared" si="9"/>
        <v>1.6956464201654867E-2</v>
      </c>
      <c r="K66" s="22">
        <f t="shared" si="10"/>
        <v>2665.5205870523678</v>
      </c>
      <c r="L66" s="22">
        <f t="shared" si="11"/>
        <v>2740.6203677269859</v>
      </c>
      <c r="M66" s="35">
        <f t="shared" si="12"/>
        <v>2849.5613697550016</v>
      </c>
      <c r="N66" s="36">
        <f>$N$65</f>
        <v>242</v>
      </c>
      <c r="O66" s="22">
        <f t="shared" si="13"/>
        <v>645055.98206667299</v>
      </c>
      <c r="P66" s="22">
        <f t="shared" si="14"/>
        <v>663230.12898993061</v>
      </c>
      <c r="Q66" s="35">
        <f t="shared" si="15"/>
        <v>689593.85148071044</v>
      </c>
      <c r="R66" s="288">
        <f t="shared" si="16"/>
        <v>722.81748070481046</v>
      </c>
      <c r="S66" s="288">
        <f t="shared" si="17"/>
        <v>743.18252103966677</v>
      </c>
      <c r="T66" s="288">
        <f t="shared" si="18"/>
        <v>772.72439027670998</v>
      </c>
      <c r="U66" s="288">
        <f>R66*'Water Use Current M&amp;I'!I66</f>
        <v>252.98611824668365</v>
      </c>
      <c r="V66" s="288">
        <f>S66*'Water Use Current M&amp;I'!I66</f>
        <v>260.11388236388336</v>
      </c>
      <c r="W66" s="288">
        <f>T66*'Water Use Current M&amp;I'!I66</f>
        <v>270.45353659684849</v>
      </c>
      <c r="X66" s="290">
        <f t="shared" si="19"/>
        <v>0.24924748939123414</v>
      </c>
      <c r="Y66" s="290">
        <f t="shared" si="20"/>
        <v>0.25626991941030991</v>
      </c>
      <c r="Z66" s="292">
        <f t="shared" si="21"/>
        <v>0.26645677423302028</v>
      </c>
      <c r="AA66" s="193" t="s">
        <v>809</v>
      </c>
      <c r="AB66" s="282">
        <f>X72</f>
        <v>5015.8842934977056</v>
      </c>
      <c r="AC66" s="282">
        <f>Y72</f>
        <v>5394.6212592303264</v>
      </c>
      <c r="AD66" s="282">
        <f>Z72</f>
        <v>5937.2465428327687</v>
      </c>
      <c r="AE66" s="30"/>
      <c r="AF66" s="161" t="s">
        <v>294</v>
      </c>
      <c r="AG66" s="171" t="s">
        <v>820</v>
      </c>
      <c r="AH66" s="236"/>
      <c r="AI66" s="236">
        <f>Input!AE64</f>
        <v>0</v>
      </c>
      <c r="AJ66" s="193" t="s">
        <v>809</v>
      </c>
      <c r="AK66" s="211">
        <f>AI72</f>
        <v>600</v>
      </c>
      <c r="AL66" s="161" t="s">
        <v>294</v>
      </c>
      <c r="AM66" s="171" t="s">
        <v>820</v>
      </c>
      <c r="AN66" s="233">
        <f>Input!AF64</f>
        <v>0</v>
      </c>
      <c r="AO66" s="233">
        <f>AN66*'Water Use Current M&amp;I'!$I$5</f>
        <v>0</v>
      </c>
      <c r="AQ66" s="423" t="s">
        <v>809</v>
      </c>
      <c r="AR66" s="190">
        <f>AO72</f>
        <v>0</v>
      </c>
      <c r="AS66" s="179" t="s">
        <v>294</v>
      </c>
      <c r="AT66" s="171" t="s">
        <v>820</v>
      </c>
      <c r="AU66" s="173">
        <f>Input!AG64</f>
        <v>0</v>
      </c>
      <c r="AV66" s="173">
        <v>0</v>
      </c>
      <c r="AW66" s="173"/>
      <c r="AX66" s="173">
        <f>AU66*'Water Use Current M&amp;I'!$I$65</f>
        <v>0</v>
      </c>
      <c r="AY66" s="173">
        <f t="shared" si="22"/>
        <v>0</v>
      </c>
      <c r="AZ66" s="424" t="s">
        <v>809</v>
      </c>
      <c r="BA66" s="195">
        <f>AY72</f>
        <v>0</v>
      </c>
      <c r="BB66" s="426" t="s">
        <v>809</v>
      </c>
      <c r="BC66" s="170">
        <f t="shared" si="42"/>
        <v>600</v>
      </c>
      <c r="BD66" s="170">
        <f t="shared" si="43"/>
        <v>0</v>
      </c>
      <c r="BE66" s="170">
        <f t="shared" si="44"/>
        <v>0</v>
      </c>
      <c r="BF66" s="148">
        <f t="shared" si="23"/>
        <v>600</v>
      </c>
      <c r="BH66" s="427" t="s">
        <v>809</v>
      </c>
      <c r="BI66" s="282">
        <f t="shared" si="45"/>
        <v>5615.8842934977056</v>
      </c>
      <c r="BJ66" s="282">
        <f t="shared" si="46"/>
        <v>5994.6212592303264</v>
      </c>
      <c r="BK66" s="280">
        <f t="shared" si="47"/>
        <v>6537.2465428327687</v>
      </c>
    </row>
    <row r="67" spans="1:63" x14ac:dyDescent="0.3">
      <c r="A67" s="179" t="s">
        <v>294</v>
      </c>
      <c r="B67" s="333" t="s">
        <v>839</v>
      </c>
      <c r="C67" s="333">
        <f>Input!$J$21</f>
        <v>2030</v>
      </c>
      <c r="D67" s="178">
        <f>'Current Groundwater M&amp;I'!K65</f>
        <v>0.80640394100000001</v>
      </c>
      <c r="E67" s="36">
        <f>$E$65</f>
        <v>3500</v>
      </c>
      <c r="F67" s="173">
        <f>$F$65</f>
        <v>3700</v>
      </c>
      <c r="G67" s="173">
        <f>$G$65</f>
        <v>4000</v>
      </c>
      <c r="H67" s="22">
        <f t="shared" si="7"/>
        <v>1.3618179386041799E-2</v>
      </c>
      <c r="I67" s="22">
        <f t="shared" si="8"/>
        <v>1.5007425664912069E-2</v>
      </c>
      <c r="J67" s="22">
        <f t="shared" si="9"/>
        <v>1.6956464201654867E-2</v>
      </c>
      <c r="K67" s="22">
        <f t="shared" si="10"/>
        <v>2665.5205870523678</v>
      </c>
      <c r="L67" s="22">
        <f t="shared" si="11"/>
        <v>2740.6203677269859</v>
      </c>
      <c r="M67" s="35">
        <f t="shared" si="12"/>
        <v>2849.5613697550016</v>
      </c>
      <c r="N67" s="36">
        <f>$N$65</f>
        <v>242</v>
      </c>
      <c r="O67" s="22">
        <f t="shared" si="13"/>
        <v>645055.98206667299</v>
      </c>
      <c r="P67" s="22">
        <f t="shared" si="14"/>
        <v>663230.12898993061</v>
      </c>
      <c r="Q67" s="35">
        <f t="shared" si="15"/>
        <v>689593.85148071044</v>
      </c>
      <c r="R67" s="288">
        <f t="shared" si="16"/>
        <v>722.81748070481046</v>
      </c>
      <c r="S67" s="288">
        <f t="shared" si="17"/>
        <v>743.18252103966677</v>
      </c>
      <c r="T67" s="288">
        <f t="shared" si="18"/>
        <v>772.72439027670998</v>
      </c>
      <c r="U67" s="288">
        <f>R67*'Water Use Current M&amp;I'!I67</f>
        <v>252.98611824668365</v>
      </c>
      <c r="V67" s="288">
        <f>S67*'Water Use Current M&amp;I'!I67</f>
        <v>260.11388236388336</v>
      </c>
      <c r="W67" s="288">
        <f>T67*'Water Use Current M&amp;I'!I67</f>
        <v>270.45353659684849</v>
      </c>
      <c r="X67" s="290">
        <f t="shared" si="19"/>
        <v>204.00900277241772</v>
      </c>
      <c r="Y67" s="290">
        <f t="shared" si="20"/>
        <v>209.75685984704594</v>
      </c>
      <c r="Z67" s="292">
        <f t="shared" si="21"/>
        <v>218.09479776908637</v>
      </c>
      <c r="AA67" s="193" t="s">
        <v>810</v>
      </c>
      <c r="AB67" s="282">
        <f>SUM(X73,X96,X104,X209)</f>
        <v>6425.1257062578152</v>
      </c>
      <c r="AC67" s="282">
        <f>SUM(Y73,Y96,Y104,Y209)</f>
        <v>6808.4742051340172</v>
      </c>
      <c r="AD67" s="282">
        <f>SUM(Z73,Z96,Z104,Z209)</f>
        <v>7387.2191005581117</v>
      </c>
      <c r="AE67" s="30"/>
      <c r="AF67" s="161" t="s">
        <v>294</v>
      </c>
      <c r="AG67" s="171" t="s">
        <v>839</v>
      </c>
      <c r="AH67" s="236"/>
      <c r="AI67" s="236">
        <f>Input!AE65</f>
        <v>0</v>
      </c>
      <c r="AJ67" s="193" t="s">
        <v>810</v>
      </c>
      <c r="AK67" s="211">
        <f>SUM(AI73,AI96,AI104,AI209)</f>
        <v>580</v>
      </c>
      <c r="AL67" s="161" t="s">
        <v>294</v>
      </c>
      <c r="AM67" s="171" t="s">
        <v>839</v>
      </c>
      <c r="AN67" s="233">
        <f>Input!AF65</f>
        <v>0</v>
      </c>
      <c r="AO67" s="233">
        <f>AN67*'Water Use Current M&amp;I'!$I$5</f>
        <v>0</v>
      </c>
      <c r="AQ67" s="423" t="s">
        <v>810</v>
      </c>
      <c r="AR67" s="190">
        <f>SUM(AO73,AO96,AO104,AO209)</f>
        <v>0</v>
      </c>
      <c r="AS67" s="179" t="s">
        <v>294</v>
      </c>
      <c r="AT67" s="171" t="s">
        <v>839</v>
      </c>
      <c r="AU67" s="173">
        <f>Input!AG65</f>
        <v>0</v>
      </c>
      <c r="AV67" s="173">
        <v>0</v>
      </c>
      <c r="AW67" s="173"/>
      <c r="AX67" s="173">
        <f>AU67*'Water Use Current M&amp;I'!$I$65</f>
        <v>0</v>
      </c>
      <c r="AY67" s="173">
        <f t="shared" si="22"/>
        <v>0</v>
      </c>
      <c r="AZ67" s="424" t="s">
        <v>810</v>
      </c>
      <c r="BA67" s="195">
        <f>SUM(AY73,AY96,AY104,AY209)</f>
        <v>0</v>
      </c>
      <c r="BB67" s="426" t="s">
        <v>810</v>
      </c>
      <c r="BC67" s="170">
        <f t="shared" si="42"/>
        <v>580</v>
      </c>
      <c r="BD67" s="170">
        <f t="shared" si="43"/>
        <v>0</v>
      </c>
      <c r="BE67" s="170">
        <f t="shared" si="44"/>
        <v>0</v>
      </c>
      <c r="BF67" s="148">
        <f t="shared" si="23"/>
        <v>580</v>
      </c>
      <c r="BH67" s="427" t="s">
        <v>810</v>
      </c>
      <c r="BI67" s="282">
        <f t="shared" si="45"/>
        <v>7005.1257062578152</v>
      </c>
      <c r="BJ67" s="282">
        <f t="shared" si="46"/>
        <v>7388.4742051340172</v>
      </c>
      <c r="BK67" s="280">
        <f t="shared" si="47"/>
        <v>7967.2191005581117</v>
      </c>
    </row>
    <row r="68" spans="1:63" x14ac:dyDescent="0.3">
      <c r="A68" s="179" t="s">
        <v>317</v>
      </c>
      <c r="B68" s="333" t="s">
        <v>752</v>
      </c>
      <c r="C68" s="333">
        <f>Input!$J$22</f>
        <v>276293</v>
      </c>
      <c r="D68" s="178">
        <f>'Current Groundwater M&amp;I'!K66</f>
        <v>0.60020340699999997</v>
      </c>
      <c r="E68" s="319">
        <f>Input!$Z$22</f>
        <v>551900</v>
      </c>
      <c r="F68" s="319">
        <f>Input!$AA$22</f>
        <v>569400</v>
      </c>
      <c r="G68" s="319">
        <f>Input!$AB$22</f>
        <v>623300</v>
      </c>
      <c r="H68" s="22">
        <f t="shared" si="7"/>
        <v>1.7297624340451269E-2</v>
      </c>
      <c r="I68" s="22">
        <f t="shared" si="8"/>
        <v>1.8078031950413308E-2</v>
      </c>
      <c r="J68" s="22">
        <f t="shared" si="9"/>
        <v>2.0339151174685006E-2</v>
      </c>
      <c r="K68" s="22">
        <f t="shared" si="10"/>
        <v>390494.6948423243</v>
      </c>
      <c r="L68" s="22">
        <f t="shared" si="11"/>
        <v>396637.40897701518</v>
      </c>
      <c r="M68" s="35">
        <f t="shared" si="12"/>
        <v>414986.056271774</v>
      </c>
      <c r="N68" s="36">
        <f>Input!K22</f>
        <v>146</v>
      </c>
      <c r="O68" s="22">
        <f t="shared" si="13"/>
        <v>57012225.446979351</v>
      </c>
      <c r="P68" s="22">
        <f t="shared" si="14"/>
        <v>57909061.710644215</v>
      </c>
      <c r="Q68" s="35">
        <f t="shared" si="15"/>
        <v>60587964.215679005</v>
      </c>
      <c r="R68" s="288">
        <f t="shared" si="16"/>
        <v>63885.049224612711</v>
      </c>
      <c r="S68" s="288">
        <f t="shared" si="17"/>
        <v>64889.999099862376</v>
      </c>
      <c r="T68" s="288">
        <f t="shared" si="18"/>
        <v>67891.843301879097</v>
      </c>
      <c r="U68" s="288">
        <f>R68*'Water Use Current M&amp;I'!I68</f>
        <v>22359.767228614448</v>
      </c>
      <c r="V68" s="288">
        <f>S68*'Water Use Current M&amp;I'!I68</f>
        <v>22711.499684951832</v>
      </c>
      <c r="W68" s="288">
        <f>T68*'Water Use Current M&amp;I'!I68</f>
        <v>23762.145155657683</v>
      </c>
      <c r="X68" s="290">
        <f t="shared" si="19"/>
        <v>13420.408470341339</v>
      </c>
      <c r="Y68" s="290">
        <f t="shared" si="20"/>
        <v>13631.519488987515</v>
      </c>
      <c r="Z68" s="292">
        <f t="shared" si="21"/>
        <v>14262.120480054286</v>
      </c>
      <c r="AA68" s="193" t="s">
        <v>811</v>
      </c>
      <c r="AB68" s="282">
        <f>SUM(X97,X165)</f>
        <v>13898.492329965478</v>
      </c>
      <c r="AC68" s="282">
        <f>SUM(Y97,Y165)</f>
        <v>14327.869461174785</v>
      </c>
      <c r="AD68" s="282">
        <f>SUM(Z97,Z165)</f>
        <v>15072.825517218243</v>
      </c>
      <c r="AE68" s="30"/>
      <c r="AF68" s="161" t="s">
        <v>317</v>
      </c>
      <c r="AG68" s="171" t="s">
        <v>752</v>
      </c>
      <c r="AH68" s="236"/>
      <c r="AI68" s="236">
        <f>Input!AE66</f>
        <v>0</v>
      </c>
      <c r="AJ68" s="193" t="s">
        <v>811</v>
      </c>
      <c r="AK68" s="211">
        <f>SUM(AI97,AI165)</f>
        <v>50</v>
      </c>
      <c r="AL68" s="161" t="s">
        <v>317</v>
      </c>
      <c r="AM68" s="171" t="s">
        <v>752</v>
      </c>
      <c r="AN68" s="233">
        <f>Input!AF66</f>
        <v>0</v>
      </c>
      <c r="AO68" s="233">
        <f>AN68*'Water Use Current M&amp;I'!$I$5</f>
        <v>0</v>
      </c>
      <c r="AQ68" s="423" t="s">
        <v>811</v>
      </c>
      <c r="AR68" s="190">
        <f>SUM(AO97,AO165)</f>
        <v>0</v>
      </c>
      <c r="AS68" s="179" t="s">
        <v>317</v>
      </c>
      <c r="AT68" s="171" t="s">
        <v>752</v>
      </c>
      <c r="AU68" s="173">
        <f>Input!AG66</f>
        <v>0</v>
      </c>
      <c r="AV68" s="173">
        <v>0</v>
      </c>
      <c r="AW68" s="173"/>
      <c r="AX68" s="173">
        <f>AU68*'Water Use Current M&amp;I'!$I$68</f>
        <v>0</v>
      </c>
      <c r="AY68" s="173">
        <f t="shared" si="22"/>
        <v>0</v>
      </c>
      <c r="AZ68" s="424" t="s">
        <v>811</v>
      </c>
      <c r="BA68" s="195">
        <f>SUM(AY97,AY165)</f>
        <v>175</v>
      </c>
      <c r="BB68" s="426" t="s">
        <v>811</v>
      </c>
      <c r="BC68" s="170">
        <f t="shared" si="42"/>
        <v>50</v>
      </c>
      <c r="BD68" s="170">
        <f t="shared" si="43"/>
        <v>0</v>
      </c>
      <c r="BE68" s="170">
        <f t="shared" si="44"/>
        <v>175</v>
      </c>
      <c r="BF68" s="148">
        <f t="shared" si="23"/>
        <v>225</v>
      </c>
      <c r="BH68" s="427" t="s">
        <v>811</v>
      </c>
      <c r="BI68" s="282">
        <f t="shared" si="45"/>
        <v>14123.492329965478</v>
      </c>
      <c r="BJ68" s="282">
        <f t="shared" si="46"/>
        <v>14552.869461174785</v>
      </c>
      <c r="BK68" s="280">
        <f t="shared" si="47"/>
        <v>15297.825517218243</v>
      </c>
    </row>
    <row r="69" spans="1:63" x14ac:dyDescent="0.3">
      <c r="A69" s="179" t="s">
        <v>317</v>
      </c>
      <c r="B69" s="333" t="s">
        <v>753</v>
      </c>
      <c r="C69" s="333">
        <f>Input!$J$22</f>
        <v>276293</v>
      </c>
      <c r="D69" s="178">
        <f>'Current Groundwater M&amp;I'!K67</f>
        <v>0.39979659299999998</v>
      </c>
      <c r="E69" s="36">
        <f>$E$68</f>
        <v>551900</v>
      </c>
      <c r="F69" s="12">
        <f>$F$68</f>
        <v>569400</v>
      </c>
      <c r="G69" s="12">
        <f>$G$68</f>
        <v>623300</v>
      </c>
      <c r="H69" s="22">
        <f t="shared" si="7"/>
        <v>1.7297624340451269E-2</v>
      </c>
      <c r="I69" s="22">
        <f t="shared" si="8"/>
        <v>1.8078031950413308E-2</v>
      </c>
      <c r="J69" s="22">
        <f t="shared" si="9"/>
        <v>2.0339151174685006E-2</v>
      </c>
      <c r="K69" s="22">
        <f t="shared" si="10"/>
        <v>390494.6948423243</v>
      </c>
      <c r="L69" s="22">
        <f t="shared" si="11"/>
        <v>396637.40897701518</v>
      </c>
      <c r="M69" s="35">
        <f t="shared" si="12"/>
        <v>414986.056271774</v>
      </c>
      <c r="N69" s="36">
        <f>$N$68</f>
        <v>146</v>
      </c>
      <c r="O69" s="22">
        <f t="shared" si="13"/>
        <v>57012225.446979351</v>
      </c>
      <c r="P69" s="22">
        <f t="shared" si="14"/>
        <v>57909061.710644215</v>
      </c>
      <c r="Q69" s="35">
        <f t="shared" si="15"/>
        <v>60587964.215679005</v>
      </c>
      <c r="R69" s="288">
        <f t="shared" si="16"/>
        <v>63885.049224612711</v>
      </c>
      <c r="S69" s="288">
        <f t="shared" si="17"/>
        <v>64889.999099862376</v>
      </c>
      <c r="T69" s="288">
        <f t="shared" si="18"/>
        <v>67891.843301879097</v>
      </c>
      <c r="U69" s="288">
        <f>R69*'Water Use Current M&amp;I'!I69</f>
        <v>22359.767228614448</v>
      </c>
      <c r="V69" s="288">
        <f>S69*'Water Use Current M&amp;I'!I69</f>
        <v>22711.499684951832</v>
      </c>
      <c r="W69" s="288">
        <f>T69*'Water Use Current M&amp;I'!I69</f>
        <v>23762.145155657683</v>
      </c>
      <c r="X69" s="290">
        <f t="shared" si="19"/>
        <v>8939.358758273107</v>
      </c>
      <c r="Y69" s="290">
        <f t="shared" si="20"/>
        <v>9079.9801959643155</v>
      </c>
      <c r="Z69" s="292">
        <f t="shared" si="21"/>
        <v>9500.0246756033957</v>
      </c>
      <c r="AA69" s="193" t="s">
        <v>812</v>
      </c>
      <c r="AB69" s="282">
        <f>X105</f>
        <v>448.5688350557964</v>
      </c>
      <c r="AC69" s="282">
        <f>Y105</f>
        <v>482.50345752766236</v>
      </c>
      <c r="AD69" s="282">
        <f>Z105</f>
        <v>521.42913089909041</v>
      </c>
      <c r="AE69" s="30"/>
      <c r="AF69" s="161" t="s">
        <v>317</v>
      </c>
      <c r="AG69" s="171" t="s">
        <v>753</v>
      </c>
      <c r="AH69" s="236"/>
      <c r="AI69" s="236">
        <f>Input!AE67</f>
        <v>0</v>
      </c>
      <c r="AJ69" s="193" t="s">
        <v>812</v>
      </c>
      <c r="AK69" s="211">
        <f>AI105</f>
        <v>650</v>
      </c>
      <c r="AL69" s="161" t="s">
        <v>317</v>
      </c>
      <c r="AM69" s="171" t="s">
        <v>753</v>
      </c>
      <c r="AN69" s="233">
        <f>Input!AF67</f>
        <v>0</v>
      </c>
      <c r="AO69" s="233">
        <f>AN69*'Water Use Current M&amp;I'!$I$5</f>
        <v>0</v>
      </c>
      <c r="AQ69" s="423" t="s">
        <v>812</v>
      </c>
      <c r="AR69" s="190">
        <f>AO105</f>
        <v>0</v>
      </c>
      <c r="AS69" s="179" t="s">
        <v>317</v>
      </c>
      <c r="AT69" s="171" t="s">
        <v>753</v>
      </c>
      <c r="AU69" s="173">
        <f>Input!AG67</f>
        <v>0</v>
      </c>
      <c r="AV69" s="173">
        <v>0</v>
      </c>
      <c r="AW69" s="173"/>
      <c r="AX69" s="173">
        <f>AU69*'Water Use Current M&amp;I'!$I$68</f>
        <v>0</v>
      </c>
      <c r="AY69" s="173">
        <f t="shared" si="22"/>
        <v>0</v>
      </c>
      <c r="AZ69" s="424" t="s">
        <v>812</v>
      </c>
      <c r="BA69" s="195">
        <f>AY105</f>
        <v>0</v>
      </c>
      <c r="BB69" s="426" t="s">
        <v>812</v>
      </c>
      <c r="BC69" s="170">
        <f t="shared" ref="BC69:BC96" si="57">AK69</f>
        <v>650</v>
      </c>
      <c r="BD69" s="170">
        <f t="shared" ref="BD69:BD96" si="58">AR69</f>
        <v>0</v>
      </c>
      <c r="BE69" s="170">
        <f t="shared" ref="BE69:BE96" si="59">BA69</f>
        <v>0</v>
      </c>
      <c r="BF69" s="148">
        <f t="shared" si="23"/>
        <v>650</v>
      </c>
      <c r="BH69" s="427" t="s">
        <v>812</v>
      </c>
      <c r="BI69" s="282">
        <f t="shared" ref="BI69:BI96" si="60">AB69+BF69</f>
        <v>1098.5688350557964</v>
      </c>
      <c r="BJ69" s="282">
        <f t="shared" ref="BJ69:BJ96" si="61">AC69+BF69</f>
        <v>1132.5034575276622</v>
      </c>
      <c r="BK69" s="280">
        <f t="shared" ref="BK69:BK96" si="62">AD69+BF69</f>
        <v>1171.4291308990905</v>
      </c>
    </row>
    <row r="70" spans="1:63" x14ac:dyDescent="0.3">
      <c r="A70" s="179" t="s">
        <v>161</v>
      </c>
      <c r="B70" s="333" t="s">
        <v>779</v>
      </c>
      <c r="C70" s="333">
        <f>Input!$J$23</f>
        <v>53355</v>
      </c>
      <c r="D70" s="178">
        <f>'Current Groundwater M&amp;I'!K68</f>
        <v>9.3711900000000007E-5</v>
      </c>
      <c r="E70" s="319">
        <f>Input!$Z$23</f>
        <v>107200</v>
      </c>
      <c r="F70" s="319">
        <f>Input!$AA$23</f>
        <v>124000</v>
      </c>
      <c r="G70" s="319">
        <f>Input!$AB$23</f>
        <v>150200</v>
      </c>
      <c r="H70" s="22">
        <f t="shared" ref="H70:H133" si="63">(LN(E70/C70))/40</f>
        <v>1.7443213864204336E-2</v>
      </c>
      <c r="I70" s="22">
        <f t="shared" ref="I70:I133" si="64">(LN(F70/C70)/40)</f>
        <v>2.1082846788412716E-2</v>
      </c>
      <c r="J70" s="22">
        <f t="shared" ref="J70:J133" si="65">(LN(G70/C70))/40</f>
        <v>2.5875001131537657E-2</v>
      </c>
      <c r="K70" s="22">
        <f t="shared" ref="K70:K133" si="66">C70*EXP(H70*20)</f>
        <v>75628.407361255464</v>
      </c>
      <c r="L70" s="22">
        <f t="shared" ref="L70:L133" si="67">C70*EXP(I70*20)</f>
        <v>81338.920573118012</v>
      </c>
      <c r="M70" s="35">
        <f t="shared" ref="M70:M133" si="68">C70*EXP(J70*20)</f>
        <v>89520.506030741366</v>
      </c>
      <c r="N70" s="36">
        <f>Input!K23</f>
        <v>209</v>
      </c>
      <c r="O70" s="22">
        <f t="shared" ref="O70:O133" si="69">N70*K70</f>
        <v>15806337.138502391</v>
      </c>
      <c r="P70" s="22">
        <f t="shared" ref="P70:P133" si="70">N70*L70</f>
        <v>16999834.399781663</v>
      </c>
      <c r="Q70" s="35">
        <f t="shared" ref="Q70:Q133" si="71">N70*M70</f>
        <v>18709785.760424946</v>
      </c>
      <c r="R70" s="288">
        <f t="shared" ref="R70:R133" si="72">(O70/1000000)*1120.55</f>
        <v>17711.791080548854</v>
      </c>
      <c r="S70" s="288">
        <f t="shared" ref="S70:S133" si="73">(P70/1000000)*1120.55</f>
        <v>19049.164436675339</v>
      </c>
      <c r="T70" s="288">
        <f t="shared" ref="T70:T133" si="74">(Q70/1000000)*1120.55</f>
        <v>20965.250433844172</v>
      </c>
      <c r="U70" s="288">
        <f>R70*'Water Use Current M&amp;I'!I70</f>
        <v>6199.126878192098</v>
      </c>
      <c r="V70" s="288">
        <f>S70*'Water Use Current M&amp;I'!I70</f>
        <v>6667.2075528363684</v>
      </c>
      <c r="W70" s="288">
        <f>T70*'Water Use Current M&amp;I'!I70</f>
        <v>7337.8376518454597</v>
      </c>
      <c r="X70" s="290">
        <f t="shared" ref="X70:X133" si="75">U70*D70</f>
        <v>0.58093195809645015</v>
      </c>
      <c r="Y70" s="290">
        <f t="shared" ref="Y70:Y133" si="76">V70*D70</f>
        <v>0.62479668747064654</v>
      </c>
      <c r="Z70" s="292">
        <f t="shared" ref="Z70:Z133" si="77">W70*D70</f>
        <v>0.68764270824597662</v>
      </c>
      <c r="AA70" s="193" t="s">
        <v>813</v>
      </c>
      <c r="AB70" s="282">
        <f>SUM(X58,X106,X110,X185)</f>
        <v>861.02658639523293</v>
      </c>
      <c r="AC70" s="282">
        <f>SUM(Y58,Y106,Y110,Y185)</f>
        <v>914.25859966203905</v>
      </c>
      <c r="AD70" s="282">
        <f>SUM(Z58,Z106,Z110,Z185)</f>
        <v>979.14065271739798</v>
      </c>
      <c r="AE70" s="30"/>
      <c r="AF70" s="161" t="s">
        <v>161</v>
      </c>
      <c r="AG70" s="171" t="s">
        <v>779</v>
      </c>
      <c r="AH70" s="236"/>
      <c r="AI70" s="236">
        <f>Input!AE68</f>
        <v>0</v>
      </c>
      <c r="AJ70" s="193" t="s">
        <v>813</v>
      </c>
      <c r="AK70" s="211">
        <f>SUM(AI58,AI106,AI110,AI185)</f>
        <v>0</v>
      </c>
      <c r="AL70" s="161" t="s">
        <v>161</v>
      </c>
      <c r="AM70" s="171" t="s">
        <v>779</v>
      </c>
      <c r="AN70" s="233">
        <f>Input!AF68</f>
        <v>0</v>
      </c>
      <c r="AO70" s="233">
        <f>AN70*'Water Use Current M&amp;I'!$I$5</f>
        <v>0</v>
      </c>
      <c r="AQ70" s="423" t="s">
        <v>813</v>
      </c>
      <c r="AR70" s="190">
        <f>SUM(AO58,AO106,AO110,AO185)</f>
        <v>0</v>
      </c>
      <c r="AS70" s="179" t="s">
        <v>161</v>
      </c>
      <c r="AT70" s="171" t="s">
        <v>779</v>
      </c>
      <c r="AU70" s="173">
        <f>Input!AG68</f>
        <v>0</v>
      </c>
      <c r="AV70" s="173">
        <v>0</v>
      </c>
      <c r="AW70" s="173"/>
      <c r="AX70" s="173">
        <f>AU70*'Water Use Current M&amp;I'!$I$70</f>
        <v>0</v>
      </c>
      <c r="AY70" s="173">
        <f t="shared" ref="AY70:AY133" si="78">AX70*AV70</f>
        <v>0</v>
      </c>
      <c r="AZ70" s="424" t="s">
        <v>813</v>
      </c>
      <c r="BA70" s="195">
        <f>SUM(AY58,AY106,AY110,AY185)</f>
        <v>0</v>
      </c>
      <c r="BB70" s="426" t="s">
        <v>813</v>
      </c>
      <c r="BC70" s="170">
        <f t="shared" si="57"/>
        <v>0</v>
      </c>
      <c r="BD70" s="170">
        <f t="shared" si="58"/>
        <v>0</v>
      </c>
      <c r="BE70" s="170">
        <f t="shared" si="59"/>
        <v>0</v>
      </c>
      <c r="BF70" s="148">
        <f t="shared" ref="BF70:BF96" si="79">SUM(BC70:BE70)</f>
        <v>0</v>
      </c>
      <c r="BH70" s="427" t="s">
        <v>813</v>
      </c>
      <c r="BI70" s="282">
        <f t="shared" si="60"/>
        <v>861.02658639523293</v>
      </c>
      <c r="BJ70" s="282">
        <f t="shared" si="61"/>
        <v>914.25859966203905</v>
      </c>
      <c r="BK70" s="280">
        <f t="shared" si="62"/>
        <v>979.14065271739798</v>
      </c>
    </row>
    <row r="71" spans="1:63" x14ac:dyDescent="0.3">
      <c r="A71" s="179" t="s">
        <v>161</v>
      </c>
      <c r="B71" s="333" t="s">
        <v>807</v>
      </c>
      <c r="C71" s="333">
        <f>Input!$J$23</f>
        <v>53355</v>
      </c>
      <c r="D71" s="178">
        <f>'Current Groundwater M&amp;I'!K69</f>
        <v>1.3794396E-2</v>
      </c>
      <c r="E71" s="36">
        <f>$E$70</f>
        <v>107200</v>
      </c>
      <c r="F71" s="12">
        <f>$F$70</f>
        <v>124000</v>
      </c>
      <c r="G71" s="12">
        <f>$G$70</f>
        <v>150200</v>
      </c>
      <c r="H71" s="22">
        <f t="shared" si="63"/>
        <v>1.7443213864204336E-2</v>
      </c>
      <c r="I71" s="22">
        <f t="shared" si="64"/>
        <v>2.1082846788412716E-2</v>
      </c>
      <c r="J71" s="22">
        <f t="shared" si="65"/>
        <v>2.5875001131537657E-2</v>
      </c>
      <c r="K71" s="22">
        <f t="shared" si="66"/>
        <v>75628.407361255464</v>
      </c>
      <c r="L71" s="22">
        <f t="shared" si="67"/>
        <v>81338.920573118012</v>
      </c>
      <c r="M71" s="35">
        <f t="shared" si="68"/>
        <v>89520.506030741366</v>
      </c>
      <c r="N71" s="36">
        <f>$N$70</f>
        <v>209</v>
      </c>
      <c r="O71" s="22">
        <f t="shared" si="69"/>
        <v>15806337.138502391</v>
      </c>
      <c r="P71" s="22">
        <f t="shared" si="70"/>
        <v>16999834.399781663</v>
      </c>
      <c r="Q71" s="35">
        <f t="shared" si="71"/>
        <v>18709785.760424946</v>
      </c>
      <c r="R71" s="288">
        <f t="shared" si="72"/>
        <v>17711.791080548854</v>
      </c>
      <c r="S71" s="288">
        <f t="shared" si="73"/>
        <v>19049.164436675339</v>
      </c>
      <c r="T71" s="288">
        <f t="shared" si="74"/>
        <v>20965.250433844172</v>
      </c>
      <c r="U71" s="288">
        <f>R71*'Water Use Current M&amp;I'!I71</f>
        <v>6199.126878192098</v>
      </c>
      <c r="V71" s="288">
        <f>S71*'Water Use Current M&amp;I'!I71</f>
        <v>6667.2075528363684</v>
      </c>
      <c r="W71" s="288">
        <f>T71*'Water Use Current M&amp;I'!I71</f>
        <v>7337.8376518454597</v>
      </c>
      <c r="X71" s="290">
        <f t="shared" si="75"/>
        <v>85.513211012025565</v>
      </c>
      <c r="Y71" s="290">
        <f t="shared" si="76"/>
        <v>91.970101198015797</v>
      </c>
      <c r="Z71" s="292">
        <f t="shared" si="77"/>
        <v>101.22103835326641</v>
      </c>
      <c r="AA71" s="193" t="s">
        <v>814</v>
      </c>
      <c r="AB71" s="282">
        <f>SUM(X107,X237)</f>
        <v>400.72764406342543</v>
      </c>
      <c r="AC71" s="282">
        <f>SUM(Y107,Y237)</f>
        <v>430.05554179293603</v>
      </c>
      <c r="AD71" s="282">
        <f>SUM(Z107,Z237)</f>
        <v>463.70722611750728</v>
      </c>
      <c r="AE71" s="30"/>
      <c r="AF71" s="161" t="s">
        <v>161</v>
      </c>
      <c r="AG71" s="171" t="s">
        <v>807</v>
      </c>
      <c r="AH71" s="305"/>
      <c r="AI71" s="236">
        <f>Input!AE69</f>
        <v>0</v>
      </c>
      <c r="AJ71" s="193" t="s">
        <v>814</v>
      </c>
      <c r="AK71" s="211">
        <f>AI107</f>
        <v>0</v>
      </c>
      <c r="AL71" s="161" t="s">
        <v>161</v>
      </c>
      <c r="AM71" s="171" t="s">
        <v>807</v>
      </c>
      <c r="AN71" s="233">
        <f>Input!AF69</f>
        <v>0</v>
      </c>
      <c r="AO71" s="233">
        <f>AN71*'Water Use Current M&amp;I'!$I$5</f>
        <v>0</v>
      </c>
      <c r="AQ71" s="423" t="s">
        <v>814</v>
      </c>
      <c r="AR71" s="190">
        <f>AO107</f>
        <v>0</v>
      </c>
      <c r="AS71" s="179" t="s">
        <v>161</v>
      </c>
      <c r="AT71" s="171" t="s">
        <v>807</v>
      </c>
      <c r="AU71" s="173">
        <f>Input!AG69</f>
        <v>0</v>
      </c>
      <c r="AV71" s="173">
        <v>0</v>
      </c>
      <c r="AW71" s="173"/>
      <c r="AX71" s="173">
        <f>AU71*'Water Use Current M&amp;I'!$I$70</f>
        <v>0</v>
      </c>
      <c r="AY71" s="173">
        <f t="shared" si="78"/>
        <v>0</v>
      </c>
      <c r="AZ71" s="424" t="s">
        <v>814</v>
      </c>
      <c r="BA71" s="195">
        <f>SUM(AY107,AY237)</f>
        <v>0</v>
      </c>
      <c r="BB71" s="426" t="s">
        <v>814</v>
      </c>
      <c r="BC71" s="170">
        <f t="shared" si="57"/>
        <v>0</v>
      </c>
      <c r="BD71" s="170">
        <f t="shared" si="58"/>
        <v>0</v>
      </c>
      <c r="BE71" s="170">
        <f t="shared" si="59"/>
        <v>0</v>
      </c>
      <c r="BF71" s="148">
        <f t="shared" si="79"/>
        <v>0</v>
      </c>
      <c r="BH71" s="427" t="s">
        <v>814</v>
      </c>
      <c r="BI71" s="282">
        <f t="shared" si="60"/>
        <v>400.72764406342543</v>
      </c>
      <c r="BJ71" s="282">
        <f t="shared" si="61"/>
        <v>430.05554179293603</v>
      </c>
      <c r="BK71" s="280">
        <f t="shared" si="62"/>
        <v>463.70722611750728</v>
      </c>
    </row>
    <row r="72" spans="1:63" x14ac:dyDescent="0.3">
      <c r="A72" s="179" t="s">
        <v>161</v>
      </c>
      <c r="B72" s="333" t="s">
        <v>809</v>
      </c>
      <c r="C72" s="333">
        <f>Input!$J$23</f>
        <v>53355</v>
      </c>
      <c r="D72" s="178">
        <f>'Current Groundwater M&amp;I'!K70</f>
        <v>0.80912754200000003</v>
      </c>
      <c r="E72" s="36">
        <f t="shared" ref="E72:E73" si="80">$E$70</f>
        <v>107200</v>
      </c>
      <c r="F72" s="173">
        <f t="shared" ref="F72:F73" si="81">$F$70</f>
        <v>124000</v>
      </c>
      <c r="G72" s="173">
        <f t="shared" ref="G72:G73" si="82">$G$70</f>
        <v>150200</v>
      </c>
      <c r="H72" s="22">
        <f t="shared" si="63"/>
        <v>1.7443213864204336E-2</v>
      </c>
      <c r="I72" s="22">
        <f t="shared" si="64"/>
        <v>2.1082846788412716E-2</v>
      </c>
      <c r="J72" s="22">
        <f t="shared" si="65"/>
        <v>2.5875001131537657E-2</v>
      </c>
      <c r="K72" s="22">
        <f t="shared" si="66"/>
        <v>75628.407361255464</v>
      </c>
      <c r="L72" s="22">
        <f t="shared" si="67"/>
        <v>81338.920573118012</v>
      </c>
      <c r="M72" s="35">
        <f t="shared" si="68"/>
        <v>89520.506030741366</v>
      </c>
      <c r="N72" s="36">
        <f t="shared" ref="N72:N73" si="83">$N$70</f>
        <v>209</v>
      </c>
      <c r="O72" s="22">
        <f t="shared" si="69"/>
        <v>15806337.138502391</v>
      </c>
      <c r="P72" s="22">
        <f t="shared" si="70"/>
        <v>16999834.399781663</v>
      </c>
      <c r="Q72" s="35">
        <f t="shared" si="71"/>
        <v>18709785.760424946</v>
      </c>
      <c r="R72" s="288">
        <f t="shared" si="72"/>
        <v>17711.791080548854</v>
      </c>
      <c r="S72" s="288">
        <f t="shared" si="73"/>
        <v>19049.164436675339</v>
      </c>
      <c r="T72" s="288">
        <f t="shared" si="74"/>
        <v>20965.250433844172</v>
      </c>
      <c r="U72" s="288">
        <f>R72*'Water Use Current M&amp;I'!I72</f>
        <v>6199.126878192098</v>
      </c>
      <c r="V72" s="288">
        <f>S72*'Water Use Current M&amp;I'!I72</f>
        <v>6667.2075528363684</v>
      </c>
      <c r="W72" s="288">
        <f>T72*'Water Use Current M&amp;I'!I72</f>
        <v>7337.8376518454597</v>
      </c>
      <c r="X72" s="290">
        <f t="shared" si="75"/>
        <v>5015.8842934977056</v>
      </c>
      <c r="Y72" s="290">
        <f t="shared" si="76"/>
        <v>5394.6212592303264</v>
      </c>
      <c r="Z72" s="292">
        <f t="shared" si="77"/>
        <v>5937.2465428327687</v>
      </c>
      <c r="AA72" s="193" t="s">
        <v>815</v>
      </c>
      <c r="AB72" s="282">
        <f>SUM(X59,X108)</f>
        <v>753.30000037668049</v>
      </c>
      <c r="AC72" s="282">
        <f>SUM(Y59,Y108)</f>
        <v>771.99063714651345</v>
      </c>
      <c r="AD72" s="282">
        <f>SUM(Z59,Z108)</f>
        <v>795.20069657136662</v>
      </c>
      <c r="AE72" s="30"/>
      <c r="AF72" s="161" t="s">
        <v>161</v>
      </c>
      <c r="AG72" s="171" t="s">
        <v>809</v>
      </c>
      <c r="AH72" s="236" t="s">
        <v>732</v>
      </c>
      <c r="AI72" s="236">
        <f>Input!AE70</f>
        <v>600</v>
      </c>
      <c r="AJ72" s="193" t="s">
        <v>815</v>
      </c>
      <c r="AK72" s="211">
        <f>SUM(AI59,AI108)</f>
        <v>0</v>
      </c>
      <c r="AL72" s="161" t="s">
        <v>161</v>
      </c>
      <c r="AM72" s="171" t="s">
        <v>809</v>
      </c>
      <c r="AN72" s="233">
        <f>Input!AF70</f>
        <v>0</v>
      </c>
      <c r="AO72" s="233">
        <f>AN72*'Water Use Current M&amp;I'!$I$5</f>
        <v>0</v>
      </c>
      <c r="AQ72" s="423" t="s">
        <v>815</v>
      </c>
      <c r="AR72" s="190">
        <f>SUM(AO59,AO108)</f>
        <v>0</v>
      </c>
      <c r="AS72" s="179" t="s">
        <v>161</v>
      </c>
      <c r="AT72" s="171" t="s">
        <v>809</v>
      </c>
      <c r="AU72" s="173">
        <f>Input!AG70</f>
        <v>0</v>
      </c>
      <c r="AV72" s="173">
        <v>0</v>
      </c>
      <c r="AW72" s="173"/>
      <c r="AX72" s="173">
        <f>AU72*'Water Use Current M&amp;I'!$I$70</f>
        <v>0</v>
      </c>
      <c r="AY72" s="173">
        <f t="shared" si="78"/>
        <v>0</v>
      </c>
      <c r="AZ72" s="424" t="s">
        <v>815</v>
      </c>
      <c r="BA72" s="195">
        <f>SUM(AY59,AY108)</f>
        <v>0</v>
      </c>
      <c r="BB72" s="426" t="s">
        <v>815</v>
      </c>
      <c r="BC72" s="170">
        <f t="shared" si="57"/>
        <v>0</v>
      </c>
      <c r="BD72" s="170">
        <f t="shared" si="58"/>
        <v>0</v>
      </c>
      <c r="BE72" s="170">
        <f t="shared" si="59"/>
        <v>0</v>
      </c>
      <c r="BF72" s="148">
        <f t="shared" si="79"/>
        <v>0</v>
      </c>
      <c r="BH72" s="427" t="s">
        <v>815</v>
      </c>
      <c r="BI72" s="282">
        <f t="shared" si="60"/>
        <v>753.30000037668049</v>
      </c>
      <c r="BJ72" s="282">
        <f t="shared" si="61"/>
        <v>771.99063714651345</v>
      </c>
      <c r="BK72" s="280">
        <f t="shared" si="62"/>
        <v>795.20069657136662</v>
      </c>
    </row>
    <row r="73" spans="1:63" x14ac:dyDescent="0.3">
      <c r="A73" s="179" t="s">
        <v>161</v>
      </c>
      <c r="B73" s="333" t="s">
        <v>810</v>
      </c>
      <c r="C73" s="333">
        <f>Input!$J$23</f>
        <v>53355</v>
      </c>
      <c r="D73" s="178">
        <f>'Current Groundwater M&amp;I'!K71</f>
        <v>0.17698435000000001</v>
      </c>
      <c r="E73" s="36">
        <f t="shared" si="80"/>
        <v>107200</v>
      </c>
      <c r="F73" s="173">
        <f t="shared" si="81"/>
        <v>124000</v>
      </c>
      <c r="G73" s="173">
        <f t="shared" si="82"/>
        <v>150200</v>
      </c>
      <c r="H73" s="22">
        <f t="shared" si="63"/>
        <v>1.7443213864204336E-2</v>
      </c>
      <c r="I73" s="22">
        <f t="shared" si="64"/>
        <v>2.1082846788412716E-2</v>
      </c>
      <c r="J73" s="22">
        <f t="shared" si="65"/>
        <v>2.5875001131537657E-2</v>
      </c>
      <c r="K73" s="22">
        <f t="shared" si="66"/>
        <v>75628.407361255464</v>
      </c>
      <c r="L73" s="22">
        <f t="shared" si="67"/>
        <v>81338.920573118012</v>
      </c>
      <c r="M73" s="35">
        <f t="shared" si="68"/>
        <v>89520.506030741366</v>
      </c>
      <c r="N73" s="36">
        <f t="shared" si="83"/>
        <v>209</v>
      </c>
      <c r="O73" s="22">
        <f t="shared" si="69"/>
        <v>15806337.138502391</v>
      </c>
      <c r="P73" s="22">
        <f t="shared" si="70"/>
        <v>16999834.399781663</v>
      </c>
      <c r="Q73" s="35">
        <f t="shared" si="71"/>
        <v>18709785.760424946</v>
      </c>
      <c r="R73" s="288">
        <f t="shared" si="72"/>
        <v>17711.791080548854</v>
      </c>
      <c r="S73" s="288">
        <f t="shared" si="73"/>
        <v>19049.164436675339</v>
      </c>
      <c r="T73" s="288">
        <f t="shared" si="74"/>
        <v>20965.250433844172</v>
      </c>
      <c r="U73" s="288">
        <f>R73*'Water Use Current M&amp;I'!I73</f>
        <v>6199.126878192098</v>
      </c>
      <c r="V73" s="288">
        <f>S73*'Water Use Current M&amp;I'!I73</f>
        <v>6667.2075528363684</v>
      </c>
      <c r="W73" s="288">
        <f>T73*'Water Use Current M&amp;I'!I73</f>
        <v>7337.8376518454597</v>
      </c>
      <c r="X73" s="290">
        <f t="shared" si="75"/>
        <v>1097.1484411043577</v>
      </c>
      <c r="Y73" s="290">
        <f t="shared" si="76"/>
        <v>1179.9913950538355</v>
      </c>
      <c r="Z73" s="292">
        <f t="shared" si="77"/>
        <v>1298.6824272173951</v>
      </c>
      <c r="AA73" s="193" t="s">
        <v>816</v>
      </c>
      <c r="AB73" s="282">
        <f>SUM(X60,X166,X186)</f>
        <v>2670.4503637343792</v>
      </c>
      <c r="AC73" s="282">
        <f>SUM(Y60,Y166,Y186)</f>
        <v>2740.5319626982605</v>
      </c>
      <c r="AD73" s="282">
        <f>SUM(Z60,Z166,Z186)</f>
        <v>2845.8334041611606</v>
      </c>
      <c r="AE73" s="30"/>
      <c r="AF73" s="161" t="s">
        <v>161</v>
      </c>
      <c r="AG73" s="171" t="s">
        <v>810</v>
      </c>
      <c r="AH73" s="305"/>
      <c r="AI73" s="236">
        <f>Input!AE71</f>
        <v>0</v>
      </c>
      <c r="AJ73" s="193" t="s">
        <v>816</v>
      </c>
      <c r="AK73" s="211">
        <f>SUM(AI60,AI166,AI186)</f>
        <v>0</v>
      </c>
      <c r="AL73" s="161" t="s">
        <v>161</v>
      </c>
      <c r="AM73" s="171" t="s">
        <v>810</v>
      </c>
      <c r="AN73" s="233">
        <f>Input!AF71</f>
        <v>0</v>
      </c>
      <c r="AO73" s="233">
        <f>AN73*'Water Use Current M&amp;I'!$I$5</f>
        <v>0</v>
      </c>
      <c r="AQ73" s="423" t="s">
        <v>816</v>
      </c>
      <c r="AR73" s="190">
        <f>SUM(AO60,AO166,AO186)</f>
        <v>0</v>
      </c>
      <c r="AS73" s="179" t="s">
        <v>161</v>
      </c>
      <c r="AT73" s="171" t="s">
        <v>810</v>
      </c>
      <c r="AU73" s="173">
        <f>Input!AG71</f>
        <v>0</v>
      </c>
      <c r="AV73" s="173">
        <v>0</v>
      </c>
      <c r="AW73" s="173"/>
      <c r="AX73" s="173">
        <f>AU73*'Water Use Current M&amp;I'!$I$70</f>
        <v>0</v>
      </c>
      <c r="AY73" s="173">
        <f t="shared" si="78"/>
        <v>0</v>
      </c>
      <c r="AZ73" s="424" t="s">
        <v>816</v>
      </c>
      <c r="BA73" s="195">
        <f>SUM(AY60,AY166,AY186)</f>
        <v>0</v>
      </c>
      <c r="BB73" s="426" t="s">
        <v>816</v>
      </c>
      <c r="BC73" s="170">
        <f t="shared" si="57"/>
        <v>0</v>
      </c>
      <c r="BD73" s="170">
        <f t="shared" si="58"/>
        <v>0</v>
      </c>
      <c r="BE73" s="170">
        <f t="shared" si="59"/>
        <v>0</v>
      </c>
      <c r="BF73" s="148">
        <f t="shared" si="79"/>
        <v>0</v>
      </c>
      <c r="BH73" s="427" t="s">
        <v>816</v>
      </c>
      <c r="BI73" s="282">
        <f t="shared" si="60"/>
        <v>2670.4503637343792</v>
      </c>
      <c r="BJ73" s="282">
        <f t="shared" si="61"/>
        <v>2740.5319626982605</v>
      </c>
      <c r="BK73" s="280">
        <f t="shared" si="62"/>
        <v>2845.8334041611606</v>
      </c>
    </row>
    <row r="74" spans="1:63" x14ac:dyDescent="0.3">
      <c r="A74" s="179" t="s">
        <v>308</v>
      </c>
      <c r="B74" s="333" t="s">
        <v>752</v>
      </c>
      <c r="C74" s="333">
        <f>Input!$J$24</f>
        <v>620700</v>
      </c>
      <c r="D74" s="178">
        <f>'Current Groundwater M&amp;I'!K72</f>
        <v>1.180925E-3</v>
      </c>
      <c r="E74" s="319">
        <f>Input!$Z$24</f>
        <v>1007600</v>
      </c>
      <c r="F74" s="319">
        <f>Input!$AA$24</f>
        <v>1080200</v>
      </c>
      <c r="G74" s="319">
        <f>Input!$AB$24</f>
        <v>1189800</v>
      </c>
      <c r="H74" s="22">
        <f t="shared" si="63"/>
        <v>1.2111966776471202E-2</v>
      </c>
      <c r="I74" s="22">
        <f t="shared" si="64"/>
        <v>1.3851340368479593E-2</v>
      </c>
      <c r="J74" s="22">
        <f t="shared" si="65"/>
        <v>1.6267315783354955E-2</v>
      </c>
      <c r="K74" s="22">
        <f t="shared" si="66"/>
        <v>790833.30734106025</v>
      </c>
      <c r="L74" s="22">
        <f t="shared" si="67"/>
        <v>818828.51684586564</v>
      </c>
      <c r="M74" s="35">
        <f t="shared" si="68"/>
        <v>859365.38212799793</v>
      </c>
      <c r="N74" s="36">
        <f>Input!K24</f>
        <v>172</v>
      </c>
      <c r="O74" s="22">
        <f t="shared" si="69"/>
        <v>136023328.86266237</v>
      </c>
      <c r="P74" s="22">
        <f t="shared" si="70"/>
        <v>140838504.89748889</v>
      </c>
      <c r="Q74" s="35">
        <f t="shared" si="71"/>
        <v>147810845.72601566</v>
      </c>
      <c r="R74" s="288">
        <f t="shared" si="72"/>
        <v>152420.94115705631</v>
      </c>
      <c r="S74" s="288">
        <f t="shared" si="73"/>
        <v>157816.58666288116</v>
      </c>
      <c r="T74" s="288">
        <f t="shared" si="74"/>
        <v>165629.44317828683</v>
      </c>
      <c r="U74" s="288">
        <f>R74*'Water Use Current M&amp;I'!I74</f>
        <v>53347.329404969707</v>
      </c>
      <c r="V74" s="288">
        <f>S74*'Water Use Current M&amp;I'!I74</f>
        <v>55235.805332008407</v>
      </c>
      <c r="W74" s="288">
        <f>T74*'Water Use Current M&amp;I'!I74</f>
        <v>57970.30511240039</v>
      </c>
      <c r="X74" s="290">
        <f t="shared" si="75"/>
        <v>62.999194977563853</v>
      </c>
      <c r="Y74" s="290">
        <f t="shared" si="76"/>
        <v>65.229343411702033</v>
      </c>
      <c r="Z74" s="292">
        <f t="shared" si="77"/>
        <v>68.45858256486143</v>
      </c>
      <c r="AA74" s="193" t="s">
        <v>817</v>
      </c>
      <c r="AB74" s="282">
        <f>SUM(X61,X187,X200)</f>
        <v>4699.7391278280502</v>
      </c>
      <c r="AC74" s="282">
        <f>SUM(Y61,Y187,Y200)</f>
        <v>4842.5256204245215</v>
      </c>
      <c r="AD74" s="282">
        <f>SUM(Z61,Z187,Z200)</f>
        <v>5027.2447946930206</v>
      </c>
      <c r="AE74" s="30"/>
      <c r="AF74" s="161" t="s">
        <v>308</v>
      </c>
      <c r="AG74" s="171" t="s">
        <v>752</v>
      </c>
      <c r="AH74" s="236"/>
      <c r="AI74" s="236">
        <f>Input!AE72</f>
        <v>0</v>
      </c>
      <c r="AJ74" s="193" t="s">
        <v>817</v>
      </c>
      <c r="AK74" s="211">
        <f>SUM(AI61,AI187,AI200)</f>
        <v>0</v>
      </c>
      <c r="AL74" s="161" t="s">
        <v>308</v>
      </c>
      <c r="AM74" s="171" t="s">
        <v>752</v>
      </c>
      <c r="AN74" s="233">
        <f>Input!AF72</f>
        <v>0</v>
      </c>
      <c r="AO74" s="233">
        <f>AN74*'Water Use Current M&amp;I'!$I$5</f>
        <v>0</v>
      </c>
      <c r="AQ74" s="423" t="s">
        <v>817</v>
      </c>
      <c r="AR74" s="190">
        <f>SUM(AO61,AO187,AO200)</f>
        <v>0</v>
      </c>
      <c r="AS74" s="179" t="s">
        <v>308</v>
      </c>
      <c r="AT74" s="171" t="s">
        <v>752</v>
      </c>
      <c r="AU74" s="173">
        <f>Input!AG72</f>
        <v>0</v>
      </c>
      <c r="AV74" s="173">
        <v>0</v>
      </c>
      <c r="AW74" s="173"/>
      <c r="AX74" s="173">
        <f>AU74*'Water Use Current M&amp;I'!$I$74</f>
        <v>0</v>
      </c>
      <c r="AY74" s="173">
        <f t="shared" si="78"/>
        <v>0</v>
      </c>
      <c r="AZ74" s="424" t="s">
        <v>817</v>
      </c>
      <c r="BA74" s="195">
        <f>SUM(AY61,AY187,AY200)</f>
        <v>0</v>
      </c>
      <c r="BB74" s="426" t="s">
        <v>817</v>
      </c>
      <c r="BC74" s="170">
        <f t="shared" si="57"/>
        <v>0</v>
      </c>
      <c r="BD74" s="170">
        <f t="shared" si="58"/>
        <v>0</v>
      </c>
      <c r="BE74" s="170">
        <f t="shared" si="59"/>
        <v>0</v>
      </c>
      <c r="BF74" s="148">
        <f t="shared" si="79"/>
        <v>0</v>
      </c>
      <c r="BH74" s="427" t="s">
        <v>817</v>
      </c>
      <c r="BI74" s="282">
        <f t="shared" si="60"/>
        <v>4699.7391278280502</v>
      </c>
      <c r="BJ74" s="282">
        <f t="shared" si="61"/>
        <v>4842.5256204245215</v>
      </c>
      <c r="BK74" s="280">
        <f t="shared" si="62"/>
        <v>5027.2447946930206</v>
      </c>
    </row>
    <row r="75" spans="1:63" x14ac:dyDescent="0.3">
      <c r="A75" s="179" t="s">
        <v>308</v>
      </c>
      <c r="B75" s="333" t="s">
        <v>753</v>
      </c>
      <c r="C75" s="333">
        <f>Input!$J$24</f>
        <v>620700</v>
      </c>
      <c r="D75" s="178">
        <f>'Current Groundwater M&amp;I'!K73</f>
        <v>1.1169647E-2</v>
      </c>
      <c r="E75" s="36">
        <f>$E$74</f>
        <v>1007600</v>
      </c>
      <c r="F75" s="12">
        <f>$F$74</f>
        <v>1080200</v>
      </c>
      <c r="G75" s="12">
        <f>$G$74</f>
        <v>1189800</v>
      </c>
      <c r="H75" s="22">
        <f t="shared" si="63"/>
        <v>1.2111966776471202E-2</v>
      </c>
      <c r="I75" s="22">
        <f t="shared" si="64"/>
        <v>1.3851340368479593E-2</v>
      </c>
      <c r="J75" s="22">
        <f t="shared" si="65"/>
        <v>1.6267315783354955E-2</v>
      </c>
      <c r="K75" s="22">
        <f t="shared" si="66"/>
        <v>790833.30734106025</v>
      </c>
      <c r="L75" s="22">
        <f t="shared" si="67"/>
        <v>818828.51684586564</v>
      </c>
      <c r="M75" s="35">
        <f t="shared" si="68"/>
        <v>859365.38212799793</v>
      </c>
      <c r="N75" s="36">
        <f>$N$74</f>
        <v>172</v>
      </c>
      <c r="O75" s="22">
        <f t="shared" si="69"/>
        <v>136023328.86266237</v>
      </c>
      <c r="P75" s="22">
        <f t="shared" si="70"/>
        <v>140838504.89748889</v>
      </c>
      <c r="Q75" s="35">
        <f t="shared" si="71"/>
        <v>147810845.72601566</v>
      </c>
      <c r="R75" s="288">
        <f t="shared" si="72"/>
        <v>152420.94115705631</v>
      </c>
      <c r="S75" s="288">
        <f t="shared" si="73"/>
        <v>157816.58666288116</v>
      </c>
      <c r="T75" s="288">
        <f t="shared" si="74"/>
        <v>165629.44317828683</v>
      </c>
      <c r="U75" s="288">
        <f>R75*'Water Use Current M&amp;I'!I75</f>
        <v>53347.329404969707</v>
      </c>
      <c r="V75" s="288">
        <f>S75*'Water Use Current M&amp;I'!I75</f>
        <v>55235.805332008407</v>
      </c>
      <c r="W75" s="288">
        <f>T75*'Water Use Current M&amp;I'!I75</f>
        <v>57970.30511240039</v>
      </c>
      <c r="X75" s="290">
        <f t="shared" si="75"/>
        <v>595.87083784623167</v>
      </c>
      <c r="Y75" s="290">
        <f t="shared" si="76"/>
        <v>616.96444731925169</v>
      </c>
      <c r="Z75" s="292">
        <f t="shared" si="77"/>
        <v>647.50784458780765</v>
      </c>
      <c r="AA75" s="193" t="s">
        <v>818</v>
      </c>
      <c r="AB75" s="282">
        <f>X167</f>
        <v>37.984650217026541</v>
      </c>
      <c r="AC75" s="282">
        <f>Y167</f>
        <v>39.153681249235298</v>
      </c>
      <c r="AD75" s="282">
        <f>Z167</f>
        <v>41.332252815575231</v>
      </c>
      <c r="AE75" s="30"/>
      <c r="AF75" s="161" t="s">
        <v>308</v>
      </c>
      <c r="AG75" s="171" t="s">
        <v>753</v>
      </c>
      <c r="AH75" s="236"/>
      <c r="AI75" s="236">
        <f>Input!AE73</f>
        <v>0</v>
      </c>
      <c r="AJ75" s="193" t="s">
        <v>818</v>
      </c>
      <c r="AK75" s="211">
        <f>AI167</f>
        <v>0</v>
      </c>
      <c r="AL75" s="161" t="s">
        <v>308</v>
      </c>
      <c r="AM75" s="171" t="s">
        <v>753</v>
      </c>
      <c r="AN75" s="233">
        <f>Input!AF73</f>
        <v>0</v>
      </c>
      <c r="AO75" s="233">
        <f>AN75*'Water Use Current M&amp;I'!$I$5</f>
        <v>0</v>
      </c>
      <c r="AQ75" s="423" t="s">
        <v>818</v>
      </c>
      <c r="AR75" s="190">
        <f>AO167</f>
        <v>0</v>
      </c>
      <c r="AS75" s="179" t="s">
        <v>308</v>
      </c>
      <c r="AT75" s="171" t="s">
        <v>753</v>
      </c>
      <c r="AU75" s="173">
        <f>Input!AG73</f>
        <v>0</v>
      </c>
      <c r="AV75" s="173">
        <v>0</v>
      </c>
      <c r="AW75" s="173"/>
      <c r="AX75" s="173">
        <f>AU75*'Water Use Current M&amp;I'!$I$74</f>
        <v>0</v>
      </c>
      <c r="AY75" s="173">
        <f t="shared" si="78"/>
        <v>0</v>
      </c>
      <c r="AZ75" s="424" t="s">
        <v>818</v>
      </c>
      <c r="BA75" s="195">
        <f>AY167</f>
        <v>0</v>
      </c>
      <c r="BB75" s="426" t="s">
        <v>818</v>
      </c>
      <c r="BC75" s="170">
        <f t="shared" si="57"/>
        <v>0</v>
      </c>
      <c r="BD75" s="170">
        <f t="shared" si="58"/>
        <v>0</v>
      </c>
      <c r="BE75" s="170">
        <f t="shared" si="59"/>
        <v>0</v>
      </c>
      <c r="BF75" s="148">
        <f t="shared" si="79"/>
        <v>0</v>
      </c>
      <c r="BH75" s="427" t="s">
        <v>818</v>
      </c>
      <c r="BI75" s="282">
        <f t="shared" si="60"/>
        <v>37.984650217026541</v>
      </c>
      <c r="BJ75" s="282">
        <f t="shared" si="61"/>
        <v>39.153681249235298</v>
      </c>
      <c r="BK75" s="280">
        <f t="shared" si="62"/>
        <v>41.332252815575231</v>
      </c>
    </row>
    <row r="76" spans="1:63" x14ac:dyDescent="0.3">
      <c r="A76" s="179" t="s">
        <v>308</v>
      </c>
      <c r="B76" s="333" t="s">
        <v>760</v>
      </c>
      <c r="C76" s="333">
        <f>Input!$J$24</f>
        <v>620700</v>
      </c>
      <c r="D76" s="178">
        <f>'Current Groundwater M&amp;I'!K74</f>
        <v>3.302723E-3</v>
      </c>
      <c r="E76" s="36">
        <f t="shared" ref="E76:E84" si="84">$E$74</f>
        <v>1007600</v>
      </c>
      <c r="F76" s="173">
        <f t="shared" ref="F76:F84" si="85">$F$74</f>
        <v>1080200</v>
      </c>
      <c r="G76" s="173">
        <f t="shared" ref="G76:G84" si="86">$G$74</f>
        <v>1189800</v>
      </c>
      <c r="H76" s="22">
        <f t="shared" si="63"/>
        <v>1.2111966776471202E-2</v>
      </c>
      <c r="I76" s="22">
        <f t="shared" si="64"/>
        <v>1.3851340368479593E-2</v>
      </c>
      <c r="J76" s="22">
        <f t="shared" si="65"/>
        <v>1.6267315783354955E-2</v>
      </c>
      <c r="K76" s="22">
        <f t="shared" si="66"/>
        <v>790833.30734106025</v>
      </c>
      <c r="L76" s="22">
        <f t="shared" si="67"/>
        <v>818828.51684586564</v>
      </c>
      <c r="M76" s="35">
        <f t="shared" si="68"/>
        <v>859365.38212799793</v>
      </c>
      <c r="N76" s="36">
        <f t="shared" ref="N76:N84" si="87">$N$74</f>
        <v>172</v>
      </c>
      <c r="O76" s="22">
        <f t="shared" si="69"/>
        <v>136023328.86266237</v>
      </c>
      <c r="P76" s="22">
        <f t="shared" si="70"/>
        <v>140838504.89748889</v>
      </c>
      <c r="Q76" s="35">
        <f t="shared" si="71"/>
        <v>147810845.72601566</v>
      </c>
      <c r="R76" s="288">
        <f t="shared" si="72"/>
        <v>152420.94115705631</v>
      </c>
      <c r="S76" s="288">
        <f t="shared" si="73"/>
        <v>157816.58666288116</v>
      </c>
      <c r="T76" s="288">
        <f t="shared" si="74"/>
        <v>165629.44317828683</v>
      </c>
      <c r="U76" s="288">
        <f>R76*'Water Use Current M&amp;I'!I76</f>
        <v>53347.329404969707</v>
      </c>
      <c r="V76" s="288">
        <f>S76*'Water Use Current M&amp;I'!I76</f>
        <v>55235.805332008407</v>
      </c>
      <c r="W76" s="288">
        <f>T76*'Water Use Current M&amp;I'!I76</f>
        <v>57970.30511240039</v>
      </c>
      <c r="X76" s="290">
        <f t="shared" si="75"/>
        <v>176.19145181436977</v>
      </c>
      <c r="Y76" s="290">
        <f t="shared" si="76"/>
        <v>182.4285646935468</v>
      </c>
      <c r="Z76" s="292">
        <f t="shared" si="77"/>
        <v>191.45986001174236</v>
      </c>
      <c r="AA76" s="193" t="s">
        <v>819</v>
      </c>
      <c r="AB76" s="282">
        <f>SUM(X65,X180,X188,X239)</f>
        <v>242.84312274579409</v>
      </c>
      <c r="AC76" s="282">
        <f>SUM(Y65,Y180,Y188,Y239)</f>
        <v>250.55886719009141</v>
      </c>
      <c r="AD76" s="282">
        <f>SUM(Z65,Z180,Z188,Z239)</f>
        <v>260.43998804539808</v>
      </c>
      <c r="AE76" s="30"/>
      <c r="AF76" s="161" t="s">
        <v>308</v>
      </c>
      <c r="AG76" s="171" t="s">
        <v>760</v>
      </c>
      <c r="AH76" s="236"/>
      <c r="AI76" s="236">
        <f>Input!AE74</f>
        <v>0</v>
      </c>
      <c r="AJ76" s="193" t="s">
        <v>819</v>
      </c>
      <c r="AK76" s="211">
        <f>SUM(AI65,AI180,AI188,AI238)</f>
        <v>180</v>
      </c>
      <c r="AL76" s="161" t="s">
        <v>308</v>
      </c>
      <c r="AM76" s="171" t="s">
        <v>760</v>
      </c>
      <c r="AN76" s="233">
        <f>Input!AF74</f>
        <v>0</v>
      </c>
      <c r="AO76" s="233">
        <f>AN76*'Water Use Current M&amp;I'!$I$5</f>
        <v>0</v>
      </c>
      <c r="AQ76" s="423" t="s">
        <v>819</v>
      </c>
      <c r="AR76" s="190">
        <f>SUM(AO65,AO180,AO188,AO238)</f>
        <v>0</v>
      </c>
      <c r="AS76" s="179" t="s">
        <v>308</v>
      </c>
      <c r="AT76" s="171" t="s">
        <v>760</v>
      </c>
      <c r="AU76" s="173">
        <f>Input!AG74</f>
        <v>0</v>
      </c>
      <c r="AV76" s="173">
        <v>0</v>
      </c>
      <c r="AW76" s="173"/>
      <c r="AX76" s="173">
        <f>AU76*'Water Use Current M&amp;I'!$I$74</f>
        <v>0</v>
      </c>
      <c r="AY76" s="173">
        <f t="shared" si="78"/>
        <v>0</v>
      </c>
      <c r="AZ76" s="424" t="s">
        <v>819</v>
      </c>
      <c r="BA76" s="195">
        <f>SUM(AY65,AY180,AY188,AY239)</f>
        <v>0</v>
      </c>
      <c r="BB76" s="426" t="s">
        <v>819</v>
      </c>
      <c r="BC76" s="170">
        <f t="shared" si="57"/>
        <v>180</v>
      </c>
      <c r="BD76" s="170">
        <f t="shared" si="58"/>
        <v>0</v>
      </c>
      <c r="BE76" s="170">
        <f t="shared" si="59"/>
        <v>0</v>
      </c>
      <c r="BF76" s="148">
        <f t="shared" si="79"/>
        <v>180</v>
      </c>
      <c r="BH76" s="427" t="s">
        <v>819</v>
      </c>
      <c r="BI76" s="282">
        <f t="shared" si="60"/>
        <v>422.84312274579406</v>
      </c>
      <c r="BJ76" s="282">
        <f t="shared" si="61"/>
        <v>430.55886719009141</v>
      </c>
      <c r="BK76" s="280">
        <f t="shared" si="62"/>
        <v>440.43998804539808</v>
      </c>
    </row>
    <row r="77" spans="1:63" x14ac:dyDescent="0.3">
      <c r="A77" s="179" t="s">
        <v>308</v>
      </c>
      <c r="B77" s="333" t="s">
        <v>761</v>
      </c>
      <c r="C77" s="333">
        <f>Input!$J$24</f>
        <v>620700</v>
      </c>
      <c r="D77" s="178">
        <f>'Current Groundwater M&amp;I'!K75</f>
        <v>1.5691959999999999E-3</v>
      </c>
      <c r="E77" s="36">
        <f t="shared" si="84"/>
        <v>1007600</v>
      </c>
      <c r="F77" s="173">
        <f t="shared" si="85"/>
        <v>1080200</v>
      </c>
      <c r="G77" s="173">
        <f t="shared" si="86"/>
        <v>1189800</v>
      </c>
      <c r="H77" s="22">
        <f t="shared" si="63"/>
        <v>1.2111966776471202E-2</v>
      </c>
      <c r="I77" s="22">
        <f t="shared" si="64"/>
        <v>1.3851340368479593E-2</v>
      </c>
      <c r="J77" s="22">
        <f t="shared" si="65"/>
        <v>1.6267315783354955E-2</v>
      </c>
      <c r="K77" s="22">
        <f t="shared" si="66"/>
        <v>790833.30734106025</v>
      </c>
      <c r="L77" s="22">
        <f t="shared" si="67"/>
        <v>818828.51684586564</v>
      </c>
      <c r="M77" s="35">
        <f t="shared" si="68"/>
        <v>859365.38212799793</v>
      </c>
      <c r="N77" s="36">
        <f t="shared" si="87"/>
        <v>172</v>
      </c>
      <c r="O77" s="22">
        <f t="shared" si="69"/>
        <v>136023328.86266237</v>
      </c>
      <c r="P77" s="22">
        <f t="shared" si="70"/>
        <v>140838504.89748889</v>
      </c>
      <c r="Q77" s="35">
        <f t="shared" si="71"/>
        <v>147810845.72601566</v>
      </c>
      <c r="R77" s="288">
        <f t="shared" si="72"/>
        <v>152420.94115705631</v>
      </c>
      <c r="S77" s="288">
        <f t="shared" si="73"/>
        <v>157816.58666288116</v>
      </c>
      <c r="T77" s="288">
        <f t="shared" si="74"/>
        <v>165629.44317828683</v>
      </c>
      <c r="U77" s="288">
        <f>R77*'Water Use Current M&amp;I'!I77</f>
        <v>53347.329404969707</v>
      </c>
      <c r="V77" s="288">
        <f>S77*'Water Use Current M&amp;I'!I77</f>
        <v>55235.805332008407</v>
      </c>
      <c r="W77" s="288">
        <f>T77*'Water Use Current M&amp;I'!I77</f>
        <v>57970.30511240039</v>
      </c>
      <c r="X77" s="290">
        <f t="shared" si="75"/>
        <v>83.712415912960836</v>
      </c>
      <c r="Y77" s="290">
        <f t="shared" si="76"/>
        <v>86.675804783766253</v>
      </c>
      <c r="Z77" s="292">
        <f t="shared" si="77"/>
        <v>90.966770901158242</v>
      </c>
      <c r="AA77" s="193" t="s">
        <v>820</v>
      </c>
      <c r="AB77" s="282">
        <f>SUM(X66,X189,X201,X240)</f>
        <v>4913.5797781527581</v>
      </c>
      <c r="AC77" s="282">
        <f>SUM(Y66,Y189,Y201,Y240)</f>
        <v>5158.9078340504257</v>
      </c>
      <c r="AD77" s="282">
        <f>SUM(Z66,Z189,Z201,Z240)</f>
        <v>5450.169463587059</v>
      </c>
      <c r="AE77" s="30"/>
      <c r="AF77" s="161" t="s">
        <v>308</v>
      </c>
      <c r="AG77" s="171" t="s">
        <v>761</v>
      </c>
      <c r="AH77" s="236"/>
      <c r="AI77" s="236">
        <f>Input!AE75</f>
        <v>0</v>
      </c>
      <c r="AJ77" s="193" t="s">
        <v>820</v>
      </c>
      <c r="AK77" s="211">
        <f>SUM(AI66,AI189,AI201,AI239)</f>
        <v>0</v>
      </c>
      <c r="AL77" s="161" t="s">
        <v>308</v>
      </c>
      <c r="AM77" s="171" t="s">
        <v>761</v>
      </c>
      <c r="AN77" s="233">
        <f>Input!AF75</f>
        <v>0</v>
      </c>
      <c r="AO77" s="233">
        <f>AN77*'Water Use Current M&amp;I'!$I$5</f>
        <v>0</v>
      </c>
      <c r="AQ77" s="423" t="s">
        <v>820</v>
      </c>
      <c r="AR77" s="190">
        <f>SUM(AO66,AO189,AO201,AO239)</f>
        <v>0</v>
      </c>
      <c r="AS77" s="179" t="s">
        <v>308</v>
      </c>
      <c r="AT77" s="171" t="s">
        <v>761</v>
      </c>
      <c r="AU77" s="173">
        <f>Input!AG75</f>
        <v>0</v>
      </c>
      <c r="AV77" s="173">
        <v>0</v>
      </c>
      <c r="AW77" s="173"/>
      <c r="AX77" s="173">
        <f>AU77*'Water Use Current M&amp;I'!$I$74</f>
        <v>0</v>
      </c>
      <c r="AY77" s="173">
        <f t="shared" si="78"/>
        <v>0</v>
      </c>
      <c r="AZ77" s="424" t="s">
        <v>820</v>
      </c>
      <c r="BA77" s="195">
        <f>SUM(AY66,AY189,AY201,AY240)</f>
        <v>0</v>
      </c>
      <c r="BB77" s="426" t="s">
        <v>820</v>
      </c>
      <c r="BC77" s="170">
        <f t="shared" si="57"/>
        <v>0</v>
      </c>
      <c r="BD77" s="170">
        <f t="shared" si="58"/>
        <v>0</v>
      </c>
      <c r="BE77" s="170">
        <f t="shared" si="59"/>
        <v>0</v>
      </c>
      <c r="BF77" s="148">
        <f t="shared" si="79"/>
        <v>0</v>
      </c>
      <c r="BH77" s="427" t="s">
        <v>820</v>
      </c>
      <c r="BI77" s="282">
        <f t="shared" si="60"/>
        <v>4913.5797781527581</v>
      </c>
      <c r="BJ77" s="282">
        <f t="shared" si="61"/>
        <v>5158.9078340504257</v>
      </c>
      <c r="BK77" s="280">
        <f t="shared" si="62"/>
        <v>5450.169463587059</v>
      </c>
    </row>
    <row r="78" spans="1:63" x14ac:dyDescent="0.3">
      <c r="A78" s="179" t="s">
        <v>308</v>
      </c>
      <c r="B78" s="333" t="s">
        <v>780</v>
      </c>
      <c r="C78" s="333">
        <f>Input!$J$24</f>
        <v>620700</v>
      </c>
      <c r="D78" s="178">
        <f>'Current Groundwater M&amp;I'!K76</f>
        <v>3.0771699999999999E-4</v>
      </c>
      <c r="E78" s="36">
        <f t="shared" si="84"/>
        <v>1007600</v>
      </c>
      <c r="F78" s="173">
        <f t="shared" si="85"/>
        <v>1080200</v>
      </c>
      <c r="G78" s="173">
        <f t="shared" si="86"/>
        <v>1189800</v>
      </c>
      <c r="H78" s="22">
        <f t="shared" si="63"/>
        <v>1.2111966776471202E-2</v>
      </c>
      <c r="I78" s="22">
        <f t="shared" si="64"/>
        <v>1.3851340368479593E-2</v>
      </c>
      <c r="J78" s="22">
        <f t="shared" si="65"/>
        <v>1.6267315783354955E-2</v>
      </c>
      <c r="K78" s="22">
        <f t="shared" si="66"/>
        <v>790833.30734106025</v>
      </c>
      <c r="L78" s="22">
        <f t="shared" si="67"/>
        <v>818828.51684586564</v>
      </c>
      <c r="M78" s="35">
        <f t="shared" si="68"/>
        <v>859365.38212799793</v>
      </c>
      <c r="N78" s="36">
        <f t="shared" si="87"/>
        <v>172</v>
      </c>
      <c r="O78" s="22">
        <f t="shared" si="69"/>
        <v>136023328.86266237</v>
      </c>
      <c r="P78" s="22">
        <f t="shared" si="70"/>
        <v>140838504.89748889</v>
      </c>
      <c r="Q78" s="35">
        <f t="shared" si="71"/>
        <v>147810845.72601566</v>
      </c>
      <c r="R78" s="288">
        <f t="shared" si="72"/>
        <v>152420.94115705631</v>
      </c>
      <c r="S78" s="288">
        <f t="shared" si="73"/>
        <v>157816.58666288116</v>
      </c>
      <c r="T78" s="288">
        <f t="shared" si="74"/>
        <v>165629.44317828683</v>
      </c>
      <c r="U78" s="288">
        <f>R78*'Water Use Current M&amp;I'!I78</f>
        <v>53347.329404969707</v>
      </c>
      <c r="V78" s="288">
        <f>S78*'Water Use Current M&amp;I'!I78</f>
        <v>55235.805332008407</v>
      </c>
      <c r="W78" s="288">
        <f>T78*'Water Use Current M&amp;I'!I78</f>
        <v>57970.30511240039</v>
      </c>
      <c r="X78" s="290">
        <f t="shared" si="75"/>
        <v>16.415880162509062</v>
      </c>
      <c r="Y78" s="290">
        <f t="shared" si="76"/>
        <v>16.99699630934963</v>
      </c>
      <c r="Z78" s="292">
        <f t="shared" si="77"/>
        <v>17.83844837827251</v>
      </c>
      <c r="AA78" s="193" t="s">
        <v>821</v>
      </c>
      <c r="AB78" s="282">
        <f>SUM(X168,X190)</f>
        <v>29.299408139135256</v>
      </c>
      <c r="AC78" s="282">
        <f>SUM(Y168,Y190)</f>
        <v>30.141364155417858</v>
      </c>
      <c r="AD78" s="282">
        <f>SUM(Z168,Z190)</f>
        <v>31.525916200453079</v>
      </c>
      <c r="AE78" s="30"/>
      <c r="AF78" s="161" t="s">
        <v>308</v>
      </c>
      <c r="AG78" s="171" t="s">
        <v>780</v>
      </c>
      <c r="AH78" s="236"/>
      <c r="AI78" s="236">
        <f>Input!AE76</f>
        <v>0</v>
      </c>
      <c r="AJ78" s="193" t="s">
        <v>821</v>
      </c>
      <c r="AK78" s="211">
        <f>SUM(AI168,AI190)</f>
        <v>0</v>
      </c>
      <c r="AL78" s="161" t="s">
        <v>308</v>
      </c>
      <c r="AM78" s="171" t="s">
        <v>780</v>
      </c>
      <c r="AN78" s="233">
        <f>Input!AF76</f>
        <v>0</v>
      </c>
      <c r="AO78" s="233">
        <f>AN78*'Water Use Current M&amp;I'!$I$5</f>
        <v>0</v>
      </c>
      <c r="AQ78" s="423" t="s">
        <v>821</v>
      </c>
      <c r="AR78" s="190">
        <f>SUM(AO168,AO190)</f>
        <v>0</v>
      </c>
      <c r="AS78" s="179" t="s">
        <v>308</v>
      </c>
      <c r="AT78" s="171" t="s">
        <v>780</v>
      </c>
      <c r="AU78" s="173">
        <f>Input!AG76</f>
        <v>0</v>
      </c>
      <c r="AV78" s="173">
        <v>0</v>
      </c>
      <c r="AW78" s="173"/>
      <c r="AX78" s="173">
        <f>AU78*'Water Use Current M&amp;I'!$I$74</f>
        <v>0</v>
      </c>
      <c r="AY78" s="173">
        <f t="shared" si="78"/>
        <v>0</v>
      </c>
      <c r="AZ78" s="424" t="s">
        <v>821</v>
      </c>
      <c r="BA78" s="195">
        <f>SUM(AY168,AY190)</f>
        <v>0</v>
      </c>
      <c r="BB78" s="426" t="s">
        <v>821</v>
      </c>
      <c r="BC78" s="170">
        <f t="shared" si="57"/>
        <v>0</v>
      </c>
      <c r="BD78" s="170">
        <f t="shared" si="58"/>
        <v>0</v>
      </c>
      <c r="BE78" s="170">
        <f t="shared" si="59"/>
        <v>0</v>
      </c>
      <c r="BF78" s="148">
        <f t="shared" si="79"/>
        <v>0</v>
      </c>
      <c r="BH78" s="427" t="s">
        <v>821</v>
      </c>
      <c r="BI78" s="282">
        <f t="shared" si="60"/>
        <v>29.299408139135256</v>
      </c>
      <c r="BJ78" s="282">
        <f t="shared" si="61"/>
        <v>30.141364155417858</v>
      </c>
      <c r="BK78" s="280">
        <f t="shared" si="62"/>
        <v>31.525916200453079</v>
      </c>
    </row>
    <row r="79" spans="1:63" x14ac:dyDescent="0.3">
      <c r="A79" s="179" t="s">
        <v>308</v>
      </c>
      <c r="B79" s="333" t="s">
        <v>781</v>
      </c>
      <c r="C79" s="333">
        <f>Input!$J$24</f>
        <v>620700</v>
      </c>
      <c r="D79" s="178">
        <f>'Current Groundwater M&amp;I'!K77</f>
        <v>0.92997905599999997</v>
      </c>
      <c r="E79" s="36">
        <f t="shared" si="84"/>
        <v>1007600</v>
      </c>
      <c r="F79" s="173">
        <f t="shared" si="85"/>
        <v>1080200</v>
      </c>
      <c r="G79" s="173">
        <f t="shared" si="86"/>
        <v>1189800</v>
      </c>
      <c r="H79" s="22">
        <f t="shared" si="63"/>
        <v>1.2111966776471202E-2</v>
      </c>
      <c r="I79" s="22">
        <f t="shared" si="64"/>
        <v>1.3851340368479593E-2</v>
      </c>
      <c r="J79" s="22">
        <f t="shared" si="65"/>
        <v>1.6267315783354955E-2</v>
      </c>
      <c r="K79" s="22">
        <f t="shared" si="66"/>
        <v>790833.30734106025</v>
      </c>
      <c r="L79" s="22">
        <f t="shared" si="67"/>
        <v>818828.51684586564</v>
      </c>
      <c r="M79" s="35">
        <f t="shared" si="68"/>
        <v>859365.38212799793</v>
      </c>
      <c r="N79" s="36">
        <f t="shared" si="87"/>
        <v>172</v>
      </c>
      <c r="O79" s="22">
        <f t="shared" si="69"/>
        <v>136023328.86266237</v>
      </c>
      <c r="P79" s="22">
        <f t="shared" si="70"/>
        <v>140838504.89748889</v>
      </c>
      <c r="Q79" s="35">
        <f t="shared" si="71"/>
        <v>147810845.72601566</v>
      </c>
      <c r="R79" s="288">
        <f t="shared" si="72"/>
        <v>152420.94115705631</v>
      </c>
      <c r="S79" s="288">
        <f t="shared" si="73"/>
        <v>157816.58666288116</v>
      </c>
      <c r="T79" s="288">
        <f t="shared" si="74"/>
        <v>165629.44317828683</v>
      </c>
      <c r="U79" s="288">
        <f>R79*'Water Use Current M&amp;I'!I79</f>
        <v>53347.329404969707</v>
      </c>
      <c r="V79" s="288">
        <f>S79*'Water Use Current M&amp;I'!I79</f>
        <v>55235.805332008407</v>
      </c>
      <c r="W79" s="288">
        <f>T79*'Water Use Current M&amp;I'!I79</f>
        <v>57970.30511240039</v>
      </c>
      <c r="X79" s="290">
        <f t="shared" si="75"/>
        <v>49611.899040154771</v>
      </c>
      <c r="Y79" s="290">
        <f t="shared" si="76"/>
        <v>51368.142100060941</v>
      </c>
      <c r="Z79" s="292">
        <f t="shared" si="77"/>
        <v>53911.169624462091</v>
      </c>
      <c r="AA79" s="193" t="s">
        <v>822</v>
      </c>
      <c r="AB79" s="282">
        <f>X241</f>
        <v>0</v>
      </c>
      <c r="AC79" s="282">
        <f>Y241</f>
        <v>0</v>
      </c>
      <c r="AD79" s="282">
        <f>Z241</f>
        <v>0</v>
      </c>
      <c r="AE79" s="30"/>
      <c r="AF79" s="161" t="s">
        <v>308</v>
      </c>
      <c r="AG79" s="171" t="s">
        <v>781</v>
      </c>
      <c r="AH79" s="236"/>
      <c r="AI79" s="236">
        <f>Input!AE77</f>
        <v>0</v>
      </c>
      <c r="AJ79" s="193" t="s">
        <v>822</v>
      </c>
      <c r="AK79" s="211">
        <f>AI240</f>
        <v>0</v>
      </c>
      <c r="AL79" s="161" t="s">
        <v>308</v>
      </c>
      <c r="AM79" s="171" t="s">
        <v>781</v>
      </c>
      <c r="AN79" s="233">
        <f>Input!AF77</f>
        <v>0</v>
      </c>
      <c r="AO79" s="233">
        <f>AN79*'Water Use Current M&amp;I'!$I$5</f>
        <v>0</v>
      </c>
      <c r="AQ79" s="423" t="s">
        <v>822</v>
      </c>
      <c r="AR79" s="190">
        <f>AO240</f>
        <v>0</v>
      </c>
      <c r="AS79" s="179" t="s">
        <v>308</v>
      </c>
      <c r="AT79" s="171" t="s">
        <v>781</v>
      </c>
      <c r="AU79" s="173">
        <f>Input!AG77</f>
        <v>0</v>
      </c>
      <c r="AV79" s="173">
        <v>0</v>
      </c>
      <c r="AW79" s="173"/>
      <c r="AX79" s="173">
        <f>AU79*'Water Use Current M&amp;I'!$I$74</f>
        <v>0</v>
      </c>
      <c r="AY79" s="173">
        <f t="shared" si="78"/>
        <v>0</v>
      </c>
      <c r="AZ79" s="424" t="s">
        <v>822</v>
      </c>
      <c r="BA79" s="195">
        <f>AY241</f>
        <v>0</v>
      </c>
      <c r="BB79" s="426" t="s">
        <v>822</v>
      </c>
      <c r="BC79" s="170">
        <f t="shared" si="57"/>
        <v>0</v>
      </c>
      <c r="BD79" s="170">
        <f t="shared" si="58"/>
        <v>0</v>
      </c>
      <c r="BE79" s="170">
        <f t="shared" si="59"/>
        <v>0</v>
      </c>
      <c r="BF79" s="148">
        <f t="shared" si="79"/>
        <v>0</v>
      </c>
      <c r="BH79" s="427" t="s">
        <v>822</v>
      </c>
      <c r="BI79" s="282">
        <f t="shared" si="60"/>
        <v>0</v>
      </c>
      <c r="BJ79" s="282">
        <f t="shared" si="61"/>
        <v>0</v>
      </c>
      <c r="BK79" s="280">
        <f t="shared" si="62"/>
        <v>0</v>
      </c>
    </row>
    <row r="80" spans="1:63" x14ac:dyDescent="0.3">
      <c r="A80" s="179" t="s">
        <v>308</v>
      </c>
      <c r="B80" s="333" t="s">
        <v>782</v>
      </c>
      <c r="C80" s="333">
        <f>Input!$J$24</f>
        <v>620700</v>
      </c>
      <c r="D80" s="178">
        <f>'Current Groundwater M&amp;I'!K78</f>
        <v>4.5063638000000003E-2</v>
      </c>
      <c r="E80" s="36">
        <f t="shared" si="84"/>
        <v>1007600</v>
      </c>
      <c r="F80" s="173">
        <f t="shared" si="85"/>
        <v>1080200</v>
      </c>
      <c r="G80" s="173">
        <f t="shared" si="86"/>
        <v>1189800</v>
      </c>
      <c r="H80" s="22">
        <f t="shared" si="63"/>
        <v>1.2111966776471202E-2</v>
      </c>
      <c r="I80" s="22">
        <f t="shared" si="64"/>
        <v>1.3851340368479593E-2</v>
      </c>
      <c r="J80" s="22">
        <f t="shared" si="65"/>
        <v>1.6267315783354955E-2</v>
      </c>
      <c r="K80" s="22">
        <f t="shared" si="66"/>
        <v>790833.30734106025</v>
      </c>
      <c r="L80" s="22">
        <f t="shared" si="67"/>
        <v>818828.51684586564</v>
      </c>
      <c r="M80" s="35">
        <f t="shared" si="68"/>
        <v>859365.38212799793</v>
      </c>
      <c r="N80" s="36">
        <f t="shared" si="87"/>
        <v>172</v>
      </c>
      <c r="O80" s="22">
        <f t="shared" si="69"/>
        <v>136023328.86266237</v>
      </c>
      <c r="P80" s="22">
        <f t="shared" si="70"/>
        <v>140838504.89748889</v>
      </c>
      <c r="Q80" s="35">
        <f t="shared" si="71"/>
        <v>147810845.72601566</v>
      </c>
      <c r="R80" s="288">
        <f t="shared" si="72"/>
        <v>152420.94115705631</v>
      </c>
      <c r="S80" s="288">
        <f t="shared" si="73"/>
        <v>157816.58666288116</v>
      </c>
      <c r="T80" s="288">
        <f t="shared" si="74"/>
        <v>165629.44317828683</v>
      </c>
      <c r="U80" s="288">
        <f>R80*'Water Use Current M&amp;I'!I80</f>
        <v>53347.329404969707</v>
      </c>
      <c r="V80" s="288">
        <f>S80*'Water Use Current M&amp;I'!I80</f>
        <v>55235.805332008407</v>
      </c>
      <c r="W80" s="288">
        <f>T80*'Water Use Current M&amp;I'!I80</f>
        <v>57970.30511240039</v>
      </c>
      <c r="X80" s="290">
        <f t="shared" si="75"/>
        <v>2404.0247405723103</v>
      </c>
      <c r="Y80" s="290">
        <f t="shared" si="76"/>
        <v>2489.1263361200968</v>
      </c>
      <c r="Z80" s="292">
        <f t="shared" si="77"/>
        <v>2612.3528443347609</v>
      </c>
      <c r="AA80" s="193" t="s">
        <v>823</v>
      </c>
      <c r="AB80" s="282">
        <f t="shared" ref="AB80:AD81" si="88">X172</f>
        <v>3.0401455633335375</v>
      </c>
      <c r="AC80" s="282">
        <f t="shared" si="88"/>
        <v>3.1484506658692633</v>
      </c>
      <c r="AD80" s="282">
        <f t="shared" si="88"/>
        <v>3.3228895152913607</v>
      </c>
      <c r="AE80" s="30"/>
      <c r="AF80" s="161" t="s">
        <v>308</v>
      </c>
      <c r="AG80" s="171" t="s">
        <v>782</v>
      </c>
      <c r="AH80" s="236"/>
      <c r="AI80" s="236">
        <f>Input!AE78</f>
        <v>0</v>
      </c>
      <c r="AJ80" s="193" t="s">
        <v>823</v>
      </c>
      <c r="AK80" s="211">
        <f>AI172</f>
        <v>0</v>
      </c>
      <c r="AL80" s="161" t="s">
        <v>308</v>
      </c>
      <c r="AM80" s="171" t="s">
        <v>782</v>
      </c>
      <c r="AN80" s="233">
        <f>Input!AF78</f>
        <v>0</v>
      </c>
      <c r="AO80" s="233">
        <f>AN80*'Water Use Current M&amp;I'!$I$5</f>
        <v>0</v>
      </c>
      <c r="AQ80" s="423" t="s">
        <v>823</v>
      </c>
      <c r="AR80" s="190">
        <f>AO172</f>
        <v>0</v>
      </c>
      <c r="AS80" s="179" t="s">
        <v>308</v>
      </c>
      <c r="AT80" s="171" t="s">
        <v>782</v>
      </c>
      <c r="AU80" s="173">
        <f>Input!AG78</f>
        <v>0</v>
      </c>
      <c r="AV80" s="173">
        <v>0</v>
      </c>
      <c r="AW80" s="173"/>
      <c r="AX80" s="173">
        <f>AU80*'Water Use Current M&amp;I'!$I$74</f>
        <v>0</v>
      </c>
      <c r="AY80" s="173">
        <f t="shared" si="78"/>
        <v>0</v>
      </c>
      <c r="AZ80" s="424" t="s">
        <v>823</v>
      </c>
      <c r="BA80" s="195">
        <f>AY172</f>
        <v>0</v>
      </c>
      <c r="BB80" s="426" t="s">
        <v>823</v>
      </c>
      <c r="BC80" s="170">
        <f t="shared" si="57"/>
        <v>0</v>
      </c>
      <c r="BD80" s="170">
        <f t="shared" si="58"/>
        <v>0</v>
      </c>
      <c r="BE80" s="170">
        <f t="shared" si="59"/>
        <v>0</v>
      </c>
      <c r="BF80" s="148">
        <f t="shared" si="79"/>
        <v>0</v>
      </c>
      <c r="BH80" s="427" t="s">
        <v>823</v>
      </c>
      <c r="BI80" s="282">
        <f t="shared" si="60"/>
        <v>3.0401455633335375</v>
      </c>
      <c r="BJ80" s="282">
        <f t="shared" si="61"/>
        <v>3.1484506658692633</v>
      </c>
      <c r="BK80" s="280">
        <f t="shared" si="62"/>
        <v>3.3228895152913607</v>
      </c>
    </row>
    <row r="81" spans="1:63" x14ac:dyDescent="0.3">
      <c r="A81" s="179" t="s">
        <v>308</v>
      </c>
      <c r="B81" s="333" t="s">
        <v>783</v>
      </c>
      <c r="C81" s="333">
        <f>Input!$J$24</f>
        <v>620700</v>
      </c>
      <c r="D81" s="178">
        <f>'Current Groundwater M&amp;I'!K79</f>
        <v>4.3338200000000001E-4</v>
      </c>
      <c r="E81" s="36">
        <f t="shared" si="84"/>
        <v>1007600</v>
      </c>
      <c r="F81" s="173">
        <f t="shared" si="85"/>
        <v>1080200</v>
      </c>
      <c r="G81" s="173">
        <f t="shared" si="86"/>
        <v>1189800</v>
      </c>
      <c r="H81" s="22">
        <f t="shared" si="63"/>
        <v>1.2111966776471202E-2</v>
      </c>
      <c r="I81" s="22">
        <f t="shared" si="64"/>
        <v>1.3851340368479593E-2</v>
      </c>
      <c r="J81" s="22">
        <f t="shared" si="65"/>
        <v>1.6267315783354955E-2</v>
      </c>
      <c r="K81" s="22">
        <f t="shared" si="66"/>
        <v>790833.30734106025</v>
      </c>
      <c r="L81" s="22">
        <f t="shared" si="67"/>
        <v>818828.51684586564</v>
      </c>
      <c r="M81" s="35">
        <f t="shared" si="68"/>
        <v>859365.38212799793</v>
      </c>
      <c r="N81" s="36">
        <f t="shared" si="87"/>
        <v>172</v>
      </c>
      <c r="O81" s="22">
        <f t="shared" si="69"/>
        <v>136023328.86266237</v>
      </c>
      <c r="P81" s="22">
        <f t="shared" si="70"/>
        <v>140838504.89748889</v>
      </c>
      <c r="Q81" s="35">
        <f t="shared" si="71"/>
        <v>147810845.72601566</v>
      </c>
      <c r="R81" s="288">
        <f t="shared" si="72"/>
        <v>152420.94115705631</v>
      </c>
      <c r="S81" s="288">
        <f t="shared" si="73"/>
        <v>157816.58666288116</v>
      </c>
      <c r="T81" s="288">
        <f t="shared" si="74"/>
        <v>165629.44317828683</v>
      </c>
      <c r="U81" s="288">
        <f>R81*'Water Use Current M&amp;I'!I81</f>
        <v>53347.329404969707</v>
      </c>
      <c r="V81" s="288">
        <f>S81*'Water Use Current M&amp;I'!I81</f>
        <v>55235.805332008407</v>
      </c>
      <c r="W81" s="288">
        <f>T81*'Water Use Current M&amp;I'!I81</f>
        <v>57970.30511240039</v>
      </c>
      <c r="X81" s="290">
        <f t="shared" si="75"/>
        <v>23.119772312184583</v>
      </c>
      <c r="Y81" s="290">
        <f t="shared" si="76"/>
        <v>23.938203786396468</v>
      </c>
      <c r="Z81" s="292">
        <f t="shared" si="77"/>
        <v>25.123286770222307</v>
      </c>
      <c r="AA81" s="193" t="s">
        <v>824</v>
      </c>
      <c r="AB81" s="282">
        <f t="shared" si="88"/>
        <v>3.1449788674183892</v>
      </c>
      <c r="AC81" s="282">
        <f t="shared" si="88"/>
        <v>3.2570186535446002</v>
      </c>
      <c r="AD81" s="282">
        <f t="shared" si="88"/>
        <v>3.4374726757815237</v>
      </c>
      <c r="AE81" s="30"/>
      <c r="AF81" s="161" t="s">
        <v>308</v>
      </c>
      <c r="AG81" s="171" t="s">
        <v>783</v>
      </c>
      <c r="AH81" s="236"/>
      <c r="AI81" s="236">
        <f>Input!AE79</f>
        <v>0</v>
      </c>
      <c r="AJ81" s="193" t="s">
        <v>824</v>
      </c>
      <c r="AK81" s="211">
        <f>AI173</f>
        <v>0</v>
      </c>
      <c r="AL81" s="161" t="s">
        <v>308</v>
      </c>
      <c r="AM81" s="171" t="s">
        <v>783</v>
      </c>
      <c r="AN81" s="233">
        <f>Input!AF79</f>
        <v>0</v>
      </c>
      <c r="AO81" s="233">
        <f>AN81*'Water Use Current M&amp;I'!$I$5</f>
        <v>0</v>
      </c>
      <c r="AQ81" s="423" t="s">
        <v>824</v>
      </c>
      <c r="AR81" s="190">
        <f>AO173</f>
        <v>0</v>
      </c>
      <c r="AS81" s="179" t="s">
        <v>308</v>
      </c>
      <c r="AT81" s="171" t="s">
        <v>783</v>
      </c>
      <c r="AU81" s="173">
        <f>Input!AG79</f>
        <v>0</v>
      </c>
      <c r="AV81" s="173">
        <v>0</v>
      </c>
      <c r="AW81" s="173"/>
      <c r="AX81" s="173">
        <f>AU81*'Water Use Current M&amp;I'!$I$74</f>
        <v>0</v>
      </c>
      <c r="AY81" s="173">
        <f t="shared" si="78"/>
        <v>0</v>
      </c>
      <c r="AZ81" s="424" t="s">
        <v>824</v>
      </c>
      <c r="BA81" s="195">
        <f>AY173</f>
        <v>0</v>
      </c>
      <c r="BB81" s="426" t="s">
        <v>824</v>
      </c>
      <c r="BC81" s="170">
        <f t="shared" si="57"/>
        <v>0</v>
      </c>
      <c r="BD81" s="170">
        <f t="shared" si="58"/>
        <v>0</v>
      </c>
      <c r="BE81" s="170">
        <f t="shared" si="59"/>
        <v>0</v>
      </c>
      <c r="BF81" s="148">
        <f t="shared" si="79"/>
        <v>0</v>
      </c>
      <c r="BH81" s="427" t="s">
        <v>824</v>
      </c>
      <c r="BI81" s="282">
        <f t="shared" si="60"/>
        <v>3.1449788674183892</v>
      </c>
      <c r="BJ81" s="282">
        <f t="shared" si="61"/>
        <v>3.2570186535446002</v>
      </c>
      <c r="BK81" s="280">
        <f t="shared" si="62"/>
        <v>3.4374726757815237</v>
      </c>
    </row>
    <row r="82" spans="1:63" x14ac:dyDescent="0.3">
      <c r="A82" s="179" t="s">
        <v>308</v>
      </c>
      <c r="B82" s="333" t="s">
        <v>786</v>
      </c>
      <c r="C82" s="333">
        <f>Input!$J$24</f>
        <v>620700</v>
      </c>
      <c r="D82" s="178">
        <f>'Current Groundwater M&amp;I'!K80</f>
        <v>3.9906560000000004E-3</v>
      </c>
      <c r="E82" s="36">
        <f t="shared" si="84"/>
        <v>1007600</v>
      </c>
      <c r="F82" s="173">
        <f t="shared" si="85"/>
        <v>1080200</v>
      </c>
      <c r="G82" s="173">
        <f t="shared" si="86"/>
        <v>1189800</v>
      </c>
      <c r="H82" s="22">
        <f t="shared" si="63"/>
        <v>1.2111966776471202E-2</v>
      </c>
      <c r="I82" s="22">
        <f t="shared" si="64"/>
        <v>1.3851340368479593E-2</v>
      </c>
      <c r="J82" s="22">
        <f t="shared" si="65"/>
        <v>1.6267315783354955E-2</v>
      </c>
      <c r="K82" s="22">
        <f t="shared" si="66"/>
        <v>790833.30734106025</v>
      </c>
      <c r="L82" s="22">
        <f t="shared" si="67"/>
        <v>818828.51684586564</v>
      </c>
      <c r="M82" s="35">
        <f t="shared" si="68"/>
        <v>859365.38212799793</v>
      </c>
      <c r="N82" s="36">
        <f t="shared" si="87"/>
        <v>172</v>
      </c>
      <c r="O82" s="22">
        <f t="shared" si="69"/>
        <v>136023328.86266237</v>
      </c>
      <c r="P82" s="22">
        <f t="shared" si="70"/>
        <v>140838504.89748889</v>
      </c>
      <c r="Q82" s="35">
        <f t="shared" si="71"/>
        <v>147810845.72601566</v>
      </c>
      <c r="R82" s="288">
        <f t="shared" si="72"/>
        <v>152420.94115705631</v>
      </c>
      <c r="S82" s="288">
        <f t="shared" si="73"/>
        <v>157816.58666288116</v>
      </c>
      <c r="T82" s="288">
        <f t="shared" si="74"/>
        <v>165629.44317828683</v>
      </c>
      <c r="U82" s="288">
        <f>R82*'Water Use Current M&amp;I'!I82</f>
        <v>53347.329404969707</v>
      </c>
      <c r="V82" s="288">
        <f>S82*'Water Use Current M&amp;I'!I82</f>
        <v>55235.805332008407</v>
      </c>
      <c r="W82" s="288">
        <f>T82*'Water Use Current M&amp;I'!I82</f>
        <v>57970.30511240039</v>
      </c>
      <c r="X82" s="290">
        <f t="shared" si="75"/>
        <v>212.8908401739188</v>
      </c>
      <c r="Y82" s="290">
        <f t="shared" si="76"/>
        <v>220.42709796301136</v>
      </c>
      <c r="Z82" s="292">
        <f t="shared" si="77"/>
        <v>231.33954591863133</v>
      </c>
      <c r="AA82" s="193" t="s">
        <v>825</v>
      </c>
      <c r="AB82" s="282">
        <f>SUM(X174,X221,X231)</f>
        <v>4527.4462240073244</v>
      </c>
      <c r="AC82" s="282">
        <f>SUM(Y174,Y221,Y231)</f>
        <v>4728.9626914708497</v>
      </c>
      <c r="AD82" s="282">
        <f>SUM(Z174,Z221,Z231)</f>
        <v>5030.7058133611463</v>
      </c>
      <c r="AE82" s="30"/>
      <c r="AF82" s="161" t="s">
        <v>308</v>
      </c>
      <c r="AG82" s="171" t="s">
        <v>786</v>
      </c>
      <c r="AH82" s="236"/>
      <c r="AI82" s="236">
        <f>Input!AE80</f>
        <v>0</v>
      </c>
      <c r="AJ82" s="193" t="s">
        <v>825</v>
      </c>
      <c r="AK82" s="211">
        <f>SUM(AI174,AI221,AI231)</f>
        <v>570</v>
      </c>
      <c r="AL82" s="161" t="s">
        <v>308</v>
      </c>
      <c r="AM82" s="171" t="s">
        <v>786</v>
      </c>
      <c r="AN82" s="233">
        <f>Input!AF80</f>
        <v>0</v>
      </c>
      <c r="AO82" s="233">
        <f>AN82*'Water Use Current M&amp;I'!$I$5</f>
        <v>0</v>
      </c>
      <c r="AQ82" s="423" t="s">
        <v>825</v>
      </c>
      <c r="AR82" s="190">
        <f>SUM(AO174,AO221,AO231)</f>
        <v>423.15</v>
      </c>
      <c r="AS82" s="179" t="s">
        <v>308</v>
      </c>
      <c r="AT82" s="171" t="s">
        <v>786</v>
      </c>
      <c r="AU82" s="173">
        <f>Input!AG80</f>
        <v>0</v>
      </c>
      <c r="AV82" s="173">
        <v>0</v>
      </c>
      <c r="AW82" s="173"/>
      <c r="AX82" s="173">
        <f>AU82*'Water Use Current M&amp;I'!$I$74</f>
        <v>0</v>
      </c>
      <c r="AY82" s="173">
        <f t="shared" si="78"/>
        <v>0</v>
      </c>
      <c r="AZ82" s="424" t="s">
        <v>825</v>
      </c>
      <c r="BA82" s="195">
        <f>SUM(AY174,AY221,AY231)</f>
        <v>238</v>
      </c>
      <c r="BB82" s="426" t="s">
        <v>825</v>
      </c>
      <c r="BC82" s="170">
        <f t="shared" si="57"/>
        <v>570</v>
      </c>
      <c r="BD82" s="170">
        <f t="shared" si="58"/>
        <v>423.15</v>
      </c>
      <c r="BE82" s="170">
        <f t="shared" si="59"/>
        <v>238</v>
      </c>
      <c r="BF82" s="148">
        <f t="shared" si="79"/>
        <v>1231.1500000000001</v>
      </c>
      <c r="BH82" s="427" t="s">
        <v>825</v>
      </c>
      <c r="BI82" s="282">
        <f t="shared" si="60"/>
        <v>5758.5962240073241</v>
      </c>
      <c r="BJ82" s="282">
        <f t="shared" si="61"/>
        <v>5960.1126914708493</v>
      </c>
      <c r="BK82" s="280">
        <f t="shared" si="62"/>
        <v>6261.8558133611459</v>
      </c>
    </row>
    <row r="83" spans="1:63" x14ac:dyDescent="0.3">
      <c r="A83" s="179" t="s">
        <v>308</v>
      </c>
      <c r="B83" s="333" t="s">
        <v>789</v>
      </c>
      <c r="C83" s="333">
        <f>Input!$J$24</f>
        <v>620700</v>
      </c>
      <c r="D83" s="178">
        <f>'Current Groundwater M&amp;I'!K81</f>
        <v>2.788787E-3</v>
      </c>
      <c r="E83" s="36">
        <f t="shared" si="84"/>
        <v>1007600</v>
      </c>
      <c r="F83" s="173">
        <f t="shared" si="85"/>
        <v>1080200</v>
      </c>
      <c r="G83" s="173">
        <f t="shared" si="86"/>
        <v>1189800</v>
      </c>
      <c r="H83" s="22">
        <f t="shared" si="63"/>
        <v>1.2111966776471202E-2</v>
      </c>
      <c r="I83" s="22">
        <f t="shared" si="64"/>
        <v>1.3851340368479593E-2</v>
      </c>
      <c r="J83" s="22">
        <f t="shared" si="65"/>
        <v>1.6267315783354955E-2</v>
      </c>
      <c r="K83" s="22">
        <f t="shared" si="66"/>
        <v>790833.30734106025</v>
      </c>
      <c r="L83" s="22">
        <f t="shared" si="67"/>
        <v>818828.51684586564</v>
      </c>
      <c r="M83" s="35">
        <f t="shared" si="68"/>
        <v>859365.38212799793</v>
      </c>
      <c r="N83" s="36">
        <f t="shared" si="87"/>
        <v>172</v>
      </c>
      <c r="O83" s="22">
        <f t="shared" si="69"/>
        <v>136023328.86266237</v>
      </c>
      <c r="P83" s="22">
        <f t="shared" si="70"/>
        <v>140838504.89748889</v>
      </c>
      <c r="Q83" s="35">
        <f t="shared" si="71"/>
        <v>147810845.72601566</v>
      </c>
      <c r="R83" s="288">
        <f t="shared" si="72"/>
        <v>152420.94115705631</v>
      </c>
      <c r="S83" s="288">
        <f t="shared" si="73"/>
        <v>157816.58666288116</v>
      </c>
      <c r="T83" s="288">
        <f t="shared" si="74"/>
        <v>165629.44317828683</v>
      </c>
      <c r="U83" s="288">
        <f>R83*'Water Use Current M&amp;I'!I83</f>
        <v>53347.329404969707</v>
      </c>
      <c r="V83" s="288">
        <f>S83*'Water Use Current M&amp;I'!I83</f>
        <v>55235.805332008407</v>
      </c>
      <c r="W83" s="288">
        <f>T83*'Water Use Current M&amp;I'!I83</f>
        <v>57970.30511240039</v>
      </c>
      <c r="X83" s="290">
        <f t="shared" si="75"/>
        <v>148.77433872929726</v>
      </c>
      <c r="Y83" s="290">
        <f t="shared" si="76"/>
        <v>154.04089584443574</v>
      </c>
      <c r="Z83" s="292">
        <f t="shared" si="77"/>
        <v>161.66683328349575</v>
      </c>
      <c r="AA83" s="193" t="s">
        <v>826</v>
      </c>
      <c r="AB83" s="282">
        <f>SUM(X175,X222)</f>
        <v>110.44432723083091</v>
      </c>
      <c r="AC83" s="282">
        <f>SUM(Y175,Y222)</f>
        <v>114.72859945929784</v>
      </c>
      <c r="AD83" s="282">
        <f>SUM(Z175,Z222)</f>
        <v>121.4553791816856</v>
      </c>
      <c r="AE83" s="30"/>
      <c r="AF83" s="161" t="s">
        <v>308</v>
      </c>
      <c r="AG83" s="171" t="s">
        <v>789</v>
      </c>
      <c r="AH83" s="236"/>
      <c r="AI83" s="236">
        <f>Input!AE81</f>
        <v>0</v>
      </c>
      <c r="AJ83" s="193" t="s">
        <v>826</v>
      </c>
      <c r="AK83" s="211">
        <f>SUM(AI175,AI222)</f>
        <v>0</v>
      </c>
      <c r="AL83" s="161" t="s">
        <v>308</v>
      </c>
      <c r="AM83" s="171" t="s">
        <v>789</v>
      </c>
      <c r="AN83" s="233">
        <f>Input!AF81</f>
        <v>0</v>
      </c>
      <c r="AO83" s="233">
        <f>AN83*'Water Use Current M&amp;I'!$I$5</f>
        <v>0</v>
      </c>
      <c r="AQ83" s="423" t="s">
        <v>826</v>
      </c>
      <c r="AR83" s="190">
        <f>SUM(AO175,AO222)</f>
        <v>941.84999999999991</v>
      </c>
      <c r="AS83" s="179" t="s">
        <v>308</v>
      </c>
      <c r="AT83" s="171" t="s">
        <v>789</v>
      </c>
      <c r="AU83" s="173">
        <f>Input!AG81</f>
        <v>0</v>
      </c>
      <c r="AV83" s="173">
        <v>0</v>
      </c>
      <c r="AW83" s="173"/>
      <c r="AX83" s="173">
        <f>AU83*'Water Use Current M&amp;I'!$I$74</f>
        <v>0</v>
      </c>
      <c r="AY83" s="173">
        <f t="shared" si="78"/>
        <v>0</v>
      </c>
      <c r="AZ83" s="424" t="s">
        <v>826</v>
      </c>
      <c r="BA83" s="195">
        <f>SUM(AY175,AY222)</f>
        <v>367.5</v>
      </c>
      <c r="BB83" s="426" t="s">
        <v>826</v>
      </c>
      <c r="BC83" s="170">
        <f t="shared" si="57"/>
        <v>0</v>
      </c>
      <c r="BD83" s="170">
        <f t="shared" si="58"/>
        <v>941.84999999999991</v>
      </c>
      <c r="BE83" s="170">
        <f t="shared" si="59"/>
        <v>367.5</v>
      </c>
      <c r="BF83" s="148">
        <f t="shared" si="79"/>
        <v>1309.3499999999999</v>
      </c>
      <c r="BH83" s="427" t="s">
        <v>826</v>
      </c>
      <c r="BI83" s="282">
        <f t="shared" si="60"/>
        <v>1419.7943272308307</v>
      </c>
      <c r="BJ83" s="282">
        <f t="shared" si="61"/>
        <v>1424.0785994592977</v>
      </c>
      <c r="BK83" s="280">
        <f t="shared" si="62"/>
        <v>1430.8053791816856</v>
      </c>
    </row>
    <row r="84" spans="1:63" x14ac:dyDescent="0.3">
      <c r="A84" s="179" t="s">
        <v>308</v>
      </c>
      <c r="B84" s="333" t="s">
        <v>790</v>
      </c>
      <c r="C84" s="333">
        <f>Input!$J$24</f>
        <v>620700</v>
      </c>
      <c r="D84" s="178">
        <f>'Current Groundwater M&amp;I'!K82</f>
        <v>2.14274E-4</v>
      </c>
      <c r="E84" s="36">
        <f t="shared" si="84"/>
        <v>1007600</v>
      </c>
      <c r="F84" s="173">
        <f t="shared" si="85"/>
        <v>1080200</v>
      </c>
      <c r="G84" s="173">
        <f t="shared" si="86"/>
        <v>1189800</v>
      </c>
      <c r="H84" s="22">
        <f t="shared" si="63"/>
        <v>1.2111966776471202E-2</v>
      </c>
      <c r="I84" s="22">
        <f t="shared" si="64"/>
        <v>1.3851340368479593E-2</v>
      </c>
      <c r="J84" s="22">
        <f t="shared" si="65"/>
        <v>1.6267315783354955E-2</v>
      </c>
      <c r="K84" s="22">
        <f t="shared" si="66"/>
        <v>790833.30734106025</v>
      </c>
      <c r="L84" s="22">
        <f t="shared" si="67"/>
        <v>818828.51684586564</v>
      </c>
      <c r="M84" s="35">
        <f t="shared" si="68"/>
        <v>859365.38212799793</v>
      </c>
      <c r="N84" s="36">
        <f t="shared" si="87"/>
        <v>172</v>
      </c>
      <c r="O84" s="22">
        <f t="shared" si="69"/>
        <v>136023328.86266237</v>
      </c>
      <c r="P84" s="22">
        <f t="shared" si="70"/>
        <v>140838504.89748889</v>
      </c>
      <c r="Q84" s="35">
        <f t="shared" si="71"/>
        <v>147810845.72601566</v>
      </c>
      <c r="R84" s="288">
        <f t="shared" si="72"/>
        <v>152420.94115705631</v>
      </c>
      <c r="S84" s="288">
        <f t="shared" si="73"/>
        <v>157816.58666288116</v>
      </c>
      <c r="T84" s="288">
        <f t="shared" si="74"/>
        <v>165629.44317828683</v>
      </c>
      <c r="U84" s="288">
        <f>R84*'Water Use Current M&amp;I'!I84</f>
        <v>53347.329404969707</v>
      </c>
      <c r="V84" s="288">
        <f>S84*'Water Use Current M&amp;I'!I84</f>
        <v>55235.805332008407</v>
      </c>
      <c r="W84" s="288">
        <f>T84*'Water Use Current M&amp;I'!I84</f>
        <v>57970.30511240039</v>
      </c>
      <c r="X84" s="290">
        <f t="shared" si="75"/>
        <v>11.430945660920479</v>
      </c>
      <c r="Y84" s="290">
        <f t="shared" si="76"/>
        <v>11.83559695171077</v>
      </c>
      <c r="Z84" s="292">
        <f t="shared" si="77"/>
        <v>12.421529157654481</v>
      </c>
      <c r="AA84" s="193" t="s">
        <v>827</v>
      </c>
      <c r="AB84" s="282">
        <f>SUM(X176,X232)</f>
        <v>15.676119116256595</v>
      </c>
      <c r="AC84" s="282">
        <f>SUM(Y176,Y232)</f>
        <v>16.283233206172195</v>
      </c>
      <c r="AD84" s="282">
        <f>SUM(Z176,Z232)</f>
        <v>17.23336810340923</v>
      </c>
      <c r="AE84" s="30"/>
      <c r="AF84" s="161" t="s">
        <v>308</v>
      </c>
      <c r="AG84" s="171" t="s">
        <v>790</v>
      </c>
      <c r="AH84" s="236"/>
      <c r="AI84" s="236">
        <f>Input!AE82</f>
        <v>0</v>
      </c>
      <c r="AJ84" s="193" t="s">
        <v>827</v>
      </c>
      <c r="AK84" s="211">
        <f>SUM(AI176,AI232)</f>
        <v>0</v>
      </c>
      <c r="AL84" s="161" t="s">
        <v>308</v>
      </c>
      <c r="AM84" s="171" t="s">
        <v>790</v>
      </c>
      <c r="AN84" s="233">
        <f>Input!AF82</f>
        <v>0</v>
      </c>
      <c r="AO84" s="233">
        <f>AN84*'Water Use Current M&amp;I'!$I$5</f>
        <v>0</v>
      </c>
      <c r="AQ84" s="423" t="s">
        <v>827</v>
      </c>
      <c r="AR84" s="190">
        <f>SUM(AO176,AO232)</f>
        <v>0</v>
      </c>
      <c r="AS84" s="179" t="s">
        <v>308</v>
      </c>
      <c r="AT84" s="171" t="s">
        <v>790</v>
      </c>
      <c r="AU84" s="173">
        <f>Input!AG82</f>
        <v>0</v>
      </c>
      <c r="AV84" s="173">
        <v>0</v>
      </c>
      <c r="AW84" s="173"/>
      <c r="AX84" s="173">
        <f>AU84*'Water Use Current M&amp;I'!$I$74</f>
        <v>0</v>
      </c>
      <c r="AY84" s="173">
        <f t="shared" si="78"/>
        <v>0</v>
      </c>
      <c r="AZ84" s="424" t="s">
        <v>827</v>
      </c>
      <c r="BA84" s="195">
        <f>SUM(AY176,AY232)</f>
        <v>21</v>
      </c>
      <c r="BB84" s="426" t="s">
        <v>827</v>
      </c>
      <c r="BC84" s="170">
        <f t="shared" si="57"/>
        <v>0</v>
      </c>
      <c r="BD84" s="170">
        <f t="shared" si="58"/>
        <v>0</v>
      </c>
      <c r="BE84" s="170">
        <f t="shared" si="59"/>
        <v>21</v>
      </c>
      <c r="BF84" s="148">
        <f t="shared" si="79"/>
        <v>21</v>
      </c>
      <c r="BH84" s="427" t="s">
        <v>827</v>
      </c>
      <c r="BI84" s="282">
        <f t="shared" si="60"/>
        <v>36.676119116256594</v>
      </c>
      <c r="BJ84" s="282">
        <f t="shared" si="61"/>
        <v>37.283233206172198</v>
      </c>
      <c r="BK84" s="280">
        <f t="shared" si="62"/>
        <v>38.233368103409234</v>
      </c>
    </row>
    <row r="85" spans="1:63" x14ac:dyDescent="0.3">
      <c r="A85" s="179" t="s">
        <v>313</v>
      </c>
      <c r="B85" s="333" t="s">
        <v>753</v>
      </c>
      <c r="C85" s="333">
        <f>Input!$J$25</f>
        <v>19936</v>
      </c>
      <c r="D85" s="178">
        <f>'Current Groundwater M&amp;I'!K83</f>
        <v>0.63663723900000002</v>
      </c>
      <c r="E85" s="319">
        <f>Input!$Z$25</f>
        <v>49400</v>
      </c>
      <c r="F85" s="319">
        <f>Input!$AA$25</f>
        <v>50700</v>
      </c>
      <c r="G85" s="319">
        <f>Input!$AB$25</f>
        <v>52700</v>
      </c>
      <c r="H85" s="22">
        <f t="shared" si="63"/>
        <v>2.2685582039720854E-2</v>
      </c>
      <c r="I85" s="22">
        <f t="shared" si="64"/>
        <v>2.333496919980237E-2</v>
      </c>
      <c r="J85" s="22">
        <f t="shared" si="65"/>
        <v>2.430220782355685E-2</v>
      </c>
      <c r="K85" s="22">
        <f t="shared" si="66"/>
        <v>31382.135045276955</v>
      </c>
      <c r="L85" s="22">
        <f t="shared" si="67"/>
        <v>31792.376444676163</v>
      </c>
      <c r="M85" s="35">
        <f t="shared" si="68"/>
        <v>32413.37995334643</v>
      </c>
      <c r="N85" s="36">
        <f>Input!K25</f>
        <v>111</v>
      </c>
      <c r="O85" s="22">
        <f t="shared" si="69"/>
        <v>3483416.990025742</v>
      </c>
      <c r="P85" s="22">
        <f t="shared" si="70"/>
        <v>3528953.7853590543</v>
      </c>
      <c r="Q85" s="35">
        <f t="shared" si="71"/>
        <v>3597885.1748214536</v>
      </c>
      <c r="R85" s="288">
        <f t="shared" si="72"/>
        <v>3903.3429081733448</v>
      </c>
      <c r="S85" s="288">
        <f t="shared" si="73"/>
        <v>3954.3691641840883</v>
      </c>
      <c r="T85" s="288">
        <f t="shared" si="74"/>
        <v>4031.6102326461796</v>
      </c>
      <c r="U85" s="288">
        <f>R85*'Water Use Current M&amp;I'!I85</f>
        <v>1366.1700178606707</v>
      </c>
      <c r="V85" s="288">
        <f>S85*'Water Use Current M&amp;I'!I85</f>
        <v>1384.0292074644308</v>
      </c>
      <c r="W85" s="288">
        <f>T85*'Water Use Current M&amp;I'!I85</f>
        <v>1411.0635814261627</v>
      </c>
      <c r="X85" s="290">
        <f t="shared" si="75"/>
        <v>869.75470817539804</v>
      </c>
      <c r="Y85" s="290">
        <f t="shared" si="76"/>
        <v>881.12453333551343</v>
      </c>
      <c r="Z85" s="292">
        <f t="shared" si="77"/>
        <v>898.33562253260391</v>
      </c>
      <c r="AA85" s="193" t="s">
        <v>828</v>
      </c>
      <c r="AB85" s="282">
        <f>SUM(X98,X177,X223)</f>
        <v>623.3580480128611</v>
      </c>
      <c r="AC85" s="282">
        <f>SUM(Y98,Y177,Y223)</f>
        <v>862.47811588474008</v>
      </c>
      <c r="AD85" s="282">
        <f>SUM(Z98,Z177,Z223)</f>
        <v>1139.9384849952855</v>
      </c>
      <c r="AE85" s="30"/>
      <c r="AF85" s="161" t="s">
        <v>313</v>
      </c>
      <c r="AG85" s="171" t="s">
        <v>753</v>
      </c>
      <c r="AH85" s="236"/>
      <c r="AI85" s="236">
        <f>Input!AE83</f>
        <v>0</v>
      </c>
      <c r="AJ85" s="193" t="s">
        <v>828</v>
      </c>
      <c r="AK85" s="211">
        <f>SUM(AI98,AI177,AI223)</f>
        <v>0</v>
      </c>
      <c r="AL85" s="161" t="s">
        <v>313</v>
      </c>
      <c r="AM85" s="171" t="s">
        <v>753</v>
      </c>
      <c r="AN85" s="233">
        <f>Input!AF83</f>
        <v>0</v>
      </c>
      <c r="AO85" s="233">
        <f>AN85*'Water Use Current M&amp;I'!$I$5</f>
        <v>0</v>
      </c>
      <c r="AQ85" s="423" t="s">
        <v>828</v>
      </c>
      <c r="AR85" s="190">
        <f>SUM(AO98,AO177,AO223)</f>
        <v>0</v>
      </c>
      <c r="AS85" s="179" t="s">
        <v>313</v>
      </c>
      <c r="AT85" s="171" t="s">
        <v>753</v>
      </c>
      <c r="AU85" s="173">
        <f>Input!AG83</f>
        <v>0</v>
      </c>
      <c r="AV85" s="173">
        <v>0</v>
      </c>
      <c r="AW85" s="173"/>
      <c r="AX85" s="173">
        <f>AU85*'Water Use Current M&amp;I'!$I$85</f>
        <v>0</v>
      </c>
      <c r="AY85" s="173">
        <f t="shared" si="78"/>
        <v>0</v>
      </c>
      <c r="AZ85" s="424" t="s">
        <v>828</v>
      </c>
      <c r="BA85" s="195">
        <f>SUM(AY98,AY177,AY223)</f>
        <v>73.5</v>
      </c>
      <c r="BB85" s="426" t="s">
        <v>828</v>
      </c>
      <c r="BC85" s="170">
        <f t="shared" si="57"/>
        <v>0</v>
      </c>
      <c r="BD85" s="170">
        <f t="shared" si="58"/>
        <v>0</v>
      </c>
      <c r="BE85" s="170">
        <f t="shared" si="59"/>
        <v>73.5</v>
      </c>
      <c r="BF85" s="148">
        <f t="shared" si="79"/>
        <v>73.5</v>
      </c>
      <c r="BH85" s="427" t="s">
        <v>828</v>
      </c>
      <c r="BI85" s="282">
        <f t="shared" si="60"/>
        <v>696.8580480128611</v>
      </c>
      <c r="BJ85" s="282">
        <f t="shared" si="61"/>
        <v>935.97811588474008</v>
      </c>
      <c r="BK85" s="280">
        <f t="shared" si="62"/>
        <v>1213.4384849952855</v>
      </c>
    </row>
    <row r="86" spans="1:63" x14ac:dyDescent="0.3">
      <c r="A86" s="179" t="s">
        <v>313</v>
      </c>
      <c r="B86" s="333" t="s">
        <v>760</v>
      </c>
      <c r="C86" s="333">
        <f>Input!$J$25</f>
        <v>19936</v>
      </c>
      <c r="D86" s="178">
        <f>'Current Groundwater M&amp;I'!K84</f>
        <v>0.27899277700000003</v>
      </c>
      <c r="E86" s="36">
        <f>$E$85</f>
        <v>49400</v>
      </c>
      <c r="F86" s="12">
        <f>$F$85</f>
        <v>50700</v>
      </c>
      <c r="G86" s="12">
        <f>$G$85</f>
        <v>52700</v>
      </c>
      <c r="H86" s="22">
        <f t="shared" si="63"/>
        <v>2.2685582039720854E-2</v>
      </c>
      <c r="I86" s="22">
        <f t="shared" si="64"/>
        <v>2.333496919980237E-2</v>
      </c>
      <c r="J86" s="22">
        <f t="shared" si="65"/>
        <v>2.430220782355685E-2</v>
      </c>
      <c r="K86" s="22">
        <f t="shared" si="66"/>
        <v>31382.135045276955</v>
      </c>
      <c r="L86" s="22">
        <f t="shared" si="67"/>
        <v>31792.376444676163</v>
      </c>
      <c r="M86" s="35">
        <f t="shared" si="68"/>
        <v>32413.37995334643</v>
      </c>
      <c r="N86" s="36">
        <f>$N$85</f>
        <v>111</v>
      </c>
      <c r="O86" s="22">
        <f t="shared" si="69"/>
        <v>3483416.990025742</v>
      </c>
      <c r="P86" s="22">
        <f t="shared" si="70"/>
        <v>3528953.7853590543</v>
      </c>
      <c r="Q86" s="35">
        <f t="shared" si="71"/>
        <v>3597885.1748214536</v>
      </c>
      <c r="R86" s="288">
        <f t="shared" si="72"/>
        <v>3903.3429081733448</v>
      </c>
      <c r="S86" s="288">
        <f t="shared" si="73"/>
        <v>3954.3691641840883</v>
      </c>
      <c r="T86" s="288">
        <f t="shared" si="74"/>
        <v>4031.6102326461796</v>
      </c>
      <c r="U86" s="288">
        <f>R86*'Water Use Current M&amp;I'!I86</f>
        <v>1366.1700178606707</v>
      </c>
      <c r="V86" s="288">
        <f>S86*'Water Use Current M&amp;I'!I86</f>
        <v>1384.0292074644308</v>
      </c>
      <c r="W86" s="288">
        <f>T86*'Water Use Current M&amp;I'!I86</f>
        <v>1411.0635814261627</v>
      </c>
      <c r="X86" s="290">
        <f t="shared" si="75"/>
        <v>381.15156713708814</v>
      </c>
      <c r="Y86" s="290">
        <f t="shared" si="76"/>
        <v>386.13415203961068</v>
      </c>
      <c r="Z86" s="292">
        <f t="shared" si="77"/>
        <v>393.6765471056508</v>
      </c>
      <c r="AA86" s="193" t="s">
        <v>829</v>
      </c>
      <c r="AB86" s="282">
        <f>SUM(X99,X224)</f>
        <v>20.781625916107867</v>
      </c>
      <c r="AC86" s="282">
        <f>SUM(Y99,Y224)</f>
        <v>28.748223320319845</v>
      </c>
      <c r="AD86" s="282">
        <f>SUM(Z99,Z224)</f>
        <v>37.992302007206511</v>
      </c>
      <c r="AE86" s="30"/>
      <c r="AF86" s="161" t="s">
        <v>313</v>
      </c>
      <c r="AG86" s="171" t="s">
        <v>760</v>
      </c>
      <c r="AH86" s="236"/>
      <c r="AI86" s="236">
        <f>Input!AE84</f>
        <v>0</v>
      </c>
      <c r="AJ86" s="193" t="s">
        <v>829</v>
      </c>
      <c r="AK86" s="211">
        <f>SUM(AI99,AI224)</f>
        <v>0</v>
      </c>
      <c r="AL86" s="161" t="s">
        <v>313</v>
      </c>
      <c r="AM86" s="171" t="s">
        <v>760</v>
      </c>
      <c r="AN86" s="233">
        <f>Input!AF84</f>
        <v>0</v>
      </c>
      <c r="AO86" s="233">
        <f>AN86*'Water Use Current M&amp;I'!$I$5</f>
        <v>0</v>
      </c>
      <c r="AQ86" s="423" t="s">
        <v>829</v>
      </c>
      <c r="AR86" s="190">
        <f>SUM(AO99,AO224)</f>
        <v>0</v>
      </c>
      <c r="AS86" s="179" t="s">
        <v>313</v>
      </c>
      <c r="AT86" s="171" t="s">
        <v>760</v>
      </c>
      <c r="AU86" s="173">
        <f>Input!AG84</f>
        <v>0</v>
      </c>
      <c r="AV86" s="173">
        <v>0</v>
      </c>
      <c r="AW86" s="173"/>
      <c r="AX86" s="173">
        <f>AU86*'Water Use Current M&amp;I'!$I$85</f>
        <v>0</v>
      </c>
      <c r="AY86" s="173">
        <f t="shared" si="78"/>
        <v>0</v>
      </c>
      <c r="AZ86" s="424" t="s">
        <v>829</v>
      </c>
      <c r="BA86" s="195">
        <f>SUM(AY99,AY224)</f>
        <v>0</v>
      </c>
      <c r="BB86" s="426" t="s">
        <v>829</v>
      </c>
      <c r="BC86" s="170">
        <f t="shared" si="57"/>
        <v>0</v>
      </c>
      <c r="BD86" s="170">
        <f t="shared" si="58"/>
        <v>0</v>
      </c>
      <c r="BE86" s="170">
        <f t="shared" si="59"/>
        <v>0</v>
      </c>
      <c r="BF86" s="148">
        <f t="shared" si="79"/>
        <v>0</v>
      </c>
      <c r="BH86" s="427" t="s">
        <v>829</v>
      </c>
      <c r="BI86" s="282">
        <f t="shared" si="60"/>
        <v>20.781625916107867</v>
      </c>
      <c r="BJ86" s="282">
        <f t="shared" si="61"/>
        <v>28.748223320319845</v>
      </c>
      <c r="BK86" s="280">
        <f t="shared" si="62"/>
        <v>37.992302007206511</v>
      </c>
    </row>
    <row r="87" spans="1:63" x14ac:dyDescent="0.3">
      <c r="A87" s="179" t="s">
        <v>313</v>
      </c>
      <c r="B87" s="333" t="s">
        <v>761</v>
      </c>
      <c r="C87" s="333">
        <f>Input!$J$25</f>
        <v>19936</v>
      </c>
      <c r="D87" s="178">
        <f>'Current Groundwater M&amp;I'!K85</f>
        <v>8.2714686999999995E-2</v>
      </c>
      <c r="E87" s="36">
        <f t="shared" ref="E87:E89" si="89">$E$85</f>
        <v>49400</v>
      </c>
      <c r="F87" s="173">
        <f t="shared" ref="F87:F89" si="90">$F$85</f>
        <v>50700</v>
      </c>
      <c r="G87" s="173">
        <f t="shared" ref="G87:G89" si="91">$G$85</f>
        <v>52700</v>
      </c>
      <c r="H87" s="22">
        <f t="shared" si="63"/>
        <v>2.2685582039720854E-2</v>
      </c>
      <c r="I87" s="22">
        <f t="shared" si="64"/>
        <v>2.333496919980237E-2</v>
      </c>
      <c r="J87" s="22">
        <f t="shared" si="65"/>
        <v>2.430220782355685E-2</v>
      </c>
      <c r="K87" s="22">
        <f t="shared" si="66"/>
        <v>31382.135045276955</v>
      </c>
      <c r="L87" s="22">
        <f t="shared" si="67"/>
        <v>31792.376444676163</v>
      </c>
      <c r="M87" s="35">
        <f t="shared" si="68"/>
        <v>32413.37995334643</v>
      </c>
      <c r="N87" s="36">
        <f t="shared" ref="N87:N92" si="92">$N$85</f>
        <v>111</v>
      </c>
      <c r="O87" s="22">
        <f t="shared" si="69"/>
        <v>3483416.990025742</v>
      </c>
      <c r="P87" s="22">
        <f t="shared" si="70"/>
        <v>3528953.7853590543</v>
      </c>
      <c r="Q87" s="35">
        <f t="shared" si="71"/>
        <v>3597885.1748214536</v>
      </c>
      <c r="R87" s="288">
        <f t="shared" si="72"/>
        <v>3903.3429081733448</v>
      </c>
      <c r="S87" s="288">
        <f t="shared" si="73"/>
        <v>3954.3691641840883</v>
      </c>
      <c r="T87" s="288">
        <f t="shared" si="74"/>
        <v>4031.6102326461796</v>
      </c>
      <c r="U87" s="288">
        <f>R87*'Water Use Current M&amp;I'!I87</f>
        <v>1366.1700178606707</v>
      </c>
      <c r="V87" s="288">
        <f>S87*'Water Use Current M&amp;I'!I87</f>
        <v>1384.0292074644308</v>
      </c>
      <c r="W87" s="288">
        <f>T87*'Water Use Current M&amp;I'!I87</f>
        <v>1411.0635814261627</v>
      </c>
      <c r="X87" s="290">
        <f t="shared" si="75"/>
        <v>113.00232541612978</v>
      </c>
      <c r="Y87" s="290">
        <f t="shared" si="76"/>
        <v>114.47954269427845</v>
      </c>
      <c r="Z87" s="292">
        <f t="shared" si="77"/>
        <v>116.71568247476405</v>
      </c>
      <c r="AA87" s="193" t="s">
        <v>830</v>
      </c>
      <c r="AB87" s="282">
        <f>SUM(X178,X225)</f>
        <v>509.4809236245672</v>
      </c>
      <c r="AC87" s="282">
        <f>SUM(Y178,Y225)</f>
        <v>690.47300707016723</v>
      </c>
      <c r="AD87" s="282">
        <f>SUM(Z178,Z225)</f>
        <v>901.15564533814324</v>
      </c>
      <c r="AE87" s="30"/>
      <c r="AF87" s="161" t="s">
        <v>313</v>
      </c>
      <c r="AG87" s="171" t="s">
        <v>761</v>
      </c>
      <c r="AH87" s="236"/>
      <c r="AI87" s="236">
        <f>Input!AE85</f>
        <v>0</v>
      </c>
      <c r="AJ87" s="193" t="s">
        <v>830</v>
      </c>
      <c r="AK87" s="211">
        <f>SUM(AI178,AI225)</f>
        <v>0</v>
      </c>
      <c r="AL87" s="161" t="s">
        <v>313</v>
      </c>
      <c r="AM87" s="171" t="s">
        <v>761</v>
      </c>
      <c r="AN87" s="233">
        <f>Input!AF85</f>
        <v>0</v>
      </c>
      <c r="AO87" s="233">
        <f>AN87*'Water Use Current M&amp;I'!$I$5</f>
        <v>0</v>
      </c>
      <c r="AQ87" s="423" t="s">
        <v>830</v>
      </c>
      <c r="AR87" s="190">
        <f>SUM(AO178,AO225)</f>
        <v>0</v>
      </c>
      <c r="AS87" s="179" t="s">
        <v>313</v>
      </c>
      <c r="AT87" s="171" t="s">
        <v>761</v>
      </c>
      <c r="AU87" s="173">
        <f>Input!AG85</f>
        <v>0</v>
      </c>
      <c r="AV87" s="173">
        <v>0</v>
      </c>
      <c r="AW87" s="173"/>
      <c r="AX87" s="173">
        <f>AU87*'Water Use Current M&amp;I'!$I$85</f>
        <v>0</v>
      </c>
      <c r="AY87" s="173">
        <f t="shared" si="78"/>
        <v>0</v>
      </c>
      <c r="AZ87" s="424" t="s">
        <v>830</v>
      </c>
      <c r="BA87" s="195">
        <f>SUM(AY178,AY225)</f>
        <v>1400</v>
      </c>
      <c r="BB87" s="426" t="s">
        <v>830</v>
      </c>
      <c r="BC87" s="170">
        <f t="shared" si="57"/>
        <v>0</v>
      </c>
      <c r="BD87" s="170">
        <f t="shared" si="58"/>
        <v>0</v>
      </c>
      <c r="BE87" s="170">
        <f t="shared" si="59"/>
        <v>1400</v>
      </c>
      <c r="BF87" s="148">
        <f t="shared" si="79"/>
        <v>1400</v>
      </c>
      <c r="BH87" s="427" t="s">
        <v>830</v>
      </c>
      <c r="BI87" s="282">
        <f t="shared" si="60"/>
        <v>1909.4809236245671</v>
      </c>
      <c r="BJ87" s="282">
        <f t="shared" si="61"/>
        <v>2090.4730070701671</v>
      </c>
      <c r="BK87" s="280">
        <f t="shared" si="62"/>
        <v>2301.1556453381431</v>
      </c>
    </row>
    <row r="88" spans="1:63" x14ac:dyDescent="0.3">
      <c r="A88" s="179" t="s">
        <v>313</v>
      </c>
      <c r="B88" s="333" t="s">
        <v>763</v>
      </c>
      <c r="C88" s="333">
        <f>Input!$J$25</f>
        <v>19936</v>
      </c>
      <c r="D88" s="178">
        <f>'Current Groundwater M&amp;I'!K86</f>
        <v>1.354334E-3</v>
      </c>
      <c r="E88" s="36">
        <f t="shared" si="89"/>
        <v>49400</v>
      </c>
      <c r="F88" s="173">
        <f t="shared" si="90"/>
        <v>50700</v>
      </c>
      <c r="G88" s="173">
        <f t="shared" si="91"/>
        <v>52700</v>
      </c>
      <c r="H88" s="22">
        <f t="shared" si="63"/>
        <v>2.2685582039720854E-2</v>
      </c>
      <c r="I88" s="22">
        <f t="shared" si="64"/>
        <v>2.333496919980237E-2</v>
      </c>
      <c r="J88" s="22">
        <f t="shared" si="65"/>
        <v>2.430220782355685E-2</v>
      </c>
      <c r="K88" s="22">
        <f t="shared" si="66"/>
        <v>31382.135045276955</v>
      </c>
      <c r="L88" s="22">
        <f t="shared" si="67"/>
        <v>31792.376444676163</v>
      </c>
      <c r="M88" s="35">
        <f t="shared" si="68"/>
        <v>32413.37995334643</v>
      </c>
      <c r="N88" s="36">
        <f t="shared" si="92"/>
        <v>111</v>
      </c>
      <c r="O88" s="22">
        <f t="shared" si="69"/>
        <v>3483416.990025742</v>
      </c>
      <c r="P88" s="22">
        <f t="shared" si="70"/>
        <v>3528953.7853590543</v>
      </c>
      <c r="Q88" s="35">
        <f t="shared" si="71"/>
        <v>3597885.1748214536</v>
      </c>
      <c r="R88" s="288">
        <f t="shared" si="72"/>
        <v>3903.3429081733448</v>
      </c>
      <c r="S88" s="288">
        <f t="shared" si="73"/>
        <v>3954.3691641840883</v>
      </c>
      <c r="T88" s="288">
        <f t="shared" si="74"/>
        <v>4031.6102326461796</v>
      </c>
      <c r="U88" s="288">
        <f>R88*'Water Use Current M&amp;I'!I88</f>
        <v>1366.1700178606707</v>
      </c>
      <c r="V88" s="288">
        <f>S88*'Water Use Current M&amp;I'!I88</f>
        <v>1384.0292074644308</v>
      </c>
      <c r="W88" s="288">
        <f>T88*'Water Use Current M&amp;I'!I88</f>
        <v>1411.0635814261627</v>
      </c>
      <c r="X88" s="290">
        <f t="shared" si="75"/>
        <v>1.8502505049693136</v>
      </c>
      <c r="Y88" s="290">
        <f t="shared" si="76"/>
        <v>1.8744378126621324</v>
      </c>
      <c r="Z88" s="292">
        <f t="shared" si="77"/>
        <v>1.9110513844872208</v>
      </c>
      <c r="AA88" s="193" t="s">
        <v>831</v>
      </c>
      <c r="AB88" s="282">
        <f>X179</f>
        <v>2.725647097873781</v>
      </c>
      <c r="AC88" s="282">
        <f>Y179</f>
        <v>2.8227482011800755</v>
      </c>
      <c r="AD88" s="282">
        <f>Z179</f>
        <v>2.9791416151725416</v>
      </c>
      <c r="AE88" s="30"/>
      <c r="AF88" s="161" t="s">
        <v>313</v>
      </c>
      <c r="AG88" s="171" t="s">
        <v>763</v>
      </c>
      <c r="AH88" s="236"/>
      <c r="AI88" s="236">
        <f>Input!AE86</f>
        <v>0</v>
      </c>
      <c r="AJ88" s="193" t="s">
        <v>831</v>
      </c>
      <c r="AK88" s="211">
        <f>AI179</f>
        <v>0</v>
      </c>
      <c r="AL88" s="161" t="s">
        <v>313</v>
      </c>
      <c r="AM88" s="171" t="s">
        <v>763</v>
      </c>
      <c r="AN88" s="233">
        <f>Input!AF86</f>
        <v>0</v>
      </c>
      <c r="AO88" s="233">
        <f>AN88*'Water Use Current M&amp;I'!$I$5</f>
        <v>0</v>
      </c>
      <c r="AQ88" s="423" t="s">
        <v>831</v>
      </c>
      <c r="AR88" s="190">
        <f>AO179</f>
        <v>0</v>
      </c>
      <c r="AS88" s="179" t="s">
        <v>313</v>
      </c>
      <c r="AT88" s="171" t="s">
        <v>763</v>
      </c>
      <c r="AU88" s="173">
        <f>Input!AG86</f>
        <v>0</v>
      </c>
      <c r="AV88" s="173">
        <v>0</v>
      </c>
      <c r="AW88" s="173"/>
      <c r="AX88" s="173">
        <f>AU88*'Water Use Current M&amp;I'!$I$85</f>
        <v>0</v>
      </c>
      <c r="AY88" s="173">
        <f t="shared" si="78"/>
        <v>0</v>
      </c>
      <c r="AZ88" s="424" t="s">
        <v>831</v>
      </c>
      <c r="BA88" s="195">
        <f>AY179</f>
        <v>0</v>
      </c>
      <c r="BB88" s="426" t="s">
        <v>831</v>
      </c>
      <c r="BC88" s="170">
        <f t="shared" si="57"/>
        <v>0</v>
      </c>
      <c r="BD88" s="170">
        <f t="shared" si="58"/>
        <v>0</v>
      </c>
      <c r="BE88" s="170">
        <f t="shared" si="59"/>
        <v>0</v>
      </c>
      <c r="BF88" s="148">
        <f t="shared" si="79"/>
        <v>0</v>
      </c>
      <c r="BH88" s="427" t="s">
        <v>831</v>
      </c>
      <c r="BI88" s="282">
        <f t="shared" si="60"/>
        <v>2.725647097873781</v>
      </c>
      <c r="BJ88" s="282">
        <f t="shared" si="61"/>
        <v>2.8227482011800755</v>
      </c>
      <c r="BK88" s="280">
        <f t="shared" si="62"/>
        <v>2.9791416151725416</v>
      </c>
    </row>
    <row r="89" spans="1:63" x14ac:dyDescent="0.3">
      <c r="A89" s="179" t="s">
        <v>313</v>
      </c>
      <c r="B89" s="333" t="s">
        <v>769</v>
      </c>
      <c r="C89" s="333">
        <f>Input!$J$25</f>
        <v>19936</v>
      </c>
      <c r="D89" s="178">
        <f>'Current Groundwater M&amp;I'!K87</f>
        <v>3.0096300000000001E-4</v>
      </c>
      <c r="E89" s="36">
        <f t="shared" si="89"/>
        <v>49400</v>
      </c>
      <c r="F89" s="173">
        <f t="shared" si="90"/>
        <v>50700</v>
      </c>
      <c r="G89" s="173">
        <f t="shared" si="91"/>
        <v>52700</v>
      </c>
      <c r="H89" s="22">
        <f t="shared" si="63"/>
        <v>2.2685582039720854E-2</v>
      </c>
      <c r="I89" s="22">
        <f t="shared" si="64"/>
        <v>2.333496919980237E-2</v>
      </c>
      <c r="J89" s="22">
        <f t="shared" si="65"/>
        <v>2.430220782355685E-2</v>
      </c>
      <c r="K89" s="22">
        <f t="shared" si="66"/>
        <v>31382.135045276955</v>
      </c>
      <c r="L89" s="22">
        <f t="shared" si="67"/>
        <v>31792.376444676163</v>
      </c>
      <c r="M89" s="35">
        <f t="shared" si="68"/>
        <v>32413.37995334643</v>
      </c>
      <c r="N89" s="36">
        <f t="shared" si="92"/>
        <v>111</v>
      </c>
      <c r="O89" s="22">
        <f t="shared" si="69"/>
        <v>3483416.990025742</v>
      </c>
      <c r="P89" s="22">
        <f t="shared" si="70"/>
        <v>3528953.7853590543</v>
      </c>
      <c r="Q89" s="35">
        <f t="shared" si="71"/>
        <v>3597885.1748214536</v>
      </c>
      <c r="R89" s="288">
        <f t="shared" si="72"/>
        <v>3903.3429081733448</v>
      </c>
      <c r="S89" s="288">
        <f t="shared" si="73"/>
        <v>3954.3691641840883</v>
      </c>
      <c r="T89" s="288">
        <f t="shared" si="74"/>
        <v>4031.6102326461796</v>
      </c>
      <c r="U89" s="288">
        <f>R89*'Water Use Current M&amp;I'!I89</f>
        <v>1366.1700178606707</v>
      </c>
      <c r="V89" s="288">
        <f>S89*'Water Use Current M&amp;I'!I89</f>
        <v>1384.0292074644308</v>
      </c>
      <c r="W89" s="288">
        <f>T89*'Water Use Current M&amp;I'!I89</f>
        <v>1411.0635814261627</v>
      </c>
      <c r="X89" s="290">
        <f t="shared" si="75"/>
        <v>0.41116662708540103</v>
      </c>
      <c r="Y89" s="290">
        <f t="shared" si="76"/>
        <v>0.41654158236611749</v>
      </c>
      <c r="Z89" s="292">
        <f t="shared" si="77"/>
        <v>0.42467792865676224</v>
      </c>
      <c r="AA89" s="193" t="s">
        <v>832</v>
      </c>
      <c r="AB89" s="282">
        <f>SUM(X20,X134,X170)</f>
        <v>1696.3912001983242</v>
      </c>
      <c r="AC89" s="282">
        <f>SUM(Y20,Y134,Y170)</f>
        <v>1771.5801340052355</v>
      </c>
      <c r="AD89" s="282">
        <f>SUM(Z20,Z134,Z170)</f>
        <v>1859.5622151042373</v>
      </c>
      <c r="AE89" s="30"/>
      <c r="AF89" s="161" t="s">
        <v>313</v>
      </c>
      <c r="AG89" s="171" t="s">
        <v>769</v>
      </c>
      <c r="AH89" s="236"/>
      <c r="AI89" s="236">
        <f>Input!AE87</f>
        <v>0</v>
      </c>
      <c r="AJ89" s="193" t="s">
        <v>832</v>
      </c>
      <c r="AK89" s="211">
        <f>SUM(AI20,AI134,AI170)</f>
        <v>0</v>
      </c>
      <c r="AL89" s="161" t="s">
        <v>313</v>
      </c>
      <c r="AM89" s="171" t="s">
        <v>769</v>
      </c>
      <c r="AN89" s="233">
        <f>Input!AF87</f>
        <v>0</v>
      </c>
      <c r="AO89" s="233">
        <f>AN89*'Water Use Current M&amp;I'!$I$5</f>
        <v>0</v>
      </c>
      <c r="AQ89" s="423" t="s">
        <v>832</v>
      </c>
      <c r="AR89" s="190">
        <f>SUM(AO20,AO134,AO170)</f>
        <v>0</v>
      </c>
      <c r="AS89" s="179" t="s">
        <v>313</v>
      </c>
      <c r="AT89" s="171" t="s">
        <v>769</v>
      </c>
      <c r="AU89" s="173">
        <f>Input!AG87</f>
        <v>0</v>
      </c>
      <c r="AV89" s="173">
        <v>0</v>
      </c>
      <c r="AW89" s="173"/>
      <c r="AX89" s="173">
        <f>AU89*'Water Use Current M&amp;I'!$I$85</f>
        <v>0</v>
      </c>
      <c r="AY89" s="173">
        <f t="shared" si="78"/>
        <v>0</v>
      </c>
      <c r="AZ89" s="424" t="s">
        <v>832</v>
      </c>
      <c r="BA89" s="195">
        <f>SUM(AY20,AY134,AY170)</f>
        <v>0</v>
      </c>
      <c r="BB89" s="426" t="s">
        <v>832</v>
      </c>
      <c r="BC89" s="170">
        <f t="shared" si="57"/>
        <v>0</v>
      </c>
      <c r="BD89" s="170">
        <f t="shared" si="58"/>
        <v>0</v>
      </c>
      <c r="BE89" s="170">
        <f t="shared" si="59"/>
        <v>0</v>
      </c>
      <c r="BF89" s="148">
        <f t="shared" si="79"/>
        <v>0</v>
      </c>
      <c r="BH89" s="427" t="s">
        <v>832</v>
      </c>
      <c r="BI89" s="282">
        <f t="shared" si="60"/>
        <v>1696.3912001983242</v>
      </c>
      <c r="BJ89" s="282">
        <f t="shared" si="61"/>
        <v>1771.5801340052355</v>
      </c>
      <c r="BK89" s="280">
        <f t="shared" si="62"/>
        <v>1859.5622151042373</v>
      </c>
    </row>
    <row r="90" spans="1:63" x14ac:dyDescent="0.3">
      <c r="A90" s="179" t="s">
        <v>313</v>
      </c>
      <c r="B90" s="333" t="s">
        <v>786</v>
      </c>
      <c r="C90" s="333">
        <f>Input!$J$26</f>
        <v>1356</v>
      </c>
      <c r="D90" s="178">
        <f>'Current Groundwater M&amp;I'!K88</f>
        <v>5.9734513000000003E-2</v>
      </c>
      <c r="E90" s="319">
        <f>Input!$Z$26</f>
        <v>20200</v>
      </c>
      <c r="F90" s="319">
        <f>Input!$AA$26</f>
        <v>22800</v>
      </c>
      <c r="G90" s="319">
        <f>Input!$AB$26</f>
        <v>23700</v>
      </c>
      <c r="H90" s="22">
        <f t="shared" si="63"/>
        <v>6.7528585372223879E-2</v>
      </c>
      <c r="I90" s="22">
        <f t="shared" si="64"/>
        <v>7.0555533661054784E-2</v>
      </c>
      <c r="J90" s="22">
        <f t="shared" si="65"/>
        <v>7.1523396465572042E-2</v>
      </c>
      <c r="K90" s="22">
        <f t="shared" si="66"/>
        <v>5233.6602870266615</v>
      </c>
      <c r="L90" s="22">
        <f t="shared" si="67"/>
        <v>5560.2877623374861</v>
      </c>
      <c r="M90" s="35">
        <f t="shared" si="68"/>
        <v>5668.9681600799277</v>
      </c>
      <c r="N90" s="36">
        <f t="shared" si="92"/>
        <v>111</v>
      </c>
      <c r="O90" s="22">
        <f t="shared" si="69"/>
        <v>580936.29185995949</v>
      </c>
      <c r="P90" s="22">
        <f t="shared" si="70"/>
        <v>617191.94161946094</v>
      </c>
      <c r="Q90" s="35">
        <f t="shared" si="71"/>
        <v>629255.46576887195</v>
      </c>
      <c r="R90" s="288">
        <f t="shared" si="72"/>
        <v>650.96816184367754</v>
      </c>
      <c r="S90" s="288">
        <f t="shared" si="73"/>
        <v>691.5944301816869</v>
      </c>
      <c r="T90" s="288">
        <f t="shared" si="74"/>
        <v>705.11221216730939</v>
      </c>
      <c r="U90" s="288">
        <f>R90*'Water Use Current M&amp;I'!I90</f>
        <v>227.83885664528711</v>
      </c>
      <c r="V90" s="288">
        <f>S90*'Water Use Current M&amp;I'!I90</f>
        <v>242.0580505635904</v>
      </c>
      <c r="W90" s="288">
        <f>T90*'Water Use Current M&amp;I'!I90</f>
        <v>246.78927425855827</v>
      </c>
      <c r="X90" s="290">
        <f t="shared" si="75"/>
        <v>13.60984314418304</v>
      </c>
      <c r="Y90" s="290">
        <f t="shared" si="76"/>
        <v>14.459219768145449</v>
      </c>
      <c r="Z90" s="292">
        <f t="shared" si="77"/>
        <v>14.741837111458414</v>
      </c>
      <c r="AA90" s="193" t="s">
        <v>833</v>
      </c>
      <c r="AB90" s="282">
        <f>SUM(X21,X111,X171)</f>
        <v>821.85597967001945</v>
      </c>
      <c r="AC90" s="282">
        <f>SUM(Y21,Y111,Y171)</f>
        <v>851.92944975608066</v>
      </c>
      <c r="AD90" s="282">
        <f>SUM(Z21,Z111,Z171)</f>
        <v>887.06118878787572</v>
      </c>
      <c r="AE90" s="30"/>
      <c r="AF90" s="161" t="s">
        <v>313</v>
      </c>
      <c r="AG90" s="171" t="s">
        <v>786</v>
      </c>
      <c r="AH90" s="236"/>
      <c r="AI90" s="236">
        <f>Input!AE88</f>
        <v>0</v>
      </c>
      <c r="AJ90" s="193" t="s">
        <v>833</v>
      </c>
      <c r="AK90" s="211">
        <f>SUM(AI21,AI111,AI171)</f>
        <v>0</v>
      </c>
      <c r="AL90" s="161" t="s">
        <v>313</v>
      </c>
      <c r="AM90" s="171" t="s">
        <v>786</v>
      </c>
      <c r="AN90" s="233">
        <f>Input!AF88</f>
        <v>0</v>
      </c>
      <c r="AO90" s="233">
        <f>AN90*'Water Use Current M&amp;I'!$I$5</f>
        <v>0</v>
      </c>
      <c r="AQ90" s="423" t="s">
        <v>833</v>
      </c>
      <c r="AR90" s="190">
        <f>SUM(AO21,AO111,AO171)</f>
        <v>0</v>
      </c>
      <c r="AS90" s="179" t="s">
        <v>313</v>
      </c>
      <c r="AT90" s="171" t="s">
        <v>786</v>
      </c>
      <c r="AU90" s="173">
        <f>Input!AG88</f>
        <v>0</v>
      </c>
      <c r="AV90" s="173">
        <v>0</v>
      </c>
      <c r="AW90" s="173"/>
      <c r="AX90" s="173">
        <f>AU90*'Water Use Current M&amp;I'!$I$85</f>
        <v>0</v>
      </c>
      <c r="AY90" s="173">
        <f t="shared" si="78"/>
        <v>0</v>
      </c>
      <c r="AZ90" s="424" t="s">
        <v>833</v>
      </c>
      <c r="BA90" s="195">
        <f>SUM(AY21,AY111,AY171)</f>
        <v>0</v>
      </c>
      <c r="BB90" s="426" t="s">
        <v>833</v>
      </c>
      <c r="BC90" s="170">
        <f t="shared" si="57"/>
        <v>0</v>
      </c>
      <c r="BD90" s="170">
        <f t="shared" si="58"/>
        <v>0</v>
      </c>
      <c r="BE90" s="170">
        <f t="shared" si="59"/>
        <v>0</v>
      </c>
      <c r="BF90" s="148">
        <f t="shared" si="79"/>
        <v>0</v>
      </c>
      <c r="BH90" s="427" t="s">
        <v>833</v>
      </c>
      <c r="BI90" s="282">
        <f t="shared" si="60"/>
        <v>821.85597967001945</v>
      </c>
      <c r="BJ90" s="282">
        <f t="shared" si="61"/>
        <v>851.92944975608066</v>
      </c>
      <c r="BK90" s="280">
        <f t="shared" si="62"/>
        <v>887.06118878787572</v>
      </c>
    </row>
    <row r="91" spans="1:63" x14ac:dyDescent="0.3">
      <c r="A91" s="179" t="s">
        <v>313</v>
      </c>
      <c r="B91" s="333" t="s">
        <v>789</v>
      </c>
      <c r="C91" s="333">
        <f>Input!$J$26</f>
        <v>1356</v>
      </c>
      <c r="D91" s="178">
        <f>'Current Groundwater M&amp;I'!K89</f>
        <v>0.69469026499999997</v>
      </c>
      <c r="E91" s="36">
        <f>$E$90</f>
        <v>20200</v>
      </c>
      <c r="F91" s="12">
        <f>$F$90</f>
        <v>22800</v>
      </c>
      <c r="G91" s="12">
        <f>$G$90</f>
        <v>23700</v>
      </c>
      <c r="H91" s="22">
        <f t="shared" si="63"/>
        <v>6.7528585372223879E-2</v>
      </c>
      <c r="I91" s="22">
        <f t="shared" si="64"/>
        <v>7.0555533661054784E-2</v>
      </c>
      <c r="J91" s="22">
        <f t="shared" si="65"/>
        <v>7.1523396465572042E-2</v>
      </c>
      <c r="K91" s="22">
        <f t="shared" si="66"/>
        <v>5233.6602870266615</v>
      </c>
      <c r="L91" s="22">
        <f t="shared" si="67"/>
        <v>5560.2877623374861</v>
      </c>
      <c r="M91" s="35">
        <f t="shared" si="68"/>
        <v>5668.9681600799277</v>
      </c>
      <c r="N91" s="36">
        <f t="shared" si="92"/>
        <v>111</v>
      </c>
      <c r="O91" s="22">
        <f t="shared" si="69"/>
        <v>580936.29185995949</v>
      </c>
      <c r="P91" s="22">
        <f t="shared" si="70"/>
        <v>617191.94161946094</v>
      </c>
      <c r="Q91" s="35">
        <f t="shared" si="71"/>
        <v>629255.46576887195</v>
      </c>
      <c r="R91" s="288">
        <f t="shared" si="72"/>
        <v>650.96816184367754</v>
      </c>
      <c r="S91" s="288">
        <f t="shared" si="73"/>
        <v>691.5944301816869</v>
      </c>
      <c r="T91" s="288">
        <f t="shared" si="74"/>
        <v>705.11221216730939</v>
      </c>
      <c r="U91" s="288">
        <f>R91*'Water Use Current M&amp;I'!I91</f>
        <v>227.83885664528711</v>
      </c>
      <c r="V91" s="288">
        <f>S91*'Water Use Current M&amp;I'!I91</f>
        <v>242.0580505635904</v>
      </c>
      <c r="W91" s="288">
        <f>T91*'Water Use Current M&amp;I'!I91</f>
        <v>246.78927425855827</v>
      </c>
      <c r="X91" s="290">
        <f t="shared" si="75"/>
        <v>158.2774357002115</v>
      </c>
      <c r="Y91" s="290">
        <f t="shared" si="76"/>
        <v>168.15537129140401</v>
      </c>
      <c r="Z91" s="292">
        <f t="shared" si="77"/>
        <v>171.44210633383551</v>
      </c>
      <c r="AA91" s="193" t="s">
        <v>834</v>
      </c>
      <c r="AB91" s="282">
        <f>SUM(X135,X238)</f>
        <v>3405.0756786175571</v>
      </c>
      <c r="AC91" s="282">
        <f>SUM(Y135,Y238)</f>
        <v>3576.5751196840424</v>
      </c>
      <c r="AD91" s="282">
        <f>SUM(Z135,Z238)</f>
        <v>3774.6964492746233</v>
      </c>
      <c r="AE91" s="30"/>
      <c r="AF91" s="161" t="s">
        <v>313</v>
      </c>
      <c r="AG91" s="171" t="s">
        <v>789</v>
      </c>
      <c r="AH91" s="236"/>
      <c r="AI91" s="236">
        <f>Input!AE89</f>
        <v>0</v>
      </c>
      <c r="AJ91" s="193" t="s">
        <v>834</v>
      </c>
      <c r="AK91" s="211">
        <f>SUM(AI135,AI237)</f>
        <v>230</v>
      </c>
      <c r="AL91" s="161" t="s">
        <v>313</v>
      </c>
      <c r="AM91" s="171" t="s">
        <v>789</v>
      </c>
      <c r="AN91" s="233">
        <f>Input!AF89</f>
        <v>0</v>
      </c>
      <c r="AO91" s="233">
        <f>AN91*'Water Use Current M&amp;I'!$I$5</f>
        <v>0</v>
      </c>
      <c r="AQ91" s="423" t="s">
        <v>834</v>
      </c>
      <c r="AR91" s="190">
        <f>SUM(AO135,AO237)</f>
        <v>0</v>
      </c>
      <c r="AS91" s="179" t="s">
        <v>313</v>
      </c>
      <c r="AT91" s="171" t="s">
        <v>789</v>
      </c>
      <c r="AU91" s="173">
        <f>Input!AG89</f>
        <v>0</v>
      </c>
      <c r="AV91" s="173">
        <v>0</v>
      </c>
      <c r="AW91" s="173"/>
      <c r="AX91" s="173">
        <f>AU91*'Water Use Current M&amp;I'!$I$85</f>
        <v>0</v>
      </c>
      <c r="AY91" s="173">
        <f t="shared" si="78"/>
        <v>0</v>
      </c>
      <c r="AZ91" s="424" t="s">
        <v>834</v>
      </c>
      <c r="BA91" s="195">
        <f>SUM(AY135,AY238)</f>
        <v>0</v>
      </c>
      <c r="BB91" s="426" t="s">
        <v>834</v>
      </c>
      <c r="BC91" s="170">
        <f t="shared" si="57"/>
        <v>230</v>
      </c>
      <c r="BD91" s="170">
        <f t="shared" si="58"/>
        <v>0</v>
      </c>
      <c r="BE91" s="170">
        <f t="shared" si="59"/>
        <v>0</v>
      </c>
      <c r="BF91" s="148">
        <f t="shared" si="79"/>
        <v>230</v>
      </c>
      <c r="BH91" s="427" t="s">
        <v>834</v>
      </c>
      <c r="BI91" s="282">
        <f t="shared" si="60"/>
        <v>3635.0756786175571</v>
      </c>
      <c r="BJ91" s="282">
        <f t="shared" si="61"/>
        <v>3806.5751196840424</v>
      </c>
      <c r="BK91" s="280">
        <f t="shared" si="62"/>
        <v>4004.6964492746233</v>
      </c>
    </row>
    <row r="92" spans="1:63" x14ac:dyDescent="0.3">
      <c r="A92" s="179" t="s">
        <v>313</v>
      </c>
      <c r="B92" s="333" t="s">
        <v>790</v>
      </c>
      <c r="C92" s="333">
        <f>Input!$J$26</f>
        <v>1356</v>
      </c>
      <c r="D92" s="178">
        <f>'Current Groundwater M&amp;I'!K90</f>
        <v>0.24557522100000001</v>
      </c>
      <c r="E92" s="36">
        <f>$E$90</f>
        <v>20200</v>
      </c>
      <c r="F92" s="173">
        <f>$F$90</f>
        <v>22800</v>
      </c>
      <c r="G92" s="173">
        <f>$G$90</f>
        <v>23700</v>
      </c>
      <c r="H92" s="22">
        <f t="shared" si="63"/>
        <v>6.7528585372223879E-2</v>
      </c>
      <c r="I92" s="22">
        <f t="shared" si="64"/>
        <v>7.0555533661054784E-2</v>
      </c>
      <c r="J92" s="22">
        <f t="shared" si="65"/>
        <v>7.1523396465572042E-2</v>
      </c>
      <c r="K92" s="22">
        <f t="shared" si="66"/>
        <v>5233.6602870266615</v>
      </c>
      <c r="L92" s="22">
        <f t="shared" si="67"/>
        <v>5560.2877623374861</v>
      </c>
      <c r="M92" s="35">
        <f t="shared" si="68"/>
        <v>5668.9681600799277</v>
      </c>
      <c r="N92" s="36">
        <f t="shared" si="92"/>
        <v>111</v>
      </c>
      <c r="O92" s="22">
        <f t="shared" si="69"/>
        <v>580936.29185995949</v>
      </c>
      <c r="P92" s="22">
        <f t="shared" si="70"/>
        <v>617191.94161946094</v>
      </c>
      <c r="Q92" s="35">
        <f t="shared" si="71"/>
        <v>629255.46576887195</v>
      </c>
      <c r="R92" s="288">
        <f t="shared" si="72"/>
        <v>650.96816184367754</v>
      </c>
      <c r="S92" s="288">
        <f t="shared" si="73"/>
        <v>691.5944301816869</v>
      </c>
      <c r="T92" s="288">
        <f t="shared" si="74"/>
        <v>705.11221216730939</v>
      </c>
      <c r="U92" s="288">
        <f>R92*'Water Use Current M&amp;I'!I92</f>
        <v>227.83885664528711</v>
      </c>
      <c r="V92" s="288">
        <f>S92*'Water Use Current M&amp;I'!I92</f>
        <v>242.0580505635904</v>
      </c>
      <c r="W92" s="288">
        <f>T92*'Water Use Current M&amp;I'!I92</f>
        <v>246.78927425855827</v>
      </c>
      <c r="X92" s="290">
        <f t="shared" si="75"/>
        <v>55.951577573053704</v>
      </c>
      <c r="Y92" s="290">
        <f t="shared" si="76"/>
        <v>59.443459261982888</v>
      </c>
      <c r="Z92" s="292">
        <f t="shared" si="77"/>
        <v>60.605330566475061</v>
      </c>
      <c r="AA92" s="193" t="s">
        <v>835</v>
      </c>
      <c r="AB92" s="282">
        <f>X136</f>
        <v>193.35404102938449</v>
      </c>
      <c r="AC92" s="282">
        <f>Y136</f>
        <v>202.71443914597438</v>
      </c>
      <c r="AD92" s="282">
        <f>Z136</f>
        <v>213.67978076829235</v>
      </c>
      <c r="AE92" s="30"/>
      <c r="AF92" s="161" t="s">
        <v>313</v>
      </c>
      <c r="AG92" s="171" t="s">
        <v>790</v>
      </c>
      <c r="AH92" s="236"/>
      <c r="AI92" s="236">
        <f>Input!AE90</f>
        <v>0</v>
      </c>
      <c r="AJ92" s="193" t="s">
        <v>835</v>
      </c>
      <c r="AK92" s="211">
        <f>AI136</f>
        <v>0</v>
      </c>
      <c r="AL92" s="161" t="s">
        <v>313</v>
      </c>
      <c r="AM92" s="171" t="s">
        <v>790</v>
      </c>
      <c r="AN92" s="233">
        <f>Input!AF90</f>
        <v>0</v>
      </c>
      <c r="AO92" s="233">
        <f>AN92*'Water Use Current M&amp;I'!$I$5</f>
        <v>0</v>
      </c>
      <c r="AQ92" s="423" t="s">
        <v>835</v>
      </c>
      <c r="AR92" s="190">
        <f>AO136</f>
        <v>0</v>
      </c>
      <c r="AS92" s="179" t="s">
        <v>313</v>
      </c>
      <c r="AT92" s="171" t="s">
        <v>790</v>
      </c>
      <c r="AU92" s="173">
        <f>Input!AG90</f>
        <v>0</v>
      </c>
      <c r="AV92" s="173">
        <v>0</v>
      </c>
      <c r="AW92" s="173"/>
      <c r="AX92" s="173">
        <f>AU92*'Water Use Current M&amp;I'!$I$85</f>
        <v>0</v>
      </c>
      <c r="AY92" s="173">
        <f t="shared" si="78"/>
        <v>0</v>
      </c>
      <c r="AZ92" s="424" t="s">
        <v>835</v>
      </c>
      <c r="BA92" s="195">
        <f>AY136</f>
        <v>0</v>
      </c>
      <c r="BB92" s="426" t="s">
        <v>835</v>
      </c>
      <c r="BC92" s="170">
        <f t="shared" si="57"/>
        <v>0</v>
      </c>
      <c r="BD92" s="170">
        <f t="shared" si="58"/>
        <v>0</v>
      </c>
      <c r="BE92" s="170">
        <f t="shared" si="59"/>
        <v>0</v>
      </c>
      <c r="BF92" s="148">
        <f t="shared" si="79"/>
        <v>0</v>
      </c>
      <c r="BH92" s="427" t="s">
        <v>835</v>
      </c>
      <c r="BI92" s="282">
        <f t="shared" si="60"/>
        <v>193.35404102938449</v>
      </c>
      <c r="BJ92" s="282">
        <f t="shared" si="61"/>
        <v>202.71443914597438</v>
      </c>
      <c r="BK92" s="280">
        <f t="shared" si="62"/>
        <v>213.67978076829235</v>
      </c>
    </row>
    <row r="93" spans="1:63" x14ac:dyDescent="0.3">
      <c r="A93" s="179" t="s">
        <v>304</v>
      </c>
      <c r="B93" s="333" t="s">
        <v>779</v>
      </c>
      <c r="C93" s="333">
        <f>Input!$J$27</f>
        <v>46901</v>
      </c>
      <c r="D93" s="178">
        <f>'Current Groundwater M&amp;I'!K91</f>
        <v>7.4539988000000001E-2</v>
      </c>
      <c r="E93" s="319">
        <f>Input!$Z$27</f>
        <v>86700</v>
      </c>
      <c r="F93" s="319">
        <f>Input!$AA$27</f>
        <v>92400</v>
      </c>
      <c r="G93" s="319">
        <f>Input!$AB$27</f>
        <v>98400</v>
      </c>
      <c r="H93" s="22">
        <f t="shared" si="63"/>
        <v>1.5360372164998795E-2</v>
      </c>
      <c r="I93" s="22">
        <f t="shared" si="64"/>
        <v>1.6952199536527355E-2</v>
      </c>
      <c r="J93" s="22">
        <f t="shared" si="65"/>
        <v>1.8525045171791585E-2</v>
      </c>
      <c r="K93" s="22">
        <f t="shared" si="66"/>
        <v>63767.67754905302</v>
      </c>
      <c r="L93" s="22">
        <f t="shared" si="67"/>
        <v>65830.482301134631</v>
      </c>
      <c r="M93" s="35">
        <f t="shared" si="68"/>
        <v>67934.221126027493</v>
      </c>
      <c r="N93" s="36">
        <f>Input!K27</f>
        <v>219</v>
      </c>
      <c r="O93" s="22">
        <f t="shared" si="69"/>
        <v>13965121.383242611</v>
      </c>
      <c r="P93" s="22">
        <f t="shared" si="70"/>
        <v>14416875.623948485</v>
      </c>
      <c r="Q93" s="35">
        <f t="shared" si="71"/>
        <v>14877594.42660002</v>
      </c>
      <c r="R93" s="288">
        <f t="shared" si="72"/>
        <v>15648.616765992507</v>
      </c>
      <c r="S93" s="288">
        <f t="shared" si="73"/>
        <v>16154.829980415474</v>
      </c>
      <c r="T93" s="288">
        <f t="shared" si="74"/>
        <v>16671.088434726651</v>
      </c>
      <c r="U93" s="288">
        <f>R93*'Water Use Current M&amp;I'!I93</f>
        <v>5477.0158680973773</v>
      </c>
      <c r="V93" s="288">
        <f>S93*'Water Use Current M&amp;I'!I93</f>
        <v>5654.1904931454155</v>
      </c>
      <c r="W93" s="288">
        <f>T93*'Water Use Current M&amp;I'!I93</f>
        <v>5834.8809521543271</v>
      </c>
      <c r="X93" s="290">
        <f t="shared" si="75"/>
        <v>408.25669708378808</v>
      </c>
      <c r="Y93" s="290">
        <f t="shared" si="76"/>
        <v>421.46329150877335</v>
      </c>
      <c r="Z93" s="292">
        <f t="shared" si="77"/>
        <v>434.93195615501213</v>
      </c>
      <c r="AA93" s="193" t="s">
        <v>836</v>
      </c>
      <c r="AB93" s="282">
        <f t="shared" ref="AB93:AD95" si="93">X181</f>
        <v>434.84109344713039</v>
      </c>
      <c r="AC93" s="282">
        <f t="shared" si="93"/>
        <v>448.45516172357844</v>
      </c>
      <c r="AD93" s="282">
        <f t="shared" si="93"/>
        <v>464.80096330406445</v>
      </c>
      <c r="AE93" s="30"/>
      <c r="AF93" s="161" t="s">
        <v>304</v>
      </c>
      <c r="AG93" s="171" t="s">
        <v>779</v>
      </c>
      <c r="AH93" s="236"/>
      <c r="AI93" s="236">
        <f>Input!AE91</f>
        <v>0</v>
      </c>
      <c r="AJ93" s="193" t="s">
        <v>836</v>
      </c>
      <c r="AK93" s="211">
        <f>AI181</f>
        <v>0</v>
      </c>
      <c r="AL93" s="161" t="s">
        <v>304</v>
      </c>
      <c r="AM93" s="171" t="s">
        <v>779</v>
      </c>
      <c r="AN93" s="233">
        <f>Input!AF91</f>
        <v>0</v>
      </c>
      <c r="AO93" s="233">
        <f>AN93*'Water Use Current M&amp;I'!$I$5</f>
        <v>0</v>
      </c>
      <c r="AQ93" s="423" t="s">
        <v>836</v>
      </c>
      <c r="AR93" s="190">
        <f>AO181</f>
        <v>0</v>
      </c>
      <c r="AS93" s="179" t="s">
        <v>304</v>
      </c>
      <c r="AT93" s="171" t="s">
        <v>779</v>
      </c>
      <c r="AU93" s="173">
        <f>Input!AG91</f>
        <v>0</v>
      </c>
      <c r="AV93" s="173">
        <v>0</v>
      </c>
      <c r="AW93" s="173"/>
      <c r="AX93" s="173">
        <f>AU93*'Water Use Current M&amp;I'!$I$93</f>
        <v>0</v>
      </c>
      <c r="AY93" s="173">
        <f t="shared" si="78"/>
        <v>0</v>
      </c>
      <c r="AZ93" s="424" t="s">
        <v>836</v>
      </c>
      <c r="BA93" s="195">
        <f>AY181</f>
        <v>0</v>
      </c>
      <c r="BB93" s="426" t="s">
        <v>836</v>
      </c>
      <c r="BC93" s="170">
        <f t="shared" si="57"/>
        <v>0</v>
      </c>
      <c r="BD93" s="170">
        <f t="shared" si="58"/>
        <v>0</v>
      </c>
      <c r="BE93" s="170">
        <f t="shared" si="59"/>
        <v>0</v>
      </c>
      <c r="BF93" s="148">
        <f t="shared" si="79"/>
        <v>0</v>
      </c>
      <c r="BH93" s="427" t="s">
        <v>836</v>
      </c>
      <c r="BI93" s="282">
        <f t="shared" si="60"/>
        <v>434.84109344713039</v>
      </c>
      <c r="BJ93" s="282">
        <f t="shared" si="61"/>
        <v>448.45516172357844</v>
      </c>
      <c r="BK93" s="280">
        <f t="shared" si="62"/>
        <v>464.80096330406445</v>
      </c>
    </row>
    <row r="94" spans="1:63" x14ac:dyDescent="0.3">
      <c r="A94" s="179" t="s">
        <v>304</v>
      </c>
      <c r="B94" s="333" t="s">
        <v>780</v>
      </c>
      <c r="C94" s="333">
        <f>Input!$J$27</f>
        <v>46901</v>
      </c>
      <c r="D94" s="178">
        <f>'Current Groundwater M&amp;I'!K92</f>
        <v>0.92546001200000005</v>
      </c>
      <c r="E94" s="36">
        <f>$E$93</f>
        <v>86700</v>
      </c>
      <c r="F94" s="12">
        <f>$F$93</f>
        <v>92400</v>
      </c>
      <c r="G94" s="12">
        <f>$G$93</f>
        <v>98400</v>
      </c>
      <c r="H94" s="22">
        <f t="shared" si="63"/>
        <v>1.5360372164998795E-2</v>
      </c>
      <c r="I94" s="22">
        <f t="shared" si="64"/>
        <v>1.6952199536527355E-2</v>
      </c>
      <c r="J94" s="22">
        <f t="shared" si="65"/>
        <v>1.8525045171791585E-2</v>
      </c>
      <c r="K94" s="22">
        <f t="shared" si="66"/>
        <v>63767.67754905302</v>
      </c>
      <c r="L94" s="22">
        <f t="shared" si="67"/>
        <v>65830.482301134631</v>
      </c>
      <c r="M94" s="35">
        <f t="shared" si="68"/>
        <v>67934.221126027493</v>
      </c>
      <c r="N94" s="36">
        <f>$N$93</f>
        <v>219</v>
      </c>
      <c r="O94" s="22">
        <f t="shared" si="69"/>
        <v>13965121.383242611</v>
      </c>
      <c r="P94" s="22">
        <f t="shared" si="70"/>
        <v>14416875.623948485</v>
      </c>
      <c r="Q94" s="35">
        <f t="shared" si="71"/>
        <v>14877594.42660002</v>
      </c>
      <c r="R94" s="288">
        <f t="shared" si="72"/>
        <v>15648.616765992507</v>
      </c>
      <c r="S94" s="288">
        <f t="shared" si="73"/>
        <v>16154.829980415474</v>
      </c>
      <c r="T94" s="288">
        <f t="shared" si="74"/>
        <v>16671.088434726651</v>
      </c>
      <c r="U94" s="288">
        <f>R94*'Water Use Current M&amp;I'!I94</f>
        <v>5477.0158680973773</v>
      </c>
      <c r="V94" s="288">
        <f>S94*'Water Use Current M&amp;I'!I94</f>
        <v>5654.1904931454155</v>
      </c>
      <c r="W94" s="288">
        <f>T94*'Water Use Current M&amp;I'!I94</f>
        <v>5834.8809521543271</v>
      </c>
      <c r="X94" s="290">
        <f t="shared" si="75"/>
        <v>5068.7591710135894</v>
      </c>
      <c r="Y94" s="290">
        <f t="shared" si="76"/>
        <v>5232.7272016366423</v>
      </c>
      <c r="Z94" s="292">
        <f t="shared" si="77"/>
        <v>5399.9489959993152</v>
      </c>
      <c r="AA94" s="193" t="s">
        <v>837</v>
      </c>
      <c r="AB94" s="282">
        <f t="shared" si="93"/>
        <v>0</v>
      </c>
      <c r="AC94" s="282">
        <f t="shared" si="93"/>
        <v>0</v>
      </c>
      <c r="AD94" s="282">
        <f t="shared" si="93"/>
        <v>0</v>
      </c>
      <c r="AF94" s="161" t="s">
        <v>304</v>
      </c>
      <c r="AG94" s="171" t="s">
        <v>780</v>
      </c>
      <c r="AH94" s="236"/>
      <c r="AI94" s="236">
        <f>Input!AE92</f>
        <v>0</v>
      </c>
      <c r="AJ94" s="193" t="s">
        <v>837</v>
      </c>
      <c r="AK94" s="211">
        <f>AI182</f>
        <v>0</v>
      </c>
      <c r="AL94" s="161" t="s">
        <v>304</v>
      </c>
      <c r="AM94" s="171" t="s">
        <v>780</v>
      </c>
      <c r="AN94" s="233">
        <f>Input!AF92</f>
        <v>0</v>
      </c>
      <c r="AO94" s="233">
        <f>AN94*'Water Use Current M&amp;I'!$I$5</f>
        <v>0</v>
      </c>
      <c r="AQ94" s="423" t="s">
        <v>837</v>
      </c>
      <c r="AR94" s="190">
        <f>AO182</f>
        <v>0</v>
      </c>
      <c r="AS94" s="179" t="s">
        <v>304</v>
      </c>
      <c r="AT94" s="171" t="s">
        <v>780</v>
      </c>
      <c r="AU94" s="173">
        <f>Input!AG92</f>
        <v>0</v>
      </c>
      <c r="AV94" s="173">
        <v>0</v>
      </c>
      <c r="AW94" s="173"/>
      <c r="AX94" s="173">
        <f>AU94*'Water Use Current M&amp;I'!$I$93</f>
        <v>0</v>
      </c>
      <c r="AY94" s="173">
        <f t="shared" si="78"/>
        <v>0</v>
      </c>
      <c r="AZ94" s="424" t="s">
        <v>837</v>
      </c>
      <c r="BA94" s="195">
        <f>AY182</f>
        <v>0</v>
      </c>
      <c r="BB94" s="426" t="s">
        <v>837</v>
      </c>
      <c r="BC94" s="170">
        <f t="shared" si="57"/>
        <v>0</v>
      </c>
      <c r="BD94" s="170">
        <f t="shared" si="58"/>
        <v>0</v>
      </c>
      <c r="BE94" s="170">
        <f t="shared" si="59"/>
        <v>0</v>
      </c>
      <c r="BF94" s="148">
        <f t="shared" si="79"/>
        <v>0</v>
      </c>
      <c r="BH94" s="427" t="s">
        <v>837</v>
      </c>
      <c r="BI94" s="282">
        <f t="shared" si="60"/>
        <v>0</v>
      </c>
      <c r="BJ94" s="282">
        <f t="shared" si="61"/>
        <v>0</v>
      </c>
      <c r="BK94" s="280">
        <f t="shared" si="62"/>
        <v>0</v>
      </c>
    </row>
    <row r="95" spans="1:63" x14ac:dyDescent="0.3">
      <c r="A95" s="179" t="s">
        <v>319</v>
      </c>
      <c r="B95" s="333" t="s">
        <v>807</v>
      </c>
      <c r="C95" s="333">
        <f>Input!$J$28</f>
        <v>56533</v>
      </c>
      <c r="D95" s="178">
        <f>'Current Groundwater M&amp;I'!K93</f>
        <v>2.8815027999999999E-2</v>
      </c>
      <c r="E95" s="319">
        <f>Input!$Z$28</f>
        <v>167900</v>
      </c>
      <c r="F95" s="319">
        <f>Input!$AA$28</f>
        <v>178000</v>
      </c>
      <c r="G95" s="319">
        <f>Input!$AB$28</f>
        <v>195100</v>
      </c>
      <c r="H95" s="22">
        <f t="shared" si="63"/>
        <v>2.721360064094E-2</v>
      </c>
      <c r="I95" s="22">
        <f t="shared" si="64"/>
        <v>2.8673975296154751E-2</v>
      </c>
      <c r="J95" s="22">
        <f t="shared" si="65"/>
        <v>3.0967192729579263E-2</v>
      </c>
      <c r="K95" s="22">
        <f t="shared" si="66"/>
        <v>97426.334735532364</v>
      </c>
      <c r="L95" s="22">
        <f t="shared" si="67"/>
        <v>100313.87740487355</v>
      </c>
      <c r="M95" s="35">
        <f t="shared" si="68"/>
        <v>105021.84677484966</v>
      </c>
      <c r="N95" s="36">
        <f>Input!K28</f>
        <v>198</v>
      </c>
      <c r="O95" s="22">
        <f t="shared" si="69"/>
        <v>19290414.277635407</v>
      </c>
      <c r="P95" s="22">
        <f t="shared" si="70"/>
        <v>19862147.726164963</v>
      </c>
      <c r="Q95" s="35">
        <f t="shared" si="71"/>
        <v>20794325.661420234</v>
      </c>
      <c r="R95" s="288">
        <f t="shared" si="72"/>
        <v>21615.873718804352</v>
      </c>
      <c r="S95" s="288">
        <f t="shared" si="73"/>
        <v>22256.52963455415</v>
      </c>
      <c r="T95" s="288">
        <f t="shared" si="74"/>
        <v>23301.081619904442</v>
      </c>
      <c r="U95" s="288">
        <f>R95*'Water Use Current M&amp;I'!I95</f>
        <v>7565.5558015815232</v>
      </c>
      <c r="V95" s="288">
        <f>S95*'Water Use Current M&amp;I'!I95</f>
        <v>7789.785372093952</v>
      </c>
      <c r="W95" s="288">
        <f>T95*'Water Use Current M&amp;I'!I95</f>
        <v>8155.378566966554</v>
      </c>
      <c r="X95" s="290">
        <f t="shared" si="75"/>
        <v>218.00170225813403</v>
      </c>
      <c r="Y95" s="290">
        <f t="shared" si="76"/>
        <v>224.46288361087764</v>
      </c>
      <c r="Z95" s="292">
        <f t="shared" si="77"/>
        <v>234.99746175774112</v>
      </c>
      <c r="AA95" s="193" t="s">
        <v>838</v>
      </c>
      <c r="AB95" s="282">
        <f t="shared" si="93"/>
        <v>1694.4118783448237</v>
      </c>
      <c r="AC95" s="282">
        <f t="shared" si="93"/>
        <v>1747.4607721771536</v>
      </c>
      <c r="AD95" s="282">
        <f t="shared" si="93"/>
        <v>1811.1542012858965</v>
      </c>
      <c r="AF95" s="161" t="s">
        <v>319</v>
      </c>
      <c r="AG95" s="171" t="s">
        <v>807</v>
      </c>
      <c r="AH95" s="236"/>
      <c r="AI95" s="236">
        <f>Input!AE93</f>
        <v>0</v>
      </c>
      <c r="AJ95" s="193" t="s">
        <v>838</v>
      </c>
      <c r="AK95" s="211">
        <f>AI183</f>
        <v>0</v>
      </c>
      <c r="AL95" s="161" t="s">
        <v>319</v>
      </c>
      <c r="AM95" s="171" t="s">
        <v>807</v>
      </c>
      <c r="AN95" s="233">
        <f>Input!AF93</f>
        <v>0</v>
      </c>
      <c r="AO95" s="233">
        <f>AN95*'Water Use Current M&amp;I'!$I$5</f>
        <v>0</v>
      </c>
      <c r="AQ95" s="423" t="s">
        <v>838</v>
      </c>
      <c r="AR95" s="190">
        <f>AO183</f>
        <v>0</v>
      </c>
      <c r="AS95" s="179" t="s">
        <v>319</v>
      </c>
      <c r="AT95" s="171" t="s">
        <v>807</v>
      </c>
      <c r="AU95" s="173">
        <f>Input!AG93</f>
        <v>500</v>
      </c>
      <c r="AV95" s="173">
        <v>0</v>
      </c>
      <c r="AW95" s="170"/>
      <c r="AX95" s="173">
        <f>AU95*'Water Use Current M&amp;I'!$I$95</f>
        <v>175</v>
      </c>
      <c r="AY95" s="173">
        <f t="shared" si="78"/>
        <v>0</v>
      </c>
      <c r="AZ95" s="424" t="s">
        <v>838</v>
      </c>
      <c r="BA95" s="195">
        <f>AY183</f>
        <v>0</v>
      </c>
      <c r="BB95" s="426" t="s">
        <v>838</v>
      </c>
      <c r="BC95" s="170">
        <f t="shared" si="57"/>
        <v>0</v>
      </c>
      <c r="BD95" s="170">
        <f t="shared" si="58"/>
        <v>0</v>
      </c>
      <c r="BE95" s="170">
        <f t="shared" si="59"/>
        <v>0</v>
      </c>
      <c r="BF95" s="148">
        <f t="shared" si="79"/>
        <v>0</v>
      </c>
      <c r="BH95" s="427" t="s">
        <v>838</v>
      </c>
      <c r="BI95" s="282">
        <f t="shared" si="60"/>
        <v>1694.4118783448237</v>
      </c>
      <c r="BJ95" s="282">
        <f t="shared" si="61"/>
        <v>1747.4607721771536</v>
      </c>
      <c r="BK95" s="280">
        <f t="shared" si="62"/>
        <v>1811.1542012858965</v>
      </c>
    </row>
    <row r="96" spans="1:63" ht="15" thickBot="1" x14ac:dyDescent="0.35">
      <c r="A96" s="179" t="s">
        <v>319</v>
      </c>
      <c r="B96" s="333" t="s">
        <v>810</v>
      </c>
      <c r="C96" s="333">
        <f>Input!$J$28</f>
        <v>56533</v>
      </c>
      <c r="D96" s="178">
        <f>'Current Groundwater M&amp;I'!K94</f>
        <v>0.35644667699999999</v>
      </c>
      <c r="E96" s="36">
        <f>$E$95</f>
        <v>167900</v>
      </c>
      <c r="F96" s="12">
        <f>$F$95</f>
        <v>178000</v>
      </c>
      <c r="G96" s="12">
        <f>$G$95</f>
        <v>195100</v>
      </c>
      <c r="H96" s="22">
        <f t="shared" si="63"/>
        <v>2.721360064094E-2</v>
      </c>
      <c r="I96" s="22">
        <f t="shared" si="64"/>
        <v>2.8673975296154751E-2</v>
      </c>
      <c r="J96" s="22">
        <f t="shared" si="65"/>
        <v>3.0967192729579263E-2</v>
      </c>
      <c r="K96" s="22">
        <f t="shared" si="66"/>
        <v>97426.334735532364</v>
      </c>
      <c r="L96" s="22">
        <f t="shared" si="67"/>
        <v>100313.87740487355</v>
      </c>
      <c r="M96" s="35">
        <f t="shared" si="68"/>
        <v>105021.84677484966</v>
      </c>
      <c r="N96" s="36">
        <f>$N$95</f>
        <v>198</v>
      </c>
      <c r="O96" s="22">
        <f t="shared" si="69"/>
        <v>19290414.277635407</v>
      </c>
      <c r="P96" s="22">
        <f t="shared" si="70"/>
        <v>19862147.726164963</v>
      </c>
      <c r="Q96" s="35">
        <f t="shared" si="71"/>
        <v>20794325.661420234</v>
      </c>
      <c r="R96" s="288">
        <f t="shared" si="72"/>
        <v>21615.873718804352</v>
      </c>
      <c r="S96" s="288">
        <f t="shared" si="73"/>
        <v>22256.52963455415</v>
      </c>
      <c r="T96" s="288">
        <f t="shared" si="74"/>
        <v>23301.081619904442</v>
      </c>
      <c r="U96" s="288">
        <f>R96*'Water Use Current M&amp;I'!I96</f>
        <v>7565.5558015815232</v>
      </c>
      <c r="V96" s="288">
        <f>S96*'Water Use Current M&amp;I'!I96</f>
        <v>7789.785372093952</v>
      </c>
      <c r="W96" s="288">
        <f>T96*'Water Use Current M&amp;I'!I96</f>
        <v>8155.378566966554</v>
      </c>
      <c r="X96" s="290">
        <f t="shared" si="75"/>
        <v>2696.7172251318052</v>
      </c>
      <c r="Y96" s="290">
        <f t="shared" si="76"/>
        <v>2776.6431104260978</v>
      </c>
      <c r="Z96" s="292">
        <f t="shared" si="77"/>
        <v>2906.9575898722501</v>
      </c>
      <c r="AA96" s="193" t="s">
        <v>839</v>
      </c>
      <c r="AB96" s="282">
        <f>SUM(X67,X184,X242)</f>
        <v>234.95025034282679</v>
      </c>
      <c r="AC96" s="282">
        <f>SUM(Y67,Y184,Y242)</f>
        <v>242.94393808234057</v>
      </c>
      <c r="AD96" s="282">
        <f>SUM(Z67,Z184,Z242)</f>
        <v>253.80123700499411</v>
      </c>
      <c r="AF96" s="161" t="s">
        <v>319</v>
      </c>
      <c r="AG96" s="171" t="s">
        <v>810</v>
      </c>
      <c r="AH96" s="236" t="s">
        <v>733</v>
      </c>
      <c r="AI96" s="236">
        <f>Input!AE94</f>
        <v>20</v>
      </c>
      <c r="AJ96" s="422" t="s">
        <v>839</v>
      </c>
      <c r="AK96" s="211">
        <f>SUM(AI67,AI184,AI241)</f>
        <v>0</v>
      </c>
      <c r="AL96" s="161" t="s">
        <v>319</v>
      </c>
      <c r="AM96" s="171" t="s">
        <v>810</v>
      </c>
      <c r="AN96" s="233">
        <f>Input!AF94</f>
        <v>0</v>
      </c>
      <c r="AO96" s="233">
        <f>AN96*'Water Use Current M&amp;I'!$I$5</f>
        <v>0</v>
      </c>
      <c r="AQ96" s="423" t="s">
        <v>839</v>
      </c>
      <c r="AR96" s="191">
        <f>SUM(AO67,AO184,AO241)</f>
        <v>0</v>
      </c>
      <c r="AS96" s="179" t="s">
        <v>319</v>
      </c>
      <c r="AT96" s="171" t="s">
        <v>810</v>
      </c>
      <c r="AU96" s="173">
        <f>Input!AG94</f>
        <v>500</v>
      </c>
      <c r="AV96" s="173">
        <v>0</v>
      </c>
      <c r="AW96" s="173"/>
      <c r="AX96" s="173">
        <f>AU96*'Water Use Current M&amp;I'!$I$95</f>
        <v>175</v>
      </c>
      <c r="AY96" s="173">
        <f t="shared" si="78"/>
        <v>0</v>
      </c>
      <c r="AZ96" s="425" t="s">
        <v>839</v>
      </c>
      <c r="BA96" s="317">
        <f>SUM(AY67,AY184,AY242)</f>
        <v>0</v>
      </c>
      <c r="BB96" s="426" t="s">
        <v>839</v>
      </c>
      <c r="BC96" s="170">
        <f t="shared" si="57"/>
        <v>0</v>
      </c>
      <c r="BD96" s="170">
        <f t="shared" si="58"/>
        <v>0</v>
      </c>
      <c r="BE96" s="170">
        <f t="shared" si="59"/>
        <v>0</v>
      </c>
      <c r="BF96" s="148">
        <f t="shared" si="79"/>
        <v>0</v>
      </c>
      <c r="BH96" s="427" t="s">
        <v>839</v>
      </c>
      <c r="BI96" s="282">
        <f t="shared" si="60"/>
        <v>234.95025034282679</v>
      </c>
      <c r="BJ96" s="282">
        <f t="shared" si="61"/>
        <v>242.94393808234057</v>
      </c>
      <c r="BK96" s="280">
        <f t="shared" si="62"/>
        <v>253.80123700499411</v>
      </c>
    </row>
    <row r="97" spans="1:62" ht="13.8" customHeight="1" thickTop="1" x14ac:dyDescent="0.3">
      <c r="A97" s="179" t="s">
        <v>319</v>
      </c>
      <c r="B97" s="333" t="s">
        <v>811</v>
      </c>
      <c r="C97" s="333">
        <f>Input!$J$28</f>
        <v>56533</v>
      </c>
      <c r="D97" s="178">
        <f>'Current Groundwater M&amp;I'!K95</f>
        <v>0.61438451900000002</v>
      </c>
      <c r="E97" s="36">
        <f t="shared" ref="E97:E99" si="94">$E$95</f>
        <v>167900</v>
      </c>
      <c r="F97" s="173">
        <f t="shared" ref="F97:F99" si="95">$F$95</f>
        <v>178000</v>
      </c>
      <c r="G97" s="173">
        <f t="shared" ref="G97:G99" si="96">$G$95</f>
        <v>195100</v>
      </c>
      <c r="H97" s="22">
        <f t="shared" si="63"/>
        <v>2.721360064094E-2</v>
      </c>
      <c r="I97" s="22">
        <f t="shared" si="64"/>
        <v>2.8673975296154751E-2</v>
      </c>
      <c r="J97" s="22">
        <f t="shared" si="65"/>
        <v>3.0967192729579263E-2</v>
      </c>
      <c r="K97" s="22">
        <f t="shared" si="66"/>
        <v>97426.334735532364</v>
      </c>
      <c r="L97" s="22">
        <f t="shared" si="67"/>
        <v>100313.87740487355</v>
      </c>
      <c r="M97" s="35">
        <f t="shared" si="68"/>
        <v>105021.84677484966</v>
      </c>
      <c r="N97" s="36">
        <f t="shared" ref="N97:N99" si="97">$N$95</f>
        <v>198</v>
      </c>
      <c r="O97" s="22">
        <f t="shared" si="69"/>
        <v>19290414.277635407</v>
      </c>
      <c r="P97" s="22">
        <f t="shared" si="70"/>
        <v>19862147.726164963</v>
      </c>
      <c r="Q97" s="35">
        <f t="shared" si="71"/>
        <v>20794325.661420234</v>
      </c>
      <c r="R97" s="288">
        <f t="shared" si="72"/>
        <v>21615.873718804352</v>
      </c>
      <c r="S97" s="288">
        <f t="shared" si="73"/>
        <v>22256.52963455415</v>
      </c>
      <c r="T97" s="288">
        <f t="shared" si="74"/>
        <v>23301.081619904442</v>
      </c>
      <c r="U97" s="288">
        <f>R97*'Water Use Current M&amp;I'!I97</f>
        <v>7565.5558015815232</v>
      </c>
      <c r="V97" s="288">
        <f>S97*'Water Use Current M&amp;I'!I97</f>
        <v>7789.785372093952</v>
      </c>
      <c r="W97" s="288">
        <f>T97*'Water Use Current M&amp;I'!I97</f>
        <v>8155.378566966554</v>
      </c>
      <c r="X97" s="290">
        <f t="shared" si="75"/>
        <v>4648.1603621223239</v>
      </c>
      <c r="Y97" s="290">
        <f t="shared" si="76"/>
        <v>4785.9235389471787</v>
      </c>
      <c r="Z97" s="292">
        <f t="shared" si="77"/>
        <v>5010.5383381286556</v>
      </c>
      <c r="AA97" s="287"/>
      <c r="AB97" s="287"/>
      <c r="AC97" s="287"/>
      <c r="AD97" s="287"/>
      <c r="AF97" s="161" t="s">
        <v>319</v>
      </c>
      <c r="AG97" s="171" t="s">
        <v>811</v>
      </c>
      <c r="AH97" s="236"/>
      <c r="AI97" s="236">
        <f>Input!AE95</f>
        <v>0</v>
      </c>
      <c r="AL97" s="161" t="s">
        <v>319</v>
      </c>
      <c r="AM97" s="171" t="s">
        <v>811</v>
      </c>
      <c r="AN97" s="233">
        <f>Input!AF95</f>
        <v>0</v>
      </c>
      <c r="AO97" s="233">
        <f>AN97*'Water Use Current M&amp;I'!$I$5</f>
        <v>0</v>
      </c>
      <c r="AS97" s="179" t="s">
        <v>319</v>
      </c>
      <c r="AT97" s="171" t="s">
        <v>811</v>
      </c>
      <c r="AU97" s="173">
        <f>Input!AG95</f>
        <v>500</v>
      </c>
      <c r="AV97" s="173">
        <v>1</v>
      </c>
      <c r="AW97" s="138" t="s">
        <v>632</v>
      </c>
      <c r="AX97" s="173">
        <f>AU97*'Water Use Current M&amp;I'!$I$95</f>
        <v>175</v>
      </c>
      <c r="AY97" s="173">
        <f t="shared" si="78"/>
        <v>175</v>
      </c>
      <c r="BA97" s="17"/>
      <c r="BF97" s="149"/>
    </row>
    <row r="98" spans="1:62" x14ac:dyDescent="0.3">
      <c r="A98" s="179" t="s">
        <v>319</v>
      </c>
      <c r="B98" s="333" t="s">
        <v>828</v>
      </c>
      <c r="C98" s="333">
        <f>Input!$J$28</f>
        <v>56533</v>
      </c>
      <c r="D98" s="178">
        <f>'Current Groundwater M&amp;I'!K96</f>
        <v>3.36087E-4</v>
      </c>
      <c r="E98" s="36">
        <f t="shared" si="94"/>
        <v>167900</v>
      </c>
      <c r="F98" s="173">
        <f t="shared" si="95"/>
        <v>178000</v>
      </c>
      <c r="G98" s="173">
        <f t="shared" si="96"/>
        <v>195100</v>
      </c>
      <c r="H98" s="22">
        <f t="shared" si="63"/>
        <v>2.721360064094E-2</v>
      </c>
      <c r="I98" s="22">
        <f t="shared" si="64"/>
        <v>2.8673975296154751E-2</v>
      </c>
      <c r="J98" s="22">
        <f t="shared" si="65"/>
        <v>3.0967192729579263E-2</v>
      </c>
      <c r="K98" s="22">
        <f t="shared" si="66"/>
        <v>97426.334735532364</v>
      </c>
      <c r="L98" s="22">
        <f t="shared" si="67"/>
        <v>100313.87740487355</v>
      </c>
      <c r="M98" s="35">
        <f t="shared" si="68"/>
        <v>105021.84677484966</v>
      </c>
      <c r="N98" s="36">
        <f t="shared" si="97"/>
        <v>198</v>
      </c>
      <c r="O98" s="22">
        <f t="shared" si="69"/>
        <v>19290414.277635407</v>
      </c>
      <c r="P98" s="22">
        <f t="shared" si="70"/>
        <v>19862147.726164963</v>
      </c>
      <c r="Q98" s="35">
        <f t="shared" si="71"/>
        <v>20794325.661420234</v>
      </c>
      <c r="R98" s="288">
        <f t="shared" si="72"/>
        <v>21615.873718804352</v>
      </c>
      <c r="S98" s="288">
        <f t="shared" si="73"/>
        <v>22256.52963455415</v>
      </c>
      <c r="T98" s="288">
        <f t="shared" si="74"/>
        <v>23301.081619904442</v>
      </c>
      <c r="U98" s="288">
        <f>R98*'Water Use Current M&amp;I'!I98</f>
        <v>7565.5558015815232</v>
      </c>
      <c r="V98" s="288">
        <f>S98*'Water Use Current M&amp;I'!I98</f>
        <v>7789.785372093952</v>
      </c>
      <c r="W98" s="288">
        <f>T98*'Water Use Current M&amp;I'!I98</f>
        <v>8155.378566966554</v>
      </c>
      <c r="X98" s="290">
        <f t="shared" si="75"/>
        <v>2.5426849526861295</v>
      </c>
      <c r="Y98" s="290">
        <f t="shared" si="76"/>
        <v>2.6180455963509401</v>
      </c>
      <c r="Z98" s="292">
        <f t="shared" si="77"/>
        <v>2.7409167164360881</v>
      </c>
      <c r="AA98" s="287"/>
      <c r="AB98" s="287"/>
      <c r="AC98" s="287"/>
      <c r="AD98" s="287"/>
      <c r="AF98" s="161" t="s">
        <v>319</v>
      </c>
      <c r="AG98" s="171" t="s">
        <v>828</v>
      </c>
      <c r="AH98" s="236"/>
      <c r="AI98" s="236">
        <f>Input!AE96</f>
        <v>0</v>
      </c>
      <c r="AL98" s="161" t="s">
        <v>319</v>
      </c>
      <c r="AM98" s="171" t="s">
        <v>828</v>
      </c>
      <c r="AN98" s="233">
        <f>Input!AF96</f>
        <v>0</v>
      </c>
      <c r="AO98" s="233">
        <f>AN98*'Water Use Current M&amp;I'!$I$5</f>
        <v>0</v>
      </c>
      <c r="AS98" s="179" t="s">
        <v>319</v>
      </c>
      <c r="AT98" s="171" t="s">
        <v>828</v>
      </c>
      <c r="AU98" s="173">
        <f>Input!AG96</f>
        <v>500</v>
      </c>
      <c r="AV98" s="173">
        <v>0</v>
      </c>
      <c r="AW98" s="173"/>
      <c r="AX98" s="173">
        <f>AU98*'Water Use Current M&amp;I'!$I$95</f>
        <v>175</v>
      </c>
      <c r="AY98" s="173">
        <f t="shared" si="78"/>
        <v>0</v>
      </c>
    </row>
    <row r="99" spans="1:62" x14ac:dyDescent="0.3">
      <c r="A99" s="179" t="s">
        <v>319</v>
      </c>
      <c r="B99" s="333" t="s">
        <v>829</v>
      </c>
      <c r="C99" s="333">
        <f>Input!$J$28</f>
        <v>56533</v>
      </c>
      <c r="D99" s="178">
        <f>'Current Groundwater M&amp;I'!K97</f>
        <v>1.7688799999999999E-5</v>
      </c>
      <c r="E99" s="36">
        <f t="shared" si="94"/>
        <v>167900</v>
      </c>
      <c r="F99" s="173">
        <f t="shared" si="95"/>
        <v>178000</v>
      </c>
      <c r="G99" s="173">
        <f t="shared" si="96"/>
        <v>195100</v>
      </c>
      <c r="H99" s="22">
        <f t="shared" si="63"/>
        <v>2.721360064094E-2</v>
      </c>
      <c r="I99" s="22">
        <f t="shared" si="64"/>
        <v>2.8673975296154751E-2</v>
      </c>
      <c r="J99" s="22">
        <f t="shared" si="65"/>
        <v>3.0967192729579263E-2</v>
      </c>
      <c r="K99" s="22">
        <f t="shared" si="66"/>
        <v>97426.334735532364</v>
      </c>
      <c r="L99" s="22">
        <f t="shared" si="67"/>
        <v>100313.87740487355</v>
      </c>
      <c r="M99" s="35">
        <f t="shared" si="68"/>
        <v>105021.84677484966</v>
      </c>
      <c r="N99" s="36">
        <f t="shared" si="97"/>
        <v>198</v>
      </c>
      <c r="O99" s="22">
        <f t="shared" si="69"/>
        <v>19290414.277635407</v>
      </c>
      <c r="P99" s="22">
        <f t="shared" si="70"/>
        <v>19862147.726164963</v>
      </c>
      <c r="Q99" s="35">
        <f t="shared" si="71"/>
        <v>20794325.661420234</v>
      </c>
      <c r="R99" s="288">
        <f t="shared" si="72"/>
        <v>21615.873718804352</v>
      </c>
      <c r="S99" s="288">
        <f t="shared" si="73"/>
        <v>22256.52963455415</v>
      </c>
      <c r="T99" s="288">
        <f t="shared" si="74"/>
        <v>23301.081619904442</v>
      </c>
      <c r="U99" s="288">
        <f>R99*'Water Use Current M&amp;I'!I99</f>
        <v>7565.5558015815232</v>
      </c>
      <c r="V99" s="288">
        <f>S99*'Water Use Current M&amp;I'!I99</f>
        <v>7789.785372093952</v>
      </c>
      <c r="W99" s="288">
        <f>T99*'Water Use Current M&amp;I'!I99</f>
        <v>8155.378566966554</v>
      </c>
      <c r="X99" s="290">
        <f t="shared" si="75"/>
        <v>0.13382560346301525</v>
      </c>
      <c r="Y99" s="290">
        <f t="shared" si="76"/>
        <v>0.13779195548989548</v>
      </c>
      <c r="Z99" s="292">
        <f t="shared" si="77"/>
        <v>0.14425886039535799</v>
      </c>
      <c r="AA99" s="287"/>
      <c r="AB99" s="287"/>
      <c r="AC99" s="287"/>
      <c r="AD99" s="287"/>
      <c r="AF99" s="161" t="s">
        <v>319</v>
      </c>
      <c r="AG99" s="171" t="s">
        <v>829</v>
      </c>
      <c r="AH99" s="236"/>
      <c r="AI99" s="236">
        <f>Input!AE97</f>
        <v>0</v>
      </c>
      <c r="AL99" s="161" t="s">
        <v>319</v>
      </c>
      <c r="AM99" s="171" t="s">
        <v>829</v>
      </c>
      <c r="AN99" s="233">
        <f>Input!AF97</f>
        <v>0</v>
      </c>
      <c r="AO99" s="233">
        <f>AN99*'Water Use Current M&amp;I'!$I$5</f>
        <v>0</v>
      </c>
      <c r="AS99" s="179" t="s">
        <v>319</v>
      </c>
      <c r="AT99" s="171" t="s">
        <v>829</v>
      </c>
      <c r="AU99" s="173">
        <f>Input!AG97</f>
        <v>500</v>
      </c>
      <c r="AV99" s="173">
        <v>0</v>
      </c>
      <c r="AW99" s="173"/>
      <c r="AX99" s="173">
        <f>AU99*'Water Use Current M&amp;I'!$I$95</f>
        <v>175</v>
      </c>
      <c r="AY99" s="173">
        <f t="shared" si="78"/>
        <v>0</v>
      </c>
      <c r="BJ99" s="361"/>
    </row>
    <row r="100" spans="1:62" x14ac:dyDescent="0.3">
      <c r="A100" s="179" t="s">
        <v>328</v>
      </c>
      <c r="B100" s="333" t="s">
        <v>754</v>
      </c>
      <c r="C100" s="333">
        <f>Input!$J$29</f>
        <v>5876</v>
      </c>
      <c r="D100" s="178">
        <f>'Current Groundwater M&amp;I'!K98</f>
        <v>0.57147719500000005</v>
      </c>
      <c r="E100" s="319">
        <f>Input!$Z$29</f>
        <v>10100</v>
      </c>
      <c r="F100" s="319">
        <f>Input!$AA$29</f>
        <v>12700</v>
      </c>
      <c r="G100" s="319">
        <f>Input!$AB$29</f>
        <v>15800</v>
      </c>
      <c r="H100" s="22">
        <f t="shared" si="63"/>
        <v>1.3541479138389573E-2</v>
      </c>
      <c r="I100" s="22">
        <f t="shared" si="64"/>
        <v>1.9268143378822867E-2</v>
      </c>
      <c r="J100" s="22">
        <f t="shared" si="65"/>
        <v>2.4728342043032255E-2</v>
      </c>
      <c r="K100" s="22">
        <f t="shared" si="66"/>
        <v>7703.7393517693736</v>
      </c>
      <c r="L100" s="22">
        <f t="shared" si="67"/>
        <v>8638.5878475593454</v>
      </c>
      <c r="M100" s="35">
        <f t="shared" si="68"/>
        <v>9635.3930900612468</v>
      </c>
      <c r="N100" s="36">
        <f>Input!K29</f>
        <v>75</v>
      </c>
      <c r="O100" s="22">
        <f t="shared" si="69"/>
        <v>577780.45138270303</v>
      </c>
      <c r="P100" s="22">
        <f t="shared" si="70"/>
        <v>647894.08856695087</v>
      </c>
      <c r="Q100" s="35">
        <f t="shared" si="71"/>
        <v>722654.48175459355</v>
      </c>
      <c r="R100" s="288">
        <f t="shared" si="72"/>
        <v>647.43188479688786</v>
      </c>
      <c r="S100" s="288">
        <f t="shared" si="73"/>
        <v>725.99772094369678</v>
      </c>
      <c r="T100" s="288">
        <f t="shared" si="74"/>
        <v>809.77047953010981</v>
      </c>
      <c r="U100" s="288">
        <f>R100*'Water Use Current M&amp;I'!I100</f>
        <v>226.60115967891073</v>
      </c>
      <c r="V100" s="288">
        <f>S100*'Water Use Current M&amp;I'!I100</f>
        <v>254.09920233029385</v>
      </c>
      <c r="W100" s="288">
        <f>T100*'Water Use Current M&amp;I'!I100</f>
        <v>283.41966783553841</v>
      </c>
      <c r="X100" s="290">
        <f t="shared" si="75"/>
        <v>129.49739511705101</v>
      </c>
      <c r="Y100" s="290">
        <f t="shared" si="76"/>
        <v>145.21189939945381</v>
      </c>
      <c r="Z100" s="292">
        <f t="shared" si="77"/>
        <v>161.96787678248523</v>
      </c>
      <c r="AA100" s="287"/>
      <c r="AB100" s="287"/>
      <c r="AC100" s="287"/>
      <c r="AD100" s="287"/>
      <c r="AF100" s="161" t="s">
        <v>328</v>
      </c>
      <c r="AG100" s="171" t="s">
        <v>754</v>
      </c>
      <c r="AH100" s="236"/>
      <c r="AI100" s="236">
        <f>Input!AE98</f>
        <v>0</v>
      </c>
      <c r="AL100" s="161" t="s">
        <v>328</v>
      </c>
      <c r="AM100" s="171" t="s">
        <v>754</v>
      </c>
      <c r="AN100" s="233">
        <f>Input!AF98</f>
        <v>0</v>
      </c>
      <c r="AO100" s="233">
        <f>AN100*'Water Use Current M&amp;I'!$I$5</f>
        <v>0</v>
      </c>
      <c r="AS100" s="179" t="s">
        <v>328</v>
      </c>
      <c r="AT100" s="171" t="s">
        <v>754</v>
      </c>
      <c r="AU100" s="173">
        <f>Input!AG98</f>
        <v>0</v>
      </c>
      <c r="AV100" s="173">
        <v>0</v>
      </c>
      <c r="AW100" s="173"/>
      <c r="AX100" s="170">
        <f>AU100*'Water Use Current M&amp;I'!$I$100</f>
        <v>0</v>
      </c>
      <c r="AY100" s="173">
        <f t="shared" si="78"/>
        <v>0</v>
      </c>
    </row>
    <row r="101" spans="1:62" x14ac:dyDescent="0.3">
      <c r="A101" s="179" t="s">
        <v>328</v>
      </c>
      <c r="B101" s="333" t="s">
        <v>755</v>
      </c>
      <c r="C101" s="333">
        <f>Input!$J$29</f>
        <v>5876</v>
      </c>
      <c r="D101" s="178">
        <f>'Current Groundwater M&amp;I'!K99</f>
        <v>0.42852280500000001</v>
      </c>
      <c r="E101" s="36">
        <f>$E$100</f>
        <v>10100</v>
      </c>
      <c r="F101" s="36">
        <f>$F$100</f>
        <v>12700</v>
      </c>
      <c r="G101" s="36">
        <f>$G$100</f>
        <v>15800</v>
      </c>
      <c r="H101" s="22">
        <f t="shared" si="63"/>
        <v>1.3541479138389573E-2</v>
      </c>
      <c r="I101" s="22">
        <f t="shared" si="64"/>
        <v>1.9268143378822867E-2</v>
      </c>
      <c r="J101" s="22">
        <f t="shared" si="65"/>
        <v>2.4728342043032255E-2</v>
      </c>
      <c r="K101" s="22">
        <f t="shared" si="66"/>
        <v>7703.7393517693736</v>
      </c>
      <c r="L101" s="22">
        <f t="shared" si="67"/>
        <v>8638.5878475593454</v>
      </c>
      <c r="M101" s="35">
        <f t="shared" si="68"/>
        <v>9635.3930900612468</v>
      </c>
      <c r="N101" s="36">
        <f>$N$100</f>
        <v>75</v>
      </c>
      <c r="O101" s="22">
        <f t="shared" si="69"/>
        <v>577780.45138270303</v>
      </c>
      <c r="P101" s="22">
        <f t="shared" si="70"/>
        <v>647894.08856695087</v>
      </c>
      <c r="Q101" s="35">
        <f t="shared" si="71"/>
        <v>722654.48175459355</v>
      </c>
      <c r="R101" s="288">
        <f t="shared" si="72"/>
        <v>647.43188479688786</v>
      </c>
      <c r="S101" s="288">
        <f t="shared" si="73"/>
        <v>725.99772094369678</v>
      </c>
      <c r="T101" s="288">
        <f t="shared" si="74"/>
        <v>809.77047953010981</v>
      </c>
      <c r="U101" s="288">
        <f>R101*'Water Use Current M&amp;I'!I101</f>
        <v>226.60115967891073</v>
      </c>
      <c r="V101" s="288">
        <f>S101*'Water Use Current M&amp;I'!I101</f>
        <v>254.09920233029385</v>
      </c>
      <c r="W101" s="288">
        <f>T101*'Water Use Current M&amp;I'!I101</f>
        <v>283.41966783553841</v>
      </c>
      <c r="X101" s="290">
        <f t="shared" si="75"/>
        <v>97.103764561859734</v>
      </c>
      <c r="Y101" s="290">
        <f t="shared" si="76"/>
        <v>108.88730293084006</v>
      </c>
      <c r="Z101" s="292">
        <f t="shared" si="77"/>
        <v>121.4517910530532</v>
      </c>
      <c r="AA101" s="287"/>
      <c r="AB101" s="287"/>
      <c r="AC101" s="287"/>
      <c r="AD101" s="287"/>
      <c r="AF101" s="161" t="s">
        <v>328</v>
      </c>
      <c r="AG101" s="171" t="s">
        <v>755</v>
      </c>
      <c r="AH101" s="236"/>
      <c r="AI101" s="236">
        <f>Input!AE99</f>
        <v>0</v>
      </c>
      <c r="AL101" s="161" t="s">
        <v>328</v>
      </c>
      <c r="AM101" s="171" t="s">
        <v>755</v>
      </c>
      <c r="AN101" s="233">
        <f>Input!AF99</f>
        <v>0</v>
      </c>
      <c r="AO101" s="233">
        <f>AN101*'Water Use Current M&amp;I'!$I$5</f>
        <v>0</v>
      </c>
      <c r="AS101" s="179" t="s">
        <v>328</v>
      </c>
      <c r="AT101" s="171" t="s">
        <v>755</v>
      </c>
      <c r="AU101" s="173">
        <f>Input!AG99</f>
        <v>0</v>
      </c>
      <c r="AV101" s="173">
        <v>0</v>
      </c>
      <c r="AW101" s="170"/>
      <c r="AX101" s="170">
        <f>AU101*'Water Use Current M&amp;I'!$I$100</f>
        <v>0</v>
      </c>
      <c r="AY101" s="173">
        <f t="shared" si="78"/>
        <v>0</v>
      </c>
    </row>
    <row r="102" spans="1:62" x14ac:dyDescent="0.3">
      <c r="A102" s="179" t="s">
        <v>329</v>
      </c>
      <c r="B102" s="333" t="s">
        <v>807</v>
      </c>
      <c r="C102" s="333">
        <f>Input!$J$30</f>
        <v>14832</v>
      </c>
      <c r="D102" s="178">
        <f>'Current Groundwater M&amp;I'!K100</f>
        <v>0.97663614300000001</v>
      </c>
      <c r="E102" s="319">
        <f>Input!$Z$30</f>
        <v>30300</v>
      </c>
      <c r="F102" s="319">
        <f>Input!$AA$30</f>
        <v>34200</v>
      </c>
      <c r="G102" s="319">
        <f>Input!$AB$30</f>
        <v>39800</v>
      </c>
      <c r="H102" s="22">
        <f t="shared" si="63"/>
        <v>1.7859017592295599E-2</v>
      </c>
      <c r="I102" s="22">
        <f t="shared" si="64"/>
        <v>2.0885965881126504E-2</v>
      </c>
      <c r="J102" s="22">
        <f t="shared" si="65"/>
        <v>2.4676997586672317E-2</v>
      </c>
      <c r="K102" s="22">
        <f t="shared" si="66"/>
        <v>21199.283006743412</v>
      </c>
      <c r="L102" s="22">
        <f t="shared" si="67"/>
        <v>22522.308940248557</v>
      </c>
      <c r="M102" s="35">
        <f t="shared" si="68"/>
        <v>24296.370099255568</v>
      </c>
      <c r="N102" s="36">
        <f>Input!K30</f>
        <v>250</v>
      </c>
      <c r="O102" s="22">
        <f t="shared" si="69"/>
        <v>5299820.7516858531</v>
      </c>
      <c r="P102" s="22">
        <f t="shared" si="70"/>
        <v>5630577.2350621391</v>
      </c>
      <c r="Q102" s="35">
        <f t="shared" si="71"/>
        <v>6074092.5248138923</v>
      </c>
      <c r="R102" s="288">
        <f t="shared" si="72"/>
        <v>5938.7141433015831</v>
      </c>
      <c r="S102" s="288">
        <f t="shared" si="73"/>
        <v>6309.3433207488797</v>
      </c>
      <c r="T102" s="288">
        <f t="shared" si="74"/>
        <v>6806.3243786802068</v>
      </c>
      <c r="U102" s="288">
        <f>R102*'Water Use Current M&amp;I'!I102</f>
        <v>2078.5499501555541</v>
      </c>
      <c r="V102" s="288">
        <f>S102*'Water Use Current M&amp;I'!I102</f>
        <v>2208.2701622621075</v>
      </c>
      <c r="W102" s="288">
        <f>T102*'Water Use Current M&amp;I'!I102</f>
        <v>2382.2135325380723</v>
      </c>
      <c r="X102" s="290">
        <f t="shared" si="75"/>
        <v>2029.9870063527626</v>
      </c>
      <c r="Y102" s="290">
        <f t="shared" si="76"/>
        <v>2156.6764539736487</v>
      </c>
      <c r="Z102" s="292">
        <f t="shared" si="77"/>
        <v>2326.5558362203878</v>
      </c>
      <c r="AA102" s="287"/>
      <c r="AB102" s="287"/>
      <c r="AC102" s="287"/>
      <c r="AD102" s="287"/>
      <c r="AF102" s="161" t="s">
        <v>329</v>
      </c>
      <c r="AG102" s="171" t="s">
        <v>807</v>
      </c>
      <c r="AH102" s="236" t="s">
        <v>880</v>
      </c>
      <c r="AI102" s="236">
        <f>Input!AE100</f>
        <v>630</v>
      </c>
      <c r="AL102" s="161" t="s">
        <v>329</v>
      </c>
      <c r="AM102" s="171" t="s">
        <v>807</v>
      </c>
      <c r="AN102" s="233">
        <f>Input!AF100</f>
        <v>0</v>
      </c>
      <c r="AO102" s="233">
        <f>AN102*'Water Use Current M&amp;I'!$I$5</f>
        <v>0</v>
      </c>
      <c r="AS102" s="179" t="s">
        <v>329</v>
      </c>
      <c r="AT102" s="171" t="s">
        <v>807</v>
      </c>
      <c r="AU102" s="173">
        <f>Input!AG100</f>
        <v>0</v>
      </c>
      <c r="AV102" s="173">
        <v>0</v>
      </c>
      <c r="AW102" s="170"/>
      <c r="AX102" s="170">
        <f>AU102*'Water Use Current M&amp;I'!$I$102</f>
        <v>0</v>
      </c>
      <c r="AY102" s="173">
        <f t="shared" si="78"/>
        <v>0</v>
      </c>
    </row>
    <row r="103" spans="1:62" x14ac:dyDescent="0.3">
      <c r="A103" s="179" t="s">
        <v>329</v>
      </c>
      <c r="B103" s="333" t="s">
        <v>808</v>
      </c>
      <c r="C103" s="333">
        <f>Input!$J$30</f>
        <v>14832</v>
      </c>
      <c r="D103" s="178">
        <f>'Current Groundwater M&amp;I'!K101</f>
        <v>2.3363856999999998E-2</v>
      </c>
      <c r="E103" s="36">
        <f>$E$102</f>
        <v>30300</v>
      </c>
      <c r="F103" s="36">
        <f>$F$102</f>
        <v>34200</v>
      </c>
      <c r="G103" s="36">
        <f>$G$102</f>
        <v>39800</v>
      </c>
      <c r="H103" s="22">
        <f t="shared" si="63"/>
        <v>1.7859017592295599E-2</v>
      </c>
      <c r="I103" s="22">
        <f t="shared" si="64"/>
        <v>2.0885965881126504E-2</v>
      </c>
      <c r="J103" s="22">
        <f t="shared" si="65"/>
        <v>2.4676997586672317E-2</v>
      </c>
      <c r="K103" s="22">
        <f t="shared" si="66"/>
        <v>21199.283006743412</v>
      </c>
      <c r="L103" s="22">
        <f t="shared" si="67"/>
        <v>22522.308940248557</v>
      </c>
      <c r="M103" s="35">
        <f t="shared" si="68"/>
        <v>24296.370099255568</v>
      </c>
      <c r="N103" s="36">
        <f>$N$102</f>
        <v>250</v>
      </c>
      <c r="O103" s="22">
        <f t="shared" si="69"/>
        <v>5299820.7516858531</v>
      </c>
      <c r="P103" s="22">
        <f t="shared" si="70"/>
        <v>5630577.2350621391</v>
      </c>
      <c r="Q103" s="35">
        <f t="shared" si="71"/>
        <v>6074092.5248138923</v>
      </c>
      <c r="R103" s="288">
        <f t="shared" si="72"/>
        <v>5938.7141433015831</v>
      </c>
      <c r="S103" s="288">
        <f t="shared" si="73"/>
        <v>6309.3433207488797</v>
      </c>
      <c r="T103" s="288">
        <f t="shared" si="74"/>
        <v>6806.3243786802068</v>
      </c>
      <c r="U103" s="288">
        <f>R103*'Water Use Current M&amp;I'!I103</f>
        <v>2078.5499501555541</v>
      </c>
      <c r="V103" s="288">
        <f>S103*'Water Use Current M&amp;I'!I103</f>
        <v>2208.2701622621075</v>
      </c>
      <c r="W103" s="288">
        <f>T103*'Water Use Current M&amp;I'!I103</f>
        <v>2382.2135325380723</v>
      </c>
      <c r="X103" s="290">
        <f t="shared" si="75"/>
        <v>48.562943802791494</v>
      </c>
      <c r="Y103" s="290">
        <f t="shared" si="76"/>
        <v>51.593708288458672</v>
      </c>
      <c r="Z103" s="292">
        <f t="shared" si="77"/>
        <v>55.657696317684362</v>
      </c>
      <c r="AA103" s="287"/>
      <c r="AB103" s="287"/>
      <c r="AC103" s="287"/>
      <c r="AD103" s="287"/>
      <c r="AF103" s="161" t="s">
        <v>329</v>
      </c>
      <c r="AG103" s="171" t="s">
        <v>808</v>
      </c>
      <c r="AH103" s="236"/>
      <c r="AI103" s="236">
        <f>Input!AE101</f>
        <v>0</v>
      </c>
      <c r="AL103" s="161" t="s">
        <v>329</v>
      </c>
      <c r="AM103" s="171" t="s">
        <v>808</v>
      </c>
      <c r="AN103" s="233">
        <f>Input!AF101</f>
        <v>0</v>
      </c>
      <c r="AO103" s="233">
        <f>AN103*'Water Use Current M&amp;I'!$I$5</f>
        <v>0</v>
      </c>
      <c r="AS103" s="179" t="s">
        <v>329</v>
      </c>
      <c r="AT103" s="171" t="s">
        <v>808</v>
      </c>
      <c r="AU103" s="173">
        <f>Input!AG101</f>
        <v>0</v>
      </c>
      <c r="AV103" s="173">
        <v>0</v>
      </c>
      <c r="AW103" s="170"/>
      <c r="AX103" s="170">
        <f>AU103*'Water Use Current M&amp;I'!$I$102</f>
        <v>0</v>
      </c>
      <c r="AY103" s="173">
        <f t="shared" si="78"/>
        <v>0</v>
      </c>
    </row>
    <row r="104" spans="1:62" x14ac:dyDescent="0.3">
      <c r="A104" s="179" t="s">
        <v>167</v>
      </c>
      <c r="B104" s="333" t="s">
        <v>810</v>
      </c>
      <c r="C104" s="333">
        <f>Input!$J$31</f>
        <v>15324</v>
      </c>
      <c r="D104" s="178">
        <f>'Current Groundwater M&amp;I'!K102</f>
        <v>2.3492560999999999E-2</v>
      </c>
      <c r="E104" s="319">
        <f>Input!$Z$31</f>
        <v>24200</v>
      </c>
      <c r="F104" s="319">
        <f>Input!$AA$31</f>
        <v>28000</v>
      </c>
      <c r="G104" s="319">
        <f>Input!$AB$31</f>
        <v>32700</v>
      </c>
      <c r="H104" s="22">
        <f t="shared" si="63"/>
        <v>1.1423310158105954E-2</v>
      </c>
      <c r="I104" s="22">
        <f t="shared" si="64"/>
        <v>1.5069607083420037E-2</v>
      </c>
      <c r="J104" s="22">
        <f t="shared" si="65"/>
        <v>1.8948871276620129E-2</v>
      </c>
      <c r="K104" s="22">
        <f t="shared" si="66"/>
        <v>19257.227214736809</v>
      </c>
      <c r="L104" s="22">
        <f t="shared" si="67"/>
        <v>20714.053200665483</v>
      </c>
      <c r="M104" s="35">
        <f t="shared" si="68"/>
        <v>22385.146861256013</v>
      </c>
      <c r="N104" s="36">
        <f>Input!K31</f>
        <v>197</v>
      </c>
      <c r="O104" s="22">
        <f t="shared" si="69"/>
        <v>3793673.7613031515</v>
      </c>
      <c r="P104" s="22">
        <f t="shared" si="70"/>
        <v>4080668.4805311002</v>
      </c>
      <c r="Q104" s="35">
        <f t="shared" si="71"/>
        <v>4409873.931667435</v>
      </c>
      <c r="R104" s="288">
        <f t="shared" si="72"/>
        <v>4251.0011332282465</v>
      </c>
      <c r="S104" s="288">
        <f t="shared" si="73"/>
        <v>4572.5930658591242</v>
      </c>
      <c r="T104" s="288">
        <f t="shared" si="74"/>
        <v>4941.4842341299436</v>
      </c>
      <c r="U104" s="288">
        <f>R104*'Water Use Current M&amp;I'!I104</f>
        <v>1487.8503966298863</v>
      </c>
      <c r="V104" s="288">
        <f>S104*'Water Use Current M&amp;I'!I104</f>
        <v>1600.4075730506934</v>
      </c>
      <c r="W104" s="288">
        <f>T104*'Water Use Current M&amp;I'!I104</f>
        <v>1729.5194819454803</v>
      </c>
      <c r="X104" s="290">
        <f t="shared" si="75"/>
        <v>34.953416201701799</v>
      </c>
      <c r="Y104" s="290">
        <f t="shared" si="76"/>
        <v>37.597672534755368</v>
      </c>
      <c r="Z104" s="292">
        <f t="shared" si="77"/>
        <v>40.63084193029259</v>
      </c>
      <c r="AA104" s="287"/>
      <c r="AB104" s="287"/>
      <c r="AC104" s="287"/>
      <c r="AD104" s="287"/>
      <c r="AF104" s="161" t="s">
        <v>167</v>
      </c>
      <c r="AG104" s="171" t="s">
        <v>810</v>
      </c>
      <c r="AH104" s="236"/>
      <c r="AI104" s="236">
        <f>Input!AE102</f>
        <v>0</v>
      </c>
      <c r="AL104" s="161" t="s">
        <v>167</v>
      </c>
      <c r="AM104" s="171" t="s">
        <v>810</v>
      </c>
      <c r="AN104" s="233">
        <f>Input!AF102</f>
        <v>0</v>
      </c>
      <c r="AO104" s="233">
        <f>AN104*'Water Use Current M&amp;I'!$I$5</f>
        <v>0</v>
      </c>
      <c r="AS104" s="179" t="s">
        <v>167</v>
      </c>
      <c r="AT104" s="171" t="s">
        <v>810</v>
      </c>
      <c r="AU104" s="173">
        <f>Input!AG102</f>
        <v>0</v>
      </c>
      <c r="AV104" s="173">
        <v>0</v>
      </c>
      <c r="AW104" s="170"/>
      <c r="AX104" s="170">
        <f>AU104*'Water Use Current M&amp;I'!$I$104</f>
        <v>0</v>
      </c>
      <c r="AY104" s="173">
        <f t="shared" si="78"/>
        <v>0</v>
      </c>
    </row>
    <row r="105" spans="1:62" x14ac:dyDescent="0.3">
      <c r="A105" s="179" t="s">
        <v>167</v>
      </c>
      <c r="B105" s="333" t="s">
        <v>812</v>
      </c>
      <c r="C105" s="333">
        <f>Input!$J$31</f>
        <v>15324</v>
      </c>
      <c r="D105" s="178">
        <f>'Current Groundwater M&amp;I'!K103</f>
        <v>0.301487862</v>
      </c>
      <c r="E105" s="36">
        <f>$E$104</f>
        <v>24200</v>
      </c>
      <c r="F105" s="36">
        <f>$F$104</f>
        <v>28000</v>
      </c>
      <c r="G105" s="36">
        <f>$G$104</f>
        <v>32700</v>
      </c>
      <c r="H105" s="22">
        <f t="shared" si="63"/>
        <v>1.1423310158105954E-2</v>
      </c>
      <c r="I105" s="22">
        <f t="shared" si="64"/>
        <v>1.5069607083420037E-2</v>
      </c>
      <c r="J105" s="22">
        <f t="shared" si="65"/>
        <v>1.8948871276620129E-2</v>
      </c>
      <c r="K105" s="22">
        <f t="shared" si="66"/>
        <v>19257.227214736809</v>
      </c>
      <c r="L105" s="22">
        <f t="shared" si="67"/>
        <v>20714.053200665483</v>
      </c>
      <c r="M105" s="35">
        <f t="shared" si="68"/>
        <v>22385.146861256013</v>
      </c>
      <c r="N105" s="36">
        <f>$N$104</f>
        <v>197</v>
      </c>
      <c r="O105" s="22">
        <f t="shared" si="69"/>
        <v>3793673.7613031515</v>
      </c>
      <c r="P105" s="22">
        <f t="shared" si="70"/>
        <v>4080668.4805311002</v>
      </c>
      <c r="Q105" s="35">
        <f t="shared" si="71"/>
        <v>4409873.931667435</v>
      </c>
      <c r="R105" s="288">
        <f t="shared" si="72"/>
        <v>4251.0011332282465</v>
      </c>
      <c r="S105" s="288">
        <f t="shared" si="73"/>
        <v>4572.5930658591242</v>
      </c>
      <c r="T105" s="288">
        <f t="shared" si="74"/>
        <v>4941.4842341299436</v>
      </c>
      <c r="U105" s="288">
        <f>R105*'Water Use Current M&amp;I'!I105</f>
        <v>1487.8503966298863</v>
      </c>
      <c r="V105" s="288">
        <f>S105*'Water Use Current M&amp;I'!I105</f>
        <v>1600.4075730506934</v>
      </c>
      <c r="W105" s="288">
        <f>T105*'Water Use Current M&amp;I'!I105</f>
        <v>1729.5194819454803</v>
      </c>
      <c r="X105" s="290">
        <f t="shared" si="75"/>
        <v>448.5688350557964</v>
      </c>
      <c r="Y105" s="290">
        <f t="shared" si="76"/>
        <v>482.50345752766236</v>
      </c>
      <c r="Z105" s="292">
        <f t="shared" si="77"/>
        <v>521.42913089909041</v>
      </c>
      <c r="AA105" s="287"/>
      <c r="AB105" s="287"/>
      <c r="AC105" s="287"/>
      <c r="AD105" s="287"/>
      <c r="AF105" s="161" t="s">
        <v>167</v>
      </c>
      <c r="AG105" s="171" t="s">
        <v>812</v>
      </c>
      <c r="AH105" s="236" t="s">
        <v>736</v>
      </c>
      <c r="AI105" s="236">
        <f>Input!AE103</f>
        <v>650</v>
      </c>
      <c r="AL105" s="161" t="s">
        <v>167</v>
      </c>
      <c r="AM105" s="171" t="s">
        <v>812</v>
      </c>
      <c r="AN105" s="233">
        <f>Input!AF103</f>
        <v>0</v>
      </c>
      <c r="AO105" s="233">
        <f>AN105*'Water Use Current M&amp;I'!$I$5</f>
        <v>0</v>
      </c>
      <c r="AS105" s="179" t="s">
        <v>167</v>
      </c>
      <c r="AT105" s="171" t="s">
        <v>812</v>
      </c>
      <c r="AU105" s="173">
        <f>Input!AG103</f>
        <v>0</v>
      </c>
      <c r="AV105" s="173">
        <v>0</v>
      </c>
      <c r="AW105" s="170"/>
      <c r="AX105" s="170">
        <f>AU105*'Water Use Current M&amp;I'!$I$104</f>
        <v>0</v>
      </c>
      <c r="AY105" s="173">
        <f t="shared" si="78"/>
        <v>0</v>
      </c>
    </row>
    <row r="106" spans="1:62" x14ac:dyDescent="0.3">
      <c r="A106" s="179" t="s">
        <v>167</v>
      </c>
      <c r="B106" s="333" t="s">
        <v>813</v>
      </c>
      <c r="C106" s="333">
        <f>Input!$J$31</f>
        <v>15324</v>
      </c>
      <c r="D106" s="178">
        <f>'Current Groundwater M&amp;I'!K104</f>
        <v>0.40740015699999998</v>
      </c>
      <c r="E106" s="36">
        <f t="shared" ref="E106:E108" si="98">$E$104</f>
        <v>24200</v>
      </c>
      <c r="F106" s="36">
        <f t="shared" ref="F106:F108" si="99">$F$104</f>
        <v>28000</v>
      </c>
      <c r="G106" s="36">
        <f t="shared" ref="G106:G108" si="100">$G$104</f>
        <v>32700</v>
      </c>
      <c r="H106" s="22">
        <f t="shared" si="63"/>
        <v>1.1423310158105954E-2</v>
      </c>
      <c r="I106" s="22">
        <f t="shared" si="64"/>
        <v>1.5069607083420037E-2</v>
      </c>
      <c r="J106" s="22">
        <f t="shared" si="65"/>
        <v>1.8948871276620129E-2</v>
      </c>
      <c r="K106" s="22">
        <f t="shared" si="66"/>
        <v>19257.227214736809</v>
      </c>
      <c r="L106" s="22">
        <f t="shared" si="67"/>
        <v>20714.053200665483</v>
      </c>
      <c r="M106" s="35">
        <f t="shared" si="68"/>
        <v>22385.146861256013</v>
      </c>
      <c r="N106" s="36">
        <f t="shared" ref="N106:N108" si="101">$N$104</f>
        <v>197</v>
      </c>
      <c r="O106" s="22">
        <f t="shared" si="69"/>
        <v>3793673.7613031515</v>
      </c>
      <c r="P106" s="22">
        <f t="shared" si="70"/>
        <v>4080668.4805311002</v>
      </c>
      <c r="Q106" s="35">
        <f t="shared" si="71"/>
        <v>4409873.931667435</v>
      </c>
      <c r="R106" s="288">
        <f t="shared" si="72"/>
        <v>4251.0011332282465</v>
      </c>
      <c r="S106" s="288">
        <f t="shared" si="73"/>
        <v>4572.5930658591242</v>
      </c>
      <c r="T106" s="288">
        <f t="shared" si="74"/>
        <v>4941.4842341299436</v>
      </c>
      <c r="U106" s="288">
        <f>R106*'Water Use Current M&amp;I'!I106</f>
        <v>1487.8503966298863</v>
      </c>
      <c r="V106" s="288">
        <f>S106*'Water Use Current M&amp;I'!I106</f>
        <v>1600.4075730506934</v>
      </c>
      <c r="W106" s="288">
        <f>T106*'Water Use Current M&amp;I'!I106</f>
        <v>1729.5194819454803</v>
      </c>
      <c r="X106" s="290">
        <f t="shared" si="75"/>
        <v>606.15048517952789</v>
      </c>
      <c r="Y106" s="290">
        <f t="shared" si="76"/>
        <v>652.00629652484145</v>
      </c>
      <c r="Z106" s="292">
        <f t="shared" si="77"/>
        <v>704.60650847914735</v>
      </c>
      <c r="AA106" s="287"/>
      <c r="AB106" s="287"/>
      <c r="AC106" s="287"/>
      <c r="AD106" s="287"/>
      <c r="AF106" s="161" t="s">
        <v>167</v>
      </c>
      <c r="AG106" s="171" t="s">
        <v>813</v>
      </c>
      <c r="AH106" s="236"/>
      <c r="AI106" s="236">
        <f>Input!AE104</f>
        <v>0</v>
      </c>
      <c r="AL106" s="161" t="s">
        <v>167</v>
      </c>
      <c r="AM106" s="171" t="s">
        <v>813</v>
      </c>
      <c r="AN106" s="233">
        <f>Input!AF104</f>
        <v>0</v>
      </c>
      <c r="AO106" s="233">
        <f>AN106*'Water Use Current M&amp;I'!$I$5</f>
        <v>0</v>
      </c>
      <c r="AS106" s="179" t="s">
        <v>167</v>
      </c>
      <c r="AT106" s="171" t="s">
        <v>813</v>
      </c>
      <c r="AU106" s="173">
        <f>Input!AG104</f>
        <v>0</v>
      </c>
      <c r="AV106" s="173">
        <v>0</v>
      </c>
      <c r="AW106" s="170"/>
      <c r="AX106" s="170">
        <f>AU106*'Water Use Current M&amp;I'!$I$104</f>
        <v>0</v>
      </c>
      <c r="AY106" s="173">
        <f t="shared" si="78"/>
        <v>0</v>
      </c>
    </row>
    <row r="107" spans="1:62" x14ac:dyDescent="0.3">
      <c r="A107" s="179" t="s">
        <v>167</v>
      </c>
      <c r="B107" s="333" t="s">
        <v>814</v>
      </c>
      <c r="C107" s="333">
        <f>Input!$J$31</f>
        <v>15324</v>
      </c>
      <c r="D107" s="178">
        <f>'Current Groundwater M&amp;I'!K105</f>
        <v>0.256851997</v>
      </c>
      <c r="E107" s="36">
        <f t="shared" si="98"/>
        <v>24200</v>
      </c>
      <c r="F107" s="36">
        <f t="shared" si="99"/>
        <v>28000</v>
      </c>
      <c r="G107" s="36">
        <f t="shared" si="100"/>
        <v>32700</v>
      </c>
      <c r="H107" s="22">
        <f t="shared" si="63"/>
        <v>1.1423310158105954E-2</v>
      </c>
      <c r="I107" s="22">
        <f t="shared" si="64"/>
        <v>1.5069607083420037E-2</v>
      </c>
      <c r="J107" s="22">
        <f t="shared" si="65"/>
        <v>1.8948871276620129E-2</v>
      </c>
      <c r="K107" s="22">
        <f t="shared" si="66"/>
        <v>19257.227214736809</v>
      </c>
      <c r="L107" s="22">
        <f t="shared" si="67"/>
        <v>20714.053200665483</v>
      </c>
      <c r="M107" s="35">
        <f t="shared" si="68"/>
        <v>22385.146861256013</v>
      </c>
      <c r="N107" s="36">
        <f t="shared" si="101"/>
        <v>197</v>
      </c>
      <c r="O107" s="22">
        <f t="shared" si="69"/>
        <v>3793673.7613031515</v>
      </c>
      <c r="P107" s="22">
        <f t="shared" si="70"/>
        <v>4080668.4805311002</v>
      </c>
      <c r="Q107" s="35">
        <f t="shared" si="71"/>
        <v>4409873.931667435</v>
      </c>
      <c r="R107" s="288">
        <f t="shared" si="72"/>
        <v>4251.0011332282465</v>
      </c>
      <c r="S107" s="288">
        <f t="shared" si="73"/>
        <v>4572.5930658591242</v>
      </c>
      <c r="T107" s="288">
        <f t="shared" si="74"/>
        <v>4941.4842341299436</v>
      </c>
      <c r="U107" s="288">
        <f>R107*'Water Use Current M&amp;I'!I107</f>
        <v>1487.8503966298863</v>
      </c>
      <c r="V107" s="288">
        <f>S107*'Water Use Current M&amp;I'!I107</f>
        <v>1600.4075730506934</v>
      </c>
      <c r="W107" s="288">
        <f>T107*'Water Use Current M&amp;I'!I107</f>
        <v>1729.5194819454803</v>
      </c>
      <c r="X107" s="290">
        <f t="shared" si="75"/>
        <v>382.15734561162839</v>
      </c>
      <c r="Y107" s="290">
        <f t="shared" si="76"/>
        <v>411.06788115199396</v>
      </c>
      <c r="Z107" s="292">
        <f t="shared" si="77"/>
        <v>444.23053278810204</v>
      </c>
      <c r="AA107" s="287"/>
      <c r="AB107" s="287"/>
      <c r="AC107" s="287"/>
      <c r="AD107" s="287"/>
      <c r="AF107" s="161" t="s">
        <v>167</v>
      </c>
      <c r="AG107" s="171" t="s">
        <v>814</v>
      </c>
      <c r="AH107" s="236"/>
      <c r="AI107" s="236">
        <f>Input!AE105</f>
        <v>0</v>
      </c>
      <c r="AL107" s="161" t="s">
        <v>167</v>
      </c>
      <c r="AM107" s="171" t="s">
        <v>814</v>
      </c>
      <c r="AN107" s="233">
        <f>Input!AF105</f>
        <v>0</v>
      </c>
      <c r="AO107" s="233">
        <f>AN107*'Water Use Current M&amp;I'!$I$5</f>
        <v>0</v>
      </c>
      <c r="AS107" s="179" t="s">
        <v>167</v>
      </c>
      <c r="AT107" s="171" t="s">
        <v>814</v>
      </c>
      <c r="AU107" s="173">
        <f>Input!AG105</f>
        <v>0</v>
      </c>
      <c r="AV107" s="173">
        <v>0</v>
      </c>
      <c r="AW107" s="170"/>
      <c r="AX107" s="170">
        <f>AU107*'Water Use Current M&amp;I'!$I$104</f>
        <v>0</v>
      </c>
      <c r="AY107" s="173">
        <f t="shared" si="78"/>
        <v>0</v>
      </c>
      <c r="BC107" s="78"/>
    </row>
    <row r="108" spans="1:62" x14ac:dyDescent="0.3">
      <c r="A108" s="179" t="s">
        <v>167</v>
      </c>
      <c r="B108" s="333" t="s">
        <v>815</v>
      </c>
      <c r="C108" s="333">
        <f>Input!$J$31</f>
        <v>15324</v>
      </c>
      <c r="D108" s="178">
        <f>'Current Groundwater M&amp;I'!K106</f>
        <v>1.0767423999999999E-2</v>
      </c>
      <c r="E108" s="36">
        <f t="shared" si="98"/>
        <v>24200</v>
      </c>
      <c r="F108" s="36">
        <f t="shared" si="99"/>
        <v>28000</v>
      </c>
      <c r="G108" s="36">
        <f t="shared" si="100"/>
        <v>32700</v>
      </c>
      <c r="H108" s="22">
        <f t="shared" si="63"/>
        <v>1.1423310158105954E-2</v>
      </c>
      <c r="I108" s="22">
        <f t="shared" si="64"/>
        <v>1.5069607083420037E-2</v>
      </c>
      <c r="J108" s="22">
        <f t="shared" si="65"/>
        <v>1.8948871276620129E-2</v>
      </c>
      <c r="K108" s="22">
        <f t="shared" si="66"/>
        <v>19257.227214736809</v>
      </c>
      <c r="L108" s="22">
        <f t="shared" si="67"/>
        <v>20714.053200665483</v>
      </c>
      <c r="M108" s="35">
        <f t="shared" si="68"/>
        <v>22385.146861256013</v>
      </c>
      <c r="N108" s="36">
        <f t="shared" si="101"/>
        <v>197</v>
      </c>
      <c r="O108" s="22">
        <f t="shared" si="69"/>
        <v>3793673.7613031515</v>
      </c>
      <c r="P108" s="22">
        <f t="shared" si="70"/>
        <v>4080668.4805311002</v>
      </c>
      <c r="Q108" s="35">
        <f t="shared" si="71"/>
        <v>4409873.931667435</v>
      </c>
      <c r="R108" s="288">
        <f t="shared" si="72"/>
        <v>4251.0011332282465</v>
      </c>
      <c r="S108" s="288">
        <f t="shared" si="73"/>
        <v>4572.5930658591242</v>
      </c>
      <c r="T108" s="288">
        <f t="shared" si="74"/>
        <v>4941.4842341299436</v>
      </c>
      <c r="U108" s="288">
        <f>R108*'Water Use Current M&amp;I'!I108</f>
        <v>1487.8503966298863</v>
      </c>
      <c r="V108" s="288">
        <f>S108*'Water Use Current M&amp;I'!I108</f>
        <v>1600.4075730506934</v>
      </c>
      <c r="W108" s="288">
        <f>T108*'Water Use Current M&amp;I'!I108</f>
        <v>1729.5194819454803</v>
      </c>
      <c r="X108" s="290">
        <f t="shared" si="75"/>
        <v>16.020316069082156</v>
      </c>
      <c r="Y108" s="290">
        <f t="shared" si="76"/>
        <v>17.232266911847788</v>
      </c>
      <c r="Z108" s="292">
        <f t="shared" si="77"/>
        <v>18.62246957836733</v>
      </c>
      <c r="AA108" s="287"/>
      <c r="AB108" s="287"/>
      <c r="AC108" s="287"/>
      <c r="AD108" s="287"/>
      <c r="AF108" s="161" t="s">
        <v>167</v>
      </c>
      <c r="AG108" s="171" t="s">
        <v>815</v>
      </c>
      <c r="AH108" s="236"/>
      <c r="AI108" s="236">
        <f>Input!AE106</f>
        <v>0</v>
      </c>
      <c r="AL108" s="161" t="s">
        <v>167</v>
      </c>
      <c r="AM108" s="171" t="s">
        <v>815</v>
      </c>
      <c r="AN108" s="233">
        <f>Input!AF106</f>
        <v>0</v>
      </c>
      <c r="AO108" s="233">
        <f>AN108*'Water Use Current M&amp;I'!$I$5</f>
        <v>0</v>
      </c>
      <c r="AS108" s="179" t="s">
        <v>167</v>
      </c>
      <c r="AT108" s="171" t="s">
        <v>815</v>
      </c>
      <c r="AU108" s="173">
        <f>Input!AG106</f>
        <v>0</v>
      </c>
      <c r="AV108" s="173">
        <v>0</v>
      </c>
      <c r="AW108" s="170"/>
      <c r="AX108" s="170">
        <f>AU108*'Water Use Current M&amp;I'!$I$104</f>
        <v>0</v>
      </c>
      <c r="AY108" s="173">
        <f t="shared" si="78"/>
        <v>0</v>
      </c>
      <c r="BA108"/>
      <c r="BC108" s="78"/>
    </row>
    <row r="109" spans="1:62" x14ac:dyDescent="0.3">
      <c r="A109" s="179" t="s">
        <v>292</v>
      </c>
      <c r="B109" s="333" t="s">
        <v>800</v>
      </c>
      <c r="C109" s="333">
        <f>Input!$J$32</f>
        <v>838</v>
      </c>
      <c r="D109" s="178">
        <f>'Current Groundwater M&amp;I'!K107</f>
        <v>0.12529832900000001</v>
      </c>
      <c r="E109" s="319">
        <f>Input!$Z$32</f>
        <v>1500</v>
      </c>
      <c r="F109" s="319">
        <f>Input!$AA$32</f>
        <v>1600</v>
      </c>
      <c r="G109" s="319">
        <f>Input!$AB$32</f>
        <v>1800</v>
      </c>
      <c r="H109" s="22">
        <f t="shared" si="63"/>
        <v>1.4555057165205462E-2</v>
      </c>
      <c r="I109" s="22">
        <f t="shared" si="64"/>
        <v>1.6168520193644738E-2</v>
      </c>
      <c r="J109" s="22">
        <f t="shared" si="65"/>
        <v>1.9113096085054328E-2</v>
      </c>
      <c r="K109" s="22">
        <f t="shared" si="66"/>
        <v>1121.1601134539169</v>
      </c>
      <c r="L109" s="22">
        <f t="shared" si="67"/>
        <v>1157.9291860904102</v>
      </c>
      <c r="M109" s="35">
        <f t="shared" si="68"/>
        <v>1228.1693694275232</v>
      </c>
      <c r="N109" s="36">
        <f>Input!K32</f>
        <v>375</v>
      </c>
      <c r="O109" s="22">
        <f t="shared" si="69"/>
        <v>420435.04254521884</v>
      </c>
      <c r="P109" s="22">
        <f t="shared" si="70"/>
        <v>434223.44478390383</v>
      </c>
      <c r="Q109" s="35">
        <f t="shared" si="71"/>
        <v>460563.51353532117</v>
      </c>
      <c r="R109" s="288">
        <f t="shared" si="72"/>
        <v>471.11848692404499</v>
      </c>
      <c r="S109" s="288">
        <f t="shared" si="73"/>
        <v>486.56908105260345</v>
      </c>
      <c r="T109" s="288">
        <f t="shared" si="74"/>
        <v>516.0844450920041</v>
      </c>
      <c r="U109" s="288">
        <f>R109*'Water Use Current M&amp;I'!I109</f>
        <v>164.89147042341574</v>
      </c>
      <c r="V109" s="288">
        <f>S109*'Water Use Current M&amp;I'!I109</f>
        <v>170.29917836841119</v>
      </c>
      <c r="W109" s="288">
        <f>T109*'Water Use Current M&amp;I'!I109</f>
        <v>180.62955578220144</v>
      </c>
      <c r="X109" s="290">
        <f t="shared" si="75"/>
        <v>20.660625710406919</v>
      </c>
      <c r="Y109" s="290">
        <f t="shared" si="76"/>
        <v>21.338202479634869</v>
      </c>
      <c r="Z109" s="292">
        <f t="shared" si="77"/>
        <v>22.632581507522129</v>
      </c>
      <c r="AA109" s="287"/>
      <c r="AB109" s="287"/>
      <c r="AC109" s="287"/>
      <c r="AD109" s="287"/>
      <c r="AF109" s="161" t="s">
        <v>292</v>
      </c>
      <c r="AG109" s="171" t="s">
        <v>800</v>
      </c>
      <c r="AH109" s="236"/>
      <c r="AI109" s="236">
        <f>Input!AE107</f>
        <v>0</v>
      </c>
      <c r="AL109" s="161" t="s">
        <v>292</v>
      </c>
      <c r="AM109" s="171" t="s">
        <v>800</v>
      </c>
      <c r="AN109" s="233">
        <f>Input!AF107</f>
        <v>0</v>
      </c>
      <c r="AO109" s="233">
        <f>AN109*'Water Use Current M&amp;I'!$I$5</f>
        <v>0</v>
      </c>
      <c r="AS109" s="179" t="s">
        <v>292</v>
      </c>
      <c r="AT109" s="171" t="s">
        <v>800</v>
      </c>
      <c r="AU109" s="173">
        <f>Input!AG107</f>
        <v>0</v>
      </c>
      <c r="AV109" s="173">
        <v>0</v>
      </c>
      <c r="AW109" s="170"/>
      <c r="AX109" s="170">
        <f>AU109*'Water Use Current M&amp;I'!$I$109</f>
        <v>0</v>
      </c>
      <c r="AY109" s="173">
        <f t="shared" si="78"/>
        <v>0</v>
      </c>
      <c r="BA109"/>
      <c r="BC109" s="78"/>
    </row>
    <row r="110" spans="1:62" x14ac:dyDescent="0.3">
      <c r="A110" s="179" t="s">
        <v>292</v>
      </c>
      <c r="B110" s="333" t="s">
        <v>813</v>
      </c>
      <c r="C110" s="333">
        <f>Input!$J$32</f>
        <v>838</v>
      </c>
      <c r="D110" s="178">
        <f>'Current Groundwater M&amp;I'!K108</f>
        <v>0.84248210000000001</v>
      </c>
      <c r="E110" s="36">
        <f>$E$109</f>
        <v>1500</v>
      </c>
      <c r="F110" s="12">
        <f>$F$109</f>
        <v>1600</v>
      </c>
      <c r="G110" s="12">
        <f>$G$109</f>
        <v>1800</v>
      </c>
      <c r="H110" s="22">
        <f t="shared" si="63"/>
        <v>1.4555057165205462E-2</v>
      </c>
      <c r="I110" s="22">
        <f t="shared" si="64"/>
        <v>1.6168520193644738E-2</v>
      </c>
      <c r="J110" s="22">
        <f t="shared" si="65"/>
        <v>1.9113096085054328E-2</v>
      </c>
      <c r="K110" s="22">
        <f t="shared" si="66"/>
        <v>1121.1601134539169</v>
      </c>
      <c r="L110" s="22">
        <f t="shared" si="67"/>
        <v>1157.9291860904102</v>
      </c>
      <c r="M110" s="35">
        <f t="shared" si="68"/>
        <v>1228.1693694275232</v>
      </c>
      <c r="N110" s="36">
        <f>$N$109</f>
        <v>375</v>
      </c>
      <c r="O110" s="22">
        <f t="shared" si="69"/>
        <v>420435.04254521884</v>
      </c>
      <c r="P110" s="22">
        <f t="shared" si="70"/>
        <v>434223.44478390383</v>
      </c>
      <c r="Q110" s="35">
        <f t="shared" si="71"/>
        <v>460563.51353532117</v>
      </c>
      <c r="R110" s="288">
        <f t="shared" si="72"/>
        <v>471.11848692404499</v>
      </c>
      <c r="S110" s="288">
        <f t="shared" si="73"/>
        <v>486.56908105260345</v>
      </c>
      <c r="T110" s="288">
        <f t="shared" si="74"/>
        <v>516.0844450920041</v>
      </c>
      <c r="U110" s="288">
        <f>R110*'Water Use Current M&amp;I'!I110</f>
        <v>164.89147042341574</v>
      </c>
      <c r="V110" s="288">
        <f>S110*'Water Use Current M&amp;I'!I110</f>
        <v>170.29917836841119</v>
      </c>
      <c r="W110" s="288">
        <f>T110*'Water Use Current M&amp;I'!I110</f>
        <v>180.62955578220144</v>
      </c>
      <c r="X110" s="290">
        <f t="shared" si="75"/>
        <v>138.91811227440718</v>
      </c>
      <c r="Y110" s="290">
        <f t="shared" si="76"/>
        <v>143.47400942009364</v>
      </c>
      <c r="Z110" s="292">
        <f t="shared" si="77"/>
        <v>152.17716747745621</v>
      </c>
      <c r="AA110" s="287"/>
      <c r="AB110" s="287"/>
      <c r="AC110" s="287"/>
      <c r="AD110" s="287"/>
      <c r="AF110" s="161" t="s">
        <v>292</v>
      </c>
      <c r="AG110" s="171" t="s">
        <v>813</v>
      </c>
      <c r="AH110" s="236"/>
      <c r="AI110" s="236">
        <f>Input!AE108</f>
        <v>0</v>
      </c>
      <c r="AL110" s="161" t="s">
        <v>292</v>
      </c>
      <c r="AM110" s="171" t="s">
        <v>813</v>
      </c>
      <c r="AN110" s="233">
        <f>Input!AF108</f>
        <v>0</v>
      </c>
      <c r="AO110" s="233">
        <f>AN110*'Water Use Current M&amp;I'!$I$5</f>
        <v>0</v>
      </c>
      <c r="AS110" s="179" t="s">
        <v>292</v>
      </c>
      <c r="AT110" s="171" t="s">
        <v>813</v>
      </c>
      <c r="AU110" s="173">
        <f>Input!AG108</f>
        <v>0</v>
      </c>
      <c r="AV110" s="173">
        <v>0</v>
      </c>
      <c r="AW110" s="170"/>
      <c r="AX110" s="170">
        <f>AU110*'Water Use Current M&amp;I'!$I$109</f>
        <v>0</v>
      </c>
      <c r="AY110" s="173">
        <f t="shared" si="78"/>
        <v>0</v>
      </c>
      <c r="BA110"/>
      <c r="BC110" s="78"/>
    </row>
    <row r="111" spans="1:62" x14ac:dyDescent="0.3">
      <c r="A111" s="179" t="s">
        <v>292</v>
      </c>
      <c r="B111" s="333" t="s">
        <v>833</v>
      </c>
      <c r="C111" s="333">
        <f>Input!$J$32</f>
        <v>838</v>
      </c>
      <c r="D111" s="178">
        <f>'Current Groundwater M&amp;I'!K109</f>
        <v>3.2219570000000003E-2</v>
      </c>
      <c r="E111" s="36">
        <f>$E$109</f>
        <v>1500</v>
      </c>
      <c r="F111" s="173">
        <f>$F$109</f>
        <v>1600</v>
      </c>
      <c r="G111" s="173">
        <f>$G$109</f>
        <v>1800</v>
      </c>
      <c r="H111" s="22">
        <f t="shared" si="63"/>
        <v>1.4555057165205462E-2</v>
      </c>
      <c r="I111" s="22">
        <f t="shared" si="64"/>
        <v>1.6168520193644738E-2</v>
      </c>
      <c r="J111" s="22">
        <f t="shared" si="65"/>
        <v>1.9113096085054328E-2</v>
      </c>
      <c r="K111" s="22">
        <f t="shared" si="66"/>
        <v>1121.1601134539169</v>
      </c>
      <c r="L111" s="22">
        <f t="shared" si="67"/>
        <v>1157.9291860904102</v>
      </c>
      <c r="M111" s="35">
        <f t="shared" si="68"/>
        <v>1228.1693694275232</v>
      </c>
      <c r="N111" s="36">
        <f>$N$109</f>
        <v>375</v>
      </c>
      <c r="O111" s="22">
        <f t="shared" si="69"/>
        <v>420435.04254521884</v>
      </c>
      <c r="P111" s="22">
        <f t="shared" si="70"/>
        <v>434223.44478390383</v>
      </c>
      <c r="Q111" s="35">
        <f t="shared" si="71"/>
        <v>460563.51353532117</v>
      </c>
      <c r="R111" s="288">
        <f t="shared" si="72"/>
        <v>471.11848692404499</v>
      </c>
      <c r="S111" s="288">
        <f t="shared" si="73"/>
        <v>486.56908105260345</v>
      </c>
      <c r="T111" s="288">
        <f t="shared" si="74"/>
        <v>516.0844450920041</v>
      </c>
      <c r="U111" s="288">
        <f>R111*'Water Use Current M&amp;I'!I111</f>
        <v>164.89147042341574</v>
      </c>
      <c r="V111" s="288">
        <f>S111*'Water Use Current M&amp;I'!I111</f>
        <v>170.29917836841119</v>
      </c>
      <c r="W111" s="288">
        <f>T111*'Water Use Current M&amp;I'!I111</f>
        <v>180.62955578220144</v>
      </c>
      <c r="X111" s="290">
        <f t="shared" si="75"/>
        <v>5.3127322737101732</v>
      </c>
      <c r="Y111" s="290">
        <f t="shared" si="76"/>
        <v>5.4869662983835106</v>
      </c>
      <c r="Z111" s="292">
        <f t="shared" si="77"/>
        <v>5.819806616593544</v>
      </c>
      <c r="AA111" s="287"/>
      <c r="AB111" s="287"/>
      <c r="AC111" s="287"/>
      <c r="AD111" s="287"/>
      <c r="AF111" s="161" t="s">
        <v>292</v>
      </c>
      <c r="AG111" s="171" t="s">
        <v>833</v>
      </c>
      <c r="AH111" s="236"/>
      <c r="AI111" s="236">
        <f>Input!AE109</f>
        <v>0</v>
      </c>
      <c r="AL111" s="161" t="s">
        <v>292</v>
      </c>
      <c r="AM111" s="171" t="s">
        <v>833</v>
      </c>
      <c r="AN111" s="233">
        <f>Input!AF109</f>
        <v>0</v>
      </c>
      <c r="AO111" s="233">
        <f>AN111*'Water Use Current M&amp;I'!$I$5</f>
        <v>0</v>
      </c>
      <c r="AS111" s="179" t="s">
        <v>292</v>
      </c>
      <c r="AT111" s="171" t="s">
        <v>833</v>
      </c>
      <c r="AU111" s="173">
        <f>Input!AG109</f>
        <v>0</v>
      </c>
      <c r="AV111" s="173">
        <v>0</v>
      </c>
      <c r="AW111" s="170"/>
      <c r="AX111" s="170">
        <f>AU111*'Water Use Current M&amp;I'!$I$109</f>
        <v>0</v>
      </c>
      <c r="AY111" s="173">
        <f t="shared" si="78"/>
        <v>0</v>
      </c>
      <c r="BA111"/>
      <c r="BC111" s="78"/>
    </row>
    <row r="112" spans="1:62" ht="14.4" customHeight="1" x14ac:dyDescent="0.3">
      <c r="A112" s="179" t="s">
        <v>119</v>
      </c>
      <c r="B112" s="333" t="s">
        <v>784</v>
      </c>
      <c r="C112" s="333">
        <f>Input!$J$33</f>
        <v>6710</v>
      </c>
      <c r="D112" s="178">
        <f>'Current Groundwater M&amp;I'!K110</f>
        <v>0.99880774999999999</v>
      </c>
      <c r="E112" s="319">
        <f>Input!$Z$33</f>
        <v>14000</v>
      </c>
      <c r="F112" s="319">
        <f>Input!$AA$33</f>
        <v>14900</v>
      </c>
      <c r="G112" s="319">
        <f>Input!$AB$33</f>
        <v>16000</v>
      </c>
      <c r="H112" s="22">
        <f t="shared" si="63"/>
        <v>1.8386459465791705E-2</v>
      </c>
      <c r="I112" s="22">
        <f t="shared" si="64"/>
        <v>1.9944056549195576E-2</v>
      </c>
      <c r="J112" s="22">
        <f t="shared" si="65"/>
        <v>2.1724744281404772E-2</v>
      </c>
      <c r="K112" s="22">
        <f t="shared" si="66"/>
        <v>9692.2649571707443</v>
      </c>
      <c r="L112" s="22">
        <f t="shared" si="67"/>
        <v>9998.9499448692113</v>
      </c>
      <c r="M112" s="35">
        <f t="shared" si="68"/>
        <v>10361.467077590894</v>
      </c>
      <c r="N112" s="36">
        <f>Input!K33</f>
        <v>155</v>
      </c>
      <c r="O112" s="22">
        <f t="shared" si="69"/>
        <v>1502301.0683614654</v>
      </c>
      <c r="P112" s="22">
        <f t="shared" si="70"/>
        <v>1549837.2414547277</v>
      </c>
      <c r="Q112" s="35">
        <f t="shared" si="71"/>
        <v>1606027.3970265887</v>
      </c>
      <c r="R112" s="288">
        <f t="shared" si="72"/>
        <v>1683.4034621524399</v>
      </c>
      <c r="S112" s="288">
        <f t="shared" si="73"/>
        <v>1736.6701209120949</v>
      </c>
      <c r="T112" s="288">
        <f t="shared" si="74"/>
        <v>1799.6339997381438</v>
      </c>
      <c r="U112" s="288">
        <f>R112*'Water Use Current M&amp;I'!I112</f>
        <v>589.19121175335397</v>
      </c>
      <c r="V112" s="288">
        <f>S112*'Water Use Current M&amp;I'!I112</f>
        <v>607.83454231923315</v>
      </c>
      <c r="W112" s="288">
        <f>T112*'Water Use Current M&amp;I'!I112</f>
        <v>629.87189990835031</v>
      </c>
      <c r="X112" s="290">
        <f t="shared" si="75"/>
        <v>588.48874853114103</v>
      </c>
      <c r="Y112" s="290">
        <f t="shared" si="76"/>
        <v>607.10985158615301</v>
      </c>
      <c r="Z112" s="292">
        <f t="shared" si="77"/>
        <v>629.12093513568459</v>
      </c>
      <c r="AA112" s="287"/>
      <c r="AB112" s="287"/>
      <c r="AC112" s="287"/>
      <c r="AD112" s="287"/>
      <c r="AF112" s="161" t="s">
        <v>119</v>
      </c>
      <c r="AG112" s="171" t="s">
        <v>784</v>
      </c>
      <c r="AH112" s="236"/>
      <c r="AI112" s="236">
        <f>Input!AE110</f>
        <v>0</v>
      </c>
      <c r="AL112" s="161" t="s">
        <v>119</v>
      </c>
      <c r="AM112" s="171" t="s">
        <v>784</v>
      </c>
      <c r="AN112" s="233">
        <f>Input!AF110</f>
        <v>0</v>
      </c>
      <c r="AO112" s="233">
        <f>AN112*'Water Use Current M&amp;I'!$I$5</f>
        <v>0</v>
      </c>
      <c r="AS112" s="179" t="s">
        <v>119</v>
      </c>
      <c r="AT112" s="171" t="s">
        <v>784</v>
      </c>
      <c r="AU112" s="173">
        <f>Input!AG110</f>
        <v>0</v>
      </c>
      <c r="AV112" s="173">
        <v>0</v>
      </c>
      <c r="AW112" s="170"/>
      <c r="AX112" s="170">
        <f>AU112*'Water Use Current M&amp;I'!$I$112</f>
        <v>0</v>
      </c>
      <c r="AY112" s="173">
        <f t="shared" si="78"/>
        <v>0</v>
      </c>
      <c r="BA112"/>
      <c r="BC112" s="78"/>
    </row>
    <row r="113" spans="1:55" ht="14.4" customHeight="1" x14ac:dyDescent="0.3">
      <c r="A113" s="179" t="s">
        <v>119</v>
      </c>
      <c r="B113" s="333" t="s">
        <v>785</v>
      </c>
      <c r="C113" s="333">
        <f>Input!$J$33</f>
        <v>6710</v>
      </c>
      <c r="D113" s="178">
        <f>'Current Groundwater M&amp;I'!K111</f>
        <v>5.9612499999999998E-4</v>
      </c>
      <c r="E113" s="36">
        <f>$E$112</f>
        <v>14000</v>
      </c>
      <c r="F113" s="12">
        <f>$F$112</f>
        <v>14900</v>
      </c>
      <c r="G113" s="12">
        <f>$G$112</f>
        <v>16000</v>
      </c>
      <c r="H113" s="22">
        <f t="shared" si="63"/>
        <v>1.8386459465791705E-2</v>
      </c>
      <c r="I113" s="22">
        <f t="shared" si="64"/>
        <v>1.9944056549195576E-2</v>
      </c>
      <c r="J113" s="22">
        <f t="shared" si="65"/>
        <v>2.1724744281404772E-2</v>
      </c>
      <c r="K113" s="22">
        <f t="shared" si="66"/>
        <v>9692.2649571707443</v>
      </c>
      <c r="L113" s="22">
        <f t="shared" si="67"/>
        <v>9998.9499448692113</v>
      </c>
      <c r="M113" s="35">
        <f t="shared" si="68"/>
        <v>10361.467077590894</v>
      </c>
      <c r="N113" s="36">
        <f>$N$112</f>
        <v>155</v>
      </c>
      <c r="O113" s="22">
        <f t="shared" si="69"/>
        <v>1502301.0683614654</v>
      </c>
      <c r="P113" s="22">
        <f t="shared" si="70"/>
        <v>1549837.2414547277</v>
      </c>
      <c r="Q113" s="35">
        <f t="shared" si="71"/>
        <v>1606027.3970265887</v>
      </c>
      <c r="R113" s="288">
        <f t="shared" si="72"/>
        <v>1683.4034621524399</v>
      </c>
      <c r="S113" s="288">
        <f t="shared" si="73"/>
        <v>1736.6701209120949</v>
      </c>
      <c r="T113" s="288">
        <f t="shared" si="74"/>
        <v>1799.6339997381438</v>
      </c>
      <c r="U113" s="288">
        <f>R113*'Water Use Current M&amp;I'!I113</f>
        <v>589.19121175335397</v>
      </c>
      <c r="V113" s="288">
        <f>S113*'Water Use Current M&amp;I'!I113</f>
        <v>607.83454231923315</v>
      </c>
      <c r="W113" s="288">
        <f>T113*'Water Use Current M&amp;I'!I113</f>
        <v>629.87189990835031</v>
      </c>
      <c r="X113" s="290">
        <f t="shared" si="75"/>
        <v>0.35123161110646811</v>
      </c>
      <c r="Y113" s="290">
        <f t="shared" si="76"/>
        <v>0.36234536654005284</v>
      </c>
      <c r="Z113" s="292">
        <f t="shared" si="77"/>
        <v>0.37548238633286529</v>
      </c>
      <c r="AA113" s="287"/>
      <c r="AB113" s="287"/>
      <c r="AC113" s="287"/>
      <c r="AD113" s="287"/>
      <c r="AF113" s="161" t="s">
        <v>119</v>
      </c>
      <c r="AG113" s="171" t="s">
        <v>785</v>
      </c>
      <c r="AH113" s="236"/>
      <c r="AI113" s="236">
        <f>Input!AE111</f>
        <v>0</v>
      </c>
      <c r="AL113" s="161" t="s">
        <v>119</v>
      </c>
      <c r="AM113" s="171" t="s">
        <v>785</v>
      </c>
      <c r="AN113" s="233">
        <f>Input!AF111</f>
        <v>0</v>
      </c>
      <c r="AO113" s="233">
        <f>AN113*'Water Use Current M&amp;I'!$I$5</f>
        <v>0</v>
      </c>
      <c r="AS113" s="179" t="s">
        <v>119</v>
      </c>
      <c r="AT113" s="171" t="s">
        <v>785</v>
      </c>
      <c r="AU113" s="173">
        <f>Input!AG111</f>
        <v>0</v>
      </c>
      <c r="AV113" s="173">
        <v>0</v>
      </c>
      <c r="AW113" s="170"/>
      <c r="AX113" s="170">
        <f>AU113*'Water Use Current M&amp;I'!$I$112</f>
        <v>0</v>
      </c>
      <c r="AY113" s="173">
        <f t="shared" si="78"/>
        <v>0</v>
      </c>
      <c r="BA113"/>
      <c r="BC113" s="78"/>
    </row>
    <row r="114" spans="1:55" x14ac:dyDescent="0.3">
      <c r="A114" s="179" t="s">
        <v>119</v>
      </c>
      <c r="B114" s="333" t="s">
        <v>788</v>
      </c>
      <c r="C114" s="333">
        <f>Input!$J$33</f>
        <v>6710</v>
      </c>
      <c r="D114" s="178">
        <f>'Current Groundwater M&amp;I'!K112</f>
        <v>2.98063E-4</v>
      </c>
      <c r="E114" s="36">
        <f t="shared" ref="E114:E115" si="102">$E$112</f>
        <v>14000</v>
      </c>
      <c r="F114" s="173">
        <f t="shared" ref="F114:F115" si="103">$F$112</f>
        <v>14900</v>
      </c>
      <c r="G114" s="173">
        <f t="shared" ref="G114:G115" si="104">$G$112</f>
        <v>16000</v>
      </c>
      <c r="H114" s="22">
        <f t="shared" si="63"/>
        <v>1.8386459465791705E-2</v>
      </c>
      <c r="I114" s="22">
        <f t="shared" si="64"/>
        <v>1.9944056549195576E-2</v>
      </c>
      <c r="J114" s="22">
        <f t="shared" si="65"/>
        <v>2.1724744281404772E-2</v>
      </c>
      <c r="K114" s="22">
        <f t="shared" si="66"/>
        <v>9692.2649571707443</v>
      </c>
      <c r="L114" s="22">
        <f t="shared" si="67"/>
        <v>9998.9499448692113</v>
      </c>
      <c r="M114" s="35">
        <f t="shared" si="68"/>
        <v>10361.467077590894</v>
      </c>
      <c r="N114" s="36">
        <f t="shared" ref="N114:N115" si="105">$N$112</f>
        <v>155</v>
      </c>
      <c r="O114" s="22">
        <f t="shared" si="69"/>
        <v>1502301.0683614654</v>
      </c>
      <c r="P114" s="22">
        <f t="shared" si="70"/>
        <v>1549837.2414547277</v>
      </c>
      <c r="Q114" s="35">
        <f t="shared" si="71"/>
        <v>1606027.3970265887</v>
      </c>
      <c r="R114" s="288">
        <f t="shared" si="72"/>
        <v>1683.4034621524399</v>
      </c>
      <c r="S114" s="288">
        <f t="shared" si="73"/>
        <v>1736.6701209120949</v>
      </c>
      <c r="T114" s="288">
        <f t="shared" si="74"/>
        <v>1799.6339997381438</v>
      </c>
      <c r="U114" s="288">
        <f>R114*'Water Use Current M&amp;I'!I114</f>
        <v>589.19121175335397</v>
      </c>
      <c r="V114" s="288">
        <f>S114*'Water Use Current M&amp;I'!I114</f>
        <v>607.83454231923315</v>
      </c>
      <c r="W114" s="288">
        <f>T114*'Water Use Current M&amp;I'!I114</f>
        <v>629.87189990835031</v>
      </c>
      <c r="X114" s="290">
        <f t="shared" si="75"/>
        <v>0.17561610014883994</v>
      </c>
      <c r="Y114" s="290">
        <f t="shared" si="76"/>
        <v>0.1811729871872976</v>
      </c>
      <c r="Z114" s="292">
        <f t="shared" si="77"/>
        <v>0.1877415081023826</v>
      </c>
      <c r="AA114" s="287"/>
      <c r="AB114" s="287"/>
      <c r="AC114" s="287"/>
      <c r="AD114" s="287"/>
      <c r="AF114" s="161" t="s">
        <v>119</v>
      </c>
      <c r="AG114" s="171" t="s">
        <v>788</v>
      </c>
      <c r="AH114" s="236"/>
      <c r="AI114" s="236">
        <f>Input!AE112</f>
        <v>0</v>
      </c>
      <c r="AL114" s="161" t="s">
        <v>119</v>
      </c>
      <c r="AM114" s="171" t="s">
        <v>788</v>
      </c>
      <c r="AN114" s="233">
        <f>Input!AF112</f>
        <v>0</v>
      </c>
      <c r="AO114" s="233">
        <f>AN114*'Water Use Current M&amp;I'!$I$5</f>
        <v>0</v>
      </c>
      <c r="AS114" s="179" t="s">
        <v>119</v>
      </c>
      <c r="AT114" s="171" t="s">
        <v>788</v>
      </c>
      <c r="AU114" s="173">
        <f>Input!AG112</f>
        <v>0</v>
      </c>
      <c r="AV114" s="173">
        <v>0</v>
      </c>
      <c r="AW114" s="170"/>
      <c r="AX114" s="170">
        <f>AU114*'Water Use Current M&amp;I'!$I$112</f>
        <v>0</v>
      </c>
      <c r="AY114" s="173">
        <f t="shared" si="78"/>
        <v>0</v>
      </c>
    </row>
    <row r="115" spans="1:55" x14ac:dyDescent="0.3">
      <c r="A115" s="179" t="s">
        <v>119</v>
      </c>
      <c r="B115" s="333" t="s">
        <v>801</v>
      </c>
      <c r="C115" s="333">
        <f>Input!$J$33</f>
        <v>6710</v>
      </c>
      <c r="D115" s="178">
        <f>'Current Groundwater M&amp;I'!K113</f>
        <v>2.98063E-4</v>
      </c>
      <c r="E115" s="36">
        <f t="shared" si="102"/>
        <v>14000</v>
      </c>
      <c r="F115" s="173">
        <f t="shared" si="103"/>
        <v>14900</v>
      </c>
      <c r="G115" s="173">
        <f t="shared" si="104"/>
        <v>16000</v>
      </c>
      <c r="H115" s="22">
        <f t="shared" si="63"/>
        <v>1.8386459465791705E-2</v>
      </c>
      <c r="I115" s="22">
        <f t="shared" si="64"/>
        <v>1.9944056549195576E-2</v>
      </c>
      <c r="J115" s="22">
        <f t="shared" si="65"/>
        <v>2.1724744281404772E-2</v>
      </c>
      <c r="K115" s="22">
        <f t="shared" si="66"/>
        <v>9692.2649571707443</v>
      </c>
      <c r="L115" s="22">
        <f t="shared" si="67"/>
        <v>9998.9499448692113</v>
      </c>
      <c r="M115" s="35">
        <f t="shared" si="68"/>
        <v>10361.467077590894</v>
      </c>
      <c r="N115" s="36">
        <f t="shared" si="105"/>
        <v>155</v>
      </c>
      <c r="O115" s="22">
        <f t="shared" si="69"/>
        <v>1502301.0683614654</v>
      </c>
      <c r="P115" s="22">
        <f t="shared" si="70"/>
        <v>1549837.2414547277</v>
      </c>
      <c r="Q115" s="35">
        <f t="shared" si="71"/>
        <v>1606027.3970265887</v>
      </c>
      <c r="R115" s="288">
        <f t="shared" si="72"/>
        <v>1683.4034621524399</v>
      </c>
      <c r="S115" s="288">
        <f t="shared" si="73"/>
        <v>1736.6701209120949</v>
      </c>
      <c r="T115" s="288">
        <f t="shared" si="74"/>
        <v>1799.6339997381438</v>
      </c>
      <c r="U115" s="288">
        <f>R115*'Water Use Current M&amp;I'!I115</f>
        <v>589.19121175335397</v>
      </c>
      <c r="V115" s="288">
        <f>S115*'Water Use Current M&amp;I'!I115</f>
        <v>607.83454231923315</v>
      </c>
      <c r="W115" s="288">
        <f>T115*'Water Use Current M&amp;I'!I115</f>
        <v>629.87189990835031</v>
      </c>
      <c r="X115" s="290">
        <f t="shared" si="75"/>
        <v>0.17561610014883994</v>
      </c>
      <c r="Y115" s="290">
        <f t="shared" si="76"/>
        <v>0.1811729871872976</v>
      </c>
      <c r="Z115" s="292">
        <f t="shared" si="77"/>
        <v>0.1877415081023826</v>
      </c>
      <c r="AA115" s="287"/>
      <c r="AB115" s="287"/>
      <c r="AC115" s="287"/>
      <c r="AD115" s="287"/>
      <c r="AF115" s="161" t="s">
        <v>119</v>
      </c>
      <c r="AG115" s="171" t="s">
        <v>801</v>
      </c>
      <c r="AH115" s="236"/>
      <c r="AI115" s="236">
        <f>Input!AE113</f>
        <v>0</v>
      </c>
      <c r="AL115" s="161" t="s">
        <v>119</v>
      </c>
      <c r="AM115" s="171" t="s">
        <v>801</v>
      </c>
      <c r="AN115" s="233">
        <f>Input!AF113</f>
        <v>0</v>
      </c>
      <c r="AO115" s="233">
        <f>AN115*'Water Use Current M&amp;I'!$I$5</f>
        <v>0</v>
      </c>
      <c r="AS115" s="179" t="s">
        <v>119</v>
      </c>
      <c r="AT115" s="171" t="s">
        <v>801</v>
      </c>
      <c r="AU115" s="173">
        <f>Input!AG113</f>
        <v>0</v>
      </c>
      <c r="AV115" s="173">
        <v>0</v>
      </c>
      <c r="AW115" s="170"/>
      <c r="AX115" s="170">
        <f>AU115*'Water Use Current M&amp;I'!$I$112</f>
        <v>0</v>
      </c>
      <c r="AY115" s="173">
        <f t="shared" si="78"/>
        <v>0</v>
      </c>
    </row>
    <row r="116" spans="1:55" x14ac:dyDescent="0.3">
      <c r="A116" s="179" t="s">
        <v>337</v>
      </c>
      <c r="B116" s="333" t="s">
        <v>748</v>
      </c>
      <c r="C116" s="333">
        <f>Input!$J$34</f>
        <v>1414</v>
      </c>
      <c r="D116" s="178">
        <f>'Current Groundwater M&amp;I'!K114</f>
        <v>0.98780487800000005</v>
      </c>
      <c r="E116" s="319">
        <f>Input!$Z$34</f>
        <v>2000</v>
      </c>
      <c r="F116" s="319">
        <f>Input!$AA$34</f>
        <v>2200</v>
      </c>
      <c r="G116" s="319">
        <f>Input!$AB$34</f>
        <v>2500</v>
      </c>
      <c r="H116" s="22">
        <f t="shared" si="63"/>
        <v>8.668115327139108E-3</v>
      </c>
      <c r="I116" s="22">
        <f t="shared" si="64"/>
        <v>1.105086982224723E-2</v>
      </c>
      <c r="J116" s="22">
        <f t="shared" si="65"/>
        <v>1.4246704109994351E-2</v>
      </c>
      <c r="K116" s="22">
        <f t="shared" si="66"/>
        <v>1681.6658407662328</v>
      </c>
      <c r="L116" s="22">
        <f t="shared" si="67"/>
        <v>1763.7460134611219</v>
      </c>
      <c r="M116" s="35">
        <f t="shared" si="68"/>
        <v>1880.1595676963166</v>
      </c>
      <c r="N116" s="36">
        <f>Input!K34</f>
        <v>310</v>
      </c>
      <c r="O116" s="22">
        <f t="shared" si="69"/>
        <v>521316.41063753219</v>
      </c>
      <c r="P116" s="22">
        <f t="shared" si="70"/>
        <v>546761.26417294785</v>
      </c>
      <c r="Q116" s="35">
        <f t="shared" si="71"/>
        <v>582849.46598585811</v>
      </c>
      <c r="R116" s="288">
        <f t="shared" si="72"/>
        <v>584.16110393988663</v>
      </c>
      <c r="S116" s="288">
        <f t="shared" si="73"/>
        <v>612.67333456899678</v>
      </c>
      <c r="T116" s="288">
        <f t="shared" si="74"/>
        <v>653.11196911045329</v>
      </c>
      <c r="U116" s="288">
        <f>R116*'Water Use Current M&amp;I'!I116</f>
        <v>204.4563863789603</v>
      </c>
      <c r="V116" s="288">
        <f>S116*'Water Use Current M&amp;I'!I116</f>
        <v>214.43566709914887</v>
      </c>
      <c r="W116" s="288">
        <f>T116*'Water Use Current M&amp;I'!I116</f>
        <v>228.58918918865862</v>
      </c>
      <c r="X116" s="290">
        <f t="shared" si="75"/>
        <v>201.96301580338977</v>
      </c>
      <c r="Y116" s="290">
        <f t="shared" si="76"/>
        <v>211.82059797772337</v>
      </c>
      <c r="Z116" s="292">
        <f t="shared" si="77"/>
        <v>225.80151613862185</v>
      </c>
      <c r="AA116" s="287"/>
      <c r="AB116" s="287"/>
      <c r="AC116" s="287"/>
      <c r="AD116" s="287"/>
      <c r="AF116" s="161" t="s">
        <v>337</v>
      </c>
      <c r="AG116" s="171" t="s">
        <v>748</v>
      </c>
      <c r="AH116" s="236"/>
      <c r="AI116" s="236">
        <f>Input!AE114</f>
        <v>0</v>
      </c>
      <c r="AL116" s="161" t="s">
        <v>337</v>
      </c>
      <c r="AM116" s="171" t="s">
        <v>748</v>
      </c>
      <c r="AN116" s="233">
        <f>Input!AF114</f>
        <v>0</v>
      </c>
      <c r="AO116" s="233">
        <f>AN116*'Water Use Current M&amp;I'!$I$5</f>
        <v>0</v>
      </c>
      <c r="AS116" s="179" t="s">
        <v>337</v>
      </c>
      <c r="AT116" s="171" t="s">
        <v>748</v>
      </c>
      <c r="AU116" s="173">
        <f>Input!AG114</f>
        <v>0</v>
      </c>
      <c r="AV116" s="173">
        <v>0</v>
      </c>
      <c r="AW116" s="170"/>
      <c r="AX116" s="170">
        <f>AU116*'Water Use Current M&amp;I'!$I$116</f>
        <v>0</v>
      </c>
      <c r="AY116" s="173">
        <f t="shared" si="78"/>
        <v>0</v>
      </c>
    </row>
    <row r="117" spans="1:55" x14ac:dyDescent="0.3">
      <c r="A117" s="179" t="s">
        <v>337</v>
      </c>
      <c r="B117" s="333" t="s">
        <v>749</v>
      </c>
      <c r="C117" s="333">
        <f>Input!$J$34</f>
        <v>1414</v>
      </c>
      <c r="D117" s="178">
        <f>'Current Groundwater M&amp;I'!K115</f>
        <v>1.2195121999999999E-2</v>
      </c>
      <c r="E117" s="36">
        <f>$E$116</f>
        <v>2000</v>
      </c>
      <c r="F117" s="12">
        <f>$F$116</f>
        <v>2200</v>
      </c>
      <c r="G117" s="12">
        <f>$G$116</f>
        <v>2500</v>
      </c>
      <c r="H117" s="22">
        <f t="shared" si="63"/>
        <v>8.668115327139108E-3</v>
      </c>
      <c r="I117" s="22">
        <f t="shared" si="64"/>
        <v>1.105086982224723E-2</v>
      </c>
      <c r="J117" s="22">
        <f t="shared" si="65"/>
        <v>1.4246704109994351E-2</v>
      </c>
      <c r="K117" s="22">
        <f t="shared" si="66"/>
        <v>1681.6658407662328</v>
      </c>
      <c r="L117" s="22">
        <f t="shared" si="67"/>
        <v>1763.7460134611219</v>
      </c>
      <c r="M117" s="35">
        <f t="shared" si="68"/>
        <v>1880.1595676963166</v>
      </c>
      <c r="N117" s="36">
        <f>$N$116</f>
        <v>310</v>
      </c>
      <c r="O117" s="22">
        <f t="shared" si="69"/>
        <v>521316.41063753219</v>
      </c>
      <c r="P117" s="22">
        <f t="shared" si="70"/>
        <v>546761.26417294785</v>
      </c>
      <c r="Q117" s="35">
        <f t="shared" si="71"/>
        <v>582849.46598585811</v>
      </c>
      <c r="R117" s="288">
        <f t="shared" si="72"/>
        <v>584.16110393988663</v>
      </c>
      <c r="S117" s="288">
        <f t="shared" si="73"/>
        <v>612.67333456899678</v>
      </c>
      <c r="T117" s="288">
        <f t="shared" si="74"/>
        <v>653.11196911045329</v>
      </c>
      <c r="U117" s="288">
        <f>R117*'Water Use Current M&amp;I'!I117</f>
        <v>204.4563863789603</v>
      </c>
      <c r="V117" s="288">
        <f>S117*'Water Use Current M&amp;I'!I117</f>
        <v>214.43566709914887</v>
      </c>
      <c r="W117" s="288">
        <f>T117*'Water Use Current M&amp;I'!I117</f>
        <v>228.58918918865862</v>
      </c>
      <c r="X117" s="290">
        <f t="shared" si="75"/>
        <v>2.4933705755705589</v>
      </c>
      <c r="Y117" s="290">
        <f t="shared" si="76"/>
        <v>2.6150691214255066</v>
      </c>
      <c r="Z117" s="292">
        <f t="shared" si="77"/>
        <v>2.7876730500367728</v>
      </c>
      <c r="AA117" s="287"/>
      <c r="AB117" s="287"/>
      <c r="AC117" s="287"/>
      <c r="AD117" s="287"/>
      <c r="AF117" s="161" t="s">
        <v>337</v>
      </c>
      <c r="AG117" s="171" t="s">
        <v>749</v>
      </c>
      <c r="AH117" s="236"/>
      <c r="AI117" s="236">
        <f>Input!AE115</f>
        <v>0</v>
      </c>
      <c r="AL117" s="161" t="s">
        <v>337</v>
      </c>
      <c r="AM117" s="171" t="s">
        <v>749</v>
      </c>
      <c r="AN117" s="233">
        <f>Input!AF115</f>
        <v>0</v>
      </c>
      <c r="AO117" s="233">
        <f>AN117*'Water Use Current M&amp;I'!$I$5</f>
        <v>0</v>
      </c>
      <c r="AS117" s="179" t="s">
        <v>337</v>
      </c>
      <c r="AT117" s="171" t="s">
        <v>749</v>
      </c>
      <c r="AU117" s="173">
        <f>Input!AG115</f>
        <v>0</v>
      </c>
      <c r="AV117" s="173">
        <v>0</v>
      </c>
      <c r="AW117" s="170"/>
      <c r="AX117" s="170">
        <f>AU117*'Water Use Current M&amp;I'!$I$116</f>
        <v>0</v>
      </c>
      <c r="AY117" s="173">
        <f t="shared" si="78"/>
        <v>0</v>
      </c>
    </row>
    <row r="118" spans="1:55" x14ac:dyDescent="0.3">
      <c r="A118" s="179" t="s">
        <v>318</v>
      </c>
      <c r="B118" s="333" t="s">
        <v>752</v>
      </c>
      <c r="C118" s="333">
        <f>Input!$J$35</f>
        <v>572662</v>
      </c>
      <c r="D118" s="178">
        <f>'Current Groundwater M&amp;I'!K116</f>
        <v>0.57191851400000004</v>
      </c>
      <c r="E118" s="319">
        <f>Input!$Z$35</f>
        <v>770600</v>
      </c>
      <c r="F118" s="319">
        <f>Input!$AA$35</f>
        <v>795000</v>
      </c>
      <c r="G118" s="319">
        <f>Input!$AB$35</f>
        <v>870200</v>
      </c>
      <c r="H118" s="22">
        <f t="shared" si="63"/>
        <v>7.4218441839911716E-3</v>
      </c>
      <c r="I118" s="22">
        <f t="shared" si="64"/>
        <v>8.2011612455480404E-3</v>
      </c>
      <c r="J118" s="22">
        <f t="shared" si="65"/>
        <v>1.0460685136354234E-2</v>
      </c>
      <c r="K118" s="22">
        <f t="shared" si="66"/>
        <v>664299.1323191683</v>
      </c>
      <c r="L118" s="22">
        <f t="shared" si="67"/>
        <v>674734.23657022172</v>
      </c>
      <c r="M118" s="35">
        <f t="shared" si="68"/>
        <v>705925.25978321536</v>
      </c>
      <c r="N118" s="36">
        <f>Input!K35</f>
        <v>152</v>
      </c>
      <c r="O118" s="22">
        <f t="shared" si="69"/>
        <v>100973468.11251359</v>
      </c>
      <c r="P118" s="22">
        <f t="shared" si="70"/>
        <v>102559603.9586737</v>
      </c>
      <c r="Q118" s="35">
        <f t="shared" si="71"/>
        <v>107300639.48704873</v>
      </c>
      <c r="R118" s="288">
        <f t="shared" si="72"/>
        <v>113145.8196934771</v>
      </c>
      <c r="S118" s="288">
        <f t="shared" si="73"/>
        <v>114923.16421589181</v>
      </c>
      <c r="T118" s="288">
        <f t="shared" si="74"/>
        <v>120235.73157721244</v>
      </c>
      <c r="U118" s="288">
        <f>R118*'Water Use Current M&amp;I'!I118</f>
        <v>39601.036892716984</v>
      </c>
      <c r="V118" s="288">
        <f>S118*'Water Use Current M&amp;I'!I118</f>
        <v>40223.10747556213</v>
      </c>
      <c r="W118" s="288">
        <f>T118*'Water Use Current M&amp;I'!I118</f>
        <v>42082.50605202435</v>
      </c>
      <c r="X118" s="290">
        <f t="shared" si="75"/>
        <v>22648.566172541876</v>
      </c>
      <c r="Y118" s="290">
        <f t="shared" si="76"/>
        <v>23004.339855885788</v>
      </c>
      <c r="Z118" s="292">
        <f t="shared" si="77"/>
        <v>24067.764326669774</v>
      </c>
      <c r="AA118" s="287"/>
      <c r="AB118" s="287"/>
      <c r="AC118" s="287"/>
      <c r="AD118" s="287"/>
      <c r="AF118" s="161" t="s">
        <v>318</v>
      </c>
      <c r="AG118" s="171" t="s">
        <v>752</v>
      </c>
      <c r="AH118" s="236"/>
      <c r="AI118" s="236">
        <f>Input!AE116</f>
        <v>0</v>
      </c>
      <c r="AL118" s="161" t="s">
        <v>318</v>
      </c>
      <c r="AM118" s="171" t="s">
        <v>752</v>
      </c>
      <c r="AN118" s="233">
        <f>Input!AF116</f>
        <v>0</v>
      </c>
      <c r="AO118" s="233">
        <f>AN118*'Water Use Current M&amp;I'!$I$5</f>
        <v>0</v>
      </c>
      <c r="AS118" s="179" t="s">
        <v>318</v>
      </c>
      <c r="AT118" s="171" t="s">
        <v>752</v>
      </c>
      <c r="AU118" s="173">
        <f>Input!AG116</f>
        <v>0</v>
      </c>
      <c r="AV118" s="173">
        <v>0</v>
      </c>
      <c r="AW118" s="170"/>
      <c r="AX118" s="170">
        <f>AU118*'Water Use Current M&amp;I'!$I$118</f>
        <v>0</v>
      </c>
      <c r="AY118" s="173">
        <f t="shared" si="78"/>
        <v>0</v>
      </c>
    </row>
    <row r="119" spans="1:55" x14ac:dyDescent="0.3">
      <c r="A119" s="179" t="s">
        <v>318</v>
      </c>
      <c r="B119" s="333" t="s">
        <v>753</v>
      </c>
      <c r="C119" s="333">
        <f>Input!$J$35</f>
        <v>572662</v>
      </c>
      <c r="D119" s="178">
        <f>'Current Groundwater M&amp;I'!K117</f>
        <v>9.5738848000000001E-2</v>
      </c>
      <c r="E119" s="36">
        <f>$E$118</f>
        <v>770600</v>
      </c>
      <c r="F119" s="12">
        <f>$F$118</f>
        <v>795000</v>
      </c>
      <c r="G119" s="12">
        <f>$G$118</f>
        <v>870200</v>
      </c>
      <c r="H119" s="22">
        <f t="shared" si="63"/>
        <v>7.4218441839911716E-3</v>
      </c>
      <c r="I119" s="22">
        <f t="shared" si="64"/>
        <v>8.2011612455480404E-3</v>
      </c>
      <c r="J119" s="22">
        <f t="shared" si="65"/>
        <v>1.0460685136354234E-2</v>
      </c>
      <c r="K119" s="22">
        <f t="shared" si="66"/>
        <v>664299.1323191683</v>
      </c>
      <c r="L119" s="22">
        <f t="shared" si="67"/>
        <v>674734.23657022172</v>
      </c>
      <c r="M119" s="35">
        <f t="shared" si="68"/>
        <v>705925.25978321536</v>
      </c>
      <c r="N119" s="36">
        <f>$N$118</f>
        <v>152</v>
      </c>
      <c r="O119" s="22">
        <f t="shared" si="69"/>
        <v>100973468.11251359</v>
      </c>
      <c r="P119" s="22">
        <f t="shared" si="70"/>
        <v>102559603.9586737</v>
      </c>
      <c r="Q119" s="35">
        <f t="shared" si="71"/>
        <v>107300639.48704873</v>
      </c>
      <c r="R119" s="288">
        <f t="shared" si="72"/>
        <v>113145.8196934771</v>
      </c>
      <c r="S119" s="288">
        <f t="shared" si="73"/>
        <v>114923.16421589181</v>
      </c>
      <c r="T119" s="288">
        <f t="shared" si="74"/>
        <v>120235.73157721244</v>
      </c>
      <c r="U119" s="288">
        <f>R119*'Water Use Current M&amp;I'!I119</f>
        <v>39601.036892716984</v>
      </c>
      <c r="V119" s="288">
        <f>S119*'Water Use Current M&amp;I'!I119</f>
        <v>40223.10747556213</v>
      </c>
      <c r="W119" s="288">
        <f>T119*'Water Use Current M&amp;I'!I119</f>
        <v>42082.50605202435</v>
      </c>
      <c r="X119" s="290">
        <f t="shared" si="75"/>
        <v>3791.3576517142237</v>
      </c>
      <c r="Y119" s="290">
        <f t="shared" si="76"/>
        <v>3850.9139726905064</v>
      </c>
      <c r="Z119" s="292">
        <f t="shared" si="77"/>
        <v>4028.9306503738394</v>
      </c>
      <c r="AA119" s="287"/>
      <c r="AB119" s="287"/>
      <c r="AC119" s="287"/>
      <c r="AD119" s="287"/>
      <c r="AF119" s="161" t="s">
        <v>318</v>
      </c>
      <c r="AG119" s="171" t="s">
        <v>753</v>
      </c>
      <c r="AH119" s="236"/>
      <c r="AI119" s="236">
        <f>Input!AE117</f>
        <v>0</v>
      </c>
      <c r="AL119" s="161" t="s">
        <v>318</v>
      </c>
      <c r="AM119" s="171" t="s">
        <v>753</v>
      </c>
      <c r="AN119" s="233">
        <f>Input!AF117</f>
        <v>0</v>
      </c>
      <c r="AO119" s="233">
        <f>AN119*'Water Use Current M&amp;I'!$I$5</f>
        <v>0</v>
      </c>
      <c r="AS119" s="179" t="s">
        <v>318</v>
      </c>
      <c r="AT119" s="171" t="s">
        <v>753</v>
      </c>
      <c r="AU119" s="173">
        <f>Input!AG117</f>
        <v>0</v>
      </c>
      <c r="AV119" s="173">
        <v>0</v>
      </c>
      <c r="AW119" s="170"/>
      <c r="AX119" s="170">
        <f>AU119*'Water Use Current M&amp;I'!$I$118</f>
        <v>0</v>
      </c>
      <c r="AY119" s="173">
        <f t="shared" si="78"/>
        <v>0</v>
      </c>
    </row>
    <row r="120" spans="1:55" x14ac:dyDescent="0.3">
      <c r="A120" s="179" t="s">
        <v>318</v>
      </c>
      <c r="B120" s="333" t="s">
        <v>754</v>
      </c>
      <c r="C120" s="333">
        <f>Input!$J$35</f>
        <v>572662</v>
      </c>
      <c r="D120" s="178">
        <f>'Current Groundwater M&amp;I'!K118</f>
        <v>0.33031701099999999</v>
      </c>
      <c r="E120" s="36">
        <f t="shared" ref="E120:E121" si="106">$E$118</f>
        <v>770600</v>
      </c>
      <c r="F120" s="173">
        <f t="shared" ref="F120:F121" si="107">$F$118</f>
        <v>795000</v>
      </c>
      <c r="G120" s="173">
        <f t="shared" ref="G120:G121" si="108">$G$118</f>
        <v>870200</v>
      </c>
      <c r="H120" s="22">
        <f t="shared" si="63"/>
        <v>7.4218441839911716E-3</v>
      </c>
      <c r="I120" s="22">
        <f t="shared" si="64"/>
        <v>8.2011612455480404E-3</v>
      </c>
      <c r="J120" s="22">
        <f t="shared" si="65"/>
        <v>1.0460685136354234E-2</v>
      </c>
      <c r="K120" s="22">
        <f t="shared" si="66"/>
        <v>664299.1323191683</v>
      </c>
      <c r="L120" s="22">
        <f t="shared" si="67"/>
        <v>674734.23657022172</v>
      </c>
      <c r="M120" s="35">
        <f t="shared" si="68"/>
        <v>705925.25978321536</v>
      </c>
      <c r="N120" s="36">
        <f t="shared" ref="N120:N121" si="109">$N$118</f>
        <v>152</v>
      </c>
      <c r="O120" s="22">
        <f t="shared" si="69"/>
        <v>100973468.11251359</v>
      </c>
      <c r="P120" s="22">
        <f t="shared" si="70"/>
        <v>102559603.9586737</v>
      </c>
      <c r="Q120" s="35">
        <f t="shared" si="71"/>
        <v>107300639.48704873</v>
      </c>
      <c r="R120" s="288">
        <f t="shared" si="72"/>
        <v>113145.8196934771</v>
      </c>
      <c r="S120" s="288">
        <f t="shared" si="73"/>
        <v>114923.16421589181</v>
      </c>
      <c r="T120" s="288">
        <f t="shared" si="74"/>
        <v>120235.73157721244</v>
      </c>
      <c r="U120" s="288">
        <f>R120*'Water Use Current M&amp;I'!I120</f>
        <v>39601.036892716984</v>
      </c>
      <c r="V120" s="288">
        <f>S120*'Water Use Current M&amp;I'!I120</f>
        <v>40223.10747556213</v>
      </c>
      <c r="W120" s="288">
        <f>T120*'Water Use Current M&amp;I'!I120</f>
        <v>42082.50605202435</v>
      </c>
      <c r="X120" s="290">
        <f t="shared" si="75"/>
        <v>13080.896138903001</v>
      </c>
      <c r="Y120" s="290">
        <f t="shared" si="76"/>
        <v>13286.376634459439</v>
      </c>
      <c r="Z120" s="292">
        <f t="shared" si="77"/>
        <v>13900.567614494094</v>
      </c>
      <c r="AA120" s="287"/>
      <c r="AB120" s="287"/>
      <c r="AC120" s="287"/>
      <c r="AD120" s="287"/>
      <c r="AF120" s="161" t="s">
        <v>318</v>
      </c>
      <c r="AG120" s="171" t="s">
        <v>754</v>
      </c>
      <c r="AH120" s="236"/>
      <c r="AI120" s="236">
        <f>Input!AE118</f>
        <v>0</v>
      </c>
      <c r="AL120" s="161" t="s">
        <v>318</v>
      </c>
      <c r="AM120" s="171" t="s">
        <v>754</v>
      </c>
      <c r="AN120" s="233">
        <f>Input!AF118</f>
        <v>52400</v>
      </c>
      <c r="AO120" s="233">
        <f>AN120*'Water Use Current M&amp;I'!$I$5</f>
        <v>18340</v>
      </c>
      <c r="AS120" s="179" t="s">
        <v>318</v>
      </c>
      <c r="AT120" s="171" t="s">
        <v>754</v>
      </c>
      <c r="AU120" s="173">
        <f>Input!AG118</f>
        <v>0</v>
      </c>
      <c r="AV120" s="173">
        <v>0</v>
      </c>
      <c r="AW120" s="170"/>
      <c r="AX120" s="170">
        <f>AU120*'Water Use Current M&amp;I'!$I$118</f>
        <v>0</v>
      </c>
      <c r="AY120" s="173">
        <f t="shared" si="78"/>
        <v>0</v>
      </c>
    </row>
    <row r="121" spans="1:55" x14ac:dyDescent="0.3">
      <c r="A121" s="179" t="s">
        <v>318</v>
      </c>
      <c r="B121" s="333" t="s">
        <v>755</v>
      </c>
      <c r="C121" s="333">
        <f>Input!$J$35</f>
        <v>572662</v>
      </c>
      <c r="D121" s="178">
        <f>'Current Groundwater M&amp;I'!K119</f>
        <v>2.0256279999999998E-3</v>
      </c>
      <c r="E121" s="36">
        <f t="shared" si="106"/>
        <v>770600</v>
      </c>
      <c r="F121" s="173">
        <f t="shared" si="107"/>
        <v>795000</v>
      </c>
      <c r="G121" s="173">
        <f t="shared" si="108"/>
        <v>870200</v>
      </c>
      <c r="H121" s="22">
        <f t="shared" si="63"/>
        <v>7.4218441839911716E-3</v>
      </c>
      <c r="I121" s="22">
        <f t="shared" si="64"/>
        <v>8.2011612455480404E-3</v>
      </c>
      <c r="J121" s="22">
        <f t="shared" si="65"/>
        <v>1.0460685136354234E-2</v>
      </c>
      <c r="K121" s="22">
        <f t="shared" si="66"/>
        <v>664299.1323191683</v>
      </c>
      <c r="L121" s="22">
        <f t="shared" si="67"/>
        <v>674734.23657022172</v>
      </c>
      <c r="M121" s="35">
        <f t="shared" si="68"/>
        <v>705925.25978321536</v>
      </c>
      <c r="N121" s="36">
        <f t="shared" si="109"/>
        <v>152</v>
      </c>
      <c r="O121" s="22">
        <f t="shared" si="69"/>
        <v>100973468.11251359</v>
      </c>
      <c r="P121" s="22">
        <f t="shared" si="70"/>
        <v>102559603.9586737</v>
      </c>
      <c r="Q121" s="35">
        <f t="shared" si="71"/>
        <v>107300639.48704873</v>
      </c>
      <c r="R121" s="288">
        <f t="shared" si="72"/>
        <v>113145.8196934771</v>
      </c>
      <c r="S121" s="288">
        <f t="shared" si="73"/>
        <v>114923.16421589181</v>
      </c>
      <c r="T121" s="288">
        <f t="shared" si="74"/>
        <v>120235.73157721244</v>
      </c>
      <c r="U121" s="288">
        <f>R121*'Water Use Current M&amp;I'!I121</f>
        <v>39601.036892716984</v>
      </c>
      <c r="V121" s="288">
        <f>S121*'Water Use Current M&amp;I'!I121</f>
        <v>40223.10747556213</v>
      </c>
      <c r="W121" s="288">
        <f>T121*'Water Use Current M&amp;I'!I121</f>
        <v>42082.50605202435</v>
      </c>
      <c r="X121" s="290">
        <f t="shared" si="75"/>
        <v>80.216969158920506</v>
      </c>
      <c r="Y121" s="290">
        <f t="shared" si="76"/>
        <v>81.477052749507962</v>
      </c>
      <c r="Z121" s="292">
        <f t="shared" si="77"/>
        <v>85.243502569149967</v>
      </c>
      <c r="AA121" s="287"/>
      <c r="AB121" s="287"/>
      <c r="AC121" s="287"/>
      <c r="AD121" s="287"/>
      <c r="AF121" s="161" t="s">
        <v>318</v>
      </c>
      <c r="AG121" s="171" t="s">
        <v>755</v>
      </c>
      <c r="AH121" s="236"/>
      <c r="AI121" s="236">
        <f>Input!AE119</f>
        <v>0</v>
      </c>
      <c r="AL121" s="161" t="s">
        <v>318</v>
      </c>
      <c r="AM121" s="171" t="s">
        <v>755</v>
      </c>
      <c r="AN121" s="233">
        <f>Input!AF119</f>
        <v>0</v>
      </c>
      <c r="AO121" s="233">
        <f>AN121*'Water Use Current M&amp;I'!$I$5</f>
        <v>0</v>
      </c>
      <c r="AP121" s="270" t="s">
        <v>628</v>
      </c>
      <c r="AQ121" s="311"/>
      <c r="AR121" s="17"/>
      <c r="AS121" s="179" t="s">
        <v>318</v>
      </c>
      <c r="AT121" s="171" t="s">
        <v>755</v>
      </c>
      <c r="AU121" s="173">
        <f>Input!AG119</f>
        <v>0</v>
      </c>
      <c r="AV121" s="173">
        <v>0</v>
      </c>
      <c r="AW121" s="170"/>
      <c r="AX121" s="170">
        <f>AU121*'Water Use Current M&amp;I'!$I$118</f>
        <v>0</v>
      </c>
      <c r="AY121" s="173">
        <f t="shared" si="78"/>
        <v>0</v>
      </c>
    </row>
    <row r="122" spans="1:55" x14ac:dyDescent="0.3">
      <c r="A122" s="179" t="s">
        <v>82</v>
      </c>
      <c r="B122" s="333" t="s">
        <v>786</v>
      </c>
      <c r="C122" s="333">
        <f>Input!$J$36</f>
        <v>1395</v>
      </c>
      <c r="D122" s="178">
        <f>'Current Groundwater M&amp;I'!K120</f>
        <v>7.1684600000000004E-4</v>
      </c>
      <c r="E122" s="319">
        <f>Input!$Z$36</f>
        <v>1800</v>
      </c>
      <c r="F122" s="319">
        <f>Input!$AA$36</f>
        <v>1900</v>
      </c>
      <c r="G122" s="319">
        <f>Input!$AB$36</f>
        <v>2100</v>
      </c>
      <c r="H122" s="22">
        <f t="shared" si="63"/>
        <v>6.3723062407197509E-3</v>
      </c>
      <c r="I122" s="22">
        <f t="shared" si="64"/>
        <v>7.7239867724766447E-3</v>
      </c>
      <c r="J122" s="22">
        <f t="shared" si="65"/>
        <v>1.022607323640121E-2</v>
      </c>
      <c r="K122" s="22">
        <f t="shared" si="66"/>
        <v>1584.6135175493109</v>
      </c>
      <c r="L122" s="22">
        <f t="shared" si="67"/>
        <v>1628.0356261458162</v>
      </c>
      <c r="M122" s="35">
        <f t="shared" si="68"/>
        <v>1711.5782190715092</v>
      </c>
      <c r="N122" s="36">
        <f>Input!K36</f>
        <v>325</v>
      </c>
      <c r="O122" s="22">
        <f t="shared" si="69"/>
        <v>514999.39320352604</v>
      </c>
      <c r="P122" s="22">
        <f t="shared" si="70"/>
        <v>529111.57849739026</v>
      </c>
      <c r="Q122" s="35">
        <f t="shared" si="71"/>
        <v>556262.92119824048</v>
      </c>
      <c r="R122" s="288">
        <f t="shared" si="72"/>
        <v>577.08257005421115</v>
      </c>
      <c r="S122" s="288">
        <f t="shared" si="73"/>
        <v>592.89597928525063</v>
      </c>
      <c r="T122" s="288">
        <f t="shared" si="74"/>
        <v>623.32041634868835</v>
      </c>
      <c r="U122" s="288">
        <f>R122*'Water Use Current M&amp;I'!I122</f>
        <v>201.97889951897389</v>
      </c>
      <c r="V122" s="288">
        <f>S122*'Water Use Current M&amp;I'!I122</f>
        <v>207.5135927498377</v>
      </c>
      <c r="W122" s="288">
        <f>T122*'Water Use Current M&amp;I'!I122</f>
        <v>218.16214572204092</v>
      </c>
      <c r="X122" s="290">
        <f t="shared" si="75"/>
        <v>0.14478776620457837</v>
      </c>
      <c r="Y122" s="290">
        <f t="shared" si="76"/>
        <v>0.14875528890835016</v>
      </c>
      <c r="Z122" s="292">
        <f t="shared" si="77"/>
        <v>0.15638866151226216</v>
      </c>
      <c r="AA122" s="287"/>
      <c r="AB122" s="287"/>
      <c r="AC122" s="287"/>
      <c r="AD122" s="287"/>
      <c r="AF122" s="161" t="s">
        <v>82</v>
      </c>
      <c r="AG122" s="171" t="s">
        <v>786</v>
      </c>
      <c r="AH122" s="236"/>
      <c r="AI122" s="236">
        <f>Input!AE120</f>
        <v>0</v>
      </c>
      <c r="AL122" s="161" t="s">
        <v>82</v>
      </c>
      <c r="AM122" s="171" t="s">
        <v>786</v>
      </c>
      <c r="AN122" s="233">
        <f>Input!AF120</f>
        <v>0</v>
      </c>
      <c r="AO122" s="233">
        <f>AN122*'Water Use Current M&amp;I'!$I$5</f>
        <v>0</v>
      </c>
      <c r="AS122" s="179" t="s">
        <v>82</v>
      </c>
      <c r="AT122" s="171" t="s">
        <v>786</v>
      </c>
      <c r="AU122" s="173">
        <f>Input!AG120</f>
        <v>0</v>
      </c>
      <c r="AV122" s="173">
        <v>0</v>
      </c>
      <c r="AW122" s="170"/>
      <c r="AX122" s="170">
        <f>AU122*'Water Use Current M&amp;I'!$I$122</f>
        <v>0</v>
      </c>
      <c r="AY122" s="173">
        <f t="shared" si="78"/>
        <v>0</v>
      </c>
    </row>
    <row r="123" spans="1:55" x14ac:dyDescent="0.3">
      <c r="A123" s="179" t="s">
        <v>82</v>
      </c>
      <c r="B123" s="333" t="s">
        <v>787</v>
      </c>
      <c r="C123" s="333">
        <f>Input!$J$36</f>
        <v>1395</v>
      </c>
      <c r="D123" s="178">
        <f>'Current Groundwater M&amp;I'!K121</f>
        <v>0.68387096800000002</v>
      </c>
      <c r="E123" s="36">
        <f>$E$122</f>
        <v>1800</v>
      </c>
      <c r="F123" s="12">
        <f>$F$122</f>
        <v>1900</v>
      </c>
      <c r="G123" s="12">
        <f>$G$122</f>
        <v>2100</v>
      </c>
      <c r="H123" s="22">
        <f t="shared" si="63"/>
        <v>6.3723062407197509E-3</v>
      </c>
      <c r="I123" s="22">
        <f t="shared" si="64"/>
        <v>7.7239867724766447E-3</v>
      </c>
      <c r="J123" s="22">
        <f t="shared" si="65"/>
        <v>1.022607323640121E-2</v>
      </c>
      <c r="K123" s="22">
        <f t="shared" si="66"/>
        <v>1584.6135175493109</v>
      </c>
      <c r="L123" s="22">
        <f t="shared" si="67"/>
        <v>1628.0356261458162</v>
      </c>
      <c r="M123" s="35">
        <f t="shared" si="68"/>
        <v>1711.5782190715092</v>
      </c>
      <c r="N123" s="36">
        <f>$N$122</f>
        <v>325</v>
      </c>
      <c r="O123" s="22">
        <f t="shared" si="69"/>
        <v>514999.39320352604</v>
      </c>
      <c r="P123" s="22">
        <f t="shared" si="70"/>
        <v>529111.57849739026</v>
      </c>
      <c r="Q123" s="35">
        <f t="shared" si="71"/>
        <v>556262.92119824048</v>
      </c>
      <c r="R123" s="288">
        <f t="shared" si="72"/>
        <v>577.08257005421115</v>
      </c>
      <c r="S123" s="288">
        <f t="shared" si="73"/>
        <v>592.89597928525063</v>
      </c>
      <c r="T123" s="288">
        <f t="shared" si="74"/>
        <v>623.32041634868835</v>
      </c>
      <c r="U123" s="288">
        <f>R123*'Water Use Current M&amp;I'!I123</f>
        <v>201.97889951897389</v>
      </c>
      <c r="V123" s="288">
        <f>S123*'Water Use Current M&amp;I'!I123</f>
        <v>207.5135927498377</v>
      </c>
      <c r="W123" s="288">
        <f>T123*'Water Use Current M&amp;I'!I123</f>
        <v>218.16214572204092</v>
      </c>
      <c r="X123" s="290">
        <f t="shared" si="75"/>
        <v>138.12750552961541</v>
      </c>
      <c r="Y123" s="290">
        <f t="shared" si="76"/>
        <v>141.9125215469893</v>
      </c>
      <c r="Z123" s="292">
        <f t="shared" si="77"/>
        <v>149.1947577758892</v>
      </c>
      <c r="AA123" s="287"/>
      <c r="AB123" s="287"/>
      <c r="AC123" s="287"/>
      <c r="AD123" s="287"/>
      <c r="AF123" s="161" t="s">
        <v>82</v>
      </c>
      <c r="AG123" s="171" t="s">
        <v>787</v>
      </c>
      <c r="AH123" s="236"/>
      <c r="AI123" s="236">
        <f>Input!AE121</f>
        <v>0</v>
      </c>
      <c r="AL123" s="161" t="s">
        <v>82</v>
      </c>
      <c r="AM123" s="171" t="s">
        <v>787</v>
      </c>
      <c r="AN123" s="233">
        <f>Input!AF121</f>
        <v>0</v>
      </c>
      <c r="AO123" s="233">
        <f>AN123*'Water Use Current M&amp;I'!$I$5</f>
        <v>0</v>
      </c>
      <c r="AS123" s="179" t="s">
        <v>82</v>
      </c>
      <c r="AT123" s="171" t="s">
        <v>787</v>
      </c>
      <c r="AU123" s="173">
        <f>Input!AG121</f>
        <v>0</v>
      </c>
      <c r="AV123" s="173">
        <v>0</v>
      </c>
      <c r="AW123" s="170"/>
      <c r="AX123" s="170">
        <f>AU123*'Water Use Current M&amp;I'!$I$122</f>
        <v>0</v>
      </c>
      <c r="AY123" s="173">
        <f t="shared" si="78"/>
        <v>0</v>
      </c>
    </row>
    <row r="124" spans="1:55" x14ac:dyDescent="0.3">
      <c r="A124" s="179" t="s">
        <v>82</v>
      </c>
      <c r="B124" s="333" t="s">
        <v>789</v>
      </c>
      <c r="C124" s="333">
        <f>Input!$J$36</f>
        <v>1395</v>
      </c>
      <c r="D124" s="178">
        <f>'Current Groundwater M&amp;I'!K122</f>
        <v>5.8064515999999997E-2</v>
      </c>
      <c r="E124" s="36">
        <f t="shared" ref="E124:E127" si="110">$E$122</f>
        <v>1800</v>
      </c>
      <c r="F124" s="173">
        <f t="shared" ref="F124:F127" si="111">$F$122</f>
        <v>1900</v>
      </c>
      <c r="G124" s="173">
        <f t="shared" ref="G124:G127" si="112">$G$122</f>
        <v>2100</v>
      </c>
      <c r="H124" s="22">
        <f t="shared" si="63"/>
        <v>6.3723062407197509E-3</v>
      </c>
      <c r="I124" s="22">
        <f t="shared" si="64"/>
        <v>7.7239867724766447E-3</v>
      </c>
      <c r="J124" s="22">
        <f t="shared" si="65"/>
        <v>1.022607323640121E-2</v>
      </c>
      <c r="K124" s="22">
        <f t="shared" si="66"/>
        <v>1584.6135175493109</v>
      </c>
      <c r="L124" s="22">
        <f t="shared" si="67"/>
        <v>1628.0356261458162</v>
      </c>
      <c r="M124" s="35">
        <f t="shared" si="68"/>
        <v>1711.5782190715092</v>
      </c>
      <c r="N124" s="36">
        <f t="shared" ref="N124:N127" si="113">$N$122</f>
        <v>325</v>
      </c>
      <c r="O124" s="22">
        <f t="shared" si="69"/>
        <v>514999.39320352604</v>
      </c>
      <c r="P124" s="22">
        <f t="shared" si="70"/>
        <v>529111.57849739026</v>
      </c>
      <c r="Q124" s="35">
        <f t="shared" si="71"/>
        <v>556262.92119824048</v>
      </c>
      <c r="R124" s="288">
        <f t="shared" si="72"/>
        <v>577.08257005421115</v>
      </c>
      <c r="S124" s="288">
        <f t="shared" si="73"/>
        <v>592.89597928525063</v>
      </c>
      <c r="T124" s="288">
        <f t="shared" si="74"/>
        <v>623.32041634868835</v>
      </c>
      <c r="U124" s="288">
        <f>R124*'Water Use Current M&amp;I'!I124</f>
        <v>201.97889951897389</v>
      </c>
      <c r="V124" s="288">
        <f>S124*'Water Use Current M&amp;I'!I124</f>
        <v>207.5135927498377</v>
      </c>
      <c r="W124" s="288">
        <f>T124*'Water Use Current M&amp;I'!I124</f>
        <v>218.16214572204092</v>
      </c>
      <c r="X124" s="290">
        <f t="shared" si="75"/>
        <v>11.727807042781851</v>
      </c>
      <c r="Y124" s="290">
        <f t="shared" si="76"/>
        <v>12.049176326440435</v>
      </c>
      <c r="Z124" s="292">
        <f t="shared" si="77"/>
        <v>12.667479400871775</v>
      </c>
      <c r="AA124" s="287"/>
      <c r="AB124" s="287"/>
      <c r="AC124" s="287"/>
      <c r="AD124" s="287"/>
      <c r="AF124" s="161" t="s">
        <v>82</v>
      </c>
      <c r="AG124" s="171" t="s">
        <v>789</v>
      </c>
      <c r="AH124" s="236"/>
      <c r="AI124" s="236">
        <f>Input!AE122</f>
        <v>0</v>
      </c>
      <c r="AL124" s="161" t="s">
        <v>82</v>
      </c>
      <c r="AM124" s="171" t="s">
        <v>789</v>
      </c>
      <c r="AN124" s="233">
        <f>Input!AF122</f>
        <v>0</v>
      </c>
      <c r="AO124" s="233">
        <f>AN124*'Water Use Current M&amp;I'!$I$5</f>
        <v>0</v>
      </c>
      <c r="AS124" s="179" t="s">
        <v>82</v>
      </c>
      <c r="AT124" s="171" t="s">
        <v>789</v>
      </c>
      <c r="AU124" s="173">
        <f>Input!AG122</f>
        <v>0</v>
      </c>
      <c r="AV124" s="173">
        <v>0</v>
      </c>
      <c r="AW124" s="170"/>
      <c r="AX124" s="170">
        <f>AU124*'Water Use Current M&amp;I'!$I$122</f>
        <v>0</v>
      </c>
      <c r="AY124" s="173">
        <f t="shared" si="78"/>
        <v>0</v>
      </c>
    </row>
    <row r="125" spans="1:55" x14ac:dyDescent="0.3">
      <c r="A125" s="179" t="s">
        <v>82</v>
      </c>
      <c r="B125" s="333" t="s">
        <v>790</v>
      </c>
      <c r="C125" s="333">
        <f>Input!$J$36</f>
        <v>1395</v>
      </c>
      <c r="D125" s="178">
        <f>'Current Groundwater M&amp;I'!K123</f>
        <v>8.9605735000000006E-2</v>
      </c>
      <c r="E125" s="36">
        <f t="shared" si="110"/>
        <v>1800</v>
      </c>
      <c r="F125" s="173">
        <f t="shared" si="111"/>
        <v>1900</v>
      </c>
      <c r="G125" s="173">
        <f t="shared" si="112"/>
        <v>2100</v>
      </c>
      <c r="H125" s="22">
        <f t="shared" si="63"/>
        <v>6.3723062407197509E-3</v>
      </c>
      <c r="I125" s="22">
        <f t="shared" si="64"/>
        <v>7.7239867724766447E-3</v>
      </c>
      <c r="J125" s="22">
        <f t="shared" si="65"/>
        <v>1.022607323640121E-2</v>
      </c>
      <c r="K125" s="22">
        <f t="shared" si="66"/>
        <v>1584.6135175493109</v>
      </c>
      <c r="L125" s="22">
        <f t="shared" si="67"/>
        <v>1628.0356261458162</v>
      </c>
      <c r="M125" s="35">
        <f t="shared" si="68"/>
        <v>1711.5782190715092</v>
      </c>
      <c r="N125" s="36">
        <f t="shared" si="113"/>
        <v>325</v>
      </c>
      <c r="O125" s="22">
        <f t="shared" si="69"/>
        <v>514999.39320352604</v>
      </c>
      <c r="P125" s="22">
        <f t="shared" si="70"/>
        <v>529111.57849739026</v>
      </c>
      <c r="Q125" s="35">
        <f t="shared" si="71"/>
        <v>556262.92119824048</v>
      </c>
      <c r="R125" s="288">
        <f t="shared" si="72"/>
        <v>577.08257005421115</v>
      </c>
      <c r="S125" s="288">
        <f t="shared" si="73"/>
        <v>592.89597928525063</v>
      </c>
      <c r="T125" s="288">
        <f t="shared" si="74"/>
        <v>623.32041634868835</v>
      </c>
      <c r="U125" s="288">
        <f>R125*'Water Use Current M&amp;I'!I125</f>
        <v>201.97889951897389</v>
      </c>
      <c r="V125" s="288">
        <f>S125*'Water Use Current M&amp;I'!I125</f>
        <v>207.5135927498377</v>
      </c>
      <c r="W125" s="288">
        <f>T125*'Water Use Current M&amp;I'!I125</f>
        <v>218.16214572204092</v>
      </c>
      <c r="X125" s="290">
        <f t="shared" si="75"/>
        <v>18.098467745888804</v>
      </c>
      <c r="Y125" s="290">
        <f t="shared" si="76"/>
        <v>18.594408000839881</v>
      </c>
      <c r="Z125" s="292">
        <f t="shared" si="77"/>
        <v>19.548579416600582</v>
      </c>
      <c r="AA125" s="287"/>
      <c r="AB125" s="287"/>
      <c r="AC125" s="287"/>
      <c r="AD125" s="287"/>
      <c r="AF125" s="161" t="s">
        <v>82</v>
      </c>
      <c r="AG125" s="171" t="s">
        <v>790</v>
      </c>
      <c r="AH125" s="236"/>
      <c r="AI125" s="236">
        <f>Input!AE123</f>
        <v>0</v>
      </c>
      <c r="AL125" s="161" t="s">
        <v>82</v>
      </c>
      <c r="AM125" s="171" t="s">
        <v>790</v>
      </c>
      <c r="AN125" s="233">
        <f>Input!AF123</f>
        <v>0</v>
      </c>
      <c r="AO125" s="233">
        <f>AN125*'Water Use Current M&amp;I'!$I$5</f>
        <v>0</v>
      </c>
      <c r="AS125" s="179" t="s">
        <v>82</v>
      </c>
      <c r="AT125" s="171" t="s">
        <v>790</v>
      </c>
      <c r="AU125" s="173">
        <f>Input!AG123</f>
        <v>0</v>
      </c>
      <c r="AV125" s="173">
        <v>0</v>
      </c>
      <c r="AW125" s="170"/>
      <c r="AX125" s="170">
        <f>AU125*'Water Use Current M&amp;I'!$I$122</f>
        <v>0</v>
      </c>
      <c r="AY125" s="173">
        <f t="shared" si="78"/>
        <v>0</v>
      </c>
    </row>
    <row r="126" spans="1:55" x14ac:dyDescent="0.3">
      <c r="A126" s="179" t="s">
        <v>82</v>
      </c>
      <c r="B126" s="333" t="s">
        <v>792</v>
      </c>
      <c r="C126" s="333">
        <f>Input!$J$36</f>
        <v>1395</v>
      </c>
      <c r="D126" s="178">
        <f>'Current Groundwater M&amp;I'!K124</f>
        <v>5.734767E-3</v>
      </c>
      <c r="E126" s="36">
        <f t="shared" si="110"/>
        <v>1800</v>
      </c>
      <c r="F126" s="173">
        <f t="shared" si="111"/>
        <v>1900</v>
      </c>
      <c r="G126" s="173">
        <f t="shared" si="112"/>
        <v>2100</v>
      </c>
      <c r="H126" s="22">
        <f t="shared" si="63"/>
        <v>6.3723062407197509E-3</v>
      </c>
      <c r="I126" s="22">
        <f t="shared" si="64"/>
        <v>7.7239867724766447E-3</v>
      </c>
      <c r="J126" s="22">
        <f t="shared" si="65"/>
        <v>1.022607323640121E-2</v>
      </c>
      <c r="K126" s="22">
        <f t="shared" si="66"/>
        <v>1584.6135175493109</v>
      </c>
      <c r="L126" s="22">
        <f t="shared" si="67"/>
        <v>1628.0356261458162</v>
      </c>
      <c r="M126" s="35">
        <f t="shared" si="68"/>
        <v>1711.5782190715092</v>
      </c>
      <c r="N126" s="36">
        <f t="shared" si="113"/>
        <v>325</v>
      </c>
      <c r="O126" s="22">
        <f t="shared" si="69"/>
        <v>514999.39320352604</v>
      </c>
      <c r="P126" s="22">
        <f t="shared" si="70"/>
        <v>529111.57849739026</v>
      </c>
      <c r="Q126" s="35">
        <f t="shared" si="71"/>
        <v>556262.92119824048</v>
      </c>
      <c r="R126" s="288">
        <f t="shared" si="72"/>
        <v>577.08257005421115</v>
      </c>
      <c r="S126" s="288">
        <f t="shared" si="73"/>
        <v>592.89597928525063</v>
      </c>
      <c r="T126" s="288">
        <f t="shared" si="74"/>
        <v>623.32041634868835</v>
      </c>
      <c r="U126" s="288">
        <f>R126*'Water Use Current M&amp;I'!I126</f>
        <v>201.97889951897389</v>
      </c>
      <c r="V126" s="288">
        <f>S126*'Water Use Current M&amp;I'!I126</f>
        <v>207.5135927498377</v>
      </c>
      <c r="W126" s="288">
        <f>T126*'Water Use Current M&amp;I'!I126</f>
        <v>218.16214572204092</v>
      </c>
      <c r="X126" s="290">
        <f t="shared" si="75"/>
        <v>1.1583019276577273</v>
      </c>
      <c r="Y126" s="290">
        <f t="shared" si="76"/>
        <v>1.1900421037532085</v>
      </c>
      <c r="Z126" s="292">
        <f t="shared" si="77"/>
        <v>1.2511090739359514</v>
      </c>
      <c r="AA126" s="287"/>
      <c r="AB126" s="287"/>
      <c r="AC126" s="287"/>
      <c r="AD126" s="287"/>
      <c r="AF126" s="161" t="s">
        <v>82</v>
      </c>
      <c r="AG126" s="171" t="s">
        <v>792</v>
      </c>
      <c r="AH126" s="236"/>
      <c r="AI126" s="236">
        <f>Input!AE124</f>
        <v>0</v>
      </c>
      <c r="AL126" s="161" t="s">
        <v>82</v>
      </c>
      <c r="AM126" s="171" t="s">
        <v>792</v>
      </c>
      <c r="AN126" s="233">
        <f>Input!AF124</f>
        <v>0</v>
      </c>
      <c r="AO126" s="233">
        <f>AN126*'Water Use Current M&amp;I'!$I$5</f>
        <v>0</v>
      </c>
      <c r="AS126" s="179" t="s">
        <v>82</v>
      </c>
      <c r="AT126" s="171" t="s">
        <v>792</v>
      </c>
      <c r="AU126" s="173">
        <f>Input!AG124</f>
        <v>0</v>
      </c>
      <c r="AV126" s="173">
        <v>0</v>
      </c>
      <c r="AW126" s="170"/>
      <c r="AX126" s="170">
        <f>AU126*'Water Use Current M&amp;I'!$I$122</f>
        <v>0</v>
      </c>
      <c r="AY126" s="173">
        <f t="shared" si="78"/>
        <v>0</v>
      </c>
    </row>
    <row r="127" spans="1:55" x14ac:dyDescent="0.3">
      <c r="A127" s="179" t="s">
        <v>82</v>
      </c>
      <c r="B127" s="333" t="s">
        <v>793</v>
      </c>
      <c r="C127" s="333">
        <f>Input!$J$36</f>
        <v>1395</v>
      </c>
      <c r="D127" s="178">
        <f>'Current Groundwater M&amp;I'!K125</f>
        <v>0.16200716800000001</v>
      </c>
      <c r="E127" s="36">
        <f t="shared" si="110"/>
        <v>1800</v>
      </c>
      <c r="F127" s="173">
        <f t="shared" si="111"/>
        <v>1900</v>
      </c>
      <c r="G127" s="173">
        <f t="shared" si="112"/>
        <v>2100</v>
      </c>
      <c r="H127" s="22">
        <f t="shared" si="63"/>
        <v>6.3723062407197509E-3</v>
      </c>
      <c r="I127" s="22">
        <f t="shared" si="64"/>
        <v>7.7239867724766447E-3</v>
      </c>
      <c r="J127" s="22">
        <f t="shared" si="65"/>
        <v>1.022607323640121E-2</v>
      </c>
      <c r="K127" s="22">
        <f t="shared" si="66"/>
        <v>1584.6135175493109</v>
      </c>
      <c r="L127" s="22">
        <f t="shared" si="67"/>
        <v>1628.0356261458162</v>
      </c>
      <c r="M127" s="35">
        <f t="shared" si="68"/>
        <v>1711.5782190715092</v>
      </c>
      <c r="N127" s="36">
        <f t="shared" si="113"/>
        <v>325</v>
      </c>
      <c r="O127" s="22">
        <f t="shared" si="69"/>
        <v>514999.39320352604</v>
      </c>
      <c r="P127" s="22">
        <f t="shared" si="70"/>
        <v>529111.57849739026</v>
      </c>
      <c r="Q127" s="35">
        <f t="shared" si="71"/>
        <v>556262.92119824048</v>
      </c>
      <c r="R127" s="288">
        <f t="shared" si="72"/>
        <v>577.08257005421115</v>
      </c>
      <c r="S127" s="288">
        <f t="shared" si="73"/>
        <v>592.89597928525063</v>
      </c>
      <c r="T127" s="288">
        <f t="shared" si="74"/>
        <v>623.32041634868835</v>
      </c>
      <c r="U127" s="288">
        <f>R127*'Water Use Current M&amp;I'!I127</f>
        <v>201.97889951897389</v>
      </c>
      <c r="V127" s="288">
        <f>S127*'Water Use Current M&amp;I'!I127</f>
        <v>207.5135927498377</v>
      </c>
      <c r="W127" s="288">
        <f>T127*'Water Use Current M&amp;I'!I127</f>
        <v>218.16214572204092</v>
      </c>
      <c r="X127" s="290">
        <f t="shared" si="75"/>
        <v>32.722029506825521</v>
      </c>
      <c r="Y127" s="290">
        <f t="shared" si="76"/>
        <v>33.618689482906539</v>
      </c>
      <c r="Z127" s="292">
        <f t="shared" si="77"/>
        <v>35.343831393231163</v>
      </c>
      <c r="AA127" s="287"/>
      <c r="AB127" s="287"/>
      <c r="AC127" s="287"/>
      <c r="AD127" s="287"/>
      <c r="AF127" s="161" t="s">
        <v>82</v>
      </c>
      <c r="AG127" s="171" t="s">
        <v>793</v>
      </c>
      <c r="AH127" s="236"/>
      <c r="AI127" s="236">
        <f>Input!AE125</f>
        <v>0</v>
      </c>
      <c r="AL127" s="161" t="s">
        <v>82</v>
      </c>
      <c r="AM127" s="171" t="s">
        <v>793</v>
      </c>
      <c r="AN127" s="233">
        <f>Input!AF125</f>
        <v>0</v>
      </c>
      <c r="AO127" s="233">
        <f>AN127*'Water Use Current M&amp;I'!$I$5</f>
        <v>0</v>
      </c>
      <c r="AS127" s="179" t="s">
        <v>82</v>
      </c>
      <c r="AT127" s="171" t="s">
        <v>793</v>
      </c>
      <c r="AU127" s="173">
        <f>Input!AG125</f>
        <v>0</v>
      </c>
      <c r="AV127" s="173">
        <v>0</v>
      </c>
      <c r="AW127" s="170"/>
      <c r="AX127" s="170">
        <f>AU127*'Water Use Current M&amp;I'!$I$122</f>
        <v>0</v>
      </c>
      <c r="AY127" s="173">
        <f t="shared" si="78"/>
        <v>0</v>
      </c>
    </row>
    <row r="128" spans="1:55" x14ac:dyDescent="0.3">
      <c r="A128" s="179" t="s">
        <v>315</v>
      </c>
      <c r="B128" s="333" t="s">
        <v>769</v>
      </c>
      <c r="C128" s="333">
        <f>Input!$J$37</f>
        <v>8260</v>
      </c>
      <c r="D128" s="178">
        <f>'Current Groundwater M&amp;I'!K126</f>
        <v>3.874092E-3</v>
      </c>
      <c r="E128" s="319">
        <f>Input!$Z$37</f>
        <v>10600</v>
      </c>
      <c r="F128" s="319">
        <f>Input!$AA$37</f>
        <v>11500</v>
      </c>
      <c r="G128" s="319">
        <f>Input!$AB$37</f>
        <v>12500</v>
      </c>
      <c r="H128" s="22">
        <f t="shared" si="63"/>
        <v>6.2357353396283706E-3</v>
      </c>
      <c r="I128" s="22">
        <f t="shared" si="64"/>
        <v>8.2730611959079443E-3</v>
      </c>
      <c r="J128" s="22">
        <f t="shared" si="65"/>
        <v>1.0357601419384219E-2</v>
      </c>
      <c r="K128" s="22">
        <f t="shared" si="66"/>
        <v>9357.1363140653248</v>
      </c>
      <c r="L128" s="22">
        <f t="shared" si="67"/>
        <v>9746.2813421324972</v>
      </c>
      <c r="M128" s="35">
        <f t="shared" si="68"/>
        <v>10161.200716450789</v>
      </c>
      <c r="N128" s="36">
        <f>Input!K37</f>
        <v>334</v>
      </c>
      <c r="O128" s="22">
        <f t="shared" si="69"/>
        <v>3125283.5288978186</v>
      </c>
      <c r="P128" s="22">
        <f t="shared" si="70"/>
        <v>3255257.9682722539</v>
      </c>
      <c r="Q128" s="35">
        <f t="shared" si="71"/>
        <v>3393841.0392945632</v>
      </c>
      <c r="R128" s="288">
        <f t="shared" si="72"/>
        <v>3502.0364583064502</v>
      </c>
      <c r="S128" s="288">
        <f t="shared" si="73"/>
        <v>3647.679316347474</v>
      </c>
      <c r="T128" s="288">
        <f t="shared" si="74"/>
        <v>3802.9685765815229</v>
      </c>
      <c r="U128" s="288">
        <f>R128*'Water Use Current M&amp;I'!I128</f>
        <v>1225.7127604072575</v>
      </c>
      <c r="V128" s="288">
        <f>S128*'Water Use Current M&amp;I'!I128</f>
        <v>1276.6877607216159</v>
      </c>
      <c r="W128" s="288">
        <f>T128*'Water Use Current M&amp;I'!I128</f>
        <v>1331.039001803533</v>
      </c>
      <c r="X128" s="290">
        <f t="shared" si="75"/>
        <v>4.748523999391673</v>
      </c>
      <c r="Y128" s="290">
        <f t="shared" si="76"/>
        <v>4.9460058403095264</v>
      </c>
      <c r="Z128" s="292">
        <f t="shared" si="77"/>
        <v>5.1565675485750528</v>
      </c>
      <c r="AA128" s="287"/>
      <c r="AB128" s="287"/>
      <c r="AC128" s="287"/>
      <c r="AD128" s="287"/>
      <c r="AF128" s="161" t="s">
        <v>315</v>
      </c>
      <c r="AG128" s="171" t="s">
        <v>769</v>
      </c>
      <c r="AH128" s="236"/>
      <c r="AI128" s="236">
        <f>Input!AE126</f>
        <v>0</v>
      </c>
      <c r="AL128" s="161" t="s">
        <v>315</v>
      </c>
      <c r="AM128" s="171" t="s">
        <v>769</v>
      </c>
      <c r="AN128" s="233">
        <f>Input!AF126</f>
        <v>0</v>
      </c>
      <c r="AO128" s="233">
        <f>AN128*'Water Use Current M&amp;I'!$I$5</f>
        <v>0</v>
      </c>
      <c r="AS128" s="179" t="s">
        <v>315</v>
      </c>
      <c r="AT128" s="171" t="s">
        <v>769</v>
      </c>
      <c r="AU128" s="173">
        <f>Input!AG126</f>
        <v>0</v>
      </c>
      <c r="AV128" s="173">
        <v>0</v>
      </c>
      <c r="AW128" s="170"/>
      <c r="AX128" s="170">
        <f>AU128*'Water Use Current M&amp;I'!$I$128</f>
        <v>0</v>
      </c>
      <c r="AY128" s="173">
        <f t="shared" si="78"/>
        <v>0</v>
      </c>
    </row>
    <row r="129" spans="1:51" x14ac:dyDescent="0.3">
      <c r="A129" s="179" t="s">
        <v>315</v>
      </c>
      <c r="B129" s="333" t="s">
        <v>771</v>
      </c>
      <c r="C129" s="333">
        <f>Input!$J$37</f>
        <v>8260</v>
      </c>
      <c r="D129" s="178">
        <f>'Current Groundwater M&amp;I'!K127</f>
        <v>0.39261501199999999</v>
      </c>
      <c r="E129" s="36">
        <f>$E$128</f>
        <v>10600</v>
      </c>
      <c r="F129" s="12">
        <f>$F$128</f>
        <v>11500</v>
      </c>
      <c r="G129" s="12">
        <f>$G$128</f>
        <v>12500</v>
      </c>
      <c r="H129" s="22">
        <f t="shared" si="63"/>
        <v>6.2357353396283706E-3</v>
      </c>
      <c r="I129" s="22">
        <f t="shared" si="64"/>
        <v>8.2730611959079443E-3</v>
      </c>
      <c r="J129" s="22">
        <f t="shared" si="65"/>
        <v>1.0357601419384219E-2</v>
      </c>
      <c r="K129" s="22">
        <f t="shared" si="66"/>
        <v>9357.1363140653248</v>
      </c>
      <c r="L129" s="22">
        <f t="shared" si="67"/>
        <v>9746.2813421324972</v>
      </c>
      <c r="M129" s="35">
        <f t="shared" si="68"/>
        <v>10161.200716450789</v>
      </c>
      <c r="N129" s="36">
        <f>$N$128</f>
        <v>334</v>
      </c>
      <c r="O129" s="22">
        <f t="shared" si="69"/>
        <v>3125283.5288978186</v>
      </c>
      <c r="P129" s="22">
        <f t="shared" si="70"/>
        <v>3255257.9682722539</v>
      </c>
      <c r="Q129" s="35">
        <f t="shared" si="71"/>
        <v>3393841.0392945632</v>
      </c>
      <c r="R129" s="288">
        <f t="shared" si="72"/>
        <v>3502.0364583064502</v>
      </c>
      <c r="S129" s="288">
        <f t="shared" si="73"/>
        <v>3647.679316347474</v>
      </c>
      <c r="T129" s="288">
        <f t="shared" si="74"/>
        <v>3802.9685765815229</v>
      </c>
      <c r="U129" s="288">
        <f>R129*'Water Use Current M&amp;I'!I129</f>
        <v>1225.7127604072575</v>
      </c>
      <c r="V129" s="288">
        <f>S129*'Water Use Current M&amp;I'!I129</f>
        <v>1276.6877607216159</v>
      </c>
      <c r="W129" s="288">
        <f>T129*'Water Use Current M&amp;I'!I129</f>
        <v>1331.039001803533</v>
      </c>
      <c r="X129" s="290">
        <f t="shared" si="75"/>
        <v>481.23323013584854</v>
      </c>
      <c r="Y129" s="290">
        <f t="shared" si="76"/>
        <v>501.24678049597031</v>
      </c>
      <c r="Z129" s="292">
        <f t="shared" si="77"/>
        <v>522.58589366556214</v>
      </c>
      <c r="AA129" s="287"/>
      <c r="AB129" s="287"/>
      <c r="AC129" s="287"/>
      <c r="AD129" s="287"/>
      <c r="AF129" s="161" t="s">
        <v>315</v>
      </c>
      <c r="AG129" s="171" t="s">
        <v>771</v>
      </c>
      <c r="AH129" s="236"/>
      <c r="AI129" s="236">
        <f>Input!AE127</f>
        <v>0</v>
      </c>
      <c r="AL129" s="161" t="s">
        <v>315</v>
      </c>
      <c r="AM129" s="171" t="s">
        <v>771</v>
      </c>
      <c r="AN129" s="233">
        <f>Input!AF127</f>
        <v>0</v>
      </c>
      <c r="AO129" s="233">
        <f>AN129*'Water Use Current M&amp;I'!$I$5</f>
        <v>0</v>
      </c>
      <c r="AS129" s="179" t="s">
        <v>315</v>
      </c>
      <c r="AT129" s="171" t="s">
        <v>771</v>
      </c>
      <c r="AU129" s="173">
        <f>Input!AG127</f>
        <v>0</v>
      </c>
      <c r="AV129" s="173">
        <v>0</v>
      </c>
      <c r="AW129" s="170"/>
      <c r="AX129" s="170">
        <f>AU129*'Water Use Current M&amp;I'!$I$128</f>
        <v>0</v>
      </c>
      <c r="AY129" s="173">
        <f t="shared" si="78"/>
        <v>0</v>
      </c>
    </row>
    <row r="130" spans="1:51" x14ac:dyDescent="0.3">
      <c r="A130" s="179" t="s">
        <v>315</v>
      </c>
      <c r="B130" s="333" t="s">
        <v>774</v>
      </c>
      <c r="C130" s="333">
        <f>Input!$J$37</f>
        <v>8260</v>
      </c>
      <c r="D130" s="178">
        <f>'Current Groundwater M&amp;I'!K128</f>
        <v>0.49552058100000002</v>
      </c>
      <c r="E130" s="36">
        <f t="shared" ref="E130:E133" si="114">$E$128</f>
        <v>10600</v>
      </c>
      <c r="F130" s="173">
        <f t="shared" ref="F130:F133" si="115">$F$128</f>
        <v>11500</v>
      </c>
      <c r="G130" s="173">
        <f t="shared" ref="G130:G133" si="116">$G$128</f>
        <v>12500</v>
      </c>
      <c r="H130" s="22">
        <f t="shared" si="63"/>
        <v>6.2357353396283706E-3</v>
      </c>
      <c r="I130" s="22">
        <f t="shared" si="64"/>
        <v>8.2730611959079443E-3</v>
      </c>
      <c r="J130" s="22">
        <f t="shared" si="65"/>
        <v>1.0357601419384219E-2</v>
      </c>
      <c r="K130" s="22">
        <f t="shared" si="66"/>
        <v>9357.1363140653248</v>
      </c>
      <c r="L130" s="22">
        <f t="shared" si="67"/>
        <v>9746.2813421324972</v>
      </c>
      <c r="M130" s="35">
        <f t="shared" si="68"/>
        <v>10161.200716450789</v>
      </c>
      <c r="N130" s="36">
        <f t="shared" ref="N130:N133" si="117">$N$128</f>
        <v>334</v>
      </c>
      <c r="O130" s="22">
        <f t="shared" si="69"/>
        <v>3125283.5288978186</v>
      </c>
      <c r="P130" s="22">
        <f t="shared" si="70"/>
        <v>3255257.9682722539</v>
      </c>
      <c r="Q130" s="35">
        <f t="shared" si="71"/>
        <v>3393841.0392945632</v>
      </c>
      <c r="R130" s="288">
        <f t="shared" si="72"/>
        <v>3502.0364583064502</v>
      </c>
      <c r="S130" s="288">
        <f t="shared" si="73"/>
        <v>3647.679316347474</v>
      </c>
      <c r="T130" s="288">
        <f t="shared" si="74"/>
        <v>3802.9685765815229</v>
      </c>
      <c r="U130" s="288">
        <f>R130*'Water Use Current M&amp;I'!I130</f>
        <v>1225.7127604072575</v>
      </c>
      <c r="V130" s="288">
        <f>S130*'Water Use Current M&amp;I'!I130</f>
        <v>1276.6877607216159</v>
      </c>
      <c r="W130" s="288">
        <f>T130*'Water Use Current M&amp;I'!I130</f>
        <v>1331.039001803533</v>
      </c>
      <c r="X130" s="290">
        <f t="shared" si="75"/>
        <v>607.36589917611809</v>
      </c>
      <c r="Y130" s="290">
        <f t="shared" si="76"/>
        <v>632.62506094836408</v>
      </c>
      <c r="Z130" s="292">
        <f t="shared" si="77"/>
        <v>659.55721950734676</v>
      </c>
      <c r="AA130" s="287"/>
      <c r="AB130" s="287"/>
      <c r="AC130" s="287"/>
      <c r="AD130" s="287"/>
      <c r="AF130" s="161" t="s">
        <v>315</v>
      </c>
      <c r="AG130" s="171" t="s">
        <v>774</v>
      </c>
      <c r="AH130" s="236"/>
      <c r="AI130" s="236">
        <f>Input!AE128</f>
        <v>0</v>
      </c>
      <c r="AL130" s="161" t="s">
        <v>315</v>
      </c>
      <c r="AM130" s="171" t="s">
        <v>774</v>
      </c>
      <c r="AN130" s="233">
        <f>Input!AF128</f>
        <v>0</v>
      </c>
      <c r="AO130" s="233">
        <f>AN130*'Water Use Current M&amp;I'!$I$5</f>
        <v>0</v>
      </c>
      <c r="AS130" s="179" t="s">
        <v>315</v>
      </c>
      <c r="AT130" s="171" t="s">
        <v>774</v>
      </c>
      <c r="AU130" s="173">
        <f>Input!AG128</f>
        <v>0</v>
      </c>
      <c r="AV130" s="173">
        <v>0</v>
      </c>
      <c r="AW130" s="170"/>
      <c r="AX130" s="170">
        <f>AU130*'Water Use Current M&amp;I'!$I$128</f>
        <v>0</v>
      </c>
      <c r="AY130" s="173">
        <f t="shared" si="78"/>
        <v>0</v>
      </c>
    </row>
    <row r="131" spans="1:51" x14ac:dyDescent="0.3">
      <c r="A131" s="179" t="s">
        <v>315</v>
      </c>
      <c r="B131" s="333" t="s">
        <v>775</v>
      </c>
      <c r="C131" s="333">
        <f>Input!$J$37</f>
        <v>8260</v>
      </c>
      <c r="D131" s="178">
        <f>'Current Groundwater M&amp;I'!K129</f>
        <v>9.1404358000000005E-2</v>
      </c>
      <c r="E131" s="36">
        <f t="shared" si="114"/>
        <v>10600</v>
      </c>
      <c r="F131" s="173">
        <f t="shared" si="115"/>
        <v>11500</v>
      </c>
      <c r="G131" s="173">
        <f t="shared" si="116"/>
        <v>12500</v>
      </c>
      <c r="H131" s="22">
        <f t="shared" si="63"/>
        <v>6.2357353396283706E-3</v>
      </c>
      <c r="I131" s="22">
        <f t="shared" si="64"/>
        <v>8.2730611959079443E-3</v>
      </c>
      <c r="J131" s="22">
        <f t="shared" si="65"/>
        <v>1.0357601419384219E-2</v>
      </c>
      <c r="K131" s="22">
        <f t="shared" si="66"/>
        <v>9357.1363140653248</v>
      </c>
      <c r="L131" s="22">
        <f t="shared" si="67"/>
        <v>9746.2813421324972</v>
      </c>
      <c r="M131" s="35">
        <f t="shared" si="68"/>
        <v>10161.200716450789</v>
      </c>
      <c r="N131" s="36">
        <f t="shared" si="117"/>
        <v>334</v>
      </c>
      <c r="O131" s="22">
        <f t="shared" si="69"/>
        <v>3125283.5288978186</v>
      </c>
      <c r="P131" s="22">
        <f t="shared" si="70"/>
        <v>3255257.9682722539</v>
      </c>
      <c r="Q131" s="35">
        <f t="shared" si="71"/>
        <v>3393841.0392945632</v>
      </c>
      <c r="R131" s="288">
        <f t="shared" si="72"/>
        <v>3502.0364583064502</v>
      </c>
      <c r="S131" s="288">
        <f t="shared" si="73"/>
        <v>3647.679316347474</v>
      </c>
      <c r="T131" s="288">
        <f t="shared" si="74"/>
        <v>3802.9685765815229</v>
      </c>
      <c r="U131" s="288">
        <f>R131*'Water Use Current M&amp;I'!I131</f>
        <v>1225.7127604072575</v>
      </c>
      <c r="V131" s="288">
        <f>S131*'Water Use Current M&amp;I'!I131</f>
        <v>1276.6877607216159</v>
      </c>
      <c r="W131" s="288">
        <f>T131*'Water Use Current M&amp;I'!I131</f>
        <v>1331.039001803533</v>
      </c>
      <c r="X131" s="290">
        <f t="shared" si="75"/>
        <v>112.0354879574332</v>
      </c>
      <c r="Y131" s="290">
        <f t="shared" si="76"/>
        <v>116.69482513521692</v>
      </c>
      <c r="Z131" s="292">
        <f t="shared" si="77"/>
        <v>121.66276543281278</v>
      </c>
      <c r="AA131" s="287"/>
      <c r="AB131" s="287"/>
      <c r="AC131" s="287"/>
      <c r="AD131" s="287"/>
      <c r="AF131" s="161" t="s">
        <v>315</v>
      </c>
      <c r="AG131" s="171" t="s">
        <v>775</v>
      </c>
      <c r="AH131" s="236"/>
      <c r="AI131" s="236">
        <f>Input!AE129</f>
        <v>0</v>
      </c>
      <c r="AL131" s="161" t="s">
        <v>315</v>
      </c>
      <c r="AM131" s="171" t="s">
        <v>775</v>
      </c>
      <c r="AN131" s="233">
        <f>Input!AF129</f>
        <v>0</v>
      </c>
      <c r="AO131" s="233">
        <f>AN131*'Water Use Current M&amp;I'!$I$5</f>
        <v>0</v>
      </c>
      <c r="AS131" s="179" t="s">
        <v>315</v>
      </c>
      <c r="AT131" s="171" t="s">
        <v>775</v>
      </c>
      <c r="AU131" s="173">
        <f>Input!AG129</f>
        <v>0</v>
      </c>
      <c r="AV131" s="173">
        <v>0</v>
      </c>
      <c r="AW131" s="170"/>
      <c r="AX131" s="170">
        <f>AU131*'Water Use Current M&amp;I'!$I$128</f>
        <v>0</v>
      </c>
      <c r="AY131" s="173">
        <f t="shared" si="78"/>
        <v>0</v>
      </c>
    </row>
    <row r="132" spans="1:51" x14ac:dyDescent="0.3">
      <c r="A132" s="179" t="s">
        <v>315</v>
      </c>
      <c r="B132" s="333" t="s">
        <v>777</v>
      </c>
      <c r="C132" s="333">
        <f>Input!$J$37</f>
        <v>8260</v>
      </c>
      <c r="D132" s="178">
        <f>'Current Groundwater M&amp;I'!K130</f>
        <v>1.6343825999999999E-2</v>
      </c>
      <c r="E132" s="36">
        <f t="shared" si="114"/>
        <v>10600</v>
      </c>
      <c r="F132" s="173">
        <f t="shared" si="115"/>
        <v>11500</v>
      </c>
      <c r="G132" s="173">
        <f t="shared" si="116"/>
        <v>12500</v>
      </c>
      <c r="H132" s="22">
        <f t="shared" si="63"/>
        <v>6.2357353396283706E-3</v>
      </c>
      <c r="I132" s="22">
        <f t="shared" si="64"/>
        <v>8.2730611959079443E-3</v>
      </c>
      <c r="J132" s="22">
        <f t="shared" si="65"/>
        <v>1.0357601419384219E-2</v>
      </c>
      <c r="K132" s="22">
        <f t="shared" si="66"/>
        <v>9357.1363140653248</v>
      </c>
      <c r="L132" s="22">
        <f t="shared" si="67"/>
        <v>9746.2813421324972</v>
      </c>
      <c r="M132" s="35">
        <f t="shared" si="68"/>
        <v>10161.200716450789</v>
      </c>
      <c r="N132" s="36">
        <f t="shared" si="117"/>
        <v>334</v>
      </c>
      <c r="O132" s="22">
        <f t="shared" si="69"/>
        <v>3125283.5288978186</v>
      </c>
      <c r="P132" s="22">
        <f t="shared" si="70"/>
        <v>3255257.9682722539</v>
      </c>
      <c r="Q132" s="35">
        <f t="shared" si="71"/>
        <v>3393841.0392945632</v>
      </c>
      <c r="R132" s="288">
        <f t="shared" si="72"/>
        <v>3502.0364583064502</v>
      </c>
      <c r="S132" s="288">
        <f t="shared" si="73"/>
        <v>3647.679316347474</v>
      </c>
      <c r="T132" s="288">
        <f t="shared" si="74"/>
        <v>3802.9685765815229</v>
      </c>
      <c r="U132" s="288">
        <f>R132*'Water Use Current M&amp;I'!I132</f>
        <v>1225.7127604072575</v>
      </c>
      <c r="V132" s="288">
        <f>S132*'Water Use Current M&amp;I'!I132</f>
        <v>1276.6877607216159</v>
      </c>
      <c r="W132" s="288">
        <f>T132*'Water Use Current M&amp;I'!I132</f>
        <v>1331.039001803533</v>
      </c>
      <c r="X132" s="290">
        <f t="shared" si="75"/>
        <v>20.032836082075903</v>
      </c>
      <c r="Y132" s="290">
        <f t="shared" si="76"/>
        <v>20.865962617563724</v>
      </c>
      <c r="Z132" s="292">
        <f t="shared" si="77"/>
        <v>21.754269844690629</v>
      </c>
      <c r="AA132" s="287"/>
      <c r="AB132" s="287"/>
      <c r="AC132" s="287"/>
      <c r="AD132" s="287"/>
      <c r="AF132" s="161" t="s">
        <v>315</v>
      </c>
      <c r="AG132" s="171" t="s">
        <v>777</v>
      </c>
      <c r="AH132" s="236"/>
      <c r="AI132" s="236">
        <f>Input!AE130</f>
        <v>0</v>
      </c>
      <c r="AL132" s="161" t="s">
        <v>315</v>
      </c>
      <c r="AM132" s="171" t="s">
        <v>777</v>
      </c>
      <c r="AN132" s="233">
        <f>Input!AF130</f>
        <v>0</v>
      </c>
      <c r="AO132" s="233">
        <f>AN132*'Water Use Current M&amp;I'!$I$5</f>
        <v>0</v>
      </c>
      <c r="AS132" s="179" t="s">
        <v>315</v>
      </c>
      <c r="AT132" s="171" t="s">
        <v>777</v>
      </c>
      <c r="AU132" s="173">
        <f>Input!AG130</f>
        <v>0</v>
      </c>
      <c r="AV132" s="173">
        <v>0</v>
      </c>
      <c r="AW132" s="170"/>
      <c r="AX132" s="170">
        <f>AU132*'Water Use Current M&amp;I'!$I$128</f>
        <v>0</v>
      </c>
      <c r="AY132" s="173">
        <f t="shared" si="78"/>
        <v>0</v>
      </c>
    </row>
    <row r="133" spans="1:51" x14ac:dyDescent="0.3">
      <c r="A133" s="179" t="s">
        <v>315</v>
      </c>
      <c r="B133" s="333" t="s">
        <v>789</v>
      </c>
      <c r="C133" s="333">
        <f>Input!$J$37</f>
        <v>8260</v>
      </c>
      <c r="D133" s="178">
        <f>'Current Groundwater M&amp;I'!K131</f>
        <v>2.42131E-4</v>
      </c>
      <c r="E133" s="36">
        <f t="shared" si="114"/>
        <v>10600</v>
      </c>
      <c r="F133" s="173">
        <f t="shared" si="115"/>
        <v>11500</v>
      </c>
      <c r="G133" s="173">
        <f t="shared" si="116"/>
        <v>12500</v>
      </c>
      <c r="H133" s="22">
        <f t="shared" si="63"/>
        <v>6.2357353396283706E-3</v>
      </c>
      <c r="I133" s="22">
        <f t="shared" si="64"/>
        <v>8.2730611959079443E-3</v>
      </c>
      <c r="J133" s="22">
        <f t="shared" si="65"/>
        <v>1.0357601419384219E-2</v>
      </c>
      <c r="K133" s="22">
        <f t="shared" si="66"/>
        <v>9357.1363140653248</v>
      </c>
      <c r="L133" s="22">
        <f t="shared" si="67"/>
        <v>9746.2813421324972</v>
      </c>
      <c r="M133" s="35">
        <f t="shared" si="68"/>
        <v>10161.200716450789</v>
      </c>
      <c r="N133" s="36">
        <f t="shared" si="117"/>
        <v>334</v>
      </c>
      <c r="O133" s="22">
        <f t="shared" si="69"/>
        <v>3125283.5288978186</v>
      </c>
      <c r="P133" s="22">
        <f t="shared" si="70"/>
        <v>3255257.9682722539</v>
      </c>
      <c r="Q133" s="35">
        <f t="shared" si="71"/>
        <v>3393841.0392945632</v>
      </c>
      <c r="R133" s="288">
        <f t="shared" si="72"/>
        <v>3502.0364583064502</v>
      </c>
      <c r="S133" s="288">
        <f t="shared" si="73"/>
        <v>3647.679316347474</v>
      </c>
      <c r="T133" s="288">
        <f t="shared" si="74"/>
        <v>3802.9685765815229</v>
      </c>
      <c r="U133" s="288">
        <f>R133*'Water Use Current M&amp;I'!I133</f>
        <v>1225.7127604072575</v>
      </c>
      <c r="V133" s="288">
        <f>S133*'Water Use Current M&amp;I'!I133</f>
        <v>1276.6877607216159</v>
      </c>
      <c r="W133" s="288">
        <f>T133*'Water Use Current M&amp;I'!I133</f>
        <v>1331.039001803533</v>
      </c>
      <c r="X133" s="290">
        <f t="shared" si="75"/>
        <v>0.29678305639016966</v>
      </c>
      <c r="Y133" s="290">
        <f t="shared" si="76"/>
        <v>0.30912568419128555</v>
      </c>
      <c r="Z133" s="292">
        <f t="shared" si="77"/>
        <v>0.32228580454569122</v>
      </c>
      <c r="AA133" s="287"/>
      <c r="AB133" s="287"/>
      <c r="AC133" s="287"/>
      <c r="AD133" s="287"/>
      <c r="AF133" s="161" t="s">
        <v>315</v>
      </c>
      <c r="AG133" s="171" t="s">
        <v>789</v>
      </c>
      <c r="AH133" s="236"/>
      <c r="AI133" s="236">
        <f>Input!AE131</f>
        <v>0</v>
      </c>
      <c r="AL133" s="161" t="s">
        <v>315</v>
      </c>
      <c r="AM133" s="171" t="s">
        <v>789</v>
      </c>
      <c r="AN133" s="233">
        <f>Input!AF131</f>
        <v>0</v>
      </c>
      <c r="AO133" s="233">
        <f>AN133*'Water Use Current M&amp;I'!$I$5</f>
        <v>0</v>
      </c>
      <c r="AS133" s="179" t="s">
        <v>315</v>
      </c>
      <c r="AT133" s="171" t="s">
        <v>789</v>
      </c>
      <c r="AU133" s="173">
        <f>Input!AG131</f>
        <v>0</v>
      </c>
      <c r="AV133" s="173">
        <v>0</v>
      </c>
      <c r="AW133" s="170"/>
      <c r="AX133" s="170">
        <f>AU133*'Water Use Current M&amp;I'!$I$128</f>
        <v>0</v>
      </c>
      <c r="AY133" s="173">
        <f t="shared" si="78"/>
        <v>0</v>
      </c>
    </row>
    <row r="134" spans="1:51" x14ac:dyDescent="0.3">
      <c r="A134" s="179" t="s">
        <v>288</v>
      </c>
      <c r="B134" s="333" t="s">
        <v>832</v>
      </c>
      <c r="C134" s="333">
        <f>Input!$J$38</f>
        <v>51361</v>
      </c>
      <c r="D134" s="178">
        <f>'Current Groundwater M&amp;I'!K132</f>
        <v>0.23755378599999999</v>
      </c>
      <c r="E134" s="319">
        <f>Input!$Z$38</f>
        <v>95800</v>
      </c>
      <c r="F134" s="319">
        <f>Input!$AA$38</f>
        <v>105300</v>
      </c>
      <c r="G134" s="319">
        <f>Input!$AB$38</f>
        <v>117000</v>
      </c>
      <c r="H134" s="22">
        <f t="shared" ref="H134:H197" si="118">(LN(E134/C134))/40</f>
        <v>1.5584588884491764E-2</v>
      </c>
      <c r="I134" s="22">
        <f t="shared" ref="I134:I197" si="119">(LN(F134/C134)/40)</f>
        <v>1.7948357238569638E-2</v>
      </c>
      <c r="J134" s="22">
        <f t="shared" ref="J134:J197" si="120">(LN(G134/C134))/40</f>
        <v>2.0582370130015293E-2</v>
      </c>
      <c r="K134" s="22">
        <f t="shared" ref="K134:K197" si="121">C134*EXP(H134*20)</f>
        <v>70145.447464536133</v>
      </c>
      <c r="L134" s="22">
        <f t="shared" ref="L134:L197" si="122">C134*EXP(I134*20)</f>
        <v>73541.235371728704</v>
      </c>
      <c r="M134" s="35">
        <f t="shared" ref="M134:M197" si="123">C134*EXP(J134*20)</f>
        <v>77519.268572400746</v>
      </c>
      <c r="N134" s="36">
        <f>Input!K38</f>
        <v>169</v>
      </c>
      <c r="O134" s="22">
        <f t="shared" ref="O134:O197" si="124">N134*K134</f>
        <v>11854580.621506607</v>
      </c>
      <c r="P134" s="22">
        <f t="shared" ref="P134:P197" si="125">N134*L134</f>
        <v>12428468.777822152</v>
      </c>
      <c r="Q134" s="35">
        <f t="shared" ref="Q134:Q197" si="126">N134*M134</f>
        <v>13100756.388735726</v>
      </c>
      <c r="R134" s="288">
        <f t="shared" ref="R134:R197" si="127">(O134/1000000)*1120.55</f>
        <v>13283.650315429228</v>
      </c>
      <c r="S134" s="288">
        <f t="shared" ref="S134:S197" si="128">(P134/1000000)*1120.55</f>
        <v>13926.720688988611</v>
      </c>
      <c r="T134" s="288">
        <f t="shared" ref="T134:T197" si="129">(Q134/1000000)*1120.55</f>
        <v>14680.052571397819</v>
      </c>
      <c r="U134" s="288">
        <f>R134*'Water Use Current M&amp;I'!I134</f>
        <v>4649.2776104002296</v>
      </c>
      <c r="V134" s="288">
        <f>S134*'Water Use Current M&amp;I'!I134</f>
        <v>4874.3522411460135</v>
      </c>
      <c r="W134" s="288">
        <f>T134*'Water Use Current M&amp;I'!I134</f>
        <v>5138.0183999892361</v>
      </c>
      <c r="X134" s="290">
        <f t="shared" ref="X134:X197" si="130">U134*D134</f>
        <v>1104.4534985156074</v>
      </c>
      <c r="Y134" s="290">
        <f t="shared" ref="Y134:Y197" si="131">V134*D134</f>
        <v>1157.9208291818204</v>
      </c>
      <c r="Z134" s="292">
        <f t="shared" ref="Z134:Z197" si="132">W134*D134</f>
        <v>1220.5557234551054</v>
      </c>
      <c r="AA134" s="287"/>
      <c r="AB134" s="287"/>
      <c r="AC134" s="287"/>
      <c r="AD134" s="287"/>
      <c r="AF134" s="161" t="s">
        <v>288</v>
      </c>
      <c r="AG134" s="171" t="s">
        <v>832</v>
      </c>
      <c r="AH134" s="236"/>
      <c r="AI134" s="236">
        <f>Input!AE132</f>
        <v>0</v>
      </c>
      <c r="AL134" s="161" t="s">
        <v>288</v>
      </c>
      <c r="AM134" s="171" t="s">
        <v>832</v>
      </c>
      <c r="AN134" s="233">
        <f>Input!AF132</f>
        <v>0</v>
      </c>
      <c r="AO134" s="233">
        <f>AN134*'Water Use Current M&amp;I'!$I$5</f>
        <v>0</v>
      </c>
      <c r="AS134" s="179" t="s">
        <v>288</v>
      </c>
      <c r="AT134" s="171" t="s">
        <v>832</v>
      </c>
      <c r="AU134" s="173">
        <f>Input!AG132</f>
        <v>0</v>
      </c>
      <c r="AV134" s="173">
        <v>0</v>
      </c>
      <c r="AW134" s="170"/>
      <c r="AX134" s="170">
        <f>AU134*'Water Use Current M&amp;I'!$I$134</f>
        <v>0</v>
      </c>
      <c r="AY134" s="173">
        <f t="shared" ref="AY134:AY197" si="133">AX134*AV134</f>
        <v>0</v>
      </c>
    </row>
    <row r="135" spans="1:51" x14ac:dyDescent="0.3">
      <c r="A135" s="179" t="s">
        <v>288</v>
      </c>
      <c r="B135" s="333" t="s">
        <v>834</v>
      </c>
      <c r="C135" s="333">
        <f>Input!$J$38</f>
        <v>51361</v>
      </c>
      <c r="D135" s="178">
        <f>'Current Groundwater M&amp;I'!K133</f>
        <v>0.72085823900000001</v>
      </c>
      <c r="E135" s="36">
        <f>$E$134</f>
        <v>95800</v>
      </c>
      <c r="F135" s="12">
        <f>$F$134</f>
        <v>105300</v>
      </c>
      <c r="G135" s="12">
        <f>$G$134</f>
        <v>117000</v>
      </c>
      <c r="H135" s="22">
        <f t="shared" si="118"/>
        <v>1.5584588884491764E-2</v>
      </c>
      <c r="I135" s="22">
        <f t="shared" si="119"/>
        <v>1.7948357238569638E-2</v>
      </c>
      <c r="J135" s="22">
        <f t="shared" si="120"/>
        <v>2.0582370130015293E-2</v>
      </c>
      <c r="K135" s="22">
        <f t="shared" si="121"/>
        <v>70145.447464536133</v>
      </c>
      <c r="L135" s="22">
        <f t="shared" si="122"/>
        <v>73541.235371728704</v>
      </c>
      <c r="M135" s="35">
        <f t="shared" si="123"/>
        <v>77519.268572400746</v>
      </c>
      <c r="N135" s="36">
        <f>$N$134</f>
        <v>169</v>
      </c>
      <c r="O135" s="22">
        <f t="shared" si="124"/>
        <v>11854580.621506607</v>
      </c>
      <c r="P135" s="22">
        <f t="shared" si="125"/>
        <v>12428468.777822152</v>
      </c>
      <c r="Q135" s="35">
        <f t="shared" si="126"/>
        <v>13100756.388735726</v>
      </c>
      <c r="R135" s="288">
        <f t="shared" si="127"/>
        <v>13283.650315429228</v>
      </c>
      <c r="S135" s="288">
        <f t="shared" si="128"/>
        <v>13926.720688988611</v>
      </c>
      <c r="T135" s="288">
        <f t="shared" si="129"/>
        <v>14680.052571397819</v>
      </c>
      <c r="U135" s="288">
        <f>R135*'Water Use Current M&amp;I'!I135</f>
        <v>4649.2776104002296</v>
      </c>
      <c r="V135" s="288">
        <f>S135*'Water Use Current M&amp;I'!I135</f>
        <v>4874.3522411460135</v>
      </c>
      <c r="W135" s="288">
        <f>T135*'Water Use Current M&amp;I'!I135</f>
        <v>5138.0183999892361</v>
      </c>
      <c r="X135" s="290">
        <f t="shared" si="130"/>
        <v>3351.4700708552377</v>
      </c>
      <c r="Y135" s="290">
        <f t="shared" si="131"/>
        <v>3513.7169728182189</v>
      </c>
      <c r="Z135" s="292">
        <f t="shared" si="132"/>
        <v>3703.7828957658385</v>
      </c>
      <c r="AA135" s="287"/>
      <c r="AB135" s="287"/>
      <c r="AC135" s="287"/>
      <c r="AD135" s="287"/>
      <c r="AF135" s="161" t="s">
        <v>288</v>
      </c>
      <c r="AG135" s="171" t="s">
        <v>834</v>
      </c>
      <c r="AH135" s="236" t="s">
        <v>882</v>
      </c>
      <c r="AI135" s="236">
        <f>Input!AE133</f>
        <v>230</v>
      </c>
      <c r="AL135" s="161" t="s">
        <v>288</v>
      </c>
      <c r="AM135" s="171" t="s">
        <v>834</v>
      </c>
      <c r="AN135" s="233">
        <f>Input!AF133</f>
        <v>0</v>
      </c>
      <c r="AO135" s="233">
        <f>AN135*'Water Use Current M&amp;I'!$I$5</f>
        <v>0</v>
      </c>
      <c r="AS135" s="179" t="s">
        <v>288</v>
      </c>
      <c r="AT135" s="171" t="s">
        <v>834</v>
      </c>
      <c r="AU135" s="173">
        <f>Input!AG133</f>
        <v>0</v>
      </c>
      <c r="AV135" s="173">
        <v>0</v>
      </c>
      <c r="AW135" s="170"/>
      <c r="AX135" s="170">
        <f>AU135*'Water Use Current M&amp;I'!$I$134</f>
        <v>0</v>
      </c>
      <c r="AY135" s="173">
        <f t="shared" si="133"/>
        <v>0</v>
      </c>
    </row>
    <row r="136" spans="1:51" x14ac:dyDescent="0.3">
      <c r="A136" s="179" t="s">
        <v>288</v>
      </c>
      <c r="B136" s="333" t="s">
        <v>835</v>
      </c>
      <c r="C136" s="333">
        <f>Input!$J$38</f>
        <v>51361</v>
      </c>
      <c r="D136" s="178">
        <f>'Current Groundwater M&amp;I'!K134</f>
        <v>4.1587974999999999E-2</v>
      </c>
      <c r="E136" s="36">
        <f>$E$134</f>
        <v>95800</v>
      </c>
      <c r="F136" s="173">
        <f>$F$134</f>
        <v>105300</v>
      </c>
      <c r="G136" s="173">
        <f>$G$134</f>
        <v>117000</v>
      </c>
      <c r="H136" s="22">
        <f t="shared" si="118"/>
        <v>1.5584588884491764E-2</v>
      </c>
      <c r="I136" s="22">
        <f t="shared" si="119"/>
        <v>1.7948357238569638E-2</v>
      </c>
      <c r="J136" s="22">
        <f t="shared" si="120"/>
        <v>2.0582370130015293E-2</v>
      </c>
      <c r="K136" s="22">
        <f t="shared" si="121"/>
        <v>70145.447464536133</v>
      </c>
      <c r="L136" s="22">
        <f t="shared" si="122"/>
        <v>73541.235371728704</v>
      </c>
      <c r="M136" s="35">
        <f t="shared" si="123"/>
        <v>77519.268572400746</v>
      </c>
      <c r="N136" s="36">
        <f>$N$134</f>
        <v>169</v>
      </c>
      <c r="O136" s="22">
        <f t="shared" si="124"/>
        <v>11854580.621506607</v>
      </c>
      <c r="P136" s="22">
        <f t="shared" si="125"/>
        <v>12428468.777822152</v>
      </c>
      <c r="Q136" s="35">
        <f t="shared" si="126"/>
        <v>13100756.388735726</v>
      </c>
      <c r="R136" s="288">
        <f t="shared" si="127"/>
        <v>13283.650315429228</v>
      </c>
      <c r="S136" s="288">
        <f t="shared" si="128"/>
        <v>13926.720688988611</v>
      </c>
      <c r="T136" s="288">
        <f t="shared" si="129"/>
        <v>14680.052571397819</v>
      </c>
      <c r="U136" s="288">
        <f>R136*'Water Use Current M&amp;I'!I136</f>
        <v>4649.2776104002296</v>
      </c>
      <c r="V136" s="288">
        <f>S136*'Water Use Current M&amp;I'!I136</f>
        <v>4874.3522411460135</v>
      </c>
      <c r="W136" s="288">
        <f>T136*'Water Use Current M&amp;I'!I136</f>
        <v>5138.0183999892361</v>
      </c>
      <c r="X136" s="290">
        <f t="shared" si="130"/>
        <v>193.35404102938449</v>
      </c>
      <c r="Y136" s="290">
        <f t="shared" si="131"/>
        <v>202.71443914597438</v>
      </c>
      <c r="Z136" s="292">
        <f t="shared" si="132"/>
        <v>213.67978076829235</v>
      </c>
      <c r="AA136" s="287"/>
      <c r="AB136" s="287"/>
      <c r="AC136" s="287"/>
      <c r="AD136" s="287"/>
      <c r="AF136" s="161" t="s">
        <v>288</v>
      </c>
      <c r="AG136" s="171" t="s">
        <v>835</v>
      </c>
      <c r="AH136" s="236"/>
      <c r="AI136" s="236">
        <f>Input!AE134</f>
        <v>0</v>
      </c>
      <c r="AL136" s="161" t="s">
        <v>288</v>
      </c>
      <c r="AM136" s="171" t="s">
        <v>835</v>
      </c>
      <c r="AN136" s="233">
        <f>Input!AF134</f>
        <v>0</v>
      </c>
      <c r="AO136" s="233">
        <f>AN136*'Water Use Current M&amp;I'!$I$5</f>
        <v>0</v>
      </c>
      <c r="AS136" s="179" t="s">
        <v>288</v>
      </c>
      <c r="AT136" s="171" t="s">
        <v>835</v>
      </c>
      <c r="AU136" s="173">
        <f>Input!AG134</f>
        <v>0</v>
      </c>
      <c r="AV136" s="173">
        <v>0</v>
      </c>
      <c r="AW136" s="170"/>
      <c r="AX136" s="170">
        <f>AU136*'Water Use Current M&amp;I'!$I$134</f>
        <v>0</v>
      </c>
      <c r="AY136" s="173">
        <f t="shared" si="133"/>
        <v>0</v>
      </c>
    </row>
    <row r="137" spans="1:51" x14ac:dyDescent="0.3">
      <c r="A137" s="179" t="s">
        <v>316</v>
      </c>
      <c r="B137" s="333" t="s">
        <v>779</v>
      </c>
      <c r="C137" s="333">
        <f>Input!$J$39</f>
        <v>7305</v>
      </c>
      <c r="D137" s="178">
        <f>'Current Groundwater M&amp;I'!K135</f>
        <v>1</v>
      </c>
      <c r="E137" s="319">
        <f>Input!$Z$39</f>
        <v>22200</v>
      </c>
      <c r="F137" s="319">
        <f>Input!$AA$39</f>
        <v>22800</v>
      </c>
      <c r="G137" s="319">
        <f>Input!$AB$39</f>
        <v>23700</v>
      </c>
      <c r="H137" s="22">
        <f t="shared" si="118"/>
        <v>2.7788331091889273E-2</v>
      </c>
      <c r="I137" s="22">
        <f t="shared" si="119"/>
        <v>2.8455037268943308E-2</v>
      </c>
      <c r="J137" s="22">
        <f t="shared" si="120"/>
        <v>2.9422900073460566E-2</v>
      </c>
      <c r="K137" s="22">
        <f t="shared" si="121"/>
        <v>12734.637804036674</v>
      </c>
      <c r="L137" s="22">
        <f t="shared" si="122"/>
        <v>12905.580188430118</v>
      </c>
      <c r="M137" s="35">
        <f t="shared" si="123"/>
        <v>13157.830368263607</v>
      </c>
      <c r="N137" s="36">
        <f>Input!K39</f>
        <v>183</v>
      </c>
      <c r="O137" s="22">
        <f t="shared" si="124"/>
        <v>2330438.7181387115</v>
      </c>
      <c r="P137" s="22">
        <f t="shared" si="125"/>
        <v>2361721.1744827116</v>
      </c>
      <c r="Q137" s="35">
        <f t="shared" si="126"/>
        <v>2407882.9573922399</v>
      </c>
      <c r="R137" s="288">
        <f t="shared" si="127"/>
        <v>2611.3731056103334</v>
      </c>
      <c r="S137" s="288">
        <f t="shared" si="128"/>
        <v>2646.4266620666021</v>
      </c>
      <c r="T137" s="288">
        <f t="shared" si="129"/>
        <v>2698.1532479058747</v>
      </c>
      <c r="U137" s="288">
        <f>R137*'Water Use Current M&amp;I'!I137</f>
        <v>913.98058696361659</v>
      </c>
      <c r="V137" s="288">
        <f>S137*'Water Use Current M&amp;I'!I137</f>
        <v>926.24933172331066</v>
      </c>
      <c r="W137" s="288">
        <f>T137*'Water Use Current M&amp;I'!I137</f>
        <v>944.35363676705606</v>
      </c>
      <c r="X137" s="290">
        <f t="shared" si="130"/>
        <v>913.98058696361659</v>
      </c>
      <c r="Y137" s="290">
        <f t="shared" si="131"/>
        <v>926.24933172331066</v>
      </c>
      <c r="Z137" s="292">
        <f t="shared" si="132"/>
        <v>944.35363676705606</v>
      </c>
      <c r="AA137" s="287"/>
      <c r="AB137" s="287"/>
      <c r="AC137" s="287"/>
      <c r="AD137" s="287"/>
      <c r="AF137" s="161" t="s">
        <v>316</v>
      </c>
      <c r="AG137" s="171" t="s">
        <v>779</v>
      </c>
      <c r="AH137" s="236"/>
      <c r="AI137" s="236">
        <f>Input!AE135</f>
        <v>0</v>
      </c>
      <c r="AL137" s="161" t="s">
        <v>316</v>
      </c>
      <c r="AM137" s="171" t="s">
        <v>779</v>
      </c>
      <c r="AN137" s="233">
        <f>Input!AF135</f>
        <v>0</v>
      </c>
      <c r="AO137" s="233">
        <f>AN137*'Water Use Current M&amp;I'!$I$5</f>
        <v>0</v>
      </c>
      <c r="AS137" s="179" t="s">
        <v>316</v>
      </c>
      <c r="AT137" s="171" t="s">
        <v>779</v>
      </c>
      <c r="AU137" s="173">
        <f>Input!AG135</f>
        <v>0</v>
      </c>
      <c r="AV137" s="173">
        <v>0</v>
      </c>
      <c r="AW137" s="170"/>
      <c r="AX137" s="170">
        <f>AU137*'Water Use Current M&amp;I'!$I$137</f>
        <v>0</v>
      </c>
      <c r="AY137" s="173">
        <f t="shared" si="133"/>
        <v>0</v>
      </c>
    </row>
    <row r="138" spans="1:51" x14ac:dyDescent="0.3">
      <c r="A138" s="179" t="s">
        <v>336</v>
      </c>
      <c r="B138" s="333" t="s">
        <v>750</v>
      </c>
      <c r="C138" s="333">
        <f>Input!$J$40</f>
        <v>300499</v>
      </c>
      <c r="D138" s="178">
        <f>'Current Groundwater M&amp;I'!K136</f>
        <v>1.6306200000000001E-4</v>
      </c>
      <c r="E138" s="319">
        <f>Input!$Z$40</f>
        <v>527600</v>
      </c>
      <c r="F138" s="319">
        <f>Input!$AA$40</f>
        <v>561800</v>
      </c>
      <c r="G138" s="319">
        <f>Input!$AB$40</f>
        <v>616900</v>
      </c>
      <c r="H138" s="22">
        <f t="shared" si="118"/>
        <v>1.4072349866511399E-2</v>
      </c>
      <c r="I138" s="22">
        <f t="shared" si="119"/>
        <v>1.5642537212185996E-2</v>
      </c>
      <c r="J138" s="22">
        <f t="shared" si="120"/>
        <v>1.7981562750822237E-2</v>
      </c>
      <c r="K138" s="22">
        <f t="shared" si="121"/>
        <v>398174.92688515683</v>
      </c>
      <c r="L138" s="22">
        <f t="shared" si="122"/>
        <v>410877.52214011416</v>
      </c>
      <c r="M138" s="35">
        <f t="shared" si="123"/>
        <v>430555.26137767732</v>
      </c>
      <c r="N138" s="36">
        <f>Input!K40</f>
        <v>178</v>
      </c>
      <c r="O138" s="22">
        <f t="shared" si="124"/>
        <v>70875136.985557914</v>
      </c>
      <c r="P138" s="22">
        <f t="shared" si="125"/>
        <v>73136198.94094032</v>
      </c>
      <c r="Q138" s="35">
        <f t="shared" si="126"/>
        <v>76638836.525226563</v>
      </c>
      <c r="R138" s="288">
        <f t="shared" si="127"/>
        <v>79419.134749166915</v>
      </c>
      <c r="S138" s="288">
        <f t="shared" si="128"/>
        <v>81952.767723270663</v>
      </c>
      <c r="T138" s="288">
        <f t="shared" si="129"/>
        <v>85877.648268342629</v>
      </c>
      <c r="U138" s="288">
        <f>R138*'Water Use Current M&amp;I'!I138</f>
        <v>27796.69716220842</v>
      </c>
      <c r="V138" s="288">
        <f>S138*'Water Use Current M&amp;I'!I138</f>
        <v>28683.468703144732</v>
      </c>
      <c r="W138" s="288">
        <f>T138*'Water Use Current M&amp;I'!I138</f>
        <v>30057.176893919917</v>
      </c>
      <c r="X138" s="290">
        <f t="shared" si="130"/>
        <v>4.5325850326640298</v>
      </c>
      <c r="Y138" s="290">
        <f t="shared" si="131"/>
        <v>4.6771837736721862</v>
      </c>
      <c r="Z138" s="292">
        <f t="shared" si="132"/>
        <v>4.9011833786763699</v>
      </c>
      <c r="AA138" s="287"/>
      <c r="AB138" s="287"/>
      <c r="AC138" s="287"/>
      <c r="AD138" s="287"/>
      <c r="AF138" s="161" t="s">
        <v>336</v>
      </c>
      <c r="AG138" s="171" t="s">
        <v>750</v>
      </c>
      <c r="AH138" s="236"/>
      <c r="AI138" s="236">
        <f>Input!AE136</f>
        <v>0</v>
      </c>
      <c r="AL138" s="161" t="s">
        <v>336</v>
      </c>
      <c r="AM138" s="171" t="s">
        <v>750</v>
      </c>
      <c r="AN138" s="233">
        <f>Input!AF136</f>
        <v>0</v>
      </c>
      <c r="AO138" s="233">
        <f>AN138*'Water Use Current M&amp;I'!$I$5</f>
        <v>0</v>
      </c>
      <c r="AS138" s="179" t="s">
        <v>336</v>
      </c>
      <c r="AT138" s="171" t="s">
        <v>750</v>
      </c>
      <c r="AU138" s="173">
        <f>Input!AG136</f>
        <v>0</v>
      </c>
      <c r="AV138" s="173">
        <v>0</v>
      </c>
      <c r="AW138" s="170"/>
      <c r="AX138" s="170">
        <f>AU138*'Water Use Current M&amp;I'!$I$138</f>
        <v>0</v>
      </c>
      <c r="AY138" s="173">
        <f t="shared" si="133"/>
        <v>0</v>
      </c>
    </row>
    <row r="139" spans="1:51" x14ac:dyDescent="0.3">
      <c r="A139" s="179" t="s">
        <v>336</v>
      </c>
      <c r="B139" s="333" t="s">
        <v>755</v>
      </c>
      <c r="C139" s="333">
        <f>Input!$J$40</f>
        <v>300499</v>
      </c>
      <c r="D139" s="178">
        <f>'Current Groundwater M&amp;I'!K137</f>
        <v>1.0615679999999999E-3</v>
      </c>
      <c r="E139" s="36">
        <f>$E$138</f>
        <v>527600</v>
      </c>
      <c r="F139" s="12">
        <f>$F$138</f>
        <v>561800</v>
      </c>
      <c r="G139" s="12">
        <f>$G$138</f>
        <v>616900</v>
      </c>
      <c r="H139" s="22">
        <f t="shared" si="118"/>
        <v>1.4072349866511399E-2</v>
      </c>
      <c r="I139" s="22">
        <f t="shared" si="119"/>
        <v>1.5642537212185996E-2</v>
      </c>
      <c r="J139" s="22">
        <f t="shared" si="120"/>
        <v>1.7981562750822237E-2</v>
      </c>
      <c r="K139" s="22">
        <f t="shared" si="121"/>
        <v>398174.92688515683</v>
      </c>
      <c r="L139" s="22">
        <f t="shared" si="122"/>
        <v>410877.52214011416</v>
      </c>
      <c r="M139" s="35">
        <f t="shared" si="123"/>
        <v>430555.26137767732</v>
      </c>
      <c r="N139" s="36">
        <f>$N$138</f>
        <v>178</v>
      </c>
      <c r="O139" s="22">
        <f t="shared" si="124"/>
        <v>70875136.985557914</v>
      </c>
      <c r="P139" s="22">
        <f t="shared" si="125"/>
        <v>73136198.94094032</v>
      </c>
      <c r="Q139" s="35">
        <f t="shared" si="126"/>
        <v>76638836.525226563</v>
      </c>
      <c r="R139" s="288">
        <f t="shared" si="127"/>
        <v>79419.134749166915</v>
      </c>
      <c r="S139" s="288">
        <f t="shared" si="128"/>
        <v>81952.767723270663</v>
      </c>
      <c r="T139" s="288">
        <f t="shared" si="129"/>
        <v>85877.648268342629</v>
      </c>
      <c r="U139" s="288">
        <f>R139*'Water Use Current M&amp;I'!I139</f>
        <v>27796.69716220842</v>
      </c>
      <c r="V139" s="288">
        <f>S139*'Water Use Current M&amp;I'!I139</f>
        <v>28683.468703144732</v>
      </c>
      <c r="W139" s="288">
        <f>T139*'Water Use Current M&amp;I'!I139</f>
        <v>30057.176893919917</v>
      </c>
      <c r="X139" s="290">
        <f t="shared" si="130"/>
        <v>29.508084213091266</v>
      </c>
      <c r="Y139" s="290">
        <f t="shared" si="131"/>
        <v>30.449452504259945</v>
      </c>
      <c r="Z139" s="292">
        <f t="shared" si="132"/>
        <v>31.907737160924778</v>
      </c>
      <c r="AA139" s="287"/>
      <c r="AB139" s="287"/>
      <c r="AC139" s="287"/>
      <c r="AD139" s="287"/>
      <c r="AF139" s="161" t="s">
        <v>336</v>
      </c>
      <c r="AG139" s="171" t="s">
        <v>755</v>
      </c>
      <c r="AH139" s="236"/>
      <c r="AI139" s="236">
        <f>Input!AE137</f>
        <v>0</v>
      </c>
      <c r="AL139" s="161" t="s">
        <v>336</v>
      </c>
      <c r="AM139" s="171" t="s">
        <v>755</v>
      </c>
      <c r="AN139" s="233">
        <f>Input!AF137</f>
        <v>0</v>
      </c>
      <c r="AO139" s="233">
        <f>AN139*'Water Use Current M&amp;I'!$I$5</f>
        <v>0</v>
      </c>
      <c r="AS139" s="179" t="s">
        <v>336</v>
      </c>
      <c r="AT139" s="171" t="s">
        <v>755</v>
      </c>
      <c r="AU139" s="173">
        <f>Input!AG137</f>
        <v>0</v>
      </c>
      <c r="AV139" s="173">
        <v>0</v>
      </c>
      <c r="AW139" s="170"/>
      <c r="AX139" s="170">
        <f>AU139*'Water Use Current M&amp;I'!$I$138</f>
        <v>0</v>
      </c>
      <c r="AY139" s="173">
        <f t="shared" si="133"/>
        <v>0</v>
      </c>
    </row>
    <row r="140" spans="1:51" x14ac:dyDescent="0.3">
      <c r="A140" s="179" t="s">
        <v>336</v>
      </c>
      <c r="B140" s="333" t="s">
        <v>756</v>
      </c>
      <c r="C140" s="333">
        <f>Input!$J$40</f>
        <v>300499</v>
      </c>
      <c r="D140" s="178">
        <f>'Current Groundwater M&amp;I'!K138</f>
        <v>0.35276656499999998</v>
      </c>
      <c r="E140" s="36">
        <f t="shared" ref="E140:E142" si="134">$E$138</f>
        <v>527600</v>
      </c>
      <c r="F140" s="173">
        <f t="shared" ref="F140:F142" si="135">$F$138</f>
        <v>561800</v>
      </c>
      <c r="G140" s="173">
        <f t="shared" ref="G140:G142" si="136">$G$138</f>
        <v>616900</v>
      </c>
      <c r="H140" s="22">
        <f t="shared" si="118"/>
        <v>1.4072349866511399E-2</v>
      </c>
      <c r="I140" s="22">
        <f t="shared" si="119"/>
        <v>1.5642537212185996E-2</v>
      </c>
      <c r="J140" s="22">
        <f t="shared" si="120"/>
        <v>1.7981562750822237E-2</v>
      </c>
      <c r="K140" s="22">
        <f t="shared" si="121"/>
        <v>398174.92688515683</v>
      </c>
      <c r="L140" s="22">
        <f t="shared" si="122"/>
        <v>410877.52214011416</v>
      </c>
      <c r="M140" s="35">
        <f t="shared" si="123"/>
        <v>430555.26137767732</v>
      </c>
      <c r="N140" s="36">
        <f t="shared" ref="N140:N142" si="137">$N$138</f>
        <v>178</v>
      </c>
      <c r="O140" s="22">
        <f t="shared" si="124"/>
        <v>70875136.985557914</v>
      </c>
      <c r="P140" s="22">
        <f t="shared" si="125"/>
        <v>73136198.94094032</v>
      </c>
      <c r="Q140" s="35">
        <f t="shared" si="126"/>
        <v>76638836.525226563</v>
      </c>
      <c r="R140" s="288">
        <f t="shared" si="127"/>
        <v>79419.134749166915</v>
      </c>
      <c r="S140" s="288">
        <f t="shared" si="128"/>
        <v>81952.767723270663</v>
      </c>
      <c r="T140" s="288">
        <f t="shared" si="129"/>
        <v>85877.648268342629</v>
      </c>
      <c r="U140" s="288">
        <f>R140*'Water Use Current M&amp;I'!I140</f>
        <v>27796.69716220842</v>
      </c>
      <c r="V140" s="288">
        <f>S140*'Water Use Current M&amp;I'!I140</f>
        <v>28683.468703144732</v>
      </c>
      <c r="W140" s="288">
        <f>T140*'Water Use Current M&amp;I'!I140</f>
        <v>30057.176893919917</v>
      </c>
      <c r="X140" s="290">
        <f t="shared" si="130"/>
        <v>9805.7453762575115</v>
      </c>
      <c r="Y140" s="290">
        <f t="shared" si="131"/>
        <v>10118.568726693371</v>
      </c>
      <c r="Z140" s="292">
        <f t="shared" si="132"/>
        <v>10603.167046465498</v>
      </c>
      <c r="AA140" s="287"/>
      <c r="AB140" s="287"/>
      <c r="AC140" s="287"/>
      <c r="AD140" s="287"/>
      <c r="AF140" s="161" t="s">
        <v>336</v>
      </c>
      <c r="AG140" s="171" t="s">
        <v>756</v>
      </c>
      <c r="AH140" s="236"/>
      <c r="AI140" s="236">
        <f>Input!AE138</f>
        <v>0</v>
      </c>
      <c r="AL140" s="161" t="s">
        <v>336</v>
      </c>
      <c r="AM140" s="171" t="s">
        <v>756</v>
      </c>
      <c r="AN140" s="233">
        <f>Input!AF138</f>
        <v>0</v>
      </c>
      <c r="AO140" s="233">
        <f>AN140*'Water Use Current M&amp;I'!$I$5</f>
        <v>0</v>
      </c>
      <c r="AS140" s="179" t="s">
        <v>336</v>
      </c>
      <c r="AT140" s="171" t="s">
        <v>756</v>
      </c>
      <c r="AU140" s="173">
        <f>Input!AG138</f>
        <v>0</v>
      </c>
      <c r="AV140" s="173">
        <v>0</v>
      </c>
      <c r="AW140" s="170"/>
      <c r="AX140" s="170">
        <f>AU140*'Water Use Current M&amp;I'!$I$138</f>
        <v>0</v>
      </c>
      <c r="AY140" s="173">
        <f t="shared" si="133"/>
        <v>0</v>
      </c>
    </row>
    <row r="141" spans="1:51" x14ac:dyDescent="0.3">
      <c r="A141" s="179" t="s">
        <v>336</v>
      </c>
      <c r="B141" s="333" t="s">
        <v>757</v>
      </c>
      <c r="C141" s="333">
        <f>Input!$J$40</f>
        <v>300499</v>
      </c>
      <c r="D141" s="178">
        <f>'Current Groundwater M&amp;I'!K139</f>
        <v>0.64593892200000003</v>
      </c>
      <c r="E141" s="36">
        <f t="shared" si="134"/>
        <v>527600</v>
      </c>
      <c r="F141" s="173">
        <f t="shared" si="135"/>
        <v>561800</v>
      </c>
      <c r="G141" s="173">
        <f t="shared" si="136"/>
        <v>616900</v>
      </c>
      <c r="H141" s="22">
        <f t="shared" si="118"/>
        <v>1.4072349866511399E-2</v>
      </c>
      <c r="I141" s="22">
        <f t="shared" si="119"/>
        <v>1.5642537212185996E-2</v>
      </c>
      <c r="J141" s="22">
        <f t="shared" si="120"/>
        <v>1.7981562750822237E-2</v>
      </c>
      <c r="K141" s="22">
        <f t="shared" si="121"/>
        <v>398174.92688515683</v>
      </c>
      <c r="L141" s="22">
        <f t="shared" si="122"/>
        <v>410877.52214011416</v>
      </c>
      <c r="M141" s="35">
        <f t="shared" si="123"/>
        <v>430555.26137767732</v>
      </c>
      <c r="N141" s="36">
        <f t="shared" si="137"/>
        <v>178</v>
      </c>
      <c r="O141" s="22">
        <f t="shared" si="124"/>
        <v>70875136.985557914</v>
      </c>
      <c r="P141" s="22">
        <f t="shared" si="125"/>
        <v>73136198.94094032</v>
      </c>
      <c r="Q141" s="35">
        <f t="shared" si="126"/>
        <v>76638836.525226563</v>
      </c>
      <c r="R141" s="288">
        <f t="shared" si="127"/>
        <v>79419.134749166915</v>
      </c>
      <c r="S141" s="288">
        <f t="shared" si="128"/>
        <v>81952.767723270663</v>
      </c>
      <c r="T141" s="288">
        <f t="shared" si="129"/>
        <v>85877.648268342629</v>
      </c>
      <c r="U141" s="288">
        <f>R141*'Water Use Current M&amp;I'!I141</f>
        <v>27796.69716220842</v>
      </c>
      <c r="V141" s="288">
        <f>S141*'Water Use Current M&amp;I'!I141</f>
        <v>28683.468703144732</v>
      </c>
      <c r="W141" s="288">
        <f>T141*'Water Use Current M&amp;I'!I141</f>
        <v>30057.176893919917</v>
      </c>
      <c r="X141" s="290">
        <f t="shared" si="130"/>
        <v>17954.968600117369</v>
      </c>
      <c r="Y141" s="290">
        <f t="shared" si="131"/>
        <v>18527.768853330046</v>
      </c>
      <c r="Z141" s="292">
        <f t="shared" si="132"/>
        <v>19415.100441221941</v>
      </c>
      <c r="AA141" s="287"/>
      <c r="AB141" s="287"/>
      <c r="AC141" s="287"/>
      <c r="AD141" s="287"/>
      <c r="AF141" s="161" t="s">
        <v>336</v>
      </c>
      <c r="AG141" s="171" t="s">
        <v>757</v>
      </c>
      <c r="AH141" s="305"/>
      <c r="AI141" s="236">
        <f>Input!AE139</f>
        <v>0</v>
      </c>
      <c r="AL141" s="161" t="s">
        <v>336</v>
      </c>
      <c r="AM141" s="171" t="s">
        <v>757</v>
      </c>
      <c r="AN141" s="233">
        <f>Input!AF139</f>
        <v>0</v>
      </c>
      <c r="AO141" s="233">
        <f>AN141*'Water Use Current M&amp;I'!$I$5</f>
        <v>0</v>
      </c>
      <c r="AS141" s="179" t="s">
        <v>336</v>
      </c>
      <c r="AT141" s="171" t="s">
        <v>757</v>
      </c>
      <c r="AU141" s="173">
        <f>Input!AG139</f>
        <v>0</v>
      </c>
      <c r="AV141" s="173">
        <v>0</v>
      </c>
      <c r="AW141" s="170"/>
      <c r="AX141" s="170">
        <f>AU141*'Water Use Current M&amp;I'!$I$138</f>
        <v>0</v>
      </c>
      <c r="AY141" s="173">
        <f t="shared" si="133"/>
        <v>0</v>
      </c>
    </row>
    <row r="142" spans="1:51" x14ac:dyDescent="0.3">
      <c r="A142" s="179" t="s">
        <v>336</v>
      </c>
      <c r="B142" s="333" t="s">
        <v>758</v>
      </c>
      <c r="C142" s="333">
        <f>Input!$J$40</f>
        <v>300499</v>
      </c>
      <c r="D142" s="178">
        <f>'Current Groundwater M&amp;I'!K140</f>
        <v>6.9883799999999997E-5</v>
      </c>
      <c r="E142" s="36">
        <f t="shared" si="134"/>
        <v>527600</v>
      </c>
      <c r="F142" s="173">
        <f t="shared" si="135"/>
        <v>561800</v>
      </c>
      <c r="G142" s="173">
        <f t="shared" si="136"/>
        <v>616900</v>
      </c>
      <c r="H142" s="22">
        <f t="shared" si="118"/>
        <v>1.4072349866511399E-2</v>
      </c>
      <c r="I142" s="22">
        <f t="shared" si="119"/>
        <v>1.5642537212185996E-2</v>
      </c>
      <c r="J142" s="22">
        <f t="shared" si="120"/>
        <v>1.7981562750822237E-2</v>
      </c>
      <c r="K142" s="22">
        <f t="shared" si="121"/>
        <v>398174.92688515683</v>
      </c>
      <c r="L142" s="22">
        <f t="shared" si="122"/>
        <v>410877.52214011416</v>
      </c>
      <c r="M142" s="35">
        <f t="shared" si="123"/>
        <v>430555.26137767732</v>
      </c>
      <c r="N142" s="36">
        <f t="shared" si="137"/>
        <v>178</v>
      </c>
      <c r="O142" s="22">
        <f t="shared" si="124"/>
        <v>70875136.985557914</v>
      </c>
      <c r="P142" s="22">
        <f t="shared" si="125"/>
        <v>73136198.94094032</v>
      </c>
      <c r="Q142" s="35">
        <f t="shared" si="126"/>
        <v>76638836.525226563</v>
      </c>
      <c r="R142" s="288">
        <f t="shared" si="127"/>
        <v>79419.134749166915</v>
      </c>
      <c r="S142" s="288">
        <f t="shared" si="128"/>
        <v>81952.767723270663</v>
      </c>
      <c r="T142" s="288">
        <f t="shared" si="129"/>
        <v>85877.648268342629</v>
      </c>
      <c r="U142" s="288">
        <f>R142*'Water Use Current M&amp;I'!I142</f>
        <v>27796.69716220842</v>
      </c>
      <c r="V142" s="288">
        <f>S142*'Water Use Current M&amp;I'!I142</f>
        <v>28683.468703144732</v>
      </c>
      <c r="W142" s="288">
        <f>T142*'Water Use Current M&amp;I'!I142</f>
        <v>30057.176893919917</v>
      </c>
      <c r="X142" s="290">
        <f t="shared" si="130"/>
        <v>1.9425388251443407</v>
      </c>
      <c r="Y142" s="290">
        <f t="shared" si="131"/>
        <v>2.0045097901568258</v>
      </c>
      <c r="Z142" s="292">
        <f t="shared" si="132"/>
        <v>2.1005097386193206</v>
      </c>
      <c r="AA142" s="287"/>
      <c r="AB142" s="287"/>
      <c r="AC142" s="287"/>
      <c r="AD142" s="287"/>
      <c r="AF142" s="161" t="s">
        <v>336</v>
      </c>
      <c r="AG142" s="171" t="s">
        <v>758</v>
      </c>
      <c r="AH142" s="236"/>
      <c r="AI142" s="236">
        <f>Input!AE140</f>
        <v>0</v>
      </c>
      <c r="AL142" s="161" t="s">
        <v>336</v>
      </c>
      <c r="AM142" s="171" t="s">
        <v>758</v>
      </c>
      <c r="AN142" s="233">
        <f>Input!AF140</f>
        <v>0</v>
      </c>
      <c r="AO142" s="233">
        <f>AN142*'Water Use Current M&amp;I'!$I$5</f>
        <v>0</v>
      </c>
      <c r="AS142" s="179" t="s">
        <v>336</v>
      </c>
      <c r="AT142" s="171" t="s">
        <v>758</v>
      </c>
      <c r="AU142" s="173">
        <f>Input!AG140</f>
        <v>0</v>
      </c>
      <c r="AV142" s="173">
        <v>0</v>
      </c>
      <c r="AW142" s="170"/>
      <c r="AX142" s="170">
        <f>AU142*'Water Use Current M&amp;I'!$I$138</f>
        <v>0</v>
      </c>
      <c r="AY142" s="173">
        <f t="shared" si="133"/>
        <v>0</v>
      </c>
    </row>
    <row r="143" spans="1:51" x14ac:dyDescent="0.3">
      <c r="A143" s="179" t="s">
        <v>289</v>
      </c>
      <c r="B143" s="333" t="s">
        <v>783</v>
      </c>
      <c r="C143" s="333">
        <f>Input!$J$41</f>
        <v>15503</v>
      </c>
      <c r="D143" s="178">
        <f>'Current Groundwater M&amp;I'!K141</f>
        <v>3.9347219999999999E-3</v>
      </c>
      <c r="E143" s="319">
        <f>Input!$Z$41</f>
        <v>28200</v>
      </c>
      <c r="F143" s="319">
        <f>Input!$AA$41</f>
        <v>30300</v>
      </c>
      <c r="G143" s="319">
        <f>Input!$AB$41</f>
        <v>33100</v>
      </c>
      <c r="H143" s="22">
        <f t="shared" si="118"/>
        <v>1.4957210608996069E-2</v>
      </c>
      <c r="I143" s="22">
        <f t="shared" si="119"/>
        <v>1.675285397327746E-2</v>
      </c>
      <c r="J143" s="22">
        <f t="shared" si="120"/>
        <v>1.89624932199698E-2</v>
      </c>
      <c r="K143" s="22">
        <f t="shared" si="121"/>
        <v>20908.9598019605</v>
      </c>
      <c r="L143" s="22">
        <f t="shared" si="122"/>
        <v>21673.506868986387</v>
      </c>
      <c r="M143" s="35">
        <f t="shared" si="123"/>
        <v>22652.798944059869</v>
      </c>
      <c r="N143" s="36">
        <f>Input!K41</f>
        <v>221</v>
      </c>
      <c r="O143" s="22">
        <f t="shared" si="124"/>
        <v>4620880.1162332706</v>
      </c>
      <c r="P143" s="22">
        <f t="shared" si="125"/>
        <v>4789845.0180459917</v>
      </c>
      <c r="Q143" s="35">
        <f t="shared" si="126"/>
        <v>5006268.566637231</v>
      </c>
      <c r="R143" s="288">
        <f t="shared" si="127"/>
        <v>5177.927214245191</v>
      </c>
      <c r="S143" s="288">
        <f t="shared" si="128"/>
        <v>5367.2608349714365</v>
      </c>
      <c r="T143" s="288">
        <f t="shared" si="129"/>
        <v>5609.7742423453492</v>
      </c>
      <c r="U143" s="288">
        <f>R143*'Water Use Current M&amp;I'!I143</f>
        <v>1812.2745249858167</v>
      </c>
      <c r="V143" s="288">
        <f>S143*'Water Use Current M&amp;I'!I143</f>
        <v>1878.5412922400026</v>
      </c>
      <c r="W143" s="288">
        <f>T143*'Water Use Current M&amp;I'!I143</f>
        <v>1963.420984820872</v>
      </c>
      <c r="X143" s="290">
        <f t="shared" si="130"/>
        <v>7.1307964435012421</v>
      </c>
      <c r="Y143" s="290">
        <f t="shared" si="131"/>
        <v>7.3915377504851669</v>
      </c>
      <c r="Z143" s="292">
        <f t="shared" si="132"/>
        <v>7.7255157442363513</v>
      </c>
      <c r="AA143" s="287"/>
      <c r="AB143" s="287"/>
      <c r="AC143" s="287"/>
      <c r="AD143" s="287"/>
      <c r="AF143" s="161" t="s">
        <v>289</v>
      </c>
      <c r="AG143" s="171" t="s">
        <v>783</v>
      </c>
      <c r="AH143" s="236"/>
      <c r="AI143" s="236">
        <f>Input!AE141</f>
        <v>0</v>
      </c>
      <c r="AL143" s="161" t="s">
        <v>289</v>
      </c>
      <c r="AM143" s="171" t="s">
        <v>783</v>
      </c>
      <c r="AN143" s="233">
        <f>Input!AF141</f>
        <v>0</v>
      </c>
      <c r="AO143" s="233">
        <f>AN143*'Water Use Current M&amp;I'!$I$5</f>
        <v>0</v>
      </c>
      <c r="AS143" s="179" t="s">
        <v>289</v>
      </c>
      <c r="AT143" s="171" t="s">
        <v>783</v>
      </c>
      <c r="AU143" s="173">
        <f>Input!AG141</f>
        <v>0</v>
      </c>
      <c r="AV143" s="173">
        <v>0</v>
      </c>
      <c r="AW143" s="170"/>
      <c r="AX143" s="170">
        <f>AU143*'Water Use Current M&amp;I'!$I$143</f>
        <v>0</v>
      </c>
      <c r="AY143" s="173">
        <f t="shared" si="133"/>
        <v>0</v>
      </c>
    </row>
    <row r="144" spans="1:51" x14ac:dyDescent="0.3">
      <c r="A144" s="179" t="s">
        <v>289</v>
      </c>
      <c r="B144" s="333" t="s">
        <v>785</v>
      </c>
      <c r="C144" s="333">
        <f>Input!$J$41</f>
        <v>15503</v>
      </c>
      <c r="D144" s="178">
        <f>'Current Groundwater M&amp;I'!K142</f>
        <v>6.5987227999999995E-2</v>
      </c>
      <c r="E144" s="36">
        <f>$E$143</f>
        <v>28200</v>
      </c>
      <c r="F144" s="12">
        <f>$F$143</f>
        <v>30300</v>
      </c>
      <c r="G144" s="12">
        <f>$G$143</f>
        <v>33100</v>
      </c>
      <c r="H144" s="22">
        <f t="shared" si="118"/>
        <v>1.4957210608996069E-2</v>
      </c>
      <c r="I144" s="22">
        <f t="shared" si="119"/>
        <v>1.675285397327746E-2</v>
      </c>
      <c r="J144" s="22">
        <f t="shared" si="120"/>
        <v>1.89624932199698E-2</v>
      </c>
      <c r="K144" s="22">
        <f t="shared" si="121"/>
        <v>20908.9598019605</v>
      </c>
      <c r="L144" s="22">
        <f t="shared" si="122"/>
        <v>21673.506868986387</v>
      </c>
      <c r="M144" s="35">
        <f t="shared" si="123"/>
        <v>22652.798944059869</v>
      </c>
      <c r="N144" s="36">
        <f>$N$143</f>
        <v>221</v>
      </c>
      <c r="O144" s="22">
        <f t="shared" si="124"/>
        <v>4620880.1162332706</v>
      </c>
      <c r="P144" s="22">
        <f t="shared" si="125"/>
        <v>4789845.0180459917</v>
      </c>
      <c r="Q144" s="35">
        <f t="shared" si="126"/>
        <v>5006268.566637231</v>
      </c>
      <c r="R144" s="288">
        <f t="shared" si="127"/>
        <v>5177.927214245191</v>
      </c>
      <c r="S144" s="288">
        <f t="shared" si="128"/>
        <v>5367.2608349714365</v>
      </c>
      <c r="T144" s="288">
        <f t="shared" si="129"/>
        <v>5609.7742423453492</v>
      </c>
      <c r="U144" s="288">
        <f>R144*'Water Use Current M&amp;I'!I144</f>
        <v>1812.2745249858167</v>
      </c>
      <c r="V144" s="288">
        <f>S144*'Water Use Current M&amp;I'!I144</f>
        <v>1878.5412922400026</v>
      </c>
      <c r="W144" s="288">
        <f>T144*'Water Use Current M&amp;I'!I144</f>
        <v>1963.420984820872</v>
      </c>
      <c r="X144" s="290">
        <f t="shared" si="130"/>
        <v>119.58697227883077</v>
      </c>
      <c r="Y144" s="290">
        <f t="shared" si="131"/>
        <v>123.95973255845567</v>
      </c>
      <c r="Z144" s="292">
        <f t="shared" si="132"/>
        <v>129.5607081853594</v>
      </c>
      <c r="AA144" s="287"/>
      <c r="AB144" s="287"/>
      <c r="AC144" s="287"/>
      <c r="AD144" s="287"/>
      <c r="AF144" s="161" t="s">
        <v>289</v>
      </c>
      <c r="AG144" s="171" t="s">
        <v>785</v>
      </c>
      <c r="AH144" s="236"/>
      <c r="AI144" s="236">
        <f>Input!AE142</f>
        <v>0</v>
      </c>
      <c r="AL144" s="161" t="s">
        <v>289</v>
      </c>
      <c r="AM144" s="171" t="s">
        <v>785</v>
      </c>
      <c r="AN144" s="233">
        <f>Input!AF142</f>
        <v>0</v>
      </c>
      <c r="AO144" s="233">
        <f>AN144*'Water Use Current M&amp;I'!$I$5</f>
        <v>0</v>
      </c>
      <c r="AS144" s="179" t="s">
        <v>289</v>
      </c>
      <c r="AT144" s="171" t="s">
        <v>785</v>
      </c>
      <c r="AU144" s="173">
        <f>Input!AG142</f>
        <v>0</v>
      </c>
      <c r="AV144" s="173">
        <v>0</v>
      </c>
      <c r="AW144" s="170"/>
      <c r="AX144" s="170">
        <f>AU144*'Water Use Current M&amp;I'!$I$143</f>
        <v>0</v>
      </c>
      <c r="AY144" s="173">
        <f t="shared" si="133"/>
        <v>0</v>
      </c>
    </row>
    <row r="145" spans="1:51" x14ac:dyDescent="0.3">
      <c r="A145" s="179" t="s">
        <v>289</v>
      </c>
      <c r="B145" s="333" t="s">
        <v>787</v>
      </c>
      <c r="C145" s="333">
        <f>Input!$J$41</f>
        <v>15503</v>
      </c>
      <c r="D145" s="178">
        <f>'Current Groundwater M&amp;I'!K143</f>
        <v>1.612591E-3</v>
      </c>
      <c r="E145" s="36">
        <f t="shared" ref="E145:E150" si="138">$E$143</f>
        <v>28200</v>
      </c>
      <c r="F145" s="173">
        <f t="shared" ref="F145:F150" si="139">$F$143</f>
        <v>30300</v>
      </c>
      <c r="G145" s="173">
        <f t="shared" ref="G145:G150" si="140">$G$143</f>
        <v>33100</v>
      </c>
      <c r="H145" s="22">
        <f t="shared" si="118"/>
        <v>1.4957210608996069E-2</v>
      </c>
      <c r="I145" s="22">
        <f t="shared" si="119"/>
        <v>1.675285397327746E-2</v>
      </c>
      <c r="J145" s="22">
        <f t="shared" si="120"/>
        <v>1.89624932199698E-2</v>
      </c>
      <c r="K145" s="22">
        <f t="shared" si="121"/>
        <v>20908.9598019605</v>
      </c>
      <c r="L145" s="22">
        <f t="shared" si="122"/>
        <v>21673.506868986387</v>
      </c>
      <c r="M145" s="35">
        <f t="shared" si="123"/>
        <v>22652.798944059869</v>
      </c>
      <c r="N145" s="36">
        <f t="shared" ref="N145:N150" si="141">$N$143</f>
        <v>221</v>
      </c>
      <c r="O145" s="22">
        <f t="shared" si="124"/>
        <v>4620880.1162332706</v>
      </c>
      <c r="P145" s="22">
        <f t="shared" si="125"/>
        <v>4789845.0180459917</v>
      </c>
      <c r="Q145" s="35">
        <f t="shared" si="126"/>
        <v>5006268.566637231</v>
      </c>
      <c r="R145" s="288">
        <f t="shared" si="127"/>
        <v>5177.927214245191</v>
      </c>
      <c r="S145" s="288">
        <f t="shared" si="128"/>
        <v>5367.2608349714365</v>
      </c>
      <c r="T145" s="288">
        <f t="shared" si="129"/>
        <v>5609.7742423453492</v>
      </c>
      <c r="U145" s="288">
        <f>R145*'Water Use Current M&amp;I'!I145</f>
        <v>1812.2745249858167</v>
      </c>
      <c r="V145" s="288">
        <f>S145*'Water Use Current M&amp;I'!I145</f>
        <v>1878.5412922400026</v>
      </c>
      <c r="W145" s="288">
        <f>T145*'Water Use Current M&amp;I'!I145</f>
        <v>1963.420984820872</v>
      </c>
      <c r="X145" s="290">
        <f t="shared" si="130"/>
        <v>2.9224575885214032</v>
      </c>
      <c r="Y145" s="290">
        <f t="shared" si="131"/>
        <v>3.0293187809945978</v>
      </c>
      <c r="Z145" s="292">
        <f t="shared" si="132"/>
        <v>3.1661950093332747</v>
      </c>
      <c r="AA145" s="287"/>
      <c r="AB145" s="287"/>
      <c r="AC145" s="287"/>
      <c r="AD145" s="287"/>
      <c r="AF145" s="161" t="s">
        <v>289</v>
      </c>
      <c r="AG145" s="171" t="s">
        <v>787</v>
      </c>
      <c r="AH145" s="236"/>
      <c r="AI145" s="236">
        <f>Input!AE143</f>
        <v>0</v>
      </c>
      <c r="AL145" s="161" t="s">
        <v>289</v>
      </c>
      <c r="AM145" s="171" t="s">
        <v>787</v>
      </c>
      <c r="AN145" s="233">
        <f>Input!AF143</f>
        <v>0</v>
      </c>
      <c r="AO145" s="233">
        <f>AN145*'Water Use Current M&amp;I'!$I$5</f>
        <v>0</v>
      </c>
      <c r="AS145" s="179" t="s">
        <v>289</v>
      </c>
      <c r="AT145" s="171" t="s">
        <v>787</v>
      </c>
      <c r="AU145" s="173">
        <f>Input!AG143</f>
        <v>0</v>
      </c>
      <c r="AV145" s="173">
        <v>0</v>
      </c>
      <c r="AW145" s="170"/>
      <c r="AX145" s="170">
        <f>AU145*'Water Use Current M&amp;I'!$I$143</f>
        <v>0</v>
      </c>
      <c r="AY145" s="173">
        <f t="shared" si="133"/>
        <v>0</v>
      </c>
    </row>
    <row r="146" spans="1:51" x14ac:dyDescent="0.3">
      <c r="A146" s="179" t="s">
        <v>289</v>
      </c>
      <c r="B146" s="333" t="s">
        <v>788</v>
      </c>
      <c r="C146" s="333">
        <f>Input!$J$41</f>
        <v>15503</v>
      </c>
      <c r="D146" s="178">
        <f>'Current Groundwater M&amp;I'!K144</f>
        <v>0.91324259799999996</v>
      </c>
      <c r="E146" s="36">
        <f t="shared" si="138"/>
        <v>28200</v>
      </c>
      <c r="F146" s="173">
        <f t="shared" si="139"/>
        <v>30300</v>
      </c>
      <c r="G146" s="173">
        <f t="shared" si="140"/>
        <v>33100</v>
      </c>
      <c r="H146" s="22">
        <f t="shared" si="118"/>
        <v>1.4957210608996069E-2</v>
      </c>
      <c r="I146" s="22">
        <f t="shared" si="119"/>
        <v>1.675285397327746E-2</v>
      </c>
      <c r="J146" s="22">
        <f t="shared" si="120"/>
        <v>1.89624932199698E-2</v>
      </c>
      <c r="K146" s="22">
        <f t="shared" si="121"/>
        <v>20908.9598019605</v>
      </c>
      <c r="L146" s="22">
        <f t="shared" si="122"/>
        <v>21673.506868986387</v>
      </c>
      <c r="M146" s="35">
        <f t="shared" si="123"/>
        <v>22652.798944059869</v>
      </c>
      <c r="N146" s="36">
        <f t="shared" si="141"/>
        <v>221</v>
      </c>
      <c r="O146" s="22">
        <f t="shared" si="124"/>
        <v>4620880.1162332706</v>
      </c>
      <c r="P146" s="22">
        <f t="shared" si="125"/>
        <v>4789845.0180459917</v>
      </c>
      <c r="Q146" s="35">
        <f t="shared" si="126"/>
        <v>5006268.566637231</v>
      </c>
      <c r="R146" s="288">
        <f t="shared" si="127"/>
        <v>5177.927214245191</v>
      </c>
      <c r="S146" s="288">
        <f t="shared" si="128"/>
        <v>5367.2608349714365</v>
      </c>
      <c r="T146" s="288">
        <f t="shared" si="129"/>
        <v>5609.7742423453492</v>
      </c>
      <c r="U146" s="288">
        <f>R146*'Water Use Current M&amp;I'!I146</f>
        <v>1812.2745249858167</v>
      </c>
      <c r="V146" s="288">
        <f>S146*'Water Use Current M&amp;I'!I146</f>
        <v>1878.5412922400026</v>
      </c>
      <c r="W146" s="288">
        <f>T146*'Water Use Current M&amp;I'!I146</f>
        <v>1963.420984820872</v>
      </c>
      <c r="X146" s="290">
        <f t="shared" si="130"/>
        <v>1655.046295487263</v>
      </c>
      <c r="Y146" s="290">
        <f t="shared" si="131"/>
        <v>1715.5639301755371</v>
      </c>
      <c r="Z146" s="292">
        <f t="shared" si="132"/>
        <v>1793.0796811455316</v>
      </c>
      <c r="AA146" s="287"/>
      <c r="AB146" s="287"/>
      <c r="AC146" s="287"/>
      <c r="AD146" s="287"/>
      <c r="AF146" s="161" t="s">
        <v>289</v>
      </c>
      <c r="AG146" s="171" t="s">
        <v>788</v>
      </c>
      <c r="AH146" s="236"/>
      <c r="AI146" s="236">
        <f>Input!AE144</f>
        <v>0</v>
      </c>
      <c r="AL146" s="161" t="s">
        <v>289</v>
      </c>
      <c r="AM146" s="171" t="s">
        <v>788</v>
      </c>
      <c r="AN146" s="233">
        <f>Input!AF144</f>
        <v>0</v>
      </c>
      <c r="AO146" s="233">
        <f>AN146*'Water Use Current M&amp;I'!$I$5</f>
        <v>0</v>
      </c>
      <c r="AS146" s="179" t="s">
        <v>289</v>
      </c>
      <c r="AT146" s="171" t="s">
        <v>788</v>
      </c>
      <c r="AU146" s="173">
        <f>Input!AG144</f>
        <v>0</v>
      </c>
      <c r="AV146" s="173">
        <v>0</v>
      </c>
      <c r="AW146" s="170"/>
      <c r="AX146" s="170">
        <f>AU146*'Water Use Current M&amp;I'!$I$143</f>
        <v>0</v>
      </c>
      <c r="AY146" s="173">
        <f t="shared" si="133"/>
        <v>0</v>
      </c>
    </row>
    <row r="147" spans="1:51" x14ac:dyDescent="0.3">
      <c r="A147" s="179" t="s">
        <v>289</v>
      </c>
      <c r="B147" s="333" t="s">
        <v>791</v>
      </c>
      <c r="C147" s="333">
        <f>Input!$J$41</f>
        <v>15503</v>
      </c>
      <c r="D147" s="178">
        <f>'Current Groundwater M&amp;I'!K145</f>
        <v>2.9026640000000001E-3</v>
      </c>
      <c r="E147" s="36">
        <f t="shared" si="138"/>
        <v>28200</v>
      </c>
      <c r="F147" s="173">
        <f t="shared" si="139"/>
        <v>30300</v>
      </c>
      <c r="G147" s="173">
        <f t="shared" si="140"/>
        <v>33100</v>
      </c>
      <c r="H147" s="22">
        <f t="shared" si="118"/>
        <v>1.4957210608996069E-2</v>
      </c>
      <c r="I147" s="22">
        <f t="shared" si="119"/>
        <v>1.675285397327746E-2</v>
      </c>
      <c r="J147" s="22">
        <f t="shared" si="120"/>
        <v>1.89624932199698E-2</v>
      </c>
      <c r="K147" s="22">
        <f t="shared" si="121"/>
        <v>20908.9598019605</v>
      </c>
      <c r="L147" s="22">
        <f t="shared" si="122"/>
        <v>21673.506868986387</v>
      </c>
      <c r="M147" s="35">
        <f t="shared" si="123"/>
        <v>22652.798944059869</v>
      </c>
      <c r="N147" s="36">
        <f t="shared" si="141"/>
        <v>221</v>
      </c>
      <c r="O147" s="22">
        <f t="shared" si="124"/>
        <v>4620880.1162332706</v>
      </c>
      <c r="P147" s="22">
        <f t="shared" si="125"/>
        <v>4789845.0180459917</v>
      </c>
      <c r="Q147" s="35">
        <f t="shared" si="126"/>
        <v>5006268.566637231</v>
      </c>
      <c r="R147" s="288">
        <f t="shared" si="127"/>
        <v>5177.927214245191</v>
      </c>
      <c r="S147" s="288">
        <f t="shared" si="128"/>
        <v>5367.2608349714365</v>
      </c>
      <c r="T147" s="288">
        <f t="shared" si="129"/>
        <v>5609.7742423453492</v>
      </c>
      <c r="U147" s="288">
        <f>R147*'Water Use Current M&amp;I'!I147</f>
        <v>1812.2745249858167</v>
      </c>
      <c r="V147" s="288">
        <f>S147*'Water Use Current M&amp;I'!I147</f>
        <v>1878.5412922400026</v>
      </c>
      <c r="W147" s="288">
        <f>T147*'Water Use Current M&amp;I'!I147</f>
        <v>1963.420984820872</v>
      </c>
      <c r="X147" s="290">
        <f t="shared" si="130"/>
        <v>5.2604240217934306</v>
      </c>
      <c r="Y147" s="290">
        <f t="shared" si="131"/>
        <v>5.4527741814985351</v>
      </c>
      <c r="Z147" s="292">
        <f t="shared" si="132"/>
        <v>5.6991514094840916</v>
      </c>
      <c r="AA147" s="287"/>
      <c r="AB147" s="287"/>
      <c r="AC147" s="287"/>
      <c r="AD147" s="287"/>
      <c r="AF147" s="161" t="s">
        <v>289</v>
      </c>
      <c r="AG147" s="171" t="s">
        <v>791</v>
      </c>
      <c r="AH147" s="236"/>
      <c r="AI147" s="236">
        <f>Input!AE145</f>
        <v>0</v>
      </c>
      <c r="AL147" s="161" t="s">
        <v>289</v>
      </c>
      <c r="AM147" s="171" t="s">
        <v>791</v>
      </c>
      <c r="AN147" s="233">
        <f>Input!AF145</f>
        <v>0</v>
      </c>
      <c r="AO147" s="233">
        <f>AN147*'Water Use Current M&amp;I'!$I$5</f>
        <v>0</v>
      </c>
      <c r="AS147" s="179" t="s">
        <v>289</v>
      </c>
      <c r="AT147" s="171" t="s">
        <v>791</v>
      </c>
      <c r="AU147" s="173">
        <f>Input!AG145</f>
        <v>0</v>
      </c>
      <c r="AV147" s="173">
        <v>0</v>
      </c>
      <c r="AW147" s="170"/>
      <c r="AX147" s="170">
        <f>AU147*'Water Use Current M&amp;I'!$I$143</f>
        <v>0</v>
      </c>
      <c r="AY147" s="173">
        <f t="shared" si="133"/>
        <v>0</v>
      </c>
    </row>
    <row r="148" spans="1:51" x14ac:dyDescent="0.3">
      <c r="A148" s="179" t="s">
        <v>289</v>
      </c>
      <c r="B148" s="333" t="s">
        <v>794</v>
      </c>
      <c r="C148" s="333">
        <f>Input!$J$41</f>
        <v>15503</v>
      </c>
      <c r="D148" s="178">
        <f>'Current Groundwater M&amp;I'!K146</f>
        <v>1.1804167000000001E-2</v>
      </c>
      <c r="E148" s="36">
        <f t="shared" si="138"/>
        <v>28200</v>
      </c>
      <c r="F148" s="173">
        <f t="shared" si="139"/>
        <v>30300</v>
      </c>
      <c r="G148" s="173">
        <f t="shared" si="140"/>
        <v>33100</v>
      </c>
      <c r="H148" s="22">
        <f t="shared" si="118"/>
        <v>1.4957210608996069E-2</v>
      </c>
      <c r="I148" s="22">
        <f t="shared" si="119"/>
        <v>1.675285397327746E-2</v>
      </c>
      <c r="J148" s="22">
        <f t="shared" si="120"/>
        <v>1.89624932199698E-2</v>
      </c>
      <c r="K148" s="22">
        <f t="shared" si="121"/>
        <v>20908.9598019605</v>
      </c>
      <c r="L148" s="22">
        <f t="shared" si="122"/>
        <v>21673.506868986387</v>
      </c>
      <c r="M148" s="35">
        <f t="shared" si="123"/>
        <v>22652.798944059869</v>
      </c>
      <c r="N148" s="36">
        <f t="shared" si="141"/>
        <v>221</v>
      </c>
      <c r="O148" s="22">
        <f t="shared" si="124"/>
        <v>4620880.1162332706</v>
      </c>
      <c r="P148" s="22">
        <f t="shared" si="125"/>
        <v>4789845.0180459917</v>
      </c>
      <c r="Q148" s="35">
        <f t="shared" si="126"/>
        <v>5006268.566637231</v>
      </c>
      <c r="R148" s="288">
        <f t="shared" si="127"/>
        <v>5177.927214245191</v>
      </c>
      <c r="S148" s="288">
        <f t="shared" si="128"/>
        <v>5367.2608349714365</v>
      </c>
      <c r="T148" s="288">
        <f t="shared" si="129"/>
        <v>5609.7742423453492</v>
      </c>
      <c r="U148" s="288">
        <f>R148*'Water Use Current M&amp;I'!I148</f>
        <v>1812.2745249858167</v>
      </c>
      <c r="V148" s="288">
        <f>S148*'Water Use Current M&amp;I'!I148</f>
        <v>1878.5412922400026</v>
      </c>
      <c r="W148" s="288">
        <f>T148*'Water Use Current M&amp;I'!I148</f>
        <v>1963.420984820872</v>
      </c>
      <c r="X148" s="290">
        <f t="shared" si="130"/>
        <v>21.392391142778255</v>
      </c>
      <c r="Y148" s="290">
        <f t="shared" si="131"/>
        <v>22.174615129996795</v>
      </c>
      <c r="Z148" s="292">
        <f t="shared" si="132"/>
        <v>23.17654919613004</v>
      </c>
      <c r="AA148" s="287"/>
      <c r="AB148" s="287"/>
      <c r="AC148" s="287"/>
      <c r="AD148" s="287"/>
      <c r="AF148" s="161" t="s">
        <v>289</v>
      </c>
      <c r="AG148" s="171" t="s">
        <v>794</v>
      </c>
      <c r="AH148" s="236"/>
      <c r="AI148" s="236">
        <f>Input!AE146</f>
        <v>0</v>
      </c>
      <c r="AL148" s="161" t="s">
        <v>289</v>
      </c>
      <c r="AM148" s="171" t="s">
        <v>794</v>
      </c>
      <c r="AN148" s="233">
        <f>Input!AF146</f>
        <v>0</v>
      </c>
      <c r="AO148" s="233">
        <f>AN148*'Water Use Current M&amp;I'!$I$5</f>
        <v>0</v>
      </c>
      <c r="AS148" s="179" t="s">
        <v>289</v>
      </c>
      <c r="AT148" s="171" t="s">
        <v>794</v>
      </c>
      <c r="AU148" s="173">
        <f>Input!AG146</f>
        <v>0</v>
      </c>
      <c r="AV148" s="173">
        <v>0</v>
      </c>
      <c r="AW148" s="170"/>
      <c r="AX148" s="170">
        <f>AU148*'Water Use Current M&amp;I'!$I$143</f>
        <v>0</v>
      </c>
      <c r="AY148" s="173">
        <f t="shared" si="133"/>
        <v>0</v>
      </c>
    </row>
    <row r="149" spans="1:51" x14ac:dyDescent="0.3">
      <c r="A149" s="179" t="s">
        <v>289</v>
      </c>
      <c r="B149" s="333" t="s">
        <v>797</v>
      </c>
      <c r="C149" s="333">
        <f>Input!$J$41</f>
        <v>15503</v>
      </c>
      <c r="D149" s="178">
        <f>'Current Groundwater M&amp;I'!K147</f>
        <v>1.2900699999999999E-4</v>
      </c>
      <c r="E149" s="36">
        <f t="shared" si="138"/>
        <v>28200</v>
      </c>
      <c r="F149" s="173">
        <f t="shared" si="139"/>
        <v>30300</v>
      </c>
      <c r="G149" s="173">
        <f t="shared" si="140"/>
        <v>33100</v>
      </c>
      <c r="H149" s="22">
        <f t="shared" si="118"/>
        <v>1.4957210608996069E-2</v>
      </c>
      <c r="I149" s="22">
        <f t="shared" si="119"/>
        <v>1.675285397327746E-2</v>
      </c>
      <c r="J149" s="22">
        <f t="shared" si="120"/>
        <v>1.89624932199698E-2</v>
      </c>
      <c r="K149" s="22">
        <f t="shared" si="121"/>
        <v>20908.9598019605</v>
      </c>
      <c r="L149" s="22">
        <f t="shared" si="122"/>
        <v>21673.506868986387</v>
      </c>
      <c r="M149" s="35">
        <f t="shared" si="123"/>
        <v>22652.798944059869</v>
      </c>
      <c r="N149" s="36">
        <f t="shared" si="141"/>
        <v>221</v>
      </c>
      <c r="O149" s="22">
        <f t="shared" si="124"/>
        <v>4620880.1162332706</v>
      </c>
      <c r="P149" s="22">
        <f t="shared" si="125"/>
        <v>4789845.0180459917</v>
      </c>
      <c r="Q149" s="35">
        <f t="shared" si="126"/>
        <v>5006268.566637231</v>
      </c>
      <c r="R149" s="288">
        <f t="shared" si="127"/>
        <v>5177.927214245191</v>
      </c>
      <c r="S149" s="288">
        <f t="shared" si="128"/>
        <v>5367.2608349714365</v>
      </c>
      <c r="T149" s="288">
        <f t="shared" si="129"/>
        <v>5609.7742423453492</v>
      </c>
      <c r="U149" s="288">
        <f>R149*'Water Use Current M&amp;I'!I149</f>
        <v>1812.2745249858167</v>
      </c>
      <c r="V149" s="288">
        <f>S149*'Water Use Current M&amp;I'!I149</f>
        <v>1878.5412922400026</v>
      </c>
      <c r="W149" s="288">
        <f>T149*'Water Use Current M&amp;I'!I149</f>
        <v>1963.420984820872</v>
      </c>
      <c r="X149" s="290">
        <f t="shared" si="130"/>
        <v>0.23379609964484524</v>
      </c>
      <c r="Y149" s="290">
        <f t="shared" si="131"/>
        <v>0.24234497648800599</v>
      </c>
      <c r="Z149" s="292">
        <f t="shared" si="132"/>
        <v>0.25329505098878624</v>
      </c>
      <c r="AA149" s="287"/>
      <c r="AB149" s="287"/>
      <c r="AC149" s="287"/>
      <c r="AD149" s="287"/>
      <c r="AF149" s="161" t="s">
        <v>289</v>
      </c>
      <c r="AG149" s="171" t="s">
        <v>797</v>
      </c>
      <c r="AH149" s="236"/>
      <c r="AI149" s="236">
        <f>Input!AE147</f>
        <v>0</v>
      </c>
      <c r="AL149" s="161" t="s">
        <v>289</v>
      </c>
      <c r="AM149" s="171" t="s">
        <v>797</v>
      </c>
      <c r="AN149" s="233">
        <f>Input!AF147</f>
        <v>0</v>
      </c>
      <c r="AO149" s="233">
        <f>AN149*'Water Use Current M&amp;I'!$I$5</f>
        <v>0</v>
      </c>
      <c r="AS149" s="179" t="s">
        <v>289</v>
      </c>
      <c r="AT149" s="171" t="s">
        <v>797</v>
      </c>
      <c r="AU149" s="173">
        <f>Input!AG147</f>
        <v>0</v>
      </c>
      <c r="AV149" s="173">
        <v>0</v>
      </c>
      <c r="AW149" s="170"/>
      <c r="AX149" s="170">
        <f>AU149*'Water Use Current M&amp;I'!$I$143</f>
        <v>0</v>
      </c>
      <c r="AY149" s="173">
        <f t="shared" si="133"/>
        <v>0</v>
      </c>
    </row>
    <row r="150" spans="1:51" x14ac:dyDescent="0.3">
      <c r="A150" s="179" t="s">
        <v>289</v>
      </c>
      <c r="B150" s="333" t="s">
        <v>799</v>
      </c>
      <c r="C150" s="333">
        <f>Input!$J$41</f>
        <v>15503</v>
      </c>
      <c r="D150" s="178">
        <f>'Current Groundwater M&amp;I'!K148</f>
        <v>3.87022E-4</v>
      </c>
      <c r="E150" s="36">
        <f t="shared" si="138"/>
        <v>28200</v>
      </c>
      <c r="F150" s="173">
        <f t="shared" si="139"/>
        <v>30300</v>
      </c>
      <c r="G150" s="173">
        <f t="shared" si="140"/>
        <v>33100</v>
      </c>
      <c r="H150" s="22">
        <f t="shared" si="118"/>
        <v>1.4957210608996069E-2</v>
      </c>
      <c r="I150" s="22">
        <f t="shared" si="119"/>
        <v>1.675285397327746E-2</v>
      </c>
      <c r="J150" s="22">
        <f t="shared" si="120"/>
        <v>1.89624932199698E-2</v>
      </c>
      <c r="K150" s="22">
        <f t="shared" si="121"/>
        <v>20908.9598019605</v>
      </c>
      <c r="L150" s="22">
        <f t="shared" si="122"/>
        <v>21673.506868986387</v>
      </c>
      <c r="M150" s="35">
        <f t="shared" si="123"/>
        <v>22652.798944059869</v>
      </c>
      <c r="N150" s="36">
        <f t="shared" si="141"/>
        <v>221</v>
      </c>
      <c r="O150" s="22">
        <f t="shared" si="124"/>
        <v>4620880.1162332706</v>
      </c>
      <c r="P150" s="22">
        <f t="shared" si="125"/>
        <v>4789845.0180459917</v>
      </c>
      <c r="Q150" s="35">
        <f t="shared" si="126"/>
        <v>5006268.566637231</v>
      </c>
      <c r="R150" s="288">
        <f t="shared" si="127"/>
        <v>5177.927214245191</v>
      </c>
      <c r="S150" s="288">
        <f t="shared" si="128"/>
        <v>5367.2608349714365</v>
      </c>
      <c r="T150" s="288">
        <f t="shared" si="129"/>
        <v>5609.7742423453492</v>
      </c>
      <c r="U150" s="288">
        <f>R150*'Water Use Current M&amp;I'!I150</f>
        <v>1812.2745249858167</v>
      </c>
      <c r="V150" s="288">
        <f>S150*'Water Use Current M&amp;I'!I150</f>
        <v>1878.5412922400026</v>
      </c>
      <c r="W150" s="288">
        <f>T150*'Water Use Current M&amp;I'!I150</f>
        <v>1963.420984820872</v>
      </c>
      <c r="X150" s="290">
        <f t="shared" si="130"/>
        <v>0.7013901112090607</v>
      </c>
      <c r="Y150" s="290">
        <f t="shared" si="131"/>
        <v>0.72703680800531023</v>
      </c>
      <c r="Z150" s="292">
        <f t="shared" si="132"/>
        <v>0.75988711638734352</v>
      </c>
      <c r="AA150" s="287"/>
      <c r="AB150" s="287"/>
      <c r="AC150" s="287"/>
      <c r="AD150" s="287"/>
      <c r="AF150" s="161" t="s">
        <v>289</v>
      </c>
      <c r="AG150" s="171" t="s">
        <v>799</v>
      </c>
      <c r="AH150" s="236"/>
      <c r="AI150" s="236">
        <f>Input!AE148</f>
        <v>0</v>
      </c>
      <c r="AL150" s="161" t="s">
        <v>289</v>
      </c>
      <c r="AM150" s="171" t="s">
        <v>799</v>
      </c>
      <c r="AN150" s="233">
        <f>Input!AF148</f>
        <v>0</v>
      </c>
      <c r="AO150" s="233">
        <f>AN150*'Water Use Current M&amp;I'!$I$5</f>
        <v>0</v>
      </c>
      <c r="AS150" s="179" t="s">
        <v>289</v>
      </c>
      <c r="AT150" s="171" t="s">
        <v>799</v>
      </c>
      <c r="AU150" s="173">
        <f>Input!AG148</f>
        <v>0</v>
      </c>
      <c r="AV150" s="173">
        <v>0</v>
      </c>
      <c r="AW150" s="170"/>
      <c r="AX150" s="170">
        <f>AU150*'Water Use Current M&amp;I'!$I$143</f>
        <v>0</v>
      </c>
      <c r="AY150" s="173">
        <f t="shared" si="133"/>
        <v>0</v>
      </c>
    </row>
    <row r="151" spans="1:51" x14ac:dyDescent="0.3">
      <c r="A151" s="179" t="s">
        <v>307</v>
      </c>
      <c r="B151" s="333" t="s">
        <v>763</v>
      </c>
      <c r="C151" s="333">
        <f>Input!$J$42</f>
        <v>727</v>
      </c>
      <c r="D151" s="178">
        <f>'Current Groundwater M&amp;I'!K149</f>
        <v>4.5392021999999997E-2</v>
      </c>
      <c r="E151" s="319">
        <f>Input!$Z$42</f>
        <v>1500</v>
      </c>
      <c r="F151" s="319">
        <f>Input!$AA$42</f>
        <v>1700</v>
      </c>
      <c r="G151" s="319">
        <f>Input!$AB$42</f>
        <v>1800</v>
      </c>
      <c r="H151" s="22">
        <f t="shared" si="118"/>
        <v>1.8107347738919553E-2</v>
      </c>
      <c r="I151" s="22">
        <f t="shared" si="119"/>
        <v>2.1236426312769702E-2</v>
      </c>
      <c r="J151" s="22">
        <f t="shared" si="120"/>
        <v>2.2665386658768417E-2</v>
      </c>
      <c r="K151" s="22">
        <f t="shared" si="121"/>
        <v>1044.2700800080408</v>
      </c>
      <c r="L151" s="22">
        <f t="shared" si="122"/>
        <v>1111.7103939425951</v>
      </c>
      <c r="M151" s="35">
        <f t="shared" si="123"/>
        <v>1143.9405578962571</v>
      </c>
      <c r="N151" s="36">
        <f>Input!K42</f>
        <v>254</v>
      </c>
      <c r="O151" s="22">
        <f t="shared" si="124"/>
        <v>265244.60032204236</v>
      </c>
      <c r="P151" s="22">
        <f t="shared" si="125"/>
        <v>282374.44006141915</v>
      </c>
      <c r="Q151" s="35">
        <f t="shared" si="126"/>
        <v>290560.90170564933</v>
      </c>
      <c r="R151" s="288">
        <f t="shared" si="127"/>
        <v>297.21983689086454</v>
      </c>
      <c r="S151" s="288">
        <f t="shared" si="128"/>
        <v>316.4146788108232</v>
      </c>
      <c r="T151" s="288">
        <f t="shared" si="129"/>
        <v>325.58801840626535</v>
      </c>
      <c r="U151" s="288">
        <f>R151*'Water Use Current M&amp;I'!I151</f>
        <v>104.02694291180258</v>
      </c>
      <c r="V151" s="288">
        <f>S151*'Water Use Current M&amp;I'!I151</f>
        <v>110.74513758378812</v>
      </c>
      <c r="W151" s="288">
        <f>T151*'Water Use Current M&amp;I'!I151</f>
        <v>113.95580644219287</v>
      </c>
      <c r="X151" s="290">
        <f t="shared" si="130"/>
        <v>4.7219932812452861</v>
      </c>
      <c r="Y151" s="290">
        <f t="shared" si="131"/>
        <v>5.0269457215963369</v>
      </c>
      <c r="Z151" s="292">
        <f t="shared" si="132"/>
        <v>5.1726844730517598</v>
      </c>
      <c r="AA151" s="287"/>
      <c r="AB151" s="287"/>
      <c r="AC151" s="287"/>
      <c r="AD151" s="287"/>
      <c r="AF151" s="161" t="s">
        <v>307</v>
      </c>
      <c r="AG151" s="171" t="s">
        <v>763</v>
      </c>
      <c r="AH151" s="236"/>
      <c r="AI151" s="236">
        <f>Input!AE149</f>
        <v>0</v>
      </c>
      <c r="AL151" s="161" t="s">
        <v>307</v>
      </c>
      <c r="AM151" s="171" t="s">
        <v>763</v>
      </c>
      <c r="AN151" s="233">
        <f>Input!AF149</f>
        <v>0</v>
      </c>
      <c r="AO151" s="233">
        <f>AN151*'Water Use Current M&amp;I'!$I$5</f>
        <v>0</v>
      </c>
      <c r="AS151" s="179" t="s">
        <v>307</v>
      </c>
      <c r="AT151" s="171" t="s">
        <v>763</v>
      </c>
      <c r="AU151" s="173">
        <f>Input!AG149</f>
        <v>0</v>
      </c>
      <c r="AV151" s="173">
        <v>0</v>
      </c>
      <c r="AW151" s="170"/>
      <c r="AX151" s="170">
        <f>AU151*'Water Use Current M&amp;I'!$I$151</f>
        <v>0</v>
      </c>
      <c r="AY151" s="173">
        <f t="shared" si="133"/>
        <v>0</v>
      </c>
    </row>
    <row r="152" spans="1:51" x14ac:dyDescent="0.3">
      <c r="A152" s="179" t="s">
        <v>307</v>
      </c>
      <c r="B152" s="333" t="s">
        <v>769</v>
      </c>
      <c r="C152" s="333">
        <f>Input!$J$42</f>
        <v>727</v>
      </c>
      <c r="D152" s="178">
        <f>'Current Groundwater M&amp;I'!K150</f>
        <v>0.59834938100000001</v>
      </c>
      <c r="E152" s="36">
        <f>$E$151</f>
        <v>1500</v>
      </c>
      <c r="F152" s="12">
        <f>$F$151</f>
        <v>1700</v>
      </c>
      <c r="G152" s="12">
        <f>$G$151</f>
        <v>1800</v>
      </c>
      <c r="H152" s="22">
        <f t="shared" si="118"/>
        <v>1.8107347738919553E-2</v>
      </c>
      <c r="I152" s="22">
        <f t="shared" si="119"/>
        <v>2.1236426312769702E-2</v>
      </c>
      <c r="J152" s="22">
        <f t="shared" si="120"/>
        <v>2.2665386658768417E-2</v>
      </c>
      <c r="K152" s="22">
        <f t="shared" si="121"/>
        <v>1044.2700800080408</v>
      </c>
      <c r="L152" s="22">
        <f t="shared" si="122"/>
        <v>1111.7103939425951</v>
      </c>
      <c r="M152" s="35">
        <f t="shared" si="123"/>
        <v>1143.9405578962571</v>
      </c>
      <c r="N152" s="36">
        <f>$N$151</f>
        <v>254</v>
      </c>
      <c r="O152" s="22">
        <f t="shared" si="124"/>
        <v>265244.60032204236</v>
      </c>
      <c r="P152" s="22">
        <f t="shared" si="125"/>
        <v>282374.44006141915</v>
      </c>
      <c r="Q152" s="35">
        <f t="shared" si="126"/>
        <v>290560.90170564933</v>
      </c>
      <c r="R152" s="288">
        <f t="shared" si="127"/>
        <v>297.21983689086454</v>
      </c>
      <c r="S152" s="288">
        <f t="shared" si="128"/>
        <v>316.4146788108232</v>
      </c>
      <c r="T152" s="288">
        <f t="shared" si="129"/>
        <v>325.58801840626535</v>
      </c>
      <c r="U152" s="288">
        <f>R152*'Water Use Current M&amp;I'!I152</f>
        <v>104.02694291180258</v>
      </c>
      <c r="V152" s="288">
        <f>S152*'Water Use Current M&amp;I'!I152</f>
        <v>110.74513758378812</v>
      </c>
      <c r="W152" s="288">
        <f>T152*'Water Use Current M&amp;I'!I152</f>
        <v>113.95580644219287</v>
      </c>
      <c r="X152" s="290">
        <f t="shared" si="130"/>
        <v>62.24445689859941</v>
      </c>
      <c r="Y152" s="290">
        <f t="shared" si="131"/>
        <v>66.264284522019466</v>
      </c>
      <c r="Z152" s="292">
        <f t="shared" si="132"/>
        <v>68.185386246041915</v>
      </c>
      <c r="AA152" s="287"/>
      <c r="AB152" s="287"/>
      <c r="AC152" s="287"/>
      <c r="AD152" s="287"/>
      <c r="AF152" s="161" t="s">
        <v>307</v>
      </c>
      <c r="AG152" s="171" t="s">
        <v>769</v>
      </c>
      <c r="AH152" s="236"/>
      <c r="AI152" s="236">
        <f>Input!AE150</f>
        <v>0</v>
      </c>
      <c r="AL152" s="161" t="s">
        <v>307</v>
      </c>
      <c r="AM152" s="171" t="s">
        <v>769</v>
      </c>
      <c r="AN152" s="233">
        <f>Input!AF150</f>
        <v>0</v>
      </c>
      <c r="AO152" s="233">
        <f>AN152*'Water Use Current M&amp;I'!$I$5</f>
        <v>0</v>
      </c>
      <c r="AS152" s="179" t="s">
        <v>307</v>
      </c>
      <c r="AT152" s="171" t="s">
        <v>769</v>
      </c>
      <c r="AU152" s="173">
        <f>Input!AG150</f>
        <v>0</v>
      </c>
      <c r="AV152" s="173">
        <v>0</v>
      </c>
      <c r="AW152" s="170"/>
      <c r="AX152" s="170">
        <f>AU152*'Water Use Current M&amp;I'!$I$151</f>
        <v>0</v>
      </c>
      <c r="AY152" s="173">
        <f t="shared" si="133"/>
        <v>0</v>
      </c>
    </row>
    <row r="153" spans="1:51" x14ac:dyDescent="0.3">
      <c r="A153" s="179" t="s">
        <v>307</v>
      </c>
      <c r="B153" s="333" t="s">
        <v>771</v>
      </c>
      <c r="C153" s="333">
        <f>Input!$J$42</f>
        <v>727</v>
      </c>
      <c r="D153" s="178">
        <f>'Current Groundwater M&amp;I'!K151</f>
        <v>0.35625859700000001</v>
      </c>
      <c r="E153" s="36">
        <f>$E$151</f>
        <v>1500</v>
      </c>
      <c r="F153" s="173">
        <f>$F$151</f>
        <v>1700</v>
      </c>
      <c r="G153" s="173">
        <f>$G$151</f>
        <v>1800</v>
      </c>
      <c r="H153" s="22">
        <f t="shared" si="118"/>
        <v>1.8107347738919553E-2</v>
      </c>
      <c r="I153" s="22">
        <f t="shared" si="119"/>
        <v>2.1236426312769702E-2</v>
      </c>
      <c r="J153" s="22">
        <f t="shared" si="120"/>
        <v>2.2665386658768417E-2</v>
      </c>
      <c r="K153" s="22">
        <f t="shared" si="121"/>
        <v>1044.2700800080408</v>
      </c>
      <c r="L153" s="22">
        <f t="shared" si="122"/>
        <v>1111.7103939425951</v>
      </c>
      <c r="M153" s="35">
        <f t="shared" si="123"/>
        <v>1143.9405578962571</v>
      </c>
      <c r="N153" s="36">
        <f t="shared" ref="N153:N157" si="142">$N$151</f>
        <v>254</v>
      </c>
      <c r="O153" s="22">
        <f t="shared" si="124"/>
        <v>265244.60032204236</v>
      </c>
      <c r="P153" s="22">
        <f t="shared" si="125"/>
        <v>282374.44006141915</v>
      </c>
      <c r="Q153" s="35">
        <f t="shared" si="126"/>
        <v>290560.90170564933</v>
      </c>
      <c r="R153" s="288">
        <f t="shared" si="127"/>
        <v>297.21983689086454</v>
      </c>
      <c r="S153" s="288">
        <f t="shared" si="128"/>
        <v>316.4146788108232</v>
      </c>
      <c r="T153" s="288">
        <f t="shared" si="129"/>
        <v>325.58801840626535</v>
      </c>
      <c r="U153" s="288">
        <f>R153*'Water Use Current M&amp;I'!I153</f>
        <v>104.02694291180258</v>
      </c>
      <c r="V153" s="288">
        <f>S153*'Water Use Current M&amp;I'!I153</f>
        <v>110.74513758378812</v>
      </c>
      <c r="W153" s="288">
        <f>T153*'Water Use Current M&amp;I'!I153</f>
        <v>113.95580644219287</v>
      </c>
      <c r="X153" s="290">
        <f t="shared" si="130"/>
        <v>37.060492731957879</v>
      </c>
      <c r="Y153" s="290">
        <f t="shared" si="131"/>
        <v>39.453907340172329</v>
      </c>
      <c r="Z153" s="292">
        <f t="shared" si="132"/>
        <v>40.597735723099191</v>
      </c>
      <c r="AA153" s="287"/>
      <c r="AB153" s="287"/>
      <c r="AC153" s="287"/>
      <c r="AD153" s="287"/>
      <c r="AF153" s="161" t="s">
        <v>307</v>
      </c>
      <c r="AG153" s="171" t="s">
        <v>771</v>
      </c>
      <c r="AH153" s="236"/>
      <c r="AI153" s="236">
        <f>Input!AE151</f>
        <v>0</v>
      </c>
      <c r="AL153" s="161" t="s">
        <v>307</v>
      </c>
      <c r="AM153" s="171" t="s">
        <v>771</v>
      </c>
      <c r="AN153" s="233">
        <f>Input!AF151</f>
        <v>0</v>
      </c>
      <c r="AO153" s="233">
        <f>AN153*'Water Use Current M&amp;I'!$I$5</f>
        <v>0</v>
      </c>
      <c r="AS153" s="179" t="s">
        <v>307</v>
      </c>
      <c r="AT153" s="171" t="s">
        <v>771</v>
      </c>
      <c r="AU153" s="173">
        <f>Input!AG151</f>
        <v>0</v>
      </c>
      <c r="AV153" s="173">
        <v>0</v>
      </c>
      <c r="AW153" s="170"/>
      <c r="AX153" s="170">
        <f>AU153*'Water Use Current M&amp;I'!$I$151</f>
        <v>0</v>
      </c>
      <c r="AY153" s="173">
        <f t="shared" si="133"/>
        <v>0</v>
      </c>
    </row>
    <row r="154" spans="1:51" x14ac:dyDescent="0.3">
      <c r="A154" s="179" t="s">
        <v>307</v>
      </c>
      <c r="B154" s="333" t="s">
        <v>786</v>
      </c>
      <c r="C154" s="333">
        <f>Input!$J$43</f>
        <v>4730</v>
      </c>
      <c r="D154" s="178">
        <f>'Current Groundwater M&amp;I'!K152</f>
        <v>7.7167019000000003E-2</v>
      </c>
      <c r="E154" s="319">
        <f>Input!$Z$43</f>
        <v>6600</v>
      </c>
      <c r="F154" s="319">
        <f>Input!$AA$43</f>
        <v>7200</v>
      </c>
      <c r="G154" s="319">
        <f>Input!$AB$43</f>
        <v>7800</v>
      </c>
      <c r="H154" s="22">
        <f t="shared" si="118"/>
        <v>8.328611163213458E-3</v>
      </c>
      <c r="I154" s="22">
        <f t="shared" si="119"/>
        <v>1.05038955879542E-2</v>
      </c>
      <c r="J154" s="22">
        <f t="shared" si="120"/>
        <v>1.250496327979261E-2</v>
      </c>
      <c r="K154" s="22">
        <f t="shared" si="121"/>
        <v>5587.3070436481294</v>
      </c>
      <c r="L154" s="22">
        <f t="shared" si="122"/>
        <v>5835.7518795781571</v>
      </c>
      <c r="M154" s="35">
        <f t="shared" si="123"/>
        <v>6074.0431345192137</v>
      </c>
      <c r="N154" s="36">
        <f t="shared" si="142"/>
        <v>254</v>
      </c>
      <c r="O154" s="22">
        <f t="shared" si="124"/>
        <v>1419175.9890866249</v>
      </c>
      <c r="P154" s="22">
        <f t="shared" si="125"/>
        <v>1482280.977412852</v>
      </c>
      <c r="Q154" s="35">
        <f t="shared" si="126"/>
        <v>1542806.9561678802</v>
      </c>
      <c r="R154" s="288">
        <f t="shared" si="127"/>
        <v>1590.2576545710174</v>
      </c>
      <c r="S154" s="288">
        <f t="shared" si="128"/>
        <v>1660.9699492399714</v>
      </c>
      <c r="T154" s="288">
        <f t="shared" si="129"/>
        <v>1728.7923347339179</v>
      </c>
      <c r="U154" s="288">
        <f>R154*'Water Use Current M&amp;I'!I154</f>
        <v>556.59017909985607</v>
      </c>
      <c r="V154" s="288">
        <f>S154*'Water Use Current M&amp;I'!I154</f>
        <v>581.33948223398988</v>
      </c>
      <c r="W154" s="288">
        <f>T154*'Water Use Current M&amp;I'!I154</f>
        <v>605.07731715687123</v>
      </c>
      <c r="X154" s="290">
        <f t="shared" si="130"/>
        <v>42.950404925811995</v>
      </c>
      <c r="Y154" s="290">
        <f t="shared" si="131"/>
        <v>44.860234871000465</v>
      </c>
      <c r="Z154" s="292">
        <f t="shared" si="132"/>
        <v>46.69201282951331</v>
      </c>
      <c r="AA154" s="287"/>
      <c r="AB154" s="287"/>
      <c r="AC154" s="287"/>
      <c r="AD154" s="287"/>
      <c r="AF154" s="161" t="s">
        <v>307</v>
      </c>
      <c r="AG154" s="171" t="s">
        <v>786</v>
      </c>
      <c r="AH154" s="236"/>
      <c r="AI154" s="236">
        <f>Input!AE152</f>
        <v>0</v>
      </c>
      <c r="AL154" s="161" t="s">
        <v>307</v>
      </c>
      <c r="AM154" s="171" t="s">
        <v>786</v>
      </c>
      <c r="AN154" s="233">
        <f>Input!AF152</f>
        <v>0</v>
      </c>
      <c r="AO154" s="233">
        <f>AN154*'Water Use Current M&amp;I'!$I$5</f>
        <v>0</v>
      </c>
      <c r="AS154" s="179" t="s">
        <v>307</v>
      </c>
      <c r="AT154" s="171" t="s">
        <v>786</v>
      </c>
      <c r="AU154" s="173">
        <f>Input!AG152</f>
        <v>0</v>
      </c>
      <c r="AV154" s="173">
        <v>0</v>
      </c>
      <c r="AW154" s="170"/>
      <c r="AX154" s="170">
        <f>AU154*'Water Use Current M&amp;I'!$I$151</f>
        <v>0</v>
      </c>
      <c r="AY154" s="173">
        <f t="shared" si="133"/>
        <v>0</v>
      </c>
    </row>
    <row r="155" spans="1:51" x14ac:dyDescent="0.3">
      <c r="A155" s="179" t="s">
        <v>307</v>
      </c>
      <c r="B155" s="333" t="s">
        <v>787</v>
      </c>
      <c r="C155" s="333">
        <f>Input!$J$43</f>
        <v>4730</v>
      </c>
      <c r="D155" s="178">
        <f>'Current Groundwater M&amp;I'!K153</f>
        <v>3.1923890000000003E-2</v>
      </c>
      <c r="E155" s="36">
        <f>$E$154</f>
        <v>6600</v>
      </c>
      <c r="F155" s="12">
        <f>$F$154</f>
        <v>7200</v>
      </c>
      <c r="G155" s="12">
        <f>$G$154</f>
        <v>7800</v>
      </c>
      <c r="H155" s="22">
        <f t="shared" si="118"/>
        <v>8.328611163213458E-3</v>
      </c>
      <c r="I155" s="22">
        <f t="shared" si="119"/>
        <v>1.05038955879542E-2</v>
      </c>
      <c r="J155" s="22">
        <f t="shared" si="120"/>
        <v>1.250496327979261E-2</v>
      </c>
      <c r="K155" s="22">
        <f t="shared" si="121"/>
        <v>5587.3070436481294</v>
      </c>
      <c r="L155" s="22">
        <f t="shared" si="122"/>
        <v>5835.7518795781571</v>
      </c>
      <c r="M155" s="35">
        <f t="shared" si="123"/>
        <v>6074.0431345192137</v>
      </c>
      <c r="N155" s="36">
        <f t="shared" si="142"/>
        <v>254</v>
      </c>
      <c r="O155" s="22">
        <f t="shared" si="124"/>
        <v>1419175.9890866249</v>
      </c>
      <c r="P155" s="22">
        <f t="shared" si="125"/>
        <v>1482280.977412852</v>
      </c>
      <c r="Q155" s="35">
        <f t="shared" si="126"/>
        <v>1542806.9561678802</v>
      </c>
      <c r="R155" s="288">
        <f t="shared" si="127"/>
        <v>1590.2576545710174</v>
      </c>
      <c r="S155" s="288">
        <f t="shared" si="128"/>
        <v>1660.9699492399714</v>
      </c>
      <c r="T155" s="288">
        <f t="shared" si="129"/>
        <v>1728.7923347339179</v>
      </c>
      <c r="U155" s="288">
        <f>R155*'Water Use Current M&amp;I'!I155</f>
        <v>556.59017909985607</v>
      </c>
      <c r="V155" s="288">
        <f>S155*'Water Use Current M&amp;I'!I155</f>
        <v>581.33948223398988</v>
      </c>
      <c r="W155" s="288">
        <f>T155*'Water Use Current M&amp;I'!I155</f>
        <v>605.07731715687123</v>
      </c>
      <c r="X155" s="290">
        <f t="shared" si="130"/>
        <v>17.768523652664108</v>
      </c>
      <c r="Y155" s="290">
        <f t="shared" si="131"/>
        <v>18.558617683494848</v>
      </c>
      <c r="Z155" s="292">
        <f t="shared" si="132"/>
        <v>19.316421714411071</v>
      </c>
      <c r="AA155" s="287"/>
      <c r="AB155" s="287"/>
      <c r="AC155" s="287"/>
      <c r="AD155" s="287"/>
      <c r="AF155" s="161" t="s">
        <v>307</v>
      </c>
      <c r="AG155" s="171" t="s">
        <v>787</v>
      </c>
      <c r="AH155" s="236"/>
      <c r="AI155" s="236">
        <f>Input!AE153</f>
        <v>0</v>
      </c>
      <c r="AL155" s="161" t="s">
        <v>307</v>
      </c>
      <c r="AM155" s="171" t="s">
        <v>787</v>
      </c>
      <c r="AN155" s="233">
        <f>Input!AF153</f>
        <v>0</v>
      </c>
      <c r="AO155" s="233">
        <f>AN155*'Water Use Current M&amp;I'!$I$5</f>
        <v>0</v>
      </c>
      <c r="AS155" s="179" t="s">
        <v>307</v>
      </c>
      <c r="AT155" s="171" t="s">
        <v>787</v>
      </c>
      <c r="AU155" s="173">
        <f>Input!AG153</f>
        <v>0</v>
      </c>
      <c r="AV155" s="173">
        <v>0</v>
      </c>
      <c r="AW155" s="170"/>
      <c r="AX155" s="170">
        <f>AU155*'Water Use Current M&amp;I'!$I$151</f>
        <v>0</v>
      </c>
      <c r="AY155" s="173">
        <f t="shared" si="133"/>
        <v>0</v>
      </c>
    </row>
    <row r="156" spans="1:51" x14ac:dyDescent="0.3">
      <c r="A156" s="179" t="s">
        <v>307</v>
      </c>
      <c r="B156" s="333" t="s">
        <v>789</v>
      </c>
      <c r="C156" s="333">
        <f>Input!$J$43</f>
        <v>4730</v>
      </c>
      <c r="D156" s="178">
        <f>'Current Groundwater M&amp;I'!K154</f>
        <v>0.83424947100000002</v>
      </c>
      <c r="E156" s="36">
        <f t="shared" ref="E156:E157" si="143">$E$154</f>
        <v>6600</v>
      </c>
      <c r="F156" s="173">
        <f t="shared" ref="F156:F157" si="144">$F$154</f>
        <v>7200</v>
      </c>
      <c r="G156" s="173">
        <f t="shared" ref="G156:G157" si="145">$G$154</f>
        <v>7800</v>
      </c>
      <c r="H156" s="22">
        <f t="shared" si="118"/>
        <v>8.328611163213458E-3</v>
      </c>
      <c r="I156" s="22">
        <f t="shared" si="119"/>
        <v>1.05038955879542E-2</v>
      </c>
      <c r="J156" s="22">
        <f t="shared" si="120"/>
        <v>1.250496327979261E-2</v>
      </c>
      <c r="K156" s="22">
        <f t="shared" si="121"/>
        <v>5587.3070436481294</v>
      </c>
      <c r="L156" s="22">
        <f t="shared" si="122"/>
        <v>5835.7518795781571</v>
      </c>
      <c r="M156" s="35">
        <f t="shared" si="123"/>
        <v>6074.0431345192137</v>
      </c>
      <c r="N156" s="36">
        <f t="shared" si="142"/>
        <v>254</v>
      </c>
      <c r="O156" s="22">
        <f t="shared" si="124"/>
        <v>1419175.9890866249</v>
      </c>
      <c r="P156" s="22">
        <f t="shared" si="125"/>
        <v>1482280.977412852</v>
      </c>
      <c r="Q156" s="35">
        <f t="shared" si="126"/>
        <v>1542806.9561678802</v>
      </c>
      <c r="R156" s="288">
        <f t="shared" si="127"/>
        <v>1590.2576545710174</v>
      </c>
      <c r="S156" s="288">
        <f t="shared" si="128"/>
        <v>1660.9699492399714</v>
      </c>
      <c r="T156" s="288">
        <f t="shared" si="129"/>
        <v>1728.7923347339179</v>
      </c>
      <c r="U156" s="288">
        <f>R156*'Water Use Current M&amp;I'!I156</f>
        <v>556.59017909985607</v>
      </c>
      <c r="V156" s="288">
        <f>S156*'Water Use Current M&amp;I'!I156</f>
        <v>581.33948223398988</v>
      </c>
      <c r="W156" s="288">
        <f>T156*'Water Use Current M&amp;I'!I156</f>
        <v>605.07731715687123</v>
      </c>
      <c r="X156" s="290">
        <f t="shared" si="130"/>
        <v>464.33506247785022</v>
      </c>
      <c r="Y156" s="290">
        <f t="shared" si="131"/>
        <v>484.98215552511999</v>
      </c>
      <c r="Z156" s="292">
        <f t="shared" si="132"/>
        <v>504.78543175221904</v>
      </c>
      <c r="AA156" s="287"/>
      <c r="AB156" s="287"/>
      <c r="AC156" s="287"/>
      <c r="AD156" s="287"/>
      <c r="AF156" s="161" t="s">
        <v>307</v>
      </c>
      <c r="AG156" s="171" t="s">
        <v>789</v>
      </c>
      <c r="AH156" s="236"/>
      <c r="AI156" s="236">
        <f>Input!AE154</f>
        <v>0</v>
      </c>
      <c r="AL156" s="161" t="s">
        <v>307</v>
      </c>
      <c r="AM156" s="171" t="s">
        <v>789</v>
      </c>
      <c r="AN156" s="233">
        <f>Input!AF154</f>
        <v>0</v>
      </c>
      <c r="AO156" s="233">
        <f>AN156*'Water Use Current M&amp;I'!$I$5</f>
        <v>0</v>
      </c>
      <c r="AS156" s="179" t="s">
        <v>307</v>
      </c>
      <c r="AT156" s="171" t="s">
        <v>789</v>
      </c>
      <c r="AU156" s="173">
        <f>Input!AG154</f>
        <v>0</v>
      </c>
      <c r="AV156" s="173">
        <v>0</v>
      </c>
      <c r="AW156" s="170"/>
      <c r="AX156" s="170">
        <f>AU156*'Water Use Current M&amp;I'!$I$151</f>
        <v>0</v>
      </c>
      <c r="AY156" s="173">
        <f t="shared" si="133"/>
        <v>0</v>
      </c>
    </row>
    <row r="157" spans="1:51" x14ac:dyDescent="0.3">
      <c r="A157" s="179" t="s">
        <v>307</v>
      </c>
      <c r="B157" s="333" t="s">
        <v>790</v>
      </c>
      <c r="C157" s="333">
        <f>Input!$J$43</f>
        <v>4730</v>
      </c>
      <c r="D157" s="178">
        <f>'Current Groundwater M&amp;I'!K155</f>
        <v>5.6659619000000001E-2</v>
      </c>
      <c r="E157" s="36">
        <f t="shared" si="143"/>
        <v>6600</v>
      </c>
      <c r="F157" s="173">
        <f t="shared" si="144"/>
        <v>7200</v>
      </c>
      <c r="G157" s="173">
        <f t="shared" si="145"/>
        <v>7800</v>
      </c>
      <c r="H157" s="22">
        <f t="shared" si="118"/>
        <v>8.328611163213458E-3</v>
      </c>
      <c r="I157" s="22">
        <f t="shared" si="119"/>
        <v>1.05038955879542E-2</v>
      </c>
      <c r="J157" s="22">
        <f t="shared" si="120"/>
        <v>1.250496327979261E-2</v>
      </c>
      <c r="K157" s="22">
        <f t="shared" si="121"/>
        <v>5587.3070436481294</v>
      </c>
      <c r="L157" s="22">
        <f t="shared" si="122"/>
        <v>5835.7518795781571</v>
      </c>
      <c r="M157" s="35">
        <f t="shared" si="123"/>
        <v>6074.0431345192137</v>
      </c>
      <c r="N157" s="36">
        <f t="shared" si="142"/>
        <v>254</v>
      </c>
      <c r="O157" s="22">
        <f t="shared" si="124"/>
        <v>1419175.9890866249</v>
      </c>
      <c r="P157" s="22">
        <f t="shared" si="125"/>
        <v>1482280.977412852</v>
      </c>
      <c r="Q157" s="35">
        <f t="shared" si="126"/>
        <v>1542806.9561678802</v>
      </c>
      <c r="R157" s="288">
        <f t="shared" si="127"/>
        <v>1590.2576545710174</v>
      </c>
      <c r="S157" s="288">
        <f t="shared" si="128"/>
        <v>1660.9699492399714</v>
      </c>
      <c r="T157" s="288">
        <f t="shared" si="129"/>
        <v>1728.7923347339179</v>
      </c>
      <c r="U157" s="288">
        <f>R157*'Water Use Current M&amp;I'!I157</f>
        <v>556.59017909985607</v>
      </c>
      <c r="V157" s="288">
        <f>S157*'Water Use Current M&amp;I'!I157</f>
        <v>581.33948223398988</v>
      </c>
      <c r="W157" s="288">
        <f>T157*'Water Use Current M&amp;I'!I157</f>
        <v>605.07731715687123</v>
      </c>
      <c r="X157" s="290">
        <f t="shared" si="130"/>
        <v>31.53618748693961</v>
      </c>
      <c r="Y157" s="290">
        <f t="shared" si="131"/>
        <v>32.938473573035139</v>
      </c>
      <c r="Z157" s="292">
        <f t="shared" si="132"/>
        <v>34.283450255650486</v>
      </c>
      <c r="AA157" s="287"/>
      <c r="AB157" s="287"/>
      <c r="AC157" s="287"/>
      <c r="AD157" s="287"/>
      <c r="AF157" s="161" t="s">
        <v>307</v>
      </c>
      <c r="AG157" s="171" t="s">
        <v>790</v>
      </c>
      <c r="AH157" s="236"/>
      <c r="AI157" s="236">
        <f>Input!AE155</f>
        <v>0</v>
      </c>
      <c r="AL157" s="161" t="s">
        <v>307</v>
      </c>
      <c r="AM157" s="171" t="s">
        <v>790</v>
      </c>
      <c r="AN157" s="233">
        <f>Input!AF155</f>
        <v>0</v>
      </c>
      <c r="AO157" s="233">
        <f>AN157*'Water Use Current M&amp;I'!$I$5</f>
        <v>0</v>
      </c>
      <c r="AS157" s="179" t="s">
        <v>307</v>
      </c>
      <c r="AT157" s="171" t="s">
        <v>790</v>
      </c>
      <c r="AU157" s="173">
        <f>Input!AG155</f>
        <v>0</v>
      </c>
      <c r="AV157" s="173">
        <v>0</v>
      </c>
      <c r="AW157" s="170"/>
      <c r="AX157" s="170">
        <f>AU157*'Water Use Current M&amp;I'!$I$151</f>
        <v>0</v>
      </c>
      <c r="AY157" s="173">
        <f t="shared" si="133"/>
        <v>0</v>
      </c>
    </row>
    <row r="158" spans="1:51" x14ac:dyDescent="0.3">
      <c r="A158" s="179" t="s">
        <v>338</v>
      </c>
      <c r="B158" s="333" t="s">
        <v>762</v>
      </c>
      <c r="C158" s="333">
        <f>Input!$J$44</f>
        <v>22733</v>
      </c>
      <c r="D158" s="178">
        <f>'Current Groundwater M&amp;I'!K156</f>
        <v>0.93142128199999996</v>
      </c>
      <c r="E158" s="319">
        <f>Input!$Z$44</f>
        <v>36100</v>
      </c>
      <c r="F158" s="319">
        <f>Input!$AA$44</f>
        <v>38500</v>
      </c>
      <c r="G158" s="319">
        <f>Input!$AB$44</f>
        <v>42200</v>
      </c>
      <c r="H158" s="22">
        <f t="shared" si="118"/>
        <v>1.1561881300540653E-2</v>
      </c>
      <c r="I158" s="22">
        <f t="shared" si="119"/>
        <v>1.3171015699413233E-2</v>
      </c>
      <c r="J158" s="22">
        <f t="shared" si="120"/>
        <v>1.5465065193118924E-2</v>
      </c>
      <c r="K158" s="22">
        <f t="shared" si="121"/>
        <v>28647.186598338067</v>
      </c>
      <c r="L158" s="22">
        <f t="shared" si="122"/>
        <v>29584.125810981808</v>
      </c>
      <c r="M158" s="35">
        <f t="shared" si="123"/>
        <v>30973.094775950303</v>
      </c>
      <c r="N158" s="36">
        <f>Input!K44</f>
        <v>319</v>
      </c>
      <c r="O158" s="22">
        <f t="shared" si="124"/>
        <v>9138452.5248698425</v>
      </c>
      <c r="P158" s="22">
        <f t="shared" si="125"/>
        <v>9437336.1337031964</v>
      </c>
      <c r="Q158" s="35">
        <f t="shared" si="126"/>
        <v>9880417.2335281465</v>
      </c>
      <c r="R158" s="288">
        <f t="shared" si="127"/>
        <v>10240.092976742902</v>
      </c>
      <c r="S158" s="288">
        <f t="shared" si="128"/>
        <v>10575.007004621117</v>
      </c>
      <c r="T158" s="288">
        <f t="shared" si="129"/>
        <v>11071.501531029964</v>
      </c>
      <c r="U158" s="288">
        <f>R158*'Water Use Current M&amp;I'!I158</f>
        <v>3584.0325418600155</v>
      </c>
      <c r="V158" s="288">
        <f>S158*'Water Use Current M&amp;I'!I158</f>
        <v>3701.2524516173908</v>
      </c>
      <c r="W158" s="288">
        <f>T158*'Water Use Current M&amp;I'!I158</f>
        <v>3875.0255358604873</v>
      </c>
      <c r="X158" s="290">
        <f t="shared" si="130"/>
        <v>3338.2441848689741</v>
      </c>
      <c r="Y158" s="290">
        <f t="shared" si="131"/>
        <v>3447.425303491113</v>
      </c>
      <c r="Z158" s="292">
        <f t="shared" si="132"/>
        <v>3609.2812523939119</v>
      </c>
      <c r="AA158" s="287"/>
      <c r="AB158" s="287"/>
      <c r="AC158" s="287"/>
      <c r="AD158" s="287"/>
      <c r="AF158" s="161" t="s">
        <v>338</v>
      </c>
      <c r="AG158" s="171" t="s">
        <v>762</v>
      </c>
      <c r="AH158" s="236"/>
      <c r="AI158" s="236">
        <f>Input!AE156</f>
        <v>0</v>
      </c>
      <c r="AL158" s="161" t="s">
        <v>338</v>
      </c>
      <c r="AM158" s="171" t="s">
        <v>762</v>
      </c>
      <c r="AN158" s="233">
        <f>Input!AF156</f>
        <v>0</v>
      </c>
      <c r="AO158" s="233">
        <f>AN158*'Water Use Current M&amp;I'!$I$5</f>
        <v>0</v>
      </c>
      <c r="AS158" s="179" t="s">
        <v>338</v>
      </c>
      <c r="AT158" s="171" t="s">
        <v>762</v>
      </c>
      <c r="AU158" s="173">
        <f>Input!AG156</f>
        <v>0</v>
      </c>
      <c r="AV158" s="173">
        <v>0</v>
      </c>
      <c r="AW158" s="170"/>
      <c r="AX158" s="170">
        <f>AU158*'Water Use Current M&amp;I'!$I$158</f>
        <v>0</v>
      </c>
      <c r="AY158" s="173">
        <f t="shared" si="133"/>
        <v>0</v>
      </c>
    </row>
    <row r="159" spans="1:51" x14ac:dyDescent="0.3">
      <c r="A159" s="179" t="s">
        <v>338</v>
      </c>
      <c r="B159" s="333" t="s">
        <v>764</v>
      </c>
      <c r="C159" s="333">
        <f>Input!$J$44</f>
        <v>22733</v>
      </c>
      <c r="D159" s="178">
        <f>'Current Groundwater M&amp;I'!K157</f>
        <v>1.1349140000000001E-2</v>
      </c>
      <c r="E159" s="36">
        <f>$E$158</f>
        <v>36100</v>
      </c>
      <c r="F159" s="12">
        <f>$F$158</f>
        <v>38500</v>
      </c>
      <c r="G159" s="12">
        <f>$G$158</f>
        <v>42200</v>
      </c>
      <c r="H159" s="22">
        <f t="shared" si="118"/>
        <v>1.1561881300540653E-2</v>
      </c>
      <c r="I159" s="22">
        <f t="shared" si="119"/>
        <v>1.3171015699413233E-2</v>
      </c>
      <c r="J159" s="22">
        <f t="shared" si="120"/>
        <v>1.5465065193118924E-2</v>
      </c>
      <c r="K159" s="22">
        <f t="shared" si="121"/>
        <v>28647.186598338067</v>
      </c>
      <c r="L159" s="22">
        <f t="shared" si="122"/>
        <v>29584.125810981808</v>
      </c>
      <c r="M159" s="35">
        <f t="shared" si="123"/>
        <v>30973.094775950303</v>
      </c>
      <c r="N159" s="36">
        <f>$N$158</f>
        <v>319</v>
      </c>
      <c r="O159" s="22">
        <f t="shared" si="124"/>
        <v>9138452.5248698425</v>
      </c>
      <c r="P159" s="22">
        <f t="shared" si="125"/>
        <v>9437336.1337031964</v>
      </c>
      <c r="Q159" s="35">
        <f t="shared" si="126"/>
        <v>9880417.2335281465</v>
      </c>
      <c r="R159" s="288">
        <f t="shared" si="127"/>
        <v>10240.092976742902</v>
      </c>
      <c r="S159" s="288">
        <f t="shared" si="128"/>
        <v>10575.007004621117</v>
      </c>
      <c r="T159" s="288">
        <f t="shared" si="129"/>
        <v>11071.501531029964</v>
      </c>
      <c r="U159" s="288">
        <f>R159*'Water Use Current M&amp;I'!I159</f>
        <v>3584.0325418600155</v>
      </c>
      <c r="V159" s="288">
        <f>S159*'Water Use Current M&amp;I'!I159</f>
        <v>3701.2524516173908</v>
      </c>
      <c r="W159" s="288">
        <f>T159*'Water Use Current M&amp;I'!I159</f>
        <v>3875.0255358604873</v>
      </c>
      <c r="X159" s="290">
        <f t="shared" si="130"/>
        <v>40.675687082125179</v>
      </c>
      <c r="Y159" s="290">
        <f t="shared" si="131"/>
        <v>42.006032248748994</v>
      </c>
      <c r="Z159" s="292">
        <f t="shared" si="132"/>
        <v>43.978207310055694</v>
      </c>
      <c r="AA159" s="287"/>
      <c r="AB159" s="287"/>
      <c r="AC159" s="287"/>
      <c r="AD159" s="287"/>
      <c r="AF159" s="161" t="s">
        <v>338</v>
      </c>
      <c r="AG159" s="171" t="s">
        <v>764</v>
      </c>
      <c r="AH159" s="236"/>
      <c r="AI159" s="236">
        <f>Input!AE157</f>
        <v>0</v>
      </c>
      <c r="AL159" s="161" t="s">
        <v>338</v>
      </c>
      <c r="AM159" s="171" t="s">
        <v>764</v>
      </c>
      <c r="AN159" s="233">
        <f>Input!AF157</f>
        <v>0</v>
      </c>
      <c r="AO159" s="233">
        <f>AN159*'Water Use Current M&amp;I'!$I$5</f>
        <v>0</v>
      </c>
      <c r="AS159" s="179" t="s">
        <v>338</v>
      </c>
      <c r="AT159" s="171" t="s">
        <v>764</v>
      </c>
      <c r="AU159" s="173">
        <f>Input!AG157</f>
        <v>0</v>
      </c>
      <c r="AV159" s="173">
        <v>0</v>
      </c>
      <c r="AW159" s="170"/>
      <c r="AX159" s="170">
        <f>AU159*'Water Use Current M&amp;I'!$I$158</f>
        <v>0</v>
      </c>
      <c r="AY159" s="173">
        <f t="shared" si="133"/>
        <v>0</v>
      </c>
    </row>
    <row r="160" spans="1:51" x14ac:dyDescent="0.3">
      <c r="A160" s="179" t="s">
        <v>338</v>
      </c>
      <c r="B160" s="333" t="s">
        <v>766</v>
      </c>
      <c r="C160" s="333">
        <f>Input!$J$44</f>
        <v>22733</v>
      </c>
      <c r="D160" s="178">
        <f>'Current Groundwater M&amp;I'!K158</f>
        <v>1.0205428000000001E-2</v>
      </c>
      <c r="E160" s="36">
        <f t="shared" ref="E160:E164" si="146">$E$158</f>
        <v>36100</v>
      </c>
      <c r="F160" s="173">
        <f t="shared" ref="F160:F164" si="147">$F$158</f>
        <v>38500</v>
      </c>
      <c r="G160" s="173">
        <f t="shared" ref="G160:G164" si="148">$G$158</f>
        <v>42200</v>
      </c>
      <c r="H160" s="22">
        <f t="shared" si="118"/>
        <v>1.1561881300540653E-2</v>
      </c>
      <c r="I160" s="22">
        <f t="shared" si="119"/>
        <v>1.3171015699413233E-2</v>
      </c>
      <c r="J160" s="22">
        <f t="shared" si="120"/>
        <v>1.5465065193118924E-2</v>
      </c>
      <c r="K160" s="22">
        <f t="shared" si="121"/>
        <v>28647.186598338067</v>
      </c>
      <c r="L160" s="22">
        <f t="shared" si="122"/>
        <v>29584.125810981808</v>
      </c>
      <c r="M160" s="35">
        <f t="shared" si="123"/>
        <v>30973.094775950303</v>
      </c>
      <c r="N160" s="36">
        <f t="shared" ref="N160:N164" si="149">$N$158</f>
        <v>319</v>
      </c>
      <c r="O160" s="22">
        <f t="shared" si="124"/>
        <v>9138452.5248698425</v>
      </c>
      <c r="P160" s="22">
        <f t="shared" si="125"/>
        <v>9437336.1337031964</v>
      </c>
      <c r="Q160" s="35">
        <f t="shared" si="126"/>
        <v>9880417.2335281465</v>
      </c>
      <c r="R160" s="288">
        <f t="shared" si="127"/>
        <v>10240.092976742902</v>
      </c>
      <c r="S160" s="288">
        <f t="shared" si="128"/>
        <v>10575.007004621117</v>
      </c>
      <c r="T160" s="288">
        <f t="shared" si="129"/>
        <v>11071.501531029964</v>
      </c>
      <c r="U160" s="288">
        <f>R160*'Water Use Current M&amp;I'!I160</f>
        <v>3584.0325418600155</v>
      </c>
      <c r="V160" s="288">
        <f>S160*'Water Use Current M&amp;I'!I160</f>
        <v>3701.2524516173908</v>
      </c>
      <c r="W160" s="288">
        <f>T160*'Water Use Current M&amp;I'!I160</f>
        <v>3875.0255358604873</v>
      </c>
      <c r="X160" s="290">
        <f t="shared" si="130"/>
        <v>36.576586055609376</v>
      </c>
      <c r="Y160" s="290">
        <f t="shared" si="131"/>
        <v>37.772865404804769</v>
      </c>
      <c r="Z160" s="292">
        <f t="shared" si="132"/>
        <v>39.546294104385623</v>
      </c>
      <c r="AA160" s="287"/>
      <c r="AB160" s="287"/>
      <c r="AC160" s="287"/>
      <c r="AD160" s="287"/>
      <c r="AF160" s="161" t="s">
        <v>338</v>
      </c>
      <c r="AG160" s="171" t="s">
        <v>766</v>
      </c>
      <c r="AH160" s="236"/>
      <c r="AI160" s="236">
        <f>Input!AE158</f>
        <v>0</v>
      </c>
      <c r="AL160" s="161" t="s">
        <v>338</v>
      </c>
      <c r="AM160" s="171" t="s">
        <v>766</v>
      </c>
      <c r="AN160" s="233">
        <f>Input!AF158</f>
        <v>0</v>
      </c>
      <c r="AO160" s="233">
        <f>AN160*'Water Use Current M&amp;I'!$I$5</f>
        <v>0</v>
      </c>
      <c r="AS160" s="179" t="s">
        <v>338</v>
      </c>
      <c r="AT160" s="171" t="s">
        <v>766</v>
      </c>
      <c r="AU160" s="173">
        <f>Input!AG158</f>
        <v>0</v>
      </c>
      <c r="AV160" s="173">
        <v>0</v>
      </c>
      <c r="AW160" s="170"/>
      <c r="AX160" s="170">
        <f>AU160*'Water Use Current M&amp;I'!$I$158</f>
        <v>0</v>
      </c>
      <c r="AY160" s="173">
        <f t="shared" si="133"/>
        <v>0</v>
      </c>
    </row>
    <row r="161" spans="1:51" x14ac:dyDescent="0.3">
      <c r="A161" s="179" t="s">
        <v>338</v>
      </c>
      <c r="B161" s="333" t="s">
        <v>767</v>
      </c>
      <c r="C161" s="333">
        <f>Input!$J$44</f>
        <v>22733</v>
      </c>
      <c r="D161" s="178">
        <f>'Current Groundwater M&amp;I'!K159</f>
        <v>2.63933E-4</v>
      </c>
      <c r="E161" s="36">
        <f t="shared" si="146"/>
        <v>36100</v>
      </c>
      <c r="F161" s="173">
        <f t="shared" si="147"/>
        <v>38500</v>
      </c>
      <c r="G161" s="173">
        <f t="shared" si="148"/>
        <v>42200</v>
      </c>
      <c r="H161" s="22">
        <f t="shared" si="118"/>
        <v>1.1561881300540653E-2</v>
      </c>
      <c r="I161" s="22">
        <f t="shared" si="119"/>
        <v>1.3171015699413233E-2</v>
      </c>
      <c r="J161" s="22">
        <f t="shared" si="120"/>
        <v>1.5465065193118924E-2</v>
      </c>
      <c r="K161" s="22">
        <f t="shared" si="121"/>
        <v>28647.186598338067</v>
      </c>
      <c r="L161" s="22">
        <f t="shared" si="122"/>
        <v>29584.125810981808</v>
      </c>
      <c r="M161" s="35">
        <f t="shared" si="123"/>
        <v>30973.094775950303</v>
      </c>
      <c r="N161" s="36">
        <f t="shared" si="149"/>
        <v>319</v>
      </c>
      <c r="O161" s="22">
        <f t="shared" si="124"/>
        <v>9138452.5248698425</v>
      </c>
      <c r="P161" s="22">
        <f t="shared" si="125"/>
        <v>9437336.1337031964</v>
      </c>
      <c r="Q161" s="35">
        <f t="shared" si="126"/>
        <v>9880417.2335281465</v>
      </c>
      <c r="R161" s="288">
        <f t="shared" si="127"/>
        <v>10240.092976742902</v>
      </c>
      <c r="S161" s="288">
        <f t="shared" si="128"/>
        <v>10575.007004621117</v>
      </c>
      <c r="T161" s="288">
        <f t="shared" si="129"/>
        <v>11071.501531029964</v>
      </c>
      <c r="U161" s="288">
        <f>R161*'Water Use Current M&amp;I'!I161</f>
        <v>3584.0325418600155</v>
      </c>
      <c r="V161" s="288">
        <f>S161*'Water Use Current M&amp;I'!I161</f>
        <v>3701.2524516173908</v>
      </c>
      <c r="W161" s="288">
        <f>T161*'Water Use Current M&amp;I'!I161</f>
        <v>3875.0255358604873</v>
      </c>
      <c r="X161" s="290">
        <f t="shared" si="130"/>
        <v>0.94594446087073947</v>
      </c>
      <c r="Y161" s="290">
        <f t="shared" si="131"/>
        <v>0.97688266331273277</v>
      </c>
      <c r="Z161" s="292">
        <f t="shared" si="132"/>
        <v>1.0227471147562659</v>
      </c>
      <c r="AA161" s="287"/>
      <c r="AB161" s="287"/>
      <c r="AC161" s="287"/>
      <c r="AD161" s="287"/>
      <c r="AF161" s="161" t="s">
        <v>338</v>
      </c>
      <c r="AG161" s="171" t="s">
        <v>767</v>
      </c>
      <c r="AH161" s="236"/>
      <c r="AI161" s="236">
        <f>Input!AE159</f>
        <v>0</v>
      </c>
      <c r="AL161" s="161" t="s">
        <v>338</v>
      </c>
      <c r="AM161" s="171" t="s">
        <v>767</v>
      </c>
      <c r="AN161" s="233">
        <f>Input!AF159</f>
        <v>0</v>
      </c>
      <c r="AO161" s="233">
        <f>AN161*'Water Use Current M&amp;I'!$I$5</f>
        <v>0</v>
      </c>
      <c r="AS161" s="179" t="s">
        <v>338</v>
      </c>
      <c r="AT161" s="171" t="s">
        <v>767</v>
      </c>
      <c r="AU161" s="173">
        <f>Input!AG159</f>
        <v>0</v>
      </c>
      <c r="AV161" s="173">
        <v>0</v>
      </c>
      <c r="AW161" s="170"/>
      <c r="AX161" s="170">
        <f>AU161*'Water Use Current M&amp;I'!$I$158</f>
        <v>0</v>
      </c>
      <c r="AY161" s="173">
        <f t="shared" si="133"/>
        <v>0</v>
      </c>
    </row>
    <row r="162" spans="1:51" x14ac:dyDescent="0.3">
      <c r="A162" s="179" t="s">
        <v>338</v>
      </c>
      <c r="B162" s="333" t="s">
        <v>770</v>
      </c>
      <c r="C162" s="333">
        <f>Input!$J$44</f>
        <v>22733</v>
      </c>
      <c r="D162" s="178">
        <f>'Current Groundwater M&amp;I'!K160</f>
        <v>6.7742929999999998E-3</v>
      </c>
      <c r="E162" s="36">
        <f t="shared" si="146"/>
        <v>36100</v>
      </c>
      <c r="F162" s="173">
        <f t="shared" si="147"/>
        <v>38500</v>
      </c>
      <c r="G162" s="173">
        <f t="shared" si="148"/>
        <v>42200</v>
      </c>
      <c r="H162" s="22">
        <f t="shared" si="118"/>
        <v>1.1561881300540653E-2</v>
      </c>
      <c r="I162" s="22">
        <f t="shared" si="119"/>
        <v>1.3171015699413233E-2</v>
      </c>
      <c r="J162" s="22">
        <f t="shared" si="120"/>
        <v>1.5465065193118924E-2</v>
      </c>
      <c r="K162" s="22">
        <f t="shared" si="121"/>
        <v>28647.186598338067</v>
      </c>
      <c r="L162" s="22">
        <f t="shared" si="122"/>
        <v>29584.125810981808</v>
      </c>
      <c r="M162" s="35">
        <f t="shared" si="123"/>
        <v>30973.094775950303</v>
      </c>
      <c r="N162" s="36">
        <f t="shared" si="149"/>
        <v>319</v>
      </c>
      <c r="O162" s="22">
        <f t="shared" si="124"/>
        <v>9138452.5248698425</v>
      </c>
      <c r="P162" s="22">
        <f t="shared" si="125"/>
        <v>9437336.1337031964</v>
      </c>
      <c r="Q162" s="35">
        <f t="shared" si="126"/>
        <v>9880417.2335281465</v>
      </c>
      <c r="R162" s="288">
        <f t="shared" si="127"/>
        <v>10240.092976742902</v>
      </c>
      <c r="S162" s="288">
        <f t="shared" si="128"/>
        <v>10575.007004621117</v>
      </c>
      <c r="T162" s="288">
        <f t="shared" si="129"/>
        <v>11071.501531029964</v>
      </c>
      <c r="U162" s="288">
        <f>R162*'Water Use Current M&amp;I'!I162</f>
        <v>3584.0325418600155</v>
      </c>
      <c r="V162" s="288">
        <f>S162*'Water Use Current M&amp;I'!I162</f>
        <v>3701.2524516173908</v>
      </c>
      <c r="W162" s="288">
        <f>T162*'Water Use Current M&amp;I'!I162</f>
        <v>3875.0255358604873</v>
      </c>
      <c r="X162" s="290">
        <f t="shared" si="130"/>
        <v>24.279286560094508</v>
      </c>
      <c r="Y162" s="290">
        <f t="shared" si="131"/>
        <v>25.073368574224528</v>
      </c>
      <c r="Z162" s="292">
        <f t="shared" si="132"/>
        <v>26.250558362400948</v>
      </c>
      <c r="AA162" s="287"/>
      <c r="AB162" s="287"/>
      <c r="AC162" s="287"/>
      <c r="AD162" s="287"/>
      <c r="AF162" s="161" t="s">
        <v>338</v>
      </c>
      <c r="AG162" s="171" t="s">
        <v>770</v>
      </c>
      <c r="AH162" s="236"/>
      <c r="AI162" s="236">
        <f>Input!AE160</f>
        <v>0</v>
      </c>
      <c r="AL162" s="161" t="s">
        <v>338</v>
      </c>
      <c r="AM162" s="171" t="s">
        <v>770</v>
      </c>
      <c r="AN162" s="233">
        <f>Input!AF160</f>
        <v>0</v>
      </c>
      <c r="AO162" s="233">
        <f>AN162*'Water Use Current M&amp;I'!$I$5</f>
        <v>0</v>
      </c>
      <c r="AS162" s="179" t="s">
        <v>338</v>
      </c>
      <c r="AT162" s="171" t="s">
        <v>770</v>
      </c>
      <c r="AU162" s="173">
        <f>Input!AG160</f>
        <v>0</v>
      </c>
      <c r="AV162" s="173">
        <v>0</v>
      </c>
      <c r="AW162" s="170"/>
      <c r="AX162" s="170">
        <f>AU162*'Water Use Current M&amp;I'!$I$158</f>
        <v>0</v>
      </c>
      <c r="AY162" s="173">
        <f t="shared" si="133"/>
        <v>0</v>
      </c>
    </row>
    <row r="163" spans="1:51" x14ac:dyDescent="0.3">
      <c r="A163" s="179" t="s">
        <v>338</v>
      </c>
      <c r="B163" s="333" t="s">
        <v>772</v>
      </c>
      <c r="C163" s="333">
        <f>Input!$J$44</f>
        <v>22733</v>
      </c>
      <c r="D163" s="178">
        <f>'Current Groundwater M&amp;I'!K161</f>
        <v>3.9809968000000001E-2</v>
      </c>
      <c r="E163" s="36">
        <f t="shared" si="146"/>
        <v>36100</v>
      </c>
      <c r="F163" s="173">
        <f t="shared" si="147"/>
        <v>38500</v>
      </c>
      <c r="G163" s="173">
        <f t="shared" si="148"/>
        <v>42200</v>
      </c>
      <c r="H163" s="22">
        <f t="shared" si="118"/>
        <v>1.1561881300540653E-2</v>
      </c>
      <c r="I163" s="22">
        <f t="shared" si="119"/>
        <v>1.3171015699413233E-2</v>
      </c>
      <c r="J163" s="22">
        <f t="shared" si="120"/>
        <v>1.5465065193118924E-2</v>
      </c>
      <c r="K163" s="22">
        <f t="shared" si="121"/>
        <v>28647.186598338067</v>
      </c>
      <c r="L163" s="22">
        <f t="shared" si="122"/>
        <v>29584.125810981808</v>
      </c>
      <c r="M163" s="35">
        <f t="shared" si="123"/>
        <v>30973.094775950303</v>
      </c>
      <c r="N163" s="36">
        <f t="shared" si="149"/>
        <v>319</v>
      </c>
      <c r="O163" s="22">
        <f t="shared" si="124"/>
        <v>9138452.5248698425</v>
      </c>
      <c r="P163" s="22">
        <f t="shared" si="125"/>
        <v>9437336.1337031964</v>
      </c>
      <c r="Q163" s="35">
        <f t="shared" si="126"/>
        <v>9880417.2335281465</v>
      </c>
      <c r="R163" s="288">
        <f t="shared" si="127"/>
        <v>10240.092976742902</v>
      </c>
      <c r="S163" s="288">
        <f t="shared" si="128"/>
        <v>10575.007004621117</v>
      </c>
      <c r="T163" s="288">
        <f t="shared" si="129"/>
        <v>11071.501531029964</v>
      </c>
      <c r="U163" s="288">
        <f>R163*'Water Use Current M&amp;I'!I163</f>
        <v>3584.0325418600155</v>
      </c>
      <c r="V163" s="288">
        <f>S163*'Water Use Current M&amp;I'!I163</f>
        <v>3701.2524516173908</v>
      </c>
      <c r="W163" s="288">
        <f>T163*'Water Use Current M&amp;I'!I163</f>
        <v>3875.0255358604873</v>
      </c>
      <c r="X163" s="290">
        <f t="shared" si="130"/>
        <v>142.68022080240587</v>
      </c>
      <c r="Y163" s="290">
        <f t="shared" si="131"/>
        <v>147.34674165880989</v>
      </c>
      <c r="Z163" s="292">
        <f t="shared" si="132"/>
        <v>154.26464258178885</v>
      </c>
      <c r="AA163" s="287"/>
      <c r="AB163" s="287"/>
      <c r="AC163" s="287"/>
      <c r="AD163" s="287"/>
      <c r="AF163" s="161" t="s">
        <v>338</v>
      </c>
      <c r="AG163" s="171" t="s">
        <v>772</v>
      </c>
      <c r="AH163" s="236"/>
      <c r="AI163" s="236">
        <f>Input!AE161</f>
        <v>0</v>
      </c>
      <c r="AL163" s="161" t="s">
        <v>338</v>
      </c>
      <c r="AM163" s="171" t="s">
        <v>772</v>
      </c>
      <c r="AN163" s="233">
        <f>Input!AF161</f>
        <v>0</v>
      </c>
      <c r="AO163" s="233">
        <f>AN163*'Water Use Current M&amp;I'!$I$5</f>
        <v>0</v>
      </c>
      <c r="AS163" s="179" t="s">
        <v>338</v>
      </c>
      <c r="AT163" s="171" t="s">
        <v>772</v>
      </c>
      <c r="AU163" s="173">
        <f>Input!AG161</f>
        <v>0</v>
      </c>
      <c r="AV163" s="173">
        <v>0</v>
      </c>
      <c r="AW163" s="170"/>
      <c r="AX163" s="170">
        <f>AU163*'Water Use Current M&amp;I'!$I$158</f>
        <v>0</v>
      </c>
      <c r="AY163" s="173">
        <f t="shared" si="133"/>
        <v>0</v>
      </c>
    </row>
    <row r="164" spans="1:51" x14ac:dyDescent="0.3">
      <c r="A164" s="179" t="s">
        <v>338</v>
      </c>
      <c r="B164" s="333" t="s">
        <v>773</v>
      </c>
      <c r="C164" s="333">
        <f>Input!$J$44</f>
        <v>22733</v>
      </c>
      <c r="D164" s="178">
        <f>'Current Groundwater M&amp;I'!K162</f>
        <v>1.7595600000000001E-4</v>
      </c>
      <c r="E164" s="36">
        <f t="shared" si="146"/>
        <v>36100</v>
      </c>
      <c r="F164" s="173">
        <f t="shared" si="147"/>
        <v>38500</v>
      </c>
      <c r="G164" s="173">
        <f t="shared" si="148"/>
        <v>42200</v>
      </c>
      <c r="H164" s="22">
        <f t="shared" si="118"/>
        <v>1.1561881300540653E-2</v>
      </c>
      <c r="I164" s="22">
        <f t="shared" si="119"/>
        <v>1.3171015699413233E-2</v>
      </c>
      <c r="J164" s="22">
        <f t="shared" si="120"/>
        <v>1.5465065193118924E-2</v>
      </c>
      <c r="K164" s="22">
        <f t="shared" si="121"/>
        <v>28647.186598338067</v>
      </c>
      <c r="L164" s="22">
        <f t="shared" si="122"/>
        <v>29584.125810981808</v>
      </c>
      <c r="M164" s="35">
        <f t="shared" si="123"/>
        <v>30973.094775950303</v>
      </c>
      <c r="N164" s="36">
        <f t="shared" si="149"/>
        <v>319</v>
      </c>
      <c r="O164" s="22">
        <f t="shared" si="124"/>
        <v>9138452.5248698425</v>
      </c>
      <c r="P164" s="22">
        <f t="shared" si="125"/>
        <v>9437336.1337031964</v>
      </c>
      <c r="Q164" s="35">
        <f t="shared" si="126"/>
        <v>9880417.2335281465</v>
      </c>
      <c r="R164" s="288">
        <f t="shared" si="127"/>
        <v>10240.092976742902</v>
      </c>
      <c r="S164" s="288">
        <f t="shared" si="128"/>
        <v>10575.007004621117</v>
      </c>
      <c r="T164" s="288">
        <f t="shared" si="129"/>
        <v>11071.501531029964</v>
      </c>
      <c r="U164" s="288">
        <f>R164*'Water Use Current M&amp;I'!I164</f>
        <v>3584.0325418600155</v>
      </c>
      <c r="V164" s="288">
        <f>S164*'Water Use Current M&amp;I'!I164</f>
        <v>3701.2524516173908</v>
      </c>
      <c r="W164" s="288">
        <f>T164*'Water Use Current M&amp;I'!I164</f>
        <v>3875.0255358604873</v>
      </c>
      <c r="X164" s="290">
        <f t="shared" si="130"/>
        <v>0.63063202993552092</v>
      </c>
      <c r="Y164" s="290">
        <f t="shared" si="131"/>
        <v>0.6512575763767896</v>
      </c>
      <c r="Z164" s="292">
        <f t="shared" si="132"/>
        <v>0.68183399318786797</v>
      </c>
      <c r="AA164" s="287"/>
      <c r="AB164" s="287"/>
      <c r="AC164" s="287"/>
      <c r="AD164" s="287"/>
      <c r="AF164" s="161" t="s">
        <v>338</v>
      </c>
      <c r="AG164" s="171" t="s">
        <v>773</v>
      </c>
      <c r="AH164" s="236"/>
      <c r="AI164" s="236">
        <f>Input!AE162</f>
        <v>0</v>
      </c>
      <c r="AL164" s="161" t="s">
        <v>338</v>
      </c>
      <c r="AM164" s="171" t="s">
        <v>773</v>
      </c>
      <c r="AN164" s="233">
        <f>Input!AF162</f>
        <v>0</v>
      </c>
      <c r="AO164" s="233">
        <f>AN164*'Water Use Current M&amp;I'!$I$5</f>
        <v>0</v>
      </c>
      <c r="AS164" s="179" t="s">
        <v>338</v>
      </c>
      <c r="AT164" s="171" t="s">
        <v>773</v>
      </c>
      <c r="AU164" s="173">
        <f>Input!AG162</f>
        <v>0</v>
      </c>
      <c r="AV164" s="173">
        <v>0</v>
      </c>
      <c r="AW164" s="170"/>
      <c r="AX164" s="170">
        <f>AU164*'Water Use Current M&amp;I'!$I$158</f>
        <v>0</v>
      </c>
      <c r="AY164" s="173">
        <f t="shared" si="133"/>
        <v>0</v>
      </c>
    </row>
    <row r="165" spans="1:51" x14ac:dyDescent="0.3">
      <c r="A165" s="179" t="s">
        <v>306</v>
      </c>
      <c r="B165" s="333" t="s">
        <v>811</v>
      </c>
      <c r="C165" s="333">
        <f>Input!$J$45</f>
        <v>133068</v>
      </c>
      <c r="D165" s="178">
        <f>'Current Groundwater M&amp;I'!K163</f>
        <v>1</v>
      </c>
      <c r="E165" s="319">
        <f>Input!$Z$45</f>
        <v>259200</v>
      </c>
      <c r="F165" s="319">
        <f>Input!$AA$45</f>
        <v>275800</v>
      </c>
      <c r="G165" s="319">
        <f>Input!$AB$45</f>
        <v>306700</v>
      </c>
      <c r="H165" s="22">
        <f t="shared" si="118"/>
        <v>1.6668492217976012E-2</v>
      </c>
      <c r="I165" s="22">
        <f t="shared" si="119"/>
        <v>1.8220392240003054E-2</v>
      </c>
      <c r="J165" s="22">
        <f t="shared" si="120"/>
        <v>2.0875244884028168E-2</v>
      </c>
      <c r="K165" s="22">
        <f t="shared" si="121"/>
        <v>185718.13481725473</v>
      </c>
      <c r="L165" s="22">
        <f t="shared" si="122"/>
        <v>191572.84358697606</v>
      </c>
      <c r="M165" s="35">
        <f t="shared" si="123"/>
        <v>202019.69111945498</v>
      </c>
      <c r="N165" s="36">
        <f>Input!K45</f>
        <v>127</v>
      </c>
      <c r="O165" s="22">
        <f t="shared" si="124"/>
        <v>23586203.121791352</v>
      </c>
      <c r="P165" s="22">
        <f t="shared" si="125"/>
        <v>24329751.135545958</v>
      </c>
      <c r="Q165" s="35">
        <f t="shared" si="126"/>
        <v>25656500.772170782</v>
      </c>
      <c r="R165" s="288">
        <f t="shared" si="127"/>
        <v>26429.5199081233</v>
      </c>
      <c r="S165" s="288">
        <f t="shared" si="128"/>
        <v>27262.702634936024</v>
      </c>
      <c r="T165" s="288">
        <f t="shared" si="129"/>
        <v>28749.39194025597</v>
      </c>
      <c r="U165" s="288">
        <f>R165*'Water Use Current M&amp;I'!I165</f>
        <v>9250.3319678431544</v>
      </c>
      <c r="V165" s="288">
        <f>S165*'Water Use Current M&amp;I'!I165</f>
        <v>9541.9459222276073</v>
      </c>
      <c r="W165" s="288">
        <f>T165*'Water Use Current M&amp;I'!I165</f>
        <v>10062.287179089588</v>
      </c>
      <c r="X165" s="290">
        <f t="shared" si="130"/>
        <v>9250.3319678431544</v>
      </c>
      <c r="Y165" s="290">
        <f t="shared" si="131"/>
        <v>9541.9459222276073</v>
      </c>
      <c r="Z165" s="292">
        <f t="shared" si="132"/>
        <v>10062.287179089588</v>
      </c>
      <c r="AA165" s="287"/>
      <c r="AB165" s="287"/>
      <c r="AC165" s="287"/>
      <c r="AD165" s="287"/>
      <c r="AF165" s="161" t="s">
        <v>306</v>
      </c>
      <c r="AG165" s="171" t="s">
        <v>811</v>
      </c>
      <c r="AH165" s="236" t="s">
        <v>735</v>
      </c>
      <c r="AI165" s="236">
        <f>Input!AE163</f>
        <v>50</v>
      </c>
      <c r="AL165" s="161" t="s">
        <v>306</v>
      </c>
      <c r="AM165" s="171" t="s">
        <v>811</v>
      </c>
      <c r="AN165" s="233">
        <f>Input!AF163</f>
        <v>0</v>
      </c>
      <c r="AO165" s="233">
        <f>AN165*'Water Use Current M&amp;I'!$I$5</f>
        <v>0</v>
      </c>
      <c r="AS165" s="179" t="s">
        <v>306</v>
      </c>
      <c r="AT165" s="171" t="s">
        <v>811</v>
      </c>
      <c r="AU165" s="173">
        <f>Input!AG163</f>
        <v>0</v>
      </c>
      <c r="AV165" s="173">
        <v>0</v>
      </c>
      <c r="AW165" s="173" t="s">
        <v>633</v>
      </c>
      <c r="AX165" s="170">
        <f>AU165*'Water Use Current M&amp;I'!$I$165</f>
        <v>0</v>
      </c>
      <c r="AY165" s="173">
        <f t="shared" si="133"/>
        <v>0</v>
      </c>
    </row>
    <row r="166" spans="1:51" x14ac:dyDescent="0.3">
      <c r="A166" s="179" t="s">
        <v>306</v>
      </c>
      <c r="B166" s="333" t="s">
        <v>816</v>
      </c>
      <c r="C166" s="333">
        <f>Input!$J$46</f>
        <v>13649</v>
      </c>
      <c r="D166" s="178">
        <f>'Current Groundwater M&amp;I'!K164</f>
        <v>0.94512418499999995</v>
      </c>
      <c r="E166" s="319">
        <f>Input!$Z$46</f>
        <v>28800</v>
      </c>
      <c r="F166" s="319">
        <f>Input!$AA$46</f>
        <v>30600</v>
      </c>
      <c r="G166" s="319">
        <f>Input!$AB$46</f>
        <v>34100</v>
      </c>
      <c r="H166" s="22">
        <f t="shared" si="118"/>
        <v>1.8667728206696047E-2</v>
      </c>
      <c r="I166" s="22">
        <f t="shared" si="119"/>
        <v>2.0183343752106918E-2</v>
      </c>
      <c r="J166" s="22">
        <f t="shared" si="120"/>
        <v>2.2890778135385318E-2</v>
      </c>
      <c r="K166" s="22">
        <f t="shared" si="121"/>
        <v>19826.527683888577</v>
      </c>
      <c r="L166" s="22">
        <f t="shared" si="122"/>
        <v>20436.716957476317</v>
      </c>
      <c r="M166" s="35">
        <f t="shared" si="123"/>
        <v>21573.847593788181</v>
      </c>
      <c r="N166" s="36">
        <f>$N$165</f>
        <v>127</v>
      </c>
      <c r="O166" s="22">
        <f t="shared" si="124"/>
        <v>2517969.0158538492</v>
      </c>
      <c r="P166" s="22">
        <f t="shared" si="125"/>
        <v>2595463.0535994922</v>
      </c>
      <c r="Q166" s="35">
        <f t="shared" si="126"/>
        <v>2739878.6444110991</v>
      </c>
      <c r="R166" s="288">
        <f t="shared" si="127"/>
        <v>2821.5101807150309</v>
      </c>
      <c r="S166" s="288">
        <f t="shared" si="128"/>
        <v>2908.3461247109108</v>
      </c>
      <c r="T166" s="288">
        <f t="shared" si="129"/>
        <v>3070.1710149948572</v>
      </c>
      <c r="U166" s="288">
        <f>R166*'Water Use Current M&amp;I'!I166</f>
        <v>987.52856325026073</v>
      </c>
      <c r="V166" s="288">
        <f>S166*'Water Use Current M&amp;I'!I166</f>
        <v>1017.9211436488187</v>
      </c>
      <c r="W166" s="288">
        <f>T166*'Water Use Current M&amp;I'!I166</f>
        <v>1074.5598552481999</v>
      </c>
      <c r="X166" s="290">
        <f t="shared" si="130"/>
        <v>933.33712850612358</v>
      </c>
      <c r="Y166" s="290">
        <f t="shared" si="131"/>
        <v>962.06189128535766</v>
      </c>
      <c r="Z166" s="292">
        <f t="shared" si="132"/>
        <v>1015.5925074251729</v>
      </c>
      <c r="AA166" s="287"/>
      <c r="AB166" s="287"/>
      <c r="AC166" s="287"/>
      <c r="AD166" s="287"/>
      <c r="AF166" s="161" t="s">
        <v>306</v>
      </c>
      <c r="AG166" s="171" t="s">
        <v>816</v>
      </c>
      <c r="AH166" s="236"/>
      <c r="AI166" s="236">
        <f>Input!AE164</f>
        <v>0</v>
      </c>
      <c r="AL166" s="161" t="s">
        <v>306</v>
      </c>
      <c r="AM166" s="171" t="s">
        <v>816</v>
      </c>
      <c r="AN166" s="233">
        <f>Input!AF164</f>
        <v>0</v>
      </c>
      <c r="AO166" s="233">
        <f>AN166*'Water Use Current M&amp;I'!$I$5</f>
        <v>0</v>
      </c>
      <c r="AS166" s="179" t="s">
        <v>306</v>
      </c>
      <c r="AT166" s="171" t="s">
        <v>816</v>
      </c>
      <c r="AU166" s="173">
        <f>Input!AG164</f>
        <v>0</v>
      </c>
      <c r="AV166" s="173">
        <v>0</v>
      </c>
      <c r="AW166" s="170"/>
      <c r="AX166" s="170">
        <f>AU166*'Water Use Current M&amp;I'!$I$165</f>
        <v>0</v>
      </c>
      <c r="AY166" s="173">
        <f t="shared" si="133"/>
        <v>0</v>
      </c>
    </row>
    <row r="167" spans="1:51" x14ac:dyDescent="0.3">
      <c r="A167" s="179" t="s">
        <v>306</v>
      </c>
      <c r="B167" s="333" t="s">
        <v>818</v>
      </c>
      <c r="C167" s="333">
        <f>Input!$J$46</f>
        <v>13649</v>
      </c>
      <c r="D167" s="178">
        <f>'Current Groundwater M&amp;I'!K165</f>
        <v>3.8464355999999998E-2</v>
      </c>
      <c r="E167" s="36">
        <f>$E$166</f>
        <v>28800</v>
      </c>
      <c r="F167" s="12">
        <f>$F$166</f>
        <v>30600</v>
      </c>
      <c r="G167" s="12">
        <f>$G$166</f>
        <v>34100</v>
      </c>
      <c r="H167" s="22">
        <f t="shared" si="118"/>
        <v>1.8667728206696047E-2</v>
      </c>
      <c r="I167" s="22">
        <f t="shared" si="119"/>
        <v>2.0183343752106918E-2</v>
      </c>
      <c r="J167" s="22">
        <f t="shared" si="120"/>
        <v>2.2890778135385318E-2</v>
      </c>
      <c r="K167" s="22">
        <f t="shared" si="121"/>
        <v>19826.527683888577</v>
      </c>
      <c r="L167" s="22">
        <f t="shared" si="122"/>
        <v>20436.716957476317</v>
      </c>
      <c r="M167" s="35">
        <f t="shared" si="123"/>
        <v>21573.847593788181</v>
      </c>
      <c r="N167" s="36">
        <f t="shared" ref="N167:N168" si="150">$N$165</f>
        <v>127</v>
      </c>
      <c r="O167" s="22">
        <f t="shared" si="124"/>
        <v>2517969.0158538492</v>
      </c>
      <c r="P167" s="22">
        <f t="shared" si="125"/>
        <v>2595463.0535994922</v>
      </c>
      <c r="Q167" s="35">
        <f t="shared" si="126"/>
        <v>2739878.6444110991</v>
      </c>
      <c r="R167" s="288">
        <f t="shared" si="127"/>
        <v>2821.5101807150309</v>
      </c>
      <c r="S167" s="288">
        <f t="shared" si="128"/>
        <v>2908.3461247109108</v>
      </c>
      <c r="T167" s="288">
        <f t="shared" si="129"/>
        <v>3070.1710149948572</v>
      </c>
      <c r="U167" s="288">
        <f>R167*'Water Use Current M&amp;I'!I167</f>
        <v>987.52856325026073</v>
      </c>
      <c r="V167" s="288">
        <f>S167*'Water Use Current M&amp;I'!I167</f>
        <v>1017.9211436488187</v>
      </c>
      <c r="W167" s="288">
        <f>T167*'Water Use Current M&amp;I'!I167</f>
        <v>1074.5598552481999</v>
      </c>
      <c r="X167" s="290">
        <f t="shared" si="130"/>
        <v>37.984650217026541</v>
      </c>
      <c r="Y167" s="290">
        <f t="shared" si="131"/>
        <v>39.153681249235298</v>
      </c>
      <c r="Z167" s="292">
        <f t="shared" si="132"/>
        <v>41.332252815575231</v>
      </c>
      <c r="AA167" s="287"/>
      <c r="AB167" s="287"/>
      <c r="AC167" s="287"/>
      <c r="AD167" s="287"/>
      <c r="AF167" s="161" t="s">
        <v>306</v>
      </c>
      <c r="AG167" s="171" t="s">
        <v>818</v>
      </c>
      <c r="AH167" s="236"/>
      <c r="AI167" s="236">
        <f>Input!AE165</f>
        <v>0</v>
      </c>
      <c r="AL167" s="161" t="s">
        <v>306</v>
      </c>
      <c r="AM167" s="171" t="s">
        <v>818</v>
      </c>
      <c r="AN167" s="233">
        <f>Input!AF165</f>
        <v>0</v>
      </c>
      <c r="AO167" s="233">
        <f>AN167*'Water Use Current M&amp;I'!$I$5</f>
        <v>0</v>
      </c>
      <c r="AS167" s="179" t="s">
        <v>306</v>
      </c>
      <c r="AT167" s="171" t="s">
        <v>818</v>
      </c>
      <c r="AU167" s="173">
        <f>Input!AG165</f>
        <v>0</v>
      </c>
      <c r="AV167" s="173">
        <v>0</v>
      </c>
      <c r="AW167" s="170"/>
      <c r="AX167" s="170">
        <f>AU167*'Water Use Current M&amp;I'!$I$165</f>
        <v>0</v>
      </c>
      <c r="AY167" s="173">
        <f t="shared" si="133"/>
        <v>0</v>
      </c>
    </row>
    <row r="168" spans="1:51" x14ac:dyDescent="0.3">
      <c r="A168" s="179" t="s">
        <v>306</v>
      </c>
      <c r="B168" s="333" t="s">
        <v>821</v>
      </c>
      <c r="C168" s="333">
        <f>Input!$J$46</f>
        <v>13649</v>
      </c>
      <c r="D168" s="178">
        <f>'Current Groundwater M&amp;I'!K166</f>
        <v>1.6411459E-2</v>
      </c>
      <c r="E168" s="36">
        <f>$E$166</f>
        <v>28800</v>
      </c>
      <c r="F168" s="173">
        <f>$F$166</f>
        <v>30600</v>
      </c>
      <c r="G168" s="173">
        <f>$G$166</f>
        <v>34100</v>
      </c>
      <c r="H168" s="22">
        <f t="shared" si="118"/>
        <v>1.8667728206696047E-2</v>
      </c>
      <c r="I168" s="22">
        <f t="shared" si="119"/>
        <v>2.0183343752106918E-2</v>
      </c>
      <c r="J168" s="22">
        <f t="shared" si="120"/>
        <v>2.2890778135385318E-2</v>
      </c>
      <c r="K168" s="22">
        <f t="shared" si="121"/>
        <v>19826.527683888577</v>
      </c>
      <c r="L168" s="22">
        <f t="shared" si="122"/>
        <v>20436.716957476317</v>
      </c>
      <c r="M168" s="35">
        <f t="shared" si="123"/>
        <v>21573.847593788181</v>
      </c>
      <c r="N168" s="36">
        <f t="shared" si="150"/>
        <v>127</v>
      </c>
      <c r="O168" s="22">
        <f t="shared" si="124"/>
        <v>2517969.0158538492</v>
      </c>
      <c r="P168" s="22">
        <f t="shared" si="125"/>
        <v>2595463.0535994922</v>
      </c>
      <c r="Q168" s="35">
        <f t="shared" si="126"/>
        <v>2739878.6444110991</v>
      </c>
      <c r="R168" s="288">
        <f t="shared" si="127"/>
        <v>2821.5101807150309</v>
      </c>
      <c r="S168" s="288">
        <f t="shared" si="128"/>
        <v>2908.3461247109108</v>
      </c>
      <c r="T168" s="288">
        <f t="shared" si="129"/>
        <v>3070.1710149948572</v>
      </c>
      <c r="U168" s="288">
        <f>R168*'Water Use Current M&amp;I'!I168</f>
        <v>987.52856325026073</v>
      </c>
      <c r="V168" s="288">
        <f>S168*'Water Use Current M&amp;I'!I168</f>
        <v>1017.9211436488187</v>
      </c>
      <c r="W168" s="288">
        <f>T168*'Water Use Current M&amp;I'!I168</f>
        <v>1074.5598552481999</v>
      </c>
      <c r="X168" s="290">
        <f t="shared" si="130"/>
        <v>16.20678452711056</v>
      </c>
      <c r="Y168" s="290">
        <f t="shared" si="131"/>
        <v>16.705571114225698</v>
      </c>
      <c r="Z168" s="292">
        <f t="shared" si="132"/>
        <v>17.635095007451767</v>
      </c>
      <c r="AA168" s="287"/>
      <c r="AB168" s="287"/>
      <c r="AC168" s="287"/>
      <c r="AD168" s="287"/>
      <c r="AF168" s="161" t="s">
        <v>306</v>
      </c>
      <c r="AG168" s="171" t="s">
        <v>821</v>
      </c>
      <c r="AH168" s="236"/>
      <c r="AI168" s="236">
        <f>Input!AE166</f>
        <v>0</v>
      </c>
      <c r="AL168" s="161" t="s">
        <v>306</v>
      </c>
      <c r="AM168" s="171" t="s">
        <v>821</v>
      </c>
      <c r="AN168" s="233">
        <f>Input!AF166</f>
        <v>0</v>
      </c>
      <c r="AO168" s="233">
        <f>AN168*'Water Use Current M&amp;I'!$I$5</f>
        <v>0</v>
      </c>
      <c r="AS168" s="179" t="s">
        <v>306</v>
      </c>
      <c r="AT168" s="171" t="s">
        <v>821</v>
      </c>
      <c r="AU168" s="173">
        <f>Input!AG166</f>
        <v>0</v>
      </c>
      <c r="AV168" s="173">
        <v>0</v>
      </c>
      <c r="AW168" s="170"/>
      <c r="AX168" s="170">
        <f>AU168*'Water Use Current M&amp;I'!$I$165</f>
        <v>0</v>
      </c>
      <c r="AY168" s="173">
        <f t="shared" si="133"/>
        <v>0</v>
      </c>
    </row>
    <row r="169" spans="1:51" x14ac:dyDescent="0.3">
      <c r="A169" s="179" t="s">
        <v>293</v>
      </c>
      <c r="B169" s="333" t="s">
        <v>800</v>
      </c>
      <c r="C169" s="333">
        <f>Input!$J$47</f>
        <v>709</v>
      </c>
      <c r="D169" s="178">
        <f>'Current Groundwater M&amp;I'!K167</f>
        <v>0.98025387900000005</v>
      </c>
      <c r="E169" s="319">
        <f>Input!$Z$47</f>
        <v>1400</v>
      </c>
      <c r="F169" s="319">
        <f>Input!$AA$47</f>
        <v>1600</v>
      </c>
      <c r="G169" s="319">
        <f>Input!$AB$47</f>
        <v>2000</v>
      </c>
      <c r="H169" s="22">
        <f t="shared" si="118"/>
        <v>1.7009299726780565E-2</v>
      </c>
      <c r="I169" s="22">
        <f t="shared" si="119"/>
        <v>2.0347584542393628E-2</v>
      </c>
      <c r="J169" s="22">
        <f t="shared" si="120"/>
        <v>2.5926173325248873E-2</v>
      </c>
      <c r="K169" s="22">
        <f t="shared" si="121"/>
        <v>996.29312955575483</v>
      </c>
      <c r="L169" s="22">
        <f t="shared" si="122"/>
        <v>1065.0821564555479</v>
      </c>
      <c r="M169" s="35">
        <f t="shared" si="123"/>
        <v>1190.7980517283358</v>
      </c>
      <c r="N169" s="36">
        <f>Input!K47</f>
        <v>296</v>
      </c>
      <c r="O169" s="22">
        <f t="shared" si="124"/>
        <v>294902.76634850341</v>
      </c>
      <c r="P169" s="22">
        <f t="shared" si="125"/>
        <v>315264.31831084215</v>
      </c>
      <c r="Q169" s="35">
        <f t="shared" si="126"/>
        <v>352476.22331158741</v>
      </c>
      <c r="R169" s="288">
        <f t="shared" si="127"/>
        <v>330.45329483181553</v>
      </c>
      <c r="S169" s="288">
        <f t="shared" si="128"/>
        <v>353.26943188321417</v>
      </c>
      <c r="T169" s="288">
        <f t="shared" si="129"/>
        <v>394.96723203179926</v>
      </c>
      <c r="U169" s="288">
        <f>R169*'Water Use Current M&amp;I'!I169</f>
        <v>115.65865319113543</v>
      </c>
      <c r="V169" s="288">
        <f>S169*'Water Use Current M&amp;I'!I169</f>
        <v>123.64430115912495</v>
      </c>
      <c r="W169" s="288">
        <f>T169*'Water Use Current M&amp;I'!I169</f>
        <v>138.23853121112973</v>
      </c>
      <c r="X169" s="290">
        <f t="shared" si="130"/>
        <v>113.37484343052624</v>
      </c>
      <c r="Y169" s="290">
        <f t="shared" si="131"/>
        <v>121.20280582747644</v>
      </c>
      <c r="Z169" s="292">
        <f t="shared" si="132"/>
        <v>135.50885644697249</v>
      </c>
      <c r="AA169" s="287"/>
      <c r="AB169" s="287"/>
      <c r="AC169" s="287"/>
      <c r="AD169" s="287"/>
      <c r="AF169" s="161" t="s">
        <v>293</v>
      </c>
      <c r="AG169" s="171" t="s">
        <v>800</v>
      </c>
      <c r="AH169" s="236"/>
      <c r="AI169" s="236">
        <f>Input!AE167</f>
        <v>0</v>
      </c>
      <c r="AL169" s="161" t="s">
        <v>293</v>
      </c>
      <c r="AM169" s="171" t="s">
        <v>800</v>
      </c>
      <c r="AN169" s="233">
        <f>Input!AF167</f>
        <v>0</v>
      </c>
      <c r="AO169" s="233">
        <f>AN169*'Water Use Current M&amp;I'!$I$5</f>
        <v>0</v>
      </c>
      <c r="AS169" s="179" t="s">
        <v>293</v>
      </c>
      <c r="AT169" s="171" t="s">
        <v>800</v>
      </c>
      <c r="AU169" s="173">
        <f>Input!AG167</f>
        <v>0</v>
      </c>
      <c r="AV169" s="173">
        <v>0</v>
      </c>
      <c r="AW169" s="170"/>
      <c r="AX169" s="170">
        <f>AU169*'Water Use Current M&amp;I'!$I$169</f>
        <v>0</v>
      </c>
      <c r="AY169" s="173">
        <f t="shared" si="133"/>
        <v>0</v>
      </c>
    </row>
    <row r="170" spans="1:51" x14ac:dyDescent="0.3">
      <c r="A170" s="179" t="s">
        <v>293</v>
      </c>
      <c r="B170" s="333" t="s">
        <v>832</v>
      </c>
      <c r="C170" s="333">
        <f>Input!$J$47</f>
        <v>709</v>
      </c>
      <c r="D170" s="178">
        <f>'Current Groundwater M&amp;I'!K168</f>
        <v>1.551481E-2</v>
      </c>
      <c r="E170" s="36">
        <f>$E$169</f>
        <v>1400</v>
      </c>
      <c r="F170" s="12">
        <f>$F$169</f>
        <v>1600</v>
      </c>
      <c r="G170" s="12">
        <f>$G$169</f>
        <v>2000</v>
      </c>
      <c r="H170" s="22">
        <f t="shared" si="118"/>
        <v>1.7009299726780565E-2</v>
      </c>
      <c r="I170" s="22">
        <f t="shared" si="119"/>
        <v>2.0347584542393628E-2</v>
      </c>
      <c r="J170" s="22">
        <f t="shared" si="120"/>
        <v>2.5926173325248873E-2</v>
      </c>
      <c r="K170" s="22">
        <f t="shared" si="121"/>
        <v>996.29312955575483</v>
      </c>
      <c r="L170" s="22">
        <f t="shared" si="122"/>
        <v>1065.0821564555479</v>
      </c>
      <c r="M170" s="35">
        <f t="shared" si="123"/>
        <v>1190.7980517283358</v>
      </c>
      <c r="N170" s="36">
        <f>$N$169</f>
        <v>296</v>
      </c>
      <c r="O170" s="22">
        <f t="shared" si="124"/>
        <v>294902.76634850341</v>
      </c>
      <c r="P170" s="22">
        <f t="shared" si="125"/>
        <v>315264.31831084215</v>
      </c>
      <c r="Q170" s="35">
        <f t="shared" si="126"/>
        <v>352476.22331158741</v>
      </c>
      <c r="R170" s="288">
        <f t="shared" si="127"/>
        <v>330.45329483181553</v>
      </c>
      <c r="S170" s="288">
        <f t="shared" si="128"/>
        <v>353.26943188321417</v>
      </c>
      <c r="T170" s="288">
        <f t="shared" si="129"/>
        <v>394.96723203179926</v>
      </c>
      <c r="U170" s="288">
        <f>R170*'Water Use Current M&amp;I'!I170</f>
        <v>115.65865319113543</v>
      </c>
      <c r="V170" s="288">
        <f>S170*'Water Use Current M&amp;I'!I170</f>
        <v>123.64430115912495</v>
      </c>
      <c r="W170" s="288">
        <f>T170*'Water Use Current M&amp;I'!I170</f>
        <v>138.23853121112973</v>
      </c>
      <c r="X170" s="290">
        <f t="shared" si="130"/>
        <v>1.79442202911636</v>
      </c>
      <c r="Y170" s="290">
        <f t="shared" si="131"/>
        <v>1.9183178400666034</v>
      </c>
      <c r="Z170" s="292">
        <f t="shared" si="132"/>
        <v>2.1447445464197474</v>
      </c>
      <c r="AA170" s="287"/>
      <c r="AB170" s="287"/>
      <c r="AC170" s="287"/>
      <c r="AD170" s="287"/>
      <c r="AF170" s="161" t="s">
        <v>293</v>
      </c>
      <c r="AG170" s="171" t="s">
        <v>832</v>
      </c>
      <c r="AH170" s="236"/>
      <c r="AI170" s="236">
        <f>Input!AE168</f>
        <v>0</v>
      </c>
      <c r="AL170" s="161" t="s">
        <v>293</v>
      </c>
      <c r="AM170" s="171" t="s">
        <v>832</v>
      </c>
      <c r="AN170" s="233">
        <f>Input!AF168</f>
        <v>0</v>
      </c>
      <c r="AO170" s="233">
        <f>AN170*'Water Use Current M&amp;I'!$I$5</f>
        <v>0</v>
      </c>
      <c r="AS170" s="179" t="s">
        <v>293</v>
      </c>
      <c r="AT170" s="171" t="s">
        <v>832</v>
      </c>
      <c r="AU170" s="173">
        <f>Input!AG168</f>
        <v>0</v>
      </c>
      <c r="AV170" s="173">
        <v>0</v>
      </c>
      <c r="AW170" s="173"/>
      <c r="AX170" s="170">
        <f>AU170*'Water Use Current M&amp;I'!$I$169</f>
        <v>0</v>
      </c>
      <c r="AY170" s="173">
        <f t="shared" si="133"/>
        <v>0</v>
      </c>
    </row>
    <row r="171" spans="1:51" x14ac:dyDescent="0.3">
      <c r="A171" s="179" t="s">
        <v>293</v>
      </c>
      <c r="B171" s="333" t="s">
        <v>833</v>
      </c>
      <c r="C171" s="333">
        <f>Input!$J$47</f>
        <v>709</v>
      </c>
      <c r="D171" s="178">
        <f>'Current Groundwater M&amp;I'!K169</f>
        <v>4.2313120000000001E-3</v>
      </c>
      <c r="E171" s="36">
        <f>$E$169</f>
        <v>1400</v>
      </c>
      <c r="F171" s="173">
        <f>$F$169</f>
        <v>1600</v>
      </c>
      <c r="G171" s="173">
        <f>$G$169</f>
        <v>2000</v>
      </c>
      <c r="H171" s="22">
        <f t="shared" si="118"/>
        <v>1.7009299726780565E-2</v>
      </c>
      <c r="I171" s="22">
        <f t="shared" si="119"/>
        <v>2.0347584542393628E-2</v>
      </c>
      <c r="J171" s="22">
        <f t="shared" si="120"/>
        <v>2.5926173325248873E-2</v>
      </c>
      <c r="K171" s="22">
        <f t="shared" si="121"/>
        <v>996.29312955575483</v>
      </c>
      <c r="L171" s="22">
        <f t="shared" si="122"/>
        <v>1065.0821564555479</v>
      </c>
      <c r="M171" s="35">
        <f t="shared" si="123"/>
        <v>1190.7980517283358</v>
      </c>
      <c r="N171" s="36">
        <f>$N$169</f>
        <v>296</v>
      </c>
      <c r="O171" s="22">
        <f t="shared" si="124"/>
        <v>294902.76634850341</v>
      </c>
      <c r="P171" s="22">
        <f t="shared" si="125"/>
        <v>315264.31831084215</v>
      </c>
      <c r="Q171" s="35">
        <f t="shared" si="126"/>
        <v>352476.22331158741</v>
      </c>
      <c r="R171" s="288">
        <f t="shared" si="127"/>
        <v>330.45329483181553</v>
      </c>
      <c r="S171" s="288">
        <f t="shared" si="128"/>
        <v>353.26943188321417</v>
      </c>
      <c r="T171" s="288">
        <f t="shared" si="129"/>
        <v>394.96723203179926</v>
      </c>
      <c r="U171" s="288">
        <f>R171*'Water Use Current M&amp;I'!I171</f>
        <v>115.65865319113543</v>
      </c>
      <c r="V171" s="288">
        <f>S171*'Water Use Current M&amp;I'!I171</f>
        <v>123.64430115912495</v>
      </c>
      <c r="W171" s="288">
        <f>T171*'Water Use Current M&amp;I'!I171</f>
        <v>138.23853121112973</v>
      </c>
      <c r="X171" s="290">
        <f t="shared" si="130"/>
        <v>0.48938784715148964</v>
      </c>
      <c r="Y171" s="290">
        <f t="shared" si="131"/>
        <v>0.52317761522621931</v>
      </c>
      <c r="Z171" s="292">
        <f t="shared" si="132"/>
        <v>0.58493035597602772</v>
      </c>
      <c r="AA171" s="287"/>
      <c r="AB171" s="287"/>
      <c r="AC171" s="287"/>
      <c r="AD171" s="287"/>
      <c r="AF171" s="161" t="s">
        <v>293</v>
      </c>
      <c r="AG171" s="171" t="s">
        <v>833</v>
      </c>
      <c r="AH171" s="236"/>
      <c r="AI171" s="236">
        <f>Input!AE169</f>
        <v>0</v>
      </c>
      <c r="AL171" s="161" t="s">
        <v>293</v>
      </c>
      <c r="AM171" s="171" t="s">
        <v>833</v>
      </c>
      <c r="AN171" s="233">
        <f>Input!AF169</f>
        <v>0</v>
      </c>
      <c r="AO171" s="233">
        <f>AN171*'Water Use Current M&amp;I'!$I$5</f>
        <v>0</v>
      </c>
      <c r="AS171" s="179" t="s">
        <v>293</v>
      </c>
      <c r="AT171" s="171" t="s">
        <v>833</v>
      </c>
      <c r="AU171" s="173">
        <f>Input!AG169</f>
        <v>0</v>
      </c>
      <c r="AV171" s="173">
        <v>0</v>
      </c>
      <c r="AW171" s="173"/>
      <c r="AX171" s="170">
        <f>AU171*'Water Use Current M&amp;I'!$I$169</f>
        <v>0</v>
      </c>
      <c r="AY171" s="173">
        <f t="shared" si="133"/>
        <v>0</v>
      </c>
    </row>
    <row r="172" spans="1:51" x14ac:dyDescent="0.3">
      <c r="A172" s="179" t="s">
        <v>335</v>
      </c>
      <c r="B172" s="333" t="s">
        <v>823</v>
      </c>
      <c r="C172" s="333">
        <f>Input!$J$48</f>
        <v>13801</v>
      </c>
      <c r="D172" s="178">
        <f>'Current Groundwater M&amp;I'!K170</f>
        <v>2.1012969999999998E-3</v>
      </c>
      <c r="E172" s="319">
        <f>Input!$Z$48</f>
        <v>26200</v>
      </c>
      <c r="F172" s="319">
        <f>Input!$AA$48</f>
        <v>28100</v>
      </c>
      <c r="G172" s="319">
        <f>Input!$AB$48</f>
        <v>31300</v>
      </c>
      <c r="H172" s="22">
        <f t="shared" si="118"/>
        <v>1.6025458936528705E-2</v>
      </c>
      <c r="I172" s="22">
        <f t="shared" si="119"/>
        <v>1.777571307584493E-2</v>
      </c>
      <c r="J172" s="22">
        <f t="shared" si="120"/>
        <v>2.0471926106005112E-2</v>
      </c>
      <c r="K172" s="22">
        <f t="shared" si="121"/>
        <v>19015.420058468339</v>
      </c>
      <c r="L172" s="22">
        <f t="shared" si="122"/>
        <v>19692.843877916668</v>
      </c>
      <c r="M172" s="35">
        <f t="shared" si="123"/>
        <v>20783.91926466228</v>
      </c>
      <c r="N172" s="36">
        <f>Input!K48</f>
        <v>194</v>
      </c>
      <c r="O172" s="22">
        <f t="shared" si="124"/>
        <v>3688991.4913428575</v>
      </c>
      <c r="P172" s="22">
        <f t="shared" si="125"/>
        <v>3820411.7123158337</v>
      </c>
      <c r="Q172" s="35">
        <f t="shared" si="126"/>
        <v>4032080.3373444821</v>
      </c>
      <c r="R172" s="288">
        <f t="shared" si="127"/>
        <v>4133.699415624239</v>
      </c>
      <c r="S172" s="288">
        <f t="shared" si="128"/>
        <v>4280.9623442355078</v>
      </c>
      <c r="T172" s="288">
        <f t="shared" si="129"/>
        <v>4518.1476220113591</v>
      </c>
      <c r="U172" s="288">
        <f>R172*'Water Use Current M&amp;I'!I172</f>
        <v>1446.7947954684835</v>
      </c>
      <c r="V172" s="288">
        <f>S172*'Water Use Current M&amp;I'!I172</f>
        <v>1498.3368204824276</v>
      </c>
      <c r="W172" s="288">
        <f>T172*'Water Use Current M&amp;I'!I172</f>
        <v>1581.3516677039756</v>
      </c>
      <c r="X172" s="290">
        <f t="shared" si="130"/>
        <v>3.0401455633335375</v>
      </c>
      <c r="Y172" s="290">
        <f t="shared" si="131"/>
        <v>3.1484506658692633</v>
      </c>
      <c r="Z172" s="292">
        <f t="shared" si="132"/>
        <v>3.3228895152913607</v>
      </c>
      <c r="AA172" s="287"/>
      <c r="AB172" s="287"/>
      <c r="AC172" s="287"/>
      <c r="AD172" s="287"/>
      <c r="AF172" s="161" t="s">
        <v>335</v>
      </c>
      <c r="AG172" s="171" t="s">
        <v>823</v>
      </c>
      <c r="AH172" s="236"/>
      <c r="AI172" s="236">
        <f>Input!AE170</f>
        <v>0</v>
      </c>
      <c r="AL172" s="161" t="s">
        <v>335</v>
      </c>
      <c r="AM172" s="171" t="s">
        <v>823</v>
      </c>
      <c r="AN172" s="233">
        <f>Input!AF170</f>
        <v>0</v>
      </c>
      <c r="AO172" s="233">
        <f>AN172*'Water Use Current M&amp;I'!$I$5</f>
        <v>0</v>
      </c>
      <c r="AS172" s="179" t="s">
        <v>335</v>
      </c>
      <c r="AT172" s="171" t="s">
        <v>823</v>
      </c>
      <c r="AU172" s="173">
        <f>Input!AG170</f>
        <v>1500</v>
      </c>
      <c r="AV172" s="173">
        <v>0</v>
      </c>
      <c r="AW172" s="173"/>
      <c r="AX172" s="170">
        <f>AU172*'Water Use Current M&amp;I'!$I$172</f>
        <v>525</v>
      </c>
      <c r="AY172" s="173">
        <f t="shared" si="133"/>
        <v>0</v>
      </c>
    </row>
    <row r="173" spans="1:51" x14ac:dyDescent="0.3">
      <c r="A173" s="179" t="s">
        <v>335</v>
      </c>
      <c r="B173" s="333" t="s">
        <v>824</v>
      </c>
      <c r="C173" s="333">
        <f>Input!$J$48</f>
        <v>13801</v>
      </c>
      <c r="D173" s="178">
        <f>'Current Groundwater M&amp;I'!K171</f>
        <v>2.1737560000000002E-3</v>
      </c>
      <c r="E173" s="36">
        <f>$E$172</f>
        <v>26200</v>
      </c>
      <c r="F173" s="36">
        <f>$F$172</f>
        <v>28100</v>
      </c>
      <c r="G173" s="36">
        <f>$G$172</f>
        <v>31300</v>
      </c>
      <c r="H173" s="22">
        <f t="shared" si="118"/>
        <v>1.6025458936528705E-2</v>
      </c>
      <c r="I173" s="22">
        <f t="shared" si="119"/>
        <v>1.777571307584493E-2</v>
      </c>
      <c r="J173" s="22">
        <f t="shared" si="120"/>
        <v>2.0471926106005112E-2</v>
      </c>
      <c r="K173" s="22">
        <f t="shared" si="121"/>
        <v>19015.420058468339</v>
      </c>
      <c r="L173" s="22">
        <f t="shared" si="122"/>
        <v>19692.843877916668</v>
      </c>
      <c r="M173" s="35">
        <f t="shared" si="123"/>
        <v>20783.91926466228</v>
      </c>
      <c r="N173" s="36">
        <f>$N$172</f>
        <v>194</v>
      </c>
      <c r="O173" s="22">
        <f t="shared" si="124"/>
        <v>3688991.4913428575</v>
      </c>
      <c r="P173" s="22">
        <f t="shared" si="125"/>
        <v>3820411.7123158337</v>
      </c>
      <c r="Q173" s="35">
        <f t="shared" si="126"/>
        <v>4032080.3373444821</v>
      </c>
      <c r="R173" s="288">
        <f t="shared" si="127"/>
        <v>4133.699415624239</v>
      </c>
      <c r="S173" s="288">
        <f t="shared" si="128"/>
        <v>4280.9623442355078</v>
      </c>
      <c r="T173" s="288">
        <f t="shared" si="129"/>
        <v>4518.1476220113591</v>
      </c>
      <c r="U173" s="288">
        <f>R173*'Water Use Current M&amp;I'!I173</f>
        <v>1446.7947954684835</v>
      </c>
      <c r="V173" s="288">
        <f>S173*'Water Use Current M&amp;I'!I173</f>
        <v>1498.3368204824276</v>
      </c>
      <c r="W173" s="288">
        <f>T173*'Water Use Current M&amp;I'!I173</f>
        <v>1581.3516677039756</v>
      </c>
      <c r="X173" s="290">
        <f t="shared" si="130"/>
        <v>3.1449788674183892</v>
      </c>
      <c r="Y173" s="290">
        <f t="shared" si="131"/>
        <v>3.2570186535446002</v>
      </c>
      <c r="Z173" s="292">
        <f t="shared" si="132"/>
        <v>3.4374726757815237</v>
      </c>
      <c r="AA173" s="287"/>
      <c r="AB173" s="287"/>
      <c r="AC173" s="287"/>
      <c r="AD173" s="287"/>
      <c r="AF173" s="161" t="s">
        <v>335</v>
      </c>
      <c r="AG173" s="171" t="s">
        <v>824</v>
      </c>
      <c r="AH173" s="236"/>
      <c r="AI173" s="236">
        <f>Input!AE171</f>
        <v>0</v>
      </c>
      <c r="AL173" s="161" t="s">
        <v>335</v>
      </c>
      <c r="AM173" s="171" t="s">
        <v>824</v>
      </c>
      <c r="AN173" s="233">
        <f>Input!AF171</f>
        <v>0</v>
      </c>
      <c r="AO173" s="233">
        <f>AN173*'Water Use Current M&amp;I'!$I$5</f>
        <v>0</v>
      </c>
      <c r="AS173" s="179" t="s">
        <v>335</v>
      </c>
      <c r="AT173" s="171" t="s">
        <v>824</v>
      </c>
      <c r="AU173" s="173">
        <f>Input!AG171</f>
        <v>1500</v>
      </c>
      <c r="AV173" s="173">
        <v>0</v>
      </c>
      <c r="AW173" s="173"/>
      <c r="AX173" s="170">
        <f>AU173*'Water Use Current M&amp;I'!$I$172</f>
        <v>525</v>
      </c>
      <c r="AY173" s="173">
        <f t="shared" si="133"/>
        <v>0</v>
      </c>
    </row>
    <row r="174" spans="1:51" ht="28.8" x14ac:dyDescent="0.3">
      <c r="A174" s="179" t="s">
        <v>335</v>
      </c>
      <c r="B174" s="333" t="s">
        <v>825</v>
      </c>
      <c r="C174" s="333">
        <f>Input!$J$48</f>
        <v>13801</v>
      </c>
      <c r="D174" s="178">
        <f>'Current Groundwater M&amp;I'!K172</f>
        <v>0.87884935900000005</v>
      </c>
      <c r="E174" s="36">
        <f t="shared" ref="E174:E179" si="151">$E$172</f>
        <v>26200</v>
      </c>
      <c r="F174" s="36">
        <f t="shared" ref="F174:F179" si="152">$F$172</f>
        <v>28100</v>
      </c>
      <c r="G174" s="36">
        <f t="shared" ref="G174:G179" si="153">$G$172</f>
        <v>31300</v>
      </c>
      <c r="H174" s="22">
        <f t="shared" si="118"/>
        <v>1.6025458936528705E-2</v>
      </c>
      <c r="I174" s="22">
        <f t="shared" si="119"/>
        <v>1.777571307584493E-2</v>
      </c>
      <c r="J174" s="22">
        <f t="shared" si="120"/>
        <v>2.0471926106005112E-2</v>
      </c>
      <c r="K174" s="22">
        <f t="shared" si="121"/>
        <v>19015.420058468339</v>
      </c>
      <c r="L174" s="22">
        <f t="shared" si="122"/>
        <v>19692.843877916668</v>
      </c>
      <c r="M174" s="35">
        <f t="shared" si="123"/>
        <v>20783.91926466228</v>
      </c>
      <c r="N174" s="36">
        <f t="shared" ref="N174:N179" si="154">$N$172</f>
        <v>194</v>
      </c>
      <c r="O174" s="22">
        <f t="shared" si="124"/>
        <v>3688991.4913428575</v>
      </c>
      <c r="P174" s="22">
        <f t="shared" si="125"/>
        <v>3820411.7123158337</v>
      </c>
      <c r="Q174" s="35">
        <f t="shared" si="126"/>
        <v>4032080.3373444821</v>
      </c>
      <c r="R174" s="288">
        <f t="shared" si="127"/>
        <v>4133.699415624239</v>
      </c>
      <c r="S174" s="288">
        <f t="shared" si="128"/>
        <v>4280.9623442355078</v>
      </c>
      <c r="T174" s="288">
        <f t="shared" si="129"/>
        <v>4518.1476220113591</v>
      </c>
      <c r="U174" s="288">
        <f>R174*'Water Use Current M&amp;I'!I174</f>
        <v>1446.7947954684835</v>
      </c>
      <c r="V174" s="288">
        <f>S174*'Water Use Current M&amp;I'!I174</f>
        <v>1498.3368204824276</v>
      </c>
      <c r="W174" s="288">
        <f>T174*'Water Use Current M&amp;I'!I174</f>
        <v>1581.3516677039756</v>
      </c>
      <c r="X174" s="290">
        <f t="shared" si="130"/>
        <v>1271.514678602013</v>
      </c>
      <c r="Y174" s="290">
        <f t="shared" si="131"/>
        <v>1316.8123542470796</v>
      </c>
      <c r="Z174" s="292">
        <f t="shared" si="132"/>
        <v>1389.76989951522</v>
      </c>
      <c r="AA174" s="287"/>
      <c r="AB174" s="287"/>
      <c r="AC174" s="287"/>
      <c r="AD174" s="287"/>
      <c r="AF174" s="161" t="s">
        <v>335</v>
      </c>
      <c r="AG174" s="171" t="s">
        <v>825</v>
      </c>
      <c r="AH174" s="236"/>
      <c r="AI174" s="236">
        <f>Input!AE172</f>
        <v>0</v>
      </c>
      <c r="AL174" s="161" t="s">
        <v>335</v>
      </c>
      <c r="AM174" s="171" t="s">
        <v>825</v>
      </c>
      <c r="AN174" s="233">
        <f>Input!AF172</f>
        <v>1209</v>
      </c>
      <c r="AO174" s="233">
        <f>AN174*'Water Use Current M&amp;I'!$I$5</f>
        <v>423.15</v>
      </c>
      <c r="AS174" s="179" t="s">
        <v>335</v>
      </c>
      <c r="AT174" s="171" t="s">
        <v>825</v>
      </c>
      <c r="AU174" s="173">
        <f>Input!AG172</f>
        <v>1500</v>
      </c>
      <c r="AV174" s="173">
        <v>0.12</v>
      </c>
      <c r="AW174" s="138" t="s">
        <v>634</v>
      </c>
      <c r="AX174" s="170">
        <f>AU174*'Water Use Current M&amp;I'!$I$172</f>
        <v>525</v>
      </c>
      <c r="AY174" s="173">
        <f t="shared" si="133"/>
        <v>63</v>
      </c>
    </row>
    <row r="175" spans="1:51" ht="57.6" x14ac:dyDescent="0.3">
      <c r="A175" s="179" t="s">
        <v>335</v>
      </c>
      <c r="B175" s="333" t="s">
        <v>826</v>
      </c>
      <c r="C175" s="333">
        <f>Input!$J$48</f>
        <v>13801</v>
      </c>
      <c r="D175" s="178">
        <f>'Current Groundwater M&amp;I'!K173</f>
        <v>7.5646692000000001E-2</v>
      </c>
      <c r="E175" s="36">
        <f t="shared" si="151"/>
        <v>26200</v>
      </c>
      <c r="F175" s="36">
        <f t="shared" si="152"/>
        <v>28100</v>
      </c>
      <c r="G175" s="36">
        <f t="shared" si="153"/>
        <v>31300</v>
      </c>
      <c r="H175" s="22">
        <f t="shared" si="118"/>
        <v>1.6025458936528705E-2</v>
      </c>
      <c r="I175" s="22">
        <f t="shared" si="119"/>
        <v>1.777571307584493E-2</v>
      </c>
      <c r="J175" s="22">
        <f t="shared" si="120"/>
        <v>2.0471926106005112E-2</v>
      </c>
      <c r="K175" s="22">
        <f t="shared" si="121"/>
        <v>19015.420058468339</v>
      </c>
      <c r="L175" s="22">
        <f t="shared" si="122"/>
        <v>19692.843877916668</v>
      </c>
      <c r="M175" s="35">
        <f t="shared" si="123"/>
        <v>20783.91926466228</v>
      </c>
      <c r="N175" s="36">
        <f t="shared" si="154"/>
        <v>194</v>
      </c>
      <c r="O175" s="22">
        <f t="shared" si="124"/>
        <v>3688991.4913428575</v>
      </c>
      <c r="P175" s="22">
        <f t="shared" si="125"/>
        <v>3820411.7123158337</v>
      </c>
      <c r="Q175" s="35">
        <f t="shared" si="126"/>
        <v>4032080.3373444821</v>
      </c>
      <c r="R175" s="288">
        <f t="shared" si="127"/>
        <v>4133.699415624239</v>
      </c>
      <c r="S175" s="288">
        <f t="shared" si="128"/>
        <v>4280.9623442355078</v>
      </c>
      <c r="T175" s="288">
        <f t="shared" si="129"/>
        <v>4518.1476220113591</v>
      </c>
      <c r="U175" s="288">
        <f>R175*'Water Use Current M&amp;I'!I175</f>
        <v>1446.7947954684835</v>
      </c>
      <c r="V175" s="288">
        <f>S175*'Water Use Current M&amp;I'!I175</f>
        <v>1498.3368204824276</v>
      </c>
      <c r="W175" s="288">
        <f>T175*'Water Use Current M&amp;I'!I175</f>
        <v>1581.3516677039756</v>
      </c>
      <c r="X175" s="290">
        <f t="shared" si="130"/>
        <v>109.44524028000737</v>
      </c>
      <c r="Y175" s="290">
        <f t="shared" si="131"/>
        <v>113.34422397129349</v>
      </c>
      <c r="Z175" s="292">
        <f t="shared" si="132"/>
        <v>119.62402255048899</v>
      </c>
      <c r="AA175" s="287"/>
      <c r="AB175" s="287"/>
      <c r="AC175" s="287"/>
      <c r="AD175" s="287"/>
      <c r="AF175" s="161" t="s">
        <v>335</v>
      </c>
      <c r="AG175" s="171" t="s">
        <v>826</v>
      </c>
      <c r="AH175" s="236"/>
      <c r="AI175" s="236">
        <f>Input!AE173</f>
        <v>0</v>
      </c>
      <c r="AL175" s="161" t="s">
        <v>335</v>
      </c>
      <c r="AM175" s="171" t="s">
        <v>826</v>
      </c>
      <c r="AN175" s="233">
        <f>Input!AF173</f>
        <v>2691</v>
      </c>
      <c r="AO175" s="233">
        <f>AN175*'Water Use Current M&amp;I'!$I$5</f>
        <v>941.84999999999991</v>
      </c>
      <c r="AP175" s="312" t="s">
        <v>629</v>
      </c>
      <c r="AQ175" s="311"/>
      <c r="AR175" s="308"/>
      <c r="AS175" s="179" t="s">
        <v>335</v>
      </c>
      <c r="AT175" s="171" t="s">
        <v>826</v>
      </c>
      <c r="AU175" s="173">
        <f>Input!AG173</f>
        <v>1500</v>
      </c>
      <c r="AV175" s="173">
        <v>0.7</v>
      </c>
      <c r="AW175" s="138" t="s">
        <v>636</v>
      </c>
      <c r="AX175" s="170">
        <f>AU175*'Water Use Current M&amp;I'!$I$172</f>
        <v>525</v>
      </c>
      <c r="AY175" s="173">
        <f t="shared" si="133"/>
        <v>367.5</v>
      </c>
    </row>
    <row r="176" spans="1:51" ht="43.2" x14ac:dyDescent="0.3">
      <c r="A176" s="179" t="s">
        <v>335</v>
      </c>
      <c r="B176" s="333" t="s">
        <v>827</v>
      </c>
      <c r="C176" s="333">
        <f>Input!$J$48</f>
        <v>13801</v>
      </c>
      <c r="D176" s="178">
        <f>'Current Groundwater M&amp;I'!K174</f>
        <v>8.0428949999999996E-3</v>
      </c>
      <c r="E176" s="36">
        <f t="shared" si="151"/>
        <v>26200</v>
      </c>
      <c r="F176" s="36">
        <f t="shared" si="152"/>
        <v>28100</v>
      </c>
      <c r="G176" s="36">
        <f t="shared" si="153"/>
        <v>31300</v>
      </c>
      <c r="H176" s="22">
        <f t="shared" si="118"/>
        <v>1.6025458936528705E-2</v>
      </c>
      <c r="I176" s="22">
        <f t="shared" si="119"/>
        <v>1.777571307584493E-2</v>
      </c>
      <c r="J176" s="22">
        <f t="shared" si="120"/>
        <v>2.0471926106005112E-2</v>
      </c>
      <c r="K176" s="22">
        <f t="shared" si="121"/>
        <v>19015.420058468339</v>
      </c>
      <c r="L176" s="22">
        <f t="shared" si="122"/>
        <v>19692.843877916668</v>
      </c>
      <c r="M176" s="35">
        <f t="shared" si="123"/>
        <v>20783.91926466228</v>
      </c>
      <c r="N176" s="36">
        <f t="shared" si="154"/>
        <v>194</v>
      </c>
      <c r="O176" s="22">
        <f t="shared" si="124"/>
        <v>3688991.4913428575</v>
      </c>
      <c r="P176" s="22">
        <f t="shared" si="125"/>
        <v>3820411.7123158337</v>
      </c>
      <c r="Q176" s="35">
        <f t="shared" si="126"/>
        <v>4032080.3373444821</v>
      </c>
      <c r="R176" s="288">
        <f t="shared" si="127"/>
        <v>4133.699415624239</v>
      </c>
      <c r="S176" s="288">
        <f t="shared" si="128"/>
        <v>4280.9623442355078</v>
      </c>
      <c r="T176" s="288">
        <f t="shared" si="129"/>
        <v>4518.1476220113591</v>
      </c>
      <c r="U176" s="288">
        <f>R176*'Water Use Current M&amp;I'!I176</f>
        <v>1446.7947954684835</v>
      </c>
      <c r="V176" s="288">
        <f>S176*'Water Use Current M&amp;I'!I176</f>
        <v>1498.3368204824276</v>
      </c>
      <c r="W176" s="288">
        <f>T176*'Water Use Current M&amp;I'!I176</f>
        <v>1581.3516677039756</v>
      </c>
      <c r="X176" s="290">
        <f t="shared" si="130"/>
        <v>11.636418626499488</v>
      </c>
      <c r="Y176" s="290">
        <f t="shared" si="131"/>
        <v>12.050965721774014</v>
      </c>
      <c r="Z176" s="292">
        <f t="shared" si="132"/>
        <v>12.718645421417966</v>
      </c>
      <c r="AA176" s="287"/>
      <c r="AB176" s="287"/>
      <c r="AC176" s="287"/>
      <c r="AD176" s="287"/>
      <c r="AF176" s="161" t="s">
        <v>335</v>
      </c>
      <c r="AG176" s="171" t="s">
        <v>827</v>
      </c>
      <c r="AH176" s="236"/>
      <c r="AI176" s="236">
        <f>Input!AE174</f>
        <v>0</v>
      </c>
      <c r="AL176" s="161" t="s">
        <v>335</v>
      </c>
      <c r="AM176" s="171" t="s">
        <v>827</v>
      </c>
      <c r="AN176" s="233">
        <f>Input!AF174</f>
        <v>0</v>
      </c>
      <c r="AO176" s="233">
        <f>AN176*'Water Use Current M&amp;I'!$I$5</f>
        <v>0</v>
      </c>
      <c r="AP176" s="312" t="s">
        <v>629</v>
      </c>
      <c r="AQ176" s="311"/>
      <c r="AR176" s="308"/>
      <c r="AS176" s="179" t="s">
        <v>335</v>
      </c>
      <c r="AT176" s="171" t="s">
        <v>827</v>
      </c>
      <c r="AU176" s="173">
        <f>Input!AG174</f>
        <v>1500</v>
      </c>
      <c r="AV176" s="173">
        <v>0.04</v>
      </c>
      <c r="AW176" s="138" t="s">
        <v>635</v>
      </c>
      <c r="AX176" s="170">
        <f>AU176*'Water Use Current M&amp;I'!$I$172</f>
        <v>525</v>
      </c>
      <c r="AY176" s="173">
        <f t="shared" si="133"/>
        <v>21</v>
      </c>
    </row>
    <row r="177" spans="1:51" ht="28.8" x14ac:dyDescent="0.3">
      <c r="A177" s="179" t="s">
        <v>335</v>
      </c>
      <c r="B177" s="333" t="s">
        <v>828</v>
      </c>
      <c r="C177" s="333">
        <f>Input!$J$48</f>
        <v>13801</v>
      </c>
      <c r="D177" s="178">
        <f>'Current Groundwater M&amp;I'!K175</f>
        <v>7.2458500000000003E-4</v>
      </c>
      <c r="E177" s="36">
        <f t="shared" si="151"/>
        <v>26200</v>
      </c>
      <c r="F177" s="36">
        <f t="shared" si="152"/>
        <v>28100</v>
      </c>
      <c r="G177" s="36">
        <f t="shared" si="153"/>
        <v>31300</v>
      </c>
      <c r="H177" s="22">
        <f t="shared" si="118"/>
        <v>1.6025458936528705E-2</v>
      </c>
      <c r="I177" s="22">
        <f t="shared" si="119"/>
        <v>1.777571307584493E-2</v>
      </c>
      <c r="J177" s="22">
        <f t="shared" si="120"/>
        <v>2.0471926106005112E-2</v>
      </c>
      <c r="K177" s="22">
        <f t="shared" si="121"/>
        <v>19015.420058468339</v>
      </c>
      <c r="L177" s="22">
        <f t="shared" si="122"/>
        <v>19692.843877916668</v>
      </c>
      <c r="M177" s="35">
        <f t="shared" si="123"/>
        <v>20783.91926466228</v>
      </c>
      <c r="N177" s="36">
        <f t="shared" si="154"/>
        <v>194</v>
      </c>
      <c r="O177" s="22">
        <f t="shared" si="124"/>
        <v>3688991.4913428575</v>
      </c>
      <c r="P177" s="22">
        <f t="shared" si="125"/>
        <v>3820411.7123158337</v>
      </c>
      <c r="Q177" s="35">
        <f t="shared" si="126"/>
        <v>4032080.3373444821</v>
      </c>
      <c r="R177" s="288">
        <f t="shared" si="127"/>
        <v>4133.699415624239</v>
      </c>
      <c r="S177" s="288">
        <f t="shared" si="128"/>
        <v>4280.9623442355078</v>
      </c>
      <c r="T177" s="288">
        <f t="shared" si="129"/>
        <v>4518.1476220113591</v>
      </c>
      <c r="U177" s="288">
        <f>R177*'Water Use Current M&amp;I'!I177</f>
        <v>1446.7947954684835</v>
      </c>
      <c r="V177" s="288">
        <f>S177*'Water Use Current M&amp;I'!I177</f>
        <v>1498.3368204824276</v>
      </c>
      <c r="W177" s="288">
        <f>T177*'Water Use Current M&amp;I'!I177</f>
        <v>1581.3516677039756</v>
      </c>
      <c r="X177" s="290">
        <f t="shared" si="130"/>
        <v>1.0483258068745311</v>
      </c>
      <c r="Y177" s="290">
        <f t="shared" si="131"/>
        <v>1.0856723850692598</v>
      </c>
      <c r="Z177" s="292">
        <f t="shared" si="132"/>
        <v>1.1458236981432852</v>
      </c>
      <c r="AA177" s="287"/>
      <c r="AB177" s="287"/>
      <c r="AC177" s="287"/>
      <c r="AD177" s="287"/>
      <c r="AF177" s="161" t="s">
        <v>335</v>
      </c>
      <c r="AG177" s="171" t="s">
        <v>828</v>
      </c>
      <c r="AH177" s="236"/>
      <c r="AI177" s="236">
        <f>Input!AE175</f>
        <v>0</v>
      </c>
      <c r="AL177" s="161" t="s">
        <v>335</v>
      </c>
      <c r="AM177" s="171" t="s">
        <v>828</v>
      </c>
      <c r="AN177" s="233">
        <f>Input!AF175</f>
        <v>0</v>
      </c>
      <c r="AO177" s="233">
        <f>AN177*'Water Use Current M&amp;I'!$I$5</f>
        <v>0</v>
      </c>
      <c r="AS177" s="179" t="s">
        <v>335</v>
      </c>
      <c r="AT177" s="171" t="s">
        <v>828</v>
      </c>
      <c r="AU177" s="173">
        <f>Input!AG175</f>
        <v>1500</v>
      </c>
      <c r="AV177" s="170">
        <v>0.14000000000000001</v>
      </c>
      <c r="AW177" s="138" t="s">
        <v>634</v>
      </c>
      <c r="AX177" s="170">
        <f>AU177*'Water Use Current M&amp;I'!$I$172</f>
        <v>525</v>
      </c>
      <c r="AY177" s="173">
        <f t="shared" si="133"/>
        <v>73.5</v>
      </c>
    </row>
    <row r="178" spans="1:51" x14ac:dyDescent="0.3">
      <c r="A178" s="179" t="s">
        <v>335</v>
      </c>
      <c r="B178" s="333" t="s">
        <v>830</v>
      </c>
      <c r="C178" s="333">
        <f>Input!$J$48</f>
        <v>13801</v>
      </c>
      <c r="D178" s="178">
        <f>'Current Groundwater M&amp;I'!K176</f>
        <v>3.0577494E-2</v>
      </c>
      <c r="E178" s="36">
        <f t="shared" si="151"/>
        <v>26200</v>
      </c>
      <c r="F178" s="36">
        <f t="shared" si="152"/>
        <v>28100</v>
      </c>
      <c r="G178" s="36">
        <f t="shared" si="153"/>
        <v>31300</v>
      </c>
      <c r="H178" s="22">
        <f t="shared" si="118"/>
        <v>1.6025458936528705E-2</v>
      </c>
      <c r="I178" s="22">
        <f t="shared" si="119"/>
        <v>1.777571307584493E-2</v>
      </c>
      <c r="J178" s="22">
        <f t="shared" si="120"/>
        <v>2.0471926106005112E-2</v>
      </c>
      <c r="K178" s="22">
        <f t="shared" si="121"/>
        <v>19015.420058468339</v>
      </c>
      <c r="L178" s="22">
        <f t="shared" si="122"/>
        <v>19692.843877916668</v>
      </c>
      <c r="M178" s="35">
        <f t="shared" si="123"/>
        <v>20783.91926466228</v>
      </c>
      <c r="N178" s="36">
        <f t="shared" si="154"/>
        <v>194</v>
      </c>
      <c r="O178" s="22">
        <f t="shared" si="124"/>
        <v>3688991.4913428575</v>
      </c>
      <c r="P178" s="22">
        <f t="shared" si="125"/>
        <v>3820411.7123158337</v>
      </c>
      <c r="Q178" s="35">
        <f t="shared" si="126"/>
        <v>4032080.3373444821</v>
      </c>
      <c r="R178" s="288">
        <f t="shared" si="127"/>
        <v>4133.699415624239</v>
      </c>
      <c r="S178" s="288">
        <f t="shared" si="128"/>
        <v>4280.9623442355078</v>
      </c>
      <c r="T178" s="288">
        <f t="shared" si="129"/>
        <v>4518.1476220113591</v>
      </c>
      <c r="U178" s="288">
        <f>R178*'Water Use Current M&amp;I'!I178</f>
        <v>1446.7947954684835</v>
      </c>
      <c r="V178" s="288">
        <f>S178*'Water Use Current M&amp;I'!I178</f>
        <v>1498.3368204824276</v>
      </c>
      <c r="W178" s="288">
        <f>T178*'Water Use Current M&amp;I'!I178</f>
        <v>1581.3516677039756</v>
      </c>
      <c r="X178" s="290">
        <f t="shared" si="130"/>
        <v>44.239359177668781</v>
      </c>
      <c r="Y178" s="290">
        <f t="shared" si="131"/>
        <v>45.815385138280504</v>
      </c>
      <c r="Z178" s="292">
        <f t="shared" si="132"/>
        <v>48.35377113110831</v>
      </c>
      <c r="AA178" s="287"/>
      <c r="AB178" s="287"/>
      <c r="AC178" s="287"/>
      <c r="AD178" s="287"/>
      <c r="AF178" s="161" t="s">
        <v>335</v>
      </c>
      <c r="AG178" s="171" t="s">
        <v>830</v>
      </c>
      <c r="AH178" s="236"/>
      <c r="AI178" s="236">
        <f>Input!AE176</f>
        <v>0</v>
      </c>
      <c r="AL178" s="161" t="s">
        <v>335</v>
      </c>
      <c r="AM178" s="171" t="s">
        <v>830</v>
      </c>
      <c r="AN178" s="233">
        <f>Input!AF176</f>
        <v>0</v>
      </c>
      <c r="AO178" s="233">
        <f>AN178*'Water Use Current M&amp;I'!$I$5</f>
        <v>0</v>
      </c>
      <c r="AS178" s="179" t="s">
        <v>335</v>
      </c>
      <c r="AT178" s="171" t="s">
        <v>830</v>
      </c>
      <c r="AU178" s="173">
        <f>Input!AG176</f>
        <v>1500</v>
      </c>
      <c r="AV178" s="170">
        <v>0</v>
      </c>
      <c r="AW178" s="170"/>
      <c r="AX178" s="170">
        <f>AU178*'Water Use Current M&amp;I'!$I$172</f>
        <v>525</v>
      </c>
      <c r="AY178" s="173">
        <f t="shared" si="133"/>
        <v>0</v>
      </c>
    </row>
    <row r="179" spans="1:51" x14ac:dyDescent="0.3">
      <c r="A179" s="179" t="s">
        <v>335</v>
      </c>
      <c r="B179" s="333" t="s">
        <v>831</v>
      </c>
      <c r="C179" s="333">
        <f>Input!$J$48</f>
        <v>13801</v>
      </c>
      <c r="D179" s="178">
        <f>'Current Groundwater M&amp;I'!K177</f>
        <v>1.883921E-3</v>
      </c>
      <c r="E179" s="36">
        <f t="shared" si="151"/>
        <v>26200</v>
      </c>
      <c r="F179" s="36">
        <f t="shared" si="152"/>
        <v>28100</v>
      </c>
      <c r="G179" s="36">
        <f t="shared" si="153"/>
        <v>31300</v>
      </c>
      <c r="H179" s="22">
        <f t="shared" si="118"/>
        <v>1.6025458936528705E-2</v>
      </c>
      <c r="I179" s="22">
        <f t="shared" si="119"/>
        <v>1.777571307584493E-2</v>
      </c>
      <c r="J179" s="22">
        <f t="shared" si="120"/>
        <v>2.0471926106005112E-2</v>
      </c>
      <c r="K179" s="22">
        <f t="shared" si="121"/>
        <v>19015.420058468339</v>
      </c>
      <c r="L179" s="22">
        <f t="shared" si="122"/>
        <v>19692.843877916668</v>
      </c>
      <c r="M179" s="35">
        <f t="shared" si="123"/>
        <v>20783.91926466228</v>
      </c>
      <c r="N179" s="36">
        <f t="shared" si="154"/>
        <v>194</v>
      </c>
      <c r="O179" s="22">
        <f t="shared" si="124"/>
        <v>3688991.4913428575</v>
      </c>
      <c r="P179" s="22">
        <f t="shared" si="125"/>
        <v>3820411.7123158337</v>
      </c>
      <c r="Q179" s="35">
        <f t="shared" si="126"/>
        <v>4032080.3373444821</v>
      </c>
      <c r="R179" s="288">
        <f t="shared" si="127"/>
        <v>4133.699415624239</v>
      </c>
      <c r="S179" s="288">
        <f t="shared" si="128"/>
        <v>4280.9623442355078</v>
      </c>
      <c r="T179" s="288">
        <f t="shared" si="129"/>
        <v>4518.1476220113591</v>
      </c>
      <c r="U179" s="288">
        <f>R179*'Water Use Current M&amp;I'!I179</f>
        <v>1446.7947954684835</v>
      </c>
      <c r="V179" s="288">
        <f>S179*'Water Use Current M&amp;I'!I179</f>
        <v>1498.3368204824276</v>
      </c>
      <c r="W179" s="288">
        <f>T179*'Water Use Current M&amp;I'!I179</f>
        <v>1581.3516677039756</v>
      </c>
      <c r="X179" s="290">
        <f t="shared" si="130"/>
        <v>2.725647097873781</v>
      </c>
      <c r="Y179" s="290">
        <f t="shared" si="131"/>
        <v>2.8227482011800755</v>
      </c>
      <c r="Z179" s="292">
        <f t="shared" si="132"/>
        <v>2.9791416151725416</v>
      </c>
      <c r="AA179" s="287"/>
      <c r="AB179" s="287"/>
      <c r="AC179" s="287"/>
      <c r="AD179" s="287"/>
      <c r="AF179" s="161" t="s">
        <v>335</v>
      </c>
      <c r="AG179" s="171" t="s">
        <v>831</v>
      </c>
      <c r="AH179" s="236"/>
      <c r="AI179" s="236">
        <f>Input!AE177</f>
        <v>0</v>
      </c>
      <c r="AL179" s="161" t="s">
        <v>335</v>
      </c>
      <c r="AM179" s="171" t="s">
        <v>831</v>
      </c>
      <c r="AN179" s="233">
        <f>Input!AF177</f>
        <v>0</v>
      </c>
      <c r="AO179" s="233">
        <f>AN179*'Water Use Current M&amp;I'!$I$5</f>
        <v>0</v>
      </c>
      <c r="AS179" s="179" t="s">
        <v>335</v>
      </c>
      <c r="AT179" s="171" t="s">
        <v>831</v>
      </c>
      <c r="AU179" s="173">
        <f>Input!AG177</f>
        <v>1500</v>
      </c>
      <c r="AV179" s="173">
        <v>0</v>
      </c>
      <c r="AW179" s="170"/>
      <c r="AX179" s="170">
        <f>AU179*'Water Use Current M&amp;I'!$I$172</f>
        <v>525</v>
      </c>
      <c r="AY179" s="173">
        <f t="shared" si="133"/>
        <v>0</v>
      </c>
    </row>
    <row r="180" spans="1:51" x14ac:dyDescent="0.3">
      <c r="A180" s="179" t="s">
        <v>221</v>
      </c>
      <c r="B180" s="333" t="s">
        <v>819</v>
      </c>
      <c r="C180" s="333">
        <f>Input!$J$49</f>
        <v>25569</v>
      </c>
      <c r="D180" s="178">
        <f>'Current Groundwater M&amp;I'!K178</f>
        <v>6.8559584000000007E-2</v>
      </c>
      <c r="E180" s="319">
        <f>Input!$Z$49</f>
        <v>45600</v>
      </c>
      <c r="F180" s="319">
        <f>Input!$AA$49</f>
        <v>48500</v>
      </c>
      <c r="G180" s="319">
        <f>Input!$AB$49</f>
        <v>52100</v>
      </c>
      <c r="H180" s="22">
        <f t="shared" si="118"/>
        <v>1.4463175907801754E-2</v>
      </c>
      <c r="I180" s="22">
        <f t="shared" si="119"/>
        <v>1.6004577943379179E-2</v>
      </c>
      <c r="J180" s="22">
        <f t="shared" si="120"/>
        <v>1.7794606713776272E-2</v>
      </c>
      <c r="K180" s="22">
        <f t="shared" si="121"/>
        <v>34145.957300974886</v>
      </c>
      <c r="L180" s="22">
        <f t="shared" si="122"/>
        <v>35215.003904585894</v>
      </c>
      <c r="M180" s="35">
        <f t="shared" si="123"/>
        <v>36498.560245576809</v>
      </c>
      <c r="N180" s="36">
        <f>Input!K49</f>
        <v>172</v>
      </c>
      <c r="O180" s="22">
        <f t="shared" si="124"/>
        <v>5873104.6557676801</v>
      </c>
      <c r="P180" s="22">
        <f t="shared" si="125"/>
        <v>6056980.6715887738</v>
      </c>
      <c r="Q180" s="35">
        <f t="shared" si="126"/>
        <v>6277752.3622392109</v>
      </c>
      <c r="R180" s="288">
        <f t="shared" si="127"/>
        <v>6581.1074220204737</v>
      </c>
      <c r="S180" s="288">
        <f t="shared" si="128"/>
        <v>6787.1496915488005</v>
      </c>
      <c r="T180" s="288">
        <f t="shared" si="129"/>
        <v>7034.5354095071471</v>
      </c>
      <c r="U180" s="288">
        <f>R180*'Water Use Current M&amp;I'!I180</f>
        <v>2303.3875977071657</v>
      </c>
      <c r="V180" s="288">
        <f>S180*'Water Use Current M&amp;I'!I180</f>
        <v>2375.5023920420799</v>
      </c>
      <c r="W180" s="288">
        <f>T180*'Water Use Current M&amp;I'!I180</f>
        <v>2462.0873933275011</v>
      </c>
      <c r="X180" s="290">
        <f t="shared" si="130"/>
        <v>157.91929548956264</v>
      </c>
      <c r="Y180" s="290">
        <f t="shared" si="131"/>
        <v>162.86345578940993</v>
      </c>
      <c r="Z180" s="292">
        <f t="shared" si="132"/>
        <v>168.79968745817786</v>
      </c>
      <c r="AA180" s="287"/>
      <c r="AB180" s="287"/>
      <c r="AC180" s="287"/>
      <c r="AD180" s="287"/>
      <c r="AF180" s="161" t="s">
        <v>221</v>
      </c>
      <c r="AG180" s="171" t="s">
        <v>819</v>
      </c>
      <c r="AH180" s="236"/>
      <c r="AI180" s="236">
        <f>Input!AE178</f>
        <v>0</v>
      </c>
      <c r="AL180" s="161" t="s">
        <v>221</v>
      </c>
      <c r="AM180" s="171" t="s">
        <v>819</v>
      </c>
      <c r="AN180" s="233">
        <f>Input!AF178</f>
        <v>0</v>
      </c>
      <c r="AO180" s="233">
        <f>AN180*'Water Use Current M&amp;I'!$I$5</f>
        <v>0</v>
      </c>
      <c r="AS180" s="179" t="s">
        <v>221</v>
      </c>
      <c r="AT180" s="171" t="s">
        <v>819</v>
      </c>
      <c r="AU180" s="173">
        <f>Input!AG178</f>
        <v>0</v>
      </c>
      <c r="AV180" s="173">
        <v>0</v>
      </c>
      <c r="AW180" s="170"/>
      <c r="AX180" s="170">
        <f>AU180*'Water Use Current M&amp;I'!$I$180</f>
        <v>0</v>
      </c>
      <c r="AY180" s="173">
        <f t="shared" si="133"/>
        <v>0</v>
      </c>
    </row>
    <row r="181" spans="1:51" x14ac:dyDescent="0.3">
      <c r="A181" s="179" t="s">
        <v>221</v>
      </c>
      <c r="B181" s="333" t="s">
        <v>836</v>
      </c>
      <c r="C181" s="333">
        <f>Input!$J$49</f>
        <v>25569</v>
      </c>
      <c r="D181" s="178">
        <f>'Current Groundwater M&amp;I'!K179</f>
        <v>0.18878329199999999</v>
      </c>
      <c r="E181" s="36">
        <f>$E$180</f>
        <v>45600</v>
      </c>
      <c r="F181" s="36">
        <f>$F$180</f>
        <v>48500</v>
      </c>
      <c r="G181" s="36">
        <f>$G$180</f>
        <v>52100</v>
      </c>
      <c r="H181" s="22">
        <f t="shared" si="118"/>
        <v>1.4463175907801754E-2</v>
      </c>
      <c r="I181" s="22">
        <f t="shared" si="119"/>
        <v>1.6004577943379179E-2</v>
      </c>
      <c r="J181" s="22">
        <f t="shared" si="120"/>
        <v>1.7794606713776272E-2</v>
      </c>
      <c r="K181" s="22">
        <f t="shared" si="121"/>
        <v>34145.957300974886</v>
      </c>
      <c r="L181" s="22">
        <f t="shared" si="122"/>
        <v>35215.003904585894</v>
      </c>
      <c r="M181" s="35">
        <f t="shared" si="123"/>
        <v>36498.560245576809</v>
      </c>
      <c r="N181" s="36">
        <f>$N$180</f>
        <v>172</v>
      </c>
      <c r="O181" s="22">
        <f t="shared" si="124"/>
        <v>5873104.6557676801</v>
      </c>
      <c r="P181" s="22">
        <f t="shared" si="125"/>
        <v>6056980.6715887738</v>
      </c>
      <c r="Q181" s="35">
        <f t="shared" si="126"/>
        <v>6277752.3622392109</v>
      </c>
      <c r="R181" s="288">
        <f t="shared" si="127"/>
        <v>6581.1074220204737</v>
      </c>
      <c r="S181" s="288">
        <f t="shared" si="128"/>
        <v>6787.1496915488005</v>
      </c>
      <c r="T181" s="288">
        <f t="shared" si="129"/>
        <v>7034.5354095071471</v>
      </c>
      <c r="U181" s="288">
        <f>R181*'Water Use Current M&amp;I'!I181</f>
        <v>2303.3875977071657</v>
      </c>
      <c r="V181" s="288">
        <f>S181*'Water Use Current M&amp;I'!I181</f>
        <v>2375.5023920420799</v>
      </c>
      <c r="W181" s="288">
        <f>T181*'Water Use Current M&amp;I'!I181</f>
        <v>2462.0873933275011</v>
      </c>
      <c r="X181" s="290">
        <f t="shared" si="130"/>
        <v>434.84109344713039</v>
      </c>
      <c r="Y181" s="290">
        <f t="shared" si="131"/>
        <v>448.45516172357844</v>
      </c>
      <c r="Z181" s="292">
        <f t="shared" si="132"/>
        <v>464.80096330406445</v>
      </c>
      <c r="AA181" s="287"/>
      <c r="AB181" s="287"/>
      <c r="AC181" s="287"/>
      <c r="AD181" s="287"/>
      <c r="AF181" s="161" t="s">
        <v>221</v>
      </c>
      <c r="AG181" s="171" t="s">
        <v>836</v>
      </c>
      <c r="AH181" s="236"/>
      <c r="AI181" s="236">
        <f>Input!AE179</f>
        <v>0</v>
      </c>
      <c r="AL181" s="161" t="s">
        <v>221</v>
      </c>
      <c r="AM181" s="171" t="s">
        <v>836</v>
      </c>
      <c r="AN181" s="233">
        <f>Input!AF179</f>
        <v>0</v>
      </c>
      <c r="AO181" s="233">
        <f>AN181*'Water Use Current M&amp;I'!$I$5</f>
        <v>0</v>
      </c>
      <c r="AS181" s="179" t="s">
        <v>221</v>
      </c>
      <c r="AT181" s="171" t="s">
        <v>836</v>
      </c>
      <c r="AU181" s="173">
        <f>Input!AG179</f>
        <v>0</v>
      </c>
      <c r="AV181" s="173">
        <v>0</v>
      </c>
      <c r="AW181" s="170"/>
      <c r="AX181" s="170">
        <f>AU181*'Water Use Current M&amp;I'!$I$180</f>
        <v>0</v>
      </c>
      <c r="AY181" s="173">
        <f t="shared" si="133"/>
        <v>0</v>
      </c>
    </row>
    <row r="182" spans="1:51" x14ac:dyDescent="0.3">
      <c r="A182" s="179" t="s">
        <v>221</v>
      </c>
      <c r="B182" s="333" t="s">
        <v>837</v>
      </c>
      <c r="C182" s="333">
        <f>Input!$J$49</f>
        <v>25569</v>
      </c>
      <c r="D182" s="178">
        <f>'Current Groundwater M&amp;I'!K180</f>
        <v>0</v>
      </c>
      <c r="E182" s="36">
        <f t="shared" ref="E182:E184" si="155">$E$180</f>
        <v>45600</v>
      </c>
      <c r="F182" s="36">
        <f t="shared" ref="F182:F184" si="156">$F$180</f>
        <v>48500</v>
      </c>
      <c r="G182" s="36">
        <f t="shared" ref="G182:G184" si="157">$G$180</f>
        <v>52100</v>
      </c>
      <c r="H182" s="22">
        <f t="shared" si="118"/>
        <v>1.4463175907801754E-2</v>
      </c>
      <c r="I182" s="22">
        <f t="shared" si="119"/>
        <v>1.6004577943379179E-2</v>
      </c>
      <c r="J182" s="22">
        <f t="shared" si="120"/>
        <v>1.7794606713776272E-2</v>
      </c>
      <c r="K182" s="22">
        <f t="shared" si="121"/>
        <v>34145.957300974886</v>
      </c>
      <c r="L182" s="22">
        <f t="shared" si="122"/>
        <v>35215.003904585894</v>
      </c>
      <c r="M182" s="35">
        <f t="shared" si="123"/>
        <v>36498.560245576809</v>
      </c>
      <c r="N182" s="36">
        <f t="shared" ref="N182:N184" si="158">$N$180</f>
        <v>172</v>
      </c>
      <c r="O182" s="22">
        <f t="shared" si="124"/>
        <v>5873104.6557676801</v>
      </c>
      <c r="P182" s="22">
        <f t="shared" si="125"/>
        <v>6056980.6715887738</v>
      </c>
      <c r="Q182" s="35">
        <f t="shared" si="126"/>
        <v>6277752.3622392109</v>
      </c>
      <c r="R182" s="288">
        <f t="shared" si="127"/>
        <v>6581.1074220204737</v>
      </c>
      <c r="S182" s="288">
        <f t="shared" si="128"/>
        <v>6787.1496915488005</v>
      </c>
      <c r="T182" s="288">
        <f t="shared" si="129"/>
        <v>7034.5354095071471</v>
      </c>
      <c r="U182" s="288">
        <f>R182*'Water Use Current M&amp;I'!I182</f>
        <v>2303.3875977071657</v>
      </c>
      <c r="V182" s="288">
        <f>S182*'Water Use Current M&amp;I'!I182</f>
        <v>2375.5023920420799</v>
      </c>
      <c r="W182" s="288">
        <f>T182*'Water Use Current M&amp;I'!I182</f>
        <v>2462.0873933275011</v>
      </c>
      <c r="X182" s="290">
        <f t="shared" si="130"/>
        <v>0</v>
      </c>
      <c r="Y182" s="290">
        <f t="shared" si="131"/>
        <v>0</v>
      </c>
      <c r="Z182" s="292">
        <f t="shared" si="132"/>
        <v>0</v>
      </c>
      <c r="AA182" s="287"/>
      <c r="AB182" s="287"/>
      <c r="AC182" s="287"/>
      <c r="AD182" s="287"/>
      <c r="AF182" s="230" t="s">
        <v>221</v>
      </c>
      <c r="AG182" s="171" t="s">
        <v>837</v>
      </c>
      <c r="AH182" s="236"/>
      <c r="AI182" s="236">
        <f>Input!AE180</f>
        <v>0</v>
      </c>
      <c r="AL182" s="230" t="s">
        <v>221</v>
      </c>
      <c r="AM182" s="171" t="s">
        <v>837</v>
      </c>
      <c r="AN182" s="233">
        <f>Input!AF180</f>
        <v>0</v>
      </c>
      <c r="AO182" s="233">
        <f>AN182*'Water Use Current M&amp;I'!$I$5</f>
        <v>0</v>
      </c>
      <c r="AS182" s="179" t="s">
        <v>221</v>
      </c>
      <c r="AT182" s="171" t="s">
        <v>837</v>
      </c>
      <c r="AU182" s="173">
        <f>Input!AG180</f>
        <v>0</v>
      </c>
      <c r="AV182" s="173">
        <v>0</v>
      </c>
      <c r="AW182" s="170"/>
      <c r="AX182" s="170">
        <f>AU182*'Water Use Current M&amp;I'!$I$180</f>
        <v>0</v>
      </c>
      <c r="AY182" s="173">
        <f t="shared" si="133"/>
        <v>0</v>
      </c>
    </row>
    <row r="183" spans="1:51" x14ac:dyDescent="0.3">
      <c r="A183" s="179" t="s">
        <v>221</v>
      </c>
      <c r="B183" s="333" t="s">
        <v>838</v>
      </c>
      <c r="C183" s="333">
        <f>Input!$J$49</f>
        <v>25569</v>
      </c>
      <c r="D183" s="178">
        <f>'Current Groundwater M&amp;I'!K181</f>
        <v>0.73561734899999998</v>
      </c>
      <c r="E183" s="36">
        <f t="shared" si="155"/>
        <v>45600</v>
      </c>
      <c r="F183" s="36">
        <f t="shared" si="156"/>
        <v>48500</v>
      </c>
      <c r="G183" s="36">
        <f t="shared" si="157"/>
        <v>52100</v>
      </c>
      <c r="H183" s="22">
        <f t="shared" si="118"/>
        <v>1.4463175907801754E-2</v>
      </c>
      <c r="I183" s="22">
        <f t="shared" si="119"/>
        <v>1.6004577943379179E-2</v>
      </c>
      <c r="J183" s="22">
        <f t="shared" si="120"/>
        <v>1.7794606713776272E-2</v>
      </c>
      <c r="K183" s="22">
        <f t="shared" si="121"/>
        <v>34145.957300974886</v>
      </c>
      <c r="L183" s="22">
        <f t="shared" si="122"/>
        <v>35215.003904585894</v>
      </c>
      <c r="M183" s="35">
        <f t="shared" si="123"/>
        <v>36498.560245576809</v>
      </c>
      <c r="N183" s="36">
        <f t="shared" si="158"/>
        <v>172</v>
      </c>
      <c r="O183" s="22">
        <f t="shared" si="124"/>
        <v>5873104.6557676801</v>
      </c>
      <c r="P183" s="22">
        <f t="shared" si="125"/>
        <v>6056980.6715887738</v>
      </c>
      <c r="Q183" s="35">
        <f t="shared" si="126"/>
        <v>6277752.3622392109</v>
      </c>
      <c r="R183" s="288">
        <f t="shared" si="127"/>
        <v>6581.1074220204737</v>
      </c>
      <c r="S183" s="288">
        <f t="shared" si="128"/>
        <v>6787.1496915488005</v>
      </c>
      <c r="T183" s="288">
        <f t="shared" si="129"/>
        <v>7034.5354095071471</v>
      </c>
      <c r="U183" s="288">
        <f>R183*'Water Use Current M&amp;I'!I183</f>
        <v>2303.3875977071657</v>
      </c>
      <c r="V183" s="288">
        <f>S183*'Water Use Current M&amp;I'!I183</f>
        <v>2375.5023920420799</v>
      </c>
      <c r="W183" s="288">
        <f>T183*'Water Use Current M&amp;I'!I183</f>
        <v>2462.0873933275011</v>
      </c>
      <c r="X183" s="290">
        <f t="shared" si="130"/>
        <v>1694.4118783448237</v>
      </c>
      <c r="Y183" s="290">
        <f t="shared" si="131"/>
        <v>1747.4607721771536</v>
      </c>
      <c r="Z183" s="292">
        <f t="shared" si="132"/>
        <v>1811.1542012858965</v>
      </c>
      <c r="AA183" s="287"/>
      <c r="AB183" s="287"/>
      <c r="AC183" s="287"/>
      <c r="AD183" s="287"/>
      <c r="AF183" s="161" t="s">
        <v>221</v>
      </c>
      <c r="AG183" s="171" t="s">
        <v>838</v>
      </c>
      <c r="AH183" s="236"/>
      <c r="AI183" s="236">
        <f>Input!AE181</f>
        <v>0</v>
      </c>
      <c r="AL183" s="161" t="s">
        <v>221</v>
      </c>
      <c r="AM183" s="171" t="s">
        <v>838</v>
      </c>
      <c r="AN183" s="233">
        <f>Input!AF181</f>
        <v>0</v>
      </c>
      <c r="AO183" s="233">
        <f>AN183*'Water Use Current M&amp;I'!$I$5</f>
        <v>0</v>
      </c>
      <c r="AS183" s="179" t="s">
        <v>221</v>
      </c>
      <c r="AT183" s="171" t="s">
        <v>838</v>
      </c>
      <c r="AU183" s="173">
        <f>Input!AG181</f>
        <v>0</v>
      </c>
      <c r="AV183" s="173">
        <v>0</v>
      </c>
      <c r="AW183" s="170"/>
      <c r="AX183" s="170">
        <f>AU183*'Water Use Current M&amp;I'!$I$180</f>
        <v>0</v>
      </c>
      <c r="AY183" s="173">
        <f t="shared" si="133"/>
        <v>0</v>
      </c>
    </row>
    <row r="184" spans="1:51" x14ac:dyDescent="0.3">
      <c r="A184" s="179" t="s">
        <v>221</v>
      </c>
      <c r="B184" s="333" t="s">
        <v>839</v>
      </c>
      <c r="C184" s="333">
        <f>Input!$J$49</f>
        <v>25569</v>
      </c>
      <c r="D184" s="178">
        <f>'Current Groundwater M&amp;I'!K182</f>
        <v>7.0397749999999999E-3</v>
      </c>
      <c r="E184" s="36">
        <f t="shared" si="155"/>
        <v>45600</v>
      </c>
      <c r="F184" s="36">
        <f t="shared" si="156"/>
        <v>48500</v>
      </c>
      <c r="G184" s="36">
        <f t="shared" si="157"/>
        <v>52100</v>
      </c>
      <c r="H184" s="22">
        <f t="shared" si="118"/>
        <v>1.4463175907801754E-2</v>
      </c>
      <c r="I184" s="22">
        <f t="shared" si="119"/>
        <v>1.6004577943379179E-2</v>
      </c>
      <c r="J184" s="22">
        <f t="shared" si="120"/>
        <v>1.7794606713776272E-2</v>
      </c>
      <c r="K184" s="22">
        <f t="shared" si="121"/>
        <v>34145.957300974886</v>
      </c>
      <c r="L184" s="22">
        <f t="shared" si="122"/>
        <v>35215.003904585894</v>
      </c>
      <c r="M184" s="35">
        <f t="shared" si="123"/>
        <v>36498.560245576809</v>
      </c>
      <c r="N184" s="36">
        <f t="shared" si="158"/>
        <v>172</v>
      </c>
      <c r="O184" s="22">
        <f t="shared" si="124"/>
        <v>5873104.6557676801</v>
      </c>
      <c r="P184" s="22">
        <f t="shared" si="125"/>
        <v>6056980.6715887738</v>
      </c>
      <c r="Q184" s="35">
        <f t="shared" si="126"/>
        <v>6277752.3622392109</v>
      </c>
      <c r="R184" s="288">
        <f t="shared" si="127"/>
        <v>6581.1074220204737</v>
      </c>
      <c r="S184" s="288">
        <f t="shared" si="128"/>
        <v>6787.1496915488005</v>
      </c>
      <c r="T184" s="288">
        <f t="shared" si="129"/>
        <v>7034.5354095071471</v>
      </c>
      <c r="U184" s="288">
        <f>R184*'Water Use Current M&amp;I'!I184</f>
        <v>2303.3875977071657</v>
      </c>
      <c r="V184" s="288">
        <f>S184*'Water Use Current M&amp;I'!I184</f>
        <v>2375.5023920420799</v>
      </c>
      <c r="W184" s="288">
        <f>T184*'Water Use Current M&amp;I'!I184</f>
        <v>2462.0873933275011</v>
      </c>
      <c r="X184" s="290">
        <f t="shared" si="130"/>
        <v>16.215330425648961</v>
      </c>
      <c r="Y184" s="290">
        <f t="shared" si="131"/>
        <v>16.723002351938032</v>
      </c>
      <c r="Z184" s="292">
        <f t="shared" si="132"/>
        <v>17.332541279362108</v>
      </c>
      <c r="AA184" s="287"/>
      <c r="AB184" s="287"/>
      <c r="AC184" s="287"/>
      <c r="AD184" s="287"/>
      <c r="AF184" s="161" t="s">
        <v>221</v>
      </c>
      <c r="AG184" s="171" t="s">
        <v>839</v>
      </c>
      <c r="AH184" s="236"/>
      <c r="AI184" s="236">
        <f>Input!AE182</f>
        <v>0</v>
      </c>
      <c r="AL184" s="161" t="s">
        <v>221</v>
      </c>
      <c r="AM184" s="171" t="s">
        <v>839</v>
      </c>
      <c r="AN184" s="233">
        <f>Input!AF182</f>
        <v>0</v>
      </c>
      <c r="AO184" s="233">
        <f>AN184*'Water Use Current M&amp;I'!$I$5</f>
        <v>0</v>
      </c>
      <c r="AS184" s="179" t="s">
        <v>221</v>
      </c>
      <c r="AT184" s="171" t="s">
        <v>839</v>
      </c>
      <c r="AU184" s="173">
        <f>Input!AG182</f>
        <v>0</v>
      </c>
      <c r="AV184" s="173">
        <v>0</v>
      </c>
      <c r="AW184" s="170"/>
      <c r="AX184" s="170">
        <f>AU184*'Water Use Current M&amp;I'!$I$180</f>
        <v>0</v>
      </c>
      <c r="AY184" s="173">
        <f t="shared" si="133"/>
        <v>0</v>
      </c>
    </row>
    <row r="185" spans="1:51" x14ac:dyDescent="0.3">
      <c r="A185" s="179" t="s">
        <v>303</v>
      </c>
      <c r="B185" s="333" t="s">
        <v>813</v>
      </c>
      <c r="C185" s="333">
        <f>Input!$J$50</f>
        <v>38458</v>
      </c>
      <c r="D185" s="178">
        <f>'Current Groundwater M&amp;I'!K183</f>
        <v>7.1246549999999997E-3</v>
      </c>
      <c r="E185" s="319">
        <f>Input!$Z$50</f>
        <v>77200</v>
      </c>
      <c r="F185" s="319">
        <f>Input!$AA$50</f>
        <v>81300</v>
      </c>
      <c r="G185" s="319">
        <f>Input!$AB$50</f>
        <v>86900</v>
      </c>
      <c r="H185" s="22">
        <f t="shared" si="118"/>
        <v>1.7420818007558375E-2</v>
      </c>
      <c r="I185" s="22">
        <f t="shared" si="119"/>
        <v>1.8714481995634236E-2</v>
      </c>
      <c r="J185" s="22">
        <f t="shared" si="120"/>
        <v>2.0379782388573776E-2</v>
      </c>
      <c r="K185" s="22">
        <f t="shared" si="121"/>
        <v>54488.141829209046</v>
      </c>
      <c r="L185" s="22">
        <f t="shared" si="122"/>
        <v>55916.324986536805</v>
      </c>
      <c r="M185" s="35">
        <f t="shared" si="123"/>
        <v>57810.035460982035</v>
      </c>
      <c r="N185" s="36">
        <f>Input!K50</f>
        <v>187</v>
      </c>
      <c r="O185" s="22">
        <f t="shared" si="124"/>
        <v>10189282.522062091</v>
      </c>
      <c r="P185" s="22">
        <f t="shared" si="125"/>
        <v>10456352.772482382</v>
      </c>
      <c r="Q185" s="35">
        <f t="shared" si="126"/>
        <v>10810476.63120364</v>
      </c>
      <c r="R185" s="288">
        <f t="shared" si="127"/>
        <v>11417.600530096677</v>
      </c>
      <c r="S185" s="288">
        <f t="shared" si="128"/>
        <v>11716.866099205134</v>
      </c>
      <c r="T185" s="288">
        <f t="shared" si="129"/>
        <v>12113.679589095238</v>
      </c>
      <c r="U185" s="288">
        <f>R185*'Water Use Current M&amp;I'!I185</f>
        <v>3996.1601855338367</v>
      </c>
      <c r="V185" s="288">
        <f>S185*'Water Use Current M&amp;I'!I185</f>
        <v>4100.903134721797</v>
      </c>
      <c r="W185" s="288">
        <f>T185*'Water Use Current M&amp;I'!I185</f>
        <v>4239.7878561833331</v>
      </c>
      <c r="X185" s="290">
        <f t="shared" si="130"/>
        <v>28.471262646664577</v>
      </c>
      <c r="Y185" s="290">
        <f t="shared" si="131"/>
        <v>29.217520023311323</v>
      </c>
      <c r="Z185" s="292">
        <f t="shared" si="132"/>
        <v>30.207025748495862</v>
      </c>
      <c r="AA185" s="287"/>
      <c r="AB185" s="287"/>
      <c r="AC185" s="287"/>
      <c r="AD185" s="287"/>
      <c r="AF185" s="161" t="s">
        <v>303</v>
      </c>
      <c r="AG185" s="171" t="s">
        <v>813</v>
      </c>
      <c r="AH185" s="236"/>
      <c r="AI185" s="236">
        <f>Input!AE183</f>
        <v>0</v>
      </c>
      <c r="AL185" s="161" t="s">
        <v>303</v>
      </c>
      <c r="AM185" s="171" t="s">
        <v>813</v>
      </c>
      <c r="AN185" s="233">
        <f>Input!AF183</f>
        <v>0</v>
      </c>
      <c r="AO185" s="233">
        <f>AN185*'Water Use Current M&amp;I'!$I$5</f>
        <v>0</v>
      </c>
      <c r="AS185" s="179" t="s">
        <v>303</v>
      </c>
      <c r="AT185" s="171" t="s">
        <v>813</v>
      </c>
      <c r="AU185" s="173">
        <f>Input!AG183</f>
        <v>0</v>
      </c>
      <c r="AV185" s="173">
        <v>0</v>
      </c>
      <c r="AW185" s="170"/>
      <c r="AX185" s="170">
        <f>AU185*'Water Use Current M&amp;I'!$I$185</f>
        <v>0</v>
      </c>
      <c r="AY185" s="173">
        <f t="shared" si="133"/>
        <v>0</v>
      </c>
    </row>
    <row r="186" spans="1:51" x14ac:dyDescent="0.3">
      <c r="A186" s="179" t="s">
        <v>303</v>
      </c>
      <c r="B186" s="333" t="s">
        <v>816</v>
      </c>
      <c r="C186" s="333">
        <f>Input!$J$50</f>
        <v>38458</v>
      </c>
      <c r="D186" s="178">
        <f>'Current Groundwater M&amp;I'!K184</f>
        <v>1.7499609999999999E-2</v>
      </c>
      <c r="E186" s="36">
        <f>$E$185</f>
        <v>77200</v>
      </c>
      <c r="F186" s="36">
        <f>$F$185</f>
        <v>81300</v>
      </c>
      <c r="G186" s="36">
        <f>$G$185</f>
        <v>86900</v>
      </c>
      <c r="H186" s="22">
        <f t="shared" si="118"/>
        <v>1.7420818007558375E-2</v>
      </c>
      <c r="I186" s="22">
        <f t="shared" si="119"/>
        <v>1.8714481995634236E-2</v>
      </c>
      <c r="J186" s="22">
        <f t="shared" si="120"/>
        <v>2.0379782388573776E-2</v>
      </c>
      <c r="K186" s="22">
        <f t="shared" si="121"/>
        <v>54488.141829209046</v>
      </c>
      <c r="L186" s="22">
        <f t="shared" si="122"/>
        <v>55916.324986536805</v>
      </c>
      <c r="M186" s="35">
        <f t="shared" si="123"/>
        <v>57810.035460982035</v>
      </c>
      <c r="N186" s="36">
        <f>$N$185</f>
        <v>187</v>
      </c>
      <c r="O186" s="22">
        <f t="shared" si="124"/>
        <v>10189282.522062091</v>
      </c>
      <c r="P186" s="22">
        <f t="shared" si="125"/>
        <v>10456352.772482382</v>
      </c>
      <c r="Q186" s="35">
        <f t="shared" si="126"/>
        <v>10810476.63120364</v>
      </c>
      <c r="R186" s="288">
        <f t="shared" si="127"/>
        <v>11417.600530096677</v>
      </c>
      <c r="S186" s="288">
        <f t="shared" si="128"/>
        <v>11716.866099205134</v>
      </c>
      <c r="T186" s="288">
        <f t="shared" si="129"/>
        <v>12113.679589095238</v>
      </c>
      <c r="U186" s="288">
        <f>R186*'Water Use Current M&amp;I'!I186</f>
        <v>3996.1601855338367</v>
      </c>
      <c r="V186" s="288">
        <f>S186*'Water Use Current M&amp;I'!I186</f>
        <v>4100.903134721797</v>
      </c>
      <c r="W186" s="288">
        <f>T186*'Water Use Current M&amp;I'!I186</f>
        <v>4239.7878561833331</v>
      </c>
      <c r="X186" s="290">
        <f t="shared" si="130"/>
        <v>69.931244744369778</v>
      </c>
      <c r="Y186" s="290">
        <f t="shared" si="131"/>
        <v>71.764205505408896</v>
      </c>
      <c r="Z186" s="292">
        <f t="shared" si="132"/>
        <v>74.194633965944419</v>
      </c>
      <c r="AA186" s="287"/>
      <c r="AB186" s="287"/>
      <c r="AC186" s="287"/>
      <c r="AD186" s="287"/>
      <c r="AF186" s="161" t="s">
        <v>303</v>
      </c>
      <c r="AG186" s="171" t="s">
        <v>816</v>
      </c>
      <c r="AH186" s="236"/>
      <c r="AI186" s="236">
        <f>Input!AE184</f>
        <v>0</v>
      </c>
      <c r="AL186" s="161" t="s">
        <v>303</v>
      </c>
      <c r="AM186" s="171" t="s">
        <v>816</v>
      </c>
      <c r="AN186" s="233">
        <f>Input!AF184</f>
        <v>0</v>
      </c>
      <c r="AO186" s="233">
        <f>AN186*'Water Use Current M&amp;I'!$I$5</f>
        <v>0</v>
      </c>
      <c r="AS186" s="179" t="s">
        <v>303</v>
      </c>
      <c r="AT186" s="171" t="s">
        <v>816</v>
      </c>
      <c r="AU186" s="173">
        <f>Input!AG184</f>
        <v>0</v>
      </c>
      <c r="AV186" s="173">
        <v>0</v>
      </c>
      <c r="AW186" s="170"/>
      <c r="AX186" s="170">
        <f>AU186*'Water Use Current M&amp;I'!$I$185</f>
        <v>0</v>
      </c>
      <c r="AY186" s="173">
        <f t="shared" si="133"/>
        <v>0</v>
      </c>
    </row>
    <row r="187" spans="1:51" x14ac:dyDescent="0.3">
      <c r="A187" s="179" t="s">
        <v>303</v>
      </c>
      <c r="B187" s="333" t="s">
        <v>817</v>
      </c>
      <c r="C187" s="333">
        <f>Input!$J$50</f>
        <v>38458</v>
      </c>
      <c r="D187" s="178">
        <f>'Current Groundwater M&amp;I'!K185</f>
        <v>0.97537573499999997</v>
      </c>
      <c r="E187" s="36">
        <f>$E$185</f>
        <v>77200</v>
      </c>
      <c r="F187" s="36">
        <f>$F$185</f>
        <v>81300</v>
      </c>
      <c r="G187" s="36">
        <f>$G$185</f>
        <v>86900</v>
      </c>
      <c r="H187" s="22">
        <f t="shared" si="118"/>
        <v>1.7420818007558375E-2</v>
      </c>
      <c r="I187" s="22">
        <f t="shared" si="119"/>
        <v>1.8714481995634236E-2</v>
      </c>
      <c r="J187" s="22">
        <f t="shared" si="120"/>
        <v>2.0379782388573776E-2</v>
      </c>
      <c r="K187" s="22">
        <f t="shared" si="121"/>
        <v>54488.141829209046</v>
      </c>
      <c r="L187" s="22">
        <f t="shared" si="122"/>
        <v>55916.324986536805</v>
      </c>
      <c r="M187" s="35">
        <f t="shared" si="123"/>
        <v>57810.035460982035</v>
      </c>
      <c r="N187" s="36">
        <f t="shared" ref="N187:N190" si="159">$N$185</f>
        <v>187</v>
      </c>
      <c r="O187" s="22">
        <f t="shared" si="124"/>
        <v>10189282.522062091</v>
      </c>
      <c r="P187" s="22">
        <f t="shared" si="125"/>
        <v>10456352.772482382</v>
      </c>
      <c r="Q187" s="35">
        <f t="shared" si="126"/>
        <v>10810476.63120364</v>
      </c>
      <c r="R187" s="288">
        <f t="shared" si="127"/>
        <v>11417.600530096677</v>
      </c>
      <c r="S187" s="288">
        <f t="shared" si="128"/>
        <v>11716.866099205134</v>
      </c>
      <c r="T187" s="288">
        <f t="shared" si="129"/>
        <v>12113.679589095238</v>
      </c>
      <c r="U187" s="288">
        <f>R187*'Water Use Current M&amp;I'!I187</f>
        <v>3996.1601855338367</v>
      </c>
      <c r="V187" s="288">
        <f>S187*'Water Use Current M&amp;I'!I187</f>
        <v>4100.903134721797</v>
      </c>
      <c r="W187" s="288">
        <f>T187*'Water Use Current M&amp;I'!I187</f>
        <v>4239.7878561833331</v>
      </c>
      <c r="X187" s="290">
        <f t="shared" si="130"/>
        <v>3897.7576781428024</v>
      </c>
      <c r="Y187" s="290">
        <f t="shared" si="131"/>
        <v>3999.9214091930767</v>
      </c>
      <c r="Z187" s="292">
        <f t="shared" si="132"/>
        <v>4135.3861964688931</v>
      </c>
      <c r="AA187" s="287"/>
      <c r="AB187" s="287"/>
      <c r="AC187" s="287"/>
      <c r="AD187" s="287"/>
      <c r="AF187" s="161" t="s">
        <v>303</v>
      </c>
      <c r="AG187" s="171" t="s">
        <v>817</v>
      </c>
      <c r="AH187" s="236"/>
      <c r="AI187" s="236">
        <f>Input!AE185</f>
        <v>0</v>
      </c>
      <c r="AL187" s="161" t="s">
        <v>303</v>
      </c>
      <c r="AM187" s="171" t="s">
        <v>817</v>
      </c>
      <c r="AN187" s="233">
        <f>Input!AF185</f>
        <v>0</v>
      </c>
      <c r="AO187" s="233">
        <f>AN187*'Water Use Current M&amp;I'!$I$5</f>
        <v>0</v>
      </c>
      <c r="AS187" s="179" t="s">
        <v>303</v>
      </c>
      <c r="AT187" s="171" t="s">
        <v>817</v>
      </c>
      <c r="AU187" s="173">
        <f>Input!AG185</f>
        <v>0</v>
      </c>
      <c r="AV187" s="173">
        <v>0</v>
      </c>
      <c r="AW187" s="170"/>
      <c r="AX187" s="170">
        <f>AU187*'Water Use Current M&amp;I'!$I$185</f>
        <v>0</v>
      </c>
      <c r="AY187" s="173">
        <f t="shared" si="133"/>
        <v>0</v>
      </c>
    </row>
    <row r="188" spans="1:51" x14ac:dyDescent="0.3">
      <c r="A188" s="179" t="s">
        <v>303</v>
      </c>
      <c r="B188" s="333" t="s">
        <v>819</v>
      </c>
      <c r="C188" s="333">
        <f>Input!$J$51</f>
        <v>2747</v>
      </c>
      <c r="D188" s="178">
        <f>'Current Groundwater M&amp;I'!K186</f>
        <v>8.4819802999999999E-2</v>
      </c>
      <c r="E188" s="319">
        <f>Input!$Z$51</f>
        <v>8600</v>
      </c>
      <c r="F188" s="319">
        <f>Input!$AA$51</f>
        <v>9000</v>
      </c>
      <c r="G188" s="319">
        <f>Input!$AB$51</f>
        <v>9700</v>
      </c>
      <c r="H188" s="22">
        <f t="shared" si="118"/>
        <v>2.853131990365813E-2</v>
      </c>
      <c r="I188" s="22">
        <f t="shared" si="119"/>
        <v>2.9667879255577061E-2</v>
      </c>
      <c r="J188" s="22">
        <f t="shared" si="120"/>
        <v>3.1540411959905007E-2</v>
      </c>
      <c r="K188" s="22">
        <f t="shared" si="121"/>
        <v>4860.4732279892251</v>
      </c>
      <c r="L188" s="22">
        <f t="shared" si="122"/>
        <v>4972.2228429546476</v>
      </c>
      <c r="M188" s="35">
        <f t="shared" si="123"/>
        <v>5161.966679474016</v>
      </c>
      <c r="N188" s="36">
        <f t="shared" si="159"/>
        <v>187</v>
      </c>
      <c r="O188" s="22">
        <f t="shared" si="124"/>
        <v>908908.49363398505</v>
      </c>
      <c r="P188" s="22">
        <f t="shared" si="125"/>
        <v>929805.67163251911</v>
      </c>
      <c r="Q188" s="35">
        <f t="shared" si="126"/>
        <v>965287.76906164095</v>
      </c>
      <c r="R188" s="288">
        <f t="shared" si="127"/>
        <v>1018.4774125415619</v>
      </c>
      <c r="S188" s="288">
        <f t="shared" si="128"/>
        <v>1041.8937453478193</v>
      </c>
      <c r="T188" s="288">
        <f t="shared" si="129"/>
        <v>1081.6532096220217</v>
      </c>
      <c r="U188" s="288">
        <f>R188*'Water Use Current M&amp;I'!I188</f>
        <v>356.46709438954662</v>
      </c>
      <c r="V188" s="288">
        <f>S188*'Water Use Current M&amp;I'!I188</f>
        <v>364.66281087173672</v>
      </c>
      <c r="W188" s="288">
        <f>T188*'Water Use Current M&amp;I'!I188</f>
        <v>378.57862336770756</v>
      </c>
      <c r="X188" s="290">
        <f t="shared" si="130"/>
        <v>30.23546872210375</v>
      </c>
      <c r="Y188" s="290">
        <f t="shared" si="131"/>
        <v>30.930627779566969</v>
      </c>
      <c r="Z188" s="292">
        <f t="shared" si="132"/>
        <v>32.11096425406015</v>
      </c>
      <c r="AA188" s="287"/>
      <c r="AB188" s="287"/>
      <c r="AC188" s="287"/>
      <c r="AD188" s="287"/>
      <c r="AF188" s="161" t="s">
        <v>303</v>
      </c>
      <c r="AG188" s="171" t="s">
        <v>819</v>
      </c>
      <c r="AH188" s="236"/>
      <c r="AI188" s="236">
        <f>Input!AE186</f>
        <v>0</v>
      </c>
      <c r="AL188" s="161" t="s">
        <v>303</v>
      </c>
      <c r="AM188" s="171" t="s">
        <v>819</v>
      </c>
      <c r="AN188" s="233">
        <f>Input!AF186</f>
        <v>0</v>
      </c>
      <c r="AO188" s="233">
        <f>AN188*'Water Use Current M&amp;I'!$I$5</f>
        <v>0</v>
      </c>
      <c r="AS188" s="179" t="s">
        <v>303</v>
      </c>
      <c r="AT188" s="171" t="s">
        <v>819</v>
      </c>
      <c r="AU188" s="173">
        <f>Input!AG186</f>
        <v>0</v>
      </c>
      <c r="AV188" s="173">
        <v>0</v>
      </c>
      <c r="AW188" s="170"/>
      <c r="AX188" s="170">
        <f>AU188*'Water Use Current M&amp;I'!$I$185</f>
        <v>0</v>
      </c>
      <c r="AY188" s="173">
        <f t="shared" si="133"/>
        <v>0</v>
      </c>
    </row>
    <row r="189" spans="1:51" x14ac:dyDescent="0.3">
      <c r="A189" s="179" t="s">
        <v>303</v>
      </c>
      <c r="B189" s="333" t="s">
        <v>820</v>
      </c>
      <c r="C189" s="333">
        <f>Input!$J$50</f>
        <v>38458</v>
      </c>
      <c r="D189" s="178">
        <f>'Current Groundwater M&amp;I'!K187</f>
        <v>0.91190389500000002</v>
      </c>
      <c r="E189" s="36">
        <f t="shared" ref="E189:E190" si="160">$E$185</f>
        <v>77200</v>
      </c>
      <c r="F189" s="36">
        <f t="shared" ref="F189:F190" si="161">$F$185</f>
        <v>81300</v>
      </c>
      <c r="G189" s="36">
        <f t="shared" ref="G189:G190" si="162">$G$185</f>
        <v>86900</v>
      </c>
      <c r="H189" s="22">
        <f t="shared" si="118"/>
        <v>1.7420818007558375E-2</v>
      </c>
      <c r="I189" s="22">
        <f t="shared" si="119"/>
        <v>1.8714481995634236E-2</v>
      </c>
      <c r="J189" s="22">
        <f t="shared" si="120"/>
        <v>2.0379782388573776E-2</v>
      </c>
      <c r="K189" s="22">
        <f t="shared" si="121"/>
        <v>54488.141829209046</v>
      </c>
      <c r="L189" s="22">
        <f t="shared" si="122"/>
        <v>55916.324986536805</v>
      </c>
      <c r="M189" s="35">
        <f t="shared" si="123"/>
        <v>57810.035460982035</v>
      </c>
      <c r="N189" s="36">
        <f t="shared" si="159"/>
        <v>187</v>
      </c>
      <c r="O189" s="22">
        <f t="shared" si="124"/>
        <v>10189282.522062091</v>
      </c>
      <c r="P189" s="22">
        <f t="shared" si="125"/>
        <v>10456352.772482382</v>
      </c>
      <c r="Q189" s="35">
        <f t="shared" si="126"/>
        <v>10810476.63120364</v>
      </c>
      <c r="R189" s="288">
        <f t="shared" si="127"/>
        <v>11417.600530096677</v>
      </c>
      <c r="S189" s="288">
        <f t="shared" si="128"/>
        <v>11716.866099205134</v>
      </c>
      <c r="T189" s="288">
        <f t="shared" si="129"/>
        <v>12113.679589095238</v>
      </c>
      <c r="U189" s="288">
        <f>R189*'Water Use Current M&amp;I'!I189</f>
        <v>3996.1601855338367</v>
      </c>
      <c r="V189" s="288">
        <f>S189*'Water Use Current M&amp;I'!I189</f>
        <v>4100.903134721797</v>
      </c>
      <c r="W189" s="288">
        <f>T189*'Water Use Current M&amp;I'!I189</f>
        <v>4239.7878561833331</v>
      </c>
      <c r="X189" s="290">
        <f t="shared" si="130"/>
        <v>3644.1140382322283</v>
      </c>
      <c r="Y189" s="290">
        <f t="shared" si="131"/>
        <v>3739.6295415705163</v>
      </c>
      <c r="Z189" s="292">
        <f t="shared" si="132"/>
        <v>3866.2790600272815</v>
      </c>
      <c r="AA189" s="287"/>
      <c r="AB189" s="287"/>
      <c r="AC189" s="287"/>
      <c r="AD189" s="287"/>
      <c r="AF189" s="161" t="s">
        <v>303</v>
      </c>
      <c r="AG189" s="171" t="s">
        <v>820</v>
      </c>
      <c r="AH189" s="236"/>
      <c r="AI189" s="236">
        <f>Input!AE187</f>
        <v>0</v>
      </c>
      <c r="AL189" s="161" t="s">
        <v>303</v>
      </c>
      <c r="AM189" s="171" t="s">
        <v>820</v>
      </c>
      <c r="AN189" s="233">
        <f>Input!AF187</f>
        <v>0</v>
      </c>
      <c r="AO189" s="233">
        <f>AN189*'Water Use Current M&amp;I'!$I$5</f>
        <v>0</v>
      </c>
      <c r="AS189" s="179" t="s">
        <v>303</v>
      </c>
      <c r="AT189" s="171" t="s">
        <v>820</v>
      </c>
      <c r="AU189" s="173">
        <f>Input!AG187</f>
        <v>0</v>
      </c>
      <c r="AV189" s="173">
        <v>0</v>
      </c>
      <c r="AW189" s="170"/>
      <c r="AX189" s="170">
        <f>AU189*'Water Use Current M&amp;I'!$I$185</f>
        <v>0</v>
      </c>
      <c r="AY189" s="173">
        <f t="shared" si="133"/>
        <v>0</v>
      </c>
    </row>
    <row r="190" spans="1:51" x14ac:dyDescent="0.3">
      <c r="A190" s="179" t="s">
        <v>303</v>
      </c>
      <c r="B190" s="333" t="s">
        <v>821</v>
      </c>
      <c r="C190" s="333">
        <f>Input!$J$50</f>
        <v>38458</v>
      </c>
      <c r="D190" s="178">
        <f>'Current Groundwater M&amp;I'!K188</f>
        <v>3.2763010000000001E-3</v>
      </c>
      <c r="E190" s="36">
        <f t="shared" si="160"/>
        <v>77200</v>
      </c>
      <c r="F190" s="36">
        <f t="shared" si="161"/>
        <v>81300</v>
      </c>
      <c r="G190" s="36">
        <f t="shared" si="162"/>
        <v>86900</v>
      </c>
      <c r="H190" s="22">
        <f t="shared" si="118"/>
        <v>1.7420818007558375E-2</v>
      </c>
      <c r="I190" s="22">
        <f t="shared" si="119"/>
        <v>1.8714481995634236E-2</v>
      </c>
      <c r="J190" s="22">
        <f t="shared" si="120"/>
        <v>2.0379782388573776E-2</v>
      </c>
      <c r="K190" s="22">
        <f t="shared" si="121"/>
        <v>54488.141829209046</v>
      </c>
      <c r="L190" s="22">
        <f t="shared" si="122"/>
        <v>55916.324986536805</v>
      </c>
      <c r="M190" s="35">
        <f t="shared" si="123"/>
        <v>57810.035460982035</v>
      </c>
      <c r="N190" s="36">
        <f t="shared" si="159"/>
        <v>187</v>
      </c>
      <c r="O190" s="22">
        <f t="shared" si="124"/>
        <v>10189282.522062091</v>
      </c>
      <c r="P190" s="22">
        <f t="shared" si="125"/>
        <v>10456352.772482382</v>
      </c>
      <c r="Q190" s="35">
        <f t="shared" si="126"/>
        <v>10810476.63120364</v>
      </c>
      <c r="R190" s="288">
        <f t="shared" si="127"/>
        <v>11417.600530096677</v>
      </c>
      <c r="S190" s="288">
        <f t="shared" si="128"/>
        <v>11716.866099205134</v>
      </c>
      <c r="T190" s="288">
        <f t="shared" si="129"/>
        <v>12113.679589095238</v>
      </c>
      <c r="U190" s="288">
        <f>R190*'Water Use Current M&amp;I'!I190</f>
        <v>3996.1601855338367</v>
      </c>
      <c r="V190" s="288">
        <f>S190*'Water Use Current M&amp;I'!I190</f>
        <v>4100.903134721797</v>
      </c>
      <c r="W190" s="288">
        <f>T190*'Water Use Current M&amp;I'!I190</f>
        <v>4239.7878561833331</v>
      </c>
      <c r="X190" s="290">
        <f t="shared" si="130"/>
        <v>13.092623612024695</v>
      </c>
      <c r="Y190" s="290">
        <f t="shared" si="131"/>
        <v>13.435793041192159</v>
      </c>
      <c r="Z190" s="292">
        <f t="shared" si="132"/>
        <v>13.890821193001312</v>
      </c>
      <c r="AA190" s="287"/>
      <c r="AB190" s="287"/>
      <c r="AC190" s="287"/>
      <c r="AD190" s="287"/>
      <c r="AF190" s="161" t="s">
        <v>303</v>
      </c>
      <c r="AG190" s="171" t="s">
        <v>821</v>
      </c>
      <c r="AH190" s="236"/>
      <c r="AI190" s="236">
        <f>Input!AE188</f>
        <v>0</v>
      </c>
      <c r="AL190" s="161" t="s">
        <v>303</v>
      </c>
      <c r="AM190" s="171" t="s">
        <v>821</v>
      </c>
      <c r="AN190" s="233">
        <f>Input!AF188</f>
        <v>0</v>
      </c>
      <c r="AO190" s="233">
        <f>AN190*'Water Use Current M&amp;I'!$I$5</f>
        <v>0</v>
      </c>
      <c r="AS190" s="179" t="s">
        <v>303</v>
      </c>
      <c r="AT190" s="171" t="s">
        <v>821</v>
      </c>
      <c r="AU190" s="173">
        <f>Input!AG188</f>
        <v>0</v>
      </c>
      <c r="AV190" s="173">
        <v>0</v>
      </c>
      <c r="AW190" s="170"/>
      <c r="AX190" s="170">
        <f>AU190*'Water Use Current M&amp;I'!$I$185</f>
        <v>0</v>
      </c>
      <c r="AY190" s="173">
        <f t="shared" si="133"/>
        <v>0</v>
      </c>
    </row>
    <row r="191" spans="1:51" x14ac:dyDescent="0.3">
      <c r="A191" s="179" t="s">
        <v>333</v>
      </c>
      <c r="B191" s="333" t="s">
        <v>753</v>
      </c>
      <c r="C191" s="333">
        <f>Input!$J$52</f>
        <v>28152</v>
      </c>
      <c r="D191" s="178">
        <f>'Current Groundwater M&amp;I'!K189</f>
        <v>5.5093776999999997E-2</v>
      </c>
      <c r="E191" s="319">
        <f>Input!$Z$52</f>
        <v>53600</v>
      </c>
      <c r="F191" s="319">
        <f>Input!$AA$52</f>
        <v>56600</v>
      </c>
      <c r="G191" s="319">
        <f>Input!$AB$52</f>
        <v>61000</v>
      </c>
      <c r="H191" s="22">
        <f t="shared" si="118"/>
        <v>1.6098266701436804E-2</v>
      </c>
      <c r="I191" s="22">
        <f t="shared" si="119"/>
        <v>1.7459764629746331E-2</v>
      </c>
      <c r="J191" s="22">
        <f t="shared" si="120"/>
        <v>1.9331386603850684E-2</v>
      </c>
      <c r="K191" s="22">
        <f t="shared" si="121"/>
        <v>38845.1695838749</v>
      </c>
      <c r="L191" s="22">
        <f t="shared" si="122"/>
        <v>39917.454828683651</v>
      </c>
      <c r="M191" s="35">
        <f t="shared" si="123"/>
        <v>41439.980694976199</v>
      </c>
      <c r="N191" s="36">
        <f>Input!K52</f>
        <v>241</v>
      </c>
      <c r="O191" s="22">
        <f t="shared" si="124"/>
        <v>9361685.8697138503</v>
      </c>
      <c r="P191" s="22">
        <f t="shared" si="125"/>
        <v>9620106.6137127597</v>
      </c>
      <c r="Q191" s="35">
        <f t="shared" si="126"/>
        <v>9987035.3474892639</v>
      </c>
      <c r="R191" s="288">
        <f t="shared" si="127"/>
        <v>10490.237101307855</v>
      </c>
      <c r="S191" s="288">
        <f t="shared" si="128"/>
        <v>10779.810465995834</v>
      </c>
      <c r="T191" s="288">
        <f t="shared" si="129"/>
        <v>11190.972458629096</v>
      </c>
      <c r="U191" s="288">
        <f>R191*'Water Use Current M&amp;I'!I191</f>
        <v>3671.5829854577491</v>
      </c>
      <c r="V191" s="288">
        <f>S191*'Water Use Current M&amp;I'!I191</f>
        <v>3772.9336630985413</v>
      </c>
      <c r="W191" s="288">
        <f>T191*'Water Use Current M&amp;I'!I191</f>
        <v>3916.8403605201834</v>
      </c>
      <c r="X191" s="290">
        <f t="shared" si="130"/>
        <v>202.28137423780345</v>
      </c>
      <c r="Y191" s="290">
        <f t="shared" si="131"/>
        <v>207.86516587054416</v>
      </c>
      <c r="Z191" s="292">
        <f t="shared" si="132"/>
        <v>215.79352936709859</v>
      </c>
      <c r="AA191" s="287"/>
      <c r="AB191" s="287"/>
      <c r="AC191" s="287"/>
      <c r="AD191" s="287"/>
      <c r="AF191" s="161" t="s">
        <v>333</v>
      </c>
      <c r="AG191" s="171" t="s">
        <v>753</v>
      </c>
      <c r="AH191" s="236"/>
      <c r="AI191" s="236">
        <f>Input!AE189</f>
        <v>0</v>
      </c>
      <c r="AL191" s="161" t="s">
        <v>333</v>
      </c>
      <c r="AM191" s="171" t="s">
        <v>753</v>
      </c>
      <c r="AN191" s="233">
        <f>Input!AF189</f>
        <v>0</v>
      </c>
      <c r="AO191" s="233">
        <f>AN191*'Water Use Current M&amp;I'!$I$5</f>
        <v>0</v>
      </c>
      <c r="AS191" s="179" t="s">
        <v>333</v>
      </c>
      <c r="AT191" s="171" t="s">
        <v>753</v>
      </c>
      <c r="AU191" s="173">
        <f>Input!AG189</f>
        <v>0</v>
      </c>
      <c r="AV191" s="173">
        <v>0</v>
      </c>
      <c r="AW191" s="170"/>
      <c r="AX191" s="170">
        <f>AU191*'Water Use Current M&amp;I'!$I$191</f>
        <v>0</v>
      </c>
      <c r="AY191" s="173">
        <f t="shared" si="133"/>
        <v>0</v>
      </c>
    </row>
    <row r="192" spans="1:51" x14ac:dyDescent="0.3">
      <c r="A192" s="179" t="s">
        <v>333</v>
      </c>
      <c r="B192" s="333" t="s">
        <v>760</v>
      </c>
      <c r="C192" s="333">
        <f>Input!$J$52</f>
        <v>28152</v>
      </c>
      <c r="D192" s="178">
        <f>'Current Groundwater M&amp;I'!K190</f>
        <v>4.1418016000000002E-2</v>
      </c>
      <c r="E192" s="36">
        <f>$E$191</f>
        <v>53600</v>
      </c>
      <c r="F192" s="36">
        <f>$F$191</f>
        <v>56600</v>
      </c>
      <c r="G192" s="36">
        <f>$G$191</f>
        <v>61000</v>
      </c>
      <c r="H192" s="22">
        <f t="shared" si="118"/>
        <v>1.6098266701436804E-2</v>
      </c>
      <c r="I192" s="22">
        <f t="shared" si="119"/>
        <v>1.7459764629746331E-2</v>
      </c>
      <c r="J192" s="22">
        <f t="shared" si="120"/>
        <v>1.9331386603850684E-2</v>
      </c>
      <c r="K192" s="22">
        <f t="shared" si="121"/>
        <v>38845.1695838749</v>
      </c>
      <c r="L192" s="22">
        <f t="shared" si="122"/>
        <v>39917.454828683651</v>
      </c>
      <c r="M192" s="35">
        <f t="shared" si="123"/>
        <v>41439.980694976199</v>
      </c>
      <c r="N192" s="36">
        <f>$N$191</f>
        <v>241</v>
      </c>
      <c r="O192" s="22">
        <f t="shared" si="124"/>
        <v>9361685.8697138503</v>
      </c>
      <c r="P192" s="22">
        <f t="shared" si="125"/>
        <v>9620106.6137127597</v>
      </c>
      <c r="Q192" s="35">
        <f t="shared" si="126"/>
        <v>9987035.3474892639</v>
      </c>
      <c r="R192" s="288">
        <f t="shared" si="127"/>
        <v>10490.237101307855</v>
      </c>
      <c r="S192" s="288">
        <f t="shared" si="128"/>
        <v>10779.810465995834</v>
      </c>
      <c r="T192" s="288">
        <f t="shared" si="129"/>
        <v>11190.972458629096</v>
      </c>
      <c r="U192" s="288">
        <f>R192*'Water Use Current M&amp;I'!I192</f>
        <v>3671.5829854577491</v>
      </c>
      <c r="V192" s="288">
        <f>S192*'Water Use Current M&amp;I'!I192</f>
        <v>3772.9336630985413</v>
      </c>
      <c r="W192" s="288">
        <f>T192*'Water Use Current M&amp;I'!I192</f>
        <v>3916.8403605201834</v>
      </c>
      <c r="X192" s="290">
        <f t="shared" si="130"/>
        <v>152.06968283701684</v>
      </c>
      <c r="Y192" s="290">
        <f t="shared" si="131"/>
        <v>156.26742682515399</v>
      </c>
      <c r="Z192" s="292">
        <f t="shared" si="132"/>
        <v>162.22775672147074</v>
      </c>
      <c r="AA192" s="287"/>
      <c r="AB192" s="287"/>
      <c r="AC192" s="287"/>
      <c r="AD192" s="287"/>
      <c r="AF192" s="161" t="s">
        <v>333</v>
      </c>
      <c r="AG192" s="171" t="s">
        <v>760</v>
      </c>
      <c r="AH192" s="236"/>
      <c r="AI192" s="236">
        <f>Input!AE190</f>
        <v>0</v>
      </c>
      <c r="AL192" s="161" t="s">
        <v>333</v>
      </c>
      <c r="AM192" s="171" t="s">
        <v>760</v>
      </c>
      <c r="AN192" s="233">
        <f>Input!AF190</f>
        <v>0</v>
      </c>
      <c r="AO192" s="233">
        <f>AN192*'Water Use Current M&amp;I'!$I$5</f>
        <v>0</v>
      </c>
      <c r="AS192" s="179" t="s">
        <v>333</v>
      </c>
      <c r="AT192" s="171" t="s">
        <v>760</v>
      </c>
      <c r="AU192" s="173">
        <f>Input!AG190</f>
        <v>0</v>
      </c>
      <c r="AV192" s="173">
        <v>0</v>
      </c>
      <c r="AW192" s="170"/>
      <c r="AX192" s="170">
        <f>AU192*'Water Use Current M&amp;I'!$I$191</f>
        <v>0</v>
      </c>
      <c r="AY192" s="173">
        <f t="shared" si="133"/>
        <v>0</v>
      </c>
    </row>
    <row r="193" spans="1:51" ht="13.2" customHeight="1" x14ac:dyDescent="0.3">
      <c r="A193" s="179" t="s">
        <v>333</v>
      </c>
      <c r="B193" s="333" t="s">
        <v>761</v>
      </c>
      <c r="C193" s="333">
        <f>Input!$J$52</f>
        <v>28152</v>
      </c>
      <c r="D193" s="178">
        <f>'Current Groundwater M&amp;I'!K191</f>
        <v>2.7493606E-2</v>
      </c>
      <c r="E193" s="36">
        <f t="shared" ref="E193:E195" si="163">$E$191</f>
        <v>53600</v>
      </c>
      <c r="F193" s="36">
        <f t="shared" ref="F193:F195" si="164">$F$191</f>
        <v>56600</v>
      </c>
      <c r="G193" s="36">
        <f t="shared" ref="G193:G195" si="165">$G$191</f>
        <v>61000</v>
      </c>
      <c r="H193" s="22">
        <f t="shared" si="118"/>
        <v>1.6098266701436804E-2</v>
      </c>
      <c r="I193" s="22">
        <f t="shared" si="119"/>
        <v>1.7459764629746331E-2</v>
      </c>
      <c r="J193" s="22">
        <f t="shared" si="120"/>
        <v>1.9331386603850684E-2</v>
      </c>
      <c r="K193" s="22">
        <f t="shared" si="121"/>
        <v>38845.1695838749</v>
      </c>
      <c r="L193" s="22">
        <f t="shared" si="122"/>
        <v>39917.454828683651</v>
      </c>
      <c r="M193" s="35">
        <f t="shared" si="123"/>
        <v>41439.980694976199</v>
      </c>
      <c r="N193" s="36">
        <f t="shared" ref="N193:N195" si="166">$N$191</f>
        <v>241</v>
      </c>
      <c r="O193" s="22">
        <f t="shared" si="124"/>
        <v>9361685.8697138503</v>
      </c>
      <c r="P193" s="22">
        <f t="shared" si="125"/>
        <v>9620106.6137127597</v>
      </c>
      <c r="Q193" s="35">
        <f t="shared" si="126"/>
        <v>9987035.3474892639</v>
      </c>
      <c r="R193" s="288">
        <f t="shared" si="127"/>
        <v>10490.237101307855</v>
      </c>
      <c r="S193" s="288">
        <f t="shared" si="128"/>
        <v>10779.810465995834</v>
      </c>
      <c r="T193" s="288">
        <f t="shared" si="129"/>
        <v>11190.972458629096</v>
      </c>
      <c r="U193" s="288">
        <f>R193*'Water Use Current M&amp;I'!I193</f>
        <v>3671.5829854577491</v>
      </c>
      <c r="V193" s="288">
        <f>S193*'Water Use Current M&amp;I'!I193</f>
        <v>3772.9336630985413</v>
      </c>
      <c r="W193" s="288">
        <f>T193*'Water Use Current M&amp;I'!I193</f>
        <v>3916.8403605201834</v>
      </c>
      <c r="X193" s="290">
        <f t="shared" si="130"/>
        <v>100.94505599847909</v>
      </c>
      <c r="Y193" s="290">
        <f t="shared" si="131"/>
        <v>103.73155159736804</v>
      </c>
      <c r="Z193" s="292">
        <f t="shared" si="132"/>
        <v>107.68806563703988</v>
      </c>
      <c r="AA193" s="287"/>
      <c r="AB193" s="287"/>
      <c r="AC193" s="287"/>
      <c r="AD193" s="287"/>
      <c r="AF193" s="161" t="s">
        <v>333</v>
      </c>
      <c r="AG193" s="171" t="s">
        <v>761</v>
      </c>
      <c r="AH193" s="236"/>
      <c r="AI193" s="236">
        <f>Input!AE191</f>
        <v>0</v>
      </c>
      <c r="AL193" s="161" t="s">
        <v>333</v>
      </c>
      <c r="AM193" s="171" t="s">
        <v>761</v>
      </c>
      <c r="AN193" s="233">
        <f>Input!AF191</f>
        <v>0</v>
      </c>
      <c r="AO193" s="233">
        <f>AN193*'Water Use Current M&amp;I'!$I$5</f>
        <v>0</v>
      </c>
      <c r="AS193" s="179" t="s">
        <v>333</v>
      </c>
      <c r="AT193" s="171" t="s">
        <v>761</v>
      </c>
      <c r="AU193" s="173">
        <f>Input!AG191</f>
        <v>0</v>
      </c>
      <c r="AV193" s="173">
        <v>0</v>
      </c>
      <c r="AW193" s="170"/>
      <c r="AX193" s="170">
        <f>AU193*'Water Use Current M&amp;I'!$I$191</f>
        <v>0</v>
      </c>
      <c r="AY193" s="173">
        <f t="shared" si="133"/>
        <v>0</v>
      </c>
    </row>
    <row r="194" spans="1:51" x14ac:dyDescent="0.3">
      <c r="A194" s="179" t="s">
        <v>333</v>
      </c>
      <c r="B194" s="333" t="s">
        <v>762</v>
      </c>
      <c r="C194" s="333">
        <f>Input!$J$52</f>
        <v>28152</v>
      </c>
      <c r="D194" s="178">
        <f>'Current Groundwater M&amp;I'!K192</f>
        <v>0.65096618399999995</v>
      </c>
      <c r="E194" s="36">
        <f t="shared" si="163"/>
        <v>53600</v>
      </c>
      <c r="F194" s="36">
        <f t="shared" si="164"/>
        <v>56600</v>
      </c>
      <c r="G194" s="36">
        <f t="shared" si="165"/>
        <v>61000</v>
      </c>
      <c r="H194" s="22">
        <f t="shared" si="118"/>
        <v>1.6098266701436804E-2</v>
      </c>
      <c r="I194" s="22">
        <f t="shared" si="119"/>
        <v>1.7459764629746331E-2</v>
      </c>
      <c r="J194" s="22">
        <f t="shared" si="120"/>
        <v>1.9331386603850684E-2</v>
      </c>
      <c r="K194" s="22">
        <f t="shared" si="121"/>
        <v>38845.1695838749</v>
      </c>
      <c r="L194" s="22">
        <f t="shared" si="122"/>
        <v>39917.454828683651</v>
      </c>
      <c r="M194" s="35">
        <f t="shared" si="123"/>
        <v>41439.980694976199</v>
      </c>
      <c r="N194" s="36">
        <f t="shared" si="166"/>
        <v>241</v>
      </c>
      <c r="O194" s="22">
        <f t="shared" si="124"/>
        <v>9361685.8697138503</v>
      </c>
      <c r="P194" s="22">
        <f t="shared" si="125"/>
        <v>9620106.6137127597</v>
      </c>
      <c r="Q194" s="35">
        <f t="shared" si="126"/>
        <v>9987035.3474892639</v>
      </c>
      <c r="R194" s="288">
        <f t="shared" si="127"/>
        <v>10490.237101307855</v>
      </c>
      <c r="S194" s="288">
        <f t="shared" si="128"/>
        <v>10779.810465995834</v>
      </c>
      <c r="T194" s="288">
        <f t="shared" si="129"/>
        <v>11190.972458629096</v>
      </c>
      <c r="U194" s="288">
        <f>R194*'Water Use Current M&amp;I'!I194</f>
        <v>3671.5829854577491</v>
      </c>
      <c r="V194" s="288">
        <f>S194*'Water Use Current M&amp;I'!I194</f>
        <v>3772.9336630985413</v>
      </c>
      <c r="W194" s="288">
        <f>T194*'Water Use Current M&amp;I'!I194</f>
        <v>3916.8403605201834</v>
      </c>
      <c r="X194" s="290">
        <f t="shared" si="130"/>
        <v>2390.0763652827582</v>
      </c>
      <c r="Y194" s="290">
        <f t="shared" si="131"/>
        <v>2456.0522291523989</v>
      </c>
      <c r="Z194" s="292">
        <f t="shared" si="132"/>
        <v>2549.7306228250077</v>
      </c>
      <c r="AA194" s="287"/>
      <c r="AB194" s="287"/>
      <c r="AC194" s="287"/>
      <c r="AD194" s="287"/>
      <c r="AF194" s="161" t="s">
        <v>333</v>
      </c>
      <c r="AG194" s="171" t="s">
        <v>762</v>
      </c>
      <c r="AH194" s="236"/>
      <c r="AI194" s="236">
        <f>Input!AE192</f>
        <v>0</v>
      </c>
      <c r="AL194" s="161" t="s">
        <v>333</v>
      </c>
      <c r="AM194" s="171" t="s">
        <v>762</v>
      </c>
      <c r="AN194" s="233">
        <f>Input!AF192</f>
        <v>2100</v>
      </c>
      <c r="AO194" s="233">
        <f>AN194*'Water Use Current M&amp;I'!$I$5</f>
        <v>735</v>
      </c>
      <c r="AS194" s="179" t="s">
        <v>333</v>
      </c>
      <c r="AT194" s="171" t="s">
        <v>762</v>
      </c>
      <c r="AU194" s="173">
        <f>Input!AG192</f>
        <v>0</v>
      </c>
      <c r="AV194" s="173">
        <v>0</v>
      </c>
      <c r="AW194" s="170"/>
      <c r="AX194" s="170">
        <f>AU194*'Water Use Current M&amp;I'!$I$191</f>
        <v>0</v>
      </c>
      <c r="AY194" s="173">
        <f t="shared" si="133"/>
        <v>0</v>
      </c>
    </row>
    <row r="195" spans="1:51" x14ac:dyDescent="0.3">
      <c r="A195" s="179" t="s">
        <v>333</v>
      </c>
      <c r="B195" s="333" t="s">
        <v>763</v>
      </c>
      <c r="C195" s="333">
        <f>Input!$J$52</f>
        <v>28152</v>
      </c>
      <c r="D195" s="178">
        <f>'Current Groundwater M&amp;I'!K193</f>
        <v>0.22502841700000001</v>
      </c>
      <c r="E195" s="36">
        <f t="shared" si="163"/>
        <v>53600</v>
      </c>
      <c r="F195" s="36">
        <f t="shared" si="164"/>
        <v>56600</v>
      </c>
      <c r="G195" s="36">
        <f t="shared" si="165"/>
        <v>61000</v>
      </c>
      <c r="H195" s="22">
        <f t="shared" si="118"/>
        <v>1.6098266701436804E-2</v>
      </c>
      <c r="I195" s="22">
        <f t="shared" si="119"/>
        <v>1.7459764629746331E-2</v>
      </c>
      <c r="J195" s="22">
        <f t="shared" si="120"/>
        <v>1.9331386603850684E-2</v>
      </c>
      <c r="K195" s="22">
        <f t="shared" si="121"/>
        <v>38845.1695838749</v>
      </c>
      <c r="L195" s="22">
        <f t="shared" si="122"/>
        <v>39917.454828683651</v>
      </c>
      <c r="M195" s="35">
        <f t="shared" si="123"/>
        <v>41439.980694976199</v>
      </c>
      <c r="N195" s="36">
        <f t="shared" si="166"/>
        <v>241</v>
      </c>
      <c r="O195" s="22">
        <f t="shared" si="124"/>
        <v>9361685.8697138503</v>
      </c>
      <c r="P195" s="22">
        <f t="shared" si="125"/>
        <v>9620106.6137127597</v>
      </c>
      <c r="Q195" s="35">
        <f t="shared" si="126"/>
        <v>9987035.3474892639</v>
      </c>
      <c r="R195" s="288">
        <f t="shared" si="127"/>
        <v>10490.237101307855</v>
      </c>
      <c r="S195" s="288">
        <f t="shared" si="128"/>
        <v>10779.810465995834</v>
      </c>
      <c r="T195" s="288">
        <f t="shared" si="129"/>
        <v>11190.972458629096</v>
      </c>
      <c r="U195" s="288">
        <f>R195*'Water Use Current M&amp;I'!I195</f>
        <v>3671.5829854577491</v>
      </c>
      <c r="V195" s="288">
        <f>S195*'Water Use Current M&amp;I'!I195</f>
        <v>3772.9336630985413</v>
      </c>
      <c r="W195" s="288">
        <f>T195*'Water Use Current M&amp;I'!I195</f>
        <v>3916.8403605201834</v>
      </c>
      <c r="X195" s="290">
        <f t="shared" si="130"/>
        <v>826.21050710169129</v>
      </c>
      <c r="Y195" s="290">
        <f t="shared" si="131"/>
        <v>849.01728965307609</v>
      </c>
      <c r="Z195" s="292">
        <f t="shared" si="132"/>
        <v>881.40038596956617</v>
      </c>
      <c r="AA195" s="287"/>
      <c r="AB195" s="287"/>
      <c r="AC195" s="287"/>
      <c r="AD195" s="287"/>
      <c r="AF195" s="161" t="s">
        <v>333</v>
      </c>
      <c r="AG195" s="171" t="s">
        <v>763</v>
      </c>
      <c r="AH195" s="236"/>
      <c r="AI195" s="236">
        <f>Input!AE193</f>
        <v>0</v>
      </c>
      <c r="AL195" s="161" t="s">
        <v>333</v>
      </c>
      <c r="AM195" s="171" t="s">
        <v>763</v>
      </c>
      <c r="AN195" s="233">
        <f>Input!AF193</f>
        <v>0</v>
      </c>
      <c r="AO195" s="233">
        <f>AN195*'Water Use Current M&amp;I'!$I$5</f>
        <v>0</v>
      </c>
      <c r="AP195" s="270" t="s">
        <v>628</v>
      </c>
      <c r="AQ195" s="311"/>
      <c r="AR195" s="17"/>
      <c r="AS195" s="179" t="s">
        <v>333</v>
      </c>
      <c r="AT195" s="171" t="s">
        <v>763</v>
      </c>
      <c r="AU195" s="173">
        <f>Input!AG193</f>
        <v>0</v>
      </c>
      <c r="AV195" s="173">
        <v>0</v>
      </c>
      <c r="AW195" s="170"/>
      <c r="AX195" s="170">
        <f>AU195*'Water Use Current M&amp;I'!$I$191</f>
        <v>0</v>
      </c>
      <c r="AY195" s="173">
        <f t="shared" si="133"/>
        <v>0</v>
      </c>
    </row>
    <row r="196" spans="1:51" x14ac:dyDescent="0.3">
      <c r="A196" s="179" t="s">
        <v>297</v>
      </c>
      <c r="B196" s="333" t="s">
        <v>783</v>
      </c>
      <c r="C196" s="333">
        <f>Input!$J$53</f>
        <v>18723</v>
      </c>
      <c r="D196" s="178">
        <f>'Current Groundwater M&amp;I'!K194</f>
        <v>0.94974095999999997</v>
      </c>
      <c r="E196" s="319">
        <f>Input!$Z$53</f>
        <v>23100</v>
      </c>
      <c r="F196" s="319">
        <f>Input!$AA$53</f>
        <v>24400</v>
      </c>
      <c r="G196" s="319">
        <f>Input!$AB$53</f>
        <v>25800</v>
      </c>
      <c r="H196" s="22">
        <f t="shared" si="118"/>
        <v>5.2519975726933047E-3</v>
      </c>
      <c r="I196" s="22">
        <f t="shared" si="119"/>
        <v>6.6207604419785127E-3</v>
      </c>
      <c r="J196" s="22">
        <f t="shared" si="120"/>
        <v>8.0155444326889015E-3</v>
      </c>
      <c r="K196" s="22">
        <f t="shared" si="121"/>
        <v>20796.665598119329</v>
      </c>
      <c r="L196" s="22">
        <f t="shared" si="122"/>
        <v>21373.843828380519</v>
      </c>
      <c r="M196" s="35">
        <f t="shared" si="123"/>
        <v>21978.475834324818</v>
      </c>
      <c r="N196" s="36">
        <f>Input!K53</f>
        <v>185</v>
      </c>
      <c r="O196" s="22">
        <f t="shared" si="124"/>
        <v>3847383.135652076</v>
      </c>
      <c r="P196" s="22">
        <f t="shared" si="125"/>
        <v>3954161.1082503959</v>
      </c>
      <c r="Q196" s="35">
        <f t="shared" si="126"/>
        <v>4066018.0293500912</v>
      </c>
      <c r="R196" s="288">
        <f t="shared" si="127"/>
        <v>4311.1851726549339</v>
      </c>
      <c r="S196" s="288">
        <f t="shared" si="128"/>
        <v>4430.8352298499813</v>
      </c>
      <c r="T196" s="288">
        <f t="shared" si="129"/>
        <v>4556.1765027882439</v>
      </c>
      <c r="U196" s="288">
        <f>R196*'Water Use Current M&amp;I'!I196</f>
        <v>1508.9148104292267</v>
      </c>
      <c r="V196" s="288">
        <f>S196*'Water Use Current M&amp;I'!I196</f>
        <v>1550.7923304474934</v>
      </c>
      <c r="W196" s="288">
        <f>T196*'Water Use Current M&amp;I'!I196</f>
        <v>1594.6617759758853</v>
      </c>
      <c r="X196" s="290">
        <f t="shared" si="130"/>
        <v>1433.0782006152717</v>
      </c>
      <c r="Y196" s="290">
        <f t="shared" si="131"/>
        <v>1472.8509966798397</v>
      </c>
      <c r="Z196" s="292">
        <f t="shared" si="132"/>
        <v>1514.5156059906421</v>
      </c>
      <c r="AA196" s="287"/>
      <c r="AB196" s="287"/>
      <c r="AC196" s="287"/>
      <c r="AD196" s="287"/>
      <c r="AF196" s="161" t="s">
        <v>297</v>
      </c>
      <c r="AG196" s="171" t="s">
        <v>783</v>
      </c>
      <c r="AH196" s="236"/>
      <c r="AI196" s="236">
        <f>Input!AE194</f>
        <v>0</v>
      </c>
      <c r="AL196" s="161" t="s">
        <v>297</v>
      </c>
      <c r="AM196" s="171" t="s">
        <v>783</v>
      </c>
      <c r="AN196" s="233">
        <f>Input!AF194</f>
        <v>0</v>
      </c>
      <c r="AO196" s="233">
        <f>AN196*'Water Use Current M&amp;I'!$I$5</f>
        <v>0</v>
      </c>
      <c r="AS196" s="179" t="s">
        <v>297</v>
      </c>
      <c r="AT196" s="171" t="s">
        <v>783</v>
      </c>
      <c r="AU196" s="173">
        <f>Input!AG194</f>
        <v>0</v>
      </c>
      <c r="AV196" s="173">
        <v>0</v>
      </c>
      <c r="AW196" s="170"/>
      <c r="AX196" s="170">
        <f>AU196*'Water Use Current M&amp;I'!$I$196</f>
        <v>0</v>
      </c>
      <c r="AY196" s="173">
        <f t="shared" si="133"/>
        <v>0</v>
      </c>
    </row>
    <row r="197" spans="1:51" x14ac:dyDescent="0.3">
      <c r="A197" s="179" t="s">
        <v>297</v>
      </c>
      <c r="B197" s="333" t="s">
        <v>785</v>
      </c>
      <c r="C197" s="333">
        <f>Input!$J$53</f>
        <v>18723</v>
      </c>
      <c r="D197" s="178">
        <f>'Current Groundwater M&amp;I'!K195</f>
        <v>7.6910750000000003E-3</v>
      </c>
      <c r="E197" s="36">
        <f>$E$196</f>
        <v>23100</v>
      </c>
      <c r="F197" s="12">
        <f>$F$196</f>
        <v>24400</v>
      </c>
      <c r="G197" s="12">
        <f>$G$196</f>
        <v>25800</v>
      </c>
      <c r="H197" s="22">
        <f t="shared" si="118"/>
        <v>5.2519975726933047E-3</v>
      </c>
      <c r="I197" s="22">
        <f t="shared" si="119"/>
        <v>6.6207604419785127E-3</v>
      </c>
      <c r="J197" s="22">
        <f t="shared" si="120"/>
        <v>8.0155444326889015E-3</v>
      </c>
      <c r="K197" s="22">
        <f t="shared" si="121"/>
        <v>20796.665598119329</v>
      </c>
      <c r="L197" s="22">
        <f t="shared" si="122"/>
        <v>21373.843828380519</v>
      </c>
      <c r="M197" s="35">
        <f t="shared" si="123"/>
        <v>21978.475834324818</v>
      </c>
      <c r="N197" s="36">
        <f>$N$196</f>
        <v>185</v>
      </c>
      <c r="O197" s="22">
        <f t="shared" si="124"/>
        <v>3847383.135652076</v>
      </c>
      <c r="P197" s="22">
        <f t="shared" si="125"/>
        <v>3954161.1082503959</v>
      </c>
      <c r="Q197" s="35">
        <f t="shared" si="126"/>
        <v>4066018.0293500912</v>
      </c>
      <c r="R197" s="288">
        <f t="shared" si="127"/>
        <v>4311.1851726549339</v>
      </c>
      <c r="S197" s="288">
        <f t="shared" si="128"/>
        <v>4430.8352298499813</v>
      </c>
      <c r="T197" s="288">
        <f t="shared" si="129"/>
        <v>4556.1765027882439</v>
      </c>
      <c r="U197" s="288">
        <f>R197*'Water Use Current M&amp;I'!I197</f>
        <v>1508.9148104292267</v>
      </c>
      <c r="V197" s="288">
        <f>S197*'Water Use Current M&amp;I'!I197</f>
        <v>1550.7923304474934</v>
      </c>
      <c r="W197" s="288">
        <f>T197*'Water Use Current M&amp;I'!I197</f>
        <v>1594.6617759758853</v>
      </c>
      <c r="X197" s="290">
        <f t="shared" si="130"/>
        <v>11.605176975621966</v>
      </c>
      <c r="Y197" s="290">
        <f t="shared" si="131"/>
        <v>11.927260122896456</v>
      </c>
      <c r="Z197" s="292">
        <f t="shared" si="132"/>
        <v>12.264663318663732</v>
      </c>
      <c r="AA197" s="287"/>
      <c r="AB197" s="287"/>
      <c r="AC197" s="287"/>
      <c r="AD197" s="287"/>
      <c r="AF197" s="161" t="s">
        <v>297</v>
      </c>
      <c r="AG197" s="171" t="s">
        <v>785</v>
      </c>
      <c r="AH197" s="236"/>
      <c r="AI197" s="236">
        <f>Input!AE195</f>
        <v>0</v>
      </c>
      <c r="AL197" s="161" t="s">
        <v>297</v>
      </c>
      <c r="AM197" s="171" t="s">
        <v>785</v>
      </c>
      <c r="AN197" s="233">
        <f>Input!AF195</f>
        <v>0</v>
      </c>
      <c r="AO197" s="233">
        <f>AN197*'Water Use Current M&amp;I'!$I$5</f>
        <v>0</v>
      </c>
      <c r="AS197" s="179" t="s">
        <v>297</v>
      </c>
      <c r="AT197" s="171" t="s">
        <v>785</v>
      </c>
      <c r="AU197" s="173">
        <f>Input!AG195</f>
        <v>0</v>
      </c>
      <c r="AV197" s="173">
        <v>0</v>
      </c>
      <c r="AW197" s="170"/>
      <c r="AX197" s="170">
        <f>AU197*'Water Use Current M&amp;I'!$I$196</f>
        <v>0</v>
      </c>
      <c r="AY197" s="173">
        <f t="shared" si="133"/>
        <v>0</v>
      </c>
    </row>
    <row r="198" spans="1:51" x14ac:dyDescent="0.3">
      <c r="A198" s="179" t="s">
        <v>297</v>
      </c>
      <c r="B198" s="333" t="s">
        <v>786</v>
      </c>
      <c r="C198" s="333">
        <f>Input!$J$53</f>
        <v>18723</v>
      </c>
      <c r="D198" s="178">
        <f>'Current Groundwater M&amp;I'!K196</f>
        <v>3.9844042000000003E-2</v>
      </c>
      <c r="E198" s="36">
        <f t="shared" ref="E198:E199" si="167">$E$196</f>
        <v>23100</v>
      </c>
      <c r="F198" s="173">
        <f t="shared" ref="F198:F199" si="168">$F$196</f>
        <v>24400</v>
      </c>
      <c r="G198" s="173">
        <f t="shared" ref="G198:G199" si="169">$G$196</f>
        <v>25800</v>
      </c>
      <c r="H198" s="22">
        <f t="shared" ref="H198:H261" si="170">(LN(E198/C198))/40</f>
        <v>5.2519975726933047E-3</v>
      </c>
      <c r="I198" s="22">
        <f t="shared" ref="I198:I261" si="171">(LN(F198/C198)/40)</f>
        <v>6.6207604419785127E-3</v>
      </c>
      <c r="J198" s="22">
        <f t="shared" ref="J198:J261" si="172">(LN(G198/C198))/40</f>
        <v>8.0155444326889015E-3</v>
      </c>
      <c r="K198" s="22">
        <f t="shared" ref="K198:K261" si="173">C198*EXP(H198*20)</f>
        <v>20796.665598119329</v>
      </c>
      <c r="L198" s="22">
        <f t="shared" ref="L198:L261" si="174">C198*EXP(I198*20)</f>
        <v>21373.843828380519</v>
      </c>
      <c r="M198" s="35">
        <f t="shared" ref="M198:M261" si="175">C198*EXP(J198*20)</f>
        <v>21978.475834324818</v>
      </c>
      <c r="N198" s="36">
        <f t="shared" ref="N198:N199" si="176">$N$196</f>
        <v>185</v>
      </c>
      <c r="O198" s="22">
        <f t="shared" ref="O198:O261" si="177">N198*K198</f>
        <v>3847383.135652076</v>
      </c>
      <c r="P198" s="22">
        <f t="shared" ref="P198:P261" si="178">N198*L198</f>
        <v>3954161.1082503959</v>
      </c>
      <c r="Q198" s="35">
        <f t="shared" ref="Q198:Q261" si="179">N198*M198</f>
        <v>4066018.0293500912</v>
      </c>
      <c r="R198" s="288">
        <f t="shared" ref="R198:R261" si="180">(O198/1000000)*1120.55</f>
        <v>4311.1851726549339</v>
      </c>
      <c r="S198" s="288">
        <f t="shared" ref="S198:S261" si="181">(P198/1000000)*1120.55</f>
        <v>4430.8352298499813</v>
      </c>
      <c r="T198" s="288">
        <f t="shared" ref="T198:T261" si="182">(Q198/1000000)*1120.55</f>
        <v>4556.1765027882439</v>
      </c>
      <c r="U198" s="288">
        <f>R198*'Water Use Current M&amp;I'!I198</f>
        <v>1508.9148104292267</v>
      </c>
      <c r="V198" s="288">
        <f>S198*'Water Use Current M&amp;I'!I198</f>
        <v>1550.7923304474934</v>
      </c>
      <c r="W198" s="288">
        <f>T198*'Water Use Current M&amp;I'!I198</f>
        <v>1594.6617759758853</v>
      </c>
      <c r="X198" s="290">
        <f t="shared" ref="X198:X261" si="183">U198*D198</f>
        <v>60.121265081164154</v>
      </c>
      <c r="Y198" s="290">
        <f t="shared" ref="Y198:Y261" si="184">V198*D198</f>
        <v>61.789834747627815</v>
      </c>
      <c r="Z198" s="292">
        <f t="shared" ref="Z198:Z261" si="185">W198*D198</f>
        <v>63.537770777777773</v>
      </c>
      <c r="AA198" s="287"/>
      <c r="AB198" s="287"/>
      <c r="AC198" s="287"/>
      <c r="AD198" s="287"/>
      <c r="AF198" s="161" t="s">
        <v>297</v>
      </c>
      <c r="AG198" s="171" t="s">
        <v>786</v>
      </c>
      <c r="AH198" s="236"/>
      <c r="AI198" s="236">
        <f>Input!AE196</f>
        <v>0</v>
      </c>
      <c r="AL198" s="161" t="s">
        <v>297</v>
      </c>
      <c r="AM198" s="171" t="s">
        <v>786</v>
      </c>
      <c r="AN198" s="233">
        <f>Input!AF196</f>
        <v>0</v>
      </c>
      <c r="AO198" s="233">
        <f>AN198*'Water Use Current M&amp;I'!$I$5</f>
        <v>0</v>
      </c>
      <c r="AS198" s="179" t="s">
        <v>297</v>
      </c>
      <c r="AT198" s="171" t="s">
        <v>786</v>
      </c>
      <c r="AU198" s="173">
        <f>Input!AG196</f>
        <v>0</v>
      </c>
      <c r="AV198" s="173">
        <v>0</v>
      </c>
      <c r="AW198" s="170"/>
      <c r="AX198" s="170">
        <f>AU198*'Water Use Current M&amp;I'!$I$196</f>
        <v>0</v>
      </c>
      <c r="AY198" s="173">
        <f t="shared" ref="AY198:AY261" si="186">AX198*AV198</f>
        <v>0</v>
      </c>
    </row>
    <row r="199" spans="1:51" x14ac:dyDescent="0.3">
      <c r="A199" s="179" t="s">
        <v>297</v>
      </c>
      <c r="B199" s="333" t="s">
        <v>788</v>
      </c>
      <c r="C199" s="333">
        <f>Input!$J$53</f>
        <v>18723</v>
      </c>
      <c r="D199" s="178">
        <f>'Current Groundwater M&amp;I'!K197</f>
        <v>2.7239220000000001E-3</v>
      </c>
      <c r="E199" s="36">
        <f t="shared" si="167"/>
        <v>23100</v>
      </c>
      <c r="F199" s="173">
        <f t="shared" si="168"/>
        <v>24400</v>
      </c>
      <c r="G199" s="173">
        <f t="shared" si="169"/>
        <v>25800</v>
      </c>
      <c r="H199" s="22">
        <f t="shared" si="170"/>
        <v>5.2519975726933047E-3</v>
      </c>
      <c r="I199" s="22">
        <f t="shared" si="171"/>
        <v>6.6207604419785127E-3</v>
      </c>
      <c r="J199" s="22">
        <f t="shared" si="172"/>
        <v>8.0155444326889015E-3</v>
      </c>
      <c r="K199" s="22">
        <f t="shared" si="173"/>
        <v>20796.665598119329</v>
      </c>
      <c r="L199" s="22">
        <f t="shared" si="174"/>
        <v>21373.843828380519</v>
      </c>
      <c r="M199" s="35">
        <f t="shared" si="175"/>
        <v>21978.475834324818</v>
      </c>
      <c r="N199" s="36">
        <f t="shared" si="176"/>
        <v>185</v>
      </c>
      <c r="O199" s="22">
        <f t="shared" si="177"/>
        <v>3847383.135652076</v>
      </c>
      <c r="P199" s="22">
        <f t="shared" si="178"/>
        <v>3954161.1082503959</v>
      </c>
      <c r="Q199" s="35">
        <f t="shared" si="179"/>
        <v>4066018.0293500912</v>
      </c>
      <c r="R199" s="288">
        <f t="shared" si="180"/>
        <v>4311.1851726549339</v>
      </c>
      <c r="S199" s="288">
        <f t="shared" si="181"/>
        <v>4430.8352298499813</v>
      </c>
      <c r="T199" s="288">
        <f t="shared" si="182"/>
        <v>4556.1765027882439</v>
      </c>
      <c r="U199" s="288">
        <f>R199*'Water Use Current M&amp;I'!I199</f>
        <v>1508.9148104292267</v>
      </c>
      <c r="V199" s="288">
        <f>S199*'Water Use Current M&amp;I'!I199</f>
        <v>1550.7923304474934</v>
      </c>
      <c r="W199" s="288">
        <f>T199*'Water Use Current M&amp;I'!I199</f>
        <v>1594.6617759758853</v>
      </c>
      <c r="X199" s="290">
        <f t="shared" si="183"/>
        <v>4.110166248254</v>
      </c>
      <c r="Y199" s="290">
        <f t="shared" si="184"/>
        <v>4.2242373463371976</v>
      </c>
      <c r="Z199" s="292">
        <f t="shared" si="185"/>
        <v>4.3437342941397858</v>
      </c>
      <c r="AA199" s="287"/>
      <c r="AB199" s="287"/>
      <c r="AC199" s="287"/>
      <c r="AD199" s="287"/>
      <c r="AF199" s="161" t="s">
        <v>297</v>
      </c>
      <c r="AG199" s="171" t="s">
        <v>788</v>
      </c>
      <c r="AH199" s="236"/>
      <c r="AI199" s="236">
        <f>Input!AE197</f>
        <v>0</v>
      </c>
      <c r="AL199" s="161" t="s">
        <v>297</v>
      </c>
      <c r="AM199" s="171" t="s">
        <v>788</v>
      </c>
      <c r="AN199" s="233">
        <f>Input!AF197</f>
        <v>0</v>
      </c>
      <c r="AO199" s="233">
        <f>AN199*'Water Use Current M&amp;I'!$I$5</f>
        <v>0</v>
      </c>
      <c r="AS199" s="179" t="s">
        <v>297</v>
      </c>
      <c r="AT199" s="171" t="s">
        <v>788</v>
      </c>
      <c r="AU199" s="173">
        <f>Input!AG197</f>
        <v>0</v>
      </c>
      <c r="AV199" s="173">
        <v>0</v>
      </c>
      <c r="AW199" s="170"/>
      <c r="AX199" s="170">
        <f>AU199*'Water Use Current M&amp;I'!$I$196</f>
        <v>0</v>
      </c>
      <c r="AY199" s="173">
        <f t="shared" si="186"/>
        <v>0</v>
      </c>
    </row>
    <row r="200" spans="1:51" x14ac:dyDescent="0.3">
      <c r="A200" s="179" t="s">
        <v>301</v>
      </c>
      <c r="B200" s="333" t="s">
        <v>817</v>
      </c>
      <c r="C200" s="333">
        <f>Input!$J$54</f>
        <v>4438</v>
      </c>
      <c r="D200" s="178">
        <f>'Current Groundwater M&amp;I'!K198</f>
        <v>0.99954934699999998</v>
      </c>
      <c r="E200" s="319">
        <f>Input!$Z$54</f>
        <v>7300</v>
      </c>
      <c r="F200" s="319">
        <f>Input!$AA$54</f>
        <v>8600</v>
      </c>
      <c r="G200" s="319">
        <f>Input!$AB$54</f>
        <v>10300</v>
      </c>
      <c r="H200" s="22">
        <f t="shared" si="170"/>
        <v>1.244176309109858E-2</v>
      </c>
      <c r="I200" s="22">
        <f t="shared" si="171"/>
        <v>1.6538959468726497E-2</v>
      </c>
      <c r="J200" s="22">
        <f t="shared" si="172"/>
        <v>2.1048501768129696E-2</v>
      </c>
      <c r="K200" s="22">
        <f t="shared" si="173"/>
        <v>5691.8713970011659</v>
      </c>
      <c r="L200" s="22">
        <f t="shared" si="174"/>
        <v>6177.92845539668</v>
      </c>
      <c r="M200" s="35">
        <f t="shared" si="175"/>
        <v>6761.0206330109659</v>
      </c>
      <c r="N200" s="36">
        <f>Input!K54</f>
        <v>157</v>
      </c>
      <c r="O200" s="22">
        <f t="shared" si="177"/>
        <v>893623.80932918307</v>
      </c>
      <c r="P200" s="22">
        <f t="shared" si="178"/>
        <v>969934.76749727875</v>
      </c>
      <c r="Q200" s="35">
        <f t="shared" si="179"/>
        <v>1061480.2393827217</v>
      </c>
      <c r="R200" s="288">
        <f t="shared" si="180"/>
        <v>1001.3501595438161</v>
      </c>
      <c r="S200" s="288">
        <f t="shared" si="181"/>
        <v>1086.8604037190757</v>
      </c>
      <c r="T200" s="288">
        <f t="shared" si="182"/>
        <v>1189.4416822403086</v>
      </c>
      <c r="U200" s="288">
        <f>R200*'Water Use Current M&amp;I'!I200</f>
        <v>350.47255584033559</v>
      </c>
      <c r="V200" s="288">
        <f>S200*'Water Use Current M&amp;I'!I200</f>
        <v>380.40114130167649</v>
      </c>
      <c r="W200" s="288">
        <f>T200*'Water Use Current M&amp;I'!I200</f>
        <v>416.30458878410798</v>
      </c>
      <c r="X200" s="290">
        <f t="shared" si="183"/>
        <v>350.31461433162849</v>
      </c>
      <c r="Y200" s="290">
        <f t="shared" si="184"/>
        <v>380.22971238614548</v>
      </c>
      <c r="Z200" s="292">
        <f t="shared" si="185"/>
        <v>416.11697987225864</v>
      </c>
      <c r="AA200" s="287"/>
      <c r="AB200" s="287"/>
      <c r="AC200" s="287"/>
      <c r="AD200" s="287"/>
      <c r="AF200" s="161" t="s">
        <v>301</v>
      </c>
      <c r="AG200" s="171" t="s">
        <v>817</v>
      </c>
      <c r="AH200" s="236"/>
      <c r="AI200" s="236">
        <f>Input!AE198</f>
        <v>0</v>
      </c>
      <c r="AL200" s="161" t="s">
        <v>301</v>
      </c>
      <c r="AM200" s="171" t="s">
        <v>817</v>
      </c>
      <c r="AN200" s="233">
        <f>Input!AF198</f>
        <v>0</v>
      </c>
      <c r="AO200" s="233">
        <f>AN200*'Water Use Current M&amp;I'!$I$5</f>
        <v>0</v>
      </c>
      <c r="AS200" s="179" t="s">
        <v>301</v>
      </c>
      <c r="AT200" s="171" t="s">
        <v>817</v>
      </c>
      <c r="AU200" s="173">
        <f>Input!AG198</f>
        <v>0</v>
      </c>
      <c r="AV200" s="173">
        <v>0</v>
      </c>
      <c r="AW200" s="170"/>
      <c r="AX200" s="170">
        <f>AU200*'Water Use Current M&amp;I'!$I$200</f>
        <v>0</v>
      </c>
      <c r="AY200" s="173">
        <f t="shared" si="186"/>
        <v>0</v>
      </c>
    </row>
    <row r="201" spans="1:51" x14ac:dyDescent="0.3">
      <c r="A201" s="179" t="s">
        <v>301</v>
      </c>
      <c r="B201" s="333" t="s">
        <v>820</v>
      </c>
      <c r="C201" s="333">
        <f>Input!$J$54</f>
        <v>4438</v>
      </c>
      <c r="D201" s="178">
        <f>'Current Groundwater M&amp;I'!K199</f>
        <v>4.5065300000000002E-4</v>
      </c>
      <c r="E201" s="36">
        <f>$E$200</f>
        <v>7300</v>
      </c>
      <c r="F201" s="36">
        <f>$F$200</f>
        <v>8600</v>
      </c>
      <c r="G201" s="36">
        <f>$G$200</f>
        <v>10300</v>
      </c>
      <c r="H201" s="22">
        <f t="shared" si="170"/>
        <v>1.244176309109858E-2</v>
      </c>
      <c r="I201" s="22">
        <f t="shared" si="171"/>
        <v>1.6538959468726497E-2</v>
      </c>
      <c r="J201" s="22">
        <f t="shared" si="172"/>
        <v>2.1048501768129696E-2</v>
      </c>
      <c r="K201" s="22">
        <f t="shared" si="173"/>
        <v>5691.8713970011659</v>
      </c>
      <c r="L201" s="22">
        <f t="shared" si="174"/>
        <v>6177.92845539668</v>
      </c>
      <c r="M201" s="35">
        <f t="shared" si="175"/>
        <v>6761.0206330109659</v>
      </c>
      <c r="N201" s="36">
        <f>$N$200</f>
        <v>157</v>
      </c>
      <c r="O201" s="22">
        <f t="shared" si="177"/>
        <v>893623.80932918307</v>
      </c>
      <c r="P201" s="22">
        <f t="shared" si="178"/>
        <v>969934.76749727875</v>
      </c>
      <c r="Q201" s="35">
        <f t="shared" si="179"/>
        <v>1061480.2393827217</v>
      </c>
      <c r="R201" s="288">
        <f t="shared" si="180"/>
        <v>1001.3501595438161</v>
      </c>
      <c r="S201" s="288">
        <f t="shared" si="181"/>
        <v>1086.8604037190757</v>
      </c>
      <c r="T201" s="288">
        <f t="shared" si="182"/>
        <v>1189.4416822403086</v>
      </c>
      <c r="U201" s="288">
        <f>R201*'Water Use Current M&amp;I'!I201</f>
        <v>350.47255584033559</v>
      </c>
      <c r="V201" s="288">
        <f>S201*'Water Use Current M&amp;I'!I201</f>
        <v>380.40114130167649</v>
      </c>
      <c r="W201" s="288">
        <f>T201*'Water Use Current M&amp;I'!I201</f>
        <v>416.30458878410798</v>
      </c>
      <c r="X201" s="290">
        <f t="shared" si="183"/>
        <v>0.15794150870711476</v>
      </c>
      <c r="Y201" s="290">
        <f t="shared" si="184"/>
        <v>0.17142891553102443</v>
      </c>
      <c r="Z201" s="292">
        <f t="shared" si="185"/>
        <v>0.18760891184932463</v>
      </c>
      <c r="AA201" s="287"/>
      <c r="AB201" s="287"/>
      <c r="AC201" s="287"/>
      <c r="AD201" s="287"/>
      <c r="AF201" s="161" t="s">
        <v>301</v>
      </c>
      <c r="AG201" s="171" t="s">
        <v>820</v>
      </c>
      <c r="AH201" s="236"/>
      <c r="AI201" s="236">
        <f>Input!AE199</f>
        <v>0</v>
      </c>
      <c r="AL201" s="161" t="s">
        <v>301</v>
      </c>
      <c r="AM201" s="171" t="s">
        <v>820</v>
      </c>
      <c r="AN201" s="233">
        <f>Input!AF199</f>
        <v>0</v>
      </c>
      <c r="AO201" s="233">
        <f>AN201*'Water Use Current M&amp;I'!$I$5</f>
        <v>0</v>
      </c>
      <c r="AS201" s="179" t="s">
        <v>301</v>
      </c>
      <c r="AT201" s="171" t="s">
        <v>820</v>
      </c>
      <c r="AU201" s="173">
        <f>Input!AG199</f>
        <v>0</v>
      </c>
      <c r="AV201" s="173">
        <v>0</v>
      </c>
      <c r="AW201" s="170"/>
      <c r="AX201" s="170">
        <f>AU201*'Water Use Current M&amp;I'!$I$200</f>
        <v>0</v>
      </c>
      <c r="AY201" s="173">
        <f t="shared" si="186"/>
        <v>0</v>
      </c>
    </row>
    <row r="202" spans="1:51" x14ac:dyDescent="0.3">
      <c r="A202" s="179" t="s">
        <v>312</v>
      </c>
      <c r="B202" s="333" t="s">
        <v>751</v>
      </c>
      <c r="C202" s="333">
        <f>Input!$J$55</f>
        <v>17038</v>
      </c>
      <c r="D202" s="178">
        <f>'Current Groundwater M&amp;I'!K200</f>
        <v>0.37081817099999997</v>
      </c>
      <c r="E202" s="319">
        <f>Input!$Z$55</f>
        <v>43100</v>
      </c>
      <c r="F202" s="319">
        <f>Input!$AA$55</f>
        <v>45200</v>
      </c>
      <c r="G202" s="319">
        <f>Input!$AB$55</f>
        <v>47700</v>
      </c>
      <c r="H202" s="22">
        <f t="shared" si="170"/>
        <v>2.3201921337226334E-2</v>
      </c>
      <c r="I202" s="22">
        <f t="shared" si="171"/>
        <v>2.4391273580438418E-2</v>
      </c>
      <c r="J202" s="22">
        <f t="shared" si="172"/>
        <v>2.5737131356841171E-2</v>
      </c>
      <c r="K202" s="22">
        <f t="shared" si="173"/>
        <v>27098.667863937517</v>
      </c>
      <c r="L202" s="22">
        <f t="shared" si="174"/>
        <v>27750.992775034192</v>
      </c>
      <c r="M202" s="35">
        <f t="shared" si="175"/>
        <v>28508.114634258087</v>
      </c>
      <c r="N202" s="36">
        <f>Input!K55</f>
        <v>110</v>
      </c>
      <c r="O202" s="22">
        <f t="shared" si="177"/>
        <v>2980853.465033127</v>
      </c>
      <c r="P202" s="22">
        <f t="shared" si="178"/>
        <v>3052609.2052537613</v>
      </c>
      <c r="Q202" s="35">
        <f t="shared" si="179"/>
        <v>3135892.6097683897</v>
      </c>
      <c r="R202" s="288">
        <f t="shared" si="180"/>
        <v>3340.1953502428701</v>
      </c>
      <c r="S202" s="288">
        <f t="shared" si="181"/>
        <v>3420.6012449471023</v>
      </c>
      <c r="T202" s="288">
        <f t="shared" si="182"/>
        <v>3513.9244638759687</v>
      </c>
      <c r="U202" s="288">
        <f>R202*'Water Use Current M&amp;I'!I202</f>
        <v>1169.0683725850045</v>
      </c>
      <c r="V202" s="288">
        <f>S202*'Water Use Current M&amp;I'!I202</f>
        <v>1197.2104357314856</v>
      </c>
      <c r="W202" s="288">
        <f>T202*'Water Use Current M&amp;I'!I202</f>
        <v>1229.873562356589</v>
      </c>
      <c r="X202" s="290">
        <f t="shared" si="183"/>
        <v>433.51179569591784</v>
      </c>
      <c r="Y202" s="290">
        <f t="shared" si="184"/>
        <v>443.94738408006253</v>
      </c>
      <c r="Z202" s="292">
        <f t="shared" si="185"/>
        <v>456.05946495432477</v>
      </c>
      <c r="AA202" s="287"/>
      <c r="AB202" s="287"/>
      <c r="AC202" s="287"/>
      <c r="AD202" s="287"/>
      <c r="AF202" s="161" t="s">
        <v>312</v>
      </c>
      <c r="AG202" s="171" t="s">
        <v>751</v>
      </c>
      <c r="AH202" s="236"/>
      <c r="AI202" s="236">
        <f>Input!AE200</f>
        <v>0</v>
      </c>
      <c r="AL202" s="161" t="s">
        <v>312</v>
      </c>
      <c r="AM202" s="171" t="s">
        <v>751</v>
      </c>
      <c r="AN202" s="233">
        <f>Input!AF200</f>
        <v>0</v>
      </c>
      <c r="AO202" s="233">
        <f>AN202*'Water Use Current M&amp;I'!$I$5</f>
        <v>0</v>
      </c>
      <c r="AS202" s="179" t="s">
        <v>312</v>
      </c>
      <c r="AT202" s="171" t="s">
        <v>751</v>
      </c>
      <c r="AU202" s="173">
        <f>Input!AG200</f>
        <v>0</v>
      </c>
      <c r="AV202" s="173">
        <v>0</v>
      </c>
      <c r="AW202" s="170"/>
      <c r="AX202" s="170">
        <f>AU202*'Water Use Current M&amp;I'!$I$202</f>
        <v>0</v>
      </c>
      <c r="AY202" s="173">
        <f t="shared" si="186"/>
        <v>0</v>
      </c>
    </row>
    <row r="203" spans="1:51" x14ac:dyDescent="0.3">
      <c r="A203" s="179" t="s">
        <v>312</v>
      </c>
      <c r="B203" s="333" t="s">
        <v>752</v>
      </c>
      <c r="C203" s="333">
        <f>Input!$J$55</f>
        <v>17038</v>
      </c>
      <c r="D203" s="178">
        <f>'Current Groundwater M&amp;I'!K201</f>
        <v>0.57336541799999996</v>
      </c>
      <c r="E203" s="36">
        <f>$E$202</f>
        <v>43100</v>
      </c>
      <c r="F203" s="36">
        <f>$F$202</f>
        <v>45200</v>
      </c>
      <c r="G203" s="36">
        <f>$G$202</f>
        <v>47700</v>
      </c>
      <c r="H203" s="22">
        <f t="shared" si="170"/>
        <v>2.3201921337226334E-2</v>
      </c>
      <c r="I203" s="22">
        <f t="shared" si="171"/>
        <v>2.4391273580438418E-2</v>
      </c>
      <c r="J203" s="22">
        <f t="shared" si="172"/>
        <v>2.5737131356841171E-2</v>
      </c>
      <c r="K203" s="22">
        <f t="shared" si="173"/>
        <v>27098.667863937517</v>
      </c>
      <c r="L203" s="22">
        <f t="shared" si="174"/>
        <v>27750.992775034192</v>
      </c>
      <c r="M203" s="35">
        <f t="shared" si="175"/>
        <v>28508.114634258087</v>
      </c>
      <c r="N203" s="36">
        <f>$N$202</f>
        <v>110</v>
      </c>
      <c r="O203" s="22">
        <f t="shared" si="177"/>
        <v>2980853.465033127</v>
      </c>
      <c r="P203" s="22">
        <f t="shared" si="178"/>
        <v>3052609.2052537613</v>
      </c>
      <c r="Q203" s="35">
        <f t="shared" si="179"/>
        <v>3135892.6097683897</v>
      </c>
      <c r="R203" s="288">
        <f t="shared" si="180"/>
        <v>3340.1953502428701</v>
      </c>
      <c r="S203" s="288">
        <f t="shared" si="181"/>
        <v>3420.6012449471023</v>
      </c>
      <c r="T203" s="288">
        <f t="shared" si="182"/>
        <v>3513.9244638759687</v>
      </c>
      <c r="U203" s="288">
        <f>R203*'Water Use Current M&amp;I'!I203</f>
        <v>1169.0683725850045</v>
      </c>
      <c r="V203" s="288">
        <f>S203*'Water Use Current M&amp;I'!I203</f>
        <v>1197.2104357314856</v>
      </c>
      <c r="W203" s="288">
        <f>T203*'Water Use Current M&amp;I'!I203</f>
        <v>1229.873562356589</v>
      </c>
      <c r="X203" s="290">
        <f t="shared" si="183"/>
        <v>670.30337611778077</v>
      </c>
      <c r="Y203" s="290">
        <f t="shared" si="184"/>
        <v>686.4390619171453</v>
      </c>
      <c r="Z203" s="292">
        <f t="shared" si="185"/>
        <v>705.16696916773469</v>
      </c>
      <c r="AA203" s="287"/>
      <c r="AB203" s="287"/>
      <c r="AC203" s="287"/>
      <c r="AD203" s="287"/>
      <c r="AF203" s="161" t="s">
        <v>312</v>
      </c>
      <c r="AG203" s="171" t="s">
        <v>752</v>
      </c>
      <c r="AH203" s="236"/>
      <c r="AI203" s="236">
        <f>Input!AE201</f>
        <v>0</v>
      </c>
      <c r="AL203" s="161" t="s">
        <v>312</v>
      </c>
      <c r="AM203" s="171" t="s">
        <v>752</v>
      </c>
      <c r="AN203" s="233">
        <f>Input!AF201</f>
        <v>0</v>
      </c>
      <c r="AO203" s="233">
        <f>AN203*'Water Use Current M&amp;I'!$I$5</f>
        <v>0</v>
      </c>
      <c r="AS203" s="179" t="s">
        <v>312</v>
      </c>
      <c r="AT203" s="171" t="s">
        <v>752</v>
      </c>
      <c r="AU203" s="173">
        <f>Input!AG201</f>
        <v>0</v>
      </c>
      <c r="AV203" s="173">
        <v>0</v>
      </c>
      <c r="AW203" s="170"/>
      <c r="AX203" s="170">
        <f>AU203*'Water Use Current M&amp;I'!$I$202</f>
        <v>0</v>
      </c>
      <c r="AY203" s="173">
        <f t="shared" si="186"/>
        <v>0</v>
      </c>
    </row>
    <row r="204" spans="1:51" x14ac:dyDescent="0.3">
      <c r="A204" s="179" t="s">
        <v>312</v>
      </c>
      <c r="B204" s="333" t="s">
        <v>779</v>
      </c>
      <c r="C204" s="333">
        <f>Input!$J$55</f>
        <v>17038</v>
      </c>
      <c r="D204" s="178">
        <f>'Current Groundwater M&amp;I'!K202</f>
        <v>1.5964315E-2</v>
      </c>
      <c r="E204" s="36">
        <f t="shared" ref="E204:E205" si="187">$E$202</f>
        <v>43100</v>
      </c>
      <c r="F204" s="36">
        <f t="shared" ref="F204:F205" si="188">$F$202</f>
        <v>45200</v>
      </c>
      <c r="G204" s="36">
        <f t="shared" ref="G204:G205" si="189">$G$202</f>
        <v>47700</v>
      </c>
      <c r="H204" s="22">
        <f t="shared" si="170"/>
        <v>2.3201921337226334E-2</v>
      </c>
      <c r="I204" s="22">
        <f t="shared" si="171"/>
        <v>2.4391273580438418E-2</v>
      </c>
      <c r="J204" s="22">
        <f t="shared" si="172"/>
        <v>2.5737131356841171E-2</v>
      </c>
      <c r="K204" s="22">
        <f t="shared" si="173"/>
        <v>27098.667863937517</v>
      </c>
      <c r="L204" s="22">
        <f t="shared" si="174"/>
        <v>27750.992775034192</v>
      </c>
      <c r="M204" s="35">
        <f t="shared" si="175"/>
        <v>28508.114634258087</v>
      </c>
      <c r="N204" s="36">
        <f t="shared" ref="N204:N205" si="190">$N$202</f>
        <v>110</v>
      </c>
      <c r="O204" s="22">
        <f t="shared" si="177"/>
        <v>2980853.465033127</v>
      </c>
      <c r="P204" s="22">
        <f t="shared" si="178"/>
        <v>3052609.2052537613</v>
      </c>
      <c r="Q204" s="35">
        <f t="shared" si="179"/>
        <v>3135892.6097683897</v>
      </c>
      <c r="R204" s="288">
        <f t="shared" si="180"/>
        <v>3340.1953502428701</v>
      </c>
      <c r="S204" s="288">
        <f t="shared" si="181"/>
        <v>3420.6012449471023</v>
      </c>
      <c r="T204" s="288">
        <f t="shared" si="182"/>
        <v>3513.9244638759687</v>
      </c>
      <c r="U204" s="288">
        <f>R204*'Water Use Current M&amp;I'!I204</f>
        <v>1169.0683725850045</v>
      </c>
      <c r="V204" s="288">
        <f>S204*'Water Use Current M&amp;I'!I204</f>
        <v>1197.2104357314856</v>
      </c>
      <c r="W204" s="288">
        <f>T204*'Water Use Current M&amp;I'!I204</f>
        <v>1229.873562356589</v>
      </c>
      <c r="X204" s="290">
        <f t="shared" si="183"/>
        <v>18.663375756484374</v>
      </c>
      <c r="Y204" s="290">
        <f t="shared" si="184"/>
        <v>19.112644517304691</v>
      </c>
      <c r="Z204" s="292">
        <f t="shared" si="185"/>
        <v>19.634088959632727</v>
      </c>
      <c r="AA204" s="287"/>
      <c r="AB204" s="287"/>
      <c r="AC204" s="287"/>
      <c r="AD204" s="287"/>
      <c r="AF204" s="161" t="s">
        <v>312</v>
      </c>
      <c r="AG204" s="171" t="s">
        <v>779</v>
      </c>
      <c r="AH204" s="236"/>
      <c r="AI204" s="236">
        <f>Input!AE202</f>
        <v>0</v>
      </c>
      <c r="AL204" s="161" t="s">
        <v>312</v>
      </c>
      <c r="AM204" s="171" t="s">
        <v>779</v>
      </c>
      <c r="AN204" s="233">
        <f>Input!AF202</f>
        <v>0</v>
      </c>
      <c r="AO204" s="233">
        <f>AN204*'Water Use Current M&amp;I'!$I$5</f>
        <v>0</v>
      </c>
      <c r="AS204" s="179" t="s">
        <v>312</v>
      </c>
      <c r="AT204" s="171" t="s">
        <v>779</v>
      </c>
      <c r="AU204" s="173">
        <f>Input!AG202</f>
        <v>0</v>
      </c>
      <c r="AV204" s="173">
        <v>0</v>
      </c>
      <c r="AW204" s="170"/>
      <c r="AX204" s="170">
        <f>AU204*'Water Use Current M&amp;I'!$I$202</f>
        <v>0</v>
      </c>
      <c r="AY204" s="173">
        <f t="shared" si="186"/>
        <v>0</v>
      </c>
    </row>
    <row r="205" spans="1:51" x14ac:dyDescent="0.3">
      <c r="A205" s="179" t="s">
        <v>312</v>
      </c>
      <c r="B205" s="333" t="s">
        <v>780</v>
      </c>
      <c r="C205" s="333">
        <f>Input!$J$55</f>
        <v>17038</v>
      </c>
      <c r="D205" s="178">
        <f>'Current Groundwater M&amp;I'!K203</f>
        <v>3.9852094999999997E-2</v>
      </c>
      <c r="E205" s="36">
        <f t="shared" si="187"/>
        <v>43100</v>
      </c>
      <c r="F205" s="36">
        <f t="shared" si="188"/>
        <v>45200</v>
      </c>
      <c r="G205" s="36">
        <f t="shared" si="189"/>
        <v>47700</v>
      </c>
      <c r="H205" s="22">
        <f t="shared" si="170"/>
        <v>2.3201921337226334E-2</v>
      </c>
      <c r="I205" s="22">
        <f t="shared" si="171"/>
        <v>2.4391273580438418E-2</v>
      </c>
      <c r="J205" s="22">
        <f t="shared" si="172"/>
        <v>2.5737131356841171E-2</v>
      </c>
      <c r="K205" s="22">
        <f t="shared" si="173"/>
        <v>27098.667863937517</v>
      </c>
      <c r="L205" s="22">
        <f t="shared" si="174"/>
        <v>27750.992775034192</v>
      </c>
      <c r="M205" s="35">
        <f t="shared" si="175"/>
        <v>28508.114634258087</v>
      </c>
      <c r="N205" s="36">
        <f t="shared" si="190"/>
        <v>110</v>
      </c>
      <c r="O205" s="22">
        <f t="shared" si="177"/>
        <v>2980853.465033127</v>
      </c>
      <c r="P205" s="22">
        <f t="shared" si="178"/>
        <v>3052609.2052537613</v>
      </c>
      <c r="Q205" s="35">
        <f t="shared" si="179"/>
        <v>3135892.6097683897</v>
      </c>
      <c r="R205" s="288">
        <f t="shared" si="180"/>
        <v>3340.1953502428701</v>
      </c>
      <c r="S205" s="288">
        <f t="shared" si="181"/>
        <v>3420.6012449471023</v>
      </c>
      <c r="T205" s="288">
        <f t="shared" si="182"/>
        <v>3513.9244638759687</v>
      </c>
      <c r="U205" s="288">
        <f>R205*'Water Use Current M&amp;I'!I205</f>
        <v>1169.0683725850045</v>
      </c>
      <c r="V205" s="288">
        <f>S205*'Water Use Current M&amp;I'!I205</f>
        <v>1197.2104357314856</v>
      </c>
      <c r="W205" s="288">
        <f>T205*'Water Use Current M&amp;I'!I205</f>
        <v>1229.873562356589</v>
      </c>
      <c r="X205" s="290">
        <f t="shared" si="183"/>
        <v>46.589823845752989</v>
      </c>
      <c r="Y205" s="290">
        <f t="shared" si="184"/>
        <v>47.711344019762556</v>
      </c>
      <c r="Z205" s="292">
        <f t="shared" si="185"/>
        <v>49.013038045023208</v>
      </c>
      <c r="AA205" s="287"/>
      <c r="AB205" s="287"/>
      <c r="AC205" s="287"/>
      <c r="AD205" s="287"/>
      <c r="AF205" s="161" t="s">
        <v>312</v>
      </c>
      <c r="AG205" s="171" t="s">
        <v>780</v>
      </c>
      <c r="AH205" s="236"/>
      <c r="AI205" s="236">
        <f>Input!AE203</f>
        <v>0</v>
      </c>
      <c r="AL205" s="161" t="s">
        <v>312</v>
      </c>
      <c r="AM205" s="171" t="s">
        <v>780</v>
      </c>
      <c r="AN205" s="233">
        <f>Input!AF203</f>
        <v>0</v>
      </c>
      <c r="AO205" s="233">
        <f>AN205*'Water Use Current M&amp;I'!$I$5</f>
        <v>0</v>
      </c>
      <c r="AS205" s="179" t="s">
        <v>312</v>
      </c>
      <c r="AT205" s="171" t="s">
        <v>780</v>
      </c>
      <c r="AU205" s="173">
        <f>Input!AG203</f>
        <v>0</v>
      </c>
      <c r="AV205" s="173">
        <v>0</v>
      </c>
      <c r="AW205" s="170"/>
      <c r="AX205" s="170">
        <f>AU205*'Water Use Current M&amp;I'!$I$202</f>
        <v>0</v>
      </c>
      <c r="AY205" s="173">
        <f t="shared" si="186"/>
        <v>0</v>
      </c>
    </row>
    <row r="206" spans="1:51" x14ac:dyDescent="0.3">
      <c r="A206" s="179" t="s">
        <v>339</v>
      </c>
      <c r="B206" s="333" t="s">
        <v>770</v>
      </c>
      <c r="C206" s="333">
        <f>Input!$J$56</f>
        <v>4420</v>
      </c>
      <c r="D206" s="178">
        <f>'Current Groundwater M&amp;I'!K204</f>
        <v>1.4253394000000001E-2</v>
      </c>
      <c r="E206" s="319">
        <f>Input!$Z$56</f>
        <v>5200</v>
      </c>
      <c r="F206" s="319">
        <f>Input!$AA$56</f>
        <v>5600</v>
      </c>
      <c r="G206" s="319">
        <f>Input!$AB$56</f>
        <v>6100</v>
      </c>
      <c r="H206" s="22">
        <f t="shared" si="170"/>
        <v>4.0629732374443733E-3</v>
      </c>
      <c r="I206" s="22">
        <f t="shared" si="171"/>
        <v>5.9156725412874188E-3</v>
      </c>
      <c r="J206" s="22">
        <f t="shared" si="172"/>
        <v>8.0537268772414693E-3</v>
      </c>
      <c r="K206" s="22">
        <f t="shared" si="173"/>
        <v>4794.1631177923009</v>
      </c>
      <c r="L206" s="22">
        <f t="shared" si="174"/>
        <v>4975.1381890355569</v>
      </c>
      <c r="M206" s="35">
        <f t="shared" si="175"/>
        <v>5192.4945835311182</v>
      </c>
      <c r="N206" s="36">
        <f>Input!K56</f>
        <v>390</v>
      </c>
      <c r="O206" s="22">
        <f t="shared" si="177"/>
        <v>1869723.6159389974</v>
      </c>
      <c r="P206" s="22">
        <f t="shared" si="178"/>
        <v>1940303.8937238671</v>
      </c>
      <c r="Q206" s="35">
        <f t="shared" si="179"/>
        <v>2025072.887577136</v>
      </c>
      <c r="R206" s="288">
        <f t="shared" si="180"/>
        <v>2095.1187978404432</v>
      </c>
      <c r="S206" s="288">
        <f t="shared" si="181"/>
        <v>2174.2075281122793</v>
      </c>
      <c r="T206" s="288">
        <f t="shared" si="182"/>
        <v>2269.1954241745598</v>
      </c>
      <c r="U206" s="288">
        <f>R206*'Water Use Current M&amp;I'!I206</f>
        <v>733.29157924415506</v>
      </c>
      <c r="V206" s="288">
        <f>S206*'Water Use Current M&amp;I'!I206</f>
        <v>760.97263483929771</v>
      </c>
      <c r="W206" s="288">
        <f>T206*'Water Use Current M&amp;I'!I206</f>
        <v>794.21839846109583</v>
      </c>
      <c r="X206" s="290">
        <f t="shared" si="183"/>
        <v>10.451893795849164</v>
      </c>
      <c r="Y206" s="290">
        <f t="shared" si="184"/>
        <v>10.846442787582637</v>
      </c>
      <c r="Z206" s="292">
        <f t="shared" si="185"/>
        <v>11.320307755314992</v>
      </c>
      <c r="AA206" s="287"/>
      <c r="AB206" s="287"/>
      <c r="AC206" s="287"/>
      <c r="AD206" s="287"/>
      <c r="AF206" s="161" t="s">
        <v>339</v>
      </c>
      <c r="AG206" s="171" t="s">
        <v>770</v>
      </c>
      <c r="AH206" s="236"/>
      <c r="AI206" s="236">
        <f>Input!AE204</f>
        <v>0</v>
      </c>
      <c r="AL206" s="161" t="s">
        <v>339</v>
      </c>
      <c r="AM206" s="171" t="s">
        <v>770</v>
      </c>
      <c r="AN206" s="233">
        <f>Input!AF204</f>
        <v>0</v>
      </c>
      <c r="AO206" s="233">
        <f>AN206*'Water Use Current M&amp;I'!$I$5</f>
        <v>0</v>
      </c>
      <c r="AS206" s="179" t="s">
        <v>339</v>
      </c>
      <c r="AT206" s="171" t="s">
        <v>770</v>
      </c>
      <c r="AU206" s="173">
        <f>Input!AG204</f>
        <v>0</v>
      </c>
      <c r="AV206" s="173">
        <v>0</v>
      </c>
      <c r="AW206" s="170"/>
      <c r="AX206" s="170">
        <f>AU206*'Water Use Current M&amp;I'!$I$206</f>
        <v>0</v>
      </c>
      <c r="AY206" s="173">
        <f t="shared" si="186"/>
        <v>0</v>
      </c>
    </row>
    <row r="207" spans="1:51" x14ac:dyDescent="0.3">
      <c r="A207" s="179" t="s">
        <v>339</v>
      </c>
      <c r="B207" s="333" t="s">
        <v>772</v>
      </c>
      <c r="C207" s="333">
        <f>Input!$J$56</f>
        <v>4420</v>
      </c>
      <c r="D207" s="178">
        <f>'Current Groundwater M&amp;I'!K205</f>
        <v>0.97669683299999999</v>
      </c>
      <c r="E207" s="36">
        <f>E206</f>
        <v>5200</v>
      </c>
      <c r="F207" s="36">
        <f t="shared" ref="F207:G207" si="191">F206</f>
        <v>5600</v>
      </c>
      <c r="G207" s="36">
        <f t="shared" si="191"/>
        <v>6100</v>
      </c>
      <c r="H207" s="22">
        <f t="shared" si="170"/>
        <v>4.0629732374443733E-3</v>
      </c>
      <c r="I207" s="22">
        <f t="shared" si="171"/>
        <v>5.9156725412874188E-3</v>
      </c>
      <c r="J207" s="22">
        <f t="shared" si="172"/>
        <v>8.0537268772414693E-3</v>
      </c>
      <c r="K207" s="22">
        <f t="shared" si="173"/>
        <v>4794.1631177923009</v>
      </c>
      <c r="L207" s="22">
        <f t="shared" si="174"/>
        <v>4975.1381890355569</v>
      </c>
      <c r="M207" s="35">
        <f t="shared" si="175"/>
        <v>5192.4945835311182</v>
      </c>
      <c r="N207" s="36">
        <f>$N$206</f>
        <v>390</v>
      </c>
      <c r="O207" s="22">
        <f t="shared" si="177"/>
        <v>1869723.6159389974</v>
      </c>
      <c r="P207" s="22">
        <f t="shared" si="178"/>
        <v>1940303.8937238671</v>
      </c>
      <c r="Q207" s="35">
        <f t="shared" si="179"/>
        <v>2025072.887577136</v>
      </c>
      <c r="R207" s="288">
        <f t="shared" si="180"/>
        <v>2095.1187978404432</v>
      </c>
      <c r="S207" s="288">
        <f t="shared" si="181"/>
        <v>2174.2075281122793</v>
      </c>
      <c r="T207" s="288">
        <f t="shared" si="182"/>
        <v>2269.1954241745598</v>
      </c>
      <c r="U207" s="288">
        <f>R207*'Water Use Current M&amp;I'!I207</f>
        <v>733.29157924415506</v>
      </c>
      <c r="V207" s="288">
        <f>S207*'Water Use Current M&amp;I'!I207</f>
        <v>760.97263483929771</v>
      </c>
      <c r="W207" s="288">
        <f>T207*'Water Use Current M&amp;I'!I207</f>
        <v>794.21839846109583</v>
      </c>
      <c r="X207" s="290">
        <f t="shared" si="183"/>
        <v>716.20356311333478</v>
      </c>
      <c r="Y207" s="290">
        <f t="shared" si="184"/>
        <v>743.2395624472075</v>
      </c>
      <c r="Z207" s="292">
        <f t="shared" si="185"/>
        <v>775.71059448728431</v>
      </c>
      <c r="AA207" s="287"/>
      <c r="AB207" s="287"/>
      <c r="AC207" s="287"/>
      <c r="AD207" s="287"/>
      <c r="AF207" s="161" t="s">
        <v>339</v>
      </c>
      <c r="AG207" s="171" t="s">
        <v>772</v>
      </c>
      <c r="AH207" s="236"/>
      <c r="AI207" s="236">
        <f>Input!AE205</f>
        <v>0</v>
      </c>
      <c r="AL207" s="161" t="s">
        <v>339</v>
      </c>
      <c r="AM207" s="171" t="s">
        <v>772</v>
      </c>
      <c r="AN207" s="233">
        <f>Input!AF205</f>
        <v>0</v>
      </c>
      <c r="AO207" s="233">
        <f>AN207*'Water Use Current M&amp;I'!$I$5</f>
        <v>0</v>
      </c>
      <c r="AS207" s="179" t="s">
        <v>339</v>
      </c>
      <c r="AT207" s="171" t="s">
        <v>772</v>
      </c>
      <c r="AU207" s="173">
        <f>Input!AG205</f>
        <v>0</v>
      </c>
      <c r="AV207" s="173">
        <v>0</v>
      </c>
      <c r="AW207" s="170"/>
      <c r="AX207" s="170">
        <f>AU207*'Water Use Current M&amp;I'!$I$206</f>
        <v>0</v>
      </c>
      <c r="AY207" s="173">
        <f t="shared" si="186"/>
        <v>0</v>
      </c>
    </row>
    <row r="208" spans="1:51" x14ac:dyDescent="0.3">
      <c r="A208" s="179" t="s">
        <v>339</v>
      </c>
      <c r="B208" s="333" t="s">
        <v>773</v>
      </c>
      <c r="C208" s="333">
        <f>Input!$J$56</f>
        <v>4420</v>
      </c>
      <c r="D208" s="178">
        <f>'Current Groundwater M&amp;I'!K206</f>
        <v>9.049774E-3</v>
      </c>
      <c r="E208" s="36">
        <f>E207</f>
        <v>5200</v>
      </c>
      <c r="F208" s="36">
        <f t="shared" ref="F208" si="192">F207</f>
        <v>5600</v>
      </c>
      <c r="G208" s="36">
        <f t="shared" ref="G208" si="193">G207</f>
        <v>6100</v>
      </c>
      <c r="H208" s="22">
        <f t="shared" si="170"/>
        <v>4.0629732374443733E-3</v>
      </c>
      <c r="I208" s="22">
        <f t="shared" si="171"/>
        <v>5.9156725412874188E-3</v>
      </c>
      <c r="J208" s="22">
        <f t="shared" si="172"/>
        <v>8.0537268772414693E-3</v>
      </c>
      <c r="K208" s="22">
        <f t="shared" si="173"/>
        <v>4794.1631177923009</v>
      </c>
      <c r="L208" s="22">
        <f t="shared" si="174"/>
        <v>4975.1381890355569</v>
      </c>
      <c r="M208" s="35">
        <f t="shared" si="175"/>
        <v>5192.4945835311182</v>
      </c>
      <c r="N208" s="36">
        <f>$N$206</f>
        <v>390</v>
      </c>
      <c r="O208" s="22">
        <f t="shared" si="177"/>
        <v>1869723.6159389974</v>
      </c>
      <c r="P208" s="22">
        <f t="shared" si="178"/>
        <v>1940303.8937238671</v>
      </c>
      <c r="Q208" s="35">
        <f t="shared" si="179"/>
        <v>2025072.887577136</v>
      </c>
      <c r="R208" s="288">
        <f t="shared" si="180"/>
        <v>2095.1187978404432</v>
      </c>
      <c r="S208" s="288">
        <f t="shared" si="181"/>
        <v>2174.2075281122793</v>
      </c>
      <c r="T208" s="288">
        <f t="shared" si="182"/>
        <v>2269.1954241745598</v>
      </c>
      <c r="U208" s="288">
        <f>R208*'Water Use Current M&amp;I'!I208</f>
        <v>733.29157924415506</v>
      </c>
      <c r="V208" s="288">
        <f>S208*'Water Use Current M&amp;I'!I208</f>
        <v>760.97263483929771</v>
      </c>
      <c r="W208" s="288">
        <f>T208*'Water Use Current M&amp;I'!I208</f>
        <v>794.21839846109583</v>
      </c>
      <c r="X208" s="290">
        <f t="shared" si="183"/>
        <v>6.6361230682626937</v>
      </c>
      <c r="Y208" s="290">
        <f t="shared" si="184"/>
        <v>6.8866303654801708</v>
      </c>
      <c r="Z208" s="292">
        <f t="shared" si="185"/>
        <v>7.1874970127148652</v>
      </c>
      <c r="AA208" s="287"/>
      <c r="AB208" s="287"/>
      <c r="AC208" s="287"/>
      <c r="AD208" s="287"/>
      <c r="AF208" s="161" t="s">
        <v>339</v>
      </c>
      <c r="AG208" s="171" t="s">
        <v>773</v>
      </c>
      <c r="AH208" s="236"/>
      <c r="AI208" s="236">
        <f>Input!AE206</f>
        <v>0</v>
      </c>
      <c r="AL208" s="161" t="s">
        <v>339</v>
      </c>
      <c r="AM208" s="171" t="s">
        <v>773</v>
      </c>
      <c r="AN208" s="233">
        <f>Input!AF206</f>
        <v>0</v>
      </c>
      <c r="AO208" s="233">
        <f>AN208*'Water Use Current M&amp;I'!$I$5</f>
        <v>0</v>
      </c>
      <c r="AS208" s="179" t="s">
        <v>339</v>
      </c>
      <c r="AT208" s="171" t="s">
        <v>773</v>
      </c>
      <c r="AU208" s="173">
        <f>Input!AG206</f>
        <v>0</v>
      </c>
      <c r="AV208" s="173">
        <v>0</v>
      </c>
      <c r="AW208" s="170"/>
      <c r="AX208" s="170">
        <f>AU208*'Water Use Current M&amp;I'!$I$206</f>
        <v>0</v>
      </c>
      <c r="AY208" s="173">
        <f t="shared" si="186"/>
        <v>0</v>
      </c>
    </row>
    <row r="209" spans="1:51" x14ac:dyDescent="0.3">
      <c r="A209" s="179" t="s">
        <v>314</v>
      </c>
      <c r="B209" s="333" t="s">
        <v>810</v>
      </c>
      <c r="C209" s="333">
        <f>Input!$J$57</f>
        <v>15841</v>
      </c>
      <c r="D209" s="178">
        <f>'Current Groundwater M&amp;I'!K207</f>
        <v>1</v>
      </c>
      <c r="E209" s="319">
        <f>Input!$Z$57</f>
        <v>34300</v>
      </c>
      <c r="F209" s="319">
        <f>Input!$AA$57</f>
        <v>40300</v>
      </c>
      <c r="G209" s="319">
        <f>Input!$AB$57</f>
        <v>50200</v>
      </c>
      <c r="H209" s="22">
        <f t="shared" si="170"/>
        <v>1.9313595961629518E-2</v>
      </c>
      <c r="I209" s="22">
        <f t="shared" si="171"/>
        <v>2.3343748831148092E-2</v>
      </c>
      <c r="J209" s="22">
        <f t="shared" si="172"/>
        <v>2.8835337774774251E-2</v>
      </c>
      <c r="K209" s="22">
        <f t="shared" si="173"/>
        <v>23309.789788841943</v>
      </c>
      <c r="L209" s="22">
        <f t="shared" si="174"/>
        <v>25266.426340105954</v>
      </c>
      <c r="M209" s="35">
        <f t="shared" si="175"/>
        <v>28199.613472528308</v>
      </c>
      <c r="N209" s="36">
        <f>Input!K57</f>
        <v>284</v>
      </c>
      <c r="O209" s="22">
        <f t="shared" si="177"/>
        <v>6619980.3000311116</v>
      </c>
      <c r="P209" s="22">
        <f t="shared" si="178"/>
        <v>7175665.0805900907</v>
      </c>
      <c r="Q209" s="35">
        <f t="shared" si="179"/>
        <v>8008690.2261980399</v>
      </c>
      <c r="R209" s="288">
        <f t="shared" si="180"/>
        <v>7418.0189251998618</v>
      </c>
      <c r="S209" s="288">
        <f t="shared" si="181"/>
        <v>8040.6915060552255</v>
      </c>
      <c r="T209" s="288">
        <f t="shared" si="182"/>
        <v>8974.137832966213</v>
      </c>
      <c r="U209" s="288">
        <f>R209*'Water Use Current M&amp;I'!I209</f>
        <v>2596.3066238199513</v>
      </c>
      <c r="V209" s="288">
        <f>S209*'Water Use Current M&amp;I'!I209</f>
        <v>2814.2420271193287</v>
      </c>
      <c r="W209" s="288">
        <f>T209*'Water Use Current M&amp;I'!I209</f>
        <v>3140.9482415381744</v>
      </c>
      <c r="X209" s="290">
        <f t="shared" si="183"/>
        <v>2596.3066238199513</v>
      </c>
      <c r="Y209" s="290">
        <f t="shared" si="184"/>
        <v>2814.2420271193287</v>
      </c>
      <c r="Z209" s="292">
        <f t="shared" si="185"/>
        <v>3140.9482415381744</v>
      </c>
      <c r="AA209" s="287"/>
      <c r="AB209" s="287"/>
      <c r="AC209" s="287"/>
      <c r="AD209" s="287"/>
      <c r="AF209" s="161" t="s">
        <v>314</v>
      </c>
      <c r="AG209" s="171" t="s">
        <v>810</v>
      </c>
      <c r="AH209" s="236" t="s">
        <v>881</v>
      </c>
      <c r="AI209" s="236">
        <f>Input!AE207</f>
        <v>560</v>
      </c>
      <c r="AL209" s="161" t="s">
        <v>314</v>
      </c>
      <c r="AM209" s="171" t="s">
        <v>810</v>
      </c>
      <c r="AN209" s="233">
        <f>Input!AF207</f>
        <v>0</v>
      </c>
      <c r="AO209" s="233">
        <f>AN209*'Water Use Current M&amp;I'!$I$5</f>
        <v>0</v>
      </c>
      <c r="AS209" s="179" t="s">
        <v>314</v>
      </c>
      <c r="AT209" s="171" t="s">
        <v>810</v>
      </c>
      <c r="AU209" s="173">
        <f>Input!AG207</f>
        <v>0</v>
      </c>
      <c r="AV209" s="173">
        <v>0</v>
      </c>
      <c r="AW209" s="170"/>
      <c r="AX209" s="170">
        <f>AU209*'Water Use Current M&amp;I'!$I$209</f>
        <v>0</v>
      </c>
      <c r="AY209" s="173">
        <f t="shared" si="186"/>
        <v>0</v>
      </c>
    </row>
    <row r="210" spans="1:51" x14ac:dyDescent="0.3">
      <c r="A210" s="179" t="s">
        <v>296</v>
      </c>
      <c r="B210" s="333" t="s">
        <v>787</v>
      </c>
      <c r="C210" s="333">
        <f>Input!$J$58</f>
        <v>12442</v>
      </c>
      <c r="D210" s="178">
        <f>'Current Groundwater M&amp;I'!K208</f>
        <v>0.98456839699999998</v>
      </c>
      <c r="E210" s="319">
        <f>Input!$Z$58</f>
        <v>16200</v>
      </c>
      <c r="F210" s="319">
        <f>Input!$AA$58</f>
        <v>17100</v>
      </c>
      <c r="G210" s="319">
        <f>Input!AB$58</f>
        <v>18300</v>
      </c>
      <c r="H210" s="22">
        <f t="shared" si="170"/>
        <v>6.5983349036377575E-3</v>
      </c>
      <c r="I210" s="22">
        <f t="shared" si="171"/>
        <v>7.9500154353946521E-3</v>
      </c>
      <c r="J210" s="22">
        <f t="shared" si="172"/>
        <v>9.6455803438636814E-3</v>
      </c>
      <c r="K210" s="22">
        <f t="shared" si="173"/>
        <v>14197.196906431916</v>
      </c>
      <c r="L210" s="22">
        <f t="shared" si="174"/>
        <v>14586.233235486125</v>
      </c>
      <c r="M210" s="35">
        <f t="shared" si="175"/>
        <v>15089.353862906126</v>
      </c>
      <c r="N210" s="36">
        <f>Input!K58</f>
        <v>232</v>
      </c>
      <c r="O210" s="22">
        <f t="shared" si="177"/>
        <v>3293749.6822922048</v>
      </c>
      <c r="P210" s="22">
        <f t="shared" si="178"/>
        <v>3384006.1106327809</v>
      </c>
      <c r="Q210" s="35">
        <f t="shared" si="179"/>
        <v>3500730.0961942212</v>
      </c>
      <c r="R210" s="288">
        <f t="shared" si="180"/>
        <v>3690.8112064925303</v>
      </c>
      <c r="S210" s="288">
        <f t="shared" si="181"/>
        <v>3791.9480472695627</v>
      </c>
      <c r="T210" s="288">
        <f t="shared" si="182"/>
        <v>3922.7431092904344</v>
      </c>
      <c r="U210" s="288">
        <f>R210*'Water Use Current M&amp;I'!I210</f>
        <v>1291.7839222723856</v>
      </c>
      <c r="V210" s="288">
        <f>S210*'Water Use Current M&amp;I'!I210</f>
        <v>1327.1818165443469</v>
      </c>
      <c r="W210" s="288">
        <f>T210*'Water Use Current M&amp;I'!I210</f>
        <v>1372.960088251652</v>
      </c>
      <c r="X210" s="290">
        <f t="shared" si="183"/>
        <v>1271.8496256220951</v>
      </c>
      <c r="Y210" s="290">
        <f t="shared" si="184"/>
        <v>1306.7012736426157</v>
      </c>
      <c r="Z210" s="292">
        <f t="shared" si="185"/>
        <v>1351.7731132349074</v>
      </c>
      <c r="AA210" s="287"/>
      <c r="AB210" s="287"/>
      <c r="AC210" s="287"/>
      <c r="AD210" s="287"/>
      <c r="AF210" s="161" t="s">
        <v>296</v>
      </c>
      <c r="AG210" s="171" t="s">
        <v>787</v>
      </c>
      <c r="AH210" s="236"/>
      <c r="AI210" s="236">
        <f>Input!AE208</f>
        <v>0</v>
      </c>
      <c r="AL210" s="161" t="s">
        <v>296</v>
      </c>
      <c r="AM210" s="171" t="s">
        <v>787</v>
      </c>
      <c r="AN210" s="233">
        <f>Input!AF208</f>
        <v>0</v>
      </c>
      <c r="AO210" s="233">
        <f>AN210*'Water Use Current M&amp;I'!$I$5</f>
        <v>0</v>
      </c>
      <c r="AS210" s="179" t="s">
        <v>296</v>
      </c>
      <c r="AT210" s="171" t="s">
        <v>787</v>
      </c>
      <c r="AU210" s="173">
        <f>Input!AG208</f>
        <v>0</v>
      </c>
      <c r="AV210" s="173">
        <v>0</v>
      </c>
      <c r="AW210" s="170"/>
      <c r="AX210" s="170">
        <f>AU210*'Water Use Current M&amp;I'!$I$210</f>
        <v>0</v>
      </c>
      <c r="AY210" s="173">
        <f t="shared" si="186"/>
        <v>0</v>
      </c>
    </row>
    <row r="211" spans="1:51" x14ac:dyDescent="0.3">
      <c r="A211" s="179" t="s">
        <v>296</v>
      </c>
      <c r="B211" s="333" t="s">
        <v>789</v>
      </c>
      <c r="C211" s="333">
        <f>Input!$J$58</f>
        <v>12442</v>
      </c>
      <c r="D211" s="178">
        <f>'Current Groundwater M&amp;I'!K209</f>
        <v>2.7326799999999999E-3</v>
      </c>
      <c r="E211" s="36">
        <f>$E$210</f>
        <v>16200</v>
      </c>
      <c r="F211" s="36">
        <f>$F$210</f>
        <v>17100</v>
      </c>
      <c r="G211" s="36">
        <f>$G$210</f>
        <v>18300</v>
      </c>
      <c r="H211" s="22">
        <f t="shared" si="170"/>
        <v>6.5983349036377575E-3</v>
      </c>
      <c r="I211" s="22">
        <f t="shared" si="171"/>
        <v>7.9500154353946521E-3</v>
      </c>
      <c r="J211" s="22">
        <f t="shared" si="172"/>
        <v>9.6455803438636814E-3</v>
      </c>
      <c r="K211" s="22">
        <f t="shared" si="173"/>
        <v>14197.196906431916</v>
      </c>
      <c r="L211" s="22">
        <f t="shared" si="174"/>
        <v>14586.233235486125</v>
      </c>
      <c r="M211" s="35">
        <f t="shared" si="175"/>
        <v>15089.353862906126</v>
      </c>
      <c r="N211" s="36">
        <f>$N$210</f>
        <v>232</v>
      </c>
      <c r="O211" s="22">
        <f t="shared" si="177"/>
        <v>3293749.6822922048</v>
      </c>
      <c r="P211" s="22">
        <f t="shared" si="178"/>
        <v>3384006.1106327809</v>
      </c>
      <c r="Q211" s="35">
        <f t="shared" si="179"/>
        <v>3500730.0961942212</v>
      </c>
      <c r="R211" s="288">
        <f t="shared" si="180"/>
        <v>3690.8112064925303</v>
      </c>
      <c r="S211" s="288">
        <f t="shared" si="181"/>
        <v>3791.9480472695627</v>
      </c>
      <c r="T211" s="288">
        <f t="shared" si="182"/>
        <v>3922.7431092904344</v>
      </c>
      <c r="U211" s="288">
        <f>R211*'Water Use Current M&amp;I'!I211</f>
        <v>1291.7839222723856</v>
      </c>
      <c r="V211" s="288">
        <f>S211*'Water Use Current M&amp;I'!I211</f>
        <v>1327.1818165443469</v>
      </c>
      <c r="W211" s="288">
        <f>T211*'Water Use Current M&amp;I'!I211</f>
        <v>1372.960088251652</v>
      </c>
      <c r="X211" s="290">
        <f t="shared" si="183"/>
        <v>3.5300320887153025</v>
      </c>
      <c r="Y211" s="290">
        <f t="shared" si="184"/>
        <v>3.626763206434406</v>
      </c>
      <c r="Z211" s="292">
        <f t="shared" si="185"/>
        <v>3.7518605739635245</v>
      </c>
      <c r="AA211" s="287"/>
      <c r="AB211" s="287"/>
      <c r="AC211" s="287"/>
      <c r="AD211" s="287"/>
      <c r="AF211" s="161" t="s">
        <v>296</v>
      </c>
      <c r="AG211" s="171" t="s">
        <v>789</v>
      </c>
      <c r="AH211" s="236"/>
      <c r="AI211" s="236">
        <f>Input!AE209</f>
        <v>0</v>
      </c>
      <c r="AL211" s="161" t="s">
        <v>296</v>
      </c>
      <c r="AM211" s="171" t="s">
        <v>789</v>
      </c>
      <c r="AN211" s="233">
        <f>Input!AF209</f>
        <v>0</v>
      </c>
      <c r="AO211" s="233">
        <f>AN211*'Water Use Current M&amp;I'!$I$5</f>
        <v>0</v>
      </c>
      <c r="AS211" s="179" t="s">
        <v>296</v>
      </c>
      <c r="AT211" s="171" t="s">
        <v>789</v>
      </c>
      <c r="AU211" s="173">
        <f>Input!AG209</f>
        <v>0</v>
      </c>
      <c r="AV211" s="173">
        <v>0</v>
      </c>
      <c r="AW211" s="170"/>
      <c r="AX211" s="170">
        <f>AU211*'Water Use Current M&amp;I'!$I$210</f>
        <v>0</v>
      </c>
      <c r="AY211" s="173">
        <f t="shared" si="186"/>
        <v>0</v>
      </c>
    </row>
    <row r="212" spans="1:51" x14ac:dyDescent="0.3">
      <c r="A212" s="179" t="s">
        <v>296</v>
      </c>
      <c r="B212" s="333" t="s">
        <v>791</v>
      </c>
      <c r="C212" s="333">
        <f>Input!$J$58</f>
        <v>12442</v>
      </c>
      <c r="D212" s="178">
        <f>'Current Groundwater M&amp;I'!K210</f>
        <v>7.1531909999999997E-3</v>
      </c>
      <c r="E212" s="36">
        <f t="shared" ref="E212:E214" si="194">$E$210</f>
        <v>16200</v>
      </c>
      <c r="F212" s="36">
        <f t="shared" ref="F212:F214" si="195">$F$210</f>
        <v>17100</v>
      </c>
      <c r="G212" s="36">
        <f t="shared" ref="G212:G214" si="196">$G$210</f>
        <v>18300</v>
      </c>
      <c r="H212" s="22">
        <f t="shared" si="170"/>
        <v>6.5983349036377575E-3</v>
      </c>
      <c r="I212" s="22">
        <f t="shared" si="171"/>
        <v>7.9500154353946521E-3</v>
      </c>
      <c r="J212" s="22">
        <f t="shared" si="172"/>
        <v>9.6455803438636814E-3</v>
      </c>
      <c r="K212" s="22">
        <f t="shared" si="173"/>
        <v>14197.196906431916</v>
      </c>
      <c r="L212" s="22">
        <f t="shared" si="174"/>
        <v>14586.233235486125</v>
      </c>
      <c r="M212" s="35">
        <f t="shared" si="175"/>
        <v>15089.353862906126</v>
      </c>
      <c r="N212" s="36">
        <f t="shared" ref="N212:N214" si="197">$N$210</f>
        <v>232</v>
      </c>
      <c r="O212" s="22">
        <f t="shared" si="177"/>
        <v>3293749.6822922048</v>
      </c>
      <c r="P212" s="22">
        <f t="shared" si="178"/>
        <v>3384006.1106327809</v>
      </c>
      <c r="Q212" s="35">
        <f t="shared" si="179"/>
        <v>3500730.0961942212</v>
      </c>
      <c r="R212" s="288">
        <f t="shared" si="180"/>
        <v>3690.8112064925303</v>
      </c>
      <c r="S212" s="288">
        <f t="shared" si="181"/>
        <v>3791.9480472695627</v>
      </c>
      <c r="T212" s="288">
        <f t="shared" si="182"/>
        <v>3922.7431092904344</v>
      </c>
      <c r="U212" s="288">
        <f>R212*'Water Use Current M&amp;I'!I212</f>
        <v>1291.7839222723856</v>
      </c>
      <c r="V212" s="288">
        <f>S212*'Water Use Current M&amp;I'!I212</f>
        <v>1327.1818165443469</v>
      </c>
      <c r="W212" s="288">
        <f>T212*'Water Use Current M&amp;I'!I212</f>
        <v>1372.960088251652</v>
      </c>
      <c r="X212" s="290">
        <f t="shared" si="183"/>
        <v>9.2403771267435282</v>
      </c>
      <c r="Y212" s="290">
        <f t="shared" si="184"/>
        <v>9.4935850254686738</v>
      </c>
      <c r="Z212" s="292">
        <f t="shared" si="185"/>
        <v>9.8210457466409231</v>
      </c>
      <c r="AA212" s="287"/>
      <c r="AB212" s="287"/>
      <c r="AC212" s="287"/>
      <c r="AD212" s="287"/>
      <c r="AF212" s="161" t="s">
        <v>296</v>
      </c>
      <c r="AG212" s="171" t="s">
        <v>791</v>
      </c>
      <c r="AH212" s="236"/>
      <c r="AI212" s="236">
        <f>Input!AE210</f>
        <v>0</v>
      </c>
      <c r="AL212" s="161" t="s">
        <v>296</v>
      </c>
      <c r="AM212" s="171" t="s">
        <v>791</v>
      </c>
      <c r="AN212" s="233">
        <f>Input!AF210</f>
        <v>0</v>
      </c>
      <c r="AO212" s="233">
        <f>AN212*'Water Use Current M&amp;I'!$I$5</f>
        <v>0</v>
      </c>
      <c r="AS212" s="179" t="s">
        <v>296</v>
      </c>
      <c r="AT212" s="171" t="s">
        <v>791</v>
      </c>
      <c r="AU212" s="173">
        <f>Input!AG210</f>
        <v>0</v>
      </c>
      <c r="AV212" s="173">
        <v>0</v>
      </c>
      <c r="AW212" s="170"/>
      <c r="AX212" s="170">
        <f>AU212*'Water Use Current M&amp;I'!$I$210</f>
        <v>0</v>
      </c>
      <c r="AY212" s="173">
        <f t="shared" si="186"/>
        <v>0</v>
      </c>
    </row>
    <row r="213" spans="1:51" x14ac:dyDescent="0.3">
      <c r="A213" s="179" t="s">
        <v>296</v>
      </c>
      <c r="B213" s="333" t="s">
        <v>792</v>
      </c>
      <c r="C213" s="333">
        <f>Input!$J$58</f>
        <v>12442</v>
      </c>
      <c r="D213" s="178">
        <f>'Current Groundwater M&amp;I'!K211</f>
        <v>1.687832E-3</v>
      </c>
      <c r="E213" s="36">
        <f t="shared" si="194"/>
        <v>16200</v>
      </c>
      <c r="F213" s="36">
        <f t="shared" si="195"/>
        <v>17100</v>
      </c>
      <c r="G213" s="36">
        <f t="shared" si="196"/>
        <v>18300</v>
      </c>
      <c r="H213" s="22">
        <f t="shared" si="170"/>
        <v>6.5983349036377575E-3</v>
      </c>
      <c r="I213" s="22">
        <f t="shared" si="171"/>
        <v>7.9500154353946521E-3</v>
      </c>
      <c r="J213" s="22">
        <f t="shared" si="172"/>
        <v>9.6455803438636814E-3</v>
      </c>
      <c r="K213" s="22">
        <f t="shared" si="173"/>
        <v>14197.196906431916</v>
      </c>
      <c r="L213" s="22">
        <f t="shared" si="174"/>
        <v>14586.233235486125</v>
      </c>
      <c r="M213" s="35">
        <f t="shared" si="175"/>
        <v>15089.353862906126</v>
      </c>
      <c r="N213" s="36">
        <f t="shared" si="197"/>
        <v>232</v>
      </c>
      <c r="O213" s="22">
        <f t="shared" si="177"/>
        <v>3293749.6822922048</v>
      </c>
      <c r="P213" s="22">
        <f t="shared" si="178"/>
        <v>3384006.1106327809</v>
      </c>
      <c r="Q213" s="35">
        <f t="shared" si="179"/>
        <v>3500730.0961942212</v>
      </c>
      <c r="R213" s="288">
        <f t="shared" si="180"/>
        <v>3690.8112064925303</v>
      </c>
      <c r="S213" s="288">
        <f t="shared" si="181"/>
        <v>3791.9480472695627</v>
      </c>
      <c r="T213" s="288">
        <f t="shared" si="182"/>
        <v>3922.7431092904344</v>
      </c>
      <c r="U213" s="288">
        <f>R213*'Water Use Current M&amp;I'!I213</f>
        <v>1291.7839222723856</v>
      </c>
      <c r="V213" s="288">
        <f>S213*'Water Use Current M&amp;I'!I213</f>
        <v>1327.1818165443469</v>
      </c>
      <c r="W213" s="288">
        <f>T213*'Water Use Current M&amp;I'!I213</f>
        <v>1372.960088251652</v>
      </c>
      <c r="X213" s="290">
        <f t="shared" si="183"/>
        <v>2.1803142410968452</v>
      </c>
      <c r="Y213" s="290">
        <f t="shared" si="184"/>
        <v>2.2400599397816783</v>
      </c>
      <c r="Z213" s="292">
        <f t="shared" si="185"/>
        <v>2.3173259716739625</v>
      </c>
      <c r="AA213" s="287"/>
      <c r="AB213" s="287"/>
      <c r="AC213" s="287"/>
      <c r="AD213" s="287"/>
      <c r="AF213" s="161" t="s">
        <v>296</v>
      </c>
      <c r="AG213" s="171" t="s">
        <v>792</v>
      </c>
      <c r="AH213" s="236"/>
      <c r="AI213" s="236">
        <f>Input!AE211</f>
        <v>0</v>
      </c>
      <c r="AL213" s="161" t="s">
        <v>296</v>
      </c>
      <c r="AM213" s="171" t="s">
        <v>792</v>
      </c>
      <c r="AN213" s="233">
        <f>Input!AF211</f>
        <v>0</v>
      </c>
      <c r="AO213" s="233">
        <f>AN213*'Water Use Current M&amp;I'!$I$5</f>
        <v>0</v>
      </c>
      <c r="AS213" s="179" t="s">
        <v>296</v>
      </c>
      <c r="AT213" s="171" t="s">
        <v>792</v>
      </c>
      <c r="AU213" s="173">
        <f>Input!AG211</f>
        <v>0</v>
      </c>
      <c r="AV213" s="173">
        <v>0</v>
      </c>
      <c r="AW213" s="170"/>
      <c r="AX213" s="170">
        <f>AU213*'Water Use Current M&amp;I'!$I$210</f>
        <v>0</v>
      </c>
      <c r="AY213" s="173">
        <f t="shared" si="186"/>
        <v>0</v>
      </c>
    </row>
    <row r="214" spans="1:51" x14ac:dyDescent="0.3">
      <c r="A214" s="179" t="s">
        <v>296</v>
      </c>
      <c r="B214" s="333" t="s">
        <v>798</v>
      </c>
      <c r="C214" s="333">
        <f>Input!$J$58</f>
        <v>12442</v>
      </c>
      <c r="D214" s="178">
        <f>'Current Groundwater M&amp;I'!K212</f>
        <v>3.857901E-3</v>
      </c>
      <c r="E214" s="36">
        <f t="shared" si="194"/>
        <v>16200</v>
      </c>
      <c r="F214" s="36">
        <f t="shared" si="195"/>
        <v>17100</v>
      </c>
      <c r="G214" s="36">
        <f t="shared" si="196"/>
        <v>18300</v>
      </c>
      <c r="H214" s="22">
        <f t="shared" si="170"/>
        <v>6.5983349036377575E-3</v>
      </c>
      <c r="I214" s="22">
        <f t="shared" si="171"/>
        <v>7.9500154353946521E-3</v>
      </c>
      <c r="J214" s="22">
        <f t="shared" si="172"/>
        <v>9.6455803438636814E-3</v>
      </c>
      <c r="K214" s="22">
        <f t="shared" si="173"/>
        <v>14197.196906431916</v>
      </c>
      <c r="L214" s="22">
        <f t="shared" si="174"/>
        <v>14586.233235486125</v>
      </c>
      <c r="M214" s="35">
        <f t="shared" si="175"/>
        <v>15089.353862906126</v>
      </c>
      <c r="N214" s="36">
        <f t="shared" si="197"/>
        <v>232</v>
      </c>
      <c r="O214" s="22">
        <f t="shared" si="177"/>
        <v>3293749.6822922048</v>
      </c>
      <c r="P214" s="22">
        <f t="shared" si="178"/>
        <v>3384006.1106327809</v>
      </c>
      <c r="Q214" s="35">
        <f t="shared" si="179"/>
        <v>3500730.0961942212</v>
      </c>
      <c r="R214" s="288">
        <f t="shared" si="180"/>
        <v>3690.8112064925303</v>
      </c>
      <c r="S214" s="288">
        <f t="shared" si="181"/>
        <v>3791.9480472695627</v>
      </c>
      <c r="T214" s="288">
        <f t="shared" si="182"/>
        <v>3922.7431092904344</v>
      </c>
      <c r="U214" s="288">
        <f>R214*'Water Use Current M&amp;I'!I214</f>
        <v>1291.7839222723856</v>
      </c>
      <c r="V214" s="288">
        <f>S214*'Water Use Current M&amp;I'!I214</f>
        <v>1327.1818165443469</v>
      </c>
      <c r="W214" s="288">
        <f>T214*'Water Use Current M&amp;I'!I214</f>
        <v>1372.960088251652</v>
      </c>
      <c r="X214" s="290">
        <f t="shared" si="183"/>
        <v>4.9835744855185586</v>
      </c>
      <c r="Y214" s="290">
        <f t="shared" si="184"/>
        <v>5.1201360572282528</v>
      </c>
      <c r="Z214" s="292">
        <f t="shared" si="185"/>
        <v>5.2967440974261368</v>
      </c>
      <c r="AA214" s="287"/>
      <c r="AB214" s="287"/>
      <c r="AC214" s="287"/>
      <c r="AD214" s="287"/>
      <c r="AF214" s="161" t="s">
        <v>296</v>
      </c>
      <c r="AG214" s="171" t="s">
        <v>798</v>
      </c>
      <c r="AH214" s="236"/>
      <c r="AI214" s="236">
        <f>Input!AE212</f>
        <v>0</v>
      </c>
      <c r="AL214" s="161" t="s">
        <v>296</v>
      </c>
      <c r="AM214" s="171" t="s">
        <v>798</v>
      </c>
      <c r="AN214" s="233">
        <f>Input!AF212</f>
        <v>0</v>
      </c>
      <c r="AO214" s="233">
        <f>AN214*'Water Use Current M&amp;I'!$I$5</f>
        <v>0</v>
      </c>
      <c r="AS214" s="179" t="s">
        <v>296</v>
      </c>
      <c r="AT214" s="171" t="s">
        <v>798</v>
      </c>
      <c r="AU214" s="173">
        <f>Input!AG212</f>
        <v>0</v>
      </c>
      <c r="AV214" s="173">
        <v>0</v>
      </c>
      <c r="AW214" s="170"/>
      <c r="AX214" s="170">
        <f>AU214*'Water Use Current M&amp;I'!$I$210</f>
        <v>0</v>
      </c>
      <c r="AY214" s="173">
        <f t="shared" si="186"/>
        <v>0</v>
      </c>
    </row>
    <row r="215" spans="1:51" x14ac:dyDescent="0.3">
      <c r="A215" s="179" t="s">
        <v>299</v>
      </c>
      <c r="B215" s="333" t="s">
        <v>780</v>
      </c>
      <c r="C215" s="333">
        <f>Input!$J$59</f>
        <v>159077</v>
      </c>
      <c r="D215" s="178">
        <f>'Current Groundwater M&amp;I'!K213</f>
        <v>0.82138209799999995</v>
      </c>
      <c r="E215" s="319">
        <f>Input!$Z$59</f>
        <v>267400</v>
      </c>
      <c r="F215" s="319">
        <f>Input!$AA$59</f>
        <v>282000</v>
      </c>
      <c r="G215" s="319">
        <f>Input!$AB$59</f>
        <v>302500</v>
      </c>
      <c r="H215" s="22">
        <f t="shared" si="170"/>
        <v>1.2983932573554563E-2</v>
      </c>
      <c r="I215" s="22">
        <f t="shared" si="171"/>
        <v>1.4312967730311332E-2</v>
      </c>
      <c r="J215" s="22">
        <f t="shared" si="172"/>
        <v>1.6067322893630897E-2</v>
      </c>
      <c r="K215" s="22">
        <f t="shared" si="173"/>
        <v>206245.46007124617</v>
      </c>
      <c r="L215" s="22">
        <f t="shared" si="174"/>
        <v>211801.11897721409</v>
      </c>
      <c r="M215" s="35">
        <f t="shared" si="175"/>
        <v>219364.51969267958</v>
      </c>
      <c r="N215" s="36">
        <f>Input!K59</f>
        <v>206</v>
      </c>
      <c r="O215" s="22">
        <f t="shared" si="177"/>
        <v>42486564.77467671</v>
      </c>
      <c r="P215" s="22">
        <f t="shared" si="178"/>
        <v>43631030.509306103</v>
      </c>
      <c r="Q215" s="35">
        <f t="shared" si="179"/>
        <v>45189091.056691989</v>
      </c>
      <c r="R215" s="288">
        <f t="shared" si="180"/>
        <v>47608.320158263981</v>
      </c>
      <c r="S215" s="288">
        <f t="shared" si="181"/>
        <v>48890.751237202952</v>
      </c>
      <c r="T215" s="288">
        <f t="shared" si="182"/>
        <v>50636.635983576212</v>
      </c>
      <c r="U215" s="288">
        <f>R215*'Water Use Current M&amp;I'!I215</f>
        <v>16662.912055392393</v>
      </c>
      <c r="V215" s="288">
        <f>S215*'Water Use Current M&amp;I'!I215</f>
        <v>17111.762933021033</v>
      </c>
      <c r="W215" s="288">
        <f>T215*'Water Use Current M&amp;I'!I215</f>
        <v>17722.822594251673</v>
      </c>
      <c r="X215" s="290">
        <f t="shared" si="183"/>
        <v>13686.617662847695</v>
      </c>
      <c r="Y215" s="290">
        <f t="shared" si="184"/>
        <v>14055.295738403449</v>
      </c>
      <c r="Z215" s="292">
        <f t="shared" si="185"/>
        <v>14557.209204948242</v>
      </c>
      <c r="AA215" s="287"/>
      <c r="AB215" s="287"/>
      <c r="AC215" s="287"/>
      <c r="AD215" s="287"/>
      <c r="AF215" s="161" t="s">
        <v>299</v>
      </c>
      <c r="AG215" s="171" t="s">
        <v>780</v>
      </c>
      <c r="AH215" s="236"/>
      <c r="AI215" s="236">
        <f>Input!AE213</f>
        <v>0</v>
      </c>
      <c r="AL215" s="161" t="s">
        <v>299</v>
      </c>
      <c r="AM215" s="171" t="s">
        <v>780</v>
      </c>
      <c r="AN215" s="233">
        <f>Input!AF213</f>
        <v>49400</v>
      </c>
      <c r="AO215" s="233">
        <f>AN215*'Water Use Current M&amp;I'!$I$5</f>
        <v>17290</v>
      </c>
      <c r="AS215" s="179" t="s">
        <v>299</v>
      </c>
      <c r="AT215" s="171" t="s">
        <v>780</v>
      </c>
      <c r="AU215" s="173">
        <f>Input!AG213</f>
        <v>0</v>
      </c>
      <c r="AV215" s="173">
        <v>0</v>
      </c>
      <c r="AW215" s="170"/>
      <c r="AX215" s="170">
        <f>AU215*'Water Use Current M&amp;I'!$I$215</f>
        <v>0</v>
      </c>
      <c r="AY215" s="173">
        <f t="shared" si="186"/>
        <v>0</v>
      </c>
    </row>
    <row r="216" spans="1:51" x14ac:dyDescent="0.3">
      <c r="A216" s="179" t="s">
        <v>299</v>
      </c>
      <c r="B216" s="333" t="s">
        <v>781</v>
      </c>
      <c r="C216" s="333">
        <f>Input!$J$59</f>
        <v>159077</v>
      </c>
      <c r="D216" s="178">
        <f>'Current Groundwater M&amp;I'!K214</f>
        <v>0.162198181</v>
      </c>
      <c r="E216" s="36">
        <f>$E$215</f>
        <v>267400</v>
      </c>
      <c r="F216" s="36">
        <f>$F$215</f>
        <v>282000</v>
      </c>
      <c r="G216" s="36">
        <f>$G$215</f>
        <v>302500</v>
      </c>
      <c r="H216" s="22">
        <f t="shared" si="170"/>
        <v>1.2983932573554563E-2</v>
      </c>
      <c r="I216" s="22">
        <f t="shared" si="171"/>
        <v>1.4312967730311332E-2</v>
      </c>
      <c r="J216" s="22">
        <f t="shared" si="172"/>
        <v>1.6067322893630897E-2</v>
      </c>
      <c r="K216" s="22">
        <f t="shared" si="173"/>
        <v>206245.46007124617</v>
      </c>
      <c r="L216" s="22">
        <f t="shared" si="174"/>
        <v>211801.11897721409</v>
      </c>
      <c r="M216" s="35">
        <f t="shared" si="175"/>
        <v>219364.51969267958</v>
      </c>
      <c r="N216" s="36">
        <f>$N$215</f>
        <v>206</v>
      </c>
      <c r="O216" s="22">
        <f t="shared" si="177"/>
        <v>42486564.77467671</v>
      </c>
      <c r="P216" s="22">
        <f t="shared" si="178"/>
        <v>43631030.509306103</v>
      </c>
      <c r="Q216" s="35">
        <f t="shared" si="179"/>
        <v>45189091.056691989</v>
      </c>
      <c r="R216" s="288">
        <f t="shared" si="180"/>
        <v>47608.320158263981</v>
      </c>
      <c r="S216" s="288">
        <f t="shared" si="181"/>
        <v>48890.751237202952</v>
      </c>
      <c r="T216" s="288">
        <f t="shared" si="182"/>
        <v>50636.635983576212</v>
      </c>
      <c r="U216" s="288">
        <f>R216*'Water Use Current M&amp;I'!I216</f>
        <v>16662.912055392393</v>
      </c>
      <c r="V216" s="288">
        <f>S216*'Water Use Current M&amp;I'!I216</f>
        <v>17111.762933021033</v>
      </c>
      <c r="W216" s="288">
        <f>T216*'Water Use Current M&amp;I'!I216</f>
        <v>17722.822594251673</v>
      </c>
      <c r="X216" s="290">
        <f t="shared" si="183"/>
        <v>2702.6940255476175</v>
      </c>
      <c r="Y216" s="290">
        <f t="shared" si="184"/>
        <v>2775.4968214392361</v>
      </c>
      <c r="Z216" s="292">
        <f t="shared" si="185"/>
        <v>2874.6095869733222</v>
      </c>
      <c r="AA216" s="287"/>
      <c r="AB216" s="287"/>
      <c r="AC216" s="287"/>
      <c r="AD216" s="287"/>
      <c r="AF216" s="161" t="s">
        <v>299</v>
      </c>
      <c r="AG216" s="171" t="s">
        <v>781</v>
      </c>
      <c r="AH216" s="236"/>
      <c r="AI216" s="236">
        <f>Input!AE214</f>
        <v>0</v>
      </c>
      <c r="AL216" s="161" t="s">
        <v>299</v>
      </c>
      <c r="AM216" s="171" t="s">
        <v>781</v>
      </c>
      <c r="AN216" s="233">
        <f>Input!AF214</f>
        <v>0</v>
      </c>
      <c r="AO216" s="233">
        <f>AN216*'Water Use Current M&amp;I'!$I$5</f>
        <v>0</v>
      </c>
      <c r="AP216" s="270" t="s">
        <v>628</v>
      </c>
      <c r="AQ216" s="311"/>
      <c r="AR216" s="17"/>
      <c r="AS216" s="179" t="s">
        <v>299</v>
      </c>
      <c r="AT216" s="171" t="s">
        <v>781</v>
      </c>
      <c r="AU216" s="173">
        <f>Input!AG214</f>
        <v>0</v>
      </c>
      <c r="AV216" s="173">
        <v>0</v>
      </c>
      <c r="AW216" s="170"/>
      <c r="AX216" s="170">
        <f>AU216*'Water Use Current M&amp;I'!$I$215</f>
        <v>0</v>
      </c>
      <c r="AY216" s="173">
        <f t="shared" si="186"/>
        <v>0</v>
      </c>
    </row>
    <row r="217" spans="1:51" x14ac:dyDescent="0.3">
      <c r="A217" s="179" t="s">
        <v>299</v>
      </c>
      <c r="B217" s="333" t="s">
        <v>782</v>
      </c>
      <c r="C217" s="333">
        <f>Input!$J$59</f>
        <v>159077</v>
      </c>
      <c r="D217" s="178">
        <f>'Current Groundwater M&amp;I'!K215</f>
        <v>6.28626E-6</v>
      </c>
      <c r="E217" s="36">
        <f t="shared" ref="E217:E220" si="198">$E$215</f>
        <v>267400</v>
      </c>
      <c r="F217" s="36">
        <f t="shared" ref="F217:F220" si="199">$F$215</f>
        <v>282000</v>
      </c>
      <c r="G217" s="36">
        <f t="shared" ref="G217:G220" si="200">$G$215</f>
        <v>302500</v>
      </c>
      <c r="H217" s="22">
        <f t="shared" si="170"/>
        <v>1.2983932573554563E-2</v>
      </c>
      <c r="I217" s="22">
        <f t="shared" si="171"/>
        <v>1.4312967730311332E-2</v>
      </c>
      <c r="J217" s="22">
        <f t="shared" si="172"/>
        <v>1.6067322893630897E-2</v>
      </c>
      <c r="K217" s="22">
        <f t="shared" si="173"/>
        <v>206245.46007124617</v>
      </c>
      <c r="L217" s="22">
        <f t="shared" si="174"/>
        <v>211801.11897721409</v>
      </c>
      <c r="M217" s="35">
        <f t="shared" si="175"/>
        <v>219364.51969267958</v>
      </c>
      <c r="N217" s="36">
        <f t="shared" ref="N217:N220" si="201">$N$215</f>
        <v>206</v>
      </c>
      <c r="O217" s="22">
        <f t="shared" si="177"/>
        <v>42486564.77467671</v>
      </c>
      <c r="P217" s="22">
        <f t="shared" si="178"/>
        <v>43631030.509306103</v>
      </c>
      <c r="Q217" s="35">
        <f t="shared" si="179"/>
        <v>45189091.056691989</v>
      </c>
      <c r="R217" s="288">
        <f t="shared" si="180"/>
        <v>47608.320158263981</v>
      </c>
      <c r="S217" s="288">
        <f t="shared" si="181"/>
        <v>48890.751237202952</v>
      </c>
      <c r="T217" s="288">
        <f t="shared" si="182"/>
        <v>50636.635983576212</v>
      </c>
      <c r="U217" s="288">
        <f>R217*'Water Use Current M&amp;I'!I217</f>
        <v>16662.912055392393</v>
      </c>
      <c r="V217" s="288">
        <f>S217*'Water Use Current M&amp;I'!I217</f>
        <v>17111.762933021033</v>
      </c>
      <c r="W217" s="288">
        <f>T217*'Water Use Current M&amp;I'!I217</f>
        <v>17722.822594251673</v>
      </c>
      <c r="X217" s="290">
        <f t="shared" si="183"/>
        <v>0.10474739753733099</v>
      </c>
      <c r="Y217" s="290">
        <f t="shared" si="184"/>
        <v>0.10756899085533279</v>
      </c>
      <c r="Z217" s="292">
        <f t="shared" si="185"/>
        <v>0.11141027076134052</v>
      </c>
      <c r="AA217" s="287"/>
      <c r="AB217" s="287"/>
      <c r="AC217" s="287"/>
      <c r="AD217" s="287"/>
      <c r="AF217" s="161" t="s">
        <v>299</v>
      </c>
      <c r="AG217" s="171" t="s">
        <v>782</v>
      </c>
      <c r="AH217" s="236"/>
      <c r="AI217" s="236">
        <f>Input!AE215</f>
        <v>0</v>
      </c>
      <c r="AL217" s="161" t="s">
        <v>299</v>
      </c>
      <c r="AM217" s="171" t="s">
        <v>782</v>
      </c>
      <c r="AN217" s="233">
        <f>Input!AF215</f>
        <v>0</v>
      </c>
      <c r="AO217" s="233">
        <f>AN217*'Water Use Current M&amp;I'!$I$5</f>
        <v>0</v>
      </c>
      <c r="AS217" s="179" t="s">
        <v>299</v>
      </c>
      <c r="AT217" s="171" t="s">
        <v>782</v>
      </c>
      <c r="AU217" s="173">
        <f>Input!AG215</f>
        <v>0</v>
      </c>
      <c r="AV217" s="173">
        <v>0</v>
      </c>
      <c r="AW217" s="170"/>
      <c r="AX217" s="170">
        <f>AU217*'Water Use Current M&amp;I'!$I$215</f>
        <v>0</v>
      </c>
      <c r="AY217" s="173">
        <f t="shared" si="186"/>
        <v>0</v>
      </c>
    </row>
    <row r="218" spans="1:51" x14ac:dyDescent="0.3">
      <c r="A218" s="179" t="s">
        <v>299</v>
      </c>
      <c r="B218" s="333" t="s">
        <v>783</v>
      </c>
      <c r="C218" s="333">
        <f>Input!$J$59</f>
        <v>159077</v>
      </c>
      <c r="D218" s="178">
        <f>'Current Groundwater M&amp;I'!K216</f>
        <v>1.2365081E-2</v>
      </c>
      <c r="E218" s="36">
        <f t="shared" si="198"/>
        <v>267400</v>
      </c>
      <c r="F218" s="36">
        <f t="shared" si="199"/>
        <v>282000</v>
      </c>
      <c r="G218" s="36">
        <f t="shared" si="200"/>
        <v>302500</v>
      </c>
      <c r="H218" s="22">
        <f t="shared" si="170"/>
        <v>1.2983932573554563E-2</v>
      </c>
      <c r="I218" s="22">
        <f t="shared" si="171"/>
        <v>1.4312967730311332E-2</v>
      </c>
      <c r="J218" s="22">
        <f t="shared" si="172"/>
        <v>1.6067322893630897E-2</v>
      </c>
      <c r="K218" s="22">
        <f t="shared" si="173"/>
        <v>206245.46007124617</v>
      </c>
      <c r="L218" s="22">
        <f t="shared" si="174"/>
        <v>211801.11897721409</v>
      </c>
      <c r="M218" s="35">
        <f t="shared" si="175"/>
        <v>219364.51969267958</v>
      </c>
      <c r="N218" s="36">
        <f t="shared" si="201"/>
        <v>206</v>
      </c>
      <c r="O218" s="22">
        <f t="shared" si="177"/>
        <v>42486564.77467671</v>
      </c>
      <c r="P218" s="22">
        <f t="shared" si="178"/>
        <v>43631030.509306103</v>
      </c>
      <c r="Q218" s="35">
        <f t="shared" si="179"/>
        <v>45189091.056691989</v>
      </c>
      <c r="R218" s="288">
        <f t="shared" si="180"/>
        <v>47608.320158263981</v>
      </c>
      <c r="S218" s="288">
        <f t="shared" si="181"/>
        <v>48890.751237202952</v>
      </c>
      <c r="T218" s="288">
        <f t="shared" si="182"/>
        <v>50636.635983576212</v>
      </c>
      <c r="U218" s="288">
        <f>R218*'Water Use Current M&amp;I'!I218</f>
        <v>16662.912055392393</v>
      </c>
      <c r="V218" s="288">
        <f>S218*'Water Use Current M&amp;I'!I218</f>
        <v>17111.762933021033</v>
      </c>
      <c r="W218" s="288">
        <f>T218*'Water Use Current M&amp;I'!I218</f>
        <v>17722.822594251673</v>
      </c>
      <c r="X218" s="290">
        <f t="shared" si="183"/>
        <v>206.03825726080342</v>
      </c>
      <c r="Y218" s="290">
        <f t="shared" si="184"/>
        <v>211.58833471960264</v>
      </c>
      <c r="Z218" s="292">
        <f t="shared" si="185"/>
        <v>219.14413692655208</v>
      </c>
      <c r="AA218" s="287"/>
      <c r="AB218" s="287"/>
      <c r="AC218" s="287"/>
      <c r="AD218" s="287"/>
      <c r="AF218" s="161" t="s">
        <v>299</v>
      </c>
      <c r="AG218" s="171" t="s">
        <v>783</v>
      </c>
      <c r="AH218" s="236"/>
      <c r="AI218" s="236">
        <f>Input!AE216</f>
        <v>0</v>
      </c>
      <c r="AL218" s="161" t="s">
        <v>299</v>
      </c>
      <c r="AM218" s="171" t="s">
        <v>783</v>
      </c>
      <c r="AN218" s="233">
        <f>Input!AF216</f>
        <v>0</v>
      </c>
      <c r="AO218" s="233">
        <f>AN218*'Water Use Current M&amp;I'!$I$5</f>
        <v>0</v>
      </c>
      <c r="AS218" s="179" t="s">
        <v>299</v>
      </c>
      <c r="AT218" s="171" t="s">
        <v>783</v>
      </c>
      <c r="AU218" s="173">
        <f>Input!AG216</f>
        <v>0</v>
      </c>
      <c r="AV218" s="173">
        <v>0</v>
      </c>
      <c r="AW218" s="170"/>
      <c r="AX218" s="170">
        <f>AU218*'Water Use Current M&amp;I'!$I$215</f>
        <v>0</v>
      </c>
      <c r="AY218" s="173">
        <f t="shared" si="186"/>
        <v>0</v>
      </c>
    </row>
    <row r="219" spans="1:51" x14ac:dyDescent="0.3">
      <c r="A219" s="179" t="s">
        <v>299</v>
      </c>
      <c r="B219" s="333" t="s">
        <v>784</v>
      </c>
      <c r="C219" s="333">
        <f>Input!$J$59</f>
        <v>159077</v>
      </c>
      <c r="D219" s="178">
        <f>'Current Groundwater M&amp;I'!K217</f>
        <v>3.809476E-3</v>
      </c>
      <c r="E219" s="36">
        <f t="shared" si="198"/>
        <v>267400</v>
      </c>
      <c r="F219" s="36">
        <f t="shared" si="199"/>
        <v>282000</v>
      </c>
      <c r="G219" s="36">
        <f t="shared" si="200"/>
        <v>302500</v>
      </c>
      <c r="H219" s="22">
        <f t="shared" si="170"/>
        <v>1.2983932573554563E-2</v>
      </c>
      <c r="I219" s="22">
        <f t="shared" si="171"/>
        <v>1.4312967730311332E-2</v>
      </c>
      <c r="J219" s="22">
        <f t="shared" si="172"/>
        <v>1.6067322893630897E-2</v>
      </c>
      <c r="K219" s="22">
        <f t="shared" si="173"/>
        <v>206245.46007124617</v>
      </c>
      <c r="L219" s="22">
        <f t="shared" si="174"/>
        <v>211801.11897721409</v>
      </c>
      <c r="M219" s="35">
        <f t="shared" si="175"/>
        <v>219364.51969267958</v>
      </c>
      <c r="N219" s="36">
        <f t="shared" si="201"/>
        <v>206</v>
      </c>
      <c r="O219" s="22">
        <f t="shared" si="177"/>
        <v>42486564.77467671</v>
      </c>
      <c r="P219" s="22">
        <f t="shared" si="178"/>
        <v>43631030.509306103</v>
      </c>
      <c r="Q219" s="35">
        <f t="shared" si="179"/>
        <v>45189091.056691989</v>
      </c>
      <c r="R219" s="288">
        <f t="shared" si="180"/>
        <v>47608.320158263981</v>
      </c>
      <c r="S219" s="288">
        <f t="shared" si="181"/>
        <v>48890.751237202952</v>
      </c>
      <c r="T219" s="288">
        <f t="shared" si="182"/>
        <v>50636.635983576212</v>
      </c>
      <c r="U219" s="288">
        <f>R219*'Water Use Current M&amp;I'!I219</f>
        <v>16662.912055392393</v>
      </c>
      <c r="V219" s="288">
        <f>S219*'Water Use Current M&amp;I'!I219</f>
        <v>17111.762933021033</v>
      </c>
      <c r="W219" s="288">
        <f>T219*'Water Use Current M&amp;I'!I219</f>
        <v>17722.822594251673</v>
      </c>
      <c r="X219" s="290">
        <f t="shared" si="183"/>
        <v>63.476963565127996</v>
      </c>
      <c r="Y219" s="290">
        <f t="shared" si="184"/>
        <v>65.186850211033232</v>
      </c>
      <c r="Z219" s="292">
        <f t="shared" si="185"/>
        <v>67.514667325059492</v>
      </c>
      <c r="AA219" s="287"/>
      <c r="AB219" s="287"/>
      <c r="AC219" s="287"/>
      <c r="AD219" s="287"/>
      <c r="AF219" s="161" t="s">
        <v>299</v>
      </c>
      <c r="AG219" s="171" t="s">
        <v>784</v>
      </c>
      <c r="AH219" s="236"/>
      <c r="AI219" s="236">
        <f>Input!AE217</f>
        <v>0</v>
      </c>
      <c r="AL219" s="161" t="s">
        <v>299</v>
      </c>
      <c r="AM219" s="171" t="s">
        <v>784</v>
      </c>
      <c r="AN219" s="233">
        <f>Input!AF217</f>
        <v>0</v>
      </c>
      <c r="AO219" s="233">
        <f>AN219*'Water Use Current M&amp;I'!$I$5</f>
        <v>0</v>
      </c>
      <c r="AS219" s="179" t="s">
        <v>299</v>
      </c>
      <c r="AT219" s="171" t="s">
        <v>784</v>
      </c>
      <c r="AU219" s="173">
        <f>Input!AG217</f>
        <v>0</v>
      </c>
      <c r="AV219" s="173">
        <v>0</v>
      </c>
      <c r="AW219" s="170"/>
      <c r="AX219" s="170">
        <f>AU219*'Water Use Current M&amp;I'!$I$215</f>
        <v>0</v>
      </c>
      <c r="AY219" s="173">
        <f t="shared" si="186"/>
        <v>0</v>
      </c>
    </row>
    <row r="220" spans="1:51" x14ac:dyDescent="0.3">
      <c r="A220" s="179" t="s">
        <v>299</v>
      </c>
      <c r="B220" s="333" t="s">
        <v>785</v>
      </c>
      <c r="C220" s="333">
        <f>Input!$J$59</f>
        <v>159077</v>
      </c>
      <c r="D220" s="178">
        <f>'Current Groundwater M&amp;I'!K218</f>
        <v>2.3887800000000001E-4</v>
      </c>
      <c r="E220" s="36">
        <f t="shared" si="198"/>
        <v>267400</v>
      </c>
      <c r="F220" s="36">
        <f t="shared" si="199"/>
        <v>282000</v>
      </c>
      <c r="G220" s="36">
        <f t="shared" si="200"/>
        <v>302500</v>
      </c>
      <c r="H220" s="22">
        <f t="shared" si="170"/>
        <v>1.2983932573554563E-2</v>
      </c>
      <c r="I220" s="22">
        <f t="shared" si="171"/>
        <v>1.4312967730311332E-2</v>
      </c>
      <c r="J220" s="22">
        <f t="shared" si="172"/>
        <v>1.6067322893630897E-2</v>
      </c>
      <c r="K220" s="22">
        <f t="shared" si="173"/>
        <v>206245.46007124617</v>
      </c>
      <c r="L220" s="22">
        <f t="shared" si="174"/>
        <v>211801.11897721409</v>
      </c>
      <c r="M220" s="35">
        <f t="shared" si="175"/>
        <v>219364.51969267958</v>
      </c>
      <c r="N220" s="36">
        <f t="shared" si="201"/>
        <v>206</v>
      </c>
      <c r="O220" s="22">
        <f t="shared" si="177"/>
        <v>42486564.77467671</v>
      </c>
      <c r="P220" s="22">
        <f t="shared" si="178"/>
        <v>43631030.509306103</v>
      </c>
      <c r="Q220" s="35">
        <f t="shared" si="179"/>
        <v>45189091.056691989</v>
      </c>
      <c r="R220" s="288">
        <f t="shared" si="180"/>
        <v>47608.320158263981</v>
      </c>
      <c r="S220" s="288">
        <f t="shared" si="181"/>
        <v>48890.751237202952</v>
      </c>
      <c r="T220" s="288">
        <f t="shared" si="182"/>
        <v>50636.635983576212</v>
      </c>
      <c r="U220" s="288">
        <f>R220*'Water Use Current M&amp;I'!I220</f>
        <v>16662.912055392393</v>
      </c>
      <c r="V220" s="288">
        <f>S220*'Water Use Current M&amp;I'!I220</f>
        <v>17111.762933021033</v>
      </c>
      <c r="W220" s="288">
        <f>T220*'Water Use Current M&amp;I'!I220</f>
        <v>17722.822594251673</v>
      </c>
      <c r="X220" s="290">
        <f t="shared" si="183"/>
        <v>3.9804031059680245</v>
      </c>
      <c r="Y220" s="290">
        <f t="shared" si="184"/>
        <v>4.0876237059141989</v>
      </c>
      <c r="Z220" s="292">
        <f t="shared" si="185"/>
        <v>4.2335924156696514</v>
      </c>
      <c r="AA220" s="287"/>
      <c r="AB220" s="287"/>
      <c r="AC220" s="287"/>
      <c r="AD220" s="287"/>
      <c r="AF220" s="161" t="s">
        <v>299</v>
      </c>
      <c r="AG220" s="171" t="s">
        <v>785</v>
      </c>
      <c r="AH220" s="236"/>
      <c r="AI220" s="236">
        <f>Input!AE218</f>
        <v>0</v>
      </c>
      <c r="AL220" s="161" t="s">
        <v>299</v>
      </c>
      <c r="AM220" s="171" t="s">
        <v>785</v>
      </c>
      <c r="AN220" s="233">
        <f>Input!AF218</f>
        <v>0</v>
      </c>
      <c r="AO220" s="233">
        <f>AN220*'Water Use Current M&amp;I'!$I$5</f>
        <v>0</v>
      </c>
      <c r="AS220" s="179" t="s">
        <v>299</v>
      </c>
      <c r="AT220" s="171" t="s">
        <v>785</v>
      </c>
      <c r="AU220" s="173">
        <f>Input!AG218</f>
        <v>0</v>
      </c>
      <c r="AV220" s="173">
        <v>0</v>
      </c>
      <c r="AW220" s="170"/>
      <c r="AX220" s="170">
        <f>AU220*'Water Use Current M&amp;I'!$I$215</f>
        <v>0</v>
      </c>
      <c r="AY220" s="173">
        <f t="shared" si="186"/>
        <v>0</v>
      </c>
    </row>
    <row r="221" spans="1:51" x14ac:dyDescent="0.3">
      <c r="A221" s="179" t="s">
        <v>326</v>
      </c>
      <c r="B221" s="333" t="s">
        <v>825</v>
      </c>
      <c r="C221" s="333">
        <f>Input!$J$60</f>
        <v>6664</v>
      </c>
      <c r="D221" s="178">
        <f>'Current Groundwater M&amp;I'!K219</f>
        <v>2.7010799999999998E-3</v>
      </c>
      <c r="E221" s="319">
        <f>Input!$Z$60</f>
        <v>17500</v>
      </c>
      <c r="F221" s="319">
        <f>Input!$AA$60</f>
        <v>33600</v>
      </c>
      <c r="G221" s="319">
        <f>Input!$AB$60</f>
        <v>58800</v>
      </c>
      <c r="H221" s="22">
        <f t="shared" si="170"/>
        <v>2.4137024401623169E-2</v>
      </c>
      <c r="I221" s="22">
        <f t="shared" si="171"/>
        <v>4.0445154052615423E-2</v>
      </c>
      <c r="J221" s="22">
        <f t="shared" si="172"/>
        <v>5.4435548751000998E-2</v>
      </c>
      <c r="K221" s="22">
        <f t="shared" si="173"/>
        <v>10799.074034379059</v>
      </c>
      <c r="L221" s="22">
        <f t="shared" si="174"/>
        <v>14963.635921793875</v>
      </c>
      <c r="M221" s="35">
        <f t="shared" si="175"/>
        <v>19795.029679189673</v>
      </c>
      <c r="N221" s="36">
        <f>Input!K60</f>
        <v>262</v>
      </c>
      <c r="O221" s="22">
        <f t="shared" si="177"/>
        <v>2829357.3970073136</v>
      </c>
      <c r="P221" s="22">
        <f t="shared" si="178"/>
        <v>3920472.6115099955</v>
      </c>
      <c r="Q221" s="35">
        <f t="shared" si="179"/>
        <v>5186297.7759476947</v>
      </c>
      <c r="R221" s="288">
        <f t="shared" si="180"/>
        <v>3170.4364312165453</v>
      </c>
      <c r="S221" s="288">
        <f t="shared" si="181"/>
        <v>4393.085584827526</v>
      </c>
      <c r="T221" s="288">
        <f t="shared" si="182"/>
        <v>5811.5059728381884</v>
      </c>
      <c r="U221" s="288">
        <f>R221*'Water Use Current M&amp;I'!I221</f>
        <v>1109.6527509257908</v>
      </c>
      <c r="V221" s="288">
        <f>S221*'Water Use Current M&amp;I'!I221</f>
        <v>1537.579954689634</v>
      </c>
      <c r="W221" s="288">
        <f>T221*'Water Use Current M&amp;I'!I221</f>
        <v>2034.0270904933659</v>
      </c>
      <c r="X221" s="290">
        <f t="shared" si="183"/>
        <v>2.9972608524706348</v>
      </c>
      <c r="Y221" s="290">
        <f t="shared" si="184"/>
        <v>4.1531264640130763</v>
      </c>
      <c r="Z221" s="292">
        <f t="shared" si="185"/>
        <v>5.4940698935898205</v>
      </c>
      <c r="AA221" s="287"/>
      <c r="AB221" s="287"/>
      <c r="AC221" s="287"/>
      <c r="AD221" s="287"/>
      <c r="AF221" s="161" t="s">
        <v>326</v>
      </c>
      <c r="AG221" s="171" t="s">
        <v>825</v>
      </c>
      <c r="AH221" s="236"/>
      <c r="AI221" s="236">
        <f>Input!AE219</f>
        <v>0</v>
      </c>
      <c r="AL221" s="161" t="s">
        <v>326</v>
      </c>
      <c r="AM221" s="171" t="s">
        <v>825</v>
      </c>
      <c r="AN221" s="233">
        <f>Input!AF219</f>
        <v>0</v>
      </c>
      <c r="AO221" s="233">
        <f>AN221*'Water Use Current M&amp;I'!$I$5</f>
        <v>0</v>
      </c>
      <c r="AS221" s="179" t="s">
        <v>326</v>
      </c>
      <c r="AT221" s="171" t="s">
        <v>825</v>
      </c>
      <c r="AU221" s="173">
        <f>Input!AG219</f>
        <v>4000</v>
      </c>
      <c r="AV221" s="173">
        <v>0</v>
      </c>
      <c r="AW221" s="170"/>
      <c r="AX221" s="170">
        <f>AU221*'Water Use Current M&amp;I'!$I$221</f>
        <v>1400</v>
      </c>
      <c r="AY221" s="173">
        <f t="shared" si="186"/>
        <v>0</v>
      </c>
    </row>
    <row r="222" spans="1:51" x14ac:dyDescent="0.3">
      <c r="A222" s="179" t="s">
        <v>326</v>
      </c>
      <c r="B222" s="333" t="s">
        <v>826</v>
      </c>
      <c r="C222" s="333">
        <f>Input!$J$60</f>
        <v>6664</v>
      </c>
      <c r="D222" s="178">
        <f>'Current Groundwater M&amp;I'!K220</f>
        <v>9.0036000000000001E-4</v>
      </c>
      <c r="E222" s="36">
        <f>$E$221</f>
        <v>17500</v>
      </c>
      <c r="F222" s="36">
        <f>$F$221</f>
        <v>33600</v>
      </c>
      <c r="G222" s="36">
        <f>$G$221</f>
        <v>58800</v>
      </c>
      <c r="H222" s="22">
        <f t="shared" si="170"/>
        <v>2.4137024401623169E-2</v>
      </c>
      <c r="I222" s="22">
        <f t="shared" si="171"/>
        <v>4.0445154052615423E-2</v>
      </c>
      <c r="J222" s="22">
        <f t="shared" si="172"/>
        <v>5.4435548751000998E-2</v>
      </c>
      <c r="K222" s="22">
        <f t="shared" si="173"/>
        <v>10799.074034379059</v>
      </c>
      <c r="L222" s="22">
        <f t="shared" si="174"/>
        <v>14963.635921793875</v>
      </c>
      <c r="M222" s="35">
        <f t="shared" si="175"/>
        <v>19795.029679189673</v>
      </c>
      <c r="N222" s="36">
        <f>$N$221</f>
        <v>262</v>
      </c>
      <c r="O222" s="22">
        <f t="shared" si="177"/>
        <v>2829357.3970073136</v>
      </c>
      <c r="P222" s="22">
        <f t="shared" si="178"/>
        <v>3920472.6115099955</v>
      </c>
      <c r="Q222" s="35">
        <f t="shared" si="179"/>
        <v>5186297.7759476947</v>
      </c>
      <c r="R222" s="288">
        <f t="shared" si="180"/>
        <v>3170.4364312165453</v>
      </c>
      <c r="S222" s="288">
        <f t="shared" si="181"/>
        <v>4393.085584827526</v>
      </c>
      <c r="T222" s="288">
        <f t="shared" si="182"/>
        <v>5811.5059728381884</v>
      </c>
      <c r="U222" s="288">
        <f>R222*'Water Use Current M&amp;I'!I222</f>
        <v>1109.6527509257908</v>
      </c>
      <c r="V222" s="288">
        <f>S222*'Water Use Current M&amp;I'!I222</f>
        <v>1537.579954689634</v>
      </c>
      <c r="W222" s="288">
        <f>T222*'Water Use Current M&amp;I'!I222</f>
        <v>2034.0270904933659</v>
      </c>
      <c r="X222" s="290">
        <f t="shared" si="183"/>
        <v>0.99908695082354504</v>
      </c>
      <c r="Y222" s="290">
        <f t="shared" si="184"/>
        <v>1.3843754880043588</v>
      </c>
      <c r="Z222" s="292">
        <f t="shared" si="185"/>
        <v>1.831356631196607</v>
      </c>
      <c r="AA222" s="287"/>
      <c r="AB222" s="287"/>
      <c r="AC222" s="287"/>
      <c r="AD222" s="287"/>
      <c r="AF222" s="161" t="s">
        <v>326</v>
      </c>
      <c r="AG222" s="171" t="s">
        <v>826</v>
      </c>
      <c r="AH222" s="236"/>
      <c r="AI222" s="236">
        <f>Input!AE220</f>
        <v>0</v>
      </c>
      <c r="AL222" s="161" t="s">
        <v>326</v>
      </c>
      <c r="AM222" s="171" t="s">
        <v>826</v>
      </c>
      <c r="AN222" s="233">
        <f>Input!AF220</f>
        <v>0</v>
      </c>
      <c r="AO222" s="233">
        <f>AN222*'Water Use Current M&amp;I'!$I$5</f>
        <v>0</v>
      </c>
      <c r="AS222" s="179" t="s">
        <v>326</v>
      </c>
      <c r="AT222" s="171" t="s">
        <v>826</v>
      </c>
      <c r="AU222" s="173">
        <f>Input!AG220</f>
        <v>4000</v>
      </c>
      <c r="AV222" s="173">
        <v>0</v>
      </c>
      <c r="AW222" s="170"/>
      <c r="AX222" s="170">
        <f>AU222*'Water Use Current M&amp;I'!$I$221</f>
        <v>1400</v>
      </c>
      <c r="AY222" s="173">
        <f t="shared" si="186"/>
        <v>0</v>
      </c>
    </row>
    <row r="223" spans="1:51" x14ac:dyDescent="0.3">
      <c r="A223" s="179" t="s">
        <v>326</v>
      </c>
      <c r="B223" s="333" t="s">
        <v>828</v>
      </c>
      <c r="C223" s="333">
        <f>Input!$J$60</f>
        <v>6664</v>
      </c>
      <c r="D223" s="178">
        <f>'Current Groundwater M&amp;I'!K221</f>
        <v>0.55852340899999997</v>
      </c>
      <c r="E223" s="36">
        <f t="shared" ref="E223:E225" si="202">$E$221</f>
        <v>17500</v>
      </c>
      <c r="F223" s="36">
        <f t="shared" ref="F223:F225" si="203">$F$221</f>
        <v>33600</v>
      </c>
      <c r="G223" s="36">
        <f t="shared" ref="G223:G225" si="204">$G$221</f>
        <v>58800</v>
      </c>
      <c r="H223" s="22">
        <f t="shared" si="170"/>
        <v>2.4137024401623169E-2</v>
      </c>
      <c r="I223" s="22">
        <f t="shared" si="171"/>
        <v>4.0445154052615423E-2</v>
      </c>
      <c r="J223" s="22">
        <f t="shared" si="172"/>
        <v>5.4435548751000998E-2</v>
      </c>
      <c r="K223" s="22">
        <f t="shared" si="173"/>
        <v>10799.074034379059</v>
      </c>
      <c r="L223" s="22">
        <f t="shared" si="174"/>
        <v>14963.635921793875</v>
      </c>
      <c r="M223" s="35">
        <f t="shared" si="175"/>
        <v>19795.029679189673</v>
      </c>
      <c r="N223" s="36">
        <f t="shared" ref="N223:N225" si="205">$N$221</f>
        <v>262</v>
      </c>
      <c r="O223" s="22">
        <f t="shared" si="177"/>
        <v>2829357.3970073136</v>
      </c>
      <c r="P223" s="22">
        <f t="shared" si="178"/>
        <v>3920472.6115099955</v>
      </c>
      <c r="Q223" s="35">
        <f t="shared" si="179"/>
        <v>5186297.7759476947</v>
      </c>
      <c r="R223" s="288">
        <f t="shared" si="180"/>
        <v>3170.4364312165453</v>
      </c>
      <c r="S223" s="288">
        <f t="shared" si="181"/>
        <v>4393.085584827526</v>
      </c>
      <c r="T223" s="288">
        <f t="shared" si="182"/>
        <v>5811.5059728381884</v>
      </c>
      <c r="U223" s="288">
        <f>R223*'Water Use Current M&amp;I'!I223</f>
        <v>1109.6527509257908</v>
      </c>
      <c r="V223" s="288">
        <f>S223*'Water Use Current M&amp;I'!I223</f>
        <v>1537.579954689634</v>
      </c>
      <c r="W223" s="288">
        <f>T223*'Water Use Current M&amp;I'!I223</f>
        <v>2034.0270904933659</v>
      </c>
      <c r="X223" s="290">
        <f t="shared" si="183"/>
        <v>619.76703725330049</v>
      </c>
      <c r="Y223" s="290">
        <f t="shared" si="184"/>
        <v>858.77439790331982</v>
      </c>
      <c r="Z223" s="292">
        <f t="shared" si="185"/>
        <v>1136.0517445807061</v>
      </c>
      <c r="AA223" s="287"/>
      <c r="AB223" s="287"/>
      <c r="AC223" s="287"/>
      <c r="AD223" s="287"/>
      <c r="AF223" s="161" t="s">
        <v>326</v>
      </c>
      <c r="AG223" s="171" t="s">
        <v>828</v>
      </c>
      <c r="AH223" s="236"/>
      <c r="AI223" s="236">
        <f>Input!AE221</f>
        <v>0</v>
      </c>
      <c r="AL223" s="161" t="s">
        <v>326</v>
      </c>
      <c r="AM223" s="171" t="s">
        <v>828</v>
      </c>
      <c r="AN223" s="233">
        <f>Input!AF221</f>
        <v>0</v>
      </c>
      <c r="AO223" s="233">
        <f>AN223*'Water Use Current M&amp;I'!$I$5</f>
        <v>0</v>
      </c>
      <c r="AS223" s="179" t="s">
        <v>326</v>
      </c>
      <c r="AT223" s="171" t="s">
        <v>828</v>
      </c>
      <c r="AU223" s="173">
        <f>Input!AG221</f>
        <v>4000</v>
      </c>
      <c r="AV223" s="173">
        <v>0</v>
      </c>
      <c r="AW223" s="170"/>
      <c r="AX223" s="170">
        <f>AU223*'Water Use Current M&amp;I'!$I$221</f>
        <v>1400</v>
      </c>
      <c r="AY223" s="173">
        <f t="shared" si="186"/>
        <v>0</v>
      </c>
    </row>
    <row r="224" spans="1:51" x14ac:dyDescent="0.3">
      <c r="A224" s="179" t="s">
        <v>326</v>
      </c>
      <c r="B224" s="333" t="s">
        <v>829</v>
      </c>
      <c r="C224" s="333">
        <f>Input!$J$60</f>
        <v>6664</v>
      </c>
      <c r="D224" s="178">
        <f>'Current Groundwater M&amp;I'!K222</f>
        <v>1.8607443000000001E-2</v>
      </c>
      <c r="E224" s="36">
        <f t="shared" si="202"/>
        <v>17500</v>
      </c>
      <c r="F224" s="36">
        <f t="shared" si="203"/>
        <v>33600</v>
      </c>
      <c r="G224" s="36">
        <f t="shared" si="204"/>
        <v>58800</v>
      </c>
      <c r="H224" s="22">
        <f t="shared" si="170"/>
        <v>2.4137024401623169E-2</v>
      </c>
      <c r="I224" s="22">
        <f t="shared" si="171"/>
        <v>4.0445154052615423E-2</v>
      </c>
      <c r="J224" s="22">
        <f t="shared" si="172"/>
        <v>5.4435548751000998E-2</v>
      </c>
      <c r="K224" s="22">
        <f t="shared" si="173"/>
        <v>10799.074034379059</v>
      </c>
      <c r="L224" s="22">
        <f t="shared" si="174"/>
        <v>14963.635921793875</v>
      </c>
      <c r="M224" s="35">
        <f t="shared" si="175"/>
        <v>19795.029679189673</v>
      </c>
      <c r="N224" s="36">
        <f t="shared" si="205"/>
        <v>262</v>
      </c>
      <c r="O224" s="22">
        <f t="shared" si="177"/>
        <v>2829357.3970073136</v>
      </c>
      <c r="P224" s="22">
        <f t="shared" si="178"/>
        <v>3920472.6115099955</v>
      </c>
      <c r="Q224" s="35">
        <f t="shared" si="179"/>
        <v>5186297.7759476947</v>
      </c>
      <c r="R224" s="288">
        <f t="shared" si="180"/>
        <v>3170.4364312165453</v>
      </c>
      <c r="S224" s="288">
        <f t="shared" si="181"/>
        <v>4393.085584827526</v>
      </c>
      <c r="T224" s="288">
        <f t="shared" si="182"/>
        <v>5811.5059728381884</v>
      </c>
      <c r="U224" s="288">
        <f>R224*'Water Use Current M&amp;I'!I224</f>
        <v>1109.6527509257908</v>
      </c>
      <c r="V224" s="288">
        <f>S224*'Water Use Current M&amp;I'!I224</f>
        <v>1537.579954689634</v>
      </c>
      <c r="W224" s="288">
        <f>T224*'Water Use Current M&amp;I'!I224</f>
        <v>2034.0270904933659</v>
      </c>
      <c r="X224" s="290">
        <f t="shared" si="183"/>
        <v>20.647800312644851</v>
      </c>
      <c r="Y224" s="290">
        <f t="shared" si="184"/>
        <v>28.61043136482995</v>
      </c>
      <c r="Z224" s="292">
        <f t="shared" si="185"/>
        <v>37.84804314681115</v>
      </c>
      <c r="AA224" s="287"/>
      <c r="AB224" s="287"/>
      <c r="AC224" s="287"/>
      <c r="AD224" s="287"/>
      <c r="AF224" s="161" t="s">
        <v>326</v>
      </c>
      <c r="AG224" s="171" t="s">
        <v>829</v>
      </c>
      <c r="AH224" s="236"/>
      <c r="AI224" s="236">
        <f>Input!AE222</f>
        <v>0</v>
      </c>
      <c r="AL224" s="161" t="s">
        <v>326</v>
      </c>
      <c r="AM224" s="171" t="s">
        <v>829</v>
      </c>
      <c r="AN224" s="233">
        <f>Input!AF222</f>
        <v>0</v>
      </c>
      <c r="AO224" s="233">
        <f>AN224*'Water Use Current M&amp;I'!$I$5</f>
        <v>0</v>
      </c>
      <c r="AS224" s="179" t="s">
        <v>326</v>
      </c>
      <c r="AT224" s="171" t="s">
        <v>829</v>
      </c>
      <c r="AU224" s="173">
        <f>Input!AG222</f>
        <v>4000</v>
      </c>
      <c r="AV224" s="173">
        <v>0</v>
      </c>
      <c r="AW224" s="170"/>
      <c r="AX224" s="170">
        <f>AU224*'Water Use Current M&amp;I'!$I$221</f>
        <v>1400</v>
      </c>
      <c r="AY224" s="173">
        <f t="shared" si="186"/>
        <v>0</v>
      </c>
    </row>
    <row r="225" spans="1:51" ht="16.8" customHeight="1" x14ac:dyDescent="0.3">
      <c r="A225" s="179" t="s">
        <v>326</v>
      </c>
      <c r="B225" s="333" t="s">
        <v>830</v>
      </c>
      <c r="C225" s="333">
        <f>Input!$J$60</f>
        <v>6664</v>
      </c>
      <c r="D225" s="178">
        <f>'Current Groundwater M&amp;I'!K223</f>
        <v>0.41926770699999999</v>
      </c>
      <c r="E225" s="36">
        <f t="shared" si="202"/>
        <v>17500</v>
      </c>
      <c r="F225" s="36">
        <f t="shared" si="203"/>
        <v>33600</v>
      </c>
      <c r="G225" s="36">
        <f t="shared" si="204"/>
        <v>58800</v>
      </c>
      <c r="H225" s="22">
        <f t="shared" si="170"/>
        <v>2.4137024401623169E-2</v>
      </c>
      <c r="I225" s="22">
        <f t="shared" si="171"/>
        <v>4.0445154052615423E-2</v>
      </c>
      <c r="J225" s="22">
        <f t="shared" si="172"/>
        <v>5.4435548751000998E-2</v>
      </c>
      <c r="K225" s="22">
        <f t="shared" si="173"/>
        <v>10799.074034379059</v>
      </c>
      <c r="L225" s="22">
        <f t="shared" si="174"/>
        <v>14963.635921793875</v>
      </c>
      <c r="M225" s="35">
        <f t="shared" si="175"/>
        <v>19795.029679189673</v>
      </c>
      <c r="N225" s="36">
        <f t="shared" si="205"/>
        <v>262</v>
      </c>
      <c r="O225" s="22">
        <f t="shared" si="177"/>
        <v>2829357.3970073136</v>
      </c>
      <c r="P225" s="22">
        <f t="shared" si="178"/>
        <v>3920472.6115099955</v>
      </c>
      <c r="Q225" s="35">
        <f t="shared" si="179"/>
        <v>5186297.7759476947</v>
      </c>
      <c r="R225" s="288">
        <f t="shared" si="180"/>
        <v>3170.4364312165453</v>
      </c>
      <c r="S225" s="288">
        <f t="shared" si="181"/>
        <v>4393.085584827526</v>
      </c>
      <c r="T225" s="288">
        <f t="shared" si="182"/>
        <v>5811.5059728381884</v>
      </c>
      <c r="U225" s="288">
        <f>R225*'Water Use Current M&amp;I'!I225</f>
        <v>1109.6527509257908</v>
      </c>
      <c r="V225" s="288">
        <f>S225*'Water Use Current M&amp;I'!I225</f>
        <v>1537.579954689634</v>
      </c>
      <c r="W225" s="288">
        <f>T225*'Water Use Current M&amp;I'!I225</f>
        <v>2034.0270904933659</v>
      </c>
      <c r="X225" s="290">
        <f t="shared" si="183"/>
        <v>465.24156444689839</v>
      </c>
      <c r="Y225" s="290">
        <f t="shared" si="184"/>
        <v>644.65762193188675</v>
      </c>
      <c r="Z225" s="292">
        <f t="shared" si="185"/>
        <v>852.80187420703498</v>
      </c>
      <c r="AA225" s="287"/>
      <c r="AB225" s="287"/>
      <c r="AC225" s="287"/>
      <c r="AD225" s="287"/>
      <c r="AF225" s="161" t="s">
        <v>326</v>
      </c>
      <c r="AG225" s="171" t="s">
        <v>830</v>
      </c>
      <c r="AH225" s="236"/>
      <c r="AI225" s="236">
        <f>Input!AE223</f>
        <v>0</v>
      </c>
      <c r="AL225" s="161" t="s">
        <v>326</v>
      </c>
      <c r="AM225" s="171" t="s">
        <v>830</v>
      </c>
      <c r="AN225" s="233">
        <f>Input!AF223</f>
        <v>0</v>
      </c>
      <c r="AO225" s="233">
        <f>AN225*'Water Use Current M&amp;I'!$I$5</f>
        <v>0</v>
      </c>
      <c r="AS225" s="179" t="s">
        <v>326</v>
      </c>
      <c r="AT225" s="171" t="s">
        <v>830</v>
      </c>
      <c r="AU225" s="173">
        <f>Input!AG223</f>
        <v>4000</v>
      </c>
      <c r="AV225" s="173">
        <v>1</v>
      </c>
      <c r="AW225" s="138" t="s">
        <v>637</v>
      </c>
      <c r="AX225" s="170">
        <f>AU225*'Water Use Current M&amp;I'!$I$221</f>
        <v>1400</v>
      </c>
      <c r="AY225" s="173">
        <f t="shared" si="186"/>
        <v>1400</v>
      </c>
    </row>
    <row r="226" spans="1:51" x14ac:dyDescent="0.3">
      <c r="A226" s="179" t="s">
        <v>142</v>
      </c>
      <c r="B226" s="333" t="s">
        <v>800</v>
      </c>
      <c r="C226" s="333">
        <f>Input!$J$61</f>
        <v>11635</v>
      </c>
      <c r="D226" s="178">
        <f>'Current Groundwater M&amp;I'!K224</f>
        <v>0.12178770899999999</v>
      </c>
      <c r="E226" s="319">
        <f>Input!$Z$61</f>
        <v>17600</v>
      </c>
      <c r="F226" s="319">
        <f>Input!$AA$61</f>
        <v>19100</v>
      </c>
      <c r="G226" s="319">
        <f>Input!$AB$61</f>
        <v>20900</v>
      </c>
      <c r="H226" s="22">
        <f t="shared" si="170"/>
        <v>1.0347027632246276E-2</v>
      </c>
      <c r="I226" s="22">
        <f t="shared" si="171"/>
        <v>1.2391763457458228E-2</v>
      </c>
      <c r="J226" s="22">
        <f t="shared" si="172"/>
        <v>1.4643284055412759E-2</v>
      </c>
      <c r="K226" s="22">
        <f t="shared" si="173"/>
        <v>14309.996505939476</v>
      </c>
      <c r="L226" s="22">
        <f t="shared" si="174"/>
        <v>14907.330411579398</v>
      </c>
      <c r="M226" s="35">
        <f t="shared" si="175"/>
        <v>15593.957162952576</v>
      </c>
      <c r="N226" s="36">
        <f>Input!K61</f>
        <v>306</v>
      </c>
      <c r="O226" s="22">
        <f t="shared" si="177"/>
        <v>4378858.9308174802</v>
      </c>
      <c r="P226" s="22">
        <f t="shared" si="178"/>
        <v>4561643.1059432961</v>
      </c>
      <c r="Q226" s="35">
        <f t="shared" si="179"/>
        <v>4771750.8918634886</v>
      </c>
      <c r="R226" s="288">
        <f t="shared" si="180"/>
        <v>4906.730374927527</v>
      </c>
      <c r="S226" s="288">
        <f t="shared" si="181"/>
        <v>5111.5491823647599</v>
      </c>
      <c r="T226" s="288">
        <f t="shared" si="182"/>
        <v>5346.9854618776317</v>
      </c>
      <c r="U226" s="288">
        <f>R226*'Water Use Current M&amp;I'!I226</f>
        <v>1717.3556312246344</v>
      </c>
      <c r="V226" s="288">
        <f>S226*'Water Use Current M&amp;I'!I226</f>
        <v>1789.0422138276658</v>
      </c>
      <c r="W226" s="288">
        <f>T226*'Water Use Current M&amp;I'!I226</f>
        <v>1871.4449116571709</v>
      </c>
      <c r="X226" s="290">
        <f t="shared" si="183"/>
        <v>209.15280786509709</v>
      </c>
      <c r="Y226" s="290">
        <f t="shared" si="184"/>
        <v>217.88335252635952</v>
      </c>
      <c r="Z226" s="292">
        <f t="shared" si="185"/>
        <v>227.91898831043423</v>
      </c>
      <c r="AA226" s="287"/>
      <c r="AB226" s="287"/>
      <c r="AC226" s="287"/>
      <c r="AD226" s="287"/>
      <c r="AF226" s="161" t="s">
        <v>142</v>
      </c>
      <c r="AG226" s="171" t="s">
        <v>800</v>
      </c>
      <c r="AH226" s="236"/>
      <c r="AI226" s="236">
        <f>Input!AE224</f>
        <v>0</v>
      </c>
      <c r="AL226" s="161" t="s">
        <v>142</v>
      </c>
      <c r="AM226" s="171" t="s">
        <v>800</v>
      </c>
      <c r="AN226" s="233">
        <f>Input!AF224</f>
        <v>0</v>
      </c>
      <c r="AO226" s="233">
        <f>AN226*'Water Use Current M&amp;I'!$I$5</f>
        <v>0</v>
      </c>
      <c r="AS226" s="179" t="s">
        <v>142</v>
      </c>
      <c r="AT226" s="171" t="s">
        <v>800</v>
      </c>
      <c r="AU226" s="173">
        <f>Input!AG224</f>
        <v>0</v>
      </c>
      <c r="AV226" s="173">
        <v>0</v>
      </c>
      <c r="AW226" s="170"/>
      <c r="AX226" s="170">
        <f>AU226*'Water Use Current M&amp;I'!$I$226</f>
        <v>0</v>
      </c>
      <c r="AY226" s="173">
        <f t="shared" si="186"/>
        <v>0</v>
      </c>
    </row>
    <row r="227" spans="1:51" x14ac:dyDescent="0.3">
      <c r="A227" s="179" t="s">
        <v>142</v>
      </c>
      <c r="B227" s="333" t="s">
        <v>801</v>
      </c>
      <c r="C227" s="333">
        <f>Input!$J$61</f>
        <v>11635</v>
      </c>
      <c r="D227" s="178">
        <f>'Current Groundwater M&amp;I'!K225</f>
        <v>0.786592179</v>
      </c>
      <c r="E227" s="36">
        <f>$E$226</f>
        <v>17600</v>
      </c>
      <c r="F227" s="36">
        <f>$F$226</f>
        <v>19100</v>
      </c>
      <c r="G227" s="36">
        <f>$G$226</f>
        <v>20900</v>
      </c>
      <c r="H227" s="22">
        <f t="shared" si="170"/>
        <v>1.0347027632246276E-2</v>
      </c>
      <c r="I227" s="22">
        <f t="shared" si="171"/>
        <v>1.2391763457458228E-2</v>
      </c>
      <c r="J227" s="22">
        <f t="shared" si="172"/>
        <v>1.4643284055412759E-2</v>
      </c>
      <c r="K227" s="22">
        <f t="shared" si="173"/>
        <v>14309.996505939476</v>
      </c>
      <c r="L227" s="22">
        <f t="shared" si="174"/>
        <v>14907.330411579398</v>
      </c>
      <c r="M227" s="35">
        <f t="shared" si="175"/>
        <v>15593.957162952576</v>
      </c>
      <c r="N227" s="36">
        <f>$N$226</f>
        <v>306</v>
      </c>
      <c r="O227" s="22">
        <f t="shared" si="177"/>
        <v>4378858.9308174802</v>
      </c>
      <c r="P227" s="22">
        <f t="shared" si="178"/>
        <v>4561643.1059432961</v>
      </c>
      <c r="Q227" s="35">
        <f t="shared" si="179"/>
        <v>4771750.8918634886</v>
      </c>
      <c r="R227" s="288">
        <f t="shared" si="180"/>
        <v>4906.730374927527</v>
      </c>
      <c r="S227" s="288">
        <f t="shared" si="181"/>
        <v>5111.5491823647599</v>
      </c>
      <c r="T227" s="288">
        <f t="shared" si="182"/>
        <v>5346.9854618776317</v>
      </c>
      <c r="U227" s="288">
        <f>R227*'Water Use Current M&amp;I'!I227</f>
        <v>1717.3556312246344</v>
      </c>
      <c r="V227" s="288">
        <f>S227*'Water Use Current M&amp;I'!I227</f>
        <v>1789.0422138276658</v>
      </c>
      <c r="W227" s="288">
        <f>T227*'Water Use Current M&amp;I'!I227</f>
        <v>1871.4449116571709</v>
      </c>
      <c r="X227" s="290">
        <f t="shared" si="183"/>
        <v>1350.8585080829057</v>
      </c>
      <c r="Y227" s="290">
        <f t="shared" si="184"/>
        <v>1407.2466132976876</v>
      </c>
      <c r="Z227" s="292">
        <f t="shared" si="185"/>
        <v>1472.0639309388766</v>
      </c>
      <c r="AA227" s="287"/>
      <c r="AB227" s="287"/>
      <c r="AC227" s="287"/>
      <c r="AD227" s="287"/>
      <c r="AF227" s="161" t="s">
        <v>142</v>
      </c>
      <c r="AG227" s="171" t="s">
        <v>801</v>
      </c>
      <c r="AH227" s="236"/>
      <c r="AI227" s="236">
        <f>Input!AE225</f>
        <v>0</v>
      </c>
      <c r="AL227" s="161" t="s">
        <v>142</v>
      </c>
      <c r="AM227" s="171" t="s">
        <v>801</v>
      </c>
      <c r="AN227" s="233">
        <f>Input!AF225</f>
        <v>0</v>
      </c>
      <c r="AO227" s="233">
        <f>AN227*'Water Use Current M&amp;I'!$I$5</f>
        <v>0</v>
      </c>
      <c r="AS227" s="179" t="s">
        <v>142</v>
      </c>
      <c r="AT227" s="171" t="s">
        <v>801</v>
      </c>
      <c r="AU227" s="173">
        <f>Input!AG225</f>
        <v>0</v>
      </c>
      <c r="AV227" s="173">
        <v>0</v>
      </c>
      <c r="AW227" s="170"/>
      <c r="AX227" s="170">
        <f>AU227*'Water Use Current M&amp;I'!$I$226</f>
        <v>0</v>
      </c>
      <c r="AY227" s="173">
        <f t="shared" si="186"/>
        <v>0</v>
      </c>
    </row>
    <row r="228" spans="1:51" x14ac:dyDescent="0.3">
      <c r="A228" s="179" t="s">
        <v>142</v>
      </c>
      <c r="B228" s="333" t="s">
        <v>802</v>
      </c>
      <c r="C228" s="333">
        <f>Input!$J$61</f>
        <v>11635</v>
      </c>
      <c r="D228" s="178">
        <f>'Current Groundwater M&amp;I'!K226</f>
        <v>8.6377309999999999E-2</v>
      </c>
      <c r="E228" s="36">
        <f t="shared" ref="E228:E229" si="206">$E$226</f>
        <v>17600</v>
      </c>
      <c r="F228" s="36">
        <f t="shared" ref="F228:F229" si="207">$F$226</f>
        <v>19100</v>
      </c>
      <c r="G228" s="36">
        <f t="shared" ref="G228:G229" si="208">$G$226</f>
        <v>20900</v>
      </c>
      <c r="H228" s="22">
        <f t="shared" si="170"/>
        <v>1.0347027632246276E-2</v>
      </c>
      <c r="I228" s="22">
        <f t="shared" si="171"/>
        <v>1.2391763457458228E-2</v>
      </c>
      <c r="J228" s="22">
        <f t="shared" si="172"/>
        <v>1.4643284055412759E-2</v>
      </c>
      <c r="K228" s="22">
        <f t="shared" si="173"/>
        <v>14309.996505939476</v>
      </c>
      <c r="L228" s="22">
        <f t="shared" si="174"/>
        <v>14907.330411579398</v>
      </c>
      <c r="M228" s="35">
        <f t="shared" si="175"/>
        <v>15593.957162952576</v>
      </c>
      <c r="N228" s="36">
        <f t="shared" ref="N228:N229" si="209">$N$226</f>
        <v>306</v>
      </c>
      <c r="O228" s="22">
        <f t="shared" si="177"/>
        <v>4378858.9308174802</v>
      </c>
      <c r="P228" s="22">
        <f t="shared" si="178"/>
        <v>4561643.1059432961</v>
      </c>
      <c r="Q228" s="35">
        <f t="shared" si="179"/>
        <v>4771750.8918634886</v>
      </c>
      <c r="R228" s="288">
        <f t="shared" si="180"/>
        <v>4906.730374927527</v>
      </c>
      <c r="S228" s="288">
        <f t="shared" si="181"/>
        <v>5111.5491823647599</v>
      </c>
      <c r="T228" s="288">
        <f t="shared" si="182"/>
        <v>5346.9854618776317</v>
      </c>
      <c r="U228" s="288">
        <f>R228*'Water Use Current M&amp;I'!I228</f>
        <v>1717.3556312246344</v>
      </c>
      <c r="V228" s="288">
        <f>S228*'Water Use Current M&amp;I'!I228</f>
        <v>1789.0422138276658</v>
      </c>
      <c r="W228" s="288">
        <f>T228*'Water Use Current M&amp;I'!I228</f>
        <v>1871.4449116571709</v>
      </c>
      <c r="X228" s="290">
        <f t="shared" si="183"/>
        <v>148.34055973853592</v>
      </c>
      <c r="Y228" s="290">
        <f t="shared" si="184"/>
        <v>154.53265390687858</v>
      </c>
      <c r="Z228" s="292">
        <f t="shared" si="185"/>
        <v>161.65037728213406</v>
      </c>
      <c r="AA228" s="287"/>
      <c r="AB228" s="287"/>
      <c r="AC228" s="287"/>
      <c r="AD228" s="287"/>
      <c r="AF228" s="161" t="s">
        <v>142</v>
      </c>
      <c r="AG228" s="171" t="s">
        <v>802</v>
      </c>
      <c r="AH228" s="236"/>
      <c r="AI228" s="236">
        <f>Input!AE226</f>
        <v>0</v>
      </c>
      <c r="AL228" s="161" t="s">
        <v>142</v>
      </c>
      <c r="AM228" s="171" t="s">
        <v>802</v>
      </c>
      <c r="AN228" s="233">
        <f>Input!AF226</f>
        <v>0</v>
      </c>
      <c r="AO228" s="233">
        <f>AN228*'Water Use Current M&amp;I'!$I$5</f>
        <v>0</v>
      </c>
      <c r="AS228" s="179" t="s">
        <v>142</v>
      </c>
      <c r="AT228" s="171" t="s">
        <v>802</v>
      </c>
      <c r="AU228" s="173">
        <f>Input!AG226</f>
        <v>0</v>
      </c>
      <c r="AV228" s="173">
        <v>0</v>
      </c>
      <c r="AW228" s="170"/>
      <c r="AX228" s="170">
        <f>AU228*'Water Use Current M&amp;I'!$I$226</f>
        <v>0</v>
      </c>
      <c r="AY228" s="173">
        <f t="shared" si="186"/>
        <v>0</v>
      </c>
    </row>
    <row r="229" spans="1:51" x14ac:dyDescent="0.3">
      <c r="A229" s="179" t="s">
        <v>142</v>
      </c>
      <c r="B229" s="333" t="s">
        <v>803</v>
      </c>
      <c r="C229" s="333">
        <f>Input!$J$61</f>
        <v>11635</v>
      </c>
      <c r="D229" s="178">
        <f>'Current Groundwater M&amp;I'!K227</f>
        <v>5.2428020000000004E-3</v>
      </c>
      <c r="E229" s="36">
        <f t="shared" si="206"/>
        <v>17600</v>
      </c>
      <c r="F229" s="36">
        <f t="shared" si="207"/>
        <v>19100</v>
      </c>
      <c r="G229" s="36">
        <f t="shared" si="208"/>
        <v>20900</v>
      </c>
      <c r="H229" s="22">
        <f t="shared" si="170"/>
        <v>1.0347027632246276E-2</v>
      </c>
      <c r="I229" s="22">
        <f t="shared" si="171"/>
        <v>1.2391763457458228E-2</v>
      </c>
      <c r="J229" s="22">
        <f t="shared" si="172"/>
        <v>1.4643284055412759E-2</v>
      </c>
      <c r="K229" s="22">
        <f t="shared" si="173"/>
        <v>14309.996505939476</v>
      </c>
      <c r="L229" s="22">
        <f t="shared" si="174"/>
        <v>14907.330411579398</v>
      </c>
      <c r="M229" s="35">
        <f t="shared" si="175"/>
        <v>15593.957162952576</v>
      </c>
      <c r="N229" s="36">
        <f t="shared" si="209"/>
        <v>306</v>
      </c>
      <c r="O229" s="22">
        <f t="shared" si="177"/>
        <v>4378858.9308174802</v>
      </c>
      <c r="P229" s="22">
        <f t="shared" si="178"/>
        <v>4561643.1059432961</v>
      </c>
      <c r="Q229" s="35">
        <f t="shared" si="179"/>
        <v>4771750.8918634886</v>
      </c>
      <c r="R229" s="288">
        <f t="shared" si="180"/>
        <v>4906.730374927527</v>
      </c>
      <c r="S229" s="288">
        <f t="shared" si="181"/>
        <v>5111.5491823647599</v>
      </c>
      <c r="T229" s="288">
        <f t="shared" si="182"/>
        <v>5346.9854618776317</v>
      </c>
      <c r="U229" s="288">
        <f>R229*'Water Use Current M&amp;I'!I229</f>
        <v>1717.3556312246344</v>
      </c>
      <c r="V229" s="288">
        <f>S229*'Water Use Current M&amp;I'!I229</f>
        <v>1789.0422138276658</v>
      </c>
      <c r="W229" s="288">
        <f>T229*'Water Use Current M&amp;I'!I229</f>
        <v>1871.4449116571709</v>
      </c>
      <c r="X229" s="290">
        <f t="shared" si="183"/>
        <v>9.0037555380957759</v>
      </c>
      <c r="Y229" s="290">
        <f t="shared" si="184"/>
        <v>9.3795940967401155</v>
      </c>
      <c r="Z229" s="292">
        <f t="shared" si="185"/>
        <v>9.8116151257260391</v>
      </c>
      <c r="AA229" s="287"/>
      <c r="AB229" s="287"/>
      <c r="AC229" s="287"/>
      <c r="AD229" s="287"/>
      <c r="AF229" s="161" t="s">
        <v>142</v>
      </c>
      <c r="AG229" s="171" t="s">
        <v>803</v>
      </c>
      <c r="AH229" s="236"/>
      <c r="AI229" s="236">
        <f>Input!AE227</f>
        <v>0</v>
      </c>
      <c r="AL229" s="161" t="s">
        <v>142</v>
      </c>
      <c r="AM229" s="171" t="s">
        <v>803</v>
      </c>
      <c r="AN229" s="233">
        <f>Input!AF227</f>
        <v>0</v>
      </c>
      <c r="AO229" s="233">
        <f>AN229*'Water Use Current M&amp;I'!$I$5</f>
        <v>0</v>
      </c>
      <c r="AS229" s="179" t="s">
        <v>142</v>
      </c>
      <c r="AT229" s="171" t="s">
        <v>803</v>
      </c>
      <c r="AU229" s="173">
        <f>Input!AG227</f>
        <v>0</v>
      </c>
      <c r="AV229" s="173">
        <v>0</v>
      </c>
      <c r="AW229" s="170"/>
      <c r="AX229" s="170">
        <f>AU229*'Water Use Current M&amp;I'!$I$226</f>
        <v>0</v>
      </c>
      <c r="AY229" s="173">
        <f t="shared" si="186"/>
        <v>0</v>
      </c>
    </row>
    <row r="230" spans="1:51" x14ac:dyDescent="0.3">
      <c r="A230" s="179" t="s">
        <v>332</v>
      </c>
      <c r="B230" s="333" t="s">
        <v>807</v>
      </c>
      <c r="C230" s="333">
        <f>Input!$J$62</f>
        <v>23497</v>
      </c>
      <c r="D230" s="178">
        <f>'Current Groundwater M&amp;I'!K228</f>
        <v>4.9367999999999999E-3</v>
      </c>
      <c r="E230" s="319">
        <f>Input!$Z$62</f>
        <v>50200</v>
      </c>
      <c r="F230" s="319">
        <f>Input!$AA$62</f>
        <v>55100</v>
      </c>
      <c r="G230" s="319">
        <f>Input!$AB$62</f>
        <v>62700</v>
      </c>
      <c r="H230" s="22">
        <f t="shared" si="170"/>
        <v>1.8978556831780385E-2</v>
      </c>
      <c r="I230" s="22">
        <f t="shared" si="171"/>
        <v>2.1306924068310015E-2</v>
      </c>
      <c r="J230" s="22">
        <f t="shared" si="172"/>
        <v>2.453721735531017E-2</v>
      </c>
      <c r="K230" s="22">
        <f t="shared" si="173"/>
        <v>34344.568711806533</v>
      </c>
      <c r="L230" s="22">
        <f t="shared" si="174"/>
        <v>35981.727307065179</v>
      </c>
      <c r="M230" s="35">
        <f t="shared" si="175"/>
        <v>38383.093934699944</v>
      </c>
      <c r="N230" s="36">
        <f>Input!K62</f>
        <v>243</v>
      </c>
      <c r="O230" s="22">
        <f t="shared" si="177"/>
        <v>8345730.1969689876</v>
      </c>
      <c r="P230" s="22">
        <f t="shared" si="178"/>
        <v>8743559.7356168386</v>
      </c>
      <c r="Q230" s="35">
        <f t="shared" si="179"/>
        <v>9327091.826132087</v>
      </c>
      <c r="R230" s="288">
        <f t="shared" si="180"/>
        <v>9351.807972213599</v>
      </c>
      <c r="S230" s="288">
        <f t="shared" si="181"/>
        <v>9797.5958617454471</v>
      </c>
      <c r="T230" s="288">
        <f t="shared" si="182"/>
        <v>10451.472745772309</v>
      </c>
      <c r="U230" s="288">
        <f>R230*'Water Use Current M&amp;I'!I230</f>
        <v>3273.1327902747594</v>
      </c>
      <c r="V230" s="288">
        <f>S230*'Water Use Current M&amp;I'!I230</f>
        <v>3429.1585516109062</v>
      </c>
      <c r="W230" s="288">
        <f>T230*'Water Use Current M&amp;I'!I230</f>
        <v>3658.0154610203081</v>
      </c>
      <c r="X230" s="290">
        <f t="shared" si="183"/>
        <v>16.15880195902843</v>
      </c>
      <c r="Y230" s="290">
        <f t="shared" si="184"/>
        <v>16.929069937592722</v>
      </c>
      <c r="Z230" s="292">
        <f t="shared" si="185"/>
        <v>18.058890727965057</v>
      </c>
      <c r="AA230" s="287"/>
      <c r="AB230" s="287"/>
      <c r="AC230" s="287"/>
      <c r="AD230" s="287"/>
      <c r="AF230" s="161" t="s">
        <v>332</v>
      </c>
      <c r="AG230" s="171" t="s">
        <v>807</v>
      </c>
      <c r="AH230" s="236"/>
      <c r="AI230" s="236">
        <f>Input!AE228</f>
        <v>0</v>
      </c>
      <c r="AL230" s="161" t="s">
        <v>332</v>
      </c>
      <c r="AM230" s="171" t="s">
        <v>807</v>
      </c>
      <c r="AN230" s="233">
        <f>Input!AF228</f>
        <v>5600</v>
      </c>
      <c r="AO230" s="233">
        <f>AN230*'Water Use Current M&amp;I'!$I$5</f>
        <v>1959.9999999999998</v>
      </c>
      <c r="AS230" s="179" t="s">
        <v>332</v>
      </c>
      <c r="AT230" s="171" t="s">
        <v>807</v>
      </c>
      <c r="AU230" s="173">
        <f>Input!AG228</f>
        <v>500</v>
      </c>
      <c r="AV230" s="173">
        <v>0</v>
      </c>
      <c r="AW230" s="170"/>
      <c r="AX230" s="170">
        <f>AU230*'Water Use Current M&amp;I'!$I$230</f>
        <v>175</v>
      </c>
      <c r="AY230" s="173">
        <f t="shared" si="186"/>
        <v>0</v>
      </c>
    </row>
    <row r="231" spans="1:51" ht="16.2" customHeight="1" x14ac:dyDescent="0.3">
      <c r="A231" s="179" t="s">
        <v>332</v>
      </c>
      <c r="B231" s="333" t="s">
        <v>825</v>
      </c>
      <c r="C231" s="333">
        <f>Input!$J$62</f>
        <v>23497</v>
      </c>
      <c r="D231" s="178">
        <f>'Current Groundwater M&amp;I'!K229</f>
        <v>0.99382899899999999</v>
      </c>
      <c r="E231" s="36">
        <f>$E$230</f>
        <v>50200</v>
      </c>
      <c r="F231" s="36">
        <f>$F$230</f>
        <v>55100</v>
      </c>
      <c r="G231" s="36">
        <f>$G$230</f>
        <v>62700</v>
      </c>
      <c r="H231" s="22">
        <f t="shared" si="170"/>
        <v>1.8978556831780385E-2</v>
      </c>
      <c r="I231" s="22">
        <f t="shared" si="171"/>
        <v>2.1306924068310015E-2</v>
      </c>
      <c r="J231" s="22">
        <f t="shared" si="172"/>
        <v>2.453721735531017E-2</v>
      </c>
      <c r="K231" s="22">
        <f t="shared" si="173"/>
        <v>34344.568711806533</v>
      </c>
      <c r="L231" s="22">
        <f t="shared" si="174"/>
        <v>35981.727307065179</v>
      </c>
      <c r="M231" s="35">
        <f t="shared" si="175"/>
        <v>38383.093934699944</v>
      </c>
      <c r="N231" s="36">
        <f>$N$230</f>
        <v>243</v>
      </c>
      <c r="O231" s="22">
        <f t="shared" si="177"/>
        <v>8345730.1969689876</v>
      </c>
      <c r="P231" s="22">
        <f t="shared" si="178"/>
        <v>8743559.7356168386</v>
      </c>
      <c r="Q231" s="35">
        <f t="shared" si="179"/>
        <v>9327091.826132087</v>
      </c>
      <c r="R231" s="288">
        <f t="shared" si="180"/>
        <v>9351.807972213599</v>
      </c>
      <c r="S231" s="288">
        <f t="shared" si="181"/>
        <v>9797.5958617454471</v>
      </c>
      <c r="T231" s="288">
        <f t="shared" si="182"/>
        <v>10451.472745772309</v>
      </c>
      <c r="U231" s="288">
        <f>R231*'Water Use Current M&amp;I'!I231</f>
        <v>3273.1327902747594</v>
      </c>
      <c r="V231" s="288">
        <f>S231*'Water Use Current M&amp;I'!I231</f>
        <v>3429.1585516109062</v>
      </c>
      <c r="W231" s="288">
        <f>T231*'Water Use Current M&amp;I'!I231</f>
        <v>3658.0154610203081</v>
      </c>
      <c r="X231" s="290">
        <f t="shared" si="183"/>
        <v>3252.9342845528408</v>
      </c>
      <c r="Y231" s="290">
        <f t="shared" si="184"/>
        <v>3407.9972107597569</v>
      </c>
      <c r="Z231" s="292">
        <f t="shared" si="185"/>
        <v>3635.4418439523361</v>
      </c>
      <c r="AA231" s="287"/>
      <c r="AB231" s="287"/>
      <c r="AC231" s="287"/>
      <c r="AD231" s="287"/>
      <c r="AF231" s="161" t="s">
        <v>332</v>
      </c>
      <c r="AG231" s="171" t="s">
        <v>825</v>
      </c>
      <c r="AH231" s="236" t="s">
        <v>738</v>
      </c>
      <c r="AI231" s="236">
        <f>Input!AE229</f>
        <v>570</v>
      </c>
      <c r="AL231" s="161" t="s">
        <v>332</v>
      </c>
      <c r="AM231" s="171" t="s">
        <v>825</v>
      </c>
      <c r="AN231" s="233">
        <f>Input!AF229</f>
        <v>0</v>
      </c>
      <c r="AO231" s="233">
        <f>AN231*'Water Use Current M&amp;I'!$I$5</f>
        <v>0</v>
      </c>
      <c r="AP231" s="312" t="s">
        <v>629</v>
      </c>
      <c r="AQ231" s="311"/>
      <c r="AR231" s="308"/>
      <c r="AS231" s="179" t="s">
        <v>332</v>
      </c>
      <c r="AT231" s="171" t="s">
        <v>825</v>
      </c>
      <c r="AU231" s="173">
        <f>Input!AG229</f>
        <v>500</v>
      </c>
      <c r="AV231" s="170">
        <v>1</v>
      </c>
      <c r="AW231" s="138" t="s">
        <v>634</v>
      </c>
      <c r="AX231" s="170">
        <f>AU231*'Water Use Current M&amp;I'!$I$230</f>
        <v>175</v>
      </c>
      <c r="AY231" s="173">
        <f t="shared" si="186"/>
        <v>175</v>
      </c>
    </row>
    <row r="232" spans="1:51" x14ac:dyDescent="0.3">
      <c r="A232" s="179" t="s">
        <v>332</v>
      </c>
      <c r="B232" s="333" t="s">
        <v>827</v>
      </c>
      <c r="C232" s="333">
        <f>Input!$J$62</f>
        <v>23497</v>
      </c>
      <c r="D232" s="178">
        <f>'Current Groundwater M&amp;I'!K230</f>
        <v>1.2342E-3</v>
      </c>
      <c r="E232" s="36">
        <f>$E$230</f>
        <v>50200</v>
      </c>
      <c r="F232" s="36">
        <f>$F$230</f>
        <v>55100</v>
      </c>
      <c r="G232" s="36">
        <f>$G$230</f>
        <v>62700</v>
      </c>
      <c r="H232" s="22">
        <f t="shared" si="170"/>
        <v>1.8978556831780385E-2</v>
      </c>
      <c r="I232" s="22">
        <f t="shared" si="171"/>
        <v>2.1306924068310015E-2</v>
      </c>
      <c r="J232" s="22">
        <f t="shared" si="172"/>
        <v>2.453721735531017E-2</v>
      </c>
      <c r="K232" s="22">
        <f t="shared" si="173"/>
        <v>34344.568711806533</v>
      </c>
      <c r="L232" s="22">
        <f t="shared" si="174"/>
        <v>35981.727307065179</v>
      </c>
      <c r="M232" s="35">
        <f t="shared" si="175"/>
        <v>38383.093934699944</v>
      </c>
      <c r="N232" s="36">
        <f>$N$230</f>
        <v>243</v>
      </c>
      <c r="O232" s="22">
        <f t="shared" si="177"/>
        <v>8345730.1969689876</v>
      </c>
      <c r="P232" s="22">
        <f t="shared" si="178"/>
        <v>8743559.7356168386</v>
      </c>
      <c r="Q232" s="35">
        <f t="shared" si="179"/>
        <v>9327091.826132087</v>
      </c>
      <c r="R232" s="288">
        <f t="shared" si="180"/>
        <v>9351.807972213599</v>
      </c>
      <c r="S232" s="288">
        <f t="shared" si="181"/>
        <v>9797.5958617454471</v>
      </c>
      <c r="T232" s="288">
        <f t="shared" si="182"/>
        <v>10451.472745772309</v>
      </c>
      <c r="U232" s="288">
        <f>R232*'Water Use Current M&amp;I'!I232</f>
        <v>3273.1327902747594</v>
      </c>
      <c r="V232" s="288">
        <f>S232*'Water Use Current M&amp;I'!I232</f>
        <v>3429.1585516109062</v>
      </c>
      <c r="W232" s="288">
        <f>T232*'Water Use Current M&amp;I'!I232</f>
        <v>3658.0154610203081</v>
      </c>
      <c r="X232" s="290">
        <f t="shared" si="183"/>
        <v>4.0397004897571076</v>
      </c>
      <c r="Y232" s="290">
        <f t="shared" si="184"/>
        <v>4.2322674843981805</v>
      </c>
      <c r="Z232" s="292">
        <f t="shared" si="185"/>
        <v>4.5147226819912643</v>
      </c>
      <c r="AA232" s="287"/>
      <c r="AB232" s="287"/>
      <c r="AC232" s="287"/>
      <c r="AD232" s="287"/>
      <c r="AF232" s="161" t="s">
        <v>332</v>
      </c>
      <c r="AG232" s="171" t="s">
        <v>827</v>
      </c>
      <c r="AH232" s="236"/>
      <c r="AI232" s="236">
        <f>Input!AE230</f>
        <v>0</v>
      </c>
      <c r="AL232" s="161" t="s">
        <v>332</v>
      </c>
      <c r="AM232" s="171" t="s">
        <v>827</v>
      </c>
      <c r="AN232" s="233">
        <f>Input!AF230</f>
        <v>0</v>
      </c>
      <c r="AO232" s="233">
        <f>AN232*'Water Use Current M&amp;I'!$I$5</f>
        <v>0</v>
      </c>
      <c r="AS232" s="179" t="s">
        <v>332</v>
      </c>
      <c r="AT232" s="171" t="s">
        <v>827</v>
      </c>
      <c r="AU232" s="173">
        <f>Input!AG230</f>
        <v>500</v>
      </c>
      <c r="AV232" s="173">
        <v>0</v>
      </c>
      <c r="AW232" s="170"/>
      <c r="AX232" s="170">
        <f>AU232*'Water Use Current M&amp;I'!$I$230</f>
        <v>175</v>
      </c>
      <c r="AY232" s="173">
        <f t="shared" si="186"/>
        <v>0</v>
      </c>
    </row>
    <row r="233" spans="1:51" x14ac:dyDescent="0.3">
      <c r="A233" s="179" t="s">
        <v>149</v>
      </c>
      <c r="B233" s="333" t="s">
        <v>779</v>
      </c>
      <c r="C233" s="333">
        <f>Input!$J$63</f>
        <v>6614</v>
      </c>
      <c r="D233" s="178">
        <f>'Current Groundwater M&amp;I'!K231</f>
        <v>9.0716699999999996E-4</v>
      </c>
      <c r="E233" s="319">
        <f>Input!$Z$63</f>
        <v>11000</v>
      </c>
      <c r="F233" s="319">
        <f>Input!$AA$63</f>
        <v>11500</v>
      </c>
      <c r="G233" s="319">
        <f>Input!$AB$63</f>
        <v>12100</v>
      </c>
      <c r="H233" s="22">
        <f t="shared" si="170"/>
        <v>1.2717666455969237E-2</v>
      </c>
      <c r="I233" s="22">
        <f t="shared" si="171"/>
        <v>1.3828960520240083E-2</v>
      </c>
      <c r="J233" s="22">
        <f t="shared" si="172"/>
        <v>1.5100420951077359E-2</v>
      </c>
      <c r="K233" s="22">
        <f t="shared" si="173"/>
        <v>8529.5955355456335</v>
      </c>
      <c r="L233" s="22">
        <f t="shared" si="174"/>
        <v>8721.2957752847724</v>
      </c>
      <c r="M233" s="35">
        <f t="shared" si="175"/>
        <v>8945.9152689928833</v>
      </c>
      <c r="N233" s="36">
        <f>Input!K63</f>
        <v>274</v>
      </c>
      <c r="O233" s="22">
        <f t="shared" si="177"/>
        <v>2337109.1767395036</v>
      </c>
      <c r="P233" s="22">
        <f t="shared" si="178"/>
        <v>2389635.0424280278</v>
      </c>
      <c r="Q233" s="35">
        <f t="shared" si="179"/>
        <v>2451180.7837040499</v>
      </c>
      <c r="R233" s="288">
        <f t="shared" si="180"/>
        <v>2618.847687995451</v>
      </c>
      <c r="S233" s="288">
        <f t="shared" si="181"/>
        <v>2677.7055467927266</v>
      </c>
      <c r="T233" s="288">
        <f t="shared" si="182"/>
        <v>2746.6706271795733</v>
      </c>
      <c r="U233" s="288">
        <f>R233*'Water Use Current M&amp;I'!I233</f>
        <v>916.59669079840774</v>
      </c>
      <c r="V233" s="288">
        <f>S233*'Water Use Current M&amp;I'!I233</f>
        <v>937.19694137745421</v>
      </c>
      <c r="W233" s="288">
        <f>T233*'Water Use Current M&amp;I'!I233</f>
        <v>961.3347195128506</v>
      </c>
      <c r="X233" s="290">
        <f t="shared" si="183"/>
        <v>0.83150627020151913</v>
      </c>
      <c r="Y233" s="290">
        <f t="shared" si="184"/>
        <v>0.850194137718561</v>
      </c>
      <c r="Z233" s="292">
        <f t="shared" si="185"/>
        <v>0.87209113349631406</v>
      </c>
      <c r="AA233" s="287"/>
      <c r="AB233" s="287"/>
      <c r="AC233" s="287"/>
      <c r="AD233" s="287"/>
      <c r="AF233" s="161" t="s">
        <v>149</v>
      </c>
      <c r="AG233" s="171" t="s">
        <v>779</v>
      </c>
      <c r="AH233" s="236"/>
      <c r="AI233" s="236">
        <f>Input!AE231</f>
        <v>0</v>
      </c>
      <c r="AL233" s="161" t="s">
        <v>149</v>
      </c>
      <c r="AM233" s="171" t="s">
        <v>779</v>
      </c>
      <c r="AN233" s="233">
        <f>Input!AF231</f>
        <v>0</v>
      </c>
      <c r="AO233" s="233">
        <f>AN233*'Water Use Current M&amp;I'!$I$5</f>
        <v>0</v>
      </c>
      <c r="AS233" s="179" t="s">
        <v>149</v>
      </c>
      <c r="AT233" s="171" t="s">
        <v>779</v>
      </c>
      <c r="AU233" s="173">
        <f>Input!AG231</f>
        <v>0</v>
      </c>
      <c r="AV233" s="173">
        <v>0</v>
      </c>
      <c r="AW233" s="170"/>
      <c r="AX233" s="170">
        <f>AU233*'Water Use Current M&amp;I'!$I$233</f>
        <v>0</v>
      </c>
      <c r="AY233" s="173">
        <f t="shared" si="186"/>
        <v>0</v>
      </c>
    </row>
    <row r="234" spans="1:51" x14ac:dyDescent="0.3">
      <c r="A234" s="179" t="s">
        <v>149</v>
      </c>
      <c r="B234" s="333" t="s">
        <v>800</v>
      </c>
      <c r="C234" s="333">
        <f>Input!$J$63</f>
        <v>6614</v>
      </c>
      <c r="D234" s="178">
        <f>'Current Groundwater M&amp;I'!K232</f>
        <v>2.2679169999999999E-3</v>
      </c>
      <c r="E234" s="36">
        <f>$E$233</f>
        <v>11000</v>
      </c>
      <c r="F234" s="36">
        <f>$F$233</f>
        <v>11500</v>
      </c>
      <c r="G234" s="36">
        <f>$G$233</f>
        <v>12100</v>
      </c>
      <c r="H234" s="22">
        <f t="shared" si="170"/>
        <v>1.2717666455969237E-2</v>
      </c>
      <c r="I234" s="22">
        <f t="shared" si="171"/>
        <v>1.3828960520240083E-2</v>
      </c>
      <c r="J234" s="22">
        <f t="shared" si="172"/>
        <v>1.5100420951077359E-2</v>
      </c>
      <c r="K234" s="22">
        <f t="shared" si="173"/>
        <v>8529.5955355456335</v>
      </c>
      <c r="L234" s="22">
        <f t="shared" si="174"/>
        <v>8721.2957752847724</v>
      </c>
      <c r="M234" s="35">
        <f t="shared" si="175"/>
        <v>8945.9152689928833</v>
      </c>
      <c r="N234" s="36">
        <f>$N$233</f>
        <v>274</v>
      </c>
      <c r="O234" s="22">
        <f t="shared" si="177"/>
        <v>2337109.1767395036</v>
      </c>
      <c r="P234" s="22">
        <f t="shared" si="178"/>
        <v>2389635.0424280278</v>
      </c>
      <c r="Q234" s="35">
        <f t="shared" si="179"/>
        <v>2451180.7837040499</v>
      </c>
      <c r="R234" s="288">
        <f t="shared" si="180"/>
        <v>2618.847687995451</v>
      </c>
      <c r="S234" s="288">
        <f t="shared" si="181"/>
        <v>2677.7055467927266</v>
      </c>
      <c r="T234" s="288">
        <f t="shared" si="182"/>
        <v>2746.6706271795733</v>
      </c>
      <c r="U234" s="288">
        <f>R234*'Water Use Current M&amp;I'!I234</f>
        <v>916.59669079840774</v>
      </c>
      <c r="V234" s="288">
        <f>S234*'Water Use Current M&amp;I'!I234</f>
        <v>937.19694137745421</v>
      </c>
      <c r="W234" s="288">
        <f>T234*'Water Use Current M&amp;I'!I234</f>
        <v>961.3347195128506</v>
      </c>
      <c r="X234" s="290">
        <f t="shared" si="183"/>
        <v>2.0787652172054525</v>
      </c>
      <c r="Y234" s="290">
        <f t="shared" si="184"/>
        <v>2.1254848756979317</v>
      </c>
      <c r="Z234" s="292">
        <f t="shared" si="185"/>
        <v>2.1802273530734255</v>
      </c>
      <c r="AA234" s="287"/>
      <c r="AB234" s="287"/>
      <c r="AC234" s="287"/>
      <c r="AD234" s="287"/>
      <c r="AF234" s="161" t="s">
        <v>149</v>
      </c>
      <c r="AG234" s="171" t="s">
        <v>800</v>
      </c>
      <c r="AH234" s="236"/>
      <c r="AI234" s="236">
        <f>Input!AE232</f>
        <v>0</v>
      </c>
      <c r="AL234" s="161" t="s">
        <v>149</v>
      </c>
      <c r="AM234" s="171" t="s">
        <v>800</v>
      </c>
      <c r="AN234" s="233">
        <f>Input!AF232</f>
        <v>0</v>
      </c>
      <c r="AO234" s="233">
        <f>AN234*'Water Use Current M&amp;I'!$I$5</f>
        <v>0</v>
      </c>
      <c r="AS234" s="179" t="s">
        <v>149</v>
      </c>
      <c r="AT234" s="171" t="s">
        <v>800</v>
      </c>
      <c r="AU234" s="173">
        <f>Input!AG232</f>
        <v>0</v>
      </c>
      <c r="AV234" s="173">
        <v>0</v>
      </c>
      <c r="AW234" s="170"/>
      <c r="AX234" s="170">
        <f>AU234*'Water Use Current M&amp;I'!$I$233</f>
        <v>0</v>
      </c>
      <c r="AY234" s="173">
        <f t="shared" si="186"/>
        <v>0</v>
      </c>
    </row>
    <row r="235" spans="1:51" x14ac:dyDescent="0.3">
      <c r="A235" s="179" t="s">
        <v>149</v>
      </c>
      <c r="B235" s="333" t="s">
        <v>802</v>
      </c>
      <c r="C235" s="333">
        <f>Input!$J$63</f>
        <v>6614</v>
      </c>
      <c r="D235" s="178">
        <f>'Current Groundwater M&amp;I'!K233</f>
        <v>0.72558209900000004</v>
      </c>
      <c r="E235" s="36">
        <f t="shared" ref="E235:E237" si="210">$E$233</f>
        <v>11000</v>
      </c>
      <c r="F235" s="36">
        <f t="shared" ref="F235:F237" si="211">$F$233</f>
        <v>11500</v>
      </c>
      <c r="G235" s="36">
        <f t="shared" ref="G235:G237" si="212">$G$233</f>
        <v>12100</v>
      </c>
      <c r="H235" s="22">
        <f t="shared" si="170"/>
        <v>1.2717666455969237E-2</v>
      </c>
      <c r="I235" s="22">
        <f t="shared" si="171"/>
        <v>1.3828960520240083E-2</v>
      </c>
      <c r="J235" s="22">
        <f t="shared" si="172"/>
        <v>1.5100420951077359E-2</v>
      </c>
      <c r="K235" s="22">
        <f t="shared" si="173"/>
        <v>8529.5955355456335</v>
      </c>
      <c r="L235" s="22">
        <f t="shared" si="174"/>
        <v>8721.2957752847724</v>
      </c>
      <c r="M235" s="35">
        <f t="shared" si="175"/>
        <v>8945.9152689928833</v>
      </c>
      <c r="N235" s="36">
        <f t="shared" ref="N235:N237" si="213">$N$233</f>
        <v>274</v>
      </c>
      <c r="O235" s="22">
        <f t="shared" si="177"/>
        <v>2337109.1767395036</v>
      </c>
      <c r="P235" s="22">
        <f t="shared" si="178"/>
        <v>2389635.0424280278</v>
      </c>
      <c r="Q235" s="35">
        <f t="shared" si="179"/>
        <v>2451180.7837040499</v>
      </c>
      <c r="R235" s="288">
        <f t="shared" si="180"/>
        <v>2618.847687995451</v>
      </c>
      <c r="S235" s="288">
        <f t="shared" si="181"/>
        <v>2677.7055467927266</v>
      </c>
      <c r="T235" s="288">
        <f t="shared" si="182"/>
        <v>2746.6706271795733</v>
      </c>
      <c r="U235" s="288">
        <f>R235*'Water Use Current M&amp;I'!I235</f>
        <v>916.59669079840774</v>
      </c>
      <c r="V235" s="288">
        <f>S235*'Water Use Current M&amp;I'!I235</f>
        <v>937.19694137745421</v>
      </c>
      <c r="W235" s="288">
        <f>T235*'Water Use Current M&amp;I'!I235</f>
        <v>961.3347195128506</v>
      </c>
      <c r="X235" s="290">
        <f t="shared" si="183"/>
        <v>665.06615084596274</v>
      </c>
      <c r="Y235" s="290">
        <f t="shared" si="184"/>
        <v>680.01332390103323</v>
      </c>
      <c r="Z235" s="292">
        <f t="shared" si="185"/>
        <v>697.52726362571048</v>
      </c>
      <c r="AA235" s="287"/>
      <c r="AB235" s="287"/>
      <c r="AC235" s="287"/>
      <c r="AD235" s="287"/>
      <c r="AF235" s="161" t="s">
        <v>149</v>
      </c>
      <c r="AG235" s="171" t="s">
        <v>802</v>
      </c>
      <c r="AH235" s="236"/>
      <c r="AI235" s="236">
        <f>Input!AE233</f>
        <v>0</v>
      </c>
      <c r="AL235" s="161" t="s">
        <v>149</v>
      </c>
      <c r="AM235" s="171" t="s">
        <v>802</v>
      </c>
      <c r="AN235" s="233">
        <f>Input!AF233</f>
        <v>0</v>
      </c>
      <c r="AO235" s="233">
        <f>AN235*'Water Use Current M&amp;I'!$I$5</f>
        <v>0</v>
      </c>
      <c r="AS235" s="179" t="s">
        <v>149</v>
      </c>
      <c r="AT235" s="171" t="s">
        <v>802</v>
      </c>
      <c r="AU235" s="173">
        <f>Input!AG233</f>
        <v>0</v>
      </c>
      <c r="AV235" s="173">
        <v>0</v>
      </c>
      <c r="AW235" s="170"/>
      <c r="AX235" s="170">
        <f>AU235*'Water Use Current M&amp;I'!$I$233</f>
        <v>0</v>
      </c>
      <c r="AY235" s="173">
        <f t="shared" si="186"/>
        <v>0</v>
      </c>
    </row>
    <row r="236" spans="1:51" x14ac:dyDescent="0.3">
      <c r="A236" s="179" t="s">
        <v>149</v>
      </c>
      <c r="B236" s="333" t="s">
        <v>803</v>
      </c>
      <c r="C236" s="333">
        <f>Input!$J$63</f>
        <v>6614</v>
      </c>
      <c r="D236" s="178">
        <f>'Current Groundwater M&amp;I'!K234</f>
        <v>0.25098276400000002</v>
      </c>
      <c r="E236" s="36">
        <f t="shared" si="210"/>
        <v>11000</v>
      </c>
      <c r="F236" s="36">
        <f t="shared" si="211"/>
        <v>11500</v>
      </c>
      <c r="G236" s="36">
        <f t="shared" si="212"/>
        <v>12100</v>
      </c>
      <c r="H236" s="22">
        <f t="shared" si="170"/>
        <v>1.2717666455969237E-2</v>
      </c>
      <c r="I236" s="22">
        <f t="shared" si="171"/>
        <v>1.3828960520240083E-2</v>
      </c>
      <c r="J236" s="22">
        <f t="shared" si="172"/>
        <v>1.5100420951077359E-2</v>
      </c>
      <c r="K236" s="22">
        <f t="shared" si="173"/>
        <v>8529.5955355456335</v>
      </c>
      <c r="L236" s="22">
        <f t="shared" si="174"/>
        <v>8721.2957752847724</v>
      </c>
      <c r="M236" s="35">
        <f t="shared" si="175"/>
        <v>8945.9152689928833</v>
      </c>
      <c r="N236" s="36">
        <f t="shared" si="213"/>
        <v>274</v>
      </c>
      <c r="O236" s="22">
        <f t="shared" si="177"/>
        <v>2337109.1767395036</v>
      </c>
      <c r="P236" s="22">
        <f t="shared" si="178"/>
        <v>2389635.0424280278</v>
      </c>
      <c r="Q236" s="35">
        <f t="shared" si="179"/>
        <v>2451180.7837040499</v>
      </c>
      <c r="R236" s="288">
        <f t="shared" si="180"/>
        <v>2618.847687995451</v>
      </c>
      <c r="S236" s="288">
        <f t="shared" si="181"/>
        <v>2677.7055467927266</v>
      </c>
      <c r="T236" s="288">
        <f t="shared" si="182"/>
        <v>2746.6706271795733</v>
      </c>
      <c r="U236" s="288">
        <f>R236*'Water Use Current M&amp;I'!I236</f>
        <v>916.59669079840774</v>
      </c>
      <c r="V236" s="288">
        <f>S236*'Water Use Current M&amp;I'!I236</f>
        <v>937.19694137745421</v>
      </c>
      <c r="W236" s="288">
        <f>T236*'Water Use Current M&amp;I'!I236</f>
        <v>961.3347195128506</v>
      </c>
      <c r="X236" s="290">
        <f t="shared" si="183"/>
        <v>230.04997092983777</v>
      </c>
      <c r="Y236" s="290">
        <f t="shared" si="184"/>
        <v>235.22027875925946</v>
      </c>
      <c r="Z236" s="292">
        <f t="shared" si="185"/>
        <v>241.2784450325</v>
      </c>
      <c r="AA236" s="287"/>
      <c r="AB236" s="287"/>
      <c r="AC236" s="287"/>
      <c r="AD236" s="287"/>
      <c r="AF236" s="161" t="s">
        <v>149</v>
      </c>
      <c r="AG236" s="171" t="s">
        <v>803</v>
      </c>
      <c r="AH236" s="236"/>
      <c r="AI236" s="236">
        <f>Input!AE234</f>
        <v>0</v>
      </c>
      <c r="AL236" s="161" t="s">
        <v>149</v>
      </c>
      <c r="AM236" s="171" t="s">
        <v>803</v>
      </c>
      <c r="AN236" s="233">
        <f>Input!AF234</f>
        <v>0</v>
      </c>
      <c r="AO236" s="233">
        <f>AN236*'Water Use Current M&amp;I'!$I$5</f>
        <v>0</v>
      </c>
      <c r="AS236" s="179" t="s">
        <v>149</v>
      </c>
      <c r="AT236" s="171" t="s">
        <v>803</v>
      </c>
      <c r="AU236" s="173">
        <f>Input!AG234</f>
        <v>0</v>
      </c>
      <c r="AV236" s="173">
        <v>0</v>
      </c>
      <c r="AW236" s="170"/>
      <c r="AX236" s="170">
        <f>AU236*'Water Use Current M&amp;I'!$I$233</f>
        <v>0</v>
      </c>
      <c r="AY236" s="173">
        <f t="shared" si="186"/>
        <v>0</v>
      </c>
    </row>
    <row r="237" spans="1:51" x14ac:dyDescent="0.3">
      <c r="A237" s="179" t="s">
        <v>149</v>
      </c>
      <c r="B237" s="333" t="s">
        <v>814</v>
      </c>
      <c r="C237" s="333">
        <f>Input!$J$63</f>
        <v>6614</v>
      </c>
      <c r="D237" s="178">
        <f>'Current Groundwater M&amp;I'!K235</f>
        <v>2.0260054E-2</v>
      </c>
      <c r="E237" s="36">
        <f t="shared" si="210"/>
        <v>11000</v>
      </c>
      <c r="F237" s="36">
        <f t="shared" si="211"/>
        <v>11500</v>
      </c>
      <c r="G237" s="36">
        <f t="shared" si="212"/>
        <v>12100</v>
      </c>
      <c r="H237" s="22">
        <f t="shared" si="170"/>
        <v>1.2717666455969237E-2</v>
      </c>
      <c r="I237" s="22">
        <f t="shared" si="171"/>
        <v>1.3828960520240083E-2</v>
      </c>
      <c r="J237" s="22">
        <f t="shared" si="172"/>
        <v>1.5100420951077359E-2</v>
      </c>
      <c r="K237" s="22">
        <f t="shared" si="173"/>
        <v>8529.5955355456335</v>
      </c>
      <c r="L237" s="22">
        <f t="shared" si="174"/>
        <v>8721.2957752847724</v>
      </c>
      <c r="M237" s="35">
        <f t="shared" si="175"/>
        <v>8945.9152689928833</v>
      </c>
      <c r="N237" s="36">
        <f t="shared" si="213"/>
        <v>274</v>
      </c>
      <c r="O237" s="22">
        <f t="shared" si="177"/>
        <v>2337109.1767395036</v>
      </c>
      <c r="P237" s="22">
        <f t="shared" si="178"/>
        <v>2389635.0424280278</v>
      </c>
      <c r="Q237" s="35">
        <f t="shared" si="179"/>
        <v>2451180.7837040499</v>
      </c>
      <c r="R237" s="288">
        <f t="shared" si="180"/>
        <v>2618.847687995451</v>
      </c>
      <c r="S237" s="288">
        <f t="shared" si="181"/>
        <v>2677.7055467927266</v>
      </c>
      <c r="T237" s="288">
        <f t="shared" si="182"/>
        <v>2746.6706271795733</v>
      </c>
      <c r="U237" s="288">
        <f>R237*'Water Use Current M&amp;I'!I237</f>
        <v>916.59669079840774</v>
      </c>
      <c r="V237" s="288">
        <f>S237*'Water Use Current M&amp;I'!I237</f>
        <v>937.19694137745421</v>
      </c>
      <c r="W237" s="288">
        <f>T237*'Water Use Current M&amp;I'!I237</f>
        <v>961.3347195128506</v>
      </c>
      <c r="X237" s="290">
        <f t="shared" si="183"/>
        <v>18.570298451797044</v>
      </c>
      <c r="Y237" s="290">
        <f t="shared" si="184"/>
        <v>18.987660640942057</v>
      </c>
      <c r="Z237" s="292">
        <f t="shared" si="185"/>
        <v>19.476693329405208</v>
      </c>
      <c r="AA237" s="287"/>
      <c r="AB237" s="287"/>
      <c r="AC237" s="287"/>
      <c r="AD237" s="287"/>
      <c r="AF237" s="161" t="s">
        <v>295</v>
      </c>
      <c r="AG237" s="171" t="s">
        <v>834</v>
      </c>
      <c r="AH237" s="236"/>
      <c r="AI237" s="236">
        <f>Input!AE236</f>
        <v>0</v>
      </c>
      <c r="AL237" s="161" t="s">
        <v>295</v>
      </c>
      <c r="AM237" s="171" t="s">
        <v>834</v>
      </c>
      <c r="AN237" s="233">
        <f>Input!AF236</f>
        <v>0</v>
      </c>
      <c r="AO237" s="233">
        <f>AN237*'Water Use Current M&amp;I'!$I$5</f>
        <v>0</v>
      </c>
      <c r="AS237" s="179" t="s">
        <v>149</v>
      </c>
      <c r="AT237" s="171" t="s">
        <v>814</v>
      </c>
      <c r="AU237" s="173">
        <f>Input!AG235</f>
        <v>0</v>
      </c>
      <c r="AV237" s="173">
        <v>0</v>
      </c>
      <c r="AW237" s="170"/>
      <c r="AX237" s="170">
        <f>AU237*'Water Use Current M&amp;I'!$I$233</f>
        <v>0</v>
      </c>
      <c r="AY237" s="173">
        <f t="shared" si="186"/>
        <v>0</v>
      </c>
    </row>
    <row r="238" spans="1:51" x14ac:dyDescent="0.3">
      <c r="A238" s="179" t="s">
        <v>295</v>
      </c>
      <c r="B238" s="333" t="s">
        <v>834</v>
      </c>
      <c r="C238" s="333">
        <f>Input!$J$64</f>
        <v>705</v>
      </c>
      <c r="D238" s="178">
        <f>'Current Groundwater M&amp;I'!K236</f>
        <v>1</v>
      </c>
      <c r="E238" s="319">
        <f>Input!$Z$64</f>
        <v>800</v>
      </c>
      <c r="F238" s="319">
        <f>Input!$AA$64</f>
        <v>1100</v>
      </c>
      <c r="G238" s="319">
        <f>Input!$AB$64</f>
        <v>1400</v>
      </c>
      <c r="H238" s="22">
        <f t="shared" si="170"/>
        <v>3.1603481213914679E-3</v>
      </c>
      <c r="I238" s="22">
        <f t="shared" si="171"/>
        <v>1.1121691399354832E-2</v>
      </c>
      <c r="J238" s="22">
        <f t="shared" si="172"/>
        <v>1.7150742819777031E-2</v>
      </c>
      <c r="K238" s="22">
        <f t="shared" si="173"/>
        <v>750.99933422074355</v>
      </c>
      <c r="L238" s="22">
        <f t="shared" si="174"/>
        <v>880.62477821146956</v>
      </c>
      <c r="M238" s="35">
        <f t="shared" si="175"/>
        <v>993.47873656158345</v>
      </c>
      <c r="N238" s="36">
        <f>Input!K64</f>
        <v>182</v>
      </c>
      <c r="O238" s="22">
        <f t="shared" si="177"/>
        <v>136681.87882817534</v>
      </c>
      <c r="P238" s="22">
        <f t="shared" si="178"/>
        <v>160273.70963448746</v>
      </c>
      <c r="Q238" s="35">
        <f t="shared" si="179"/>
        <v>180813.13005420819</v>
      </c>
      <c r="R238" s="288">
        <f t="shared" si="180"/>
        <v>153.15887932091186</v>
      </c>
      <c r="S238" s="288">
        <f t="shared" si="181"/>
        <v>179.59470533092491</v>
      </c>
      <c r="T238" s="288">
        <f t="shared" si="182"/>
        <v>202.61015288224297</v>
      </c>
      <c r="U238" s="288">
        <f>R238*'Water Use Current M&amp;I'!I238</f>
        <v>53.605607762319153</v>
      </c>
      <c r="V238" s="288">
        <f>S238*'Water Use Current M&amp;I'!I238</f>
        <v>62.858146865823713</v>
      </c>
      <c r="W238" s="288">
        <f>T238*'Water Use Current M&amp;I'!I238</f>
        <v>70.913553508785029</v>
      </c>
      <c r="X238" s="290">
        <f t="shared" si="183"/>
        <v>53.605607762319153</v>
      </c>
      <c r="Y238" s="290">
        <f t="shared" si="184"/>
        <v>62.858146865823713</v>
      </c>
      <c r="Z238" s="292">
        <f t="shared" si="185"/>
        <v>70.913553508785029</v>
      </c>
      <c r="AA238" s="287"/>
      <c r="AB238" s="287"/>
      <c r="AC238" s="287"/>
      <c r="AD238" s="287"/>
      <c r="AF238" s="161" t="s">
        <v>185</v>
      </c>
      <c r="AG238" s="171" t="s">
        <v>819</v>
      </c>
      <c r="AH238" s="236"/>
      <c r="AI238" s="236">
        <f>Input!AE237</f>
        <v>180</v>
      </c>
      <c r="AL238" s="161" t="s">
        <v>185</v>
      </c>
      <c r="AM238" s="171" t="s">
        <v>819</v>
      </c>
      <c r="AN238" s="233">
        <f>Input!AF237</f>
        <v>0</v>
      </c>
      <c r="AO238" s="233">
        <f>AN238*'Water Use Current M&amp;I'!$I$5</f>
        <v>0</v>
      </c>
      <c r="AS238" s="179" t="s">
        <v>295</v>
      </c>
      <c r="AT238" s="171" t="s">
        <v>834</v>
      </c>
      <c r="AU238" s="173">
        <f>Input!AG236</f>
        <v>0</v>
      </c>
      <c r="AV238" s="173">
        <v>0</v>
      </c>
      <c r="AW238" s="170"/>
      <c r="AX238" s="170">
        <f>AU238*'Water Use Current M&amp;I'!$I$238</f>
        <v>0</v>
      </c>
      <c r="AY238" s="173">
        <f t="shared" si="186"/>
        <v>0</v>
      </c>
    </row>
    <row r="239" spans="1:51" x14ac:dyDescent="0.3">
      <c r="A239" s="179" t="s">
        <v>185</v>
      </c>
      <c r="B239" s="333" t="s">
        <v>819</v>
      </c>
      <c r="C239" s="333">
        <f>Input!$J$65</f>
        <v>7357</v>
      </c>
      <c r="D239" s="178">
        <f>'Current Groundwater M&amp;I'!K237</f>
        <v>4.6214489999999997E-3</v>
      </c>
      <c r="E239" s="319">
        <f>Input!$Z$65</f>
        <v>17600</v>
      </c>
      <c r="F239" s="319">
        <f>Input!$AA$65</f>
        <v>22000</v>
      </c>
      <c r="G239" s="319">
        <f>Input!$AB$65</f>
        <v>27400</v>
      </c>
      <c r="H239" s="22">
        <f t="shared" si="170"/>
        <v>2.1806166527349468E-2</v>
      </c>
      <c r="I239" s="22">
        <f t="shared" si="171"/>
        <v>2.7384755310204713E-2</v>
      </c>
      <c r="J239" s="22">
        <f t="shared" si="172"/>
        <v>3.2872269311097428E-2</v>
      </c>
      <c r="K239" s="22">
        <f t="shared" si="173"/>
        <v>11379.068503177226</v>
      </c>
      <c r="L239" s="22">
        <f t="shared" si="174"/>
        <v>12722.18534686553</v>
      </c>
      <c r="M239" s="35">
        <f t="shared" si="175"/>
        <v>14197.950556330305</v>
      </c>
      <c r="N239" s="36">
        <f>Input!K65</f>
        <v>289</v>
      </c>
      <c r="O239" s="22">
        <f t="shared" si="177"/>
        <v>3288550.7974182186</v>
      </c>
      <c r="P239" s="22">
        <f t="shared" si="178"/>
        <v>3676711.5652441382</v>
      </c>
      <c r="Q239" s="35">
        <f t="shared" si="179"/>
        <v>4103207.7107794578</v>
      </c>
      <c r="R239" s="288">
        <f t="shared" si="180"/>
        <v>3684.9855960469845</v>
      </c>
      <c r="S239" s="288">
        <f t="shared" si="181"/>
        <v>4119.9391444343191</v>
      </c>
      <c r="T239" s="288">
        <f t="shared" si="182"/>
        <v>4597.8494003139213</v>
      </c>
      <c r="U239" s="288">
        <f>R239*'Water Use Current M&amp;I'!I239</f>
        <v>1289.7449586164446</v>
      </c>
      <c r="V239" s="288">
        <f>S239*'Water Use Current M&amp;I'!I239</f>
        <v>1441.9787005520116</v>
      </c>
      <c r="W239" s="288">
        <f>T239*'Water Use Current M&amp;I'!I239</f>
        <v>1609.2472901098724</v>
      </c>
      <c r="X239" s="290">
        <f t="shared" si="183"/>
        <v>5.9604905492530085</v>
      </c>
      <c r="Y239" s="290">
        <f t="shared" si="184"/>
        <v>6.664031023687393</v>
      </c>
      <c r="Z239" s="292">
        <f t="shared" si="185"/>
        <v>7.4370542796309795</v>
      </c>
      <c r="AA239" s="287"/>
      <c r="AB239" s="287"/>
      <c r="AC239" s="287"/>
      <c r="AD239" s="287"/>
      <c r="AF239" s="161" t="s">
        <v>185</v>
      </c>
      <c r="AG239" s="171" t="s">
        <v>820</v>
      </c>
      <c r="AH239" s="236"/>
      <c r="AI239" s="236">
        <f>Input!AE238</f>
        <v>0</v>
      </c>
      <c r="AL239" s="161" t="s">
        <v>185</v>
      </c>
      <c r="AM239" s="171" t="s">
        <v>820</v>
      </c>
      <c r="AN239" s="233">
        <f>Input!AF238</f>
        <v>0</v>
      </c>
      <c r="AO239" s="233">
        <f>AN239*'Water Use Current M&amp;I'!$I$5</f>
        <v>0</v>
      </c>
      <c r="AS239" s="179" t="s">
        <v>185</v>
      </c>
      <c r="AT239" s="171" t="s">
        <v>819</v>
      </c>
      <c r="AU239" s="173">
        <f>Input!AG237</f>
        <v>0</v>
      </c>
      <c r="AV239" s="173">
        <v>0</v>
      </c>
      <c r="AW239" s="170"/>
      <c r="AX239" s="170">
        <f>AU239*'Water Use Current M&amp;I'!$I$239</f>
        <v>0</v>
      </c>
      <c r="AY239" s="173">
        <f t="shared" si="186"/>
        <v>0</v>
      </c>
    </row>
    <row r="240" spans="1:51" x14ac:dyDescent="0.3">
      <c r="A240" s="179" t="s">
        <v>185</v>
      </c>
      <c r="B240" s="333" t="s">
        <v>820</v>
      </c>
      <c r="C240" s="333">
        <f>Input!$J$65</f>
        <v>7357</v>
      </c>
      <c r="D240" s="178">
        <f>'Current Groundwater M&amp;I'!K238</f>
        <v>0.983960854</v>
      </c>
      <c r="E240" s="36">
        <f>$E$239</f>
        <v>17600</v>
      </c>
      <c r="F240" s="36">
        <f>$F$239</f>
        <v>22000</v>
      </c>
      <c r="G240" s="36">
        <f>$G$239</f>
        <v>27400</v>
      </c>
      <c r="H240" s="22">
        <f t="shared" si="170"/>
        <v>2.1806166527349468E-2</v>
      </c>
      <c r="I240" s="22">
        <f t="shared" si="171"/>
        <v>2.7384755310204713E-2</v>
      </c>
      <c r="J240" s="22">
        <f t="shared" si="172"/>
        <v>3.2872269311097428E-2</v>
      </c>
      <c r="K240" s="22">
        <f t="shared" si="173"/>
        <v>11379.068503177226</v>
      </c>
      <c r="L240" s="22">
        <f t="shared" si="174"/>
        <v>12722.18534686553</v>
      </c>
      <c r="M240" s="35">
        <f t="shared" si="175"/>
        <v>14197.950556330305</v>
      </c>
      <c r="N240" s="36">
        <f>$N$239</f>
        <v>289</v>
      </c>
      <c r="O240" s="22">
        <f t="shared" si="177"/>
        <v>3288550.7974182186</v>
      </c>
      <c r="P240" s="22">
        <f t="shared" si="178"/>
        <v>3676711.5652441382</v>
      </c>
      <c r="Q240" s="35">
        <f t="shared" si="179"/>
        <v>4103207.7107794578</v>
      </c>
      <c r="R240" s="288">
        <f t="shared" si="180"/>
        <v>3684.9855960469845</v>
      </c>
      <c r="S240" s="288">
        <f t="shared" si="181"/>
        <v>4119.9391444343191</v>
      </c>
      <c r="T240" s="288">
        <f t="shared" si="182"/>
        <v>4597.8494003139213</v>
      </c>
      <c r="U240" s="288">
        <f>R240*'Water Use Current M&amp;I'!I240</f>
        <v>1289.7449586164446</v>
      </c>
      <c r="V240" s="288">
        <f>S240*'Water Use Current M&amp;I'!I240</f>
        <v>1441.9787005520116</v>
      </c>
      <c r="W240" s="288">
        <f>T240*'Water Use Current M&amp;I'!I240</f>
        <v>1609.2472901098724</v>
      </c>
      <c r="X240" s="290">
        <f t="shared" si="183"/>
        <v>1269.0585509224316</v>
      </c>
      <c r="Y240" s="290">
        <f t="shared" si="184"/>
        <v>1418.8505936449676</v>
      </c>
      <c r="Z240" s="292">
        <f t="shared" si="185"/>
        <v>1583.4363378736957</v>
      </c>
      <c r="AA240" s="287"/>
      <c r="AB240" s="287"/>
      <c r="AC240" s="287"/>
      <c r="AD240" s="287"/>
      <c r="AF240" s="230" t="s">
        <v>185</v>
      </c>
      <c r="AG240" s="171" t="s">
        <v>822</v>
      </c>
      <c r="AH240" s="236"/>
      <c r="AI240" s="236">
        <f>Input!AE239</f>
        <v>0</v>
      </c>
      <c r="AL240" s="230" t="s">
        <v>185</v>
      </c>
      <c r="AM240" s="171" t="s">
        <v>822</v>
      </c>
      <c r="AN240" s="233">
        <f>Input!AF239</f>
        <v>0</v>
      </c>
      <c r="AO240" s="233">
        <f>AN240*'Water Use Current M&amp;I'!$I$5</f>
        <v>0</v>
      </c>
      <c r="AS240" s="179" t="s">
        <v>185</v>
      </c>
      <c r="AT240" s="171" t="s">
        <v>820</v>
      </c>
      <c r="AU240" s="173">
        <f>Input!AG238</f>
        <v>0</v>
      </c>
      <c r="AV240" s="173">
        <v>0</v>
      </c>
      <c r="AW240" s="170"/>
      <c r="AX240" s="170">
        <f>AU240*'Water Use Current M&amp;I'!$I$239</f>
        <v>0</v>
      </c>
      <c r="AY240" s="173">
        <f t="shared" si="186"/>
        <v>0</v>
      </c>
    </row>
    <row r="241" spans="1:51" x14ac:dyDescent="0.3">
      <c r="A241" s="179" t="s">
        <v>185</v>
      </c>
      <c r="B241" s="333" t="s">
        <v>822</v>
      </c>
      <c r="C241" s="333">
        <f>Input!$J$65</f>
        <v>7357</v>
      </c>
      <c r="D241" s="178">
        <f>'Current Groundwater M&amp;I'!K239</f>
        <v>0</v>
      </c>
      <c r="E241" s="36">
        <f t="shared" ref="E241:E242" si="214">$E$239</f>
        <v>17600</v>
      </c>
      <c r="F241" s="36">
        <f t="shared" ref="F241:F242" si="215">$F$239</f>
        <v>22000</v>
      </c>
      <c r="G241" s="36">
        <f t="shared" ref="G241:G242" si="216">$G$239</f>
        <v>27400</v>
      </c>
      <c r="H241" s="22">
        <f t="shared" si="170"/>
        <v>2.1806166527349468E-2</v>
      </c>
      <c r="I241" s="22">
        <f t="shared" si="171"/>
        <v>2.7384755310204713E-2</v>
      </c>
      <c r="J241" s="22">
        <f t="shared" si="172"/>
        <v>3.2872269311097428E-2</v>
      </c>
      <c r="K241" s="22">
        <f t="shared" si="173"/>
        <v>11379.068503177226</v>
      </c>
      <c r="L241" s="22">
        <f t="shared" si="174"/>
        <v>12722.18534686553</v>
      </c>
      <c r="M241" s="35">
        <f t="shared" si="175"/>
        <v>14197.950556330305</v>
      </c>
      <c r="N241" s="36">
        <f t="shared" ref="N241:N242" si="217">$N$239</f>
        <v>289</v>
      </c>
      <c r="O241" s="22">
        <f t="shared" si="177"/>
        <v>3288550.7974182186</v>
      </c>
      <c r="P241" s="22">
        <f t="shared" si="178"/>
        <v>3676711.5652441382</v>
      </c>
      <c r="Q241" s="35">
        <f t="shared" si="179"/>
        <v>4103207.7107794578</v>
      </c>
      <c r="R241" s="288">
        <f t="shared" si="180"/>
        <v>3684.9855960469845</v>
      </c>
      <c r="S241" s="288">
        <f t="shared" si="181"/>
        <v>4119.9391444343191</v>
      </c>
      <c r="T241" s="288">
        <f t="shared" si="182"/>
        <v>4597.8494003139213</v>
      </c>
      <c r="U241" s="288">
        <f>R241*'Water Use Current M&amp;I'!I241</f>
        <v>1289.7449586164446</v>
      </c>
      <c r="V241" s="288">
        <f>S241*'Water Use Current M&amp;I'!I241</f>
        <v>1441.9787005520116</v>
      </c>
      <c r="W241" s="288">
        <f>T241*'Water Use Current M&amp;I'!I241</f>
        <v>1609.2472901098724</v>
      </c>
      <c r="X241" s="290">
        <f t="shared" si="183"/>
        <v>0</v>
      </c>
      <c r="Y241" s="290">
        <f t="shared" si="184"/>
        <v>0</v>
      </c>
      <c r="Z241" s="292">
        <f t="shared" si="185"/>
        <v>0</v>
      </c>
      <c r="AA241" s="287"/>
      <c r="AB241" s="287"/>
      <c r="AC241" s="287"/>
      <c r="AD241" s="287"/>
      <c r="AF241" s="161" t="s">
        <v>185</v>
      </c>
      <c r="AG241" s="171" t="s">
        <v>839</v>
      </c>
      <c r="AH241" s="236"/>
      <c r="AI241" s="236">
        <f>Input!AE240</f>
        <v>0</v>
      </c>
      <c r="AL241" s="161" t="s">
        <v>185</v>
      </c>
      <c r="AM241" s="171" t="s">
        <v>839</v>
      </c>
      <c r="AN241" s="233">
        <f>Input!AF240</f>
        <v>0</v>
      </c>
      <c r="AO241" s="233">
        <f>AN241*'Water Use Current M&amp;I'!$I$5</f>
        <v>0</v>
      </c>
      <c r="AS241" s="179" t="s">
        <v>185</v>
      </c>
      <c r="AT241" s="171" t="s">
        <v>822</v>
      </c>
      <c r="AU241" s="173">
        <f>Input!AG239</f>
        <v>0</v>
      </c>
      <c r="AV241" s="173">
        <v>0</v>
      </c>
      <c r="AW241" s="170"/>
      <c r="AX241" s="170">
        <f>AU241*'Water Use Current M&amp;I'!$I$239</f>
        <v>0</v>
      </c>
      <c r="AY241" s="173">
        <f t="shared" si="186"/>
        <v>0</v>
      </c>
    </row>
    <row r="242" spans="1:51" x14ac:dyDescent="0.3">
      <c r="A242" s="179" t="s">
        <v>185</v>
      </c>
      <c r="B242" s="333" t="s">
        <v>839</v>
      </c>
      <c r="C242" s="333">
        <f>Input!$J$65</f>
        <v>7357</v>
      </c>
      <c r="D242" s="178">
        <f>'Current Groundwater M&amp;I'!K240</f>
        <v>1.1417696999999999E-2</v>
      </c>
      <c r="E242" s="36">
        <f t="shared" si="214"/>
        <v>17600</v>
      </c>
      <c r="F242" s="36">
        <f t="shared" si="215"/>
        <v>22000</v>
      </c>
      <c r="G242" s="36">
        <f t="shared" si="216"/>
        <v>27400</v>
      </c>
      <c r="H242" s="22">
        <f t="shared" si="170"/>
        <v>2.1806166527349468E-2</v>
      </c>
      <c r="I242" s="22">
        <f t="shared" si="171"/>
        <v>2.7384755310204713E-2</v>
      </c>
      <c r="J242" s="22">
        <f t="shared" si="172"/>
        <v>3.2872269311097428E-2</v>
      </c>
      <c r="K242" s="22">
        <f t="shared" si="173"/>
        <v>11379.068503177226</v>
      </c>
      <c r="L242" s="22">
        <f t="shared" si="174"/>
        <v>12722.18534686553</v>
      </c>
      <c r="M242" s="35">
        <f t="shared" si="175"/>
        <v>14197.950556330305</v>
      </c>
      <c r="N242" s="36">
        <f t="shared" si="217"/>
        <v>289</v>
      </c>
      <c r="O242" s="22">
        <f t="shared" si="177"/>
        <v>3288550.7974182186</v>
      </c>
      <c r="P242" s="22">
        <f t="shared" si="178"/>
        <v>3676711.5652441382</v>
      </c>
      <c r="Q242" s="35">
        <f t="shared" si="179"/>
        <v>4103207.7107794578</v>
      </c>
      <c r="R242" s="288">
        <f t="shared" si="180"/>
        <v>3684.9855960469845</v>
      </c>
      <c r="S242" s="288">
        <f t="shared" si="181"/>
        <v>4119.9391444343191</v>
      </c>
      <c r="T242" s="288">
        <f t="shared" si="182"/>
        <v>4597.8494003139213</v>
      </c>
      <c r="U242" s="288">
        <f>R242*'Water Use Current M&amp;I'!I242</f>
        <v>1289.7449586164446</v>
      </c>
      <c r="V242" s="288">
        <f>S242*'Water Use Current M&amp;I'!I242</f>
        <v>1441.9787005520116</v>
      </c>
      <c r="W242" s="288">
        <f>T242*'Water Use Current M&amp;I'!I242</f>
        <v>1609.2472901098724</v>
      </c>
      <c r="X242" s="290">
        <f t="shared" si="183"/>
        <v>14.725917144760103</v>
      </c>
      <c r="Y242" s="290">
        <f t="shared" si="184"/>
        <v>16.4640758833566</v>
      </c>
      <c r="Z242" s="292">
        <f t="shared" si="185"/>
        <v>18.373897956545619</v>
      </c>
      <c r="AA242" s="287"/>
      <c r="AB242" s="287"/>
      <c r="AC242" s="287"/>
      <c r="AD242" s="287"/>
      <c r="AF242" s="161" t="s">
        <v>340</v>
      </c>
      <c r="AG242" s="171" t="s">
        <v>762</v>
      </c>
      <c r="AH242" s="236"/>
      <c r="AI242" s="236">
        <f>Input!AE241</f>
        <v>0</v>
      </c>
      <c r="AL242" s="161" t="s">
        <v>340</v>
      </c>
      <c r="AM242" s="171" t="s">
        <v>762</v>
      </c>
      <c r="AN242" s="233">
        <f>Input!AF241</f>
        <v>0</v>
      </c>
      <c r="AO242" s="233">
        <f>AN242*'Water Use Current M&amp;I'!$I$5</f>
        <v>0</v>
      </c>
      <c r="AS242" s="179" t="s">
        <v>185</v>
      </c>
      <c r="AT242" s="171" t="s">
        <v>839</v>
      </c>
      <c r="AU242" s="173">
        <f>Input!AG240</f>
        <v>0</v>
      </c>
      <c r="AV242" s="173">
        <v>0</v>
      </c>
      <c r="AW242" s="170"/>
      <c r="AX242" s="170">
        <f>AU242*'Water Use Current M&amp;I'!$I$239</f>
        <v>0</v>
      </c>
      <c r="AY242" s="173">
        <f t="shared" si="186"/>
        <v>0</v>
      </c>
    </row>
    <row r="243" spans="1:51" x14ac:dyDescent="0.3">
      <c r="A243" s="179" t="s">
        <v>340</v>
      </c>
      <c r="B243" s="333" t="s">
        <v>762</v>
      </c>
      <c r="C243" s="333">
        <f>Input!$J$66</f>
        <v>2399</v>
      </c>
      <c r="D243" s="178">
        <f>'Current Groundwater M&amp;I'!K241</f>
        <v>0.25677365600000002</v>
      </c>
      <c r="E243" s="319">
        <f>Input!$Z$66</f>
        <v>3400</v>
      </c>
      <c r="F243" s="319">
        <f>Input!$AA$66</f>
        <v>3500</v>
      </c>
      <c r="G243" s="319">
        <f>Input!$AB$66</f>
        <v>3700</v>
      </c>
      <c r="H243" s="22">
        <f t="shared" si="170"/>
        <v>8.7180861941139557E-3</v>
      </c>
      <c r="I243" s="22">
        <f t="shared" si="171"/>
        <v>9.4427746159452593E-3</v>
      </c>
      <c r="J243" s="22">
        <f t="shared" si="172"/>
        <v>1.0832020894815532E-2</v>
      </c>
      <c r="K243" s="22">
        <f t="shared" si="173"/>
        <v>2855.9761903769436</v>
      </c>
      <c r="L243" s="22">
        <f t="shared" si="174"/>
        <v>2897.6714789637558</v>
      </c>
      <c r="M243" s="35">
        <f t="shared" si="175"/>
        <v>2979.3120011170363</v>
      </c>
      <c r="N243" s="36">
        <f>Input!K66</f>
        <v>322</v>
      </c>
      <c r="O243" s="22">
        <f t="shared" si="177"/>
        <v>919624.33330137585</v>
      </c>
      <c r="P243" s="22">
        <f t="shared" si="178"/>
        <v>933050.21622632933</v>
      </c>
      <c r="Q243" s="35">
        <f t="shared" si="179"/>
        <v>959338.46435968566</v>
      </c>
      <c r="R243" s="288">
        <f t="shared" si="180"/>
        <v>1030.4850466808566</v>
      </c>
      <c r="S243" s="288">
        <f t="shared" si="181"/>
        <v>1045.5294197924134</v>
      </c>
      <c r="T243" s="288">
        <f t="shared" si="182"/>
        <v>1074.9867162382457</v>
      </c>
      <c r="U243" s="288">
        <f>R243*'Water Use Current M&amp;I'!I243</f>
        <v>360.66976633829978</v>
      </c>
      <c r="V243" s="288">
        <f>S243*'Water Use Current M&amp;I'!I243</f>
        <v>365.93529692734467</v>
      </c>
      <c r="W243" s="288">
        <f>T243*'Water Use Current M&amp;I'!I243</f>
        <v>376.24535068338594</v>
      </c>
      <c r="X243" s="290">
        <f t="shared" si="183"/>
        <v>92.610494511350979</v>
      </c>
      <c r="Y243" s="290">
        <f t="shared" si="184"/>
        <v>93.962544051479867</v>
      </c>
      <c r="Z243" s="292">
        <f t="shared" si="185"/>
        <v>96.609894247975106</v>
      </c>
      <c r="AA243" s="287"/>
      <c r="AB243" s="287"/>
      <c r="AC243" s="287"/>
      <c r="AD243" s="287"/>
      <c r="AF243" s="161" t="s">
        <v>340</v>
      </c>
      <c r="AG243" s="171" t="s">
        <v>766</v>
      </c>
      <c r="AH243" s="236"/>
      <c r="AI243" s="236">
        <f>Input!AE242</f>
        <v>0</v>
      </c>
      <c r="AL243" s="161" t="s">
        <v>340</v>
      </c>
      <c r="AM243" s="171" t="s">
        <v>766</v>
      </c>
      <c r="AN243" s="233">
        <f>Input!AF242</f>
        <v>0</v>
      </c>
      <c r="AO243" s="233">
        <f>AN243*'Water Use Current M&amp;I'!$I$5</f>
        <v>0</v>
      </c>
      <c r="AS243" s="179" t="s">
        <v>340</v>
      </c>
      <c r="AT243" s="171" t="s">
        <v>762</v>
      </c>
      <c r="AU243" s="173">
        <f>Input!AG241</f>
        <v>0</v>
      </c>
      <c r="AV243" s="173">
        <v>0</v>
      </c>
      <c r="AW243" s="170"/>
      <c r="AX243" s="170">
        <f>AU243*'Water Use Current M&amp;I'!$I$243</f>
        <v>0</v>
      </c>
      <c r="AY243" s="173">
        <f t="shared" si="186"/>
        <v>0</v>
      </c>
    </row>
    <row r="244" spans="1:51" x14ac:dyDescent="0.3">
      <c r="A244" s="179" t="s">
        <v>340</v>
      </c>
      <c r="B244" s="333" t="s">
        <v>766</v>
      </c>
      <c r="C244" s="333">
        <f>Input!$J$66</f>
        <v>2399</v>
      </c>
      <c r="D244" s="178">
        <f>'Current Groundwater M&amp;I'!K242</f>
        <v>3.2513546999999997E-2</v>
      </c>
      <c r="E244" s="36">
        <f>$E$243</f>
        <v>3400</v>
      </c>
      <c r="F244" s="36">
        <f>$F$243</f>
        <v>3500</v>
      </c>
      <c r="G244" s="36">
        <f>$G$243</f>
        <v>3700</v>
      </c>
      <c r="H244" s="22">
        <f t="shared" si="170"/>
        <v>8.7180861941139557E-3</v>
      </c>
      <c r="I244" s="22">
        <f t="shared" si="171"/>
        <v>9.4427746159452593E-3</v>
      </c>
      <c r="J244" s="22">
        <f t="shared" si="172"/>
        <v>1.0832020894815532E-2</v>
      </c>
      <c r="K244" s="22">
        <f t="shared" si="173"/>
        <v>2855.9761903769436</v>
      </c>
      <c r="L244" s="22">
        <f t="shared" si="174"/>
        <v>2897.6714789637558</v>
      </c>
      <c r="M244" s="35">
        <f t="shared" si="175"/>
        <v>2979.3120011170363</v>
      </c>
      <c r="N244" s="36">
        <f>$N$243</f>
        <v>322</v>
      </c>
      <c r="O244" s="22">
        <f t="shared" si="177"/>
        <v>919624.33330137585</v>
      </c>
      <c r="P244" s="22">
        <f t="shared" si="178"/>
        <v>933050.21622632933</v>
      </c>
      <c r="Q244" s="35">
        <f t="shared" si="179"/>
        <v>959338.46435968566</v>
      </c>
      <c r="R244" s="288">
        <f t="shared" si="180"/>
        <v>1030.4850466808566</v>
      </c>
      <c r="S244" s="288">
        <f t="shared" si="181"/>
        <v>1045.5294197924134</v>
      </c>
      <c r="T244" s="288">
        <f t="shared" si="182"/>
        <v>1074.9867162382457</v>
      </c>
      <c r="U244" s="288">
        <f>R244*'Water Use Current M&amp;I'!I244</f>
        <v>360.66976633829978</v>
      </c>
      <c r="V244" s="288">
        <f>S244*'Water Use Current M&amp;I'!I244</f>
        <v>365.93529692734467</v>
      </c>
      <c r="W244" s="288">
        <f>T244*'Water Use Current M&amp;I'!I244</f>
        <v>376.24535068338594</v>
      </c>
      <c r="X244" s="290">
        <f t="shared" si="183"/>
        <v>11.726653399319327</v>
      </c>
      <c r="Y244" s="290">
        <f t="shared" si="184"/>
        <v>11.897854475606175</v>
      </c>
      <c r="Z244" s="292">
        <f t="shared" si="185"/>
        <v>12.23307089297575</v>
      </c>
      <c r="AA244" s="287"/>
      <c r="AB244" s="287"/>
      <c r="AC244" s="287"/>
      <c r="AD244" s="287"/>
      <c r="AF244" s="161" t="s">
        <v>340</v>
      </c>
      <c r="AG244" s="171" t="s">
        <v>768</v>
      </c>
      <c r="AH244" s="236"/>
      <c r="AI244" s="236">
        <f>Input!AE243</f>
        <v>0</v>
      </c>
      <c r="AL244" s="161" t="s">
        <v>340</v>
      </c>
      <c r="AM244" s="171" t="s">
        <v>768</v>
      </c>
      <c r="AN244" s="233">
        <f>Input!AF243</f>
        <v>0</v>
      </c>
      <c r="AO244" s="233">
        <f>AN244*'Water Use Current M&amp;I'!$I$5</f>
        <v>0</v>
      </c>
      <c r="AS244" s="179" t="s">
        <v>340</v>
      </c>
      <c r="AT244" s="171" t="s">
        <v>766</v>
      </c>
      <c r="AU244" s="173">
        <f>Input!AG242</f>
        <v>0</v>
      </c>
      <c r="AV244" s="173">
        <v>0</v>
      </c>
      <c r="AW244" s="170"/>
      <c r="AX244" s="170">
        <f>AU244*'Water Use Current M&amp;I'!$I$243</f>
        <v>0</v>
      </c>
      <c r="AY244" s="173">
        <f t="shared" si="186"/>
        <v>0</v>
      </c>
    </row>
    <row r="245" spans="1:51" x14ac:dyDescent="0.3">
      <c r="A245" s="179" t="s">
        <v>340</v>
      </c>
      <c r="B245" s="333" t="s">
        <v>768</v>
      </c>
      <c r="C245" s="333">
        <f>Input!$J$66</f>
        <v>2399</v>
      </c>
      <c r="D245" s="178">
        <f>'Current Groundwater M&amp;I'!K243</f>
        <v>0.60316798699999996</v>
      </c>
      <c r="E245" s="36">
        <f t="shared" ref="E245:E247" si="218">$E$243</f>
        <v>3400</v>
      </c>
      <c r="F245" s="36">
        <f t="shared" ref="F245:F247" si="219">$F$243</f>
        <v>3500</v>
      </c>
      <c r="G245" s="36">
        <f t="shared" ref="G245:G247" si="220">$G$243</f>
        <v>3700</v>
      </c>
      <c r="H245" s="22">
        <f t="shared" si="170"/>
        <v>8.7180861941139557E-3</v>
      </c>
      <c r="I245" s="22">
        <f t="shared" si="171"/>
        <v>9.4427746159452593E-3</v>
      </c>
      <c r="J245" s="22">
        <f t="shared" si="172"/>
        <v>1.0832020894815532E-2</v>
      </c>
      <c r="K245" s="22">
        <f t="shared" si="173"/>
        <v>2855.9761903769436</v>
      </c>
      <c r="L245" s="22">
        <f t="shared" si="174"/>
        <v>2897.6714789637558</v>
      </c>
      <c r="M245" s="35">
        <f t="shared" si="175"/>
        <v>2979.3120011170363</v>
      </c>
      <c r="N245" s="36">
        <f t="shared" ref="N245:N247" si="221">$N$243</f>
        <v>322</v>
      </c>
      <c r="O245" s="22">
        <f t="shared" si="177"/>
        <v>919624.33330137585</v>
      </c>
      <c r="P245" s="22">
        <f t="shared" si="178"/>
        <v>933050.21622632933</v>
      </c>
      <c r="Q245" s="35">
        <f t="shared" si="179"/>
        <v>959338.46435968566</v>
      </c>
      <c r="R245" s="288">
        <f t="shared" si="180"/>
        <v>1030.4850466808566</v>
      </c>
      <c r="S245" s="288">
        <f t="shared" si="181"/>
        <v>1045.5294197924134</v>
      </c>
      <c r="T245" s="288">
        <f t="shared" si="182"/>
        <v>1074.9867162382457</v>
      </c>
      <c r="U245" s="288">
        <f>R245*'Water Use Current M&amp;I'!I245</f>
        <v>360.66976633829978</v>
      </c>
      <c r="V245" s="288">
        <f>S245*'Water Use Current M&amp;I'!I245</f>
        <v>365.93529692734467</v>
      </c>
      <c r="W245" s="288">
        <f>T245*'Water Use Current M&amp;I'!I245</f>
        <v>376.24535068338594</v>
      </c>
      <c r="X245" s="290">
        <f t="shared" si="183"/>
        <v>217.54445693403264</v>
      </c>
      <c r="Y245" s="290">
        <f t="shared" si="184"/>
        <v>220.72045641991375</v>
      </c>
      <c r="Z245" s="292">
        <f t="shared" si="185"/>
        <v>226.93915078980694</v>
      </c>
      <c r="AA245" s="287"/>
      <c r="AB245" s="287"/>
      <c r="AC245" s="287"/>
      <c r="AD245" s="287"/>
      <c r="AF245" s="161" t="s">
        <v>340</v>
      </c>
      <c r="AG245" s="171" t="s">
        <v>772</v>
      </c>
      <c r="AH245" s="236"/>
      <c r="AI245" s="236">
        <f>Input!AE244</f>
        <v>0</v>
      </c>
      <c r="AL245" s="161" t="s">
        <v>340</v>
      </c>
      <c r="AM245" s="171" t="s">
        <v>772</v>
      </c>
      <c r="AN245" s="233">
        <f>Input!AF244</f>
        <v>0</v>
      </c>
      <c r="AO245" s="233">
        <f>AN245*'Water Use Current M&amp;I'!$I$5</f>
        <v>0</v>
      </c>
      <c r="AS245" s="179" t="s">
        <v>340</v>
      </c>
      <c r="AT245" s="171" t="s">
        <v>768</v>
      </c>
      <c r="AU245" s="173">
        <f>Input!AG243</f>
        <v>0</v>
      </c>
      <c r="AV245" s="173">
        <v>0</v>
      </c>
      <c r="AW245" s="170"/>
      <c r="AX245" s="170">
        <f>AU245*'Water Use Current M&amp;I'!$I$243</f>
        <v>0</v>
      </c>
      <c r="AY245" s="173">
        <f t="shared" si="186"/>
        <v>0</v>
      </c>
    </row>
    <row r="246" spans="1:51" x14ac:dyDescent="0.3">
      <c r="A246" s="179" t="s">
        <v>340</v>
      </c>
      <c r="B246" s="333" t="s">
        <v>772</v>
      </c>
      <c r="C246" s="333">
        <f>Input!$J$66</f>
        <v>2399</v>
      </c>
      <c r="D246" s="178">
        <f>'Current Groundwater M&amp;I'!K244</f>
        <v>8.3368099999999996E-4</v>
      </c>
      <c r="E246" s="36">
        <f t="shared" si="218"/>
        <v>3400</v>
      </c>
      <c r="F246" s="36">
        <f t="shared" si="219"/>
        <v>3500</v>
      </c>
      <c r="G246" s="36">
        <f t="shared" si="220"/>
        <v>3700</v>
      </c>
      <c r="H246" s="22">
        <f t="shared" si="170"/>
        <v>8.7180861941139557E-3</v>
      </c>
      <c r="I246" s="22">
        <f t="shared" si="171"/>
        <v>9.4427746159452593E-3</v>
      </c>
      <c r="J246" s="22">
        <f t="shared" si="172"/>
        <v>1.0832020894815532E-2</v>
      </c>
      <c r="K246" s="22">
        <f t="shared" si="173"/>
        <v>2855.9761903769436</v>
      </c>
      <c r="L246" s="22">
        <f t="shared" si="174"/>
        <v>2897.6714789637558</v>
      </c>
      <c r="M246" s="35">
        <f t="shared" si="175"/>
        <v>2979.3120011170363</v>
      </c>
      <c r="N246" s="36">
        <f t="shared" si="221"/>
        <v>322</v>
      </c>
      <c r="O246" s="22">
        <f t="shared" si="177"/>
        <v>919624.33330137585</v>
      </c>
      <c r="P246" s="22">
        <f t="shared" si="178"/>
        <v>933050.21622632933</v>
      </c>
      <c r="Q246" s="35">
        <f t="shared" si="179"/>
        <v>959338.46435968566</v>
      </c>
      <c r="R246" s="288">
        <f t="shared" si="180"/>
        <v>1030.4850466808566</v>
      </c>
      <c r="S246" s="288">
        <f t="shared" si="181"/>
        <v>1045.5294197924134</v>
      </c>
      <c r="T246" s="288">
        <f t="shared" si="182"/>
        <v>1074.9867162382457</v>
      </c>
      <c r="U246" s="288">
        <f>R246*'Water Use Current M&amp;I'!I246</f>
        <v>360.66976633829978</v>
      </c>
      <c r="V246" s="288">
        <f>S246*'Water Use Current M&amp;I'!I246</f>
        <v>365.93529692734467</v>
      </c>
      <c r="W246" s="288">
        <f>T246*'Water Use Current M&amp;I'!I246</f>
        <v>376.24535068338594</v>
      </c>
      <c r="X246" s="290">
        <f t="shared" si="183"/>
        <v>0.30068353147068011</v>
      </c>
      <c r="Y246" s="290">
        <f t="shared" si="184"/>
        <v>0.30507330427768564</v>
      </c>
      <c r="Z246" s="292">
        <f t="shared" si="185"/>
        <v>0.31366860020307585</v>
      </c>
      <c r="AA246" s="287"/>
      <c r="AB246" s="287"/>
      <c r="AC246" s="287"/>
      <c r="AD246" s="287"/>
      <c r="AF246" s="161" t="s">
        <v>340</v>
      </c>
      <c r="AG246" s="171" t="s">
        <v>773</v>
      </c>
      <c r="AH246" s="236"/>
      <c r="AI246" s="236">
        <f>Input!AE245</f>
        <v>0</v>
      </c>
      <c r="AL246" s="161" t="s">
        <v>340</v>
      </c>
      <c r="AM246" s="171" t="s">
        <v>773</v>
      </c>
      <c r="AN246" s="233">
        <f>Input!AF245</f>
        <v>0</v>
      </c>
      <c r="AO246" s="233">
        <f>AN246*'Water Use Current M&amp;I'!$I$5</f>
        <v>0</v>
      </c>
      <c r="AS246" s="179" t="s">
        <v>340</v>
      </c>
      <c r="AT246" s="171" t="s">
        <v>772</v>
      </c>
      <c r="AU246" s="173">
        <f>Input!AG244</f>
        <v>0</v>
      </c>
      <c r="AV246" s="173">
        <v>0</v>
      </c>
      <c r="AW246" s="170"/>
      <c r="AX246" s="170">
        <f>AU246*'Water Use Current M&amp;I'!$I$243</f>
        <v>0</v>
      </c>
      <c r="AY246" s="173">
        <f t="shared" si="186"/>
        <v>0</v>
      </c>
    </row>
    <row r="247" spans="1:51" x14ac:dyDescent="0.3">
      <c r="A247" s="179" t="s">
        <v>340</v>
      </c>
      <c r="B247" s="333" t="s">
        <v>773</v>
      </c>
      <c r="C247" s="333">
        <f>Input!$J$66</f>
        <v>2399</v>
      </c>
      <c r="D247" s="178">
        <f>'Current Groundwater M&amp;I'!K245</f>
        <v>0.10671113</v>
      </c>
      <c r="E247" s="36">
        <f t="shared" si="218"/>
        <v>3400</v>
      </c>
      <c r="F247" s="36">
        <f t="shared" si="219"/>
        <v>3500</v>
      </c>
      <c r="G247" s="36">
        <f t="shared" si="220"/>
        <v>3700</v>
      </c>
      <c r="H247" s="22">
        <f t="shared" si="170"/>
        <v>8.7180861941139557E-3</v>
      </c>
      <c r="I247" s="22">
        <f t="shared" si="171"/>
        <v>9.4427746159452593E-3</v>
      </c>
      <c r="J247" s="22">
        <f t="shared" si="172"/>
        <v>1.0832020894815532E-2</v>
      </c>
      <c r="K247" s="22">
        <f t="shared" si="173"/>
        <v>2855.9761903769436</v>
      </c>
      <c r="L247" s="22">
        <f t="shared" si="174"/>
        <v>2897.6714789637558</v>
      </c>
      <c r="M247" s="35">
        <f t="shared" si="175"/>
        <v>2979.3120011170363</v>
      </c>
      <c r="N247" s="36">
        <f t="shared" si="221"/>
        <v>322</v>
      </c>
      <c r="O247" s="22">
        <f t="shared" si="177"/>
        <v>919624.33330137585</v>
      </c>
      <c r="P247" s="22">
        <f t="shared" si="178"/>
        <v>933050.21622632933</v>
      </c>
      <c r="Q247" s="35">
        <f t="shared" si="179"/>
        <v>959338.46435968566</v>
      </c>
      <c r="R247" s="288">
        <f t="shared" si="180"/>
        <v>1030.4850466808566</v>
      </c>
      <c r="S247" s="288">
        <f t="shared" si="181"/>
        <v>1045.5294197924134</v>
      </c>
      <c r="T247" s="288">
        <f t="shared" si="182"/>
        <v>1074.9867162382457</v>
      </c>
      <c r="U247" s="288">
        <f>R247*'Water Use Current M&amp;I'!I247</f>
        <v>360.66976633829978</v>
      </c>
      <c r="V247" s="288">
        <f>S247*'Water Use Current M&amp;I'!I247</f>
        <v>365.93529692734467</v>
      </c>
      <c r="W247" s="288">
        <f>T247*'Water Use Current M&amp;I'!I247</f>
        <v>376.24535068338594</v>
      </c>
      <c r="X247" s="290">
        <f t="shared" si="183"/>
        <v>38.48747832279593</v>
      </c>
      <c r="Y247" s="290">
        <f t="shared" si="184"/>
        <v>39.049369042002475</v>
      </c>
      <c r="Z247" s="292">
        <f t="shared" si="185"/>
        <v>40.149566528670384</v>
      </c>
      <c r="AA247" s="287"/>
      <c r="AB247" s="287"/>
      <c r="AC247" s="287"/>
      <c r="AD247" s="287"/>
      <c r="AF247" s="161" t="s">
        <v>320</v>
      </c>
      <c r="AG247" s="171" t="s">
        <v>808</v>
      </c>
      <c r="AH247" s="236"/>
      <c r="AI247" s="236">
        <f>Input!AE246</f>
        <v>2880</v>
      </c>
      <c r="AL247" s="161" t="s">
        <v>320</v>
      </c>
      <c r="AM247" s="171" t="s">
        <v>808</v>
      </c>
      <c r="AN247" s="233">
        <f>Input!AF246</f>
        <v>0</v>
      </c>
      <c r="AO247" s="233">
        <f>AN247*'Water Use Current M&amp;I'!$I$5</f>
        <v>0</v>
      </c>
      <c r="AS247" s="179" t="s">
        <v>340</v>
      </c>
      <c r="AT247" s="171" t="s">
        <v>773</v>
      </c>
      <c r="AU247" s="173">
        <f>Input!AG245</f>
        <v>0</v>
      </c>
      <c r="AV247" s="173">
        <v>0</v>
      </c>
      <c r="AW247" s="170"/>
      <c r="AX247" s="170">
        <f>AU247*'Water Use Current M&amp;I'!$I$243</f>
        <v>0</v>
      </c>
      <c r="AY247" s="173">
        <f t="shared" si="186"/>
        <v>0</v>
      </c>
    </row>
    <row r="248" spans="1:51" x14ac:dyDescent="0.3">
      <c r="A248" s="179" t="s">
        <v>320</v>
      </c>
      <c r="B248" s="333" t="s">
        <v>808</v>
      </c>
      <c r="C248" s="333">
        <f>Input!$J$67</f>
        <v>27994</v>
      </c>
      <c r="D248" s="178">
        <f>'Current Groundwater M&amp;I'!K246</f>
        <v>1</v>
      </c>
      <c r="E248" s="319">
        <f>Input!$Z$67</f>
        <v>61800</v>
      </c>
      <c r="F248" s="319">
        <f>Input!$AA$67</f>
        <v>73100</v>
      </c>
      <c r="G248" s="319">
        <f>Input!$AB$67</f>
        <v>90200</v>
      </c>
      <c r="H248" s="22">
        <f t="shared" si="170"/>
        <v>1.9797829074129775E-2</v>
      </c>
      <c r="I248" s="22">
        <f t="shared" si="171"/>
        <v>2.3995954131431969E-2</v>
      </c>
      <c r="J248" s="22">
        <f t="shared" si="172"/>
        <v>2.9250980639253094E-2</v>
      </c>
      <c r="K248" s="22">
        <f t="shared" si="173"/>
        <v>41593.619703026568</v>
      </c>
      <c r="L248" s="22">
        <f t="shared" si="174"/>
        <v>45236.72622991191</v>
      </c>
      <c r="M248" s="35">
        <f t="shared" si="175"/>
        <v>50249.963184066117</v>
      </c>
      <c r="N248" s="36">
        <f>Input!K67</f>
        <v>246</v>
      </c>
      <c r="O248" s="22">
        <f t="shared" si="177"/>
        <v>10232030.446944537</v>
      </c>
      <c r="P248" s="22">
        <f t="shared" si="178"/>
        <v>11128234.65255833</v>
      </c>
      <c r="Q248" s="35">
        <f t="shared" si="179"/>
        <v>12361490.943280265</v>
      </c>
      <c r="R248" s="288">
        <f t="shared" si="180"/>
        <v>11465.501717323699</v>
      </c>
      <c r="S248" s="288">
        <f t="shared" si="181"/>
        <v>12469.743339924236</v>
      </c>
      <c r="T248" s="288">
        <f t="shared" si="182"/>
        <v>13851.6686764927</v>
      </c>
      <c r="U248" s="288">
        <f>R248*'Water Use Current M&amp;I'!I248</f>
        <v>4012.9256010632944</v>
      </c>
      <c r="V248" s="288">
        <f>S248*'Water Use Current M&amp;I'!I248</f>
        <v>4364.4101689734825</v>
      </c>
      <c r="W248" s="288">
        <f>T248*'Water Use Current M&amp;I'!I248</f>
        <v>4848.084036772445</v>
      </c>
      <c r="X248" s="290">
        <f t="shared" si="183"/>
        <v>4012.9256010632944</v>
      </c>
      <c r="Y248" s="290">
        <f t="shared" si="184"/>
        <v>4364.4101689734825</v>
      </c>
      <c r="Z248" s="292">
        <f t="shared" si="185"/>
        <v>4848.084036772445</v>
      </c>
      <c r="AA248" s="287"/>
      <c r="AB248" s="287"/>
      <c r="AC248" s="287"/>
      <c r="AD248" s="287"/>
      <c r="AF248" s="161" t="s">
        <v>310</v>
      </c>
      <c r="AG248" s="171" t="s">
        <v>751</v>
      </c>
      <c r="AH248" s="236"/>
      <c r="AI248" s="236">
        <f>Input!AE247</f>
        <v>0</v>
      </c>
      <c r="AL248" s="161" t="s">
        <v>310</v>
      </c>
      <c r="AM248" s="171" t="s">
        <v>751</v>
      </c>
      <c r="AN248" s="233">
        <f>Input!AF247</f>
        <v>0</v>
      </c>
      <c r="AO248" s="233">
        <f>AN248*'Water Use Current M&amp;I'!$I$5</f>
        <v>0</v>
      </c>
      <c r="AS248" s="179" t="s">
        <v>320</v>
      </c>
      <c r="AT248" s="171" t="s">
        <v>808</v>
      </c>
      <c r="AU248" s="173">
        <f>Input!AG246</f>
        <v>0</v>
      </c>
      <c r="AV248" s="173">
        <v>0</v>
      </c>
      <c r="AW248" s="170"/>
      <c r="AX248" s="170">
        <f>AU248*'Water Use Current M&amp;I'!$I$248</f>
        <v>0</v>
      </c>
      <c r="AY248" s="173">
        <f t="shared" si="186"/>
        <v>0</v>
      </c>
    </row>
    <row r="249" spans="1:51" x14ac:dyDescent="0.3">
      <c r="A249" s="179" t="s">
        <v>310</v>
      </c>
      <c r="B249" s="333" t="s">
        <v>751</v>
      </c>
      <c r="C249" s="333">
        <f>Input!$J$68</f>
        <v>13898</v>
      </c>
      <c r="D249" s="178">
        <f>'Current Groundwater M&amp;I'!K247</f>
        <v>0.36695927499999997</v>
      </c>
      <c r="E249" s="319">
        <f>Input!$Z$68</f>
        <v>19100</v>
      </c>
      <c r="F249" s="319">
        <f>Input!$AA$68</f>
        <v>20900</v>
      </c>
      <c r="G249" s="319">
        <f>Input!$AB$68</f>
        <v>23100</v>
      </c>
      <c r="H249" s="22">
        <f t="shared" si="170"/>
        <v>7.9485847540112162E-3</v>
      </c>
      <c r="I249" s="22">
        <f t="shared" si="171"/>
        <v>1.0200105351965744E-2</v>
      </c>
      <c r="J249" s="22">
        <f t="shared" si="172"/>
        <v>1.2702191815890307E-2</v>
      </c>
      <c r="K249" s="22">
        <f t="shared" si="173"/>
        <v>16292.691613112916</v>
      </c>
      <c r="L249" s="22">
        <f t="shared" si="174"/>
        <v>17043.127647236583</v>
      </c>
      <c r="M249" s="35">
        <f t="shared" si="175"/>
        <v>17917.695164278244</v>
      </c>
      <c r="N249" s="36">
        <f>Input!K68</f>
        <v>173</v>
      </c>
      <c r="O249" s="22">
        <f t="shared" si="177"/>
        <v>2818635.6490685344</v>
      </c>
      <c r="P249" s="22">
        <f t="shared" si="178"/>
        <v>2948461.0829719286</v>
      </c>
      <c r="Q249" s="35">
        <f t="shared" si="179"/>
        <v>3099761.2634201362</v>
      </c>
      <c r="R249" s="288">
        <f t="shared" si="180"/>
        <v>3158.4221765637462</v>
      </c>
      <c r="S249" s="288">
        <f t="shared" si="181"/>
        <v>3303.8980665241943</v>
      </c>
      <c r="T249" s="288">
        <f t="shared" si="182"/>
        <v>3473.4374837254336</v>
      </c>
      <c r="U249" s="288">
        <f>R249*'Water Use Current M&amp;I'!I249</f>
        <v>1105.4477617973112</v>
      </c>
      <c r="V249" s="288">
        <f>S249*'Water Use Current M&amp;I'!I249</f>
        <v>1156.3643232834679</v>
      </c>
      <c r="W249" s="288">
        <f>T249*'Water Use Current M&amp;I'!I249</f>
        <v>1215.7031193039018</v>
      </c>
      <c r="X249" s="290">
        <f t="shared" si="183"/>
        <v>405.65430921951395</v>
      </c>
      <c r="Y249" s="290">
        <f t="shared" si="184"/>
        <v>424.338613707967</v>
      </c>
      <c r="Z249" s="292">
        <f t="shared" si="185"/>
        <v>446.11353527499824</v>
      </c>
      <c r="AA249" s="287"/>
      <c r="AB249" s="287"/>
      <c r="AC249" s="287"/>
      <c r="AD249" s="287"/>
      <c r="AF249" s="161" t="s">
        <v>310</v>
      </c>
      <c r="AG249" s="171" t="s">
        <v>752</v>
      </c>
      <c r="AH249" s="236"/>
      <c r="AI249" s="236">
        <f>Input!AE248</f>
        <v>0</v>
      </c>
      <c r="AL249" s="161" t="s">
        <v>310</v>
      </c>
      <c r="AM249" s="171" t="s">
        <v>752</v>
      </c>
      <c r="AN249" s="233">
        <f>Input!AF248</f>
        <v>0</v>
      </c>
      <c r="AO249" s="233">
        <f>AN249*'Water Use Current M&amp;I'!$I$5</f>
        <v>0</v>
      </c>
      <c r="AS249" s="179" t="s">
        <v>310</v>
      </c>
      <c r="AT249" s="171" t="s">
        <v>751</v>
      </c>
      <c r="AU249" s="173">
        <f>Input!AG247</f>
        <v>0</v>
      </c>
      <c r="AV249" s="173">
        <v>0</v>
      </c>
      <c r="AW249" s="170"/>
      <c r="AX249" s="170">
        <f>AU249*'Water Use Current M&amp;I'!$I$249</f>
        <v>0</v>
      </c>
      <c r="AY249" s="173">
        <f t="shared" si="186"/>
        <v>0</v>
      </c>
    </row>
    <row r="250" spans="1:51" x14ac:dyDescent="0.3">
      <c r="A250" s="179" t="s">
        <v>310</v>
      </c>
      <c r="B250" s="333" t="s">
        <v>752</v>
      </c>
      <c r="C250" s="333">
        <f>Input!$J$68</f>
        <v>13898</v>
      </c>
      <c r="D250" s="178">
        <f>'Current Groundwater M&amp;I'!K248</f>
        <v>0.63304072499999997</v>
      </c>
      <c r="E250" s="36">
        <f>$E$249</f>
        <v>19100</v>
      </c>
      <c r="F250" s="36">
        <f>$F$249</f>
        <v>20900</v>
      </c>
      <c r="G250" s="36">
        <f>$G$249</f>
        <v>23100</v>
      </c>
      <c r="H250" s="22">
        <f t="shared" si="170"/>
        <v>7.9485847540112162E-3</v>
      </c>
      <c r="I250" s="22">
        <f t="shared" si="171"/>
        <v>1.0200105351965744E-2</v>
      </c>
      <c r="J250" s="22">
        <f t="shared" si="172"/>
        <v>1.2702191815890307E-2</v>
      </c>
      <c r="K250" s="22">
        <f t="shared" si="173"/>
        <v>16292.691613112916</v>
      </c>
      <c r="L250" s="22">
        <f t="shared" si="174"/>
        <v>17043.127647236583</v>
      </c>
      <c r="M250" s="35">
        <f t="shared" si="175"/>
        <v>17917.695164278244</v>
      </c>
      <c r="N250" s="36">
        <f>$N$249</f>
        <v>173</v>
      </c>
      <c r="O250" s="22">
        <f t="shared" si="177"/>
        <v>2818635.6490685344</v>
      </c>
      <c r="P250" s="22">
        <f t="shared" si="178"/>
        <v>2948461.0829719286</v>
      </c>
      <c r="Q250" s="35">
        <f t="shared" si="179"/>
        <v>3099761.2634201362</v>
      </c>
      <c r="R250" s="288">
        <f t="shared" si="180"/>
        <v>3158.4221765637462</v>
      </c>
      <c r="S250" s="288">
        <f t="shared" si="181"/>
        <v>3303.8980665241943</v>
      </c>
      <c r="T250" s="288">
        <f t="shared" si="182"/>
        <v>3473.4374837254336</v>
      </c>
      <c r="U250" s="288">
        <f>R250*'Water Use Current M&amp;I'!I250</f>
        <v>1105.4477617973112</v>
      </c>
      <c r="V250" s="288">
        <f>S250*'Water Use Current M&amp;I'!I250</f>
        <v>1156.3643232834679</v>
      </c>
      <c r="W250" s="288">
        <f>T250*'Water Use Current M&amp;I'!I250</f>
        <v>1215.7031193039018</v>
      </c>
      <c r="X250" s="290">
        <f t="shared" si="183"/>
        <v>699.7934525777971</v>
      </c>
      <c r="Y250" s="290">
        <f t="shared" si="184"/>
        <v>732.02570957550085</v>
      </c>
      <c r="Z250" s="292">
        <f t="shared" si="185"/>
        <v>769.58958402890346</v>
      </c>
      <c r="AA250" s="287"/>
      <c r="AB250" s="287"/>
      <c r="AC250" s="287"/>
      <c r="AD250" s="287"/>
      <c r="AF250" s="161" t="s">
        <v>310</v>
      </c>
      <c r="AG250" s="171" t="s">
        <v>780</v>
      </c>
      <c r="AH250" s="236"/>
      <c r="AI250" s="236">
        <f>Input!AE249</f>
        <v>0</v>
      </c>
      <c r="AL250" s="161" t="s">
        <v>310</v>
      </c>
      <c r="AM250" s="171" t="s">
        <v>780</v>
      </c>
      <c r="AN250" s="233">
        <f>Input!AF249</f>
        <v>0</v>
      </c>
      <c r="AO250" s="233">
        <f>AN250*'Water Use Current M&amp;I'!$I$5</f>
        <v>0</v>
      </c>
      <c r="AS250" s="179" t="s">
        <v>310</v>
      </c>
      <c r="AT250" s="171" t="s">
        <v>752</v>
      </c>
      <c r="AU250" s="173">
        <f>Input!AG248</f>
        <v>0</v>
      </c>
      <c r="AV250" s="173">
        <v>0</v>
      </c>
      <c r="AW250" s="170"/>
      <c r="AX250" s="170">
        <f>AU250*'Water Use Current M&amp;I'!$I$249</f>
        <v>0</v>
      </c>
      <c r="AY250" s="173">
        <f t="shared" si="186"/>
        <v>0</v>
      </c>
    </row>
    <row r="251" spans="1:51" x14ac:dyDescent="0.3">
      <c r="A251" s="179" t="s">
        <v>310</v>
      </c>
      <c r="B251" s="333" t="s">
        <v>780</v>
      </c>
      <c r="C251" s="333">
        <f>Input!$J$69</f>
        <v>9306</v>
      </c>
      <c r="D251" s="178">
        <f>'Current Groundwater M&amp;I'!K249</f>
        <v>0.51987964799999997</v>
      </c>
      <c r="E251" s="319">
        <f>Input!$Z$69</f>
        <v>19900</v>
      </c>
      <c r="F251" s="319">
        <f>Input!$AA$69</f>
        <v>21800</v>
      </c>
      <c r="G251" s="319">
        <f>Input!$AB$69</f>
        <v>24000</v>
      </c>
      <c r="H251" s="22">
        <f t="shared" si="170"/>
        <v>1.9001509457699749E-2</v>
      </c>
      <c r="I251" s="22">
        <f t="shared" si="171"/>
        <v>2.1281265409314666E-2</v>
      </c>
      <c r="J251" s="22">
        <f t="shared" si="172"/>
        <v>2.3684861923137221E-2</v>
      </c>
      <c r="K251" s="22">
        <f t="shared" si="173"/>
        <v>13608.431210099128</v>
      </c>
      <c r="L251" s="22">
        <f t="shared" si="174"/>
        <v>14243.272095975699</v>
      </c>
      <c r="M251" s="35">
        <f t="shared" si="175"/>
        <v>14944.698056501509</v>
      </c>
      <c r="N251" s="36">
        <f t="shared" ref="N251:N252" si="222">$N$249</f>
        <v>173</v>
      </c>
      <c r="O251" s="22">
        <f t="shared" si="177"/>
        <v>2354258.599347149</v>
      </c>
      <c r="P251" s="22">
        <f t="shared" si="178"/>
        <v>2464086.0726037957</v>
      </c>
      <c r="Q251" s="35">
        <f t="shared" si="179"/>
        <v>2585432.763774761</v>
      </c>
      <c r="R251" s="288">
        <f t="shared" si="180"/>
        <v>2638.0644734984476</v>
      </c>
      <c r="S251" s="288">
        <f t="shared" si="181"/>
        <v>2761.1316486561832</v>
      </c>
      <c r="T251" s="288">
        <f t="shared" si="182"/>
        <v>2897.1066834478083</v>
      </c>
      <c r="U251" s="288">
        <f>R251*'Water Use Current M&amp;I'!I251</f>
        <v>923.32256572445658</v>
      </c>
      <c r="V251" s="288">
        <f>S251*'Water Use Current M&amp;I'!I251</f>
        <v>966.39607702966407</v>
      </c>
      <c r="W251" s="288">
        <f>T251*'Water Use Current M&amp;I'!I251</f>
        <v>1013.9873392067328</v>
      </c>
      <c r="X251" s="290">
        <f t="shared" si="183"/>
        <v>480.01661045928734</v>
      </c>
      <c r="Y251" s="290">
        <f t="shared" si="184"/>
        <v>502.40965235476261</v>
      </c>
      <c r="Z251" s="292">
        <f t="shared" si="185"/>
        <v>527.15138098325281</v>
      </c>
      <c r="AA251" s="287"/>
      <c r="AB251" s="287"/>
      <c r="AC251" s="287"/>
      <c r="AD251" s="287"/>
      <c r="AF251" s="230" t="s">
        <v>310</v>
      </c>
      <c r="AG251" s="171" t="s">
        <v>781</v>
      </c>
      <c r="AH251" s="236"/>
      <c r="AI251" s="236">
        <f>Input!AE250</f>
        <v>0</v>
      </c>
      <c r="AL251" s="230" t="s">
        <v>310</v>
      </c>
      <c r="AM251" s="171" t="s">
        <v>781</v>
      </c>
      <c r="AN251" s="233">
        <f>Input!AF250</f>
        <v>0</v>
      </c>
      <c r="AO251" s="233">
        <f>AN251*'Water Use Current M&amp;I'!$I$5</f>
        <v>0</v>
      </c>
      <c r="AS251" s="179" t="s">
        <v>310</v>
      </c>
      <c r="AT251" s="171" t="s">
        <v>780</v>
      </c>
      <c r="AU251" s="173">
        <f>Input!AG249</f>
        <v>0</v>
      </c>
      <c r="AV251" s="173">
        <v>0</v>
      </c>
      <c r="AW251" s="170"/>
      <c r="AX251" s="170">
        <f>AU251*'Water Use Current M&amp;I'!$I$249</f>
        <v>0</v>
      </c>
      <c r="AY251" s="173">
        <f t="shared" si="186"/>
        <v>0</v>
      </c>
    </row>
    <row r="252" spans="1:51" x14ac:dyDescent="0.3">
      <c r="A252" s="179" t="s">
        <v>310</v>
      </c>
      <c r="B252" s="333" t="s">
        <v>781</v>
      </c>
      <c r="C252" s="333">
        <f>Input!$J$69</f>
        <v>9306</v>
      </c>
      <c r="D252" s="178">
        <f>'Current Groundwater M&amp;I'!K250</f>
        <v>0.48012035199999997</v>
      </c>
      <c r="E252" s="36">
        <f>$E$251</f>
        <v>19900</v>
      </c>
      <c r="F252" s="36">
        <f>$F$251</f>
        <v>21800</v>
      </c>
      <c r="G252" s="36">
        <f>$G$251</f>
        <v>24000</v>
      </c>
      <c r="H252" s="22">
        <f t="shared" si="170"/>
        <v>1.9001509457699749E-2</v>
      </c>
      <c r="I252" s="22">
        <f t="shared" si="171"/>
        <v>2.1281265409314666E-2</v>
      </c>
      <c r="J252" s="22">
        <f t="shared" si="172"/>
        <v>2.3684861923137221E-2</v>
      </c>
      <c r="K252" s="22">
        <f t="shared" si="173"/>
        <v>13608.431210099128</v>
      </c>
      <c r="L252" s="22">
        <f t="shared" si="174"/>
        <v>14243.272095975699</v>
      </c>
      <c r="M252" s="35">
        <f t="shared" si="175"/>
        <v>14944.698056501509</v>
      </c>
      <c r="N252" s="36">
        <f t="shared" si="222"/>
        <v>173</v>
      </c>
      <c r="O252" s="22">
        <f t="shared" si="177"/>
        <v>2354258.599347149</v>
      </c>
      <c r="P252" s="22">
        <f t="shared" si="178"/>
        <v>2464086.0726037957</v>
      </c>
      <c r="Q252" s="35">
        <f t="shared" si="179"/>
        <v>2585432.763774761</v>
      </c>
      <c r="R252" s="288">
        <f t="shared" si="180"/>
        <v>2638.0644734984476</v>
      </c>
      <c r="S252" s="288">
        <f t="shared" si="181"/>
        <v>2761.1316486561832</v>
      </c>
      <c r="T252" s="288">
        <f t="shared" si="182"/>
        <v>2897.1066834478083</v>
      </c>
      <c r="U252" s="288">
        <f>R252*'Water Use Current M&amp;I'!I252</f>
        <v>923.32256572445658</v>
      </c>
      <c r="V252" s="288">
        <f>S252*'Water Use Current M&amp;I'!I252</f>
        <v>966.39607702966407</v>
      </c>
      <c r="W252" s="288">
        <f>T252*'Water Use Current M&amp;I'!I252</f>
        <v>1013.9873392067328</v>
      </c>
      <c r="X252" s="290">
        <f t="shared" si="183"/>
        <v>443.30595526516919</v>
      </c>
      <c r="Y252" s="290">
        <f t="shared" si="184"/>
        <v>463.9864246749014</v>
      </c>
      <c r="Z252" s="292">
        <f t="shared" si="185"/>
        <v>486.83595822347996</v>
      </c>
      <c r="AA252" s="287"/>
      <c r="AB252" s="287"/>
      <c r="AC252" s="287"/>
      <c r="AD252" s="287"/>
      <c r="AF252" s="161" t="s">
        <v>324</v>
      </c>
      <c r="AG252" s="171" t="s">
        <v>762</v>
      </c>
      <c r="AH252" s="236"/>
      <c r="AI252" s="236">
        <f>Input!AE251</f>
        <v>0</v>
      </c>
      <c r="AL252" s="161" t="s">
        <v>324</v>
      </c>
      <c r="AM252" s="171" t="s">
        <v>762</v>
      </c>
      <c r="AN252" s="233">
        <f>Input!AF251</f>
        <v>0</v>
      </c>
      <c r="AO252" s="233">
        <f>AN252*'Water Use Current M&amp;I'!$I$5</f>
        <v>0</v>
      </c>
      <c r="AS252" s="179" t="s">
        <v>310</v>
      </c>
      <c r="AT252" s="171" t="s">
        <v>781</v>
      </c>
      <c r="AU252" s="173">
        <f>Input!AG250</f>
        <v>0</v>
      </c>
      <c r="AV252" s="173">
        <v>0</v>
      </c>
      <c r="AW252" s="170"/>
      <c r="AX252" s="170">
        <f>AU252*'Water Use Current M&amp;I'!$I$249</f>
        <v>0</v>
      </c>
      <c r="AY252" s="173">
        <f t="shared" si="186"/>
        <v>0</v>
      </c>
    </row>
    <row r="253" spans="1:51" x14ac:dyDescent="0.3">
      <c r="A253" s="179" t="s">
        <v>324</v>
      </c>
      <c r="B253" s="333" t="s">
        <v>762</v>
      </c>
      <c r="C253" s="333">
        <f>Input!$J$70</f>
        <v>4753</v>
      </c>
      <c r="D253" s="178">
        <f>'Current Groundwater M&amp;I'!K251</f>
        <v>8.9837997000000003E-2</v>
      </c>
      <c r="E253" s="319">
        <f>Input!$Z$70</f>
        <v>5300</v>
      </c>
      <c r="F253" s="319">
        <f>Input!$AA$70</f>
        <v>5600</v>
      </c>
      <c r="G253" s="319">
        <f>Input!$AB$70</f>
        <v>6100</v>
      </c>
      <c r="H253" s="22">
        <f t="shared" si="170"/>
        <v>2.7232705731550931E-3</v>
      </c>
      <c r="I253" s="22">
        <f t="shared" si="171"/>
        <v>4.09976500273078E-3</v>
      </c>
      <c r="J253" s="22">
        <f t="shared" si="172"/>
        <v>6.2378193386848305E-3</v>
      </c>
      <c r="K253" s="22">
        <f t="shared" si="173"/>
        <v>5019.053695668139</v>
      </c>
      <c r="L253" s="22">
        <f t="shared" si="174"/>
        <v>5159.1472163527187</v>
      </c>
      <c r="M253" s="35">
        <f t="shared" si="175"/>
        <v>5384.5426918170124</v>
      </c>
      <c r="N253" s="36">
        <f>Input!K70</f>
        <v>320</v>
      </c>
      <c r="O253" s="22">
        <f t="shared" si="177"/>
        <v>1606097.1826138045</v>
      </c>
      <c r="P253" s="22">
        <f t="shared" si="178"/>
        <v>1650927.1092328699</v>
      </c>
      <c r="Q253" s="35">
        <f t="shared" si="179"/>
        <v>1723053.661381444</v>
      </c>
      <c r="R253" s="288">
        <f t="shared" si="180"/>
        <v>1799.7121979778985</v>
      </c>
      <c r="S253" s="288">
        <f t="shared" si="181"/>
        <v>1849.9463722508922</v>
      </c>
      <c r="T253" s="288">
        <f t="shared" si="182"/>
        <v>1930.7677802609769</v>
      </c>
      <c r="U253" s="288">
        <f>R253*'Water Use Current M&amp;I'!I253</f>
        <v>629.89926929226442</v>
      </c>
      <c r="V253" s="288">
        <f>S253*'Water Use Current M&amp;I'!I253</f>
        <v>647.4812302878122</v>
      </c>
      <c r="W253" s="288">
        <f>T253*'Water Use Current M&amp;I'!I253</f>
        <v>675.76872309134183</v>
      </c>
      <c r="X253" s="290">
        <f t="shared" si="183"/>
        <v>56.588888664980644</v>
      </c>
      <c r="Y253" s="290">
        <f t="shared" si="184"/>
        <v>58.168416824152786</v>
      </c>
      <c r="Z253" s="292">
        <f t="shared" si="185"/>
        <v>60.709708517773798</v>
      </c>
      <c r="AA253" s="287"/>
      <c r="AB253" s="287"/>
      <c r="AC253" s="287"/>
      <c r="AD253" s="287"/>
      <c r="AF253" s="161" t="s">
        <v>324</v>
      </c>
      <c r="AG253" s="171" t="s">
        <v>763</v>
      </c>
      <c r="AH253" s="236"/>
      <c r="AI253" s="236">
        <f>Input!AE252</f>
        <v>0</v>
      </c>
      <c r="AL253" s="161" t="s">
        <v>324</v>
      </c>
      <c r="AM253" s="171" t="s">
        <v>763</v>
      </c>
      <c r="AN253" s="233">
        <f>Input!AF252</f>
        <v>0</v>
      </c>
      <c r="AO253" s="233">
        <f>AN253*'Water Use Current M&amp;I'!$I$5</f>
        <v>0</v>
      </c>
      <c r="AS253" s="179" t="s">
        <v>324</v>
      </c>
      <c r="AT253" s="171" t="s">
        <v>762</v>
      </c>
      <c r="AU253" s="173">
        <f>Input!AG251</f>
        <v>0</v>
      </c>
      <c r="AV253" s="173">
        <v>0</v>
      </c>
      <c r="AW253" s="170"/>
      <c r="AX253" s="170">
        <f>AU253*'Water Use Current M&amp;I'!$I$253</f>
        <v>0</v>
      </c>
      <c r="AY253" s="173">
        <f t="shared" si="186"/>
        <v>0</v>
      </c>
    </row>
    <row r="254" spans="1:51" x14ac:dyDescent="0.3">
      <c r="A254" s="179" t="s">
        <v>324</v>
      </c>
      <c r="B254" s="333" t="s">
        <v>763</v>
      </c>
      <c r="C254" s="333">
        <f>Input!$J$70</f>
        <v>4753</v>
      </c>
      <c r="D254" s="178">
        <f>'Current Groundwater M&amp;I'!K252</f>
        <v>8.3315800999999995E-2</v>
      </c>
      <c r="E254" s="36">
        <f>$E$253</f>
        <v>5300</v>
      </c>
      <c r="F254" s="36">
        <f>$F$253</f>
        <v>5600</v>
      </c>
      <c r="G254" s="36">
        <f>$G$253</f>
        <v>6100</v>
      </c>
      <c r="H254" s="22">
        <f t="shared" si="170"/>
        <v>2.7232705731550931E-3</v>
      </c>
      <c r="I254" s="22">
        <f t="shared" si="171"/>
        <v>4.09976500273078E-3</v>
      </c>
      <c r="J254" s="22">
        <f t="shared" si="172"/>
        <v>6.2378193386848305E-3</v>
      </c>
      <c r="K254" s="22">
        <f t="shared" si="173"/>
        <v>5019.053695668139</v>
      </c>
      <c r="L254" s="22">
        <f t="shared" si="174"/>
        <v>5159.1472163527187</v>
      </c>
      <c r="M254" s="35">
        <f t="shared" si="175"/>
        <v>5384.5426918170124</v>
      </c>
      <c r="N254" s="36">
        <f>$N$253</f>
        <v>320</v>
      </c>
      <c r="O254" s="22">
        <f t="shared" si="177"/>
        <v>1606097.1826138045</v>
      </c>
      <c r="P254" s="22">
        <f t="shared" si="178"/>
        <v>1650927.1092328699</v>
      </c>
      <c r="Q254" s="35">
        <f t="shared" si="179"/>
        <v>1723053.661381444</v>
      </c>
      <c r="R254" s="288">
        <f t="shared" si="180"/>
        <v>1799.7121979778985</v>
      </c>
      <c r="S254" s="288">
        <f t="shared" si="181"/>
        <v>1849.9463722508922</v>
      </c>
      <c r="T254" s="288">
        <f t="shared" si="182"/>
        <v>1930.7677802609769</v>
      </c>
      <c r="U254" s="288">
        <f>R254*'Water Use Current M&amp;I'!I254</f>
        <v>629.89926929226442</v>
      </c>
      <c r="V254" s="288">
        <f>S254*'Water Use Current M&amp;I'!I254</f>
        <v>647.4812302878122</v>
      </c>
      <c r="W254" s="288">
        <f>T254*'Water Use Current M&amp;I'!I254</f>
        <v>675.76872309134183</v>
      </c>
      <c r="X254" s="290">
        <f t="shared" si="183"/>
        <v>52.480562170399708</v>
      </c>
      <c r="Y254" s="290">
        <f t="shared" si="184"/>
        <v>53.945417333894532</v>
      </c>
      <c r="Z254" s="292">
        <f t="shared" si="185"/>
        <v>56.302212455102335</v>
      </c>
      <c r="AA254" s="287"/>
      <c r="AB254" s="287"/>
      <c r="AC254" s="287"/>
      <c r="AD254" s="287"/>
      <c r="AF254" s="161" t="s">
        <v>324</v>
      </c>
      <c r="AG254" s="171" t="s">
        <v>769</v>
      </c>
      <c r="AH254" s="236"/>
      <c r="AI254" s="236">
        <f>Input!AE253</f>
        <v>0</v>
      </c>
      <c r="AL254" s="161" t="s">
        <v>324</v>
      </c>
      <c r="AM254" s="171" t="s">
        <v>769</v>
      </c>
      <c r="AN254" s="233">
        <f>Input!AF253</f>
        <v>0</v>
      </c>
      <c r="AO254" s="233">
        <f>AN254*'Water Use Current M&amp;I'!$I$5</f>
        <v>0</v>
      </c>
      <c r="AS254" s="179" t="s">
        <v>324</v>
      </c>
      <c r="AT254" s="171" t="s">
        <v>763</v>
      </c>
      <c r="AU254" s="173">
        <f>Input!AG252</f>
        <v>0</v>
      </c>
      <c r="AV254" s="173">
        <v>0</v>
      </c>
      <c r="AW254" s="170"/>
      <c r="AX254" s="170">
        <f>AU254*'Water Use Current M&amp;I'!$I$253</f>
        <v>0</v>
      </c>
      <c r="AY254" s="173">
        <f t="shared" si="186"/>
        <v>0</v>
      </c>
    </row>
    <row r="255" spans="1:51" x14ac:dyDescent="0.3">
      <c r="A255" s="179" t="s">
        <v>324</v>
      </c>
      <c r="B255" s="333" t="s">
        <v>769</v>
      </c>
      <c r="C255" s="333">
        <f>Input!$J$70</f>
        <v>4753</v>
      </c>
      <c r="D255" s="178">
        <f>'Current Groundwater M&amp;I'!K253</f>
        <v>0.11213970099999999</v>
      </c>
      <c r="E255" s="36">
        <f t="shared" ref="E255:E256" si="223">$E$253</f>
        <v>5300</v>
      </c>
      <c r="F255" s="36">
        <f t="shared" ref="F255:F256" si="224">$F$253</f>
        <v>5600</v>
      </c>
      <c r="G255" s="36">
        <f t="shared" ref="G255:G256" si="225">$G$253</f>
        <v>6100</v>
      </c>
      <c r="H255" s="22">
        <f t="shared" si="170"/>
        <v>2.7232705731550931E-3</v>
      </c>
      <c r="I255" s="22">
        <f t="shared" si="171"/>
        <v>4.09976500273078E-3</v>
      </c>
      <c r="J255" s="22">
        <f t="shared" si="172"/>
        <v>6.2378193386848305E-3</v>
      </c>
      <c r="K255" s="22">
        <f t="shared" si="173"/>
        <v>5019.053695668139</v>
      </c>
      <c r="L255" s="22">
        <f t="shared" si="174"/>
        <v>5159.1472163527187</v>
      </c>
      <c r="M255" s="35">
        <f t="shared" si="175"/>
        <v>5384.5426918170124</v>
      </c>
      <c r="N255" s="36">
        <f t="shared" ref="N255:N256" si="226">$N$253</f>
        <v>320</v>
      </c>
      <c r="O255" s="22">
        <f t="shared" si="177"/>
        <v>1606097.1826138045</v>
      </c>
      <c r="P255" s="22">
        <f t="shared" si="178"/>
        <v>1650927.1092328699</v>
      </c>
      <c r="Q255" s="35">
        <f t="shared" si="179"/>
        <v>1723053.661381444</v>
      </c>
      <c r="R255" s="288">
        <f t="shared" si="180"/>
        <v>1799.7121979778985</v>
      </c>
      <c r="S255" s="288">
        <f t="shared" si="181"/>
        <v>1849.9463722508922</v>
      </c>
      <c r="T255" s="288">
        <f t="shared" si="182"/>
        <v>1930.7677802609769</v>
      </c>
      <c r="U255" s="288">
        <f>R255*'Water Use Current M&amp;I'!I255</f>
        <v>629.89926929226442</v>
      </c>
      <c r="V255" s="288">
        <f>S255*'Water Use Current M&amp;I'!I255</f>
        <v>647.4812302878122</v>
      </c>
      <c r="W255" s="288">
        <f>T255*'Water Use Current M&amp;I'!I255</f>
        <v>675.76872309134183</v>
      </c>
      <c r="X255" s="290">
        <f t="shared" si="183"/>
        <v>70.636715718553006</v>
      </c>
      <c r="Y255" s="290">
        <f t="shared" si="184"/>
        <v>72.608351567587405</v>
      </c>
      <c r="Z255" s="292">
        <f t="shared" si="185"/>
        <v>75.780502552614863</v>
      </c>
      <c r="AA255" s="287"/>
      <c r="AB255" s="287"/>
      <c r="AC255" s="287"/>
      <c r="AD255" s="287"/>
      <c r="AF255" s="161" t="s">
        <v>324</v>
      </c>
      <c r="AG255" s="171" t="s">
        <v>770</v>
      </c>
      <c r="AH255" s="236"/>
      <c r="AI255" s="236">
        <f>Input!AE254</f>
        <v>0</v>
      </c>
      <c r="AL255" s="161" t="s">
        <v>324</v>
      </c>
      <c r="AM255" s="171" t="s">
        <v>770</v>
      </c>
      <c r="AN255" s="233">
        <f>Input!AF254</f>
        <v>0</v>
      </c>
      <c r="AO255" s="233">
        <f>AN255*'Water Use Current M&amp;I'!$I$5</f>
        <v>0</v>
      </c>
      <c r="AS255" s="179" t="s">
        <v>324</v>
      </c>
      <c r="AT255" s="171" t="s">
        <v>769</v>
      </c>
      <c r="AU255" s="173">
        <f>Input!AG253</f>
        <v>0</v>
      </c>
      <c r="AV255" s="173">
        <v>0</v>
      </c>
      <c r="AW255" s="170"/>
      <c r="AX255" s="170">
        <f>AU255*'Water Use Current M&amp;I'!$I$253</f>
        <v>0</v>
      </c>
      <c r="AY255" s="173">
        <f t="shared" si="186"/>
        <v>0</v>
      </c>
    </row>
    <row r="256" spans="1:51" x14ac:dyDescent="0.3">
      <c r="A256" s="179" t="s">
        <v>324</v>
      </c>
      <c r="B256" s="333" t="s">
        <v>770</v>
      </c>
      <c r="C256" s="333">
        <f>Input!$J$70</f>
        <v>4753</v>
      </c>
      <c r="D256" s="178">
        <f>'Current Groundwater M&amp;I'!K254</f>
        <v>0.71470650099999999</v>
      </c>
      <c r="E256" s="36">
        <f t="shared" si="223"/>
        <v>5300</v>
      </c>
      <c r="F256" s="36">
        <f t="shared" si="224"/>
        <v>5600</v>
      </c>
      <c r="G256" s="36">
        <f t="shared" si="225"/>
        <v>6100</v>
      </c>
      <c r="H256" s="22">
        <f t="shared" si="170"/>
        <v>2.7232705731550931E-3</v>
      </c>
      <c r="I256" s="22">
        <f t="shared" si="171"/>
        <v>4.09976500273078E-3</v>
      </c>
      <c r="J256" s="22">
        <f t="shared" si="172"/>
        <v>6.2378193386848305E-3</v>
      </c>
      <c r="K256" s="22">
        <f t="shared" si="173"/>
        <v>5019.053695668139</v>
      </c>
      <c r="L256" s="22">
        <f t="shared" si="174"/>
        <v>5159.1472163527187</v>
      </c>
      <c r="M256" s="35">
        <f t="shared" si="175"/>
        <v>5384.5426918170124</v>
      </c>
      <c r="N256" s="36">
        <f t="shared" si="226"/>
        <v>320</v>
      </c>
      <c r="O256" s="22">
        <f t="shared" si="177"/>
        <v>1606097.1826138045</v>
      </c>
      <c r="P256" s="22">
        <f t="shared" si="178"/>
        <v>1650927.1092328699</v>
      </c>
      <c r="Q256" s="35">
        <f t="shared" si="179"/>
        <v>1723053.661381444</v>
      </c>
      <c r="R256" s="288">
        <f t="shared" si="180"/>
        <v>1799.7121979778985</v>
      </c>
      <c r="S256" s="288">
        <f t="shared" si="181"/>
        <v>1849.9463722508922</v>
      </c>
      <c r="T256" s="288">
        <f t="shared" si="182"/>
        <v>1930.7677802609769</v>
      </c>
      <c r="U256" s="288">
        <f>R256*'Water Use Current M&amp;I'!I256</f>
        <v>629.89926929226442</v>
      </c>
      <c r="V256" s="288">
        <f>S256*'Water Use Current M&amp;I'!I256</f>
        <v>647.4812302878122</v>
      </c>
      <c r="W256" s="288">
        <f>T256*'Water Use Current M&amp;I'!I256</f>
        <v>675.76872309134183</v>
      </c>
      <c r="X256" s="290">
        <f t="shared" si="183"/>
        <v>450.19310273833105</v>
      </c>
      <c r="Y256" s="290">
        <f t="shared" si="184"/>
        <v>462.75904456217745</v>
      </c>
      <c r="Z256" s="292">
        <f t="shared" si="185"/>
        <v>482.97629956585081</v>
      </c>
      <c r="AA256" s="287"/>
      <c r="AB256" s="287"/>
      <c r="AC256" s="287"/>
      <c r="AD256" s="287"/>
      <c r="AF256" s="161" t="s">
        <v>334</v>
      </c>
      <c r="AG256" s="171" t="s">
        <v>753</v>
      </c>
      <c r="AH256" s="236"/>
      <c r="AI256" s="236">
        <f>Input!AE255</f>
        <v>0</v>
      </c>
      <c r="AL256" s="161" t="s">
        <v>334</v>
      </c>
      <c r="AM256" s="171" t="s">
        <v>753</v>
      </c>
      <c r="AN256" s="233">
        <f>Input!AF255</f>
        <v>0</v>
      </c>
      <c r="AO256" s="233">
        <f>AN256*'Water Use Current M&amp;I'!$I$5</f>
        <v>0</v>
      </c>
      <c r="AS256" s="179" t="s">
        <v>324</v>
      </c>
      <c r="AT256" s="171" t="s">
        <v>770</v>
      </c>
      <c r="AU256" s="173">
        <f>Input!AG254</f>
        <v>0</v>
      </c>
      <c r="AV256" s="173">
        <v>0</v>
      </c>
      <c r="AW256" s="170"/>
      <c r="AX256" s="170">
        <f>AU256*'Water Use Current M&amp;I'!$I$253</f>
        <v>0</v>
      </c>
      <c r="AY256" s="173">
        <f t="shared" si="186"/>
        <v>0</v>
      </c>
    </row>
    <row r="257" spans="1:51" x14ac:dyDescent="0.3">
      <c r="A257" s="210" t="s">
        <v>334</v>
      </c>
      <c r="B257" s="333" t="s">
        <v>753</v>
      </c>
      <c r="C257" s="333">
        <f>Input!$J$71</f>
        <v>255527</v>
      </c>
      <c r="D257" s="178">
        <f>'Current Groundwater M&amp;I'!K255</f>
        <v>0.32443929599999999</v>
      </c>
      <c r="E257" s="319">
        <f>Input!$Z$71</f>
        <v>625300</v>
      </c>
      <c r="F257" s="319">
        <f>Input!$AA$71</f>
        <v>655000</v>
      </c>
      <c r="G257" s="319">
        <f>Input!$AB$71</f>
        <v>698300</v>
      </c>
      <c r="H257" s="22">
        <f t="shared" si="170"/>
        <v>2.2372586384148678E-2</v>
      </c>
      <c r="I257" s="22">
        <f t="shared" si="171"/>
        <v>2.3532678910698667E-2</v>
      </c>
      <c r="J257" s="22">
        <f t="shared" si="172"/>
        <v>2.5133018266117108E-2</v>
      </c>
      <c r="K257" s="22">
        <f t="shared" si="173"/>
        <v>399726.19766535197</v>
      </c>
      <c r="L257" s="22">
        <f t="shared" si="174"/>
        <v>409109.0135892877</v>
      </c>
      <c r="M257" s="35">
        <f t="shared" si="175"/>
        <v>422415.08507627895</v>
      </c>
      <c r="N257" s="36">
        <f>Input!K71</f>
        <v>186</v>
      </c>
      <c r="O257" s="22">
        <f t="shared" si="177"/>
        <v>74349072.76575546</v>
      </c>
      <c r="P257" s="22">
        <f t="shared" si="178"/>
        <v>76094276.527607515</v>
      </c>
      <c r="Q257" s="35">
        <f t="shared" si="179"/>
        <v>78569205.82418789</v>
      </c>
      <c r="R257" s="288">
        <f t="shared" si="180"/>
        <v>83311.853487667278</v>
      </c>
      <c r="S257" s="288">
        <f t="shared" si="181"/>
        <v>85267.441563010609</v>
      </c>
      <c r="T257" s="288">
        <f t="shared" si="182"/>
        <v>88040.723586293738</v>
      </c>
      <c r="U257" s="288">
        <f>R257*'Water Use Current M&amp;I'!I257</f>
        <v>29159.148720683545</v>
      </c>
      <c r="V257" s="288">
        <f>S257*'Water Use Current M&amp;I'!I257</f>
        <v>29843.60454705371</v>
      </c>
      <c r="W257" s="288">
        <f>T257*'Water Use Current M&amp;I'!I257</f>
        <v>30814.253255202806</v>
      </c>
      <c r="X257" s="290">
        <f t="shared" si="183"/>
        <v>9460.373682897869</v>
      </c>
      <c r="Y257" s="290">
        <f t="shared" si="184"/>
        <v>9682.4380493485041</v>
      </c>
      <c r="Z257" s="292">
        <f t="shared" si="185"/>
        <v>9997.3546328837056</v>
      </c>
      <c r="AA257" s="287"/>
      <c r="AB257" s="287"/>
      <c r="AC257" s="287"/>
      <c r="AD257" s="287"/>
      <c r="AF257" s="161" t="s">
        <v>334</v>
      </c>
      <c r="AG257" s="171" t="s">
        <v>755</v>
      </c>
      <c r="AH257" s="236"/>
      <c r="AI257" s="236">
        <f>Input!AE256</f>
        <v>0</v>
      </c>
      <c r="AL257" s="161" t="s">
        <v>334</v>
      </c>
      <c r="AM257" s="171" t="s">
        <v>755</v>
      </c>
      <c r="AN257" s="233">
        <f>Input!AF256</f>
        <v>0</v>
      </c>
      <c r="AO257" s="233">
        <f>AN257*'Water Use Current M&amp;I'!$I$5</f>
        <v>0</v>
      </c>
      <c r="AS257" s="210" t="s">
        <v>334</v>
      </c>
      <c r="AT257" s="171" t="s">
        <v>753</v>
      </c>
      <c r="AU257" s="173">
        <f>Input!AG255</f>
        <v>0</v>
      </c>
      <c r="AV257" s="173">
        <v>0</v>
      </c>
      <c r="AW257" s="170"/>
      <c r="AX257" s="170">
        <f>AU257*'Water Use Current M&amp;I'!$I$257</f>
        <v>0</v>
      </c>
      <c r="AY257" s="173">
        <f t="shared" si="186"/>
        <v>0</v>
      </c>
    </row>
    <row r="258" spans="1:51" x14ac:dyDescent="0.3">
      <c r="A258" s="179" t="s">
        <v>334</v>
      </c>
      <c r="B258" s="333" t="s">
        <v>755</v>
      </c>
      <c r="C258" s="333">
        <f>Input!$J$71</f>
        <v>255527</v>
      </c>
      <c r="D258" s="178">
        <f>'Current Groundwater M&amp;I'!K256</f>
        <v>0.16895279199999999</v>
      </c>
      <c r="E258" s="36">
        <f>$E$257</f>
        <v>625300</v>
      </c>
      <c r="F258" s="36">
        <f>$F$257</f>
        <v>655000</v>
      </c>
      <c r="G258" s="36">
        <f>$G$257</f>
        <v>698300</v>
      </c>
      <c r="H258" s="22">
        <f t="shared" si="170"/>
        <v>2.2372586384148678E-2</v>
      </c>
      <c r="I258" s="22">
        <f t="shared" si="171"/>
        <v>2.3532678910698667E-2</v>
      </c>
      <c r="J258" s="22">
        <f t="shared" si="172"/>
        <v>2.5133018266117108E-2</v>
      </c>
      <c r="K258" s="22">
        <f t="shared" si="173"/>
        <v>399726.19766535197</v>
      </c>
      <c r="L258" s="22">
        <f t="shared" si="174"/>
        <v>409109.0135892877</v>
      </c>
      <c r="M258" s="35">
        <f t="shared" si="175"/>
        <v>422415.08507627895</v>
      </c>
      <c r="N258" s="36">
        <f>$N$257</f>
        <v>186</v>
      </c>
      <c r="O258" s="22">
        <f t="shared" si="177"/>
        <v>74349072.76575546</v>
      </c>
      <c r="P258" s="22">
        <f t="shared" si="178"/>
        <v>76094276.527607515</v>
      </c>
      <c r="Q258" s="35">
        <f t="shared" si="179"/>
        <v>78569205.82418789</v>
      </c>
      <c r="R258" s="288">
        <f t="shared" si="180"/>
        <v>83311.853487667278</v>
      </c>
      <c r="S258" s="288">
        <f t="shared" si="181"/>
        <v>85267.441563010609</v>
      </c>
      <c r="T258" s="288">
        <f t="shared" si="182"/>
        <v>88040.723586293738</v>
      </c>
      <c r="U258" s="288">
        <f>R258*'Water Use Current M&amp;I'!I258</f>
        <v>29159.148720683545</v>
      </c>
      <c r="V258" s="288">
        <f>S258*'Water Use Current M&amp;I'!I258</f>
        <v>29843.60454705371</v>
      </c>
      <c r="W258" s="288">
        <f>T258*'Water Use Current M&amp;I'!I258</f>
        <v>30814.253255202806</v>
      </c>
      <c r="X258" s="290">
        <f t="shared" si="183"/>
        <v>4926.519588702713</v>
      </c>
      <c r="Y258" s="290">
        <f t="shared" si="184"/>
        <v>5042.1603115686194</v>
      </c>
      <c r="Z258" s="292">
        <f t="shared" si="185"/>
        <v>5206.1541208616027</v>
      </c>
      <c r="AA258" s="287"/>
      <c r="AB258" s="287"/>
      <c r="AC258" s="287"/>
      <c r="AD258" s="287"/>
      <c r="AF258" s="161" t="s">
        <v>334</v>
      </c>
      <c r="AG258" s="171" t="s">
        <v>756</v>
      </c>
      <c r="AH258" s="236"/>
      <c r="AI258" s="236">
        <f>Input!AE257</f>
        <v>0</v>
      </c>
      <c r="AL258" s="161" t="s">
        <v>334</v>
      </c>
      <c r="AM258" s="171" t="s">
        <v>756</v>
      </c>
      <c r="AN258" s="233">
        <f>Input!AF257</f>
        <v>0</v>
      </c>
      <c r="AO258" s="233">
        <f>AN258*'Water Use Current M&amp;I'!$I$5</f>
        <v>0</v>
      </c>
      <c r="AS258" s="179" t="s">
        <v>334</v>
      </c>
      <c r="AT258" s="171" t="s">
        <v>755</v>
      </c>
      <c r="AU258" s="173">
        <f>Input!AG256</f>
        <v>0</v>
      </c>
      <c r="AV258" s="173">
        <v>0</v>
      </c>
      <c r="AW258" s="170"/>
      <c r="AX258" s="170">
        <f>AU258*'Water Use Current M&amp;I'!$I$257</f>
        <v>0</v>
      </c>
      <c r="AY258" s="173">
        <f t="shared" si="186"/>
        <v>0</v>
      </c>
    </row>
    <row r="259" spans="1:51" x14ac:dyDescent="0.3">
      <c r="A259" s="179" t="s">
        <v>334</v>
      </c>
      <c r="B259" s="333" t="s">
        <v>756</v>
      </c>
      <c r="C259" s="333">
        <f>Input!$J$71</f>
        <v>255527</v>
      </c>
      <c r="D259" s="178">
        <f>'Current Groundwater M&amp;I'!K257</f>
        <v>6.4509816999999997E-2</v>
      </c>
      <c r="E259" s="36">
        <f t="shared" ref="E259:E267" si="227">$E$257</f>
        <v>625300</v>
      </c>
      <c r="F259" s="36">
        <f t="shared" ref="F259:F267" si="228">$F$257</f>
        <v>655000</v>
      </c>
      <c r="G259" s="36">
        <f t="shared" ref="G259:G267" si="229">$G$257</f>
        <v>698300</v>
      </c>
      <c r="H259" s="22">
        <f t="shared" si="170"/>
        <v>2.2372586384148678E-2</v>
      </c>
      <c r="I259" s="22">
        <f t="shared" si="171"/>
        <v>2.3532678910698667E-2</v>
      </c>
      <c r="J259" s="22">
        <f t="shared" si="172"/>
        <v>2.5133018266117108E-2</v>
      </c>
      <c r="K259" s="22">
        <f t="shared" si="173"/>
        <v>399726.19766535197</v>
      </c>
      <c r="L259" s="22">
        <f t="shared" si="174"/>
        <v>409109.0135892877</v>
      </c>
      <c r="M259" s="35">
        <f t="shared" si="175"/>
        <v>422415.08507627895</v>
      </c>
      <c r="N259" s="36">
        <f t="shared" ref="N259:N267" si="230">$N$257</f>
        <v>186</v>
      </c>
      <c r="O259" s="22">
        <f t="shared" si="177"/>
        <v>74349072.76575546</v>
      </c>
      <c r="P259" s="22">
        <f t="shared" si="178"/>
        <v>76094276.527607515</v>
      </c>
      <c r="Q259" s="35">
        <f t="shared" si="179"/>
        <v>78569205.82418789</v>
      </c>
      <c r="R259" s="288">
        <f t="shared" si="180"/>
        <v>83311.853487667278</v>
      </c>
      <c r="S259" s="288">
        <f t="shared" si="181"/>
        <v>85267.441563010609</v>
      </c>
      <c r="T259" s="288">
        <f t="shared" si="182"/>
        <v>88040.723586293738</v>
      </c>
      <c r="U259" s="288">
        <f>R259*'Water Use Current M&amp;I'!I259</f>
        <v>29159.148720683545</v>
      </c>
      <c r="V259" s="288">
        <f>S259*'Water Use Current M&amp;I'!I259</f>
        <v>29843.60454705371</v>
      </c>
      <c r="W259" s="288">
        <f>T259*'Water Use Current M&amp;I'!I259</f>
        <v>30814.253255202806</v>
      </c>
      <c r="X259" s="290">
        <f t="shared" si="183"/>
        <v>1881.0513478470796</v>
      </c>
      <c r="Y259" s="290">
        <f t="shared" si="184"/>
        <v>1925.2054679508026</v>
      </c>
      <c r="Z259" s="292">
        <f t="shared" si="185"/>
        <v>1987.8218384847871</v>
      </c>
      <c r="AA259" s="287"/>
      <c r="AB259" s="287"/>
      <c r="AC259" s="287"/>
      <c r="AD259" s="287"/>
      <c r="AF259" s="161" t="s">
        <v>334</v>
      </c>
      <c r="AG259" s="171" t="s">
        <v>757</v>
      </c>
      <c r="AH259" s="236"/>
      <c r="AI259" s="236">
        <f>Input!AE258</f>
        <v>0</v>
      </c>
      <c r="AL259" s="161" t="s">
        <v>334</v>
      </c>
      <c r="AM259" s="171" t="s">
        <v>757</v>
      </c>
      <c r="AN259" s="233">
        <f>Input!AF258</f>
        <v>4500</v>
      </c>
      <c r="AO259" s="233">
        <f>AN259*'Water Use Current M&amp;I'!$I$5</f>
        <v>1575</v>
      </c>
      <c r="AS259" s="179" t="s">
        <v>334</v>
      </c>
      <c r="AT259" s="171" t="s">
        <v>756</v>
      </c>
      <c r="AU259" s="173">
        <f>Input!AG257</f>
        <v>0</v>
      </c>
      <c r="AV259" s="173">
        <v>0</v>
      </c>
      <c r="AW259" s="170"/>
      <c r="AX259" s="170">
        <f>AU259*'Water Use Current M&amp;I'!$I$257</f>
        <v>0</v>
      </c>
      <c r="AY259" s="173">
        <f t="shared" si="186"/>
        <v>0</v>
      </c>
    </row>
    <row r="260" spans="1:51" x14ac:dyDescent="0.3">
      <c r="A260" s="179" t="s">
        <v>334</v>
      </c>
      <c r="B260" s="333" t="s">
        <v>757</v>
      </c>
      <c r="C260" s="333">
        <f>Input!$J$71</f>
        <v>255527</v>
      </c>
      <c r="D260" s="178">
        <f>'Current Groundwater M&amp;I'!K258</f>
        <v>0.41285265399999999</v>
      </c>
      <c r="E260" s="36">
        <f t="shared" si="227"/>
        <v>625300</v>
      </c>
      <c r="F260" s="36">
        <f t="shared" si="228"/>
        <v>655000</v>
      </c>
      <c r="G260" s="36">
        <f t="shared" si="229"/>
        <v>698300</v>
      </c>
      <c r="H260" s="22">
        <f t="shared" si="170"/>
        <v>2.2372586384148678E-2</v>
      </c>
      <c r="I260" s="22">
        <f t="shared" si="171"/>
        <v>2.3532678910698667E-2</v>
      </c>
      <c r="J260" s="22">
        <f t="shared" si="172"/>
        <v>2.5133018266117108E-2</v>
      </c>
      <c r="K260" s="22">
        <f t="shared" si="173"/>
        <v>399726.19766535197</v>
      </c>
      <c r="L260" s="22">
        <f t="shared" si="174"/>
        <v>409109.0135892877</v>
      </c>
      <c r="M260" s="35">
        <f t="shared" si="175"/>
        <v>422415.08507627895</v>
      </c>
      <c r="N260" s="36">
        <f t="shared" si="230"/>
        <v>186</v>
      </c>
      <c r="O260" s="22">
        <f t="shared" si="177"/>
        <v>74349072.76575546</v>
      </c>
      <c r="P260" s="22">
        <f t="shared" si="178"/>
        <v>76094276.527607515</v>
      </c>
      <c r="Q260" s="35">
        <f t="shared" si="179"/>
        <v>78569205.82418789</v>
      </c>
      <c r="R260" s="288">
        <f t="shared" si="180"/>
        <v>83311.853487667278</v>
      </c>
      <c r="S260" s="288">
        <f t="shared" si="181"/>
        <v>85267.441563010609</v>
      </c>
      <c r="T260" s="288">
        <f t="shared" si="182"/>
        <v>88040.723586293738</v>
      </c>
      <c r="U260" s="288">
        <f>R260*'Water Use Current M&amp;I'!I260</f>
        <v>29159.148720683545</v>
      </c>
      <c r="V260" s="288">
        <f>S260*'Water Use Current M&amp;I'!I260</f>
        <v>29843.60454705371</v>
      </c>
      <c r="W260" s="288">
        <f>T260*'Water Use Current M&amp;I'!I260</f>
        <v>30814.253255202806</v>
      </c>
      <c r="X260" s="290">
        <f t="shared" si="183"/>
        <v>12038.431937714906</v>
      </c>
      <c r="Y260" s="290">
        <f t="shared" si="184"/>
        <v>12321.011342177591</v>
      </c>
      <c r="Z260" s="292">
        <f t="shared" si="185"/>
        <v>12721.746237438618</v>
      </c>
      <c r="AA260" s="287"/>
      <c r="AB260" s="287"/>
      <c r="AC260" s="287"/>
      <c r="AD260" s="287"/>
      <c r="AF260" s="161" t="s">
        <v>334</v>
      </c>
      <c r="AG260" s="171" t="s">
        <v>758</v>
      </c>
      <c r="AH260" s="236"/>
      <c r="AI260" s="236">
        <f>Input!AE259</f>
        <v>0</v>
      </c>
      <c r="AL260" s="161" t="s">
        <v>334</v>
      </c>
      <c r="AM260" s="171" t="s">
        <v>758</v>
      </c>
      <c r="AN260" s="233">
        <f>Input!AF259</f>
        <v>0</v>
      </c>
      <c r="AO260" s="233">
        <f>AN260*'Water Use Current M&amp;I'!$I$5</f>
        <v>0</v>
      </c>
      <c r="AP260" s="270" t="s">
        <v>628</v>
      </c>
      <c r="AQ260" s="311"/>
      <c r="AR260" s="17"/>
      <c r="AS260" s="179" t="s">
        <v>334</v>
      </c>
      <c r="AT260" s="171" t="s">
        <v>757</v>
      </c>
      <c r="AU260" s="173">
        <f>Input!AG258</f>
        <v>0</v>
      </c>
      <c r="AV260" s="173">
        <v>0</v>
      </c>
      <c r="AW260" s="170"/>
      <c r="AX260" s="170">
        <f>AU260*'Water Use Current M&amp;I'!$I$257</f>
        <v>0</v>
      </c>
      <c r="AY260" s="173">
        <f t="shared" si="186"/>
        <v>0</v>
      </c>
    </row>
    <row r="261" spans="1:51" x14ac:dyDescent="0.3">
      <c r="A261" s="179" t="s">
        <v>334</v>
      </c>
      <c r="B261" s="333" t="s">
        <v>758</v>
      </c>
      <c r="C261" s="333">
        <f>Input!$J$71</f>
        <v>255527</v>
      </c>
      <c r="D261" s="178">
        <f>'Current Groundwater M&amp;I'!K259</f>
        <v>1.9340421999999999E-2</v>
      </c>
      <c r="E261" s="36">
        <f t="shared" si="227"/>
        <v>625300</v>
      </c>
      <c r="F261" s="36">
        <f t="shared" si="228"/>
        <v>655000</v>
      </c>
      <c r="G261" s="36">
        <f t="shared" si="229"/>
        <v>698300</v>
      </c>
      <c r="H261" s="22">
        <f t="shared" si="170"/>
        <v>2.2372586384148678E-2</v>
      </c>
      <c r="I261" s="22">
        <f t="shared" si="171"/>
        <v>2.3532678910698667E-2</v>
      </c>
      <c r="J261" s="22">
        <f t="shared" si="172"/>
        <v>2.5133018266117108E-2</v>
      </c>
      <c r="K261" s="22">
        <f t="shared" si="173"/>
        <v>399726.19766535197</v>
      </c>
      <c r="L261" s="22">
        <f t="shared" si="174"/>
        <v>409109.0135892877</v>
      </c>
      <c r="M261" s="35">
        <f t="shared" si="175"/>
        <v>422415.08507627895</v>
      </c>
      <c r="N261" s="36">
        <f t="shared" si="230"/>
        <v>186</v>
      </c>
      <c r="O261" s="22">
        <f t="shared" si="177"/>
        <v>74349072.76575546</v>
      </c>
      <c r="P261" s="22">
        <f t="shared" si="178"/>
        <v>76094276.527607515</v>
      </c>
      <c r="Q261" s="35">
        <f t="shared" si="179"/>
        <v>78569205.82418789</v>
      </c>
      <c r="R261" s="288">
        <f t="shared" si="180"/>
        <v>83311.853487667278</v>
      </c>
      <c r="S261" s="288">
        <f t="shared" si="181"/>
        <v>85267.441563010609</v>
      </c>
      <c r="T261" s="288">
        <f t="shared" si="182"/>
        <v>88040.723586293738</v>
      </c>
      <c r="U261" s="288">
        <f>R261*'Water Use Current M&amp;I'!I261</f>
        <v>29159.148720683545</v>
      </c>
      <c r="V261" s="288">
        <f>S261*'Water Use Current M&amp;I'!I261</f>
        <v>29843.60454705371</v>
      </c>
      <c r="W261" s="288">
        <f>T261*'Water Use Current M&amp;I'!I261</f>
        <v>30814.253255202806</v>
      </c>
      <c r="X261" s="290">
        <f t="shared" si="183"/>
        <v>563.95024141877991</v>
      </c>
      <c r="Y261" s="290">
        <f t="shared" si="184"/>
        <v>577.18790594113761</v>
      </c>
      <c r="Z261" s="292">
        <f t="shared" si="185"/>
        <v>595.96066157049597</v>
      </c>
      <c r="AA261" s="287"/>
      <c r="AB261" s="287"/>
      <c r="AC261" s="287"/>
      <c r="AD261" s="287"/>
      <c r="AF261" s="161" t="s">
        <v>334</v>
      </c>
      <c r="AG261" s="171" t="s">
        <v>759</v>
      </c>
      <c r="AH261" s="236"/>
      <c r="AI261" s="236">
        <f>Input!AE260</f>
        <v>0</v>
      </c>
      <c r="AL261" s="161" t="s">
        <v>334</v>
      </c>
      <c r="AM261" s="171" t="s">
        <v>759</v>
      </c>
      <c r="AN261" s="233">
        <f>Input!AF260</f>
        <v>0</v>
      </c>
      <c r="AO261" s="233">
        <f>AN261*'Water Use Current M&amp;I'!$I$5</f>
        <v>0</v>
      </c>
      <c r="AS261" s="179" t="s">
        <v>334</v>
      </c>
      <c r="AT261" s="171" t="s">
        <v>758</v>
      </c>
      <c r="AU261" s="173">
        <f>Input!AG259</f>
        <v>0</v>
      </c>
      <c r="AV261" s="173">
        <v>0</v>
      </c>
      <c r="AW261" s="170"/>
      <c r="AX261" s="170">
        <f>AU261*'Water Use Current M&amp;I'!$I$257</f>
        <v>0</v>
      </c>
      <c r="AY261" s="173">
        <f t="shared" si="186"/>
        <v>0</v>
      </c>
    </row>
    <row r="262" spans="1:51" x14ac:dyDescent="0.3">
      <c r="A262" s="179" t="s">
        <v>334</v>
      </c>
      <c r="B262" s="333" t="s">
        <v>759</v>
      </c>
      <c r="C262" s="333">
        <f>Input!$J$71</f>
        <v>255527</v>
      </c>
      <c r="D262" s="178">
        <f>'Current Groundwater M&amp;I'!K260</f>
        <v>7.0755729999999999E-3</v>
      </c>
      <c r="E262" s="36">
        <f t="shared" si="227"/>
        <v>625300</v>
      </c>
      <c r="F262" s="36">
        <f t="shared" si="228"/>
        <v>655000</v>
      </c>
      <c r="G262" s="36">
        <f t="shared" si="229"/>
        <v>698300</v>
      </c>
      <c r="H262" s="22">
        <f t="shared" ref="H262:H271" si="231">(LN(E262/C262))/40</f>
        <v>2.2372586384148678E-2</v>
      </c>
      <c r="I262" s="22">
        <f t="shared" ref="I262:I271" si="232">(LN(F262/C262)/40)</f>
        <v>2.3532678910698667E-2</v>
      </c>
      <c r="J262" s="22">
        <f t="shared" ref="J262:J271" si="233">(LN(G262/C262))/40</f>
        <v>2.5133018266117108E-2</v>
      </c>
      <c r="K262" s="22">
        <f t="shared" ref="K262:K271" si="234">C262*EXP(H262*20)</f>
        <v>399726.19766535197</v>
      </c>
      <c r="L262" s="22">
        <f t="shared" ref="L262:L271" si="235">C262*EXP(I262*20)</f>
        <v>409109.0135892877</v>
      </c>
      <c r="M262" s="35">
        <f t="shared" ref="M262:M271" si="236">C262*EXP(J262*20)</f>
        <v>422415.08507627895</v>
      </c>
      <c r="N262" s="36">
        <f t="shared" si="230"/>
        <v>186</v>
      </c>
      <c r="O262" s="22">
        <f t="shared" ref="O262:O271" si="237">N262*K262</f>
        <v>74349072.76575546</v>
      </c>
      <c r="P262" s="22">
        <f t="shared" ref="P262:P271" si="238">N262*L262</f>
        <v>76094276.527607515</v>
      </c>
      <c r="Q262" s="35">
        <f t="shared" ref="Q262:Q271" si="239">N262*M262</f>
        <v>78569205.82418789</v>
      </c>
      <c r="R262" s="288">
        <f t="shared" ref="R262:R271" si="240">(O262/1000000)*1120.55</f>
        <v>83311.853487667278</v>
      </c>
      <c r="S262" s="288">
        <f t="shared" ref="S262:S271" si="241">(P262/1000000)*1120.55</f>
        <v>85267.441563010609</v>
      </c>
      <c r="T262" s="288">
        <f t="shared" ref="T262:T271" si="242">(Q262/1000000)*1120.55</f>
        <v>88040.723586293738</v>
      </c>
      <c r="U262" s="288">
        <f>R262*'Water Use Current M&amp;I'!I262</f>
        <v>29159.148720683545</v>
      </c>
      <c r="V262" s="288">
        <f>S262*'Water Use Current M&amp;I'!I262</f>
        <v>29843.60454705371</v>
      </c>
      <c r="W262" s="288">
        <f>T262*'Water Use Current M&amp;I'!I262</f>
        <v>30814.253255202806</v>
      </c>
      <c r="X262" s="290">
        <f t="shared" ref="X262:X271" si="243">U262*D262</f>
        <v>206.31768539105303</v>
      </c>
      <c r="Y262" s="290">
        <f t="shared" ref="Y262:Y271" si="244">V262*D262</f>
        <v>211.16060255581047</v>
      </c>
      <c r="Z262" s="292">
        <f t="shared" ref="Z262:Z271" si="245">W262*D262</f>
        <v>218.02849834767508</v>
      </c>
      <c r="AA262" s="287"/>
      <c r="AB262" s="287"/>
      <c r="AC262" s="287"/>
      <c r="AD262" s="287"/>
      <c r="AF262" s="161" t="s">
        <v>334</v>
      </c>
      <c r="AG262" s="171" t="s">
        <v>760</v>
      </c>
      <c r="AH262" s="236"/>
      <c r="AI262" s="236">
        <f>Input!AE261</f>
        <v>0</v>
      </c>
      <c r="AL262" s="161" t="s">
        <v>334</v>
      </c>
      <c r="AM262" s="171" t="s">
        <v>760</v>
      </c>
      <c r="AN262" s="233">
        <f>Input!AF261</f>
        <v>0</v>
      </c>
      <c r="AO262" s="233">
        <f>AN262*'Water Use Current M&amp;I'!$I$5</f>
        <v>0</v>
      </c>
      <c r="AS262" s="179" t="s">
        <v>334</v>
      </c>
      <c r="AT262" s="171" t="s">
        <v>759</v>
      </c>
      <c r="AU262" s="173">
        <f>Input!AG260</f>
        <v>0</v>
      </c>
      <c r="AV262" s="173">
        <v>0</v>
      </c>
      <c r="AW262" s="170"/>
      <c r="AX262" s="170">
        <f>AU262*'Water Use Current M&amp;I'!$I$257</f>
        <v>0</v>
      </c>
      <c r="AY262" s="173">
        <f t="shared" ref="AY262:AY271" si="246">AX262*AV262</f>
        <v>0</v>
      </c>
    </row>
    <row r="263" spans="1:51" x14ac:dyDescent="0.3">
      <c r="A263" s="179" t="s">
        <v>334</v>
      </c>
      <c r="B263" s="333" t="s">
        <v>760</v>
      </c>
      <c r="C263" s="333">
        <f>Input!$J$71</f>
        <v>255527</v>
      </c>
      <c r="D263" s="178">
        <f>'Current Groundwater M&amp;I'!K261</f>
        <v>6.9660000000000002E-4</v>
      </c>
      <c r="E263" s="36">
        <f t="shared" si="227"/>
        <v>625300</v>
      </c>
      <c r="F263" s="36">
        <f t="shared" si="228"/>
        <v>655000</v>
      </c>
      <c r="G263" s="36">
        <f t="shared" si="229"/>
        <v>698300</v>
      </c>
      <c r="H263" s="22">
        <f t="shared" si="231"/>
        <v>2.2372586384148678E-2</v>
      </c>
      <c r="I263" s="22">
        <f t="shared" si="232"/>
        <v>2.3532678910698667E-2</v>
      </c>
      <c r="J263" s="22">
        <f t="shared" si="233"/>
        <v>2.5133018266117108E-2</v>
      </c>
      <c r="K263" s="22">
        <f t="shared" si="234"/>
        <v>399726.19766535197</v>
      </c>
      <c r="L263" s="22">
        <f t="shared" si="235"/>
        <v>409109.0135892877</v>
      </c>
      <c r="M263" s="35">
        <f t="shared" si="236"/>
        <v>422415.08507627895</v>
      </c>
      <c r="N263" s="36">
        <f t="shared" si="230"/>
        <v>186</v>
      </c>
      <c r="O263" s="22">
        <f t="shared" si="237"/>
        <v>74349072.76575546</v>
      </c>
      <c r="P263" s="22">
        <f t="shared" si="238"/>
        <v>76094276.527607515</v>
      </c>
      <c r="Q263" s="35">
        <f t="shared" si="239"/>
        <v>78569205.82418789</v>
      </c>
      <c r="R263" s="288">
        <f t="shared" si="240"/>
        <v>83311.853487667278</v>
      </c>
      <c r="S263" s="288">
        <f t="shared" si="241"/>
        <v>85267.441563010609</v>
      </c>
      <c r="T263" s="288">
        <f t="shared" si="242"/>
        <v>88040.723586293738</v>
      </c>
      <c r="U263" s="288">
        <f>R263*'Water Use Current M&amp;I'!I263</f>
        <v>29159.148720683545</v>
      </c>
      <c r="V263" s="288">
        <f>S263*'Water Use Current M&amp;I'!I263</f>
        <v>29843.60454705371</v>
      </c>
      <c r="W263" s="288">
        <f>T263*'Water Use Current M&amp;I'!I263</f>
        <v>30814.253255202806</v>
      </c>
      <c r="X263" s="290">
        <f t="shared" si="243"/>
        <v>20.312262998828157</v>
      </c>
      <c r="Y263" s="290">
        <f t="shared" si="244"/>
        <v>20.789054927477615</v>
      </c>
      <c r="Z263" s="292">
        <f t="shared" si="245"/>
        <v>21.465208817574275</v>
      </c>
      <c r="AA263" s="287"/>
      <c r="AB263" s="287"/>
      <c r="AC263" s="287"/>
      <c r="AD263" s="287"/>
      <c r="AF263" s="161" t="s">
        <v>334</v>
      </c>
      <c r="AG263" s="171" t="s">
        <v>762</v>
      </c>
      <c r="AH263" s="236"/>
      <c r="AI263" s="236">
        <f>Input!AE262</f>
        <v>0</v>
      </c>
      <c r="AL263" s="161" t="s">
        <v>334</v>
      </c>
      <c r="AM263" s="171" t="s">
        <v>762</v>
      </c>
      <c r="AN263" s="233">
        <f>Input!AF262</f>
        <v>0</v>
      </c>
      <c r="AO263" s="233">
        <f>AN263*'Water Use Current M&amp;I'!$I$5</f>
        <v>0</v>
      </c>
      <c r="AS263" s="179" t="s">
        <v>334</v>
      </c>
      <c r="AT263" s="171" t="s">
        <v>760</v>
      </c>
      <c r="AU263" s="173">
        <f>Input!AG261</f>
        <v>0</v>
      </c>
      <c r="AV263" s="173">
        <v>0</v>
      </c>
      <c r="AW263" s="170"/>
      <c r="AX263" s="170">
        <f>AU263*'Water Use Current M&amp;I'!$I$257</f>
        <v>0</v>
      </c>
      <c r="AY263" s="173">
        <f t="shared" si="246"/>
        <v>0</v>
      </c>
    </row>
    <row r="264" spans="1:51" x14ac:dyDescent="0.3">
      <c r="A264" s="179" t="s">
        <v>334</v>
      </c>
      <c r="B264" s="333" t="s">
        <v>762</v>
      </c>
      <c r="C264" s="333">
        <f>Input!$J$71</f>
        <v>255527</v>
      </c>
      <c r="D264" s="178">
        <f>'Current Groundwater M&amp;I'!K262</f>
        <v>9.2358100000000003E-4</v>
      </c>
      <c r="E264" s="36">
        <f t="shared" si="227"/>
        <v>625300</v>
      </c>
      <c r="F264" s="36">
        <f t="shared" si="228"/>
        <v>655000</v>
      </c>
      <c r="G264" s="36">
        <f t="shared" si="229"/>
        <v>698300</v>
      </c>
      <c r="H264" s="22">
        <f t="shared" si="231"/>
        <v>2.2372586384148678E-2</v>
      </c>
      <c r="I264" s="22">
        <f t="shared" si="232"/>
        <v>2.3532678910698667E-2</v>
      </c>
      <c r="J264" s="22">
        <f t="shared" si="233"/>
        <v>2.5133018266117108E-2</v>
      </c>
      <c r="K264" s="22">
        <f t="shared" si="234"/>
        <v>399726.19766535197</v>
      </c>
      <c r="L264" s="22">
        <f t="shared" si="235"/>
        <v>409109.0135892877</v>
      </c>
      <c r="M264" s="35">
        <f t="shared" si="236"/>
        <v>422415.08507627895</v>
      </c>
      <c r="N264" s="36">
        <f t="shared" si="230"/>
        <v>186</v>
      </c>
      <c r="O264" s="22">
        <f t="shared" si="237"/>
        <v>74349072.76575546</v>
      </c>
      <c r="P264" s="22">
        <f t="shared" si="238"/>
        <v>76094276.527607515</v>
      </c>
      <c r="Q264" s="35">
        <f t="shared" si="239"/>
        <v>78569205.82418789</v>
      </c>
      <c r="R264" s="288">
        <f t="shared" si="240"/>
        <v>83311.853487667278</v>
      </c>
      <c r="S264" s="288">
        <f t="shared" si="241"/>
        <v>85267.441563010609</v>
      </c>
      <c r="T264" s="288">
        <f t="shared" si="242"/>
        <v>88040.723586293738</v>
      </c>
      <c r="U264" s="288">
        <f>R264*'Water Use Current M&amp;I'!I264</f>
        <v>29159.148720683545</v>
      </c>
      <c r="V264" s="288">
        <f>S264*'Water Use Current M&amp;I'!I264</f>
        <v>29843.60454705371</v>
      </c>
      <c r="W264" s="288">
        <f>T264*'Water Use Current M&amp;I'!I264</f>
        <v>30814.253255202806</v>
      </c>
      <c r="X264" s="290">
        <f t="shared" si="243"/>
        <v>26.930835734597629</v>
      </c>
      <c r="Y264" s="290">
        <f t="shared" si="244"/>
        <v>27.562986131172412</v>
      </c>
      <c r="Z264" s="292">
        <f t="shared" si="245"/>
        <v>28.459458835693464</v>
      </c>
      <c r="AA264" s="287"/>
      <c r="AB264" s="287"/>
      <c r="AC264" s="287"/>
      <c r="AD264" s="287"/>
      <c r="AF264" s="161" t="s">
        <v>334</v>
      </c>
      <c r="AG264" s="171" t="s">
        <v>764</v>
      </c>
      <c r="AH264" s="236"/>
      <c r="AI264" s="236">
        <f>Input!AE263</f>
        <v>0</v>
      </c>
      <c r="AL264" s="161" t="s">
        <v>334</v>
      </c>
      <c r="AM264" s="171" t="s">
        <v>764</v>
      </c>
      <c r="AN264" s="233">
        <f>Input!AF263</f>
        <v>0</v>
      </c>
      <c r="AO264" s="233">
        <f>AN264*'Water Use Current M&amp;I'!$I$5</f>
        <v>0</v>
      </c>
      <c r="AS264" s="179" t="s">
        <v>334</v>
      </c>
      <c r="AT264" s="171" t="s">
        <v>762</v>
      </c>
      <c r="AU264" s="173">
        <f>Input!AG262</f>
        <v>0</v>
      </c>
      <c r="AV264" s="173">
        <v>0</v>
      </c>
      <c r="AW264" s="170"/>
      <c r="AX264" s="170">
        <f>AU264*'Water Use Current M&amp;I'!$I$257</f>
        <v>0</v>
      </c>
      <c r="AY264" s="173">
        <f t="shared" si="246"/>
        <v>0</v>
      </c>
    </row>
    <row r="265" spans="1:51" x14ac:dyDescent="0.3">
      <c r="A265" s="179" t="s">
        <v>334</v>
      </c>
      <c r="B265" s="333" t="s">
        <v>764</v>
      </c>
      <c r="C265" s="333">
        <f>Input!$J$71</f>
        <v>255527</v>
      </c>
      <c r="D265" s="178">
        <f>'Current Groundwater M&amp;I'!K263</f>
        <v>9.5097599999999997E-4</v>
      </c>
      <c r="E265" s="36">
        <f t="shared" si="227"/>
        <v>625300</v>
      </c>
      <c r="F265" s="36">
        <f t="shared" si="228"/>
        <v>655000</v>
      </c>
      <c r="G265" s="36">
        <f t="shared" si="229"/>
        <v>698300</v>
      </c>
      <c r="H265" s="22">
        <f t="shared" si="231"/>
        <v>2.2372586384148678E-2</v>
      </c>
      <c r="I265" s="22">
        <f t="shared" si="232"/>
        <v>2.3532678910698667E-2</v>
      </c>
      <c r="J265" s="22">
        <f t="shared" si="233"/>
        <v>2.5133018266117108E-2</v>
      </c>
      <c r="K265" s="22">
        <f t="shared" si="234"/>
        <v>399726.19766535197</v>
      </c>
      <c r="L265" s="22">
        <f t="shared" si="235"/>
        <v>409109.0135892877</v>
      </c>
      <c r="M265" s="35">
        <f t="shared" si="236"/>
        <v>422415.08507627895</v>
      </c>
      <c r="N265" s="36">
        <f t="shared" si="230"/>
        <v>186</v>
      </c>
      <c r="O265" s="22">
        <f t="shared" si="237"/>
        <v>74349072.76575546</v>
      </c>
      <c r="P265" s="22">
        <f t="shared" si="238"/>
        <v>76094276.527607515</v>
      </c>
      <c r="Q265" s="35">
        <f t="shared" si="239"/>
        <v>78569205.82418789</v>
      </c>
      <c r="R265" s="288">
        <f t="shared" si="240"/>
        <v>83311.853487667278</v>
      </c>
      <c r="S265" s="288">
        <f t="shared" si="241"/>
        <v>85267.441563010609</v>
      </c>
      <c r="T265" s="288">
        <f t="shared" si="242"/>
        <v>88040.723586293738</v>
      </c>
      <c r="U265" s="288">
        <f>R265*'Water Use Current M&amp;I'!I265</f>
        <v>29159.148720683545</v>
      </c>
      <c r="V265" s="288">
        <f>S265*'Water Use Current M&amp;I'!I265</f>
        <v>29843.60454705371</v>
      </c>
      <c r="W265" s="288">
        <f>T265*'Water Use Current M&amp;I'!I265</f>
        <v>30814.253255202806</v>
      </c>
      <c r="X265" s="290">
        <f t="shared" si="243"/>
        <v>27.729650613800754</v>
      </c>
      <c r="Y265" s="290">
        <f t="shared" si="244"/>
        <v>28.380551677738946</v>
      </c>
      <c r="Z265" s="292">
        <f t="shared" si="245"/>
        <v>29.303615303619743</v>
      </c>
      <c r="AA265" s="287"/>
      <c r="AB265" s="287"/>
      <c r="AC265" s="287"/>
      <c r="AD265" s="287"/>
      <c r="AF265" s="161" t="s">
        <v>334</v>
      </c>
      <c r="AG265" s="171" t="s">
        <v>765</v>
      </c>
      <c r="AH265" s="236"/>
      <c r="AI265" s="236">
        <f>Input!AE264</f>
        <v>0</v>
      </c>
      <c r="AL265" s="161" t="s">
        <v>334</v>
      </c>
      <c r="AM265" s="171" t="s">
        <v>765</v>
      </c>
      <c r="AN265" s="233">
        <f>Input!AF264</f>
        <v>0</v>
      </c>
      <c r="AO265" s="233">
        <f>AN265*'Water Use Current M&amp;I'!$I$5</f>
        <v>0</v>
      </c>
      <c r="AS265" s="179" t="s">
        <v>334</v>
      </c>
      <c r="AT265" s="171" t="s">
        <v>764</v>
      </c>
      <c r="AU265" s="173">
        <f>Input!AG263</f>
        <v>0</v>
      </c>
      <c r="AV265" s="173">
        <v>0</v>
      </c>
      <c r="AW265" s="170"/>
      <c r="AX265" s="170">
        <f>AU265*'Water Use Current M&amp;I'!$I$257</f>
        <v>0</v>
      </c>
      <c r="AY265" s="173">
        <f t="shared" si="246"/>
        <v>0</v>
      </c>
    </row>
    <row r="266" spans="1:51" x14ac:dyDescent="0.3">
      <c r="A266" s="179" t="s">
        <v>334</v>
      </c>
      <c r="B266" s="333" t="s">
        <v>765</v>
      </c>
      <c r="C266" s="333">
        <f>Input!$J$71</f>
        <v>255527</v>
      </c>
      <c r="D266" s="178">
        <f>'Current Groundwater M&amp;I'!K264</f>
        <v>5.4788699999999999E-5</v>
      </c>
      <c r="E266" s="36">
        <f t="shared" si="227"/>
        <v>625300</v>
      </c>
      <c r="F266" s="36">
        <f t="shared" si="228"/>
        <v>655000</v>
      </c>
      <c r="G266" s="36">
        <f t="shared" si="229"/>
        <v>698300</v>
      </c>
      <c r="H266" s="22">
        <f t="shared" si="231"/>
        <v>2.2372586384148678E-2</v>
      </c>
      <c r="I266" s="22">
        <f t="shared" si="232"/>
        <v>2.3532678910698667E-2</v>
      </c>
      <c r="J266" s="22">
        <f t="shared" si="233"/>
        <v>2.5133018266117108E-2</v>
      </c>
      <c r="K266" s="22">
        <f t="shared" si="234"/>
        <v>399726.19766535197</v>
      </c>
      <c r="L266" s="22">
        <f t="shared" si="235"/>
        <v>409109.0135892877</v>
      </c>
      <c r="M266" s="35">
        <f t="shared" si="236"/>
        <v>422415.08507627895</v>
      </c>
      <c r="N266" s="36">
        <f t="shared" si="230"/>
        <v>186</v>
      </c>
      <c r="O266" s="22">
        <f t="shared" si="237"/>
        <v>74349072.76575546</v>
      </c>
      <c r="P266" s="22">
        <f t="shared" si="238"/>
        <v>76094276.527607515</v>
      </c>
      <c r="Q266" s="35">
        <f t="shared" si="239"/>
        <v>78569205.82418789</v>
      </c>
      <c r="R266" s="288">
        <f t="shared" si="240"/>
        <v>83311.853487667278</v>
      </c>
      <c r="S266" s="288">
        <f t="shared" si="241"/>
        <v>85267.441563010609</v>
      </c>
      <c r="T266" s="288">
        <f t="shared" si="242"/>
        <v>88040.723586293738</v>
      </c>
      <c r="U266" s="288">
        <f>R266*'Water Use Current M&amp;I'!I266</f>
        <v>29159.148720683545</v>
      </c>
      <c r="V266" s="288">
        <f>S266*'Water Use Current M&amp;I'!I266</f>
        <v>29843.60454705371</v>
      </c>
      <c r="W266" s="288">
        <f>T266*'Water Use Current M&amp;I'!I266</f>
        <v>30814.253255202806</v>
      </c>
      <c r="X266" s="290">
        <f t="shared" si="243"/>
        <v>1.5975918515129146</v>
      </c>
      <c r="Y266" s="290">
        <f t="shared" si="244"/>
        <v>1.6350922964471617</v>
      </c>
      <c r="Z266" s="292">
        <f t="shared" si="245"/>
        <v>1.68827287732333</v>
      </c>
      <c r="AA266" s="287"/>
      <c r="AB266" s="287"/>
      <c r="AC266" s="287"/>
      <c r="AD266" s="287"/>
      <c r="AF266" s="161" t="s">
        <v>334</v>
      </c>
      <c r="AG266" s="171" t="s">
        <v>767</v>
      </c>
      <c r="AH266" s="236"/>
      <c r="AI266" s="236">
        <f>Input!AE265</f>
        <v>0</v>
      </c>
      <c r="AL266" s="161" t="s">
        <v>334</v>
      </c>
      <c r="AM266" s="171" t="s">
        <v>767</v>
      </c>
      <c r="AN266" s="233">
        <f>Input!AF265</f>
        <v>0</v>
      </c>
      <c r="AO266" s="233">
        <f>AN266*'Water Use Current M&amp;I'!$I$5</f>
        <v>0</v>
      </c>
      <c r="AS266" s="179" t="s">
        <v>334</v>
      </c>
      <c r="AT266" s="171" t="s">
        <v>765</v>
      </c>
      <c r="AU266" s="173">
        <f>Input!AG264</f>
        <v>0</v>
      </c>
      <c r="AV266" s="173">
        <v>0</v>
      </c>
      <c r="AW266" s="170"/>
      <c r="AX266" s="170">
        <f>AU266*'Water Use Current M&amp;I'!$I$257</f>
        <v>0</v>
      </c>
      <c r="AY266" s="173">
        <f t="shared" si="246"/>
        <v>0</v>
      </c>
    </row>
    <row r="267" spans="1:51" x14ac:dyDescent="0.3">
      <c r="A267" s="179" t="s">
        <v>334</v>
      </c>
      <c r="B267" s="333" t="s">
        <v>767</v>
      </c>
      <c r="C267" s="333">
        <f>Input!$J$71</f>
        <v>255527</v>
      </c>
      <c r="D267" s="178">
        <f>'Current Groundwater M&amp;I'!K265</f>
        <v>2.03501E-4</v>
      </c>
      <c r="E267" s="36">
        <f t="shared" si="227"/>
        <v>625300</v>
      </c>
      <c r="F267" s="36">
        <f t="shared" si="228"/>
        <v>655000</v>
      </c>
      <c r="G267" s="36">
        <f t="shared" si="229"/>
        <v>698300</v>
      </c>
      <c r="H267" s="22">
        <f t="shared" si="231"/>
        <v>2.2372586384148678E-2</v>
      </c>
      <c r="I267" s="22">
        <f t="shared" si="232"/>
        <v>2.3532678910698667E-2</v>
      </c>
      <c r="J267" s="22">
        <f t="shared" si="233"/>
        <v>2.5133018266117108E-2</v>
      </c>
      <c r="K267" s="22">
        <f t="shared" si="234"/>
        <v>399726.19766535197</v>
      </c>
      <c r="L267" s="22">
        <f t="shared" si="235"/>
        <v>409109.0135892877</v>
      </c>
      <c r="M267" s="35">
        <f t="shared" si="236"/>
        <v>422415.08507627895</v>
      </c>
      <c r="N267" s="36">
        <f t="shared" si="230"/>
        <v>186</v>
      </c>
      <c r="O267" s="22">
        <f t="shared" si="237"/>
        <v>74349072.76575546</v>
      </c>
      <c r="P267" s="22">
        <f t="shared" si="238"/>
        <v>76094276.527607515</v>
      </c>
      <c r="Q267" s="35">
        <f t="shared" si="239"/>
        <v>78569205.82418789</v>
      </c>
      <c r="R267" s="288">
        <f t="shared" si="240"/>
        <v>83311.853487667278</v>
      </c>
      <c r="S267" s="288">
        <f t="shared" si="241"/>
        <v>85267.441563010609</v>
      </c>
      <c r="T267" s="288">
        <f t="shared" si="242"/>
        <v>88040.723586293738</v>
      </c>
      <c r="U267" s="288">
        <f>R267*'Water Use Current M&amp;I'!I267</f>
        <v>29159.148720683545</v>
      </c>
      <c r="V267" s="288">
        <f>S267*'Water Use Current M&amp;I'!I267</f>
        <v>29843.60454705371</v>
      </c>
      <c r="W267" s="288">
        <f>T267*'Water Use Current M&amp;I'!I267</f>
        <v>30814.253255202806</v>
      </c>
      <c r="X267" s="290">
        <f t="shared" si="243"/>
        <v>5.9339159238078221</v>
      </c>
      <c r="Y267" s="290">
        <f t="shared" si="244"/>
        <v>6.0732033689299767</v>
      </c>
      <c r="Z267" s="292">
        <f t="shared" si="245"/>
        <v>6.2707313516870267</v>
      </c>
      <c r="AA267" s="287"/>
      <c r="AB267" s="287"/>
      <c r="AC267" s="287"/>
      <c r="AD267" s="287"/>
      <c r="AF267" s="161" t="s">
        <v>323</v>
      </c>
      <c r="AG267" s="171" t="s">
        <v>769</v>
      </c>
      <c r="AH267" s="236"/>
      <c r="AI267" s="236">
        <f>Input!AE266</f>
        <v>0</v>
      </c>
      <c r="AL267" s="161" t="s">
        <v>323</v>
      </c>
      <c r="AM267" s="171" t="s">
        <v>769</v>
      </c>
      <c r="AN267" s="233">
        <f>Input!AF266</f>
        <v>0</v>
      </c>
      <c r="AO267" s="233">
        <f>AN267*'Water Use Current M&amp;I'!$I$5</f>
        <v>0</v>
      </c>
      <c r="AS267" s="179" t="s">
        <v>334</v>
      </c>
      <c r="AT267" s="171" t="s">
        <v>767</v>
      </c>
      <c r="AU267" s="173">
        <f>Input!AG265</f>
        <v>0</v>
      </c>
      <c r="AV267" s="173">
        <v>0</v>
      </c>
      <c r="AW267" s="170"/>
      <c r="AX267" s="170">
        <f>AU267*'Water Use Current M&amp;I'!$I$257</f>
        <v>0</v>
      </c>
      <c r="AY267" s="173">
        <f t="shared" si="246"/>
        <v>0</v>
      </c>
    </row>
    <row r="268" spans="1:51" x14ac:dyDescent="0.3">
      <c r="A268" s="179" t="s">
        <v>323</v>
      </c>
      <c r="B268" s="333" t="s">
        <v>769</v>
      </c>
      <c r="C268" s="333">
        <f>Input!$J$72</f>
        <v>10028</v>
      </c>
      <c r="D268" s="178">
        <f>'Current Groundwater M&amp;I'!K266</f>
        <v>9.7028321000000001E-2</v>
      </c>
      <c r="E268" s="319">
        <f>Input!$Z$72</f>
        <v>12700</v>
      </c>
      <c r="F268" s="319">
        <f>Input!$AA$72</f>
        <v>13600</v>
      </c>
      <c r="G268" s="319">
        <f>Input!$AB$72</f>
        <v>15100</v>
      </c>
      <c r="H268" s="22">
        <f t="shared" si="231"/>
        <v>5.9055203292124646E-3</v>
      </c>
      <c r="I268" s="22">
        <f t="shared" si="232"/>
        <v>7.6172153111489851E-3</v>
      </c>
      <c r="J268" s="22">
        <f t="shared" si="233"/>
        <v>1.0232839088120792E-2</v>
      </c>
      <c r="K268" s="22">
        <f t="shared" si="234"/>
        <v>11285.193839717596</v>
      </c>
      <c r="L268" s="22">
        <f t="shared" si="235"/>
        <v>11678.219042302642</v>
      </c>
      <c r="M268" s="35">
        <f t="shared" si="236"/>
        <v>12305.397189851288</v>
      </c>
      <c r="N268" s="36">
        <f>Input!K72</f>
        <v>281</v>
      </c>
      <c r="O268" s="22">
        <f t="shared" si="237"/>
        <v>3171139.4689606447</v>
      </c>
      <c r="P268" s="22">
        <f t="shared" si="238"/>
        <v>3281579.5508870427</v>
      </c>
      <c r="Q268" s="35">
        <f t="shared" si="239"/>
        <v>3457816.6103482121</v>
      </c>
      <c r="R268" s="288">
        <f t="shared" si="240"/>
        <v>3553.4203319438502</v>
      </c>
      <c r="S268" s="288">
        <f t="shared" si="241"/>
        <v>3677.1739657464755</v>
      </c>
      <c r="T268" s="288">
        <f t="shared" si="242"/>
        <v>3874.6564027256891</v>
      </c>
      <c r="U268" s="288">
        <f>R268*'Water Use Current M&amp;I'!I268</f>
        <v>1243.6971161803474</v>
      </c>
      <c r="V268" s="288">
        <f>S268*'Water Use Current M&amp;I'!I268</f>
        <v>1287.0108880112664</v>
      </c>
      <c r="W268" s="288">
        <f>T268*'Water Use Current M&amp;I'!I268</f>
        <v>1356.1297409539911</v>
      </c>
      <c r="X268" s="290">
        <f t="shared" si="243"/>
        <v>120.67384301552104</v>
      </c>
      <c r="Y268" s="290">
        <f t="shared" si="244"/>
        <v>124.8765055724522</v>
      </c>
      <c r="Z268" s="292">
        <f t="shared" si="245"/>
        <v>131.58299182293069</v>
      </c>
      <c r="AA268" s="287"/>
      <c r="AB268" s="287"/>
      <c r="AC268" s="287"/>
      <c r="AD268" s="287"/>
      <c r="AF268" s="161" t="s">
        <v>323</v>
      </c>
      <c r="AG268" s="171" t="s">
        <v>770</v>
      </c>
      <c r="AH268" s="236"/>
      <c r="AI268" s="236">
        <f>Input!AE267</f>
        <v>0</v>
      </c>
      <c r="AL268" s="161" t="s">
        <v>323</v>
      </c>
      <c r="AM268" s="171" t="s">
        <v>770</v>
      </c>
      <c r="AN268" s="233">
        <f>Input!AF267</f>
        <v>0</v>
      </c>
      <c r="AO268" s="233">
        <f>AN268*'Water Use Current M&amp;I'!$I$5</f>
        <v>0</v>
      </c>
      <c r="AS268" s="179" t="s">
        <v>323</v>
      </c>
      <c r="AT268" s="171" t="s">
        <v>769</v>
      </c>
      <c r="AU268" s="173">
        <f>Input!AG266</f>
        <v>0</v>
      </c>
      <c r="AV268" s="173">
        <v>0</v>
      </c>
      <c r="AW268" s="170"/>
      <c r="AX268" s="170">
        <f>AU268*'Water Use Current M&amp;I'!$I$268</f>
        <v>0</v>
      </c>
      <c r="AY268" s="173">
        <f t="shared" si="246"/>
        <v>0</v>
      </c>
    </row>
    <row r="269" spans="1:51" ht="15" thickBot="1" x14ac:dyDescent="0.35">
      <c r="A269" s="179" t="s">
        <v>323</v>
      </c>
      <c r="B269" s="333" t="s">
        <v>770</v>
      </c>
      <c r="C269" s="333">
        <f>Input!$J$72</f>
        <v>10028</v>
      </c>
      <c r="D269" s="178">
        <f>'Current Groundwater M&amp;I'!K267</f>
        <v>0.85321100900000002</v>
      </c>
      <c r="E269" s="37">
        <f>$E$268</f>
        <v>12700</v>
      </c>
      <c r="F269" s="37">
        <f>$F$268</f>
        <v>13600</v>
      </c>
      <c r="G269" s="37">
        <f>$G$268</f>
        <v>15100</v>
      </c>
      <c r="H269" s="22">
        <f t="shared" si="231"/>
        <v>5.9055203292124646E-3</v>
      </c>
      <c r="I269" s="22">
        <f t="shared" si="232"/>
        <v>7.6172153111489851E-3</v>
      </c>
      <c r="J269" s="22">
        <f t="shared" si="233"/>
        <v>1.0232839088120792E-2</v>
      </c>
      <c r="K269" s="22">
        <f t="shared" si="234"/>
        <v>11285.193839717596</v>
      </c>
      <c r="L269" s="22">
        <f t="shared" si="235"/>
        <v>11678.219042302642</v>
      </c>
      <c r="M269" s="35">
        <f t="shared" si="236"/>
        <v>12305.397189851288</v>
      </c>
      <c r="N269" s="36">
        <f>$N$268</f>
        <v>281</v>
      </c>
      <c r="O269" s="22">
        <f t="shared" si="237"/>
        <v>3171139.4689606447</v>
      </c>
      <c r="P269" s="22">
        <f t="shared" si="238"/>
        <v>3281579.5508870427</v>
      </c>
      <c r="Q269" s="35">
        <f t="shared" si="239"/>
        <v>3457816.6103482121</v>
      </c>
      <c r="R269" s="288">
        <f t="shared" si="240"/>
        <v>3553.4203319438502</v>
      </c>
      <c r="S269" s="288">
        <f t="shared" si="241"/>
        <v>3677.1739657464755</v>
      </c>
      <c r="T269" s="288">
        <f t="shared" si="242"/>
        <v>3874.6564027256891</v>
      </c>
      <c r="U269" s="288">
        <f>R269*'Water Use Current M&amp;I'!I269</f>
        <v>1243.6971161803474</v>
      </c>
      <c r="V269" s="288">
        <f>S269*'Water Use Current M&amp;I'!I269</f>
        <v>1287.0108880112664</v>
      </c>
      <c r="W269" s="288">
        <f>T269*'Water Use Current M&amp;I'!I269</f>
        <v>1356.1297409539911</v>
      </c>
      <c r="X269" s="290">
        <f t="shared" si="243"/>
        <v>1061.1360713866245</v>
      </c>
      <c r="Y269" s="290">
        <f t="shared" si="244"/>
        <v>1098.0918583540786</v>
      </c>
      <c r="Z269" s="292">
        <f t="shared" si="245"/>
        <v>1157.0648246142634</v>
      </c>
      <c r="AA269" s="287"/>
      <c r="AB269" s="287"/>
      <c r="AC269" s="287"/>
      <c r="AD269" s="287"/>
      <c r="AF269" s="161" t="s">
        <v>323</v>
      </c>
      <c r="AG269" s="171" t="s">
        <v>771</v>
      </c>
      <c r="AH269" s="236"/>
      <c r="AI269" s="236">
        <f>Input!AE268</f>
        <v>0</v>
      </c>
      <c r="AL269" s="161" t="s">
        <v>323</v>
      </c>
      <c r="AM269" s="171" t="s">
        <v>771</v>
      </c>
      <c r="AN269" s="233">
        <f>Input!AF268</f>
        <v>0</v>
      </c>
      <c r="AO269" s="233">
        <f>AN269*'Water Use Current M&amp;I'!$I$5</f>
        <v>0</v>
      </c>
      <c r="AS269" s="179" t="s">
        <v>323</v>
      </c>
      <c r="AT269" s="171" t="s">
        <v>770</v>
      </c>
      <c r="AU269" s="173">
        <f>Input!AG267</f>
        <v>0</v>
      </c>
      <c r="AV269" s="173">
        <v>0</v>
      </c>
      <c r="AW269" s="170"/>
      <c r="AX269" s="170">
        <f>AU269*'Water Use Current M&amp;I'!$I$268</f>
        <v>0</v>
      </c>
      <c r="AY269" s="173">
        <f t="shared" si="246"/>
        <v>0</v>
      </c>
    </row>
    <row r="270" spans="1:51" ht="15" thickBot="1" x14ac:dyDescent="0.35">
      <c r="A270" s="179" t="s">
        <v>323</v>
      </c>
      <c r="B270" s="333" t="s">
        <v>771</v>
      </c>
      <c r="C270" s="333">
        <f>Input!$J$72</f>
        <v>10028</v>
      </c>
      <c r="D270" s="178">
        <f>'Current Groundwater M&amp;I'!K268</f>
        <v>4.6469884000000003E-2</v>
      </c>
      <c r="E270" s="37">
        <f t="shared" ref="E270:E271" si="247">$E$268</f>
        <v>12700</v>
      </c>
      <c r="F270" s="37">
        <f t="shared" ref="F270:F271" si="248">$F$268</f>
        <v>13600</v>
      </c>
      <c r="G270" s="37">
        <f t="shared" ref="G270:G271" si="249">$G$268</f>
        <v>15100</v>
      </c>
      <c r="H270" s="22">
        <f t="shared" si="231"/>
        <v>5.9055203292124646E-3</v>
      </c>
      <c r="I270" s="22">
        <f t="shared" si="232"/>
        <v>7.6172153111489851E-3</v>
      </c>
      <c r="J270" s="22">
        <f t="shared" si="233"/>
        <v>1.0232839088120792E-2</v>
      </c>
      <c r="K270" s="22">
        <f t="shared" si="234"/>
        <v>11285.193839717596</v>
      </c>
      <c r="L270" s="22">
        <f t="shared" si="235"/>
        <v>11678.219042302642</v>
      </c>
      <c r="M270" s="35">
        <f t="shared" si="236"/>
        <v>12305.397189851288</v>
      </c>
      <c r="N270" s="36">
        <f t="shared" ref="N270:N271" si="250">$N$268</f>
        <v>281</v>
      </c>
      <c r="O270" s="22">
        <f t="shared" si="237"/>
        <v>3171139.4689606447</v>
      </c>
      <c r="P270" s="22">
        <f t="shared" si="238"/>
        <v>3281579.5508870427</v>
      </c>
      <c r="Q270" s="35">
        <f t="shared" si="239"/>
        <v>3457816.6103482121</v>
      </c>
      <c r="R270" s="288">
        <f t="shared" si="240"/>
        <v>3553.4203319438502</v>
      </c>
      <c r="S270" s="288">
        <f t="shared" si="241"/>
        <v>3677.1739657464755</v>
      </c>
      <c r="T270" s="288">
        <f t="shared" si="242"/>
        <v>3874.6564027256891</v>
      </c>
      <c r="U270" s="288">
        <f>R270*'Water Use Current M&amp;I'!I270</f>
        <v>1243.6971161803474</v>
      </c>
      <c r="V270" s="288">
        <f>S270*'Water Use Current M&amp;I'!I270</f>
        <v>1287.0108880112664</v>
      </c>
      <c r="W270" s="288">
        <f>T270*'Water Use Current M&amp;I'!I270</f>
        <v>1356.1297409539911</v>
      </c>
      <c r="X270" s="290">
        <f t="shared" si="243"/>
        <v>57.794460720035268</v>
      </c>
      <c r="Y270" s="290">
        <f t="shared" si="244"/>
        <v>59.807246672620543</v>
      </c>
      <c r="Z270" s="292">
        <f t="shared" si="245"/>
        <v>63.019191751082019</v>
      </c>
      <c r="AF270" s="161" t="s">
        <v>323</v>
      </c>
      <c r="AG270" s="171" t="s">
        <v>772</v>
      </c>
      <c r="AH270" s="236"/>
      <c r="AI270" s="236">
        <f>Input!AE269</f>
        <v>0</v>
      </c>
      <c r="AL270" s="161" t="s">
        <v>323</v>
      </c>
      <c r="AM270" s="171" t="s">
        <v>772</v>
      </c>
      <c r="AN270" s="233">
        <f>Input!AF269</f>
        <v>0</v>
      </c>
      <c r="AO270" s="233">
        <f>AN270*'Water Use Current M&amp;I'!$I$5</f>
        <v>0</v>
      </c>
      <c r="AS270" s="179" t="s">
        <v>323</v>
      </c>
      <c r="AT270" s="171" t="s">
        <v>771</v>
      </c>
      <c r="AU270" s="173">
        <f>Input!AG268</f>
        <v>0</v>
      </c>
      <c r="AV270" s="173">
        <v>0</v>
      </c>
      <c r="AW270" s="170"/>
      <c r="AX270" s="170">
        <f>AU270*'Water Use Current M&amp;I'!$I$268</f>
        <v>0</v>
      </c>
      <c r="AY270" s="173">
        <f t="shared" si="246"/>
        <v>0</v>
      </c>
    </row>
    <row r="271" spans="1:51" ht="15" thickBot="1" x14ac:dyDescent="0.35">
      <c r="A271" s="181" t="s">
        <v>323</v>
      </c>
      <c r="B271" s="333" t="s">
        <v>772</v>
      </c>
      <c r="C271" s="333">
        <f>Input!$J$72</f>
        <v>10028</v>
      </c>
      <c r="D271" s="178">
        <f>'Current Groundwater M&amp;I'!K269</f>
        <v>3.290786E-3</v>
      </c>
      <c r="E271" s="366">
        <f t="shared" si="247"/>
        <v>12700</v>
      </c>
      <c r="F271" s="366">
        <f t="shared" si="248"/>
        <v>13600</v>
      </c>
      <c r="G271" s="366">
        <f t="shared" si="249"/>
        <v>15100</v>
      </c>
      <c r="H271" s="22">
        <f t="shared" si="231"/>
        <v>5.9055203292124646E-3</v>
      </c>
      <c r="I271" s="22">
        <f t="shared" si="232"/>
        <v>7.6172153111489851E-3</v>
      </c>
      <c r="J271" s="22">
        <f t="shared" si="233"/>
        <v>1.0232839088120792E-2</v>
      </c>
      <c r="K271" s="22">
        <f t="shared" si="234"/>
        <v>11285.193839717596</v>
      </c>
      <c r="L271" s="22">
        <f t="shared" si="235"/>
        <v>11678.219042302642</v>
      </c>
      <c r="M271" s="35">
        <f t="shared" si="236"/>
        <v>12305.397189851288</v>
      </c>
      <c r="N271" s="36">
        <f t="shared" si="250"/>
        <v>281</v>
      </c>
      <c r="O271" s="159">
        <f t="shared" si="237"/>
        <v>3171139.4689606447</v>
      </c>
      <c r="P271" s="159">
        <f t="shared" si="238"/>
        <v>3281579.5508870427</v>
      </c>
      <c r="Q271" s="223">
        <f t="shared" si="239"/>
        <v>3457816.6103482121</v>
      </c>
      <c r="R271" s="289">
        <f t="shared" si="240"/>
        <v>3553.4203319438502</v>
      </c>
      <c r="S271" s="289">
        <f t="shared" si="241"/>
        <v>3677.1739657464755</v>
      </c>
      <c r="T271" s="289">
        <f t="shared" si="242"/>
        <v>3874.6564027256891</v>
      </c>
      <c r="U271" s="288">
        <f>R271*'Water Use Current M&amp;I'!I271</f>
        <v>1243.6971161803474</v>
      </c>
      <c r="V271" s="288">
        <f>S271*'Water Use Current M&amp;I'!I271</f>
        <v>1287.0108880112664</v>
      </c>
      <c r="W271" s="288">
        <f>T271*'Water Use Current M&amp;I'!I271</f>
        <v>1356.1297409539911</v>
      </c>
      <c r="X271" s="290">
        <f t="shared" si="243"/>
        <v>4.092741058166661</v>
      </c>
      <c r="Y271" s="290">
        <f t="shared" si="244"/>
        <v>4.2352774121150434</v>
      </c>
      <c r="Z271" s="292">
        <f t="shared" si="245"/>
        <v>4.4627327657150202</v>
      </c>
      <c r="AH271" s="298"/>
      <c r="AI271" s="298"/>
      <c r="AS271" s="181" t="s">
        <v>323</v>
      </c>
      <c r="AT271" s="171" t="s">
        <v>772</v>
      </c>
      <c r="AU271" s="173">
        <f>Input!AG269</f>
        <v>0</v>
      </c>
      <c r="AV271" s="173">
        <v>0</v>
      </c>
      <c r="AW271" s="170"/>
      <c r="AX271" s="170">
        <f>AU271*'Water Use Current M&amp;I'!$I$268</f>
        <v>0</v>
      </c>
      <c r="AY271" s="173">
        <f t="shared" si="246"/>
        <v>0</v>
      </c>
    </row>
    <row r="272" spans="1:51" ht="15" thickTop="1" x14ac:dyDescent="0.3">
      <c r="C272" s="78"/>
      <c r="E272" s="113"/>
      <c r="F272" s="113"/>
      <c r="G272" s="113"/>
      <c r="O272" s="113"/>
      <c r="P272" s="113"/>
      <c r="Q272" s="113"/>
      <c r="R272" s="287"/>
      <c r="S272" s="287"/>
      <c r="T272" s="287"/>
      <c r="U272" s="287"/>
      <c r="V272" s="287"/>
      <c r="W272" s="287"/>
      <c r="X272" s="287"/>
      <c r="Y272" s="287"/>
      <c r="Z272" s="287"/>
      <c r="AH272" s="298"/>
      <c r="AI272" s="298"/>
    </row>
    <row r="273" spans="34:35" x14ac:dyDescent="0.3">
      <c r="AH273" s="298"/>
      <c r="AI273" s="298"/>
    </row>
  </sheetData>
  <mergeCells count="11">
    <mergeCell ref="BH1:BK3"/>
    <mergeCell ref="AS3:BA3"/>
    <mergeCell ref="BB3:BF3"/>
    <mergeCell ref="A1:B1"/>
    <mergeCell ref="AL3:AP3"/>
    <mergeCell ref="A3:D3"/>
    <mergeCell ref="E3:M3"/>
    <mergeCell ref="N3:Q3"/>
    <mergeCell ref="R3:T3"/>
    <mergeCell ref="A2:T2"/>
    <mergeCell ref="X3:Z3"/>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L98"/>
  <sheetViews>
    <sheetView topLeftCell="AB1" workbookViewId="0">
      <selection activeCell="AL98" sqref="AL98"/>
    </sheetView>
  </sheetViews>
  <sheetFormatPr defaultRowHeight="14.4" x14ac:dyDescent="0.3"/>
  <cols>
    <col min="1" max="1" width="16.109375" customWidth="1"/>
    <col min="2" max="2" width="8.88671875" customWidth="1"/>
    <col min="3" max="3" width="14.6640625" customWidth="1"/>
    <col min="4" max="4" width="15.109375" customWidth="1"/>
    <col min="5" max="5" width="18" customWidth="1"/>
    <col min="6" max="6" width="1.88671875" customWidth="1"/>
    <col min="7" max="7" width="10.77734375" customWidth="1"/>
    <col min="8" max="8" width="13.88671875" customWidth="1"/>
    <col min="9" max="9" width="16.88671875" customWidth="1"/>
    <col min="10" max="10" width="12.33203125" customWidth="1"/>
    <col min="11" max="11" width="33" customWidth="1"/>
    <col min="12" max="12" width="2.44140625" customWidth="1"/>
    <col min="13" max="13" width="14.109375" customWidth="1"/>
    <col min="14" max="14" width="12.44140625" customWidth="1"/>
    <col min="15" max="15" width="15.77734375" customWidth="1"/>
    <col min="16" max="16" width="16.6640625" customWidth="1"/>
    <col min="17" max="17" width="13.5546875" customWidth="1"/>
    <col min="18" max="18" width="2.44140625" style="66" customWidth="1"/>
    <col min="19" max="19" width="14.21875" customWidth="1"/>
    <col min="20" max="20" width="13.33203125" customWidth="1"/>
    <col min="21" max="21" width="16.44140625" customWidth="1"/>
    <col min="22" max="22" width="13.77734375" customWidth="1"/>
    <col min="23" max="23" width="13.6640625" customWidth="1"/>
    <col min="24" max="24" width="2.21875" customWidth="1"/>
    <col min="25" max="25" width="13.6640625" customWidth="1"/>
    <col min="26" max="26" width="15.6640625" customWidth="1"/>
    <col min="27" max="27" width="16.6640625" customWidth="1"/>
    <col min="28" max="28" width="13.33203125" customWidth="1"/>
    <col min="29" max="29" width="15" customWidth="1"/>
    <col min="30" max="30" width="2.44140625" customWidth="1"/>
    <col min="31" max="31" width="12.6640625" customWidth="1"/>
    <col min="33" max="33" width="14.5546875" customWidth="1"/>
    <col min="34" max="34" width="12.6640625" customWidth="1"/>
    <col min="35" max="35" width="14.5546875" customWidth="1"/>
    <col min="36" max="36" width="2.6640625" style="76" customWidth="1"/>
    <col min="37" max="37" width="16.33203125" style="79" customWidth="1"/>
    <col min="38" max="38" width="13.77734375" customWidth="1"/>
  </cols>
  <sheetData>
    <row r="1" spans="1:38" ht="18.600000000000001" thickBot="1" x14ac:dyDescent="0.4">
      <c r="A1" s="613" t="s">
        <v>644</v>
      </c>
      <c r="B1" s="614"/>
      <c r="C1" s="614"/>
      <c r="D1" s="614"/>
      <c r="E1" s="615"/>
    </row>
    <row r="2" spans="1:38" ht="16.2" thickBot="1" x14ac:dyDescent="0.35">
      <c r="A2" s="619" t="s">
        <v>393</v>
      </c>
      <c r="B2" s="620"/>
      <c r="C2" s="620"/>
      <c r="D2" s="620"/>
      <c r="E2" s="620"/>
      <c r="F2" s="621"/>
      <c r="G2" s="620"/>
      <c r="H2" s="620"/>
      <c r="I2" s="620"/>
      <c r="J2" s="620"/>
      <c r="K2" s="620"/>
      <c r="L2" s="621"/>
      <c r="M2" s="620"/>
      <c r="N2" s="620"/>
      <c r="O2" s="620"/>
      <c r="P2" s="620"/>
      <c r="Q2" s="622"/>
      <c r="S2" s="609" t="s">
        <v>409</v>
      </c>
      <c r="T2" s="610"/>
      <c r="U2" s="610"/>
      <c r="V2" s="610"/>
      <c r="W2" s="610"/>
      <c r="X2" s="611"/>
      <c r="Y2" s="610"/>
      <c r="Z2" s="610"/>
      <c r="AA2" s="610"/>
      <c r="AB2" s="610"/>
      <c r="AC2" s="610"/>
      <c r="AD2" s="611"/>
      <c r="AE2" s="610"/>
      <c r="AF2" s="610"/>
      <c r="AG2" s="610"/>
      <c r="AH2" s="610"/>
      <c r="AI2" s="612"/>
      <c r="AK2" s="605" t="s">
        <v>420</v>
      </c>
      <c r="AL2" s="606"/>
    </row>
    <row r="3" spans="1:38" ht="27" customHeight="1" thickBot="1" x14ac:dyDescent="0.35">
      <c r="A3" s="616" t="s">
        <v>645</v>
      </c>
      <c r="B3" s="617"/>
      <c r="C3" s="617"/>
      <c r="D3" s="617"/>
      <c r="E3" s="618"/>
      <c r="F3" s="59"/>
      <c r="G3" s="616" t="s">
        <v>649</v>
      </c>
      <c r="H3" s="617"/>
      <c r="I3" s="617"/>
      <c r="J3" s="617"/>
      <c r="K3" s="618"/>
      <c r="L3" s="61"/>
      <c r="M3" s="602" t="s">
        <v>654</v>
      </c>
      <c r="N3" s="603"/>
      <c r="O3" s="603"/>
      <c r="P3" s="603"/>
      <c r="Q3" s="604"/>
      <c r="S3" s="616" t="s">
        <v>658</v>
      </c>
      <c r="T3" s="617"/>
      <c r="U3" s="617"/>
      <c r="V3" s="617"/>
      <c r="W3" s="618"/>
      <c r="X3" s="70"/>
      <c r="Y3" s="599" t="s">
        <v>662</v>
      </c>
      <c r="Z3" s="600"/>
      <c r="AA3" s="600"/>
      <c r="AB3" s="600"/>
      <c r="AC3" s="601"/>
      <c r="AD3" s="74"/>
      <c r="AE3" s="602" t="s">
        <v>666</v>
      </c>
      <c r="AF3" s="603"/>
      <c r="AG3" s="603"/>
      <c r="AH3" s="603"/>
      <c r="AI3" s="604"/>
      <c r="AK3" s="607"/>
      <c r="AL3" s="608"/>
    </row>
    <row r="4" spans="1:38" ht="43.8" thickBot="1" x14ac:dyDescent="0.35">
      <c r="A4" s="10" t="s">
        <v>225</v>
      </c>
      <c r="B4" s="10" t="s">
        <v>351</v>
      </c>
      <c r="C4" s="82" t="s">
        <v>646</v>
      </c>
      <c r="D4" s="83" t="s">
        <v>647</v>
      </c>
      <c r="E4" s="83" t="s">
        <v>648</v>
      </c>
      <c r="F4" s="59"/>
      <c r="G4" s="10" t="s">
        <v>351</v>
      </c>
      <c r="H4" s="10" t="s">
        <v>650</v>
      </c>
      <c r="I4" s="10" t="s">
        <v>651</v>
      </c>
      <c r="J4" s="10" t="s">
        <v>652</v>
      </c>
      <c r="K4" s="10" t="s">
        <v>653</v>
      </c>
      <c r="L4" s="61"/>
      <c r="M4" s="10" t="s">
        <v>225</v>
      </c>
      <c r="N4" s="10" t="s">
        <v>351</v>
      </c>
      <c r="O4" s="83" t="s">
        <v>655</v>
      </c>
      <c r="P4" s="83" t="s">
        <v>656</v>
      </c>
      <c r="Q4" s="43" t="s">
        <v>657</v>
      </c>
      <c r="S4" s="84" t="s">
        <v>659</v>
      </c>
      <c r="T4" s="84" t="s">
        <v>225</v>
      </c>
      <c r="U4" s="83" t="s">
        <v>419</v>
      </c>
      <c r="V4" s="82" t="s">
        <v>660</v>
      </c>
      <c r="W4" s="83" t="s">
        <v>661</v>
      </c>
      <c r="X4" s="70"/>
      <c r="Y4" s="84" t="s">
        <v>351</v>
      </c>
      <c r="Z4" s="84" t="s">
        <v>663</v>
      </c>
      <c r="AA4" s="84" t="s">
        <v>664</v>
      </c>
      <c r="AB4" s="84" t="s">
        <v>652</v>
      </c>
      <c r="AC4" s="84" t="s">
        <v>665</v>
      </c>
      <c r="AD4" s="74"/>
      <c r="AE4" s="84" t="s">
        <v>659</v>
      </c>
      <c r="AF4" s="84" t="s">
        <v>225</v>
      </c>
      <c r="AG4" s="83" t="s">
        <v>667</v>
      </c>
      <c r="AH4" s="83" t="s">
        <v>661</v>
      </c>
      <c r="AI4" s="43" t="s">
        <v>668</v>
      </c>
      <c r="AK4" s="357" t="s">
        <v>225</v>
      </c>
      <c r="AL4" s="353" t="s">
        <v>669</v>
      </c>
    </row>
    <row r="5" spans="1:38" x14ac:dyDescent="0.3">
      <c r="A5" s="79" t="s">
        <v>748</v>
      </c>
      <c r="B5" s="79" t="s">
        <v>50</v>
      </c>
      <c r="C5" s="58">
        <v>111291</v>
      </c>
      <c r="D5" s="58">
        <v>113216</v>
      </c>
      <c r="E5" s="58">
        <f>$C$5/$D$5</f>
        <v>0.9829971028829847</v>
      </c>
      <c r="F5" s="59"/>
      <c r="G5" s="60" t="s">
        <v>108</v>
      </c>
      <c r="H5" s="60">
        <f>Input!AI3</f>
        <v>541998</v>
      </c>
      <c r="I5" s="78">
        <f>Input!AJ3</f>
        <v>476000</v>
      </c>
      <c r="J5" s="60">
        <f>LN(I5/H5)/40</f>
        <v>-3.2461114291129412E-3</v>
      </c>
      <c r="K5" s="60">
        <f>$H$5*EXP($J$5*20)</f>
        <v>507928.19177517603</v>
      </c>
      <c r="L5" s="61"/>
      <c r="M5" s="79" t="s">
        <v>748</v>
      </c>
      <c r="N5" s="64" t="s">
        <v>50</v>
      </c>
      <c r="O5" s="77">
        <f t="shared" ref="O5:O6" si="0">$H$8*EXP($J$8*20)</f>
        <v>113000</v>
      </c>
      <c r="P5" s="77">
        <f>$C$5/$D$5</f>
        <v>0.9829971028829847</v>
      </c>
      <c r="Q5" s="65">
        <f>P5*O5</f>
        <v>111078.67262577727</v>
      </c>
      <c r="S5" s="79" t="s">
        <v>50</v>
      </c>
      <c r="T5" s="79" t="s">
        <v>748</v>
      </c>
      <c r="U5" s="69">
        <v>10568.476000000001</v>
      </c>
      <c r="V5" s="77">
        <v>11996</v>
      </c>
      <c r="W5" s="68">
        <f>$U$5/$V$5</f>
        <v>0.88100000000000001</v>
      </c>
      <c r="X5" s="70"/>
      <c r="Y5" s="73" t="s">
        <v>108</v>
      </c>
      <c r="Z5" s="73">
        <f>Input!AK3</f>
        <v>55842</v>
      </c>
      <c r="AA5" s="73">
        <f>Input!AL3</f>
        <v>49000</v>
      </c>
      <c r="AB5" s="73">
        <f>LN(AA5/Z5)/40</f>
        <v>-3.2676494080250439E-3</v>
      </c>
      <c r="AC5" s="73">
        <f>$Z$5*EXP($AB$5*20)</f>
        <v>52309.253483489898</v>
      </c>
      <c r="AD5" s="74"/>
      <c r="AE5" s="79" t="s">
        <v>50</v>
      </c>
      <c r="AF5" s="79" t="s">
        <v>748</v>
      </c>
      <c r="AG5" s="77">
        <f t="shared" ref="AG5:AG6" si="1">$Z$8*EXP($AB$8*20)</f>
        <v>12000</v>
      </c>
      <c r="AH5" s="79">
        <f>$U$5/$V$5</f>
        <v>0.88100000000000001</v>
      </c>
      <c r="AI5" s="80">
        <f>AH5*AG5</f>
        <v>10572</v>
      </c>
      <c r="AK5" s="358" t="s">
        <v>748</v>
      </c>
      <c r="AL5" s="212">
        <f t="shared" ref="AL5:AL36" si="2">SUM(AI5,Q5)</f>
        <v>121650.67262577727</v>
      </c>
    </row>
    <row r="6" spans="1:38" x14ac:dyDescent="0.3">
      <c r="A6" s="79" t="s">
        <v>749</v>
      </c>
      <c r="B6" s="79" t="s">
        <v>50</v>
      </c>
      <c r="C6" s="58">
        <v>1925</v>
      </c>
      <c r="D6" s="58">
        <v>113216</v>
      </c>
      <c r="E6" s="77">
        <f>$C$6/$D$6</f>
        <v>1.7002897117015262E-2</v>
      </c>
      <c r="F6" s="59"/>
      <c r="G6" s="60" t="s">
        <v>156</v>
      </c>
      <c r="H6" s="169">
        <f>Input!AI4</f>
        <v>494441</v>
      </c>
      <c r="I6" s="78">
        <f>Input!AJ4</f>
        <v>366000</v>
      </c>
      <c r="J6" s="77">
        <f t="shared" ref="J6:J13" si="3">LN(I6/H6)/40</f>
        <v>-7.5198624526575178E-3</v>
      </c>
      <c r="K6" s="77">
        <f>$H$6*EXP($J$6*20)</f>
        <v>425400.28913953505</v>
      </c>
      <c r="L6" s="61"/>
      <c r="M6" s="79" t="s">
        <v>749</v>
      </c>
      <c r="N6" s="64" t="s">
        <v>50</v>
      </c>
      <c r="O6" s="77">
        <f t="shared" si="0"/>
        <v>113000</v>
      </c>
      <c r="P6" s="77">
        <f>$C$6/$D$6</f>
        <v>1.7002897117015262E-2</v>
      </c>
      <c r="Q6" s="80">
        <f t="shared" ref="Q6:Q22" si="4">P6*O6</f>
        <v>1921.3273742227245</v>
      </c>
      <c r="S6" s="79" t="s">
        <v>50</v>
      </c>
      <c r="T6" s="79" t="s">
        <v>749</v>
      </c>
      <c r="U6" s="69">
        <v>1427.5239999999999</v>
      </c>
      <c r="V6" s="77">
        <v>11996</v>
      </c>
      <c r="W6" s="79">
        <f>$U$6/$V$6</f>
        <v>0.11899999999999999</v>
      </c>
      <c r="X6" s="70"/>
      <c r="Y6" s="73" t="s">
        <v>156</v>
      </c>
      <c r="Z6" s="169">
        <f>Input!AK4</f>
        <v>49872</v>
      </c>
      <c r="AA6" s="169">
        <f>Input!AL4</f>
        <v>38000</v>
      </c>
      <c r="AB6" s="77">
        <f t="shared" ref="AB6:AB13" si="5">LN(AA6/Z6)/40</f>
        <v>-6.7968390824648898E-3</v>
      </c>
      <c r="AC6" s="77">
        <f>$Z$6*EXP($AB$6*20)</f>
        <v>43533.159775049637</v>
      </c>
      <c r="AD6" s="74"/>
      <c r="AE6" s="79" t="s">
        <v>50</v>
      </c>
      <c r="AF6" s="79" t="s">
        <v>749</v>
      </c>
      <c r="AG6" s="77">
        <f t="shared" si="1"/>
        <v>12000</v>
      </c>
      <c r="AH6" s="79">
        <f>$U$6/$V$6</f>
        <v>0.11899999999999999</v>
      </c>
      <c r="AI6" s="80">
        <f t="shared" ref="AI6:AI69" si="6">AH6*AG6</f>
        <v>1428</v>
      </c>
      <c r="AK6" s="358" t="s">
        <v>749</v>
      </c>
      <c r="AL6" s="212">
        <f t="shared" si="2"/>
        <v>3349.3273742227248</v>
      </c>
    </row>
    <row r="7" spans="1:38" x14ac:dyDescent="0.3">
      <c r="A7" s="79" t="s">
        <v>750</v>
      </c>
      <c r="B7" s="79" t="s">
        <v>63</v>
      </c>
      <c r="C7" s="58">
        <v>4744</v>
      </c>
      <c r="D7" s="58">
        <v>1117219</v>
      </c>
      <c r="E7" s="77">
        <f>$C$7/$D$7</f>
        <v>4.24625789572143E-3</v>
      </c>
      <c r="F7" s="59"/>
      <c r="G7" s="60" t="s">
        <v>167</v>
      </c>
      <c r="H7" s="169">
        <f>Input!AI5</f>
        <v>505340</v>
      </c>
      <c r="I7" s="78">
        <f>Input!AJ5</f>
        <v>457000</v>
      </c>
      <c r="J7" s="77">
        <f t="shared" si="3"/>
        <v>-2.513701979127952E-3</v>
      </c>
      <c r="K7" s="77">
        <f>$H$7*EXP($J$7*20)</f>
        <v>480562.56616594677</v>
      </c>
      <c r="L7" s="61"/>
      <c r="M7" s="79" t="s">
        <v>750</v>
      </c>
      <c r="N7" s="64" t="s">
        <v>63</v>
      </c>
      <c r="O7" s="77">
        <f t="shared" ref="O7:O25" si="7">$H$12*EXP($J$12*20)</f>
        <v>957141.35842100147</v>
      </c>
      <c r="P7" s="77">
        <f>$C$7/$D$7</f>
        <v>4.24625789572143E-3</v>
      </c>
      <c r="Q7" s="80">
        <f t="shared" si="4"/>
        <v>4064.2690505167129</v>
      </c>
      <c r="S7" s="79" t="s">
        <v>63</v>
      </c>
      <c r="T7" s="79" t="s">
        <v>750</v>
      </c>
      <c r="U7" s="69">
        <v>942.52800000000002</v>
      </c>
      <c r="V7" s="71">
        <v>115013</v>
      </c>
      <c r="W7" s="79">
        <f>$U$7/$V$7</f>
        <v>8.1949692643440309E-3</v>
      </c>
      <c r="X7" s="70"/>
      <c r="Y7" s="73" t="s">
        <v>167</v>
      </c>
      <c r="Z7" s="169">
        <f>Input!AK5</f>
        <v>53561</v>
      </c>
      <c r="AA7" s="169">
        <f>Input!AL5</f>
        <v>48000</v>
      </c>
      <c r="AB7" s="77">
        <f t="shared" si="5"/>
        <v>-2.7405045097631258E-3</v>
      </c>
      <c r="AC7" s="77">
        <f>$Z$7*EXP($AB$7*20)</f>
        <v>50704.319342635892</v>
      </c>
      <c r="AD7" s="74"/>
      <c r="AE7" s="79" t="s">
        <v>63</v>
      </c>
      <c r="AF7" s="79" t="s">
        <v>750</v>
      </c>
      <c r="AG7" s="77">
        <f t="shared" ref="AG7:AG25" si="8">$Z$12*EXP($AB$12*20)</f>
        <v>98317.343332699951</v>
      </c>
      <c r="AH7" s="79">
        <f>$U$7/$V$7</f>
        <v>8.1949692643440309E-3</v>
      </c>
      <c r="AI7" s="80">
        <f t="shared" si="6"/>
        <v>805.70760676343559</v>
      </c>
      <c r="AK7" s="358" t="s">
        <v>750</v>
      </c>
      <c r="AL7" s="212">
        <f t="shared" si="2"/>
        <v>4869.9766572801482</v>
      </c>
    </row>
    <row r="8" spans="1:38" x14ac:dyDescent="0.3">
      <c r="A8" s="79" t="s">
        <v>751</v>
      </c>
      <c r="B8" s="79" t="s">
        <v>63</v>
      </c>
      <c r="C8" s="58">
        <v>4570.0000000000009</v>
      </c>
      <c r="D8" s="58">
        <v>1117219</v>
      </c>
      <c r="E8" s="77">
        <f>$C$8/$D$8</f>
        <v>4.090514035296572E-3</v>
      </c>
      <c r="F8" s="59"/>
      <c r="G8" s="60" t="s">
        <v>50</v>
      </c>
      <c r="H8" s="169">
        <f>Input!AI6</f>
        <v>113000</v>
      </c>
      <c r="I8" s="78">
        <f>Input!AJ6</f>
        <v>113000</v>
      </c>
      <c r="J8" s="77">
        <f t="shared" si="3"/>
        <v>0</v>
      </c>
      <c r="K8" s="77">
        <f>$H$8*EXP($J$8*20)</f>
        <v>113000</v>
      </c>
      <c r="L8" s="61"/>
      <c r="M8" s="79" t="s">
        <v>751</v>
      </c>
      <c r="N8" s="64" t="s">
        <v>63</v>
      </c>
      <c r="O8" s="77">
        <f t="shared" si="7"/>
        <v>957141.35842100147</v>
      </c>
      <c r="P8" s="77">
        <f>$C$8/$D$8</f>
        <v>4.090514035296572E-3</v>
      </c>
      <c r="Q8" s="80">
        <f t="shared" si="4"/>
        <v>3915.2001603839335</v>
      </c>
      <c r="S8" s="79" t="s">
        <v>63</v>
      </c>
      <c r="T8" s="79" t="s">
        <v>751</v>
      </c>
      <c r="U8" s="69">
        <v>2036</v>
      </c>
      <c r="V8" s="71">
        <v>115013</v>
      </c>
      <c r="W8" s="79">
        <f>$U$8/$V$8</f>
        <v>1.7702346691243598E-2</v>
      </c>
      <c r="X8" s="70"/>
      <c r="Y8" s="73" t="s">
        <v>50</v>
      </c>
      <c r="Z8" s="169">
        <f>Input!AK6</f>
        <v>12000</v>
      </c>
      <c r="AA8" s="169">
        <f>Input!AL6</f>
        <v>12000</v>
      </c>
      <c r="AB8" s="77">
        <f t="shared" si="5"/>
        <v>0</v>
      </c>
      <c r="AC8" s="77">
        <f>$Z$8*EXP($AB$8*20)</f>
        <v>12000</v>
      </c>
      <c r="AD8" s="74"/>
      <c r="AE8" s="79" t="s">
        <v>63</v>
      </c>
      <c r="AF8" s="79" t="s">
        <v>751</v>
      </c>
      <c r="AG8" s="77">
        <f t="shared" si="8"/>
        <v>98317.343332699951</v>
      </c>
      <c r="AH8" s="79">
        <f>$U$8/$V$8</f>
        <v>1.7702346691243598E-2</v>
      </c>
      <c r="AI8" s="80">
        <f t="shared" si="6"/>
        <v>1740.4476974374818</v>
      </c>
      <c r="AK8" s="358" t="s">
        <v>751</v>
      </c>
      <c r="AL8" s="212">
        <f t="shared" si="2"/>
        <v>5655.6478578214155</v>
      </c>
    </row>
    <row r="9" spans="1:38" x14ac:dyDescent="0.3">
      <c r="A9" s="79" t="s">
        <v>752</v>
      </c>
      <c r="B9" s="79" t="s">
        <v>63</v>
      </c>
      <c r="C9" s="58">
        <v>6791</v>
      </c>
      <c r="D9" s="58">
        <v>1117219</v>
      </c>
      <c r="E9" s="77">
        <f>$C$9/$D$9</f>
        <v>6.0784859548575522E-3</v>
      </c>
      <c r="F9" s="59"/>
      <c r="G9" s="60" t="s">
        <v>395</v>
      </c>
      <c r="H9" s="169">
        <f>Input!AI7</f>
        <v>601999</v>
      </c>
      <c r="I9" s="78">
        <f>Input!AJ7</f>
        <v>480000</v>
      </c>
      <c r="J9" s="77">
        <f t="shared" si="3"/>
        <v>-5.6617420068984167E-3</v>
      </c>
      <c r="K9" s="77">
        <f>$H$9*EXP($J$9*20)</f>
        <v>537549.55120435171</v>
      </c>
      <c r="L9" s="61"/>
      <c r="M9" s="79" t="s">
        <v>752</v>
      </c>
      <c r="N9" s="64" t="s">
        <v>63</v>
      </c>
      <c r="O9" s="77">
        <f t="shared" si="7"/>
        <v>957141.35842100147</v>
      </c>
      <c r="P9" s="77">
        <f>$C$9/$D$9</f>
        <v>6.0784859548575522E-3</v>
      </c>
      <c r="Q9" s="80">
        <f t="shared" si="4"/>
        <v>5817.9703039753358</v>
      </c>
      <c r="S9" s="79" t="s">
        <v>63</v>
      </c>
      <c r="T9" s="79" t="s">
        <v>752</v>
      </c>
      <c r="U9" s="69">
        <v>4352.6679999999997</v>
      </c>
      <c r="V9" s="71">
        <v>115013</v>
      </c>
      <c r="W9" s="79">
        <f>$U$9/$V$9</f>
        <v>3.7845008825089337E-2</v>
      </c>
      <c r="X9" s="70"/>
      <c r="Y9" s="73" t="s">
        <v>395</v>
      </c>
      <c r="Z9" s="169">
        <f>Input!AK7</f>
        <v>6332</v>
      </c>
      <c r="AA9" s="169">
        <f>Input!AL7</f>
        <v>5000</v>
      </c>
      <c r="AB9" s="77">
        <f t="shared" si="5"/>
        <v>-5.904455739616633E-3</v>
      </c>
      <c r="AC9" s="77">
        <f>$Z$9*EXP($AB$9*20)</f>
        <v>5626.7219586540796</v>
      </c>
      <c r="AD9" s="74"/>
      <c r="AE9" s="79" t="s">
        <v>63</v>
      </c>
      <c r="AF9" s="79" t="s">
        <v>752</v>
      </c>
      <c r="AG9" s="77">
        <f t="shared" si="8"/>
        <v>98317.343332699951</v>
      </c>
      <c r="AH9" s="79">
        <f>$U$9/$V$9</f>
        <v>3.7845008825089337E-2</v>
      </c>
      <c r="AI9" s="80">
        <f t="shared" si="6"/>
        <v>3720.8207260853678</v>
      </c>
      <c r="AK9" s="358" t="s">
        <v>752</v>
      </c>
      <c r="AL9" s="212">
        <f t="shared" si="2"/>
        <v>9538.7910300607036</v>
      </c>
    </row>
    <row r="10" spans="1:38" x14ac:dyDescent="0.3">
      <c r="A10" s="79" t="s">
        <v>753</v>
      </c>
      <c r="B10" s="79" t="s">
        <v>63</v>
      </c>
      <c r="C10" s="58">
        <v>313739</v>
      </c>
      <c r="D10" s="58">
        <v>1117219</v>
      </c>
      <c r="E10" s="77">
        <f>$C$10/$D$10</f>
        <v>0.28082139670019934</v>
      </c>
      <c r="F10" s="59"/>
      <c r="G10" s="60" t="s">
        <v>142</v>
      </c>
      <c r="H10" s="169">
        <f>Input!AI8</f>
        <v>854536</v>
      </c>
      <c r="I10" s="78">
        <f>Input!AJ8</f>
        <v>739000</v>
      </c>
      <c r="J10" s="77">
        <f t="shared" si="3"/>
        <v>-3.6315177655132777E-3</v>
      </c>
      <c r="K10" s="77">
        <f>$H$10*EXP($J$10*20)</f>
        <v>794671.06654262927</v>
      </c>
      <c r="L10" s="61"/>
      <c r="M10" s="79" t="s">
        <v>753</v>
      </c>
      <c r="N10" s="64" t="s">
        <v>63</v>
      </c>
      <c r="O10" s="77">
        <f t="shared" si="7"/>
        <v>957141.35842100147</v>
      </c>
      <c r="P10" s="77">
        <f>$C$10/$D$10</f>
        <v>0.28082139670019934</v>
      </c>
      <c r="Q10" s="80">
        <f t="shared" si="4"/>
        <v>268785.77311131172</v>
      </c>
      <c r="S10" s="79" t="s">
        <v>63</v>
      </c>
      <c r="T10" s="79" t="s">
        <v>753</v>
      </c>
      <c r="U10" s="69">
        <v>26138.311999999998</v>
      </c>
      <c r="V10" s="71">
        <v>115013</v>
      </c>
      <c r="W10" s="79">
        <f>$U$10/$V$10</f>
        <v>0.22726397885456426</v>
      </c>
      <c r="X10" s="70"/>
      <c r="Y10" s="73" t="s">
        <v>142</v>
      </c>
      <c r="Z10" s="169">
        <f>Input!AK8</f>
        <v>44642</v>
      </c>
      <c r="AA10" s="169">
        <f>Input!AL8</f>
        <v>38000</v>
      </c>
      <c r="AB10" s="77">
        <f t="shared" si="5"/>
        <v>-4.0272240052608693E-3</v>
      </c>
      <c r="AC10" s="77">
        <f>$Z$10*EXP($AB$10*20)</f>
        <v>41187.328148351648</v>
      </c>
      <c r="AD10" s="74"/>
      <c r="AE10" s="79" t="s">
        <v>63</v>
      </c>
      <c r="AF10" s="79" t="s">
        <v>753</v>
      </c>
      <c r="AG10" s="77">
        <f t="shared" si="8"/>
        <v>98317.343332699951</v>
      </c>
      <c r="AH10" s="79">
        <f>$U$10/$V$10</f>
        <v>0.22726397885456426</v>
      </c>
      <c r="AI10" s="80">
        <f t="shared" si="6"/>
        <v>22343.990636199655</v>
      </c>
      <c r="AK10" s="358" t="s">
        <v>753</v>
      </c>
      <c r="AL10" s="212">
        <f t="shared" si="2"/>
        <v>291129.76374751137</v>
      </c>
    </row>
    <row r="11" spans="1:38" x14ac:dyDescent="0.3">
      <c r="A11" s="79" t="s">
        <v>754</v>
      </c>
      <c r="B11" s="79" t="s">
        <v>63</v>
      </c>
      <c r="C11" s="58">
        <v>8312</v>
      </c>
      <c r="D11" s="58">
        <v>1117219</v>
      </c>
      <c r="E11" s="77">
        <f>$C$11/$D$11</f>
        <v>7.439902114088643E-3</v>
      </c>
      <c r="F11" s="59"/>
      <c r="G11" s="60" t="s">
        <v>295</v>
      </c>
      <c r="H11" s="169">
        <f>Input!AI9</f>
        <v>381888</v>
      </c>
      <c r="I11" s="78">
        <f>Input!AJ9</f>
        <v>367000</v>
      </c>
      <c r="J11" s="77">
        <f t="shared" si="3"/>
        <v>-9.9413809612616181E-4</v>
      </c>
      <c r="K11" s="77">
        <f>$H$11*EXP($J$11*20)</f>
        <v>374369.9987979806</v>
      </c>
      <c r="L11" s="61"/>
      <c r="M11" s="79" t="s">
        <v>754</v>
      </c>
      <c r="N11" s="64" t="s">
        <v>63</v>
      </c>
      <c r="O11" s="77">
        <f t="shared" si="7"/>
        <v>957141.35842100147</v>
      </c>
      <c r="P11" s="77">
        <f>$C$11/$D$11</f>
        <v>7.439902114088643E-3</v>
      </c>
      <c r="Q11" s="80">
        <f t="shared" si="4"/>
        <v>7121.0380159980841</v>
      </c>
      <c r="S11" s="79" t="s">
        <v>63</v>
      </c>
      <c r="T11" s="79" t="s">
        <v>754</v>
      </c>
      <c r="U11" s="69">
        <v>1409</v>
      </c>
      <c r="V11" s="71">
        <v>115013</v>
      </c>
      <c r="W11" s="79">
        <f>$U$11/$V$11</f>
        <v>1.2250789041238816E-2</v>
      </c>
      <c r="X11" s="70"/>
      <c r="Y11" s="73" t="s">
        <v>295</v>
      </c>
      <c r="Z11" s="169">
        <f>Input!AK9</f>
        <v>45924</v>
      </c>
      <c r="AA11" s="169">
        <f>Input!AL9</f>
        <v>44000</v>
      </c>
      <c r="AB11" s="77">
        <f t="shared" si="5"/>
        <v>-1.0699555578326094E-3</v>
      </c>
      <c r="AC11" s="77">
        <f>$Z$11*EXP($AB$11*20)</f>
        <v>44951.707420297178</v>
      </c>
      <c r="AD11" s="74"/>
      <c r="AE11" s="79" t="s">
        <v>63</v>
      </c>
      <c r="AF11" s="79" t="s">
        <v>754</v>
      </c>
      <c r="AG11" s="77">
        <f t="shared" si="8"/>
        <v>98317.343332699951</v>
      </c>
      <c r="AH11" s="79">
        <f>$U$11/$V$11</f>
        <v>1.2250789041238816E-2</v>
      </c>
      <c r="AI11" s="80">
        <f t="shared" si="6"/>
        <v>1204.4650322639548</v>
      </c>
      <c r="AK11" s="358" t="s">
        <v>754</v>
      </c>
      <c r="AL11" s="212">
        <f t="shared" si="2"/>
        <v>8325.5030482620386</v>
      </c>
    </row>
    <row r="12" spans="1:38" x14ac:dyDescent="0.3">
      <c r="A12" s="79" t="s">
        <v>755</v>
      </c>
      <c r="B12" s="79" t="s">
        <v>63</v>
      </c>
      <c r="C12" s="58">
        <v>99452</v>
      </c>
      <c r="D12" s="58">
        <v>1117219</v>
      </c>
      <c r="E12" s="77">
        <f>$C$12/$D$12</f>
        <v>8.9017462109040393E-2</v>
      </c>
      <c r="F12" s="59"/>
      <c r="G12" s="60" t="s">
        <v>63</v>
      </c>
      <c r="H12" s="169">
        <f>Input!AI10</f>
        <v>1117219</v>
      </c>
      <c r="I12" s="78">
        <f>Input!AJ10</f>
        <v>820000</v>
      </c>
      <c r="J12" s="77">
        <f t="shared" si="3"/>
        <v>-7.7323375117707479E-3</v>
      </c>
      <c r="K12" s="77">
        <f>$H$12*EXP($J$12*20)</f>
        <v>957141.35842100147</v>
      </c>
      <c r="L12" s="61"/>
      <c r="M12" s="79" t="s">
        <v>755</v>
      </c>
      <c r="N12" s="64" t="s">
        <v>63</v>
      </c>
      <c r="O12" s="77">
        <f t="shared" si="7"/>
        <v>957141.35842100147</v>
      </c>
      <c r="P12" s="77">
        <f>$C$12/$D$12</f>
        <v>8.9017462109040393E-2</v>
      </c>
      <c r="Q12" s="80">
        <f t="shared" si="4"/>
        <v>85202.294606236945</v>
      </c>
      <c r="S12" s="79" t="s">
        <v>63</v>
      </c>
      <c r="T12" s="79" t="s">
        <v>755</v>
      </c>
      <c r="U12" s="69">
        <v>10581</v>
      </c>
      <c r="V12" s="71">
        <v>115013</v>
      </c>
      <c r="W12" s="79">
        <f>$U$12/$V$12</f>
        <v>9.1998295844817543E-2</v>
      </c>
      <c r="X12" s="70"/>
      <c r="Y12" s="73" t="s">
        <v>63</v>
      </c>
      <c r="Z12" s="169">
        <f>Input!AK10</f>
        <v>115075</v>
      </c>
      <c r="AA12" s="169">
        <f>Input!AL10</f>
        <v>84000</v>
      </c>
      <c r="AB12" s="77">
        <f t="shared" si="5"/>
        <v>-7.8691822714997885E-3</v>
      </c>
      <c r="AC12" s="77">
        <f>$Z$12*EXP($AB$12*20)</f>
        <v>98317.343332699951</v>
      </c>
      <c r="AD12" s="74"/>
      <c r="AE12" s="79" t="s">
        <v>63</v>
      </c>
      <c r="AF12" s="79" t="s">
        <v>755</v>
      </c>
      <c r="AG12" s="77">
        <f t="shared" si="8"/>
        <v>98317.343332699951</v>
      </c>
      <c r="AH12" s="79">
        <f>$U$12/$V$12</f>
        <v>9.1998295844817543E-2</v>
      </c>
      <c r="AI12" s="80">
        <f t="shared" si="6"/>
        <v>9045.0280385982296</v>
      </c>
      <c r="AK12" s="358" t="s">
        <v>755</v>
      </c>
      <c r="AL12" s="212">
        <f t="shared" si="2"/>
        <v>94247.322644835178</v>
      </c>
    </row>
    <row r="13" spans="1:38" x14ac:dyDescent="0.3">
      <c r="A13" s="79" t="s">
        <v>756</v>
      </c>
      <c r="B13" s="79" t="s">
        <v>63</v>
      </c>
      <c r="C13" s="58">
        <v>71510</v>
      </c>
      <c r="D13" s="58">
        <v>1117219</v>
      </c>
      <c r="E13" s="77">
        <f>$C$13/$D$13</f>
        <v>6.4007146315986391E-2</v>
      </c>
      <c r="F13" s="59"/>
      <c r="G13" s="60" t="s">
        <v>190</v>
      </c>
      <c r="H13" s="169">
        <f>Input!AI11</f>
        <v>180416</v>
      </c>
      <c r="I13" s="78">
        <f>Input!AJ11</f>
        <v>170000</v>
      </c>
      <c r="J13" s="77">
        <f t="shared" si="3"/>
        <v>-1.4866714610346408E-3</v>
      </c>
      <c r="K13" s="77">
        <f>$H$13*EXP($J$13*20)</f>
        <v>175130.57985400493</v>
      </c>
      <c r="L13" s="61"/>
      <c r="M13" s="79" t="s">
        <v>756</v>
      </c>
      <c r="N13" s="64" t="s">
        <v>63</v>
      </c>
      <c r="O13" s="77">
        <f t="shared" si="7"/>
        <v>957141.35842100147</v>
      </c>
      <c r="P13" s="77">
        <f>$C$13/$D$13</f>
        <v>6.4007146315986391E-2</v>
      </c>
      <c r="Q13" s="80">
        <f t="shared" si="4"/>
        <v>61263.886973535016</v>
      </c>
      <c r="S13" s="79" t="s">
        <v>63</v>
      </c>
      <c r="T13" s="79" t="s">
        <v>756</v>
      </c>
      <c r="U13" s="69">
        <v>7677</v>
      </c>
      <c r="V13" s="71">
        <v>115013</v>
      </c>
      <c r="W13" s="79">
        <f>$U$13/$V$13</f>
        <v>6.674897620269013E-2</v>
      </c>
      <c r="X13" s="70"/>
      <c r="Y13" s="73" t="s">
        <v>190</v>
      </c>
      <c r="Z13" s="169">
        <f>Input!AK11</f>
        <v>23550</v>
      </c>
      <c r="AA13" s="169">
        <f>Input!AL11</f>
        <v>13000</v>
      </c>
      <c r="AB13" s="77">
        <f t="shared" si="5"/>
        <v>-1.485441157502225E-2</v>
      </c>
      <c r="AC13" s="77">
        <f>$Z$13*EXP($AB$13*20)</f>
        <v>17497.142623868618</v>
      </c>
      <c r="AD13" s="74"/>
      <c r="AE13" s="79" t="s">
        <v>63</v>
      </c>
      <c r="AF13" s="79" t="s">
        <v>756</v>
      </c>
      <c r="AG13" s="77">
        <f t="shared" si="8"/>
        <v>98317.343332699951</v>
      </c>
      <c r="AH13" s="79">
        <f>$U$13/$V$13</f>
        <v>6.674897620269013E-2</v>
      </c>
      <c r="AI13" s="80">
        <f t="shared" si="6"/>
        <v>6562.5820104261038</v>
      </c>
      <c r="AK13" s="358" t="s">
        <v>756</v>
      </c>
      <c r="AL13" s="212">
        <f t="shared" si="2"/>
        <v>67826.468983961124</v>
      </c>
    </row>
    <row r="14" spans="1:38" x14ac:dyDescent="0.3">
      <c r="A14" s="79" t="s">
        <v>757</v>
      </c>
      <c r="B14" s="79" t="s">
        <v>63</v>
      </c>
      <c r="C14" s="58">
        <v>230684</v>
      </c>
      <c r="D14" s="58">
        <v>1117219</v>
      </c>
      <c r="E14" s="77">
        <f>$C$14/$D$14</f>
        <v>0.20648055573705781</v>
      </c>
      <c r="F14" s="59"/>
      <c r="I14" s="78"/>
      <c r="L14" s="61"/>
      <c r="M14" s="79" t="s">
        <v>757</v>
      </c>
      <c r="N14" s="64" t="s">
        <v>63</v>
      </c>
      <c r="O14" s="77">
        <f t="shared" si="7"/>
        <v>957141.35842100147</v>
      </c>
      <c r="P14" s="77">
        <f>$C$14/$D$14</f>
        <v>0.20648055573705781</v>
      </c>
      <c r="Q14" s="80">
        <f t="shared" si="4"/>
        <v>197631.07960569081</v>
      </c>
      <c r="S14" s="79" t="s">
        <v>63</v>
      </c>
      <c r="T14" s="79" t="s">
        <v>757</v>
      </c>
      <c r="U14" s="69">
        <v>22314.472000000002</v>
      </c>
      <c r="V14" s="71">
        <v>115013</v>
      </c>
      <c r="W14" s="79">
        <f>$U$14/$V$14</f>
        <v>0.1940169546051316</v>
      </c>
      <c r="X14" s="70"/>
      <c r="AD14" s="74"/>
      <c r="AE14" s="79" t="s">
        <v>63</v>
      </c>
      <c r="AF14" s="79" t="s">
        <v>757</v>
      </c>
      <c r="AG14" s="77">
        <f t="shared" si="8"/>
        <v>98317.343332699951</v>
      </c>
      <c r="AH14" s="79">
        <f>$U$14/$V$14</f>
        <v>0.1940169546051316</v>
      </c>
      <c r="AI14" s="80">
        <f t="shared" si="6"/>
        <v>19075.231538277585</v>
      </c>
      <c r="AK14" s="358" t="s">
        <v>757</v>
      </c>
      <c r="AL14" s="212">
        <f t="shared" si="2"/>
        <v>216706.3111439684</v>
      </c>
    </row>
    <row r="15" spans="1:38" x14ac:dyDescent="0.3">
      <c r="A15" s="79" t="s">
        <v>758</v>
      </c>
      <c r="B15" s="79" t="s">
        <v>63</v>
      </c>
      <c r="C15" s="58">
        <v>43002</v>
      </c>
      <c r="D15" s="58">
        <v>1117219</v>
      </c>
      <c r="E15" s="77">
        <f>$C$15/$D$15</f>
        <v>3.8490215436722791E-2</v>
      </c>
      <c r="F15" s="59"/>
      <c r="L15" s="61"/>
      <c r="M15" s="79" t="s">
        <v>758</v>
      </c>
      <c r="N15" s="64" t="s">
        <v>63</v>
      </c>
      <c r="O15" s="77">
        <f t="shared" si="7"/>
        <v>957141.35842100147</v>
      </c>
      <c r="P15" s="77">
        <f>$C$15/$D$15</f>
        <v>3.8490215436722791E-2</v>
      </c>
      <c r="Q15" s="80">
        <f t="shared" si="4"/>
        <v>36840.577089021855</v>
      </c>
      <c r="S15" s="79" t="s">
        <v>63</v>
      </c>
      <c r="T15" s="79" t="s">
        <v>758</v>
      </c>
      <c r="U15" s="69">
        <v>2181.16</v>
      </c>
      <c r="V15" s="71">
        <v>115013</v>
      </c>
      <c r="W15" s="79">
        <f>$U$15/$V$15</f>
        <v>1.8964464886578037E-2</v>
      </c>
      <c r="X15" s="70"/>
      <c r="AD15" s="74"/>
      <c r="AE15" s="79" t="s">
        <v>63</v>
      </c>
      <c r="AF15" s="79" t="s">
        <v>758</v>
      </c>
      <c r="AG15" s="77">
        <f t="shared" si="8"/>
        <v>98317.343332699951</v>
      </c>
      <c r="AH15" s="79">
        <f>$U$15/$V$15</f>
        <v>1.8964464886578037E-2</v>
      </c>
      <c r="AI15" s="80">
        <f t="shared" si="6"/>
        <v>1864.5358053746254</v>
      </c>
      <c r="AK15" s="358" t="s">
        <v>758</v>
      </c>
      <c r="AL15" s="212">
        <f t="shared" si="2"/>
        <v>38705.11289439648</v>
      </c>
    </row>
    <row r="16" spans="1:38" x14ac:dyDescent="0.3">
      <c r="A16" s="79" t="s">
        <v>759</v>
      </c>
      <c r="B16" s="79" t="s">
        <v>63</v>
      </c>
      <c r="C16" s="58">
        <v>23444</v>
      </c>
      <c r="D16" s="58">
        <v>1117219</v>
      </c>
      <c r="E16" s="77">
        <f>$C$16/$D$16</f>
        <v>2.0984247493105648E-2</v>
      </c>
      <c r="F16" s="59"/>
      <c r="L16" s="61"/>
      <c r="M16" s="79" t="s">
        <v>759</v>
      </c>
      <c r="N16" s="64" t="s">
        <v>63</v>
      </c>
      <c r="O16" s="77">
        <f t="shared" si="7"/>
        <v>957141.35842100147</v>
      </c>
      <c r="P16" s="77">
        <f>$C$16/$D$16</f>
        <v>2.0984247493105648E-2</v>
      </c>
      <c r="Q16" s="80">
        <f t="shared" si="4"/>
        <v>20084.891150993633</v>
      </c>
      <c r="S16" s="79" t="s">
        <v>63</v>
      </c>
      <c r="T16" s="79" t="s">
        <v>759</v>
      </c>
      <c r="U16" s="69">
        <v>4163.9849999999997</v>
      </c>
      <c r="V16" s="71">
        <v>115013</v>
      </c>
      <c r="W16" s="79">
        <f>$U$16/$V$16</f>
        <v>3.6204472537887021E-2</v>
      </c>
      <c r="X16" s="70"/>
      <c r="AD16" s="74"/>
      <c r="AE16" s="79" t="s">
        <v>63</v>
      </c>
      <c r="AF16" s="79" t="s">
        <v>759</v>
      </c>
      <c r="AG16" s="77">
        <f t="shared" si="8"/>
        <v>98317.343332699951</v>
      </c>
      <c r="AH16" s="79">
        <f>$U$16/$V$16</f>
        <v>3.6204472537887021E-2</v>
      </c>
      <c r="AI16" s="80">
        <f t="shared" si="6"/>
        <v>3559.5275566867449</v>
      </c>
      <c r="AK16" s="358" t="s">
        <v>759</v>
      </c>
      <c r="AL16" s="212">
        <f t="shared" si="2"/>
        <v>23644.418707680379</v>
      </c>
    </row>
    <row r="17" spans="1:38" x14ac:dyDescent="0.3">
      <c r="A17" s="79" t="s">
        <v>760</v>
      </c>
      <c r="B17" s="79" t="s">
        <v>63</v>
      </c>
      <c r="C17" s="58">
        <v>17080</v>
      </c>
      <c r="D17" s="58">
        <v>1117219</v>
      </c>
      <c r="E17" s="77">
        <f>$C$17/$D$17</f>
        <v>1.528796055204933E-2</v>
      </c>
      <c r="F17" s="59"/>
      <c r="L17" s="61"/>
      <c r="M17" s="79" t="s">
        <v>760</v>
      </c>
      <c r="N17" s="64" t="s">
        <v>63</v>
      </c>
      <c r="O17" s="77">
        <f t="shared" si="7"/>
        <v>957141.35842100147</v>
      </c>
      <c r="P17" s="77">
        <f>$C$17/$D$17</f>
        <v>1.528796055204933E-2</v>
      </c>
      <c r="Q17" s="80">
        <f t="shared" si="4"/>
        <v>14632.739330275179</v>
      </c>
      <c r="S17" s="79" t="s">
        <v>63</v>
      </c>
      <c r="T17" s="79" t="s">
        <v>760</v>
      </c>
      <c r="U17" s="69">
        <v>3588.3599999999997</v>
      </c>
      <c r="V17" s="71">
        <v>115013</v>
      </c>
      <c r="W17" s="79">
        <f>$U$17/$V$17</f>
        <v>3.1199603523079995E-2</v>
      </c>
      <c r="X17" s="70"/>
      <c r="AD17" s="74"/>
      <c r="AE17" s="79" t="s">
        <v>63</v>
      </c>
      <c r="AF17" s="79" t="s">
        <v>760</v>
      </c>
      <c r="AG17" s="77">
        <f t="shared" si="8"/>
        <v>98317.343332699951</v>
      </c>
      <c r="AH17" s="79">
        <f>$U$17/$V$17</f>
        <v>3.1199603523079995E-2</v>
      </c>
      <c r="AI17" s="80">
        <f t="shared" si="6"/>
        <v>3067.4621314227711</v>
      </c>
      <c r="AK17" s="358" t="s">
        <v>760</v>
      </c>
      <c r="AL17" s="212">
        <f t="shared" si="2"/>
        <v>17700.20146169795</v>
      </c>
    </row>
    <row r="18" spans="1:38" x14ac:dyDescent="0.3">
      <c r="A18" s="79" t="s">
        <v>761</v>
      </c>
      <c r="B18" s="79" t="s">
        <v>63</v>
      </c>
      <c r="C18" s="58">
        <v>33826</v>
      </c>
      <c r="D18" s="58">
        <v>1117219</v>
      </c>
      <c r="E18" s="77">
        <f>$C$18/$D$18</f>
        <v>3.0276964498455541E-2</v>
      </c>
      <c r="F18" s="59"/>
      <c r="L18" s="61"/>
      <c r="M18" s="79" t="s">
        <v>761</v>
      </c>
      <c r="N18" s="64" t="s">
        <v>63</v>
      </c>
      <c r="O18" s="77">
        <f t="shared" si="7"/>
        <v>957141.35842100147</v>
      </c>
      <c r="P18" s="77">
        <f>$C$18/$D$18</f>
        <v>3.0276964498455541E-2</v>
      </c>
      <c r="Q18" s="80">
        <f t="shared" si="4"/>
        <v>28979.334928916171</v>
      </c>
      <c r="S18" s="79" t="s">
        <v>63</v>
      </c>
      <c r="T18" s="79" t="s">
        <v>761</v>
      </c>
      <c r="U18" s="69">
        <v>6895.2800000000007</v>
      </c>
      <c r="V18" s="71">
        <v>115013</v>
      </c>
      <c r="W18" s="79">
        <f>$U$18/$V$18</f>
        <v>5.9952179318859614E-2</v>
      </c>
      <c r="X18" s="70"/>
      <c r="AD18" s="74"/>
      <c r="AE18" s="79" t="s">
        <v>63</v>
      </c>
      <c r="AF18" s="79" t="s">
        <v>761</v>
      </c>
      <c r="AG18" s="77">
        <f t="shared" si="8"/>
        <v>98317.343332699951</v>
      </c>
      <c r="AH18" s="79">
        <f>$U$18/$V$18</f>
        <v>5.9952179318859614E-2</v>
      </c>
      <c r="AI18" s="80">
        <f t="shared" si="6"/>
        <v>5894.338997635914</v>
      </c>
      <c r="AK18" s="358" t="s">
        <v>761</v>
      </c>
      <c r="AL18" s="212">
        <f t="shared" si="2"/>
        <v>34873.673926552088</v>
      </c>
    </row>
    <row r="19" spans="1:38" x14ac:dyDescent="0.3">
      <c r="A19" s="79" t="s">
        <v>762</v>
      </c>
      <c r="B19" s="79" t="s">
        <v>63</v>
      </c>
      <c r="C19" s="58">
        <v>227004</v>
      </c>
      <c r="D19" s="58">
        <v>1117219</v>
      </c>
      <c r="E19" s="77">
        <f>$C$19/$D$19</f>
        <v>0.20318666259703783</v>
      </c>
      <c r="F19" s="59"/>
      <c r="L19" s="61"/>
      <c r="M19" s="79" t="s">
        <v>762</v>
      </c>
      <c r="N19" s="64" t="s">
        <v>63</v>
      </c>
      <c r="O19" s="77">
        <f t="shared" si="7"/>
        <v>957141.35842100147</v>
      </c>
      <c r="P19" s="77">
        <f>$C$19/$D$19</f>
        <v>0.20318666259703783</v>
      </c>
      <c r="Q19" s="80">
        <f t="shared" si="4"/>
        <v>194478.35825115847</v>
      </c>
      <c r="S19" s="79" t="s">
        <v>63</v>
      </c>
      <c r="T19" s="79" t="s">
        <v>762</v>
      </c>
      <c r="U19" s="69">
        <v>12832.2</v>
      </c>
      <c r="V19" s="71">
        <v>115013</v>
      </c>
      <c r="W19" s="79">
        <f>$U$19/$V$19</f>
        <v>0.11157173536904524</v>
      </c>
      <c r="X19" s="70"/>
      <c r="AD19" s="74"/>
      <c r="AE19" s="79" t="s">
        <v>63</v>
      </c>
      <c r="AF19" s="79" t="s">
        <v>762</v>
      </c>
      <c r="AG19" s="77">
        <f t="shared" si="8"/>
        <v>98317.343332699951</v>
      </c>
      <c r="AH19" s="79">
        <f>$U$19/$V$19</f>
        <v>0.11157173536904524</v>
      </c>
      <c r="AI19" s="80">
        <f t="shared" si="6"/>
        <v>10969.436612503563</v>
      </c>
      <c r="AK19" s="358" t="s">
        <v>762</v>
      </c>
      <c r="AL19" s="212">
        <f t="shared" si="2"/>
        <v>205447.79486366204</v>
      </c>
    </row>
    <row r="20" spans="1:38" x14ac:dyDescent="0.3">
      <c r="A20" s="79" t="s">
        <v>763</v>
      </c>
      <c r="B20" s="79" t="s">
        <v>63</v>
      </c>
      <c r="C20" s="58">
        <v>14401</v>
      </c>
      <c r="D20" s="58">
        <v>1117219</v>
      </c>
      <c r="E20" s="77">
        <f>$C$20/$D$20</f>
        <v>1.2890042149301078E-2</v>
      </c>
      <c r="F20" s="59"/>
      <c r="L20" s="61"/>
      <c r="M20" s="79" t="s">
        <v>763</v>
      </c>
      <c r="N20" s="64" t="s">
        <v>63</v>
      </c>
      <c r="O20" s="77">
        <f t="shared" si="7"/>
        <v>957141.35842100147</v>
      </c>
      <c r="P20" s="77">
        <f>$C$20/$D$20</f>
        <v>1.2890042149301078E-2</v>
      </c>
      <c r="Q20" s="80">
        <f t="shared" si="4"/>
        <v>12337.592452886</v>
      </c>
      <c r="S20" s="79" t="s">
        <v>63</v>
      </c>
      <c r="T20" s="79" t="s">
        <v>763</v>
      </c>
      <c r="U20" s="69">
        <v>5523.26</v>
      </c>
      <c r="V20" s="71">
        <v>115013</v>
      </c>
      <c r="W20" s="79">
        <f>$U$20/$V$20</f>
        <v>4.8022919148270199E-2</v>
      </c>
      <c r="X20" s="70"/>
      <c r="AD20" s="74"/>
      <c r="AE20" s="79" t="s">
        <v>63</v>
      </c>
      <c r="AF20" s="79" t="s">
        <v>763</v>
      </c>
      <c r="AG20" s="77">
        <f t="shared" si="8"/>
        <v>98317.343332699951</v>
      </c>
      <c r="AH20" s="79">
        <f>$U$20/$V$20</f>
        <v>4.8022919148270199E-2</v>
      </c>
      <c r="AI20" s="80">
        <f t="shared" si="6"/>
        <v>4721.4858297389719</v>
      </c>
      <c r="AK20" s="358" t="s">
        <v>763</v>
      </c>
      <c r="AL20" s="212">
        <f t="shared" si="2"/>
        <v>17059.078282624971</v>
      </c>
    </row>
    <row r="21" spans="1:38" x14ac:dyDescent="0.3">
      <c r="A21" s="79" t="s">
        <v>764</v>
      </c>
      <c r="B21" s="79" t="s">
        <v>63</v>
      </c>
      <c r="C21" s="58">
        <v>5937</v>
      </c>
      <c r="D21" s="58">
        <v>1117219</v>
      </c>
      <c r="E21" s="77">
        <f>$C$21/$D$21</f>
        <v>5.3140879272550864E-3</v>
      </c>
      <c r="F21" s="59"/>
      <c r="L21" s="61"/>
      <c r="M21" s="79" t="s">
        <v>764</v>
      </c>
      <c r="N21" s="64" t="s">
        <v>63</v>
      </c>
      <c r="O21" s="77">
        <f t="shared" si="7"/>
        <v>957141.35842100147</v>
      </c>
      <c r="P21" s="77">
        <f>$C$21/$D$21</f>
        <v>5.3140879272550864E-3</v>
      </c>
      <c r="Q21" s="80">
        <f t="shared" si="4"/>
        <v>5086.3333374615777</v>
      </c>
      <c r="S21" s="79" t="s">
        <v>63</v>
      </c>
      <c r="T21" s="79" t="s">
        <v>764</v>
      </c>
      <c r="U21" s="69">
        <v>3008.6300000000006</v>
      </c>
      <c r="V21" s="71">
        <v>115013</v>
      </c>
      <c r="W21" s="79">
        <f>$U$21/$V$21</f>
        <v>2.6159042890803653E-2</v>
      </c>
      <c r="X21" s="70"/>
      <c r="AD21" s="74"/>
      <c r="AE21" s="79" t="s">
        <v>63</v>
      </c>
      <c r="AF21" s="79" t="s">
        <v>764</v>
      </c>
      <c r="AG21" s="77">
        <f t="shared" si="8"/>
        <v>98317.343332699951</v>
      </c>
      <c r="AH21" s="79">
        <f>$U$21/$V$21</f>
        <v>2.6159042890803653E-2</v>
      </c>
      <c r="AI21" s="80">
        <f t="shared" si="6"/>
        <v>2571.8876011499665</v>
      </c>
      <c r="AK21" s="358" t="s">
        <v>764</v>
      </c>
      <c r="AL21" s="212">
        <f t="shared" si="2"/>
        <v>7658.2209386115446</v>
      </c>
    </row>
    <row r="22" spans="1:38" x14ac:dyDescent="0.3">
      <c r="A22" s="79" t="s">
        <v>765</v>
      </c>
      <c r="B22" s="79" t="s">
        <v>63</v>
      </c>
      <c r="C22">
        <v>0</v>
      </c>
      <c r="D22">
        <v>1117219</v>
      </c>
      <c r="E22" s="77">
        <f>$C$22/$D$22</f>
        <v>0</v>
      </c>
      <c r="F22" s="59"/>
      <c r="L22" s="61"/>
      <c r="M22" s="79" t="s">
        <v>765</v>
      </c>
      <c r="N22" s="79" t="s">
        <v>63</v>
      </c>
      <c r="O22" s="77">
        <f t="shared" si="7"/>
        <v>957141.35842100147</v>
      </c>
      <c r="P22" s="77">
        <f>$C$22/$D$22</f>
        <v>0</v>
      </c>
      <c r="Q22" s="80">
        <f t="shared" si="4"/>
        <v>0</v>
      </c>
      <c r="S22" s="79" t="s">
        <v>63</v>
      </c>
      <c r="T22" s="79" t="s">
        <v>765</v>
      </c>
      <c r="U22" s="69">
        <v>106.00999999999999</v>
      </c>
      <c r="V22" s="71">
        <v>115013</v>
      </c>
      <c r="W22" s="79">
        <f>$U$22/$V$22</f>
        <v>9.2172189230782596E-4</v>
      </c>
      <c r="X22" s="70"/>
      <c r="AD22" s="74"/>
      <c r="AE22" s="79" t="s">
        <v>63</v>
      </c>
      <c r="AF22" s="79" t="s">
        <v>765</v>
      </c>
      <c r="AG22" s="77">
        <f t="shared" si="8"/>
        <v>98317.343332699951</v>
      </c>
      <c r="AH22" s="79">
        <f>$U$22/$V$22</f>
        <v>9.2172189230782596E-4</v>
      </c>
      <c r="AI22" s="80">
        <f t="shared" si="6"/>
        <v>90.621247743294418</v>
      </c>
      <c r="AK22" s="358" t="s">
        <v>765</v>
      </c>
      <c r="AL22" s="212">
        <f t="shared" si="2"/>
        <v>90.621247743294418</v>
      </c>
    </row>
    <row r="23" spans="1:38" x14ac:dyDescent="0.3">
      <c r="A23" s="79" t="s">
        <v>766</v>
      </c>
      <c r="B23" s="79" t="s">
        <v>63</v>
      </c>
      <c r="C23" s="58">
        <v>1696</v>
      </c>
      <c r="D23" s="58">
        <v>1117219</v>
      </c>
      <c r="E23" s="77">
        <f>$C$23/$D$23</f>
        <v>1.5180550993135634E-3</v>
      </c>
      <c r="F23" s="59"/>
      <c r="L23" s="61"/>
      <c r="M23" s="79" t="s">
        <v>766</v>
      </c>
      <c r="N23" s="64" t="s">
        <v>63</v>
      </c>
      <c r="O23" s="77">
        <f t="shared" si="7"/>
        <v>957141.35842100147</v>
      </c>
      <c r="P23" s="77">
        <f>$C$23/$D$23</f>
        <v>1.5180550993135634E-3</v>
      </c>
      <c r="Q23" s="80">
        <f t="shared" ref="Q23:Q70" si="9">P23*O23</f>
        <v>1452.9933199149123</v>
      </c>
      <c r="S23" s="79" t="s">
        <v>63</v>
      </c>
      <c r="T23" s="79" t="s">
        <v>766</v>
      </c>
      <c r="U23" s="69">
        <v>236.1</v>
      </c>
      <c r="V23" s="71">
        <v>115013</v>
      </c>
      <c r="W23" s="79">
        <f>$U$23/$V$23</f>
        <v>2.0528114213175901E-3</v>
      </c>
      <c r="X23" s="70"/>
      <c r="AD23" s="74"/>
      <c r="AE23" s="79" t="s">
        <v>63</v>
      </c>
      <c r="AF23" s="79" t="s">
        <v>766</v>
      </c>
      <c r="AG23" s="77">
        <f t="shared" si="8"/>
        <v>98317.343332699951</v>
      </c>
      <c r="AH23" s="79">
        <f>$U$23/$V$23</f>
        <v>2.0528114213175901E-3</v>
      </c>
      <c r="AI23" s="80">
        <f t="shared" si="6"/>
        <v>201.82696530696927</v>
      </c>
      <c r="AK23" s="358" t="s">
        <v>766</v>
      </c>
      <c r="AL23" s="212">
        <f t="shared" si="2"/>
        <v>1654.8202852218815</v>
      </c>
    </row>
    <row r="24" spans="1:38" x14ac:dyDescent="0.3">
      <c r="A24" s="79" t="s">
        <v>767</v>
      </c>
      <c r="B24" s="79" t="s">
        <v>63</v>
      </c>
      <c r="C24" s="58">
        <v>0</v>
      </c>
      <c r="D24" s="58">
        <v>1117219</v>
      </c>
      <c r="E24" s="77">
        <f>$C$24/$D$24</f>
        <v>0</v>
      </c>
      <c r="F24" s="59"/>
      <c r="L24" s="61"/>
      <c r="M24" s="79" t="s">
        <v>767</v>
      </c>
      <c r="N24" s="64" t="s">
        <v>63</v>
      </c>
      <c r="O24" s="77">
        <f t="shared" si="7"/>
        <v>957141.35842100147</v>
      </c>
      <c r="P24" s="77">
        <f>$C$24/$D$24</f>
        <v>0</v>
      </c>
      <c r="Q24" s="80">
        <f t="shared" si="9"/>
        <v>0</v>
      </c>
      <c r="S24" s="79" t="s">
        <v>63</v>
      </c>
      <c r="T24" s="79" t="s">
        <v>767</v>
      </c>
      <c r="U24" s="69">
        <v>602.05499999999995</v>
      </c>
      <c r="V24" s="71">
        <v>115013</v>
      </c>
      <c r="W24" s="79">
        <f>$U$24/$V$24</f>
        <v>5.2346691243598548E-3</v>
      </c>
      <c r="X24" s="70"/>
      <c r="AD24" s="74"/>
      <c r="AE24" s="79" t="s">
        <v>63</v>
      </c>
      <c r="AF24" s="79" t="s">
        <v>767</v>
      </c>
      <c r="AG24" s="77">
        <f t="shared" si="8"/>
        <v>98317.343332699951</v>
      </c>
      <c r="AH24" s="79">
        <f>$U$24/$V$24</f>
        <v>5.2346691243598548E-3</v>
      </c>
      <c r="AI24" s="80">
        <f t="shared" si="6"/>
        <v>514.65876153277168</v>
      </c>
      <c r="AK24" s="358" t="s">
        <v>767</v>
      </c>
      <c r="AL24" s="212">
        <f t="shared" si="2"/>
        <v>514.65876153277168</v>
      </c>
    </row>
    <row r="25" spans="1:38" x14ac:dyDescent="0.3">
      <c r="A25" s="79" t="s">
        <v>768</v>
      </c>
      <c r="B25" s="79" t="s">
        <v>63</v>
      </c>
      <c r="C25" s="58">
        <v>11027</v>
      </c>
      <c r="D25" s="58">
        <v>1117219</v>
      </c>
      <c r="E25" s="77">
        <f>$C$25/$D$25</f>
        <v>9.8700433845110049E-3</v>
      </c>
      <c r="F25" s="59"/>
      <c r="L25" s="61"/>
      <c r="M25" s="79" t="s">
        <v>768</v>
      </c>
      <c r="N25" s="64" t="s">
        <v>63</v>
      </c>
      <c r="O25" s="77">
        <f t="shared" si="7"/>
        <v>957141.35842100147</v>
      </c>
      <c r="P25" s="77">
        <f>$C$25/$D$25</f>
        <v>9.8700433845110049E-3</v>
      </c>
      <c r="Q25" s="80">
        <f t="shared" si="9"/>
        <v>9447.0267327250822</v>
      </c>
      <c r="S25" s="79" t="s">
        <v>63</v>
      </c>
      <c r="T25" s="79" t="s">
        <v>768</v>
      </c>
      <c r="U25" s="69">
        <v>424.97999999999996</v>
      </c>
      <c r="V25" s="71">
        <v>115013</v>
      </c>
      <c r="W25" s="79">
        <f>$U$25/$V$25</f>
        <v>3.6950605583716619E-3</v>
      </c>
      <c r="X25" s="70"/>
      <c r="AD25" s="74"/>
      <c r="AE25" s="79" t="s">
        <v>63</v>
      </c>
      <c r="AF25" s="79" t="s">
        <v>768</v>
      </c>
      <c r="AG25" s="77">
        <f t="shared" si="8"/>
        <v>98317.343332699951</v>
      </c>
      <c r="AH25" s="79">
        <f>$U$25/$V$25</f>
        <v>3.6950605583716619E-3</v>
      </c>
      <c r="AI25" s="80">
        <f t="shared" si="6"/>
        <v>363.28853755254465</v>
      </c>
      <c r="AK25" s="358" t="s">
        <v>768</v>
      </c>
      <c r="AL25" s="212">
        <f t="shared" si="2"/>
        <v>9810.315270277626</v>
      </c>
    </row>
    <row r="26" spans="1:38" x14ac:dyDescent="0.3">
      <c r="A26" s="79" t="s">
        <v>769</v>
      </c>
      <c r="B26" s="57" t="s">
        <v>395</v>
      </c>
      <c r="C26" s="58">
        <v>72119</v>
      </c>
      <c r="D26" s="58">
        <v>601999</v>
      </c>
      <c r="E26" s="77">
        <f>$C$26/$D$26</f>
        <v>0.11979920232425635</v>
      </c>
      <c r="F26" s="59"/>
      <c r="L26" s="61"/>
      <c r="M26" s="79" t="s">
        <v>769</v>
      </c>
      <c r="N26" s="62" t="s">
        <v>395</v>
      </c>
      <c r="O26" s="77">
        <f t="shared" ref="O26:O35" si="10">$H$9*EXP($J$9*20)</f>
        <v>537549.55120435171</v>
      </c>
      <c r="P26" s="77">
        <f>$C$26/$D$26</f>
        <v>0.11979920232425635</v>
      </c>
      <c r="Q26" s="80">
        <f t="shared" si="9"/>
        <v>64398.007444043331</v>
      </c>
      <c r="S26" s="67" t="s">
        <v>395</v>
      </c>
      <c r="T26" s="79" t="s">
        <v>769</v>
      </c>
      <c r="U26" s="69">
        <v>1292.9760000000001</v>
      </c>
      <c r="V26" s="67">
        <v>6332</v>
      </c>
      <c r="W26" s="79">
        <f>$U$26/$V$26</f>
        <v>0.20419709412507897</v>
      </c>
      <c r="X26" s="70"/>
      <c r="AD26" s="74"/>
      <c r="AE26" s="75" t="s">
        <v>395</v>
      </c>
      <c r="AF26" s="79" t="s">
        <v>769</v>
      </c>
      <c r="AG26" s="77">
        <f t="shared" ref="AG26:AG35" si="11">$Z$9*EXP($AB$9*20)</f>
        <v>5626.7219586540796</v>
      </c>
      <c r="AH26" s="79">
        <f>$U$26/$V$26</f>
        <v>0.20419709412507897</v>
      </c>
      <c r="AI26" s="80">
        <f t="shared" si="6"/>
        <v>1148.9602734069358</v>
      </c>
      <c r="AK26" s="358" t="s">
        <v>769</v>
      </c>
      <c r="AL26" s="212">
        <f t="shared" si="2"/>
        <v>65546.967717450272</v>
      </c>
    </row>
    <row r="27" spans="1:38" x14ac:dyDescent="0.3">
      <c r="A27" s="79" t="s">
        <v>770</v>
      </c>
      <c r="B27" s="57" t="s">
        <v>395</v>
      </c>
      <c r="C27" s="58">
        <v>224978</v>
      </c>
      <c r="D27" s="58">
        <v>601999</v>
      </c>
      <c r="E27" s="77">
        <f>$C$27/$D$27</f>
        <v>0.37371822876782185</v>
      </c>
      <c r="F27" s="59"/>
      <c r="L27" s="61"/>
      <c r="M27" s="79" t="s">
        <v>770</v>
      </c>
      <c r="N27" s="62" t="s">
        <v>395</v>
      </c>
      <c r="O27" s="77">
        <f t="shared" si="10"/>
        <v>537549.55120435171</v>
      </c>
      <c r="P27" s="77">
        <f>$C$27/$D$27</f>
        <v>0.37371822876782185</v>
      </c>
      <c r="Q27" s="80">
        <f t="shared" si="9"/>
        <v>200892.06615102789</v>
      </c>
      <c r="S27" s="67" t="s">
        <v>395</v>
      </c>
      <c r="T27" s="79" t="s">
        <v>770</v>
      </c>
      <c r="U27" s="69">
        <v>1769.9580000000001</v>
      </c>
      <c r="V27" s="67">
        <v>6332</v>
      </c>
      <c r="W27" s="79">
        <f>$U$27/$V$27</f>
        <v>0.27952590018951362</v>
      </c>
      <c r="X27" s="70"/>
      <c r="AD27" s="74"/>
      <c r="AE27" s="75" t="s">
        <v>395</v>
      </c>
      <c r="AF27" s="79" t="s">
        <v>770</v>
      </c>
      <c r="AG27" s="77">
        <f t="shared" si="11"/>
        <v>5626.7219586540796</v>
      </c>
      <c r="AH27" s="79">
        <f>$U$27/$V$27</f>
        <v>0.27952590018951362</v>
      </c>
      <c r="AI27" s="80">
        <f t="shared" si="6"/>
        <v>1572.8145206088848</v>
      </c>
      <c r="AK27" s="358" t="s">
        <v>770</v>
      </c>
      <c r="AL27" s="212">
        <f t="shared" si="2"/>
        <v>202464.88067163678</v>
      </c>
    </row>
    <row r="28" spans="1:38" x14ac:dyDescent="0.3">
      <c r="A28" s="79" t="s">
        <v>771</v>
      </c>
      <c r="B28" s="57" t="s">
        <v>395</v>
      </c>
      <c r="C28" s="58">
        <v>122249</v>
      </c>
      <c r="D28" s="58">
        <v>601999</v>
      </c>
      <c r="E28" s="77">
        <f>$C$28/$D$28</f>
        <v>0.20307176589994336</v>
      </c>
      <c r="F28" s="59"/>
      <c r="L28" s="61"/>
      <c r="M28" s="79" t="s">
        <v>771</v>
      </c>
      <c r="N28" s="62" t="s">
        <v>395</v>
      </c>
      <c r="O28" s="77">
        <f t="shared" si="10"/>
        <v>537549.55120435171</v>
      </c>
      <c r="P28" s="77">
        <f>$C$28/$D$28</f>
        <v>0.20307176589994336</v>
      </c>
      <c r="Q28" s="80">
        <f t="shared" si="9"/>
        <v>109161.13662178973</v>
      </c>
      <c r="S28" s="67" t="s">
        <v>395</v>
      </c>
      <c r="T28" s="79" t="s">
        <v>771</v>
      </c>
      <c r="U28" s="69">
        <v>1465.07</v>
      </c>
      <c r="V28" s="67">
        <v>6332</v>
      </c>
      <c r="W28" s="79">
        <f>$U$28/$V$28</f>
        <v>0.23137555274794694</v>
      </c>
      <c r="X28" s="70"/>
      <c r="AD28" s="74"/>
      <c r="AE28" s="75" t="s">
        <v>395</v>
      </c>
      <c r="AF28" s="79" t="s">
        <v>771</v>
      </c>
      <c r="AG28" s="77">
        <f t="shared" si="11"/>
        <v>5626.7219586540796</v>
      </c>
      <c r="AH28" s="79">
        <f>$U$28/$V$28</f>
        <v>0.23137555274794694</v>
      </c>
      <c r="AI28" s="80">
        <f t="shared" si="6"/>
        <v>1301.8859033425983</v>
      </c>
      <c r="AK28" s="358" t="s">
        <v>771</v>
      </c>
      <c r="AL28" s="212">
        <f t="shared" si="2"/>
        <v>110463.02252513233</v>
      </c>
    </row>
    <row r="29" spans="1:38" x14ac:dyDescent="0.3">
      <c r="A29" s="79" t="s">
        <v>772</v>
      </c>
      <c r="B29" s="57" t="s">
        <v>395</v>
      </c>
      <c r="C29" s="58">
        <v>54725</v>
      </c>
      <c r="D29" s="58">
        <v>601999</v>
      </c>
      <c r="E29" s="77">
        <f>$C$29/$D$29</f>
        <v>9.0905466620376449E-2</v>
      </c>
      <c r="F29" s="59"/>
      <c r="L29" s="61"/>
      <c r="M29" s="79" t="s">
        <v>772</v>
      </c>
      <c r="N29" s="62" t="s">
        <v>395</v>
      </c>
      <c r="O29" s="77">
        <f t="shared" si="10"/>
        <v>537549.55120435171</v>
      </c>
      <c r="P29" s="77">
        <f>$C$29/$D$29</f>
        <v>9.0905466620376449E-2</v>
      </c>
      <c r="Q29" s="80">
        <f t="shared" si="9"/>
        <v>48866.192783805534</v>
      </c>
      <c r="S29" s="67" t="s">
        <v>395</v>
      </c>
      <c r="T29" s="79" t="s">
        <v>772</v>
      </c>
      <c r="U29" s="69">
        <v>611.01</v>
      </c>
      <c r="V29" s="67">
        <v>6332</v>
      </c>
      <c r="W29" s="79">
        <f>$U$29/$V$29</f>
        <v>9.6495578016424513E-2</v>
      </c>
      <c r="X29" s="70"/>
      <c r="AD29" s="74"/>
      <c r="AE29" s="75" t="s">
        <v>395</v>
      </c>
      <c r="AF29" s="79" t="s">
        <v>772</v>
      </c>
      <c r="AG29" s="77">
        <f t="shared" si="11"/>
        <v>5626.7219586540796</v>
      </c>
      <c r="AH29" s="79">
        <f>$U$29/$V$29</f>
        <v>9.6495578016424513E-2</v>
      </c>
      <c r="AI29" s="80">
        <f t="shared" si="6"/>
        <v>542.95378773803372</v>
      </c>
      <c r="AK29" s="358" t="s">
        <v>772</v>
      </c>
      <c r="AL29" s="212">
        <f t="shared" si="2"/>
        <v>49409.14657154357</v>
      </c>
    </row>
    <row r="30" spans="1:38" x14ac:dyDescent="0.3">
      <c r="A30" s="79" t="s">
        <v>773</v>
      </c>
      <c r="B30" s="57" t="s">
        <v>395</v>
      </c>
      <c r="C30" s="58">
        <v>30009</v>
      </c>
      <c r="D30" s="58">
        <v>601999</v>
      </c>
      <c r="E30" s="77">
        <f>$C$30/$D$30</f>
        <v>4.9848920014817298E-2</v>
      </c>
      <c r="F30" s="59"/>
      <c r="L30" s="61"/>
      <c r="M30" s="79" t="s">
        <v>773</v>
      </c>
      <c r="N30" s="62" t="s">
        <v>395</v>
      </c>
      <c r="O30" s="77">
        <f t="shared" si="10"/>
        <v>537549.55120435171</v>
      </c>
      <c r="P30" s="77">
        <f>$C$30/$D$30</f>
        <v>4.9848920014817298E-2</v>
      </c>
      <c r="Q30" s="80">
        <f t="shared" si="9"/>
        <v>26796.264581986663</v>
      </c>
      <c r="S30" s="67" t="s">
        <v>395</v>
      </c>
      <c r="T30" s="79" t="s">
        <v>773</v>
      </c>
      <c r="U30" s="69">
        <v>268.05600000000004</v>
      </c>
      <c r="V30" s="67">
        <v>6332</v>
      </c>
      <c r="W30" s="79">
        <f>$U$30/$V$30</f>
        <v>4.2333543903979788E-2</v>
      </c>
      <c r="X30" s="70"/>
      <c r="AD30" s="74"/>
      <c r="AE30" s="75" t="s">
        <v>395</v>
      </c>
      <c r="AF30" s="79" t="s">
        <v>773</v>
      </c>
      <c r="AG30" s="77">
        <f t="shared" si="11"/>
        <v>5626.7219586540796</v>
      </c>
      <c r="AH30" s="79">
        <f>$U$30/$V$30</f>
        <v>4.2333543903979788E-2</v>
      </c>
      <c r="AI30" s="80">
        <f t="shared" si="6"/>
        <v>238.19908107216963</v>
      </c>
      <c r="AK30" s="358" t="s">
        <v>773</v>
      </c>
      <c r="AL30" s="212">
        <f t="shared" si="2"/>
        <v>27034.463663058832</v>
      </c>
    </row>
    <row r="31" spans="1:38" x14ac:dyDescent="0.3">
      <c r="A31" s="79" t="s">
        <v>774</v>
      </c>
      <c r="B31" s="57" t="s">
        <v>395</v>
      </c>
      <c r="C31" s="58">
        <v>24866</v>
      </c>
      <c r="D31" s="58">
        <v>601999</v>
      </c>
      <c r="E31" s="77">
        <f>$C$31/$D$31</f>
        <v>4.1305716454678496E-2</v>
      </c>
      <c r="F31" s="59"/>
      <c r="L31" s="61"/>
      <c r="M31" s="79" t="s">
        <v>774</v>
      </c>
      <c r="N31" s="62" t="s">
        <v>395</v>
      </c>
      <c r="O31" s="77">
        <f t="shared" si="10"/>
        <v>537549.55120435171</v>
      </c>
      <c r="P31" s="77">
        <f>$C$31/$D$31</f>
        <v>4.1305716454678496E-2</v>
      </c>
      <c r="Q31" s="80">
        <f t="shared" si="9"/>
        <v>22203.869342386632</v>
      </c>
      <c r="S31" s="67" t="s">
        <v>395</v>
      </c>
      <c r="T31" s="79" t="s">
        <v>774</v>
      </c>
      <c r="U31" s="69">
        <v>157.74</v>
      </c>
      <c r="V31" s="67">
        <v>6332</v>
      </c>
      <c r="W31" s="79">
        <f>$U$31/$V$31</f>
        <v>2.491156032849021E-2</v>
      </c>
      <c r="X31" s="70"/>
      <c r="AD31" s="74"/>
      <c r="AE31" s="75" t="s">
        <v>395</v>
      </c>
      <c r="AF31" s="79" t="s">
        <v>774</v>
      </c>
      <c r="AG31" s="77">
        <f t="shared" si="11"/>
        <v>5626.7219586540796</v>
      </c>
      <c r="AH31" s="79">
        <f>$U$31/$V$31</f>
        <v>2.491156032849021E-2</v>
      </c>
      <c r="AI31" s="80">
        <f t="shared" si="6"/>
        <v>140.17042352465171</v>
      </c>
      <c r="AK31" s="358" t="s">
        <v>774</v>
      </c>
      <c r="AL31" s="212">
        <f t="shared" si="2"/>
        <v>22344.039765911282</v>
      </c>
    </row>
    <row r="32" spans="1:38" x14ac:dyDescent="0.3">
      <c r="A32" s="79" t="s">
        <v>775</v>
      </c>
      <c r="B32" s="57" t="s">
        <v>395</v>
      </c>
      <c r="C32" s="58">
        <v>16771</v>
      </c>
      <c r="D32" s="58">
        <v>601999</v>
      </c>
      <c r="E32" s="77">
        <f>$C$32/$D$32</f>
        <v>2.7858850263870871E-2</v>
      </c>
      <c r="F32" s="59"/>
      <c r="L32" s="61"/>
      <c r="M32" s="79" t="s">
        <v>775</v>
      </c>
      <c r="N32" s="62" t="s">
        <v>395</v>
      </c>
      <c r="O32" s="77">
        <f t="shared" si="10"/>
        <v>537549.55120435171</v>
      </c>
      <c r="P32" s="77">
        <f>$C$32/$D$32</f>
        <v>2.7858850263870871E-2</v>
      </c>
      <c r="Q32" s="80">
        <f t="shared" si="9"/>
        <v>14975.512456413022</v>
      </c>
      <c r="S32" s="67" t="s">
        <v>395</v>
      </c>
      <c r="T32" s="79" t="s">
        <v>775</v>
      </c>
      <c r="U32" s="69">
        <v>64.53</v>
      </c>
      <c r="V32" s="67">
        <v>6332</v>
      </c>
      <c r="W32" s="79">
        <f>$U$32/$V$32</f>
        <v>1.0191092861655085E-2</v>
      </c>
      <c r="X32" s="70"/>
      <c r="AD32" s="74"/>
      <c r="AE32" s="75" t="s">
        <v>395</v>
      </c>
      <c r="AF32" s="79" t="s">
        <v>775</v>
      </c>
      <c r="AG32" s="77">
        <f t="shared" si="11"/>
        <v>5626.7219586540796</v>
      </c>
      <c r="AH32" s="79">
        <f>$U$32/$V$32</f>
        <v>1.0191092861655085E-2</v>
      </c>
      <c r="AI32" s="80">
        <f t="shared" si="6"/>
        <v>57.342445987357507</v>
      </c>
      <c r="AK32" s="358" t="s">
        <v>775</v>
      </c>
      <c r="AL32" s="212">
        <f t="shared" si="2"/>
        <v>15032.854902400379</v>
      </c>
    </row>
    <row r="33" spans="1:38" x14ac:dyDescent="0.3">
      <c r="A33" s="79" t="s">
        <v>776</v>
      </c>
      <c r="B33" s="57" t="s">
        <v>395</v>
      </c>
      <c r="C33" s="58">
        <v>6378</v>
      </c>
      <c r="D33" s="58">
        <v>601999</v>
      </c>
      <c r="E33" s="77">
        <f>$C$33/$D$33</f>
        <v>1.0594701984554792E-2</v>
      </c>
      <c r="F33" s="59"/>
      <c r="L33" s="61"/>
      <c r="M33" s="79" t="s">
        <v>776</v>
      </c>
      <c r="N33" s="62" t="s">
        <v>395</v>
      </c>
      <c r="O33" s="77">
        <f t="shared" si="10"/>
        <v>537549.55120435171</v>
      </c>
      <c r="P33" s="77">
        <f>$C$33/$D$33</f>
        <v>1.0594701984554792E-2</v>
      </c>
      <c r="Q33" s="80">
        <f t="shared" si="9"/>
        <v>5695.1772969412823</v>
      </c>
      <c r="S33" s="67" t="s">
        <v>395</v>
      </c>
      <c r="T33" s="79" t="s">
        <v>776</v>
      </c>
      <c r="U33" s="69">
        <v>239</v>
      </c>
      <c r="V33" s="67">
        <v>6332</v>
      </c>
      <c r="W33" s="79">
        <f>$U$33/$V$33</f>
        <v>3.7744788376500318E-2</v>
      </c>
      <c r="X33" s="70"/>
      <c r="AD33" s="74"/>
      <c r="AE33" s="75" t="s">
        <v>395</v>
      </c>
      <c r="AF33" s="79" t="s">
        <v>776</v>
      </c>
      <c r="AG33" s="77">
        <f t="shared" si="11"/>
        <v>5626.7219586540796</v>
      </c>
      <c r="AH33" s="79">
        <f>$U$33/$V$33</f>
        <v>3.7744788376500318E-2</v>
      </c>
      <c r="AI33" s="80">
        <f t="shared" si="6"/>
        <v>212.37942958280561</v>
      </c>
      <c r="AK33" s="358" t="s">
        <v>776</v>
      </c>
      <c r="AL33" s="212">
        <f t="shared" si="2"/>
        <v>5907.5567265240879</v>
      </c>
    </row>
    <row r="34" spans="1:38" x14ac:dyDescent="0.3">
      <c r="A34" s="79" t="s">
        <v>777</v>
      </c>
      <c r="B34" s="57" t="s">
        <v>395</v>
      </c>
      <c r="C34" s="58">
        <v>38620</v>
      </c>
      <c r="D34" s="58">
        <v>601999</v>
      </c>
      <c r="E34" s="77">
        <f>$C$34/$D$34</f>
        <v>6.4152930486595497E-2</v>
      </c>
      <c r="F34" s="59"/>
      <c r="L34" s="61"/>
      <c r="M34" s="79" t="s">
        <v>777</v>
      </c>
      <c r="N34" s="62" t="s">
        <v>395</v>
      </c>
      <c r="O34" s="77">
        <f t="shared" si="10"/>
        <v>537549.55120435171</v>
      </c>
      <c r="P34" s="77">
        <f>$C$34/$D$34</f>
        <v>6.4152930486595497E-2</v>
      </c>
      <c r="Q34" s="80">
        <f t="shared" si="9"/>
        <v>34485.378991513382</v>
      </c>
      <c r="S34" s="67" t="s">
        <v>395</v>
      </c>
      <c r="T34" s="79" t="s">
        <v>777</v>
      </c>
      <c r="U34" s="69">
        <v>267.68</v>
      </c>
      <c r="V34" s="67">
        <v>6332</v>
      </c>
      <c r="W34" s="79">
        <f>$U$34/$V$34</f>
        <v>4.2274162981680352E-2</v>
      </c>
      <c r="X34" s="70"/>
      <c r="AD34" s="74"/>
      <c r="AE34" s="75" t="s">
        <v>395</v>
      </c>
      <c r="AF34" s="79" t="s">
        <v>777</v>
      </c>
      <c r="AG34" s="77">
        <f t="shared" si="11"/>
        <v>5626.7219586540796</v>
      </c>
      <c r="AH34" s="79">
        <f>$U$34/$V$34</f>
        <v>4.2274162981680352E-2</v>
      </c>
      <c r="AI34" s="80">
        <f t="shared" si="6"/>
        <v>237.86496113274225</v>
      </c>
      <c r="AK34" s="358" t="s">
        <v>777</v>
      </c>
      <c r="AL34" s="212">
        <f t="shared" si="2"/>
        <v>34723.243952646124</v>
      </c>
    </row>
    <row r="35" spans="1:38" x14ac:dyDescent="0.3">
      <c r="A35" s="79" t="s">
        <v>778</v>
      </c>
      <c r="B35" s="57" t="s">
        <v>395</v>
      </c>
      <c r="C35" s="58">
        <v>11284</v>
      </c>
      <c r="D35" s="58">
        <v>601999</v>
      </c>
      <c r="E35" s="77">
        <f>$C$35/$D$35</f>
        <v>1.8744217183085023E-2</v>
      </c>
      <c r="F35" s="59"/>
      <c r="L35" s="61"/>
      <c r="M35" s="79" t="s">
        <v>778</v>
      </c>
      <c r="N35" s="62" t="s">
        <v>395</v>
      </c>
      <c r="O35" s="77">
        <f t="shared" si="10"/>
        <v>537549.55120435171</v>
      </c>
      <c r="P35" s="77">
        <f>$C$35/$D$35</f>
        <v>1.8744217183085023E-2</v>
      </c>
      <c r="Q35" s="80">
        <f t="shared" si="9"/>
        <v>10075.945534444252</v>
      </c>
      <c r="S35" s="67" t="s">
        <v>395</v>
      </c>
      <c r="T35" s="79" t="s">
        <v>778</v>
      </c>
      <c r="U35" s="69">
        <v>195.98000000000002</v>
      </c>
      <c r="V35" s="67">
        <v>6332</v>
      </c>
      <c r="W35" s="79">
        <f>$U$35/$V$35</f>
        <v>3.0950726468730261E-2</v>
      </c>
      <c r="X35" s="70"/>
      <c r="AD35" s="74"/>
      <c r="AE35" s="75" t="s">
        <v>395</v>
      </c>
      <c r="AF35" s="79" t="s">
        <v>778</v>
      </c>
      <c r="AG35" s="77">
        <f t="shared" si="11"/>
        <v>5626.7219586540796</v>
      </c>
      <c r="AH35" s="79">
        <f>$U$35/$V$35</f>
        <v>3.0950726468730261E-2</v>
      </c>
      <c r="AI35" s="80">
        <f t="shared" si="6"/>
        <v>174.1511322579006</v>
      </c>
      <c r="AK35" s="358" t="s">
        <v>778</v>
      </c>
      <c r="AL35" s="212">
        <f t="shared" si="2"/>
        <v>10250.096666702153</v>
      </c>
    </row>
    <row r="36" spans="1:38" x14ac:dyDescent="0.3">
      <c r="A36" s="79" t="s">
        <v>779</v>
      </c>
      <c r="B36" s="57" t="s">
        <v>108</v>
      </c>
      <c r="C36" s="58">
        <v>40027</v>
      </c>
      <c r="D36" s="58">
        <v>541998</v>
      </c>
      <c r="E36" s="77">
        <f>$C$36/$D$36</f>
        <v>7.385082601780818E-2</v>
      </c>
      <c r="F36" s="59"/>
      <c r="L36" s="61"/>
      <c r="M36" s="79" t="s">
        <v>779</v>
      </c>
      <c r="N36" s="62" t="s">
        <v>108</v>
      </c>
      <c r="O36" s="77">
        <f t="shared" ref="O36:O56" si="12">$H$5*EXP($J$5*20)</f>
        <v>507928.19177517603</v>
      </c>
      <c r="P36" s="77">
        <f>$C$36/$D$36</f>
        <v>7.385082601780818E-2</v>
      </c>
      <c r="Q36" s="80">
        <f t="shared" si="9"/>
        <v>37510.916520328436</v>
      </c>
      <c r="S36" s="67" t="s">
        <v>108</v>
      </c>
      <c r="T36" s="79" t="s">
        <v>779</v>
      </c>
      <c r="U36" s="69">
        <v>5086.42</v>
      </c>
      <c r="V36" s="71">
        <v>56502</v>
      </c>
      <c r="W36" s="79">
        <f>$U$36/$V$36</f>
        <v>9.0021946125800861E-2</v>
      </c>
      <c r="X36" s="70"/>
      <c r="AD36" s="74"/>
      <c r="AE36" s="75" t="s">
        <v>108</v>
      </c>
      <c r="AF36" s="79" t="s">
        <v>779</v>
      </c>
      <c r="AG36" s="77">
        <f t="shared" ref="AG36:AG56" si="13">$Z$5*EXP($AB$5*20)</f>
        <v>52309.253483489898</v>
      </c>
      <c r="AH36" s="79">
        <f>$U$36/$V$36</f>
        <v>9.0021946125800861E-2</v>
      </c>
      <c r="AI36" s="80">
        <f t="shared" si="6"/>
        <v>4708.9807989715882</v>
      </c>
      <c r="AK36" s="358" t="s">
        <v>779</v>
      </c>
      <c r="AL36" s="212">
        <f t="shared" si="2"/>
        <v>42219.897319300027</v>
      </c>
    </row>
    <row r="37" spans="1:38" x14ac:dyDescent="0.3">
      <c r="A37" s="79" t="s">
        <v>780</v>
      </c>
      <c r="B37" s="57" t="s">
        <v>108</v>
      </c>
      <c r="C37" s="58">
        <v>33033</v>
      </c>
      <c r="D37" s="58">
        <v>541998</v>
      </c>
      <c r="E37" s="77">
        <f>$C$37/$D$37</f>
        <v>6.0946719360588049E-2</v>
      </c>
      <c r="F37" s="59"/>
      <c r="L37" s="61"/>
      <c r="M37" s="79" t="s">
        <v>780</v>
      </c>
      <c r="N37" s="62" t="s">
        <v>108</v>
      </c>
      <c r="O37" s="77">
        <f t="shared" si="12"/>
        <v>507928.19177517603</v>
      </c>
      <c r="P37" s="77">
        <f>$C$37/$D$37</f>
        <v>6.0946719360588049E-2</v>
      </c>
      <c r="Q37" s="80">
        <f t="shared" si="9"/>
        <v>30956.556959452602</v>
      </c>
      <c r="S37" s="77" t="s">
        <v>108</v>
      </c>
      <c r="T37" s="79" t="s">
        <v>780</v>
      </c>
      <c r="U37" s="69">
        <v>4408.0889999999999</v>
      </c>
      <c r="V37" s="71">
        <v>56502</v>
      </c>
      <c r="W37" s="79">
        <f>$U$37/$V$37</f>
        <v>7.8016512689816284E-2</v>
      </c>
      <c r="X37" s="70"/>
      <c r="AD37" s="74"/>
      <c r="AE37" s="77" t="s">
        <v>108</v>
      </c>
      <c r="AF37" s="79" t="s">
        <v>780</v>
      </c>
      <c r="AG37" s="77">
        <f t="shared" si="13"/>
        <v>52309.253483489898</v>
      </c>
      <c r="AH37" s="79">
        <f>$U$37/$V$37</f>
        <v>7.8016512689816284E-2</v>
      </c>
      <c r="AI37" s="80">
        <f t="shared" si="6"/>
        <v>4080.9855381895063</v>
      </c>
      <c r="AK37" s="358" t="s">
        <v>780</v>
      </c>
      <c r="AL37" s="212">
        <f t="shared" ref="AL37:AL68" si="14">SUM(AI37,Q37)</f>
        <v>35037.542497642105</v>
      </c>
    </row>
    <row r="38" spans="1:38" x14ac:dyDescent="0.3">
      <c r="A38" s="79" t="s">
        <v>781</v>
      </c>
      <c r="B38" s="77" t="s">
        <v>108</v>
      </c>
      <c r="C38" s="58">
        <v>6850</v>
      </c>
      <c r="D38" s="58">
        <v>541998</v>
      </c>
      <c r="E38" s="77">
        <f>$C$38/$D$38</f>
        <v>1.2638423020011143E-2</v>
      </c>
      <c r="F38" s="59"/>
      <c r="L38" s="61"/>
      <c r="M38" s="79" t="s">
        <v>781</v>
      </c>
      <c r="N38" s="62" t="s">
        <v>108</v>
      </c>
      <c r="O38" s="77">
        <f t="shared" si="12"/>
        <v>507928.19177517603</v>
      </c>
      <c r="P38" s="77">
        <f>$C$38/$D$38</f>
        <v>1.2638423020011143E-2</v>
      </c>
      <c r="Q38" s="80">
        <f t="shared" si="9"/>
        <v>6419.4113514440196</v>
      </c>
      <c r="S38" s="77" t="s">
        <v>108</v>
      </c>
      <c r="T38" s="79" t="s">
        <v>781</v>
      </c>
      <c r="U38" s="69">
        <v>744.39199999999994</v>
      </c>
      <c r="V38" s="71">
        <v>56502</v>
      </c>
      <c r="W38" s="79">
        <f>$U$38/$V$38</f>
        <v>1.3174613288025201E-2</v>
      </c>
      <c r="X38" s="70"/>
      <c r="AD38" s="74"/>
      <c r="AE38" s="77" t="s">
        <v>108</v>
      </c>
      <c r="AF38" s="79" t="s">
        <v>781</v>
      </c>
      <c r="AG38" s="77">
        <f t="shared" si="13"/>
        <v>52309.253483489898</v>
      </c>
      <c r="AH38" s="79">
        <f>$U$38/$V$38</f>
        <v>1.3174613288025201E-2</v>
      </c>
      <c r="AI38" s="80">
        <f t="shared" si="6"/>
        <v>689.15418603026455</v>
      </c>
      <c r="AK38" s="358" t="s">
        <v>781</v>
      </c>
      <c r="AL38" s="212">
        <f t="shared" si="14"/>
        <v>7108.5655374742837</v>
      </c>
    </row>
    <row r="39" spans="1:38" x14ac:dyDescent="0.3">
      <c r="A39" s="79" t="s">
        <v>782</v>
      </c>
      <c r="B39" s="77" t="s">
        <v>108</v>
      </c>
      <c r="C39" s="58">
        <v>6297</v>
      </c>
      <c r="D39" s="58">
        <v>541998</v>
      </c>
      <c r="E39" s="77">
        <f>$C$39/$D$39</f>
        <v>1.1618124052118274E-2</v>
      </c>
      <c r="F39" s="59"/>
      <c r="L39" s="61"/>
      <c r="M39" s="79" t="s">
        <v>782</v>
      </c>
      <c r="N39" s="62" t="s">
        <v>108</v>
      </c>
      <c r="O39" s="77">
        <f t="shared" si="12"/>
        <v>507928.19177517603</v>
      </c>
      <c r="P39" s="77">
        <f>$C$39/$D$39</f>
        <v>1.1618124052118274E-2</v>
      </c>
      <c r="Q39" s="80">
        <f t="shared" si="9"/>
        <v>5901.1727416121157</v>
      </c>
      <c r="S39" s="67" t="s">
        <v>108</v>
      </c>
      <c r="T39" s="79" t="s">
        <v>782</v>
      </c>
      <c r="U39" s="69">
        <v>1521.721</v>
      </c>
      <c r="V39" s="71">
        <v>56502</v>
      </c>
      <c r="W39" s="79">
        <f>$U$39/$V$39</f>
        <v>2.6932161693391386E-2</v>
      </c>
      <c r="X39" s="70"/>
      <c r="AD39" s="74"/>
      <c r="AE39" s="75" t="s">
        <v>108</v>
      </c>
      <c r="AF39" s="79" t="s">
        <v>782</v>
      </c>
      <c r="AG39" s="77">
        <f t="shared" si="13"/>
        <v>52309.253483489898</v>
      </c>
      <c r="AH39" s="79">
        <f>$U$39/$V$39</f>
        <v>2.6932161693391386E-2</v>
      </c>
      <c r="AI39" s="80">
        <f t="shared" si="6"/>
        <v>1408.8012728779465</v>
      </c>
      <c r="AK39" s="358" t="s">
        <v>782</v>
      </c>
      <c r="AL39" s="212">
        <f t="shared" si="14"/>
        <v>7309.9740144900625</v>
      </c>
    </row>
    <row r="40" spans="1:38" x14ac:dyDescent="0.3">
      <c r="A40" s="79" t="s">
        <v>783</v>
      </c>
      <c r="B40" s="57" t="s">
        <v>108</v>
      </c>
      <c r="C40" s="58">
        <v>77026</v>
      </c>
      <c r="D40" s="58">
        <v>541998</v>
      </c>
      <c r="E40" s="77">
        <f>$C$40/$D$40</f>
        <v>0.14211491555319392</v>
      </c>
      <c r="F40" s="59"/>
      <c r="L40" s="61"/>
      <c r="M40" s="79" t="s">
        <v>783</v>
      </c>
      <c r="N40" s="62" t="s">
        <v>108</v>
      </c>
      <c r="O40" s="77">
        <f t="shared" si="12"/>
        <v>507928.19177517603</v>
      </c>
      <c r="P40" s="77">
        <f>$C$40/$D$40</f>
        <v>0.14211491555319392</v>
      </c>
      <c r="Q40" s="80">
        <f t="shared" si="9"/>
        <v>72184.172081215627</v>
      </c>
      <c r="S40" s="67" t="s">
        <v>108</v>
      </c>
      <c r="T40" s="79" t="s">
        <v>783</v>
      </c>
      <c r="U40" s="69">
        <v>9646.5259999999998</v>
      </c>
      <c r="V40" s="71">
        <v>56502</v>
      </c>
      <c r="W40" s="79">
        <f>$U$40/$V$40</f>
        <v>0.17072892994938232</v>
      </c>
      <c r="X40" s="70"/>
      <c r="AD40" s="74"/>
      <c r="AE40" s="75" t="s">
        <v>108</v>
      </c>
      <c r="AF40" s="79" t="s">
        <v>783</v>
      </c>
      <c r="AG40" s="77">
        <f t="shared" si="13"/>
        <v>52309.253483489898</v>
      </c>
      <c r="AH40" s="79">
        <f>$U$40/$V$40</f>
        <v>0.17072892994938232</v>
      </c>
      <c r="AI40" s="80">
        <f t="shared" si="6"/>
        <v>8930.7028736872307</v>
      </c>
      <c r="AK40" s="358" t="s">
        <v>783</v>
      </c>
      <c r="AL40" s="212">
        <f t="shared" si="14"/>
        <v>81114.874954902858</v>
      </c>
    </row>
    <row r="41" spans="1:38" x14ac:dyDescent="0.3">
      <c r="A41" s="79" t="s">
        <v>784</v>
      </c>
      <c r="B41" s="57" t="s">
        <v>108</v>
      </c>
      <c r="C41" s="58">
        <v>25830</v>
      </c>
      <c r="D41" s="58">
        <v>541998</v>
      </c>
      <c r="E41" s="77">
        <f>$C$41/$D$41</f>
        <v>4.7657002424363187E-2</v>
      </c>
      <c r="F41" s="59"/>
      <c r="L41" s="61"/>
      <c r="M41" s="79" t="s">
        <v>784</v>
      </c>
      <c r="N41" s="62" t="s">
        <v>108</v>
      </c>
      <c r="O41" s="77">
        <f t="shared" si="12"/>
        <v>507928.19177517603</v>
      </c>
      <c r="P41" s="77">
        <f>$C$41/$D$41</f>
        <v>4.7657002424363187E-2</v>
      </c>
      <c r="Q41" s="80">
        <f t="shared" si="9"/>
        <v>24206.335066831973</v>
      </c>
      <c r="S41" s="67" t="s">
        <v>108</v>
      </c>
      <c r="T41" s="79" t="s">
        <v>784</v>
      </c>
      <c r="U41" s="69">
        <v>4089.9719999999998</v>
      </c>
      <c r="V41" s="71">
        <v>56502</v>
      </c>
      <c r="W41" s="79">
        <f>$U$41/$V$41</f>
        <v>7.2386322608049267E-2</v>
      </c>
      <c r="X41" s="70"/>
      <c r="AD41" s="74"/>
      <c r="AE41" s="75" t="s">
        <v>108</v>
      </c>
      <c r="AF41" s="79" t="s">
        <v>784</v>
      </c>
      <c r="AG41" s="77">
        <f t="shared" si="13"/>
        <v>52309.253483489898</v>
      </c>
      <c r="AH41" s="79">
        <f>$U$41/$V$41</f>
        <v>7.2386322608049267E-2</v>
      </c>
      <c r="AI41" s="80">
        <f t="shared" si="6"/>
        <v>3786.4744980421247</v>
      </c>
      <c r="AK41" s="358" t="s">
        <v>784</v>
      </c>
      <c r="AL41" s="212">
        <f t="shared" si="14"/>
        <v>27992.809564874096</v>
      </c>
    </row>
    <row r="42" spans="1:38" x14ac:dyDescent="0.3">
      <c r="A42" s="79" t="s">
        <v>785</v>
      </c>
      <c r="B42" s="57" t="s">
        <v>108</v>
      </c>
      <c r="C42" s="58">
        <v>4916</v>
      </c>
      <c r="D42" s="58">
        <v>541998</v>
      </c>
      <c r="E42" s="77">
        <f>$C$42/$D$42</f>
        <v>9.0701441702736915E-3</v>
      </c>
      <c r="F42" s="59"/>
      <c r="L42" s="61"/>
      <c r="M42" s="79" t="s">
        <v>785</v>
      </c>
      <c r="N42" s="62" t="s">
        <v>108</v>
      </c>
      <c r="O42" s="77">
        <f t="shared" si="12"/>
        <v>507928.19177517603</v>
      </c>
      <c r="P42" s="77">
        <f>$C$42/$D$42</f>
        <v>9.0701441702736915E-3</v>
      </c>
      <c r="Q42" s="80">
        <f t="shared" si="9"/>
        <v>4606.9819275472701</v>
      </c>
      <c r="S42" s="67" t="s">
        <v>108</v>
      </c>
      <c r="T42" s="79" t="s">
        <v>785</v>
      </c>
      <c r="U42" s="69">
        <v>2971.82</v>
      </c>
      <c r="V42" s="71">
        <v>56502</v>
      </c>
      <c r="W42" s="79">
        <f>$U$42/$V$42</f>
        <v>5.2596722239920714E-2</v>
      </c>
      <c r="X42" s="70"/>
      <c r="AD42" s="74"/>
      <c r="AE42" s="75" t="s">
        <v>108</v>
      </c>
      <c r="AF42" s="79" t="s">
        <v>785</v>
      </c>
      <c r="AG42" s="77">
        <f t="shared" si="13"/>
        <v>52309.253483489898</v>
      </c>
      <c r="AH42" s="79">
        <f>$U$42/$V$42</f>
        <v>5.2596722239920714E-2</v>
      </c>
      <c r="AI42" s="80">
        <f t="shared" si="6"/>
        <v>2751.2952760487233</v>
      </c>
      <c r="AK42" s="358" t="s">
        <v>785</v>
      </c>
      <c r="AL42" s="212">
        <f t="shared" si="14"/>
        <v>7358.2772035959933</v>
      </c>
    </row>
    <row r="43" spans="1:38" x14ac:dyDescent="0.3">
      <c r="A43" s="79" t="s">
        <v>786</v>
      </c>
      <c r="B43" s="57" t="s">
        <v>108</v>
      </c>
      <c r="C43" s="58">
        <v>24095</v>
      </c>
      <c r="D43" s="58">
        <v>541998</v>
      </c>
      <c r="E43" s="77">
        <f>$C$43/$D$43</f>
        <v>4.4455883601046499E-2</v>
      </c>
      <c r="F43" s="59"/>
      <c r="L43" s="61"/>
      <c r="M43" s="79" t="s">
        <v>786</v>
      </c>
      <c r="N43" s="62" t="s">
        <v>108</v>
      </c>
      <c r="O43" s="77">
        <f t="shared" si="12"/>
        <v>507928.19177517603</v>
      </c>
      <c r="P43" s="77">
        <f>$C$43/$D$43</f>
        <v>4.4455883601046499E-2</v>
      </c>
      <c r="Q43" s="80">
        <f t="shared" si="9"/>
        <v>22580.396571247249</v>
      </c>
      <c r="S43" s="67" t="s">
        <v>108</v>
      </c>
      <c r="T43" s="79" t="s">
        <v>786</v>
      </c>
      <c r="U43" s="69">
        <v>4974</v>
      </c>
      <c r="V43" s="71">
        <v>56502</v>
      </c>
      <c r="W43" s="79">
        <f>$U$43/$V$43</f>
        <v>8.8032282043113516E-2</v>
      </c>
      <c r="X43" s="70"/>
      <c r="AD43" s="74"/>
      <c r="AE43" s="75" t="s">
        <v>108</v>
      </c>
      <c r="AF43" s="79" t="s">
        <v>786</v>
      </c>
      <c r="AG43" s="77">
        <f t="shared" si="13"/>
        <v>52309.253483489898</v>
      </c>
      <c r="AH43" s="79">
        <f>$U$43/$V$43</f>
        <v>8.8032282043113516E-2</v>
      </c>
      <c r="AI43" s="80">
        <f t="shared" si="6"/>
        <v>4604.902956123301</v>
      </c>
      <c r="AK43" s="358" t="s">
        <v>786</v>
      </c>
      <c r="AL43" s="212">
        <f t="shared" si="14"/>
        <v>27185.299527370549</v>
      </c>
    </row>
    <row r="44" spans="1:38" x14ac:dyDescent="0.3">
      <c r="A44" s="79" t="s">
        <v>787</v>
      </c>
      <c r="B44" s="57" t="s">
        <v>108</v>
      </c>
      <c r="C44" s="58">
        <v>176568</v>
      </c>
      <c r="D44" s="58">
        <v>541998</v>
      </c>
      <c r="E44" s="77">
        <f>$C$44/$D$44</f>
        <v>0.32577241982442739</v>
      </c>
      <c r="F44" s="59"/>
      <c r="L44" s="61"/>
      <c r="M44" s="79" t="s">
        <v>787</v>
      </c>
      <c r="N44" s="62" t="s">
        <v>108</v>
      </c>
      <c r="O44" s="77">
        <f t="shared" si="12"/>
        <v>507928.19177517603</v>
      </c>
      <c r="P44" s="77">
        <f>$C$44/$D$44</f>
        <v>0.32577241982442739</v>
      </c>
      <c r="Q44" s="80">
        <f t="shared" si="9"/>
        <v>165468.9961316449</v>
      </c>
      <c r="S44" s="67" t="s">
        <v>108</v>
      </c>
      <c r="T44" s="79" t="s">
        <v>787</v>
      </c>
      <c r="U44" s="69">
        <v>7202.2829999999994</v>
      </c>
      <c r="V44" s="71">
        <v>56502</v>
      </c>
      <c r="W44" s="79">
        <f>$U$44/$V$44</f>
        <v>0.12746952320271848</v>
      </c>
      <c r="X44" s="70"/>
      <c r="AD44" s="74"/>
      <c r="AE44" s="75" t="s">
        <v>108</v>
      </c>
      <c r="AF44" s="79" t="s">
        <v>787</v>
      </c>
      <c r="AG44" s="77">
        <f t="shared" si="13"/>
        <v>52309.253483489898</v>
      </c>
      <c r="AH44" s="79">
        <f>$U$44/$V$44</f>
        <v>0.12746952320271848</v>
      </c>
      <c r="AI44" s="80">
        <f t="shared" si="6"/>
        <v>6667.8356006305985</v>
      </c>
      <c r="AK44" s="358" t="s">
        <v>787</v>
      </c>
      <c r="AL44" s="212">
        <f t="shared" si="14"/>
        <v>172136.83173227549</v>
      </c>
    </row>
    <row r="45" spans="1:38" x14ac:dyDescent="0.3">
      <c r="A45" s="79" t="s">
        <v>788</v>
      </c>
      <c r="B45" s="57" t="s">
        <v>108</v>
      </c>
      <c r="C45" s="58">
        <v>38380</v>
      </c>
      <c r="D45" s="58">
        <v>541998</v>
      </c>
      <c r="E45" s="77">
        <f>$C$45/$D$45</f>
        <v>7.0812069417230325E-2</v>
      </c>
      <c r="F45" s="59"/>
      <c r="L45" s="61"/>
      <c r="M45" s="79" t="s">
        <v>788</v>
      </c>
      <c r="N45" s="62" t="s">
        <v>108</v>
      </c>
      <c r="O45" s="77">
        <f t="shared" si="12"/>
        <v>507928.19177517603</v>
      </c>
      <c r="P45" s="77">
        <f>$C$45/$D$45</f>
        <v>7.0812069417230325E-2</v>
      </c>
      <c r="Q45" s="80">
        <f t="shared" si="9"/>
        <v>35967.446374952044</v>
      </c>
      <c r="S45" s="67" t="s">
        <v>108</v>
      </c>
      <c r="T45" s="79" t="s">
        <v>788</v>
      </c>
      <c r="U45" s="69">
        <v>6937.6179999999995</v>
      </c>
      <c r="V45" s="71">
        <v>56502</v>
      </c>
      <c r="W45" s="79">
        <f>$U$45/$V$45</f>
        <v>0.12278535273087678</v>
      </c>
      <c r="X45" s="70"/>
      <c r="AD45" s="74"/>
      <c r="AE45" s="75" t="s">
        <v>108</v>
      </c>
      <c r="AF45" s="79" t="s">
        <v>788</v>
      </c>
      <c r="AG45" s="77">
        <f t="shared" si="13"/>
        <v>52309.253483489898</v>
      </c>
      <c r="AH45" s="79">
        <f>$U$45/$V$45</f>
        <v>0.12278535273087678</v>
      </c>
      <c r="AI45" s="80">
        <f t="shared" si="6"/>
        <v>6422.8101400591522</v>
      </c>
      <c r="AK45" s="358" t="s">
        <v>788</v>
      </c>
      <c r="AL45" s="212">
        <f t="shared" si="14"/>
        <v>42390.256515011199</v>
      </c>
    </row>
    <row r="46" spans="1:38" x14ac:dyDescent="0.3">
      <c r="A46" s="79" t="s">
        <v>789</v>
      </c>
      <c r="B46" s="57" t="s">
        <v>108</v>
      </c>
      <c r="C46" s="58">
        <v>8849</v>
      </c>
      <c r="D46" s="58">
        <v>541998</v>
      </c>
      <c r="E46" s="77">
        <f>$C$46/$D$46</f>
        <v>1.6326628511544324E-2</v>
      </c>
      <c r="F46" s="59"/>
      <c r="L46" s="61"/>
      <c r="M46" s="79" t="s">
        <v>789</v>
      </c>
      <c r="N46" s="62" t="s">
        <v>108</v>
      </c>
      <c r="O46" s="77">
        <f t="shared" si="12"/>
        <v>507928.19177517603</v>
      </c>
      <c r="P46" s="77">
        <f>$C$46/$D$46</f>
        <v>1.6326628511544324E-2</v>
      </c>
      <c r="Q46" s="80">
        <f t="shared" si="9"/>
        <v>8292.7548976537419</v>
      </c>
      <c r="S46" s="67" t="s">
        <v>108</v>
      </c>
      <c r="T46" s="79" t="s">
        <v>789</v>
      </c>
      <c r="U46" s="69">
        <v>2684.2829999999999</v>
      </c>
      <c r="V46" s="71">
        <v>56502</v>
      </c>
      <c r="W46" s="79">
        <f>$U$46/$V$46</f>
        <v>4.7507751937984496E-2</v>
      </c>
      <c r="X46" s="70"/>
      <c r="AD46" s="74"/>
      <c r="AE46" s="75" t="s">
        <v>108</v>
      </c>
      <c r="AF46" s="79" t="s">
        <v>789</v>
      </c>
      <c r="AG46" s="77">
        <f t="shared" si="13"/>
        <v>52309.253483489898</v>
      </c>
      <c r="AH46" s="79">
        <f>$U$46/$V$46</f>
        <v>4.7507751937984496E-2</v>
      </c>
      <c r="AI46" s="80">
        <f t="shared" si="6"/>
        <v>2485.0950385547894</v>
      </c>
      <c r="AK46" s="358" t="s">
        <v>789</v>
      </c>
      <c r="AL46" s="212">
        <f t="shared" si="14"/>
        <v>10777.849936208531</v>
      </c>
    </row>
    <row r="47" spans="1:38" x14ac:dyDescent="0.3">
      <c r="A47" s="79" t="s">
        <v>790</v>
      </c>
      <c r="B47" s="57" t="s">
        <v>108</v>
      </c>
      <c r="C47" s="58">
        <v>2928</v>
      </c>
      <c r="D47" s="58">
        <v>541998</v>
      </c>
      <c r="E47" s="77">
        <f>$C$47/$D$47</f>
        <v>5.4022339565828652E-3</v>
      </c>
      <c r="F47" s="59"/>
      <c r="L47" s="61"/>
      <c r="M47" s="79" t="s">
        <v>790</v>
      </c>
      <c r="N47" s="62" t="s">
        <v>108</v>
      </c>
      <c r="O47" s="77">
        <f t="shared" si="12"/>
        <v>507928.19177517603</v>
      </c>
      <c r="P47" s="77">
        <f>$C$47/$D$47</f>
        <v>5.4022339565828652E-3</v>
      </c>
      <c r="Q47" s="80">
        <f t="shared" si="9"/>
        <v>2743.9469251135897</v>
      </c>
      <c r="S47" s="67" t="s">
        <v>108</v>
      </c>
      <c r="T47" s="79" t="s">
        <v>790</v>
      </c>
      <c r="U47" s="69">
        <v>1985.634</v>
      </c>
      <c r="V47" s="71">
        <v>56502</v>
      </c>
      <c r="W47" s="79">
        <f>$U$47/$V$47</f>
        <v>3.5142720611659767E-2</v>
      </c>
      <c r="X47" s="70"/>
      <c r="AD47" s="74"/>
      <c r="AE47" s="75" t="s">
        <v>108</v>
      </c>
      <c r="AF47" s="79" t="s">
        <v>790</v>
      </c>
      <c r="AG47" s="77">
        <f t="shared" si="13"/>
        <v>52309.253483489898</v>
      </c>
      <c r="AH47" s="79">
        <f>$U$47/$V$47</f>
        <v>3.5142720611659767E-2</v>
      </c>
      <c r="AI47" s="80">
        <f t="shared" si="6"/>
        <v>1838.2894805747758</v>
      </c>
      <c r="AK47" s="358" t="s">
        <v>790</v>
      </c>
      <c r="AL47" s="212">
        <f t="shared" si="14"/>
        <v>4582.2364056883653</v>
      </c>
    </row>
    <row r="48" spans="1:38" x14ac:dyDescent="0.3">
      <c r="A48" s="79" t="s">
        <v>791</v>
      </c>
      <c r="B48" s="57" t="s">
        <v>108</v>
      </c>
      <c r="C48" s="58">
        <v>6275</v>
      </c>
      <c r="D48" s="58">
        <v>541998</v>
      </c>
      <c r="E48" s="77">
        <f>$C$48/$D$48</f>
        <v>1.1577533496433565E-2</v>
      </c>
      <c r="F48" s="59"/>
      <c r="L48" s="61"/>
      <c r="M48" s="79" t="s">
        <v>791</v>
      </c>
      <c r="N48" s="62" t="s">
        <v>108</v>
      </c>
      <c r="O48" s="77">
        <f t="shared" si="12"/>
        <v>507928.19177517603</v>
      </c>
      <c r="P48" s="77">
        <f>$C$48/$D$48</f>
        <v>1.1577533496433565E-2</v>
      </c>
      <c r="Q48" s="80">
        <f t="shared" si="9"/>
        <v>5880.5556540600319</v>
      </c>
      <c r="S48" s="67" t="s">
        <v>108</v>
      </c>
      <c r="T48" s="79" t="s">
        <v>791</v>
      </c>
      <c r="U48" s="69">
        <v>1164.415</v>
      </c>
      <c r="V48" s="71">
        <v>56502</v>
      </c>
      <c r="W48" s="79">
        <f>$U$48/$V$48</f>
        <v>2.0608385543874553E-2</v>
      </c>
      <c r="X48" s="70"/>
      <c r="AD48" s="74"/>
      <c r="AE48" s="75" t="s">
        <v>108</v>
      </c>
      <c r="AF48" s="79" t="s">
        <v>791</v>
      </c>
      <c r="AG48" s="77">
        <f t="shared" si="13"/>
        <v>52309.253483489898</v>
      </c>
      <c r="AH48" s="79">
        <f>$U$48/$V$48</f>
        <v>2.0608385543874553E-2</v>
      </c>
      <c r="AI48" s="80">
        <f t="shared" si="6"/>
        <v>1078.0092633000229</v>
      </c>
      <c r="AK48" s="358" t="s">
        <v>791</v>
      </c>
      <c r="AL48" s="212">
        <f t="shared" si="14"/>
        <v>6958.564917360055</v>
      </c>
    </row>
    <row r="49" spans="1:38" x14ac:dyDescent="0.3">
      <c r="A49" s="79" t="s">
        <v>792</v>
      </c>
      <c r="B49" s="57" t="s">
        <v>108</v>
      </c>
      <c r="C49" s="58">
        <v>663</v>
      </c>
      <c r="D49" s="58">
        <v>541998</v>
      </c>
      <c r="E49" s="77">
        <f>$C$49/$D$49</f>
        <v>1.223251746316407E-3</v>
      </c>
      <c r="F49" s="59"/>
      <c r="L49" s="61"/>
      <c r="M49" s="79" t="s">
        <v>792</v>
      </c>
      <c r="N49" s="62" t="s">
        <v>108</v>
      </c>
      <c r="O49" s="77">
        <f t="shared" si="12"/>
        <v>507928.19177517603</v>
      </c>
      <c r="P49" s="77">
        <f>$C$49/$D$49</f>
        <v>1.223251746316407E-3</v>
      </c>
      <c r="Q49" s="80">
        <f t="shared" si="9"/>
        <v>621.32404759231895</v>
      </c>
      <c r="S49" s="77" t="s">
        <v>108</v>
      </c>
      <c r="T49" s="79" t="s">
        <v>792</v>
      </c>
      <c r="U49" s="69">
        <v>61.285000000000004</v>
      </c>
      <c r="V49" s="71">
        <v>56502</v>
      </c>
      <c r="W49" s="79">
        <f>$U$49/$V$49</f>
        <v>1.0846518707302397E-3</v>
      </c>
      <c r="X49" s="70"/>
      <c r="AD49" s="74"/>
      <c r="AE49" s="77" t="s">
        <v>108</v>
      </c>
      <c r="AF49" s="79" t="s">
        <v>792</v>
      </c>
      <c r="AG49" s="77">
        <f t="shared" si="13"/>
        <v>52309.253483489898</v>
      </c>
      <c r="AH49" s="79">
        <f>$U$49/$V$49</f>
        <v>1.0846518707302397E-3</v>
      </c>
      <c r="AI49" s="80">
        <f t="shared" si="6"/>
        <v>56.737329647369627</v>
      </c>
      <c r="AK49" s="358" t="s">
        <v>792</v>
      </c>
      <c r="AL49" s="212">
        <f t="shared" si="14"/>
        <v>678.06137723968857</v>
      </c>
    </row>
    <row r="50" spans="1:38" x14ac:dyDescent="0.3">
      <c r="A50" s="79" t="s">
        <v>793</v>
      </c>
      <c r="B50" s="77" t="s">
        <v>108</v>
      </c>
      <c r="C50" s="58">
        <v>0</v>
      </c>
      <c r="D50" s="58">
        <v>541998</v>
      </c>
      <c r="E50" s="77">
        <f>$C$50/$D$50</f>
        <v>0</v>
      </c>
      <c r="F50" s="59"/>
      <c r="L50" s="61"/>
      <c r="M50" s="79" t="s">
        <v>793</v>
      </c>
      <c r="N50" s="62" t="s">
        <v>108</v>
      </c>
      <c r="O50" s="77">
        <f t="shared" si="12"/>
        <v>507928.19177517603</v>
      </c>
      <c r="P50" s="77">
        <f>$C$50/$D$50</f>
        <v>0</v>
      </c>
      <c r="Q50" s="80">
        <f t="shared" si="9"/>
        <v>0</v>
      </c>
      <c r="S50" s="67" t="s">
        <v>108</v>
      </c>
      <c r="T50" s="79" t="s">
        <v>793</v>
      </c>
      <c r="U50" s="69">
        <v>539.30799999999999</v>
      </c>
      <c r="V50" s="71">
        <v>56502</v>
      </c>
      <c r="W50" s="79">
        <f>$U$50/$V$50</f>
        <v>9.5449364624261082E-3</v>
      </c>
      <c r="X50" s="70"/>
      <c r="AD50" s="74"/>
      <c r="AE50" s="75" t="s">
        <v>108</v>
      </c>
      <c r="AF50" s="79" t="s">
        <v>793</v>
      </c>
      <c r="AG50" s="77">
        <f t="shared" si="13"/>
        <v>52309.253483489898</v>
      </c>
      <c r="AH50" s="79">
        <f>$U$50/$V$50</f>
        <v>9.5449364624261082E-3</v>
      </c>
      <c r="AI50" s="80">
        <f t="shared" si="6"/>
        <v>499.28850089685267</v>
      </c>
      <c r="AK50" s="358" t="s">
        <v>793</v>
      </c>
      <c r="AL50" s="212">
        <f t="shared" si="14"/>
        <v>499.28850089685267</v>
      </c>
    </row>
    <row r="51" spans="1:38" x14ac:dyDescent="0.3">
      <c r="A51" s="79" t="s">
        <v>794</v>
      </c>
      <c r="B51" s="57" t="s">
        <v>108</v>
      </c>
      <c r="C51" s="58">
        <v>619</v>
      </c>
      <c r="D51" s="58">
        <v>541998</v>
      </c>
      <c r="E51" s="77">
        <f>$C$51/$D$51</f>
        <v>1.1420706349469924E-3</v>
      </c>
      <c r="F51" s="59"/>
      <c r="L51" s="61"/>
      <c r="M51" s="79" t="s">
        <v>794</v>
      </c>
      <c r="N51" s="62" t="s">
        <v>108</v>
      </c>
      <c r="O51" s="77">
        <f t="shared" si="12"/>
        <v>507928.19177517603</v>
      </c>
      <c r="P51" s="77">
        <f>$C$51/$D$51</f>
        <v>1.1420706349469924E-3</v>
      </c>
      <c r="Q51" s="80">
        <f t="shared" si="9"/>
        <v>580.08987248815299</v>
      </c>
      <c r="S51" s="67" t="s">
        <v>108</v>
      </c>
      <c r="T51" s="79" t="s">
        <v>794</v>
      </c>
      <c r="U51" s="69">
        <v>305.916</v>
      </c>
      <c r="V51" s="71">
        <v>56502</v>
      </c>
      <c r="W51" s="79">
        <f>$U$51/$V$51</f>
        <v>5.4142508229797172E-3</v>
      </c>
      <c r="X51" s="70"/>
      <c r="AD51" s="74"/>
      <c r="AE51" s="75" t="s">
        <v>108</v>
      </c>
      <c r="AF51" s="79" t="s">
        <v>794</v>
      </c>
      <c r="AG51" s="77">
        <f t="shared" si="13"/>
        <v>52309.253483489898</v>
      </c>
      <c r="AH51" s="79">
        <f>$U$51/$V$51</f>
        <v>5.4142508229797172E-3</v>
      </c>
      <c r="AI51" s="80">
        <f t="shared" si="6"/>
        <v>283.21541872243984</v>
      </c>
      <c r="AK51" s="358" t="s">
        <v>794</v>
      </c>
      <c r="AL51" s="212">
        <f t="shared" si="14"/>
        <v>863.30529121059283</v>
      </c>
    </row>
    <row r="52" spans="1:38" x14ac:dyDescent="0.3">
      <c r="A52" s="79" t="s">
        <v>795</v>
      </c>
      <c r="B52" s="57" t="s">
        <v>108</v>
      </c>
      <c r="C52" s="58">
        <v>3491</v>
      </c>
      <c r="D52" s="58">
        <v>541998</v>
      </c>
      <c r="E52" s="77">
        <f>$C$52/$D$52</f>
        <v>6.4409831770596941E-3</v>
      </c>
      <c r="F52" s="59"/>
      <c r="L52" s="61"/>
      <c r="M52" s="79" t="s">
        <v>795</v>
      </c>
      <c r="N52" s="62" t="s">
        <v>108</v>
      </c>
      <c r="O52" s="77">
        <f t="shared" si="12"/>
        <v>507928.19177517603</v>
      </c>
      <c r="P52" s="77">
        <f>$C$52/$D$52</f>
        <v>6.4409831770596941E-3</v>
      </c>
      <c r="Q52" s="80">
        <f t="shared" si="9"/>
        <v>3271.556938378259</v>
      </c>
      <c r="S52" s="67" t="s">
        <v>108</v>
      </c>
      <c r="T52" s="79" t="s">
        <v>795</v>
      </c>
      <c r="U52" s="69">
        <v>238.57599999999999</v>
      </c>
      <c r="V52" s="71">
        <v>56502</v>
      </c>
      <c r="W52" s="79">
        <f>$U$52/$V$52</f>
        <v>4.2224346040848114E-3</v>
      </c>
      <c r="X52" s="70"/>
      <c r="AD52" s="74"/>
      <c r="AE52" s="75" t="s">
        <v>108</v>
      </c>
      <c r="AF52" s="79" t="s">
        <v>795</v>
      </c>
      <c r="AG52" s="77">
        <f t="shared" si="13"/>
        <v>52309.253483489898</v>
      </c>
      <c r="AH52" s="79">
        <f>$U$52/$V$52</f>
        <v>4.2224346040848114E-3</v>
      </c>
      <c r="AI52" s="80">
        <f t="shared" si="6"/>
        <v>220.8724020225317</v>
      </c>
      <c r="AK52" s="358" t="s">
        <v>795</v>
      </c>
      <c r="AL52" s="212">
        <f t="shared" si="14"/>
        <v>3492.4293404007908</v>
      </c>
    </row>
    <row r="53" spans="1:38" x14ac:dyDescent="0.3">
      <c r="A53" s="79" t="s">
        <v>796</v>
      </c>
      <c r="B53" s="57" t="s">
        <v>108</v>
      </c>
      <c r="C53" s="58">
        <v>7203</v>
      </c>
      <c r="D53" s="58">
        <v>541998</v>
      </c>
      <c r="E53" s="77">
        <f>$C$53/$D$53</f>
        <v>1.3289716936224856E-2</v>
      </c>
      <c r="F53" s="59"/>
      <c r="L53" s="61"/>
      <c r="M53" s="79" t="s">
        <v>796</v>
      </c>
      <c r="N53" s="62" t="s">
        <v>108</v>
      </c>
      <c r="O53" s="77">
        <f t="shared" si="12"/>
        <v>507928.19177517603</v>
      </c>
      <c r="P53" s="77">
        <f>$C$53/$D$53</f>
        <v>1.3289716936224856E-2</v>
      </c>
      <c r="Q53" s="80">
        <f t="shared" si="9"/>
        <v>6750.2218926206233</v>
      </c>
      <c r="S53" s="67" t="s">
        <v>108</v>
      </c>
      <c r="T53" s="79" t="s">
        <v>796</v>
      </c>
      <c r="U53" s="69">
        <v>193.36200000000002</v>
      </c>
      <c r="V53" s="71">
        <v>56502</v>
      </c>
      <c r="W53" s="79">
        <f>$U$53/$V$53</f>
        <v>3.4222151428268031E-3</v>
      </c>
      <c r="X53" s="70"/>
      <c r="AD53" s="74"/>
      <c r="AE53" s="75" t="s">
        <v>108</v>
      </c>
      <c r="AF53" s="79" t="s">
        <v>796</v>
      </c>
      <c r="AG53" s="77">
        <f t="shared" si="13"/>
        <v>52309.253483489898</v>
      </c>
      <c r="AH53" s="79">
        <f>$U$53/$V$53</f>
        <v>3.4222151428268031E-3</v>
      </c>
      <c r="AI53" s="80">
        <f t="shared" si="6"/>
        <v>179.01351938116483</v>
      </c>
      <c r="AK53" s="358" t="s">
        <v>796</v>
      </c>
      <c r="AL53" s="212">
        <f t="shared" si="14"/>
        <v>6929.2354120017881</v>
      </c>
    </row>
    <row r="54" spans="1:38" x14ac:dyDescent="0.3">
      <c r="A54" s="79" t="s">
        <v>797</v>
      </c>
      <c r="B54" s="57" t="s">
        <v>108</v>
      </c>
      <c r="C54" s="58">
        <v>20792</v>
      </c>
      <c r="D54" s="58">
        <v>541998</v>
      </c>
      <c r="E54" s="77">
        <f>$C$54/$D$54</f>
        <v>3.8361765172565211E-2</v>
      </c>
      <c r="F54" s="59"/>
      <c r="L54" s="61"/>
      <c r="M54" s="79" t="s">
        <v>797</v>
      </c>
      <c r="N54" s="62" t="s">
        <v>108</v>
      </c>
      <c r="O54" s="77">
        <f t="shared" si="12"/>
        <v>507928.19177517603</v>
      </c>
      <c r="P54" s="77">
        <f>$C$54/$D$54</f>
        <v>3.8361765172565211E-2</v>
      </c>
      <c r="Q54" s="80">
        <f t="shared" si="9"/>
        <v>19485.022017404972</v>
      </c>
      <c r="S54" s="67" t="s">
        <v>108</v>
      </c>
      <c r="T54" s="79" t="s">
        <v>797</v>
      </c>
      <c r="U54" s="69">
        <v>224.14600000000002</v>
      </c>
      <c r="V54" s="71">
        <v>56502</v>
      </c>
      <c r="W54" s="79">
        <f>$U$54/$V$54</f>
        <v>3.9670454143216176E-3</v>
      </c>
      <c r="X54" s="70"/>
      <c r="AD54" s="74"/>
      <c r="AE54" s="75" t="s">
        <v>108</v>
      </c>
      <c r="AF54" s="79" t="s">
        <v>797</v>
      </c>
      <c r="AG54" s="77">
        <f t="shared" si="13"/>
        <v>52309.253483489898</v>
      </c>
      <c r="AH54" s="79">
        <f>$U$54/$V$54</f>
        <v>3.9670454143216176E-3</v>
      </c>
      <c r="AI54" s="80">
        <f t="shared" si="6"/>
        <v>207.51318415826569</v>
      </c>
      <c r="AK54" s="358" t="s">
        <v>797</v>
      </c>
      <c r="AL54" s="212">
        <f t="shared" si="14"/>
        <v>19692.535201563238</v>
      </c>
    </row>
    <row r="55" spans="1:38" x14ac:dyDescent="0.3">
      <c r="A55" s="79" t="s">
        <v>798</v>
      </c>
      <c r="B55" s="57" t="s">
        <v>108</v>
      </c>
      <c r="C55" s="58">
        <v>58156</v>
      </c>
      <c r="D55" s="58">
        <v>541998</v>
      </c>
      <c r="E55" s="77">
        <f>$C$55/$D$55</f>
        <v>0.10729928892726541</v>
      </c>
      <c r="F55" s="59"/>
      <c r="L55" s="61"/>
      <c r="M55" s="79" t="s">
        <v>798</v>
      </c>
      <c r="N55" s="62" t="s">
        <v>108</v>
      </c>
      <c r="O55" s="77">
        <f t="shared" si="12"/>
        <v>507928.19177517603</v>
      </c>
      <c r="P55" s="77">
        <f>$C$55/$D$55</f>
        <v>0.10729928892726541</v>
      </c>
      <c r="Q55" s="80">
        <f t="shared" si="9"/>
        <v>54500.333803588088</v>
      </c>
      <c r="S55" s="67" t="s">
        <v>108</v>
      </c>
      <c r="T55" s="79" t="s">
        <v>798</v>
      </c>
      <c r="U55" s="69">
        <v>1421.8120000000001</v>
      </c>
      <c r="V55" s="71">
        <v>56502</v>
      </c>
      <c r="W55" s="79">
        <f>$U$55/$V$55</f>
        <v>2.5163923400941562E-2</v>
      </c>
      <c r="X55" s="70"/>
      <c r="AD55" s="74"/>
      <c r="AE55" s="75" t="s">
        <v>108</v>
      </c>
      <c r="AF55" s="79" t="s">
        <v>798</v>
      </c>
      <c r="AG55" s="77">
        <f t="shared" si="13"/>
        <v>52309.253483489898</v>
      </c>
      <c r="AH55" s="79">
        <f>$U$55/$V$55</f>
        <v>2.5163923400941562E-2</v>
      </c>
      <c r="AI55" s="80">
        <f t="shared" si="6"/>
        <v>1316.3060478189755</v>
      </c>
      <c r="AK55" s="358" t="s">
        <v>798</v>
      </c>
      <c r="AL55" s="212">
        <f t="shared" si="14"/>
        <v>55816.639851407061</v>
      </c>
    </row>
    <row r="56" spans="1:38" x14ac:dyDescent="0.3">
      <c r="A56" s="79" t="s">
        <v>799</v>
      </c>
      <c r="B56" s="57" t="s">
        <v>108</v>
      </c>
      <c r="C56" s="58">
        <v>0</v>
      </c>
      <c r="D56" s="58">
        <v>541998</v>
      </c>
      <c r="E56" s="77">
        <f>$C$56/$D$56</f>
        <v>0</v>
      </c>
      <c r="F56" s="59"/>
      <c r="L56" s="61"/>
      <c r="M56" s="79" t="s">
        <v>799</v>
      </c>
      <c r="N56" s="62" t="s">
        <v>108</v>
      </c>
      <c r="O56" s="77">
        <f t="shared" si="12"/>
        <v>507928.19177517603</v>
      </c>
      <c r="P56" s="77">
        <f>$C$56/$D$56</f>
        <v>0</v>
      </c>
      <c r="Q56" s="80">
        <f t="shared" si="9"/>
        <v>0</v>
      </c>
      <c r="S56" s="77" t="s">
        <v>108</v>
      </c>
      <c r="T56" s="79" t="s">
        <v>799</v>
      </c>
      <c r="U56" s="69">
        <v>100.422</v>
      </c>
      <c r="V56" s="71">
        <v>56502</v>
      </c>
      <c r="W56" s="79">
        <f>$U$56/$V$56</f>
        <v>1.7773176170755016E-3</v>
      </c>
      <c r="X56" s="70"/>
      <c r="AD56" s="74"/>
      <c r="AE56" s="77" t="s">
        <v>108</v>
      </c>
      <c r="AF56" s="79" t="s">
        <v>799</v>
      </c>
      <c r="AG56" s="77">
        <f t="shared" si="13"/>
        <v>52309.253483489898</v>
      </c>
      <c r="AH56" s="79">
        <f>$U$56/$V$56</f>
        <v>1.7773176170755016E-3</v>
      </c>
      <c r="AI56" s="80">
        <f t="shared" si="6"/>
        <v>92.970157752274645</v>
      </c>
      <c r="AK56" s="358" t="s">
        <v>799</v>
      </c>
      <c r="AL56" s="212">
        <f t="shared" si="14"/>
        <v>92.970157752274645</v>
      </c>
    </row>
    <row r="57" spans="1:38" x14ac:dyDescent="0.3">
      <c r="A57" s="79" t="s">
        <v>800</v>
      </c>
      <c r="B57" s="79" t="s">
        <v>142</v>
      </c>
      <c r="C57" s="77">
        <v>17017</v>
      </c>
      <c r="D57" s="77">
        <v>854536</v>
      </c>
      <c r="E57" s="77">
        <f>$C$57/$D$57</f>
        <v>1.9913730960427648E-2</v>
      </c>
      <c r="F57" s="59"/>
      <c r="L57" s="61"/>
      <c r="M57" s="79" t="s">
        <v>800</v>
      </c>
      <c r="N57" s="64" t="s">
        <v>142</v>
      </c>
      <c r="O57" s="77">
        <f t="shared" ref="O57:O63" si="15">$H$10*EXP($J$10*20)</f>
        <v>794671.06654262927</v>
      </c>
      <c r="P57" s="77">
        <f>$C$57/$D$57</f>
        <v>1.9913730960427648E-2</v>
      </c>
      <c r="Q57" s="80">
        <f t="shared" si="9"/>
        <v>15824.865821166017</v>
      </c>
      <c r="S57" s="79" t="s">
        <v>142</v>
      </c>
      <c r="T57" s="79" t="s">
        <v>800</v>
      </c>
      <c r="U57" s="69">
        <v>11871.576000000001</v>
      </c>
      <c r="V57" s="77">
        <v>44642.000000000007</v>
      </c>
      <c r="W57" s="79">
        <f>$U$57/$V$57</f>
        <v>0.2659284082254379</v>
      </c>
      <c r="X57" s="70"/>
      <c r="AD57" s="74"/>
      <c r="AE57" s="79" t="s">
        <v>142</v>
      </c>
      <c r="AF57" s="79" t="s">
        <v>800</v>
      </c>
      <c r="AG57" s="77">
        <f t="shared" ref="AG57:AG63" si="16">$Z$10*EXP($AB$10*20)</f>
        <v>41187.328148351648</v>
      </c>
      <c r="AH57" s="79">
        <f>$U$57/$V$57</f>
        <v>0.2659284082254379</v>
      </c>
      <c r="AI57" s="80">
        <f t="shared" si="6"/>
        <v>10952.880613549925</v>
      </c>
      <c r="AK57" s="358" t="s">
        <v>800</v>
      </c>
      <c r="AL57" s="212">
        <f t="shared" si="14"/>
        <v>26777.74643471594</v>
      </c>
    </row>
    <row r="58" spans="1:38" x14ac:dyDescent="0.3">
      <c r="A58" s="79" t="s">
        <v>801</v>
      </c>
      <c r="B58" s="77" t="s">
        <v>142</v>
      </c>
      <c r="C58" s="77">
        <v>387049</v>
      </c>
      <c r="D58" s="77">
        <v>854536</v>
      </c>
      <c r="E58" s="77">
        <f>$C$58/$D$58</f>
        <v>0.45293469204340131</v>
      </c>
      <c r="F58" s="59"/>
      <c r="L58" s="61"/>
      <c r="M58" s="79" t="s">
        <v>801</v>
      </c>
      <c r="N58" s="62" t="s">
        <v>142</v>
      </c>
      <c r="O58" s="77">
        <f t="shared" si="15"/>
        <v>794671.06654262927</v>
      </c>
      <c r="P58" s="77">
        <f>$C$58/$D$58</f>
        <v>0.45293469204340131</v>
      </c>
      <c r="Q58" s="80">
        <f t="shared" si="9"/>
        <v>359934.09480028704</v>
      </c>
      <c r="S58" s="77" t="s">
        <v>142</v>
      </c>
      <c r="T58" s="79" t="s">
        <v>801</v>
      </c>
      <c r="U58" s="69">
        <v>15772.795000000002</v>
      </c>
      <c r="V58" s="77">
        <v>44642.000000000007</v>
      </c>
      <c r="W58" s="79">
        <f>$U$58/$V$58</f>
        <v>0.35331739169392051</v>
      </c>
      <c r="X58" s="70"/>
      <c r="AD58" s="74"/>
      <c r="AE58" s="77" t="s">
        <v>142</v>
      </c>
      <c r="AF58" s="79" t="s">
        <v>801</v>
      </c>
      <c r="AG58" s="77">
        <f t="shared" si="16"/>
        <v>41187.328148351648</v>
      </c>
      <c r="AH58" s="79">
        <f>$U$58/$V$58</f>
        <v>0.35331739169392051</v>
      </c>
      <c r="AI58" s="80">
        <f t="shared" si="6"/>
        <v>14552.199352217196</v>
      </c>
      <c r="AK58" s="358" t="s">
        <v>801</v>
      </c>
      <c r="AL58" s="212">
        <f t="shared" si="14"/>
        <v>374486.29415250424</v>
      </c>
    </row>
    <row r="59" spans="1:38" x14ac:dyDescent="0.3">
      <c r="A59" s="79" t="s">
        <v>802</v>
      </c>
      <c r="B59" s="77" t="s">
        <v>142</v>
      </c>
      <c r="C59" s="77">
        <v>289423</v>
      </c>
      <c r="D59" s="77">
        <v>854536</v>
      </c>
      <c r="E59" s="77">
        <f>$C$59/$D$59</f>
        <v>0.33869023657283015</v>
      </c>
      <c r="F59" s="59"/>
      <c r="L59" s="61"/>
      <c r="M59" s="79" t="s">
        <v>802</v>
      </c>
      <c r="N59" s="62" t="s">
        <v>142</v>
      </c>
      <c r="O59" s="77">
        <f t="shared" si="15"/>
        <v>794671.06654262927</v>
      </c>
      <c r="P59" s="77">
        <f>$C$59/$D$59</f>
        <v>0.33869023657283015</v>
      </c>
      <c r="Q59" s="80">
        <f t="shared" si="9"/>
        <v>269147.33152490633</v>
      </c>
      <c r="S59" s="77" t="s">
        <v>142</v>
      </c>
      <c r="T59" s="79" t="s">
        <v>802</v>
      </c>
      <c r="U59" s="69">
        <v>7143.1749999999993</v>
      </c>
      <c r="V59" s="77">
        <v>44642.000000000007</v>
      </c>
      <c r="W59" s="79">
        <f>$U$59/$V$59</f>
        <v>0.16001019219569013</v>
      </c>
      <c r="X59" s="70"/>
      <c r="AD59" s="74"/>
      <c r="AE59" s="77" t="s">
        <v>142</v>
      </c>
      <c r="AF59" s="79" t="s">
        <v>802</v>
      </c>
      <c r="AG59" s="77">
        <f t="shared" si="16"/>
        <v>41187.328148351648</v>
      </c>
      <c r="AH59" s="79">
        <f>$U$59/$V$59</f>
        <v>0.16001019219569013</v>
      </c>
      <c r="AI59" s="80">
        <f t="shared" si="6"/>
        <v>6590.3922930447052</v>
      </c>
      <c r="AK59" s="358" t="s">
        <v>802</v>
      </c>
      <c r="AL59" s="212">
        <f t="shared" si="14"/>
        <v>275737.72381795105</v>
      </c>
    </row>
    <row r="60" spans="1:38" x14ac:dyDescent="0.3">
      <c r="A60" s="79" t="s">
        <v>803</v>
      </c>
      <c r="B60" s="77" t="s">
        <v>142</v>
      </c>
      <c r="C60" s="77">
        <v>82817</v>
      </c>
      <c r="D60" s="77">
        <v>854536</v>
      </c>
      <c r="E60" s="77">
        <f>$C$60/$D$60</f>
        <v>9.6914582884746817E-2</v>
      </c>
      <c r="F60" s="59"/>
      <c r="L60" s="61"/>
      <c r="M60" s="79" t="s">
        <v>803</v>
      </c>
      <c r="N60" s="62" t="s">
        <v>142</v>
      </c>
      <c r="O60" s="77">
        <f t="shared" si="15"/>
        <v>794671.06654262927</v>
      </c>
      <c r="P60" s="77">
        <f>$C$60/$D$60</f>
        <v>9.6914582884746817E-2</v>
      </c>
      <c r="Q60" s="80">
        <f t="shared" si="9"/>
        <v>77015.214944555803</v>
      </c>
      <c r="S60" s="77" t="s">
        <v>142</v>
      </c>
      <c r="T60" s="79" t="s">
        <v>803</v>
      </c>
      <c r="U60" s="69">
        <v>3282.585</v>
      </c>
      <c r="V60" s="77">
        <v>44642.000000000007</v>
      </c>
      <c r="W60" s="79">
        <f>$U$60/$V$60</f>
        <v>7.3531315801263375E-2</v>
      </c>
      <c r="X60" s="70"/>
      <c r="AD60" s="74"/>
      <c r="AE60" s="77" t="s">
        <v>142</v>
      </c>
      <c r="AF60" s="79" t="s">
        <v>803</v>
      </c>
      <c r="AG60" s="77">
        <f t="shared" si="16"/>
        <v>41187.328148351648</v>
      </c>
      <c r="AH60" s="79">
        <f>$U$60/$V$60</f>
        <v>7.3531315801263375E-2</v>
      </c>
      <c r="AI60" s="80">
        <f t="shared" si="6"/>
        <v>3028.5584330867091</v>
      </c>
      <c r="AK60" s="358" t="s">
        <v>803</v>
      </c>
      <c r="AL60" s="212">
        <f t="shared" si="14"/>
        <v>80043.773377642516</v>
      </c>
    </row>
    <row r="61" spans="1:38" x14ac:dyDescent="0.3">
      <c r="A61" s="79" t="s">
        <v>804</v>
      </c>
      <c r="B61" s="77" t="s">
        <v>142</v>
      </c>
      <c r="C61" s="77">
        <v>64313</v>
      </c>
      <c r="D61" s="77">
        <v>854536</v>
      </c>
      <c r="E61" s="77">
        <f>$C$61/$D$61</f>
        <v>7.5260726288886595E-2</v>
      </c>
      <c r="F61" s="59"/>
      <c r="L61" s="61"/>
      <c r="M61" s="79" t="s">
        <v>804</v>
      </c>
      <c r="N61" s="62" t="s">
        <v>142</v>
      </c>
      <c r="O61" s="77">
        <f t="shared" si="15"/>
        <v>794671.06654262927</v>
      </c>
      <c r="P61" s="77">
        <f>$C$61/$D$61</f>
        <v>7.5260726288886595E-2</v>
      </c>
      <c r="Q61" s="80">
        <f t="shared" si="9"/>
        <v>59807.521628762406</v>
      </c>
      <c r="S61" s="77" t="s">
        <v>142</v>
      </c>
      <c r="T61" s="79" t="s">
        <v>804</v>
      </c>
      <c r="U61" s="69">
        <v>5041.0800000000008</v>
      </c>
      <c r="V61" s="77">
        <v>44642.000000000007</v>
      </c>
      <c r="W61" s="79">
        <f>$U$61/$V$61</f>
        <v>0.1129223601093141</v>
      </c>
      <c r="X61" s="70"/>
      <c r="AD61" s="74"/>
      <c r="AE61" s="77" t="s">
        <v>142</v>
      </c>
      <c r="AF61" s="79" t="s">
        <v>804</v>
      </c>
      <c r="AG61" s="77">
        <f t="shared" si="16"/>
        <v>41187.328148351648</v>
      </c>
      <c r="AH61" s="79">
        <f>$U$61/$V$61</f>
        <v>0.1129223601093141</v>
      </c>
      <c r="AI61" s="80">
        <f t="shared" si="6"/>
        <v>4650.970301108654</v>
      </c>
      <c r="AK61" s="358" t="s">
        <v>804</v>
      </c>
      <c r="AL61" s="212">
        <f t="shared" si="14"/>
        <v>64458.491929871059</v>
      </c>
    </row>
    <row r="62" spans="1:38" x14ac:dyDescent="0.3">
      <c r="A62" s="79" t="s">
        <v>805</v>
      </c>
      <c r="B62" s="77" t="s">
        <v>142</v>
      </c>
      <c r="C62" s="77">
        <v>13917</v>
      </c>
      <c r="D62" s="77">
        <v>854536</v>
      </c>
      <c r="E62" s="77">
        <f>$C$62/$D$62</f>
        <v>1.6286031249707445E-2</v>
      </c>
      <c r="F62" s="59"/>
      <c r="L62" s="61"/>
      <c r="M62" s="79" t="s">
        <v>805</v>
      </c>
      <c r="N62" s="62" t="s">
        <v>142</v>
      </c>
      <c r="O62" s="77">
        <f t="shared" si="15"/>
        <v>794671.06654262927</v>
      </c>
      <c r="P62" s="77">
        <f>$C$62/$D$62</f>
        <v>1.6286031249707445E-2</v>
      </c>
      <c r="Q62" s="80">
        <f t="shared" si="9"/>
        <v>12942.037822951605</v>
      </c>
      <c r="S62" s="77" t="s">
        <v>142</v>
      </c>
      <c r="T62" s="79" t="s">
        <v>805</v>
      </c>
      <c r="U62" s="69">
        <v>764.30899999999997</v>
      </c>
      <c r="V62" s="77">
        <v>44642.000000000007</v>
      </c>
      <c r="W62" s="79">
        <f>$U$62/$V$62</f>
        <v>1.7120850320326148E-2</v>
      </c>
      <c r="X62" s="70"/>
      <c r="AD62" s="74"/>
      <c r="AE62" s="77" t="s">
        <v>142</v>
      </c>
      <c r="AF62" s="79" t="s">
        <v>805</v>
      </c>
      <c r="AG62" s="77">
        <f t="shared" si="16"/>
        <v>41187.328148351648</v>
      </c>
      <c r="AH62" s="79">
        <f>$U$62/$V$62</f>
        <v>1.7120850320326148E-2</v>
      </c>
      <c r="AI62" s="80">
        <f t="shared" si="6"/>
        <v>705.16208032208442</v>
      </c>
      <c r="AK62" s="358" t="s">
        <v>805</v>
      </c>
      <c r="AL62" s="212">
        <f t="shared" si="14"/>
        <v>13647.199903273689</v>
      </c>
    </row>
    <row r="63" spans="1:38" x14ac:dyDescent="0.3">
      <c r="A63" s="79" t="s">
        <v>806</v>
      </c>
      <c r="B63" s="77" t="s">
        <v>142</v>
      </c>
      <c r="C63" s="77">
        <v>0</v>
      </c>
      <c r="D63" s="77">
        <v>854536</v>
      </c>
      <c r="E63" s="77">
        <f>$C$63/$D$63</f>
        <v>0</v>
      </c>
      <c r="F63" s="59"/>
      <c r="L63" s="61"/>
      <c r="M63" s="79" t="s">
        <v>806</v>
      </c>
      <c r="N63" s="62" t="s">
        <v>142</v>
      </c>
      <c r="O63" s="77">
        <f t="shared" si="15"/>
        <v>794671.06654262927</v>
      </c>
      <c r="P63" s="77">
        <f>$C$63/$D$63</f>
        <v>0</v>
      </c>
      <c r="Q63" s="80">
        <f t="shared" si="9"/>
        <v>0</v>
      </c>
      <c r="S63" s="77" t="s">
        <v>142</v>
      </c>
      <c r="T63" s="79" t="s">
        <v>806</v>
      </c>
      <c r="U63" s="69">
        <v>766.48</v>
      </c>
      <c r="V63" s="77">
        <v>44642.000000000007</v>
      </c>
      <c r="W63" s="79">
        <f>$U$63/$V$63</f>
        <v>1.7169481654047754E-2</v>
      </c>
      <c r="X63" s="70"/>
      <c r="AD63" s="74"/>
      <c r="AE63" s="77" t="s">
        <v>142</v>
      </c>
      <c r="AF63" s="79" t="s">
        <v>806</v>
      </c>
      <c r="AG63" s="77">
        <f t="shared" si="16"/>
        <v>41187.328148351648</v>
      </c>
      <c r="AH63" s="79">
        <f>$U$63/$V$63</f>
        <v>1.7169481654047754E-2</v>
      </c>
      <c r="AI63" s="80">
        <f t="shared" si="6"/>
        <v>707.16507502236823</v>
      </c>
      <c r="AK63" s="358" t="s">
        <v>806</v>
      </c>
      <c r="AL63" s="212">
        <f t="shared" si="14"/>
        <v>707.16507502236823</v>
      </c>
    </row>
    <row r="64" spans="1:38" x14ac:dyDescent="0.3">
      <c r="A64" s="79" t="s">
        <v>807</v>
      </c>
      <c r="B64" s="77" t="s">
        <v>156</v>
      </c>
      <c r="C64" s="77">
        <v>96622</v>
      </c>
      <c r="D64" s="77">
        <v>494441</v>
      </c>
      <c r="E64" s="77">
        <f>$C$64/$D$64</f>
        <v>0.19541664222829416</v>
      </c>
      <c r="F64" s="59"/>
      <c r="L64" s="61"/>
      <c r="M64" s="79" t="s">
        <v>807</v>
      </c>
      <c r="N64" s="62" t="s">
        <v>156</v>
      </c>
      <c r="O64" s="77">
        <f t="shared" ref="O64:O68" si="17">$H$6*EXP($J$6*20)</f>
        <v>425400.28913953505</v>
      </c>
      <c r="P64" s="77">
        <f>$C$64/$D$64</f>
        <v>0.19541664222829416</v>
      </c>
      <c r="Q64" s="80">
        <f t="shared" si="9"/>
        <v>83130.296106593407</v>
      </c>
      <c r="S64" s="77" t="s">
        <v>156</v>
      </c>
      <c r="T64" s="79" t="s">
        <v>807</v>
      </c>
      <c r="U64" s="69">
        <v>9838</v>
      </c>
      <c r="V64" s="77">
        <v>49472</v>
      </c>
      <c r="W64" s="79">
        <f>$U$64/$V$64</f>
        <v>0.19885996119016819</v>
      </c>
      <c r="X64" s="70"/>
      <c r="AD64" s="74"/>
      <c r="AE64" s="77" t="s">
        <v>156</v>
      </c>
      <c r="AF64" s="79" t="s">
        <v>807</v>
      </c>
      <c r="AG64" s="77">
        <f t="shared" ref="AG64:AG68" si="18">$Z$6*EXP($AB$6*20)</f>
        <v>43533.159775049637</v>
      </c>
      <c r="AH64" s="79">
        <f>$U$64/$V$64</f>
        <v>0.19885996119016819</v>
      </c>
      <c r="AI64" s="80">
        <f t="shared" si="6"/>
        <v>8657.0024633517623</v>
      </c>
      <c r="AK64" s="358" t="s">
        <v>807</v>
      </c>
      <c r="AL64" s="212">
        <f t="shared" si="14"/>
        <v>91787.298569945167</v>
      </c>
    </row>
    <row r="65" spans="1:38" x14ac:dyDescent="0.3">
      <c r="A65" s="79" t="s">
        <v>808</v>
      </c>
      <c r="B65" s="77" t="s">
        <v>156</v>
      </c>
      <c r="C65" s="77">
        <v>17763</v>
      </c>
      <c r="D65" s="77">
        <v>494441</v>
      </c>
      <c r="E65" s="77">
        <f>$C$65/$D$65</f>
        <v>3.5925418806288315E-2</v>
      </c>
      <c r="F65" s="59"/>
      <c r="L65" s="61"/>
      <c r="M65" s="79" t="s">
        <v>808</v>
      </c>
      <c r="N65" s="62" t="s">
        <v>156</v>
      </c>
      <c r="O65" s="77">
        <f t="shared" si="17"/>
        <v>425400.28913953505</v>
      </c>
      <c r="P65" s="77">
        <f>$C$65/$D$65</f>
        <v>3.5925418806288315E-2</v>
      </c>
      <c r="Q65" s="80">
        <f t="shared" si="9"/>
        <v>15282.683547653938</v>
      </c>
      <c r="S65" s="77" t="s">
        <v>156</v>
      </c>
      <c r="T65" s="79" t="s">
        <v>808</v>
      </c>
      <c r="U65" s="69">
        <v>1854</v>
      </c>
      <c r="V65" s="77">
        <v>49472</v>
      </c>
      <c r="W65" s="79">
        <f>$U$65/$V$65</f>
        <v>3.7475743855109961E-2</v>
      </c>
      <c r="X65" s="70"/>
      <c r="AD65" s="74"/>
      <c r="AE65" s="77" t="s">
        <v>156</v>
      </c>
      <c r="AF65" s="79" t="s">
        <v>808</v>
      </c>
      <c r="AG65" s="77">
        <f t="shared" si="18"/>
        <v>43533.159775049637</v>
      </c>
      <c r="AH65" s="79">
        <f>$U$65/$V$65</f>
        <v>3.7475743855109961E-2</v>
      </c>
      <c r="AI65" s="80">
        <f t="shared" si="6"/>
        <v>1631.4375449333365</v>
      </c>
      <c r="AK65" s="358" t="s">
        <v>808</v>
      </c>
      <c r="AL65" s="212">
        <f t="shared" si="14"/>
        <v>16914.121092587273</v>
      </c>
    </row>
    <row r="66" spans="1:38" x14ac:dyDescent="0.3">
      <c r="A66" s="79" t="s">
        <v>809</v>
      </c>
      <c r="B66" s="77" t="s">
        <v>156</v>
      </c>
      <c r="C66" s="77">
        <v>27025</v>
      </c>
      <c r="D66" s="77">
        <v>494441</v>
      </c>
      <c r="E66" s="77">
        <f>$C$66/$D$66</f>
        <v>5.4657684132181597E-2</v>
      </c>
      <c r="F66" s="59"/>
      <c r="L66" s="61"/>
      <c r="M66" s="79" t="s">
        <v>809</v>
      </c>
      <c r="N66" s="62" t="s">
        <v>156</v>
      </c>
      <c r="O66" s="77">
        <f t="shared" si="17"/>
        <v>425400.28913953505</v>
      </c>
      <c r="P66" s="77">
        <f>$C$66/$D$66</f>
        <v>5.4657684132181597E-2</v>
      </c>
      <c r="Q66" s="80">
        <f t="shared" si="9"/>
        <v>23251.394633527427</v>
      </c>
      <c r="S66" s="77" t="s">
        <v>156</v>
      </c>
      <c r="T66" s="79" t="s">
        <v>809</v>
      </c>
      <c r="U66" s="69">
        <v>2794</v>
      </c>
      <c r="V66" s="77">
        <v>49472</v>
      </c>
      <c r="W66" s="79">
        <f>$U$66/$V$66</f>
        <v>5.6476390685640365E-2</v>
      </c>
      <c r="X66" s="70"/>
      <c r="AD66" s="74"/>
      <c r="AE66" s="77" t="s">
        <v>156</v>
      </c>
      <c r="AF66" s="79" t="s">
        <v>809</v>
      </c>
      <c r="AG66" s="77">
        <f t="shared" si="18"/>
        <v>43533.159775049637</v>
      </c>
      <c r="AH66" s="79">
        <f>$U$66/$V$66</f>
        <v>5.6476390685640365E-2</v>
      </c>
      <c r="AI66" s="80">
        <f t="shared" si="6"/>
        <v>2458.595739236107</v>
      </c>
      <c r="AK66" s="358" t="s">
        <v>809</v>
      </c>
      <c r="AL66" s="212">
        <f t="shared" si="14"/>
        <v>25709.990372763532</v>
      </c>
    </row>
    <row r="67" spans="1:38" x14ac:dyDescent="0.3">
      <c r="A67" s="79" t="s">
        <v>810</v>
      </c>
      <c r="B67" s="77" t="s">
        <v>156</v>
      </c>
      <c r="C67" s="77">
        <v>66937.000000000029</v>
      </c>
      <c r="D67" s="77">
        <v>494441</v>
      </c>
      <c r="E67" s="77">
        <f>$C$67/$D$67</f>
        <v>0.13537914533786646</v>
      </c>
      <c r="F67" s="59"/>
      <c r="L67" s="61"/>
      <c r="M67" s="79" t="s">
        <v>810</v>
      </c>
      <c r="N67" s="62" t="s">
        <v>156</v>
      </c>
      <c r="O67" s="77">
        <f t="shared" si="17"/>
        <v>425400.28913953505</v>
      </c>
      <c r="P67" s="77">
        <f>$C$67/$D$67</f>
        <v>0.13537914533786646</v>
      </c>
      <c r="Q67" s="80">
        <f t="shared" si="9"/>
        <v>57590.327570191534</v>
      </c>
      <c r="S67" s="77" t="s">
        <v>156</v>
      </c>
      <c r="T67" s="79" t="s">
        <v>810</v>
      </c>
      <c r="U67" s="69">
        <v>6832</v>
      </c>
      <c r="V67" s="77">
        <v>49472</v>
      </c>
      <c r="W67" s="79">
        <f>$U$67/$V$67</f>
        <v>0.13809831824062097</v>
      </c>
      <c r="X67" s="70"/>
      <c r="AD67" s="74"/>
      <c r="AE67" s="77" t="s">
        <v>156</v>
      </c>
      <c r="AF67" s="79" t="s">
        <v>810</v>
      </c>
      <c r="AG67" s="77">
        <f t="shared" si="18"/>
        <v>43533.159775049637</v>
      </c>
      <c r="AH67" s="79">
        <f>$U$67/$V$67</f>
        <v>0.13809831824062097</v>
      </c>
      <c r="AI67" s="80">
        <f t="shared" si="6"/>
        <v>6011.8561526346039</v>
      </c>
      <c r="AK67" s="358" t="s">
        <v>810</v>
      </c>
      <c r="AL67" s="212">
        <f t="shared" si="14"/>
        <v>63602.183722826136</v>
      </c>
    </row>
    <row r="68" spans="1:38" x14ac:dyDescent="0.3">
      <c r="A68" s="79" t="s">
        <v>811</v>
      </c>
      <c r="B68" s="77" t="s">
        <v>156</v>
      </c>
      <c r="C68" s="77">
        <v>286094</v>
      </c>
      <c r="D68" s="77">
        <v>494441</v>
      </c>
      <c r="E68" s="77">
        <f>$C$68/$D$68</f>
        <v>0.57862110949536949</v>
      </c>
      <c r="F68" s="59"/>
      <c r="L68" s="61"/>
      <c r="M68" s="79" t="s">
        <v>811</v>
      </c>
      <c r="N68" s="62" t="s">
        <v>156</v>
      </c>
      <c r="O68" s="77">
        <f t="shared" si="17"/>
        <v>425400.28913953505</v>
      </c>
      <c r="P68" s="77">
        <f>$C$68/$D$68</f>
        <v>0.57862110949536949</v>
      </c>
      <c r="Q68" s="80">
        <f t="shared" si="9"/>
        <v>246145.58728156876</v>
      </c>
      <c r="S68" s="77" t="s">
        <v>156</v>
      </c>
      <c r="T68" s="79" t="s">
        <v>811</v>
      </c>
      <c r="U68" s="69">
        <v>28154</v>
      </c>
      <c r="V68" s="77">
        <v>49472</v>
      </c>
      <c r="W68" s="79">
        <f>$U$68/$V$68</f>
        <v>0.56908958602846049</v>
      </c>
      <c r="X68" s="70"/>
      <c r="AD68" s="74"/>
      <c r="AE68" s="77" t="s">
        <v>156</v>
      </c>
      <c r="AF68" s="79" t="s">
        <v>811</v>
      </c>
      <c r="AG68" s="77">
        <f t="shared" si="18"/>
        <v>43533.159775049637</v>
      </c>
      <c r="AH68" s="79">
        <f>$U$68/$V$68</f>
        <v>0.56908958602846049</v>
      </c>
      <c r="AI68" s="80">
        <f t="shared" si="6"/>
        <v>24774.267874893827</v>
      </c>
      <c r="AK68" s="358" t="s">
        <v>811</v>
      </c>
      <c r="AL68" s="212">
        <f t="shared" si="14"/>
        <v>270919.85515646258</v>
      </c>
    </row>
    <row r="69" spans="1:38" x14ac:dyDescent="0.3">
      <c r="A69" s="79" t="s">
        <v>812</v>
      </c>
      <c r="B69" s="77" t="s">
        <v>167</v>
      </c>
      <c r="C69" s="77">
        <v>20671</v>
      </c>
      <c r="D69" s="77">
        <v>505340</v>
      </c>
      <c r="E69" s="77">
        <f>$C$69/$D$69</f>
        <v>4.0905133177662562E-2</v>
      </c>
      <c r="F69" s="59"/>
      <c r="L69" s="61"/>
      <c r="M69" s="79" t="s">
        <v>812</v>
      </c>
      <c r="N69" s="62" t="s">
        <v>167</v>
      </c>
      <c r="O69" s="77">
        <f t="shared" ref="O69:O74" si="19">$H$7*EXP($J$7*20)</f>
        <v>480562.56616594677</v>
      </c>
      <c r="P69" s="77">
        <f>$C$69/$D$69</f>
        <v>4.0905133177662562E-2</v>
      </c>
      <c r="Q69" s="80">
        <f t="shared" si="9"/>
        <v>19657.47576921733</v>
      </c>
      <c r="S69" s="77" t="s">
        <v>167</v>
      </c>
      <c r="T69" s="79" t="s">
        <v>812</v>
      </c>
      <c r="U69" s="69">
        <v>3410.88</v>
      </c>
      <c r="V69" s="77">
        <v>53561</v>
      </c>
      <c r="W69" s="79">
        <f>$U$69/$V$69</f>
        <v>6.3682156793189074E-2</v>
      </c>
      <c r="X69" s="70"/>
      <c r="AD69" s="74"/>
      <c r="AE69" s="77" t="s">
        <v>167</v>
      </c>
      <c r="AF69" s="79" t="s">
        <v>812</v>
      </c>
      <c r="AG69" s="77">
        <f t="shared" ref="AG69:AG74" si="20">$Z$7*EXP($AB$7*20)</f>
        <v>50704.319342635892</v>
      </c>
      <c r="AH69" s="79">
        <f>$U$69/$V$69</f>
        <v>6.3682156793189074E-2</v>
      </c>
      <c r="AI69" s="80">
        <f t="shared" si="6"/>
        <v>3228.9604144696682</v>
      </c>
      <c r="AK69" s="358" t="s">
        <v>812</v>
      </c>
      <c r="AL69" s="212">
        <f t="shared" ref="AL69:AL96" si="21">SUM(AI69,Q69)</f>
        <v>22886.436183686998</v>
      </c>
    </row>
    <row r="70" spans="1:38" x14ac:dyDescent="0.3">
      <c r="A70" s="79" t="s">
        <v>813</v>
      </c>
      <c r="B70" s="77" t="s">
        <v>167</v>
      </c>
      <c r="C70" s="58">
        <v>93934</v>
      </c>
      <c r="D70" s="58">
        <v>505340</v>
      </c>
      <c r="E70" s="77">
        <f>$C$70/$D$70</f>
        <v>0.1858827719950924</v>
      </c>
      <c r="F70" s="59"/>
      <c r="L70" s="61"/>
      <c r="M70" s="79" t="s">
        <v>813</v>
      </c>
      <c r="N70" s="62" t="s">
        <v>167</v>
      </c>
      <c r="O70" s="77">
        <f t="shared" si="19"/>
        <v>480562.56616594677</v>
      </c>
      <c r="P70" s="77">
        <f>$C$70/$D$70</f>
        <v>0.1858827719950924</v>
      </c>
      <c r="Q70" s="80">
        <f t="shared" si="9"/>
        <v>89328.30191600119</v>
      </c>
      <c r="S70" s="77" t="s">
        <v>167</v>
      </c>
      <c r="T70" s="79" t="s">
        <v>813</v>
      </c>
      <c r="U70" s="69">
        <v>8886.4959999999992</v>
      </c>
      <c r="V70" s="77">
        <v>53561</v>
      </c>
      <c r="W70" s="79">
        <f>$U$70/$V$70</f>
        <v>0.16591355650566642</v>
      </c>
      <c r="X70" s="70"/>
      <c r="AD70" s="74"/>
      <c r="AE70" s="77" t="s">
        <v>167</v>
      </c>
      <c r="AF70" s="79" t="s">
        <v>813</v>
      </c>
      <c r="AG70" s="77">
        <f t="shared" si="20"/>
        <v>50704.319342635892</v>
      </c>
      <c r="AH70" s="79">
        <f>$U$70/$V$70</f>
        <v>0.16591355650566642</v>
      </c>
      <c r="AI70" s="80">
        <f t="shared" ref="AI70:AI96" si="22">AH70*AG70</f>
        <v>8412.5339523357743</v>
      </c>
      <c r="AK70" s="358" t="s">
        <v>813</v>
      </c>
      <c r="AL70" s="212">
        <f t="shared" si="21"/>
        <v>97740.835868336959</v>
      </c>
    </row>
    <row r="71" spans="1:38" x14ac:dyDescent="0.3">
      <c r="A71" s="79" t="s">
        <v>814</v>
      </c>
      <c r="B71" s="77" t="s">
        <v>167</v>
      </c>
      <c r="C71" s="58">
        <v>43898</v>
      </c>
      <c r="D71" s="58">
        <v>505340</v>
      </c>
      <c r="E71" s="77">
        <f>$C$71/$D$71</f>
        <v>8.6868247120750391E-2</v>
      </c>
      <c r="F71" s="59"/>
      <c r="L71" s="61"/>
      <c r="M71" s="79" t="s">
        <v>814</v>
      </c>
      <c r="N71" s="62" t="s">
        <v>167</v>
      </c>
      <c r="O71" s="77">
        <f t="shared" si="19"/>
        <v>480562.56616594677</v>
      </c>
      <c r="P71" s="77">
        <f>$C$71/$D$71</f>
        <v>8.6868247120750391E-2</v>
      </c>
      <c r="Q71" s="80">
        <f t="shared" ref="Q71:Q96" si="23">P71*O71</f>
        <v>41745.627754685425</v>
      </c>
      <c r="S71" s="77" t="s">
        <v>167</v>
      </c>
      <c r="T71" s="79" t="s">
        <v>814</v>
      </c>
      <c r="U71" s="69">
        <v>4574</v>
      </c>
      <c r="V71" s="77">
        <v>53561</v>
      </c>
      <c r="W71" s="79">
        <f>$U$71/$V$71</f>
        <v>8.5397957469053973E-2</v>
      </c>
      <c r="X71" s="70"/>
      <c r="AD71" s="74"/>
      <c r="AE71" s="77" t="s">
        <v>167</v>
      </c>
      <c r="AF71" s="79" t="s">
        <v>814</v>
      </c>
      <c r="AG71" s="77">
        <f t="shared" si="20"/>
        <v>50704.319342635892</v>
      </c>
      <c r="AH71" s="79">
        <f>$U$71/$V$71</f>
        <v>8.5397957469053973E-2</v>
      </c>
      <c r="AI71" s="80">
        <f t="shared" si="22"/>
        <v>4330.0453067197504</v>
      </c>
      <c r="AK71" s="358" t="s">
        <v>814</v>
      </c>
      <c r="AL71" s="212">
        <f t="shared" si="21"/>
        <v>46075.673061405178</v>
      </c>
    </row>
    <row r="72" spans="1:38" x14ac:dyDescent="0.3">
      <c r="A72" s="79" t="s">
        <v>815</v>
      </c>
      <c r="B72" s="77" t="s">
        <v>167</v>
      </c>
      <c r="C72" s="58">
        <v>57767</v>
      </c>
      <c r="D72" s="58">
        <v>505340</v>
      </c>
      <c r="E72" s="77">
        <f>$C$72/$D$72</f>
        <v>0.11431313571061068</v>
      </c>
      <c r="F72" s="59"/>
      <c r="L72" s="61"/>
      <c r="M72" s="79" t="s">
        <v>815</v>
      </c>
      <c r="N72" s="62" t="s">
        <v>167</v>
      </c>
      <c r="O72" s="77">
        <f t="shared" si="19"/>
        <v>480562.56616594677</v>
      </c>
      <c r="P72" s="77">
        <f>$C$72/$D$72</f>
        <v>0.11431313571061068</v>
      </c>
      <c r="Q72" s="80">
        <f t="shared" si="23"/>
        <v>54934.613843567196</v>
      </c>
      <c r="S72" s="77" t="s">
        <v>167</v>
      </c>
      <c r="T72" s="79" t="s">
        <v>815</v>
      </c>
      <c r="U72" s="69">
        <v>6660.4319999999998</v>
      </c>
      <c r="V72" s="77">
        <v>53561</v>
      </c>
      <c r="W72" s="79">
        <f>$U$72/$V$72</f>
        <v>0.12435227124213513</v>
      </c>
      <c r="X72" s="70"/>
      <c r="AD72" s="74"/>
      <c r="AE72" s="77" t="s">
        <v>167</v>
      </c>
      <c r="AF72" s="79" t="s">
        <v>815</v>
      </c>
      <c r="AG72" s="77">
        <f t="shared" si="20"/>
        <v>50704.319342635892</v>
      </c>
      <c r="AH72" s="79">
        <f>$U$72/$V$72</f>
        <v>0.12435227124213513</v>
      </c>
      <c r="AI72" s="80">
        <f t="shared" si="22"/>
        <v>6305.1972720432977</v>
      </c>
      <c r="AK72" s="358" t="s">
        <v>815</v>
      </c>
      <c r="AL72" s="212">
        <f t="shared" si="21"/>
        <v>61239.811115610493</v>
      </c>
    </row>
    <row r="73" spans="1:38" x14ac:dyDescent="0.3">
      <c r="A73" s="79" t="s">
        <v>816</v>
      </c>
      <c r="B73" s="77" t="s">
        <v>167</v>
      </c>
      <c r="C73" s="58">
        <v>90398</v>
      </c>
      <c r="D73" s="58">
        <v>505340</v>
      </c>
      <c r="E73" s="77">
        <f>$C$73/$D$73</f>
        <v>0.17888550282977797</v>
      </c>
      <c r="F73" s="59"/>
      <c r="L73" s="61"/>
      <c r="M73" s="79" t="s">
        <v>816</v>
      </c>
      <c r="N73" s="62" t="s">
        <v>167</v>
      </c>
      <c r="O73" s="77">
        <f t="shared" si="19"/>
        <v>480562.56616594677</v>
      </c>
      <c r="P73" s="77">
        <f>$C$73/$D$73</f>
        <v>0.17888550282977797</v>
      </c>
      <c r="Q73" s="80">
        <f t="shared" si="23"/>
        <v>85965.67628976384</v>
      </c>
      <c r="S73" s="77" t="s">
        <v>167</v>
      </c>
      <c r="T73" s="79" t="s">
        <v>816</v>
      </c>
      <c r="U73" s="69">
        <v>9666.101999999999</v>
      </c>
      <c r="V73" s="77">
        <v>53561</v>
      </c>
      <c r="W73" s="79">
        <f>$U$73/$V$73</f>
        <v>0.18046903530553945</v>
      </c>
      <c r="X73" s="70"/>
      <c r="AD73" s="74"/>
      <c r="AE73" s="77" t="s">
        <v>167</v>
      </c>
      <c r="AF73" s="79" t="s">
        <v>816</v>
      </c>
      <c r="AG73" s="77">
        <f t="shared" si="20"/>
        <v>50704.319342635892</v>
      </c>
      <c r="AH73" s="79">
        <f>$U$73/$V$73</f>
        <v>0.18046903530553945</v>
      </c>
      <c r="AI73" s="80">
        <f t="shared" si="22"/>
        <v>9150.559597589503</v>
      </c>
      <c r="AK73" s="358" t="s">
        <v>816</v>
      </c>
      <c r="AL73" s="212">
        <f t="shared" si="21"/>
        <v>95116.235887353338</v>
      </c>
    </row>
    <row r="74" spans="1:38" x14ac:dyDescent="0.3">
      <c r="A74" s="79" t="s">
        <v>817</v>
      </c>
      <c r="B74" s="77" t="s">
        <v>167</v>
      </c>
      <c r="C74" s="58">
        <v>198672</v>
      </c>
      <c r="D74" s="58">
        <v>505340</v>
      </c>
      <c r="E74" s="77">
        <f>$C$74/$D$74</f>
        <v>0.39314520916610601</v>
      </c>
      <c r="F74" s="59"/>
      <c r="L74" s="61"/>
      <c r="M74" s="79" t="s">
        <v>817</v>
      </c>
      <c r="N74" s="62" t="s">
        <v>167</v>
      </c>
      <c r="O74" s="77">
        <f t="shared" si="19"/>
        <v>480562.56616594677</v>
      </c>
      <c r="P74" s="77">
        <f>$C$74/$D$74</f>
        <v>0.39314520916610601</v>
      </c>
      <c r="Q74" s="80">
        <f t="shared" si="23"/>
        <v>188930.87059271181</v>
      </c>
      <c r="S74" s="77" t="s">
        <v>167</v>
      </c>
      <c r="T74" s="79" t="s">
        <v>817</v>
      </c>
      <c r="U74" s="69">
        <v>20363.09</v>
      </c>
      <c r="V74" s="77">
        <v>53561</v>
      </c>
      <c r="W74" s="79">
        <f>$U$74/$V$74</f>
        <v>0.3801850226844159</v>
      </c>
      <c r="X74" s="70"/>
      <c r="AD74" s="74"/>
      <c r="AE74" s="77" t="s">
        <v>167</v>
      </c>
      <c r="AF74" s="79" t="s">
        <v>817</v>
      </c>
      <c r="AG74" s="77">
        <f t="shared" si="20"/>
        <v>50704.319342635892</v>
      </c>
      <c r="AH74" s="79">
        <f>$U$74/$V$74</f>
        <v>0.3801850226844159</v>
      </c>
      <c r="AI74" s="80">
        <f t="shared" si="22"/>
        <v>19277.022799477894</v>
      </c>
      <c r="AK74" s="358" t="s">
        <v>817</v>
      </c>
      <c r="AL74" s="212">
        <f t="shared" si="21"/>
        <v>208207.8933921897</v>
      </c>
    </row>
    <row r="75" spans="1:38" x14ac:dyDescent="0.3">
      <c r="A75" s="79" t="s">
        <v>818</v>
      </c>
      <c r="B75" s="78" t="s">
        <v>295</v>
      </c>
      <c r="C75" s="78">
        <v>4093.9999999999995</v>
      </c>
      <c r="D75" s="78">
        <v>381888</v>
      </c>
      <c r="E75" s="77">
        <f>$C$75/$D$75</f>
        <v>1.0720420646891235E-2</v>
      </c>
      <c r="F75" s="59"/>
      <c r="L75" s="61"/>
      <c r="M75" s="79" t="s">
        <v>818</v>
      </c>
      <c r="N75" s="63" t="s">
        <v>295</v>
      </c>
      <c r="O75" s="77">
        <f t="shared" ref="O75:O79" si="24">$H$11*EXP($J$11*20)</f>
        <v>374369.9987979806</v>
      </c>
      <c r="P75" s="77">
        <f>$C$75/$D$75</f>
        <v>1.0720420646891235E-2</v>
      </c>
      <c r="Q75" s="80">
        <f t="shared" si="23"/>
        <v>4013.4038646905178</v>
      </c>
      <c r="S75" s="78" t="s">
        <v>295</v>
      </c>
      <c r="T75" s="79" t="s">
        <v>818</v>
      </c>
      <c r="U75" s="69">
        <v>846</v>
      </c>
      <c r="V75" s="71">
        <v>46323</v>
      </c>
      <c r="W75" s="79">
        <f>$U$75/$V$75</f>
        <v>1.826306586360987E-2</v>
      </c>
      <c r="X75" s="70"/>
      <c r="AD75" s="74"/>
      <c r="AE75" s="78" t="s">
        <v>295</v>
      </c>
      <c r="AF75" s="79" t="s">
        <v>818</v>
      </c>
      <c r="AG75" s="77">
        <f t="shared" ref="AG75:AG79" si="25">$Z$11*EXP($AB$11*20)</f>
        <v>44951.707420297178</v>
      </c>
      <c r="AH75" s="79">
        <f>$U$75/$V$75</f>
        <v>1.826306586360987E-2</v>
      </c>
      <c r="AI75" s="80">
        <f t="shared" si="22"/>
        <v>820.95599329860784</v>
      </c>
      <c r="AK75" s="358" t="s">
        <v>818</v>
      </c>
      <c r="AL75" s="212">
        <f t="shared" si="21"/>
        <v>4834.3598579891259</v>
      </c>
    </row>
    <row r="76" spans="1:38" x14ac:dyDescent="0.3">
      <c r="A76" s="79" t="s">
        <v>819</v>
      </c>
      <c r="B76" s="78" t="s">
        <v>295</v>
      </c>
      <c r="C76" s="78">
        <v>16892</v>
      </c>
      <c r="D76" s="78">
        <v>381888</v>
      </c>
      <c r="E76" s="77">
        <f>$C$76/$D$76</f>
        <v>4.4232864085805262E-2</v>
      </c>
      <c r="F76" s="59"/>
      <c r="L76" s="61"/>
      <c r="M76" s="79" t="s">
        <v>819</v>
      </c>
      <c r="N76" s="63" t="s">
        <v>295</v>
      </c>
      <c r="O76" s="77">
        <f t="shared" si="24"/>
        <v>374369.9987979806</v>
      </c>
      <c r="P76" s="77">
        <f>$C$76/$D$76</f>
        <v>4.4232864085805262E-2</v>
      </c>
      <c r="Q76" s="80">
        <f t="shared" si="23"/>
        <v>16559.457274634155</v>
      </c>
      <c r="S76" s="78" t="s">
        <v>295</v>
      </c>
      <c r="T76" s="79" t="s">
        <v>819</v>
      </c>
      <c r="U76" s="69">
        <v>1908.8040000000001</v>
      </c>
      <c r="V76" s="71">
        <v>46323</v>
      </c>
      <c r="W76" s="79">
        <f>$U$76/$V$76</f>
        <v>4.1206398549316757E-2</v>
      </c>
      <c r="X76" s="70"/>
      <c r="AD76" s="74"/>
      <c r="AE76" s="78" t="s">
        <v>295</v>
      </c>
      <c r="AF76" s="79" t="s">
        <v>819</v>
      </c>
      <c r="AG76" s="77">
        <f t="shared" si="25"/>
        <v>44951.707420297178</v>
      </c>
      <c r="AH76" s="79">
        <f>$U$76/$V$76</f>
        <v>4.1206398549316757E-2</v>
      </c>
      <c r="AI76" s="80">
        <f t="shared" si="22"/>
        <v>1852.2979714330449</v>
      </c>
      <c r="AK76" s="358" t="s">
        <v>819</v>
      </c>
      <c r="AL76" s="212">
        <f t="shared" si="21"/>
        <v>18411.755246067201</v>
      </c>
    </row>
    <row r="77" spans="1:38" x14ac:dyDescent="0.3">
      <c r="A77" s="79" t="s">
        <v>820</v>
      </c>
      <c r="B77" s="78" t="s">
        <v>295</v>
      </c>
      <c r="C77" s="78">
        <v>37395.999999999985</v>
      </c>
      <c r="D77" s="78">
        <v>381888</v>
      </c>
      <c r="E77" s="77">
        <f>$C$77/$D$77</f>
        <v>9.7923998659292744E-2</v>
      </c>
      <c r="F77" s="59"/>
      <c r="L77" s="61"/>
      <c r="M77" s="79" t="s">
        <v>820</v>
      </c>
      <c r="N77" s="63" t="s">
        <v>295</v>
      </c>
      <c r="O77" s="77">
        <f t="shared" si="24"/>
        <v>374369.9987979806</v>
      </c>
      <c r="P77" s="77">
        <f>$C$77/$D$77</f>
        <v>9.7923998659292744E-2</v>
      </c>
      <c r="Q77" s="80">
        <f t="shared" si="23"/>
        <v>36659.80726037288</v>
      </c>
      <c r="S77" s="78" t="s">
        <v>295</v>
      </c>
      <c r="T77" s="79" t="s">
        <v>820</v>
      </c>
      <c r="U77" s="69">
        <v>3937</v>
      </c>
      <c r="V77" s="71">
        <v>46323</v>
      </c>
      <c r="W77" s="79">
        <f>$U$77/$V$77</f>
        <v>8.4990177665522526E-2</v>
      </c>
      <c r="X77" s="70"/>
      <c r="AD77" s="74"/>
      <c r="AE77" s="78" t="s">
        <v>295</v>
      </c>
      <c r="AF77" s="79" t="s">
        <v>820</v>
      </c>
      <c r="AG77" s="77">
        <f t="shared" si="25"/>
        <v>44951.707420297178</v>
      </c>
      <c r="AH77" s="79">
        <f>$U$77/$V$77</f>
        <v>8.4990177665522526E-2</v>
      </c>
      <c r="AI77" s="80">
        <f t="shared" si="22"/>
        <v>3820.4536000196445</v>
      </c>
      <c r="AK77" s="358" t="s">
        <v>820</v>
      </c>
      <c r="AL77" s="212">
        <f t="shared" si="21"/>
        <v>40480.260860392526</v>
      </c>
    </row>
    <row r="78" spans="1:38" x14ac:dyDescent="0.3">
      <c r="A78" s="79" t="s">
        <v>821</v>
      </c>
      <c r="B78" s="78" t="s">
        <v>295</v>
      </c>
      <c r="C78" s="78">
        <v>7064.9999999999982</v>
      </c>
      <c r="D78" s="78">
        <v>381888</v>
      </c>
      <c r="E78" s="77">
        <f>$C$78/$D$78</f>
        <v>1.850018853695324E-2</v>
      </c>
      <c r="F78" s="59"/>
      <c r="L78" s="61"/>
      <c r="M78" s="79" t="s">
        <v>821</v>
      </c>
      <c r="N78" s="63" t="s">
        <v>295</v>
      </c>
      <c r="O78" s="77">
        <f t="shared" si="24"/>
        <v>374369.9987979806</v>
      </c>
      <c r="P78" s="77">
        <f>$C$78/$D$78</f>
        <v>1.850018853695324E-2</v>
      </c>
      <c r="Q78" s="80">
        <f t="shared" si="23"/>
        <v>6925.9155603415984</v>
      </c>
      <c r="S78" s="78" t="s">
        <v>295</v>
      </c>
      <c r="T78" s="79" t="s">
        <v>821</v>
      </c>
      <c r="U78" s="69">
        <v>864</v>
      </c>
      <c r="V78" s="71">
        <v>46323</v>
      </c>
      <c r="W78" s="79">
        <f>$U$78/$V$78</f>
        <v>1.8651641733048379E-2</v>
      </c>
      <c r="X78" s="70"/>
      <c r="AD78" s="74"/>
      <c r="AE78" s="78" t="s">
        <v>295</v>
      </c>
      <c r="AF78" s="79" t="s">
        <v>821</v>
      </c>
      <c r="AG78" s="77">
        <f t="shared" si="25"/>
        <v>44951.707420297178</v>
      </c>
      <c r="AH78" s="79">
        <f>$U$78/$V$78</f>
        <v>1.8651641733048379E-2</v>
      </c>
      <c r="AI78" s="80">
        <f t="shared" si="22"/>
        <v>838.42314209219535</v>
      </c>
      <c r="AK78" s="358" t="s">
        <v>821</v>
      </c>
      <c r="AL78" s="212">
        <f t="shared" si="21"/>
        <v>7764.3387024337935</v>
      </c>
    </row>
    <row r="79" spans="1:38" x14ac:dyDescent="0.3">
      <c r="A79" s="79" t="s">
        <v>822</v>
      </c>
      <c r="B79" s="78" t="s">
        <v>295</v>
      </c>
      <c r="C79" s="78">
        <v>0</v>
      </c>
      <c r="D79" s="78">
        <v>381888</v>
      </c>
      <c r="E79" s="77">
        <f>$C$79/$D$79</f>
        <v>0</v>
      </c>
      <c r="F79" s="59"/>
      <c r="L79" s="61"/>
      <c r="M79" s="79" t="s">
        <v>822</v>
      </c>
      <c r="N79" s="63" t="s">
        <v>295</v>
      </c>
      <c r="O79" s="77">
        <f t="shared" si="24"/>
        <v>374369.9987979806</v>
      </c>
      <c r="P79" s="77">
        <f>$C$79/$D$79</f>
        <v>0</v>
      </c>
      <c r="Q79" s="80">
        <f t="shared" si="23"/>
        <v>0</v>
      </c>
      <c r="S79" s="78" t="s">
        <v>295</v>
      </c>
      <c r="T79" s="79" t="s">
        <v>822</v>
      </c>
      <c r="U79" s="69">
        <v>2.1960000000000002</v>
      </c>
      <c r="V79" s="71">
        <v>46323</v>
      </c>
      <c r="W79" s="79">
        <f>$U$79/$V$79</f>
        <v>4.7406256071497963E-5</v>
      </c>
      <c r="X79" s="70"/>
      <c r="AD79" s="74"/>
      <c r="AE79" s="78" t="s">
        <v>295</v>
      </c>
      <c r="AF79" s="79" t="s">
        <v>822</v>
      </c>
      <c r="AG79" s="77">
        <f t="shared" si="25"/>
        <v>44951.707420297178</v>
      </c>
      <c r="AH79" s="79">
        <f>$U$79/$V$79</f>
        <v>4.7406256071497963E-5</v>
      </c>
      <c r="AI79" s="80">
        <f t="shared" si="22"/>
        <v>2.130992152817663</v>
      </c>
      <c r="AK79" s="358" t="s">
        <v>822</v>
      </c>
      <c r="AL79" s="212">
        <f t="shared" si="21"/>
        <v>2.130992152817663</v>
      </c>
    </row>
    <row r="80" spans="1:38" x14ac:dyDescent="0.3">
      <c r="A80" s="79" t="s">
        <v>823</v>
      </c>
      <c r="B80" s="77" t="s">
        <v>190</v>
      </c>
      <c r="C80" s="58">
        <v>1104</v>
      </c>
      <c r="D80" s="58">
        <v>180416</v>
      </c>
      <c r="E80" s="77">
        <f>$C$80/$D$80</f>
        <v>6.1191912025540971E-3</v>
      </c>
      <c r="F80" s="59"/>
      <c r="L80" s="61"/>
      <c r="M80" s="79" t="s">
        <v>823</v>
      </c>
      <c r="N80" s="62" t="s">
        <v>190</v>
      </c>
      <c r="O80" s="77">
        <f t="shared" ref="O80:O88" si="26">$H$13*EXP($J$13*20)</f>
        <v>175130.57985400493</v>
      </c>
      <c r="P80" s="77">
        <f>$C$80/$D$80</f>
        <v>6.1191912025540971E-3</v>
      </c>
      <c r="Q80" s="80">
        <f t="shared" si="23"/>
        <v>1071.6575035408248</v>
      </c>
      <c r="S80" s="77" t="s">
        <v>190</v>
      </c>
      <c r="T80" s="79" t="s">
        <v>823</v>
      </c>
      <c r="U80" s="69">
        <v>161.76599999999999</v>
      </c>
      <c r="V80" s="72">
        <v>23549.999999999996</v>
      </c>
      <c r="W80" s="79">
        <f>$U$80/$V$80</f>
        <v>6.8690445859872617E-3</v>
      </c>
      <c r="X80" s="70"/>
      <c r="AD80" s="74"/>
      <c r="AE80" s="77" t="s">
        <v>190</v>
      </c>
      <c r="AF80" s="79" t="s">
        <v>823</v>
      </c>
      <c r="AG80" s="77">
        <f t="shared" ref="AG80:AG88" si="27">$Z$13*EXP($AB$13*20)</f>
        <v>17497.142623868618</v>
      </c>
      <c r="AH80" s="79">
        <f>$U$80/$V$80</f>
        <v>6.8690445859872617E-3</v>
      </c>
      <c r="AI80" s="80">
        <f t="shared" si="22"/>
        <v>120.18865281073168</v>
      </c>
      <c r="AK80" s="358" t="s">
        <v>823</v>
      </c>
      <c r="AL80" s="212">
        <f t="shared" si="21"/>
        <v>1191.8461563515564</v>
      </c>
    </row>
    <row r="81" spans="1:38" x14ac:dyDescent="0.3">
      <c r="A81" s="79" t="s">
        <v>824</v>
      </c>
      <c r="B81" s="77" t="s">
        <v>190</v>
      </c>
      <c r="C81" s="58">
        <v>1713</v>
      </c>
      <c r="D81" s="58">
        <v>180416</v>
      </c>
      <c r="E81" s="77">
        <f>$C$81/$D$81</f>
        <v>9.4947233061369284E-3</v>
      </c>
      <c r="F81" s="59"/>
      <c r="L81" s="61"/>
      <c r="M81" s="79" t="s">
        <v>824</v>
      </c>
      <c r="N81" s="62" t="s">
        <v>190</v>
      </c>
      <c r="O81" s="77">
        <f t="shared" si="26"/>
        <v>175130.57985400493</v>
      </c>
      <c r="P81" s="77">
        <f>$C$81/$D$81</f>
        <v>9.4947233061369284E-3</v>
      </c>
      <c r="Q81" s="80">
        <f t="shared" si="23"/>
        <v>1662.8163981570949</v>
      </c>
      <c r="S81" s="77" t="s">
        <v>190</v>
      </c>
      <c r="T81" s="79" t="s">
        <v>824</v>
      </c>
      <c r="U81" s="69">
        <v>212.34399999999999</v>
      </c>
      <c r="V81" s="72">
        <v>23549.999999999996</v>
      </c>
      <c r="W81" s="79">
        <f>$U$81/$V$81</f>
        <v>9.0167303609341842E-3</v>
      </c>
      <c r="X81" s="70"/>
      <c r="AD81" s="74"/>
      <c r="AE81" s="77" t="s">
        <v>190</v>
      </c>
      <c r="AF81" s="79" t="s">
        <v>824</v>
      </c>
      <c r="AG81" s="77">
        <f t="shared" si="27"/>
        <v>17497.142623868618</v>
      </c>
      <c r="AH81" s="79">
        <f>$U$81/$V$81</f>
        <v>9.0167303609341842E-3</v>
      </c>
      <c r="AI81" s="80">
        <f t="shared" si="22"/>
        <v>157.76701712623179</v>
      </c>
      <c r="AK81" s="358" t="s">
        <v>824</v>
      </c>
      <c r="AL81" s="212">
        <f t="shared" si="21"/>
        <v>1820.5834152833268</v>
      </c>
    </row>
    <row r="82" spans="1:38" x14ac:dyDescent="0.3">
      <c r="A82" s="79" t="s">
        <v>825</v>
      </c>
      <c r="B82" s="77" t="s">
        <v>190</v>
      </c>
      <c r="C82" s="58">
        <v>87772</v>
      </c>
      <c r="D82" s="58">
        <v>180416</v>
      </c>
      <c r="E82" s="77">
        <f>$C$82/$D$82</f>
        <v>0.48649787158566865</v>
      </c>
      <c r="F82" s="59"/>
      <c r="L82" s="61"/>
      <c r="M82" s="79" t="s">
        <v>825</v>
      </c>
      <c r="N82" s="62" t="s">
        <v>190</v>
      </c>
      <c r="O82" s="77">
        <f t="shared" si="26"/>
        <v>175130.57985400493</v>
      </c>
      <c r="P82" s="77">
        <f>$C$82/$D$82</f>
        <v>0.48649787158566865</v>
      </c>
      <c r="Q82" s="80">
        <f t="shared" si="23"/>
        <v>85200.654348537384</v>
      </c>
      <c r="S82" s="77" t="s">
        <v>190</v>
      </c>
      <c r="T82" s="79" t="s">
        <v>825</v>
      </c>
      <c r="U82" s="69">
        <v>10069.16</v>
      </c>
      <c r="V82" s="72">
        <v>23549.999999999996</v>
      </c>
      <c r="W82" s="79">
        <f>$U$82/$V$82</f>
        <v>0.42756518046709135</v>
      </c>
      <c r="X82" s="70"/>
      <c r="AD82" s="74"/>
      <c r="AE82" s="77" t="s">
        <v>190</v>
      </c>
      <c r="AF82" s="79" t="s">
        <v>825</v>
      </c>
      <c r="AG82" s="77">
        <f t="shared" si="27"/>
        <v>17497.142623868618</v>
      </c>
      <c r="AH82" s="79">
        <f>$U$82/$V$82</f>
        <v>0.42756518046709135</v>
      </c>
      <c r="AI82" s="80">
        <f t="shared" si="22"/>
        <v>7481.1689436328224</v>
      </c>
      <c r="AK82" s="358" t="s">
        <v>825</v>
      </c>
      <c r="AL82" s="212">
        <f t="shared" si="21"/>
        <v>92681.8232921702</v>
      </c>
    </row>
    <row r="83" spans="1:38" x14ac:dyDescent="0.3">
      <c r="A83" s="79" t="s">
        <v>826</v>
      </c>
      <c r="B83" s="77" t="s">
        <v>190</v>
      </c>
      <c r="C83" s="58">
        <v>18198</v>
      </c>
      <c r="D83" s="58">
        <v>180416</v>
      </c>
      <c r="E83" s="77">
        <f>$C$83/$D$83</f>
        <v>0.10086688542036183</v>
      </c>
      <c r="F83" s="59"/>
      <c r="L83" s="61"/>
      <c r="M83" s="79" t="s">
        <v>826</v>
      </c>
      <c r="N83" s="62" t="s">
        <v>190</v>
      </c>
      <c r="O83" s="77">
        <f t="shared" si="26"/>
        <v>175130.57985400493</v>
      </c>
      <c r="P83" s="77">
        <f>$C$83/$D$83</f>
        <v>0.10086688542036183</v>
      </c>
      <c r="Q83" s="80">
        <f t="shared" si="23"/>
        <v>17664.876131735444</v>
      </c>
      <c r="S83" s="77" t="s">
        <v>190</v>
      </c>
      <c r="T83" s="79" t="s">
        <v>826</v>
      </c>
      <c r="U83" s="69">
        <v>3870.49</v>
      </c>
      <c r="V83" s="72">
        <v>23549.999999999996</v>
      </c>
      <c r="W83" s="79">
        <f>$U$83/$V$83</f>
        <v>0.16435201698513802</v>
      </c>
      <c r="X83" s="70"/>
      <c r="AD83" s="74"/>
      <c r="AE83" s="77" t="s">
        <v>190</v>
      </c>
      <c r="AF83" s="79" t="s">
        <v>826</v>
      </c>
      <c r="AG83" s="77">
        <f t="shared" si="27"/>
        <v>17497.142623868618</v>
      </c>
      <c r="AH83" s="79">
        <f>$U$83/$V$83</f>
        <v>0.16435201698513802</v>
      </c>
      <c r="AI83" s="80">
        <f t="shared" si="22"/>
        <v>2875.6906817094373</v>
      </c>
      <c r="AK83" s="358" t="s">
        <v>826</v>
      </c>
      <c r="AL83" s="212">
        <f t="shared" si="21"/>
        <v>20540.566813444882</v>
      </c>
    </row>
    <row r="84" spans="1:38" x14ac:dyDescent="0.3">
      <c r="A84" s="79" t="s">
        <v>827</v>
      </c>
      <c r="B84" s="77" t="s">
        <v>190</v>
      </c>
      <c r="C84" s="58">
        <v>30313</v>
      </c>
      <c r="D84" s="58">
        <v>180416</v>
      </c>
      <c r="E84" s="77">
        <f>$C$84/$D$84</f>
        <v>0.16801724902447676</v>
      </c>
      <c r="F84" s="59"/>
      <c r="L84" s="61"/>
      <c r="M84" s="79" t="s">
        <v>827</v>
      </c>
      <c r="N84" s="62" t="s">
        <v>190</v>
      </c>
      <c r="O84" s="77">
        <f t="shared" si="26"/>
        <v>175130.57985400493</v>
      </c>
      <c r="P84" s="77">
        <f>$C$84/$D$84</f>
        <v>0.16801724902447676</v>
      </c>
      <c r="Q84" s="80">
        <f t="shared" si="23"/>
        <v>29424.958247131359</v>
      </c>
      <c r="S84" s="77" t="s">
        <v>190</v>
      </c>
      <c r="T84" s="79" t="s">
        <v>827</v>
      </c>
      <c r="U84" s="69">
        <v>3697.1279999999997</v>
      </c>
      <c r="V84" s="72">
        <v>23549.999999999996</v>
      </c>
      <c r="W84" s="79">
        <f>$U$84/$V$84</f>
        <v>0.15699057324840765</v>
      </c>
      <c r="X84" s="70"/>
      <c r="AD84" s="74"/>
      <c r="AE84" s="77" t="s">
        <v>190</v>
      </c>
      <c r="AF84" s="79" t="s">
        <v>827</v>
      </c>
      <c r="AG84" s="77">
        <f t="shared" si="27"/>
        <v>17497.142623868618</v>
      </c>
      <c r="AH84" s="79">
        <f>$U$84/$V$84</f>
        <v>0.15699057324840765</v>
      </c>
      <c r="AI84" s="80">
        <f t="shared" si="22"/>
        <v>2746.8864507302819</v>
      </c>
      <c r="AK84" s="358" t="s">
        <v>827</v>
      </c>
      <c r="AL84" s="212">
        <f t="shared" si="21"/>
        <v>32171.844697861641</v>
      </c>
    </row>
    <row r="85" spans="1:38" x14ac:dyDescent="0.3">
      <c r="A85" s="79" t="s">
        <v>828</v>
      </c>
      <c r="B85" s="77" t="s">
        <v>190</v>
      </c>
      <c r="C85" s="58">
        <v>29351</v>
      </c>
      <c r="D85" s="58">
        <v>180416</v>
      </c>
      <c r="E85" s="77">
        <f>$C$85/$D$85</f>
        <v>0.16268512770485988</v>
      </c>
      <c r="F85" s="59"/>
      <c r="L85" s="61"/>
      <c r="M85" s="79" t="s">
        <v>828</v>
      </c>
      <c r="N85" s="62" t="s">
        <v>190</v>
      </c>
      <c r="O85" s="77">
        <f t="shared" si="26"/>
        <v>175130.57985400493</v>
      </c>
      <c r="P85" s="77">
        <f>$C$85/$D$85</f>
        <v>0.16268512770485988</v>
      </c>
      <c r="Q85" s="80">
        <f t="shared" si="23"/>
        <v>28491.140748574951</v>
      </c>
      <c r="S85" s="77" t="s">
        <v>190</v>
      </c>
      <c r="T85" s="79" t="s">
        <v>828</v>
      </c>
      <c r="U85" s="69">
        <v>2003.4559999999999</v>
      </c>
      <c r="V85" s="72">
        <v>23549.999999999996</v>
      </c>
      <c r="W85" s="79">
        <f>$U$85/$V$85</f>
        <v>8.5072441613588123E-2</v>
      </c>
      <c r="X85" s="70"/>
      <c r="AD85" s="74"/>
      <c r="AE85" s="77" t="s">
        <v>190</v>
      </c>
      <c r="AF85" s="79" t="s">
        <v>828</v>
      </c>
      <c r="AG85" s="77">
        <f t="shared" si="27"/>
        <v>17497.142623868618</v>
      </c>
      <c r="AH85" s="79">
        <f>$U$85/$V$85</f>
        <v>8.5072441613588123E-2</v>
      </c>
      <c r="AI85" s="80">
        <f t="shared" si="22"/>
        <v>1488.524644273687</v>
      </c>
      <c r="AK85" s="358" t="s">
        <v>828</v>
      </c>
      <c r="AL85" s="212">
        <f t="shared" si="21"/>
        <v>29979.665392848638</v>
      </c>
    </row>
    <row r="86" spans="1:38" x14ac:dyDescent="0.3">
      <c r="A86" s="79" t="s">
        <v>829</v>
      </c>
      <c r="B86" s="77" t="s">
        <v>190</v>
      </c>
      <c r="C86" s="58">
        <v>6504</v>
      </c>
      <c r="D86" s="58">
        <v>180416</v>
      </c>
      <c r="E86" s="77">
        <f>$C$86/$D$86</f>
        <v>3.6050017736786094E-2</v>
      </c>
      <c r="F86" s="59"/>
      <c r="L86" s="61"/>
      <c r="M86" s="79" t="s">
        <v>829</v>
      </c>
      <c r="N86" s="62" t="s">
        <v>190</v>
      </c>
      <c r="O86" s="77">
        <f t="shared" si="26"/>
        <v>175130.57985400493</v>
      </c>
      <c r="P86" s="77">
        <f>$C$86/$D$86</f>
        <v>3.6050017736786094E-2</v>
      </c>
      <c r="Q86" s="80">
        <f t="shared" si="23"/>
        <v>6313.4605099905111</v>
      </c>
      <c r="S86" s="77" t="s">
        <v>190</v>
      </c>
      <c r="T86" s="79" t="s">
        <v>829</v>
      </c>
      <c r="U86" s="69">
        <v>1342.9759999999999</v>
      </c>
      <c r="V86" s="72">
        <v>23549.999999999996</v>
      </c>
      <c r="W86" s="79">
        <f>$U$86/$V$86</f>
        <v>5.7026581740976648E-2</v>
      </c>
      <c r="X86" s="70"/>
      <c r="AD86" s="74"/>
      <c r="AE86" s="77" t="s">
        <v>190</v>
      </c>
      <c r="AF86" s="79" t="s">
        <v>829</v>
      </c>
      <c r="AG86" s="77">
        <f t="shared" si="27"/>
        <v>17497.142623868618</v>
      </c>
      <c r="AH86" s="79">
        <f>$U$86/$V$86</f>
        <v>5.7026581740976648E-2</v>
      </c>
      <c r="AI86" s="80">
        <f t="shared" si="22"/>
        <v>997.80223407357039</v>
      </c>
      <c r="AK86" s="358" t="s">
        <v>829</v>
      </c>
      <c r="AL86" s="212">
        <f t="shared" si="21"/>
        <v>7311.2627440640817</v>
      </c>
    </row>
    <row r="87" spans="1:38" x14ac:dyDescent="0.3">
      <c r="A87" s="79" t="s">
        <v>830</v>
      </c>
      <c r="B87" s="77" t="s">
        <v>190</v>
      </c>
      <c r="C87" s="58">
        <v>5310</v>
      </c>
      <c r="D87" s="58">
        <v>180416</v>
      </c>
      <c r="E87" s="77">
        <f>$C$87/$D$87</f>
        <v>2.9431979425328131E-2</v>
      </c>
      <c r="F87" s="59"/>
      <c r="L87" s="61"/>
      <c r="M87" s="79" t="s">
        <v>830</v>
      </c>
      <c r="N87" s="62" t="s">
        <v>190</v>
      </c>
      <c r="O87" s="77">
        <f t="shared" si="26"/>
        <v>175130.57985400493</v>
      </c>
      <c r="P87" s="77">
        <f>$C$87/$D$87</f>
        <v>2.9431979425328131E-2</v>
      </c>
      <c r="Q87" s="80">
        <f t="shared" si="23"/>
        <v>5154.4396230088587</v>
      </c>
      <c r="S87" s="77" t="s">
        <v>190</v>
      </c>
      <c r="T87" s="79" t="s">
        <v>830</v>
      </c>
      <c r="U87" s="69">
        <v>2157.5680000000002</v>
      </c>
      <c r="V87" s="72">
        <v>23549.999999999996</v>
      </c>
      <c r="W87" s="79">
        <f>$U$87/$V$87</f>
        <v>9.161647558386414E-2</v>
      </c>
      <c r="X87" s="70"/>
      <c r="AD87" s="74"/>
      <c r="AE87" s="77" t="s">
        <v>190</v>
      </c>
      <c r="AF87" s="79" t="s">
        <v>830</v>
      </c>
      <c r="AG87" s="77">
        <f t="shared" si="27"/>
        <v>17497.142623868618</v>
      </c>
      <c r="AH87" s="79">
        <f>$U$87/$V$87</f>
        <v>9.161647558386414E-2</v>
      </c>
      <c r="AI87" s="80">
        <f t="shared" si="22"/>
        <v>1603.0265399870477</v>
      </c>
      <c r="AK87" s="358" t="s">
        <v>830</v>
      </c>
      <c r="AL87" s="212">
        <f t="shared" si="21"/>
        <v>6757.4661629959064</v>
      </c>
    </row>
    <row r="88" spans="1:38" x14ac:dyDescent="0.3">
      <c r="A88" s="79" t="s">
        <v>831</v>
      </c>
      <c r="B88" s="57" t="s">
        <v>190</v>
      </c>
      <c r="C88" s="58">
        <v>151</v>
      </c>
      <c r="D88" s="58">
        <v>180416</v>
      </c>
      <c r="E88" s="77">
        <f>$C$88/$D$88</f>
        <v>8.3695459382759842E-4</v>
      </c>
      <c r="F88" s="59"/>
      <c r="L88" s="61"/>
      <c r="M88" s="79" t="s">
        <v>831</v>
      </c>
      <c r="N88" s="62" t="s">
        <v>190</v>
      </c>
      <c r="O88" s="77">
        <f t="shared" si="26"/>
        <v>175130.57985400493</v>
      </c>
      <c r="P88" s="77">
        <f>$C$88/$D$88</f>
        <v>8.3695459382759842E-4</v>
      </c>
      <c r="Q88" s="80">
        <f t="shared" si="23"/>
        <v>146.57634332850049</v>
      </c>
      <c r="S88" s="67" t="s">
        <v>190</v>
      </c>
      <c r="T88" s="79" t="s">
        <v>831</v>
      </c>
      <c r="U88" s="69">
        <v>35.112000000000002</v>
      </c>
      <c r="V88" s="71">
        <v>23549.999999999996</v>
      </c>
      <c r="W88" s="79">
        <f>$U$88/$V$88</f>
        <v>1.4909554140127392E-3</v>
      </c>
      <c r="X88" s="70"/>
      <c r="AD88" s="74"/>
      <c r="AE88" s="75" t="s">
        <v>190</v>
      </c>
      <c r="AF88" s="79" t="s">
        <v>831</v>
      </c>
      <c r="AG88" s="77">
        <f t="shared" si="27"/>
        <v>17497.142623868618</v>
      </c>
      <c r="AH88" s="79">
        <f>$U$88/$V$88</f>
        <v>1.4909554140127392E-3</v>
      </c>
      <c r="AI88" s="80">
        <f t="shared" si="22"/>
        <v>26.087459524809983</v>
      </c>
      <c r="AK88" s="358" t="s">
        <v>831</v>
      </c>
      <c r="AL88" s="212">
        <f t="shared" si="21"/>
        <v>172.66380285331047</v>
      </c>
    </row>
    <row r="89" spans="1:38" x14ac:dyDescent="0.3">
      <c r="A89" s="79" t="s">
        <v>832</v>
      </c>
      <c r="B89" s="78" t="s">
        <v>295</v>
      </c>
      <c r="C89" s="78">
        <v>112207</v>
      </c>
      <c r="D89" s="78">
        <v>381888</v>
      </c>
      <c r="E89" s="77">
        <f>$C$89/$D$89</f>
        <v>0.29382174878498407</v>
      </c>
      <c r="F89" s="59"/>
      <c r="L89" s="61"/>
      <c r="M89" s="79" t="s">
        <v>832</v>
      </c>
      <c r="N89" s="63" t="s">
        <v>295</v>
      </c>
      <c r="O89" s="77">
        <f t="shared" ref="O89:O96" si="28">$H$11*EXP($J$11*20)</f>
        <v>374369.9987979806</v>
      </c>
      <c r="P89" s="77">
        <f>$C$89/$D$89</f>
        <v>0.29382174878498407</v>
      </c>
      <c r="Q89" s="80">
        <f t="shared" si="23"/>
        <v>109998.04773945504</v>
      </c>
      <c r="S89" s="78" t="s">
        <v>295</v>
      </c>
      <c r="T89" s="79" t="s">
        <v>832</v>
      </c>
      <c r="U89" s="69">
        <v>12252</v>
      </c>
      <c r="V89" s="71">
        <v>46323</v>
      </c>
      <c r="W89" s="79">
        <f>$U$89/$V$89</f>
        <v>0.26449064179781101</v>
      </c>
      <c r="X89" s="70"/>
      <c r="AD89" s="74"/>
      <c r="AE89" s="78" t="s">
        <v>295</v>
      </c>
      <c r="AF89" s="79" t="s">
        <v>832</v>
      </c>
      <c r="AG89" s="77">
        <f t="shared" ref="AG89:AG96" si="29">$Z$11*EXP($AB$11*20)</f>
        <v>44951.707420297178</v>
      </c>
      <c r="AH89" s="79">
        <f>$U$89/$V$89</f>
        <v>0.26449064179781101</v>
      </c>
      <c r="AI89" s="80">
        <f t="shared" si="22"/>
        <v>11889.305945501825</v>
      </c>
      <c r="AK89" s="358" t="s">
        <v>832</v>
      </c>
      <c r="AL89" s="212">
        <f t="shared" si="21"/>
        <v>121887.35368495686</v>
      </c>
    </row>
    <row r="90" spans="1:38" x14ac:dyDescent="0.3">
      <c r="A90" s="79" t="s">
        <v>833</v>
      </c>
      <c r="B90" s="78" t="s">
        <v>295</v>
      </c>
      <c r="C90" s="78">
        <v>8595</v>
      </c>
      <c r="D90" s="78">
        <v>381888</v>
      </c>
      <c r="E90" s="77">
        <f>$C$90/$D$90</f>
        <v>2.2506598793363499E-2</v>
      </c>
      <c r="F90" s="59"/>
      <c r="L90" s="61"/>
      <c r="M90" s="79" t="s">
        <v>833</v>
      </c>
      <c r="N90" s="63" t="s">
        <v>295</v>
      </c>
      <c r="O90" s="77">
        <f t="shared" si="28"/>
        <v>374369.9987979806</v>
      </c>
      <c r="P90" s="77">
        <f>$C$90/$D$90</f>
        <v>2.2506598793363499E-2</v>
      </c>
      <c r="Q90" s="80">
        <f t="shared" si="23"/>
        <v>8425.7953632181252</v>
      </c>
      <c r="S90" s="78" t="s">
        <v>295</v>
      </c>
      <c r="T90" s="79" t="s">
        <v>833</v>
      </c>
      <c r="U90" s="69">
        <v>946</v>
      </c>
      <c r="V90" s="71">
        <v>46323</v>
      </c>
      <c r="W90" s="79">
        <f>$U$90/$V$90</f>
        <v>2.0421820693823801E-2</v>
      </c>
      <c r="X90" s="70"/>
      <c r="AD90" s="74"/>
      <c r="AE90" s="78" t="s">
        <v>295</v>
      </c>
      <c r="AF90" s="79" t="s">
        <v>833</v>
      </c>
      <c r="AG90" s="77">
        <f t="shared" si="29"/>
        <v>44951.707420297178</v>
      </c>
      <c r="AH90" s="79">
        <f>$U$90/$V$90</f>
        <v>2.0421820693823801E-2</v>
      </c>
      <c r="AI90" s="80">
        <f t="shared" si="22"/>
        <v>917.99570881853776</v>
      </c>
      <c r="AK90" s="358" t="s">
        <v>833</v>
      </c>
      <c r="AL90" s="212">
        <f t="shared" si="21"/>
        <v>9343.7910720366635</v>
      </c>
    </row>
    <row r="91" spans="1:38" x14ac:dyDescent="0.3">
      <c r="A91" s="79" t="s">
        <v>834</v>
      </c>
      <c r="B91" s="78" t="s">
        <v>295</v>
      </c>
      <c r="C91" s="78">
        <v>54722</v>
      </c>
      <c r="D91" s="78">
        <v>381888</v>
      </c>
      <c r="E91" s="77">
        <f>$C$91/$D$91</f>
        <v>0.14329332160214514</v>
      </c>
      <c r="F91" s="59"/>
      <c r="L91" s="61"/>
      <c r="M91" s="79" t="s">
        <v>834</v>
      </c>
      <c r="N91" s="63" t="s">
        <v>295</v>
      </c>
      <c r="O91" s="77">
        <f t="shared" si="28"/>
        <v>374369.9987979806</v>
      </c>
      <c r="P91" s="77">
        <f>$C$91/$D$91</f>
        <v>0.14329332160214514</v>
      </c>
      <c r="Q91" s="80">
        <f t="shared" si="23"/>
        <v>53644.720635953723</v>
      </c>
      <c r="S91" s="78" t="s">
        <v>295</v>
      </c>
      <c r="T91" s="79" t="s">
        <v>834</v>
      </c>
      <c r="U91" s="69">
        <v>5843</v>
      </c>
      <c r="V91" s="71">
        <v>46323</v>
      </c>
      <c r="W91" s="79">
        <f>$U$91/$V$91</f>
        <v>0.12613604472940007</v>
      </c>
      <c r="X91" s="70"/>
      <c r="AD91" s="74"/>
      <c r="AE91" s="78" t="s">
        <v>295</v>
      </c>
      <c r="AF91" s="79" t="s">
        <v>834</v>
      </c>
      <c r="AG91" s="77">
        <f t="shared" si="29"/>
        <v>44951.707420297178</v>
      </c>
      <c r="AH91" s="79">
        <f>$U$91/$V$91</f>
        <v>0.12613604472940007</v>
      </c>
      <c r="AI91" s="80">
        <f t="shared" si="22"/>
        <v>5670.0305778295096</v>
      </c>
      <c r="AK91" s="358" t="s">
        <v>834</v>
      </c>
      <c r="AL91" s="212">
        <f t="shared" si="21"/>
        <v>59314.751213783231</v>
      </c>
    </row>
    <row r="92" spans="1:38" x14ac:dyDescent="0.3">
      <c r="A92" s="79" t="s">
        <v>835</v>
      </c>
      <c r="B92" s="78" t="s">
        <v>295</v>
      </c>
      <c r="C92" s="78">
        <v>14286</v>
      </c>
      <c r="D92" s="78">
        <v>381888</v>
      </c>
      <c r="E92" s="77">
        <f>$C$92/$D$92</f>
        <v>3.7408873805932628E-2</v>
      </c>
      <c r="F92" s="59"/>
      <c r="L92" s="61"/>
      <c r="M92" s="79" t="s">
        <v>835</v>
      </c>
      <c r="N92" s="63" t="s">
        <v>295</v>
      </c>
      <c r="O92" s="77">
        <f t="shared" si="28"/>
        <v>374369.9987979806</v>
      </c>
      <c r="P92" s="77">
        <f>$C$92/$D$92</f>
        <v>3.7408873805932628E-2</v>
      </c>
      <c r="Q92" s="80">
        <f t="shared" si="23"/>
        <v>14004.760041760806</v>
      </c>
      <c r="S92" s="78" t="s">
        <v>295</v>
      </c>
      <c r="T92" s="79" t="s">
        <v>835</v>
      </c>
      <c r="U92" s="69">
        <v>1757</v>
      </c>
      <c r="V92" s="71">
        <v>46323</v>
      </c>
      <c r="W92" s="79">
        <f>$U$92/$V$92</f>
        <v>3.7929322366858795E-2</v>
      </c>
      <c r="X92" s="70"/>
      <c r="AD92" s="74"/>
      <c r="AE92" s="78" t="s">
        <v>295</v>
      </c>
      <c r="AF92" s="79" t="s">
        <v>835</v>
      </c>
      <c r="AG92" s="77">
        <f t="shared" si="29"/>
        <v>44951.707420297178</v>
      </c>
      <c r="AH92" s="79">
        <f>$U$92/$V$92</f>
        <v>3.7929322366858795E-2</v>
      </c>
      <c r="AI92" s="80">
        <f t="shared" si="22"/>
        <v>1704.9878016851701</v>
      </c>
      <c r="AK92" s="358" t="s">
        <v>835</v>
      </c>
      <c r="AL92" s="212">
        <f t="shared" si="21"/>
        <v>15709.747843445977</v>
      </c>
    </row>
    <row r="93" spans="1:38" x14ac:dyDescent="0.3">
      <c r="A93" s="79" t="s">
        <v>836</v>
      </c>
      <c r="B93" s="78" t="s">
        <v>295</v>
      </c>
      <c r="C93" s="78">
        <v>16060</v>
      </c>
      <c r="D93" s="78">
        <v>381888</v>
      </c>
      <c r="E93" s="77">
        <f>$C$93/$D$93</f>
        <v>4.2054214848332494E-2</v>
      </c>
      <c r="F93" s="59"/>
      <c r="L93" s="61"/>
      <c r="M93" s="79" t="s">
        <v>836</v>
      </c>
      <c r="N93" s="63" t="s">
        <v>295</v>
      </c>
      <c r="O93" s="77">
        <f t="shared" si="28"/>
        <v>374369.9987979806</v>
      </c>
      <c r="P93" s="77">
        <f>$C$93/$D$93</f>
        <v>4.2054214848332494E-2</v>
      </c>
      <c r="Q93" s="80">
        <f t="shared" si="23"/>
        <v>15743.836362220254</v>
      </c>
      <c r="S93" s="78" t="s">
        <v>295</v>
      </c>
      <c r="T93" s="79" t="s">
        <v>836</v>
      </c>
      <c r="U93" s="69">
        <v>2716</v>
      </c>
      <c r="V93" s="71">
        <v>46323</v>
      </c>
      <c r="W93" s="79">
        <f>$U$93/$V$93</f>
        <v>5.8631781188610413E-2</v>
      </c>
      <c r="X93" s="70"/>
      <c r="AD93" s="74"/>
      <c r="AE93" s="78" t="s">
        <v>295</v>
      </c>
      <c r="AF93" s="79" t="s">
        <v>836</v>
      </c>
      <c r="AG93" s="77">
        <f t="shared" si="29"/>
        <v>44951.707420297178</v>
      </c>
      <c r="AH93" s="79">
        <f>$U$93/$V$93</f>
        <v>5.8631781188610413E-2</v>
      </c>
      <c r="AI93" s="80">
        <f t="shared" si="22"/>
        <v>2635.5986735212991</v>
      </c>
      <c r="AK93" s="358" t="s">
        <v>836</v>
      </c>
      <c r="AL93" s="212">
        <f t="shared" si="21"/>
        <v>18379.435035741553</v>
      </c>
    </row>
    <row r="94" spans="1:38" x14ac:dyDescent="0.3">
      <c r="A94" s="79" t="s">
        <v>837</v>
      </c>
      <c r="B94" s="78" t="s">
        <v>295</v>
      </c>
      <c r="C94" s="78">
        <v>0</v>
      </c>
      <c r="D94" s="78">
        <v>381888</v>
      </c>
      <c r="E94" s="77">
        <f>$C$94/$D$94</f>
        <v>0</v>
      </c>
      <c r="F94" s="59"/>
      <c r="L94" s="61"/>
      <c r="M94" s="79" t="s">
        <v>837</v>
      </c>
      <c r="N94" s="63" t="s">
        <v>295</v>
      </c>
      <c r="O94" s="77">
        <f t="shared" si="28"/>
        <v>374369.9987979806</v>
      </c>
      <c r="P94" s="77">
        <f>$C$94/$D$94</f>
        <v>0</v>
      </c>
      <c r="Q94" s="80">
        <f t="shared" si="23"/>
        <v>0</v>
      </c>
      <c r="S94" s="78" t="s">
        <v>295</v>
      </c>
      <c r="T94" s="79" t="s">
        <v>837</v>
      </c>
      <c r="U94" s="69">
        <v>2074.136</v>
      </c>
      <c r="V94" s="71">
        <v>46323</v>
      </c>
      <c r="W94" s="79">
        <f>$U$94/$V$94</f>
        <v>4.4775511085206054E-2</v>
      </c>
      <c r="X94" s="70"/>
      <c r="AD94" s="74"/>
      <c r="AE94" s="78" t="s">
        <v>295</v>
      </c>
      <c r="AF94" s="79" t="s">
        <v>837</v>
      </c>
      <c r="AG94" s="77">
        <f t="shared" si="29"/>
        <v>44951.707420297178</v>
      </c>
      <c r="AH94" s="79">
        <f>$U$94/$V$94</f>
        <v>4.4775511085206054E-2</v>
      </c>
      <c r="AI94" s="80">
        <f t="shared" si="22"/>
        <v>2012.7356738964556</v>
      </c>
      <c r="AK94" s="358" t="s">
        <v>837</v>
      </c>
      <c r="AL94" s="212">
        <f t="shared" si="21"/>
        <v>2012.7356738964556</v>
      </c>
    </row>
    <row r="95" spans="1:38" x14ac:dyDescent="0.3">
      <c r="A95" s="79" t="s">
        <v>838</v>
      </c>
      <c r="B95" s="78" t="s">
        <v>295</v>
      </c>
      <c r="C95" s="78">
        <v>82154</v>
      </c>
      <c r="D95" s="78">
        <v>381888</v>
      </c>
      <c r="E95" s="77">
        <f>$C$95/$D$95</f>
        <v>0.2151259007876655</v>
      </c>
      <c r="F95" s="59"/>
      <c r="L95" s="61"/>
      <c r="M95" s="79" t="s">
        <v>838</v>
      </c>
      <c r="N95" s="63" t="s">
        <v>295</v>
      </c>
      <c r="O95" s="77">
        <f t="shared" si="28"/>
        <v>374369.9987979806</v>
      </c>
      <c r="P95" s="77">
        <f>$C$95/$D$95</f>
        <v>0.2151259007876655</v>
      </c>
      <c r="Q95" s="80">
        <f t="shared" si="23"/>
        <v>80536.683219292827</v>
      </c>
      <c r="S95" s="78" t="s">
        <v>295</v>
      </c>
      <c r="T95" s="79" t="s">
        <v>838</v>
      </c>
      <c r="U95" s="69">
        <v>8327.0460000000003</v>
      </c>
      <c r="V95" s="71">
        <v>46323</v>
      </c>
      <c r="W95" s="79">
        <f>$U$95/$V$95</f>
        <v>0.17976050773913607</v>
      </c>
      <c r="X95" s="70"/>
      <c r="AD95" s="74"/>
      <c r="AE95" s="78" t="s">
        <v>295</v>
      </c>
      <c r="AF95" s="79" t="s">
        <v>838</v>
      </c>
      <c r="AG95" s="77">
        <f t="shared" si="29"/>
        <v>44951.707420297178</v>
      </c>
      <c r="AH95" s="79">
        <f>$U$95/$V$95</f>
        <v>0.17976050773913607</v>
      </c>
      <c r="AI95" s="80">
        <f t="shared" si="22"/>
        <v>8080.5417496137115</v>
      </c>
      <c r="AK95" s="358" t="s">
        <v>838</v>
      </c>
      <c r="AL95" s="212">
        <f t="shared" si="21"/>
        <v>88617.224968906536</v>
      </c>
    </row>
    <row r="96" spans="1:38" x14ac:dyDescent="0.3">
      <c r="A96" s="79" t="s">
        <v>839</v>
      </c>
      <c r="B96" s="78" t="s">
        <v>295</v>
      </c>
      <c r="C96" s="78">
        <v>28417</v>
      </c>
      <c r="D96" s="78">
        <v>381888</v>
      </c>
      <c r="E96" s="77">
        <f>$C$96/$D$96</f>
        <v>7.4411869448634149E-2</v>
      </c>
      <c r="M96" s="79" t="s">
        <v>839</v>
      </c>
      <c r="N96" s="63" t="s">
        <v>295</v>
      </c>
      <c r="O96" s="77">
        <f t="shared" si="28"/>
        <v>374369.9987979806</v>
      </c>
      <c r="P96" s="77">
        <f>$C$96/$D$96</f>
        <v>7.4411869448634149E-2</v>
      </c>
      <c r="Q96" s="80">
        <f t="shared" si="23"/>
        <v>27857.571476040655</v>
      </c>
      <c r="S96" s="78" t="s">
        <v>295</v>
      </c>
      <c r="T96" s="79" t="s">
        <v>839</v>
      </c>
      <c r="U96" s="69">
        <v>4849.8180000000002</v>
      </c>
      <c r="V96" s="71">
        <v>46323</v>
      </c>
      <c r="W96" s="79">
        <f>$U$96/$V$96</f>
        <v>0.10469568033158475</v>
      </c>
      <c r="X96" s="70"/>
      <c r="AD96" s="74"/>
      <c r="AE96" s="78" t="s">
        <v>295</v>
      </c>
      <c r="AF96" s="79" t="s">
        <v>839</v>
      </c>
      <c r="AG96" s="77">
        <f t="shared" si="29"/>
        <v>44951.707420297178</v>
      </c>
      <c r="AH96" s="79">
        <f>$U$96/$V$96</f>
        <v>0.10469568033158475</v>
      </c>
      <c r="AI96" s="80">
        <f t="shared" si="22"/>
        <v>4706.2495904343596</v>
      </c>
      <c r="AK96" s="358" t="s">
        <v>839</v>
      </c>
      <c r="AL96" s="212">
        <f t="shared" si="21"/>
        <v>32563.821066475015</v>
      </c>
    </row>
    <row r="98" spans="38:38" x14ac:dyDescent="0.3">
      <c r="AL98" s="78"/>
    </row>
  </sheetData>
  <sortState ref="AE6:AI96">
    <sortCondition ref="AF5:AF96"/>
  </sortState>
  <mergeCells count="10">
    <mergeCell ref="Y3:AC3"/>
    <mergeCell ref="AE3:AI3"/>
    <mergeCell ref="AK2:AL3"/>
    <mergeCell ref="S2:AI2"/>
    <mergeCell ref="A1:E1"/>
    <mergeCell ref="G3:K3"/>
    <mergeCell ref="A3:E3"/>
    <mergeCell ref="M3:Q3"/>
    <mergeCell ref="A2:Q2"/>
    <mergeCell ref="S3:W3"/>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
  <sheetViews>
    <sheetView workbookViewId="0">
      <selection activeCell="K36" sqref="K36"/>
    </sheetView>
  </sheetViews>
  <sheetFormatPr defaultRowHeight="14.4" x14ac:dyDescent="0.3"/>
  <sheetData>
    <row r="1" spans="1:2" s="77" customFormat="1" ht="18.600000000000001" thickBot="1" x14ac:dyDescent="0.4">
      <c r="A1" s="623" t="s">
        <v>714</v>
      </c>
      <c r="B1" s="624"/>
    </row>
    <row r="2" spans="1:2" s="77" customFormat="1" x14ac:dyDescent="0.3"/>
  </sheetData>
  <mergeCells count="1">
    <mergeCell ref="A1:B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3"/>
  <sheetViews>
    <sheetView workbookViewId="0">
      <pane xSplit="1" ySplit="1" topLeftCell="R60" activePane="bottomRight" state="frozen"/>
      <selection pane="topRight" activeCell="B1" sqref="B1"/>
      <selection pane="bottomLeft" activeCell="A2" sqref="A2"/>
      <selection pane="bottomRight" activeCell="V2" sqref="V2:V93"/>
    </sheetView>
  </sheetViews>
  <sheetFormatPr defaultRowHeight="14.4" x14ac:dyDescent="0.3"/>
  <cols>
    <col min="1" max="2" width="14.21875" style="17" customWidth="1"/>
    <col min="3" max="3" width="13.5546875" style="17" customWidth="1"/>
    <col min="4" max="4" width="15.21875" style="17" customWidth="1"/>
    <col min="5" max="5" width="14.109375" style="17" customWidth="1"/>
    <col min="6" max="6" width="14.77734375" style="17" customWidth="1"/>
    <col min="7" max="7" width="12.77734375" style="17" customWidth="1"/>
    <col min="8" max="8" width="15.33203125" style="17" customWidth="1"/>
    <col min="9" max="9" width="16.33203125" style="17" customWidth="1"/>
    <col min="10" max="10" width="19.21875" style="17" customWidth="1"/>
    <col min="11" max="11" width="24.21875" style="17" customWidth="1"/>
    <col min="12" max="12" width="24.77734375" style="17" customWidth="1"/>
    <col min="13" max="13" width="24.88671875" style="17" customWidth="1"/>
    <col min="14" max="16" width="12.44140625" style="17" customWidth="1"/>
    <col min="17" max="17" width="15.77734375" style="17" customWidth="1"/>
    <col min="18" max="18" width="11.44140625" style="17" customWidth="1"/>
    <col min="19" max="19" width="12.33203125" style="17" customWidth="1"/>
    <col min="20" max="20" width="12.44140625" style="17" customWidth="1"/>
    <col min="21" max="21" width="14.21875" style="17" customWidth="1"/>
    <col min="22" max="22" width="18.6640625" style="17" customWidth="1"/>
    <col min="23" max="23" width="22.77734375" style="17" customWidth="1"/>
    <col min="24" max="16384" width="8.88671875" style="17"/>
  </cols>
  <sheetData>
    <row r="1" spans="1:23" ht="49.2" customHeight="1" thickBot="1" x14ac:dyDescent="0.35">
      <c r="A1" s="217" t="s">
        <v>225</v>
      </c>
      <c r="B1" s="334" t="s">
        <v>854</v>
      </c>
      <c r="C1" s="41" t="s">
        <v>855</v>
      </c>
      <c r="D1" s="41" t="s">
        <v>856</v>
      </c>
      <c r="E1" s="41" t="s">
        <v>857</v>
      </c>
      <c r="F1" s="41" t="s">
        <v>858</v>
      </c>
      <c r="G1" s="335" t="s">
        <v>860</v>
      </c>
      <c r="H1" s="336" t="s">
        <v>859</v>
      </c>
      <c r="I1" s="337" t="s">
        <v>898</v>
      </c>
      <c r="J1" s="338" t="s">
        <v>899</v>
      </c>
      <c r="K1" s="339" t="s">
        <v>900</v>
      </c>
      <c r="L1" s="340" t="s">
        <v>901</v>
      </c>
      <c r="M1" s="340" t="s">
        <v>902</v>
      </c>
      <c r="N1" s="341" t="s">
        <v>910</v>
      </c>
      <c r="O1" s="341" t="s">
        <v>911</v>
      </c>
      <c r="P1" s="341" t="s">
        <v>912</v>
      </c>
      <c r="Q1" s="342" t="s">
        <v>903</v>
      </c>
      <c r="R1" s="343" t="s">
        <v>904</v>
      </c>
      <c r="S1" s="344" t="s">
        <v>905</v>
      </c>
      <c r="T1" s="345" t="s">
        <v>906</v>
      </c>
      <c r="U1" s="346" t="s">
        <v>907</v>
      </c>
      <c r="V1" s="347" t="s">
        <v>908</v>
      </c>
      <c r="W1" s="348" t="s">
        <v>713</v>
      </c>
    </row>
    <row r="2" spans="1:23" x14ac:dyDescent="0.3">
      <c r="A2" s="22" t="s">
        <v>748</v>
      </c>
      <c r="B2" s="16">
        <f>'Physical Supply by HUC 8'!AB2</f>
        <v>1448.894</v>
      </c>
      <c r="C2" s="16">
        <f>'Physical Supply by HUC 8'!AD2</f>
        <v>2173.3409999999999</v>
      </c>
      <c r="D2" s="16">
        <f>'Physical Supply by HUC 8'!AF2</f>
        <v>2897.788</v>
      </c>
      <c r="E2" s="16">
        <f>'Physical Supply by HUC 8'!AH2</f>
        <v>4346.6819999999998</v>
      </c>
      <c r="F2" s="16">
        <f>'Physical Supply by HUC 8'!AV2</f>
        <v>25210.031153</v>
      </c>
      <c r="G2" s="16">
        <f>'Water Use Current M&amp;I'!AQ5</f>
        <v>169.84680597499997</v>
      </c>
      <c r="H2" s="16">
        <f>'Water Use Current Ag'!AO5</f>
        <v>121859.80399999999</v>
      </c>
      <c r="I2" s="16">
        <f>'Water Use Current Thermo'!AP4</f>
        <v>0</v>
      </c>
      <c r="J2" s="352">
        <f>'Current Groundwater M&amp;I'!T3</f>
        <v>359.5378936693408</v>
      </c>
      <c r="K2" s="16">
        <f>'Current Groundwater SSI'!H5</f>
        <v>0</v>
      </c>
      <c r="L2" s="352">
        <f>'Current Groundwater Ag'!L8</f>
        <v>199.40520754716985</v>
      </c>
      <c r="M2" s="16">
        <f>'Current Groundwater Thermo'!AK4</f>
        <v>0</v>
      </c>
      <c r="N2" s="352">
        <f>'Water Use Future M&amp;I'!BI5</f>
        <v>201.96301580338977</v>
      </c>
      <c r="O2" s="352">
        <f>'Water Use Future M&amp;I'!BJ5</f>
        <v>211.82059797772337</v>
      </c>
      <c r="P2" s="352">
        <f>'Water Use Future M&amp;I'!BK5</f>
        <v>225.80151613862185</v>
      </c>
      <c r="Q2" s="16">
        <f>'Water Use Future Ag'!AL5</f>
        <v>121650.67262577727</v>
      </c>
      <c r="R2" s="16">
        <f>Recharge!B2</f>
        <v>542099</v>
      </c>
      <c r="S2" s="16">
        <f>Storage!B3</f>
        <v>759</v>
      </c>
      <c r="T2" s="16">
        <f>Storage!C3</f>
        <v>2163</v>
      </c>
      <c r="U2" s="16">
        <f>Storage!D3</f>
        <v>238</v>
      </c>
      <c r="V2" s="16">
        <f>Species!B2</f>
        <v>7</v>
      </c>
      <c r="W2" s="16">
        <f>'Legally Available Water'!B2</f>
        <v>0</v>
      </c>
    </row>
    <row r="3" spans="1:23" x14ac:dyDescent="0.3">
      <c r="A3" s="173" t="s">
        <v>749</v>
      </c>
      <c r="B3" s="170">
        <f>'Physical Supply by HUC 8'!AB3</f>
        <v>26080.092000000001</v>
      </c>
      <c r="C3" s="170">
        <f>'Physical Supply by HUC 8'!AD3</f>
        <v>39844.584999999999</v>
      </c>
      <c r="D3" s="170">
        <f>'Physical Supply by HUC 8'!AF3</f>
        <v>49262.396000000001</v>
      </c>
      <c r="E3" s="170">
        <f>'Physical Supply by HUC 8'!AH3</f>
        <v>60129.101000000002</v>
      </c>
      <c r="F3" s="170">
        <f>'Physical Supply by HUC 8'!AV3</f>
        <v>308368.83446699998</v>
      </c>
      <c r="G3" s="16">
        <f>'Water Use Current M&amp;I'!AQ6</f>
        <v>2.066854475</v>
      </c>
      <c r="H3" s="170">
        <f>'Water Use Current Ag'!AO6</f>
        <v>3352.1959999999999</v>
      </c>
      <c r="I3" s="16">
        <f>'Water Use Current Thermo'!AP5</f>
        <v>0</v>
      </c>
      <c r="J3" s="352">
        <f>'Current Groundwater M&amp;I'!T4</f>
        <v>4.4387394459907066</v>
      </c>
      <c r="K3" s="16">
        <f>'Current Groundwater SSI'!H6</f>
        <v>0</v>
      </c>
      <c r="L3" s="352">
        <f>'Current Groundwater Ag'!L9</f>
        <v>0</v>
      </c>
      <c r="M3" s="16">
        <f>'Current Groundwater Thermo'!AK5</f>
        <v>0</v>
      </c>
      <c r="N3" s="352">
        <f>'Water Use Future M&amp;I'!BI6</f>
        <v>2.4933705755705589</v>
      </c>
      <c r="O3" s="352">
        <f>'Water Use Future M&amp;I'!BJ6</f>
        <v>2.6150691214255066</v>
      </c>
      <c r="P3" s="352">
        <f>'Water Use Future M&amp;I'!BK6</f>
        <v>2.7876730500367728</v>
      </c>
      <c r="Q3" s="16">
        <f>'Water Use Future Ag'!AL6</f>
        <v>3349.3273742227248</v>
      </c>
      <c r="R3" s="16">
        <f>Recharge!B3</f>
        <v>91357</v>
      </c>
      <c r="S3" s="16">
        <f>Storage!B4</f>
        <v>0</v>
      </c>
      <c r="T3" s="16">
        <f>Storage!C4</f>
        <v>0</v>
      </c>
      <c r="U3" s="16">
        <f>Storage!D4</f>
        <v>0</v>
      </c>
      <c r="V3" s="16">
        <f>Species!B3</f>
        <v>7</v>
      </c>
      <c r="W3" s="16">
        <f>'Legally Available Water'!B3</f>
        <v>196000</v>
      </c>
    </row>
    <row r="4" spans="1:23" x14ac:dyDescent="0.3">
      <c r="A4" s="173" t="s">
        <v>750</v>
      </c>
      <c r="B4" s="170">
        <f>'Physical Supply by HUC 8'!AB4</f>
        <v>11221.68403</v>
      </c>
      <c r="C4" s="170">
        <f>'Physical Supply by HUC 8'!AD4</f>
        <v>17386.727999999999</v>
      </c>
      <c r="D4" s="170">
        <f>'Physical Supply by HUC 8'!AF4</f>
        <v>20284.516</v>
      </c>
      <c r="E4" s="170">
        <f>'Physical Supply by HUC 8'!AH4</f>
        <v>23182.304</v>
      </c>
      <c r="F4" s="170">
        <f>'Physical Supply by HUC 8'!AV4</f>
        <v>116877.932298</v>
      </c>
      <c r="G4" s="16">
        <f>'Water Use Current M&amp;I'!AQ7</f>
        <v>3.4207029849999997</v>
      </c>
      <c r="H4" s="170">
        <f>'Water Use Current Ag'!AO7</f>
        <v>5686.5279999999993</v>
      </c>
      <c r="I4" s="16">
        <f>'Water Use Current Thermo'!AP6</f>
        <v>0</v>
      </c>
      <c r="J4" s="352">
        <f>'Current Groundwater M&amp;I'!T5</f>
        <v>0.12942489700778478</v>
      </c>
      <c r="K4" s="16">
        <f>'Current Groundwater SSI'!H7</f>
        <v>0</v>
      </c>
      <c r="L4" s="352">
        <f>'Current Groundwater Ag'!L10</f>
        <v>198.42694736842105</v>
      </c>
      <c r="M4" s="16">
        <f>'Current Groundwater Thermo'!AK6</f>
        <v>0</v>
      </c>
      <c r="N4" s="352">
        <f>'Water Use Future M&amp;I'!BI7</f>
        <v>4.5325850326640298</v>
      </c>
      <c r="O4" s="352">
        <f>'Water Use Future M&amp;I'!BJ7</f>
        <v>4.6771837736721862</v>
      </c>
      <c r="P4" s="352">
        <f>'Water Use Future M&amp;I'!BK7</f>
        <v>4.9011833786763699</v>
      </c>
      <c r="Q4" s="16">
        <f>'Water Use Future Ag'!AL7</f>
        <v>4869.9766572801482</v>
      </c>
      <c r="R4" s="16">
        <f>Recharge!B4</f>
        <v>100421</v>
      </c>
      <c r="S4" s="16">
        <f>Storage!B5</f>
        <v>0</v>
      </c>
      <c r="T4" s="16">
        <f>Storage!C5</f>
        <v>0</v>
      </c>
      <c r="U4" s="16">
        <f>Storage!D5</f>
        <v>0</v>
      </c>
      <c r="V4" s="16">
        <f>Species!B4</f>
        <v>7</v>
      </c>
      <c r="W4" s="16">
        <f>'Legally Available Water'!B4</f>
        <v>0</v>
      </c>
    </row>
    <row r="5" spans="1:23" x14ac:dyDescent="0.3">
      <c r="A5" s="173" t="s">
        <v>751</v>
      </c>
      <c r="B5" s="170">
        <f>'Physical Supply by HUC 8'!AB5</f>
        <v>724.447</v>
      </c>
      <c r="C5" s="170">
        <f>'Physical Supply by HUC 8'!AD5</f>
        <v>7244.47</v>
      </c>
      <c r="D5" s="170">
        <f>'Physical Supply by HUC 8'!AF5</f>
        <v>10866.705</v>
      </c>
      <c r="E5" s="170">
        <f>'Physical Supply by HUC 8'!AH5</f>
        <v>14488.94</v>
      </c>
      <c r="F5" s="170">
        <f>'Physical Supply by HUC 8'!AV5</f>
        <v>82487.708761000002</v>
      </c>
      <c r="G5" s="16">
        <f>'Water Use Current M&amp;I'!AQ8</f>
        <v>619.64571695249992</v>
      </c>
      <c r="H5" s="170">
        <f>'Water Use Current Ag'!AO8</f>
        <v>6606.0000000000009</v>
      </c>
      <c r="I5" s="16">
        <f>'Water Use Current Thermo'!AP7</f>
        <v>0</v>
      </c>
      <c r="J5" s="352">
        <f>'Current Groundwater M&amp;I'!T6</f>
        <v>1342.0931998639303</v>
      </c>
      <c r="K5" s="16">
        <f>'Current Groundwater SSI'!H8</f>
        <v>0</v>
      </c>
      <c r="L5" s="352">
        <f>'Current Groundwater Ag'!L11</f>
        <v>0</v>
      </c>
      <c r="M5" s="16">
        <f>'Current Groundwater Thermo'!AK7</f>
        <v>0</v>
      </c>
      <c r="N5" s="352">
        <f>'Water Use Future M&amp;I'!BI8</f>
        <v>840.57995133146312</v>
      </c>
      <c r="O5" s="352">
        <f>'Water Use Future M&amp;I'!BJ8</f>
        <v>869.76802005608124</v>
      </c>
      <c r="P5" s="352">
        <f>'Water Use Future M&amp;I'!BK8</f>
        <v>903.74394069158006</v>
      </c>
      <c r="Q5" s="16">
        <f>'Water Use Future Ag'!AL8</f>
        <v>5655.6478578214155</v>
      </c>
      <c r="R5" s="16">
        <f>Recharge!B5</f>
        <v>150705</v>
      </c>
      <c r="S5" s="16">
        <f>Storage!B6</f>
        <v>0</v>
      </c>
      <c r="T5" s="16">
        <f>Storage!C6</f>
        <v>0</v>
      </c>
      <c r="U5" s="16">
        <f>Storage!D6</f>
        <v>0</v>
      </c>
      <c r="V5" s="16">
        <f>Species!B5</f>
        <v>6</v>
      </c>
      <c r="W5" s="16">
        <f>'Legally Available Water'!B5</f>
        <v>0</v>
      </c>
    </row>
    <row r="6" spans="1:23" x14ac:dyDescent="0.3">
      <c r="A6" s="173" t="s">
        <v>752</v>
      </c>
      <c r="B6" s="170">
        <f>'Physical Supply by HUC 8'!AB6</f>
        <v>61940.218500000003</v>
      </c>
      <c r="C6" s="170">
        <f>'Physical Supply by HUC 8'!AD6</f>
        <v>65924.676999999996</v>
      </c>
      <c r="D6" s="170">
        <f>'Physical Supply by HUC 8'!AF6</f>
        <v>68098.017999999996</v>
      </c>
      <c r="E6" s="170">
        <f>'Physical Supply by HUC 8'!AH6</f>
        <v>75342.487999999998</v>
      </c>
      <c r="F6" s="170">
        <f>'Physical Supply by HUC 8'!AV6</f>
        <v>104285.59454399999</v>
      </c>
      <c r="G6" s="16">
        <f>'Water Use Current M&amp;I'!AQ9</f>
        <v>53423.797583712498</v>
      </c>
      <c r="H6" s="170">
        <f>'Water Use Current Ag'!AO9</f>
        <v>11144.155999999999</v>
      </c>
      <c r="I6" s="16">
        <f>'Water Use Current Thermo'!AP8</f>
        <v>1856.5824999999998</v>
      </c>
      <c r="J6" s="352">
        <f>'Current Groundwater M&amp;I'!T7</f>
        <v>31082.136912197071</v>
      </c>
      <c r="K6" s="16">
        <f>'Current Groundwater SSI'!H9</f>
        <v>0</v>
      </c>
      <c r="L6" s="352">
        <f>'Current Groundwater Ag'!L12</f>
        <v>2588.5312312241276</v>
      </c>
      <c r="M6" s="16">
        <f>'Current Groundwater Thermo'!AK8</f>
        <v>0</v>
      </c>
      <c r="N6" s="352">
        <f>'Water Use Future M&amp;I'!BI9</f>
        <v>66503.633724649742</v>
      </c>
      <c r="O6" s="352">
        <f>'Water Use Future M&amp;I'!BJ9</f>
        <v>67583.315618798573</v>
      </c>
      <c r="P6" s="352">
        <f>'Water Use Future M&amp;I'!BK9</f>
        <v>70702.341367602756</v>
      </c>
      <c r="Q6" s="16">
        <f>'Water Use Future Ag'!AL9</f>
        <v>9538.7910300607036</v>
      </c>
      <c r="R6" s="16">
        <f>Recharge!B6</f>
        <v>147318</v>
      </c>
      <c r="S6" s="16">
        <f>Storage!B7</f>
        <v>23851</v>
      </c>
      <c r="T6" s="16">
        <f>Storage!C7</f>
        <v>435767</v>
      </c>
      <c r="U6" s="16">
        <f>Storage!D7</f>
        <v>1417</v>
      </c>
      <c r="V6" s="16">
        <f>Species!B6</f>
        <v>8</v>
      </c>
      <c r="W6" s="16">
        <f>'Legally Available Water'!B6</f>
        <v>1000</v>
      </c>
    </row>
    <row r="7" spans="1:23" x14ac:dyDescent="0.3">
      <c r="A7" s="173" t="s">
        <v>753</v>
      </c>
      <c r="B7" s="170">
        <f>'Physical Supply by HUC 8'!AB7</f>
        <v>46364.608</v>
      </c>
      <c r="C7" s="170">
        <f>'Physical Supply by HUC 8'!AD7</f>
        <v>72444.7</v>
      </c>
      <c r="D7" s="170">
        <f>'Physical Supply by HUC 8'!AF7</f>
        <v>89831.428</v>
      </c>
      <c r="E7" s="170">
        <f>'Physical Supply by HUC 8'!AH7</f>
        <v>120258.202</v>
      </c>
      <c r="F7" s="170">
        <f>'Physical Supply by HUC 8'!AV7</f>
        <v>521056.33140899998</v>
      </c>
      <c r="G7" s="16">
        <f>'Water Use Current M&amp;I'!AQ10</f>
        <v>90879.543810457486</v>
      </c>
      <c r="H7" s="170">
        <f>'Water Use Current Ag'!AO10</f>
        <v>339877.37399999995</v>
      </c>
      <c r="I7" s="16">
        <f>'Water Use Current Thermo'!AP9</f>
        <v>14869.545</v>
      </c>
      <c r="J7" s="352">
        <f>'Current Groundwater M&amp;I'!T8</f>
        <v>33650.748600266386</v>
      </c>
      <c r="K7" s="16">
        <f>'Current Groundwater SSI'!H10</f>
        <v>0</v>
      </c>
      <c r="L7" s="352">
        <f>'Current Groundwater Ag'!L13</f>
        <v>104094.58446827605</v>
      </c>
      <c r="M7" s="16">
        <f>'Current Groundwater Thermo'!AK9</f>
        <v>0</v>
      </c>
      <c r="N7" s="352">
        <f>'Water Use Future M&amp;I'!BI10</f>
        <v>118201.37747173735</v>
      </c>
      <c r="O7" s="352">
        <f>'Water Use Future M&amp;I'!BJ10</f>
        <v>120142.67855158236</v>
      </c>
      <c r="P7" s="352">
        <f>'Water Use Future M&amp;I'!BK10</f>
        <v>125541.34555960237</v>
      </c>
      <c r="Q7" s="16">
        <f>'Water Use Future Ag'!AL10</f>
        <v>291129.76374751137</v>
      </c>
      <c r="R7" s="16">
        <f>Recharge!B7</f>
        <v>69157</v>
      </c>
      <c r="S7" s="16">
        <f>Storage!B8</f>
        <v>21620</v>
      </c>
      <c r="T7" s="16">
        <f>Storage!C8</f>
        <v>157885</v>
      </c>
      <c r="U7" s="16">
        <f>Storage!D8</f>
        <v>2132</v>
      </c>
      <c r="V7" s="16">
        <f>Species!B7</f>
        <v>7</v>
      </c>
      <c r="W7" s="16">
        <f>'Legally Available Water'!B7</f>
        <v>162000</v>
      </c>
    </row>
    <row r="8" spans="1:23" x14ac:dyDescent="0.3">
      <c r="A8" s="173" t="s">
        <v>754</v>
      </c>
      <c r="B8" s="170">
        <f>'Physical Supply by HUC 8'!AB8</f>
        <v>1304.0046</v>
      </c>
      <c r="C8" s="170">
        <f>'Physical Supply by HUC 8'!AD8</f>
        <v>3187.5668000000001</v>
      </c>
      <c r="D8" s="170">
        <f>'Physical Supply by HUC 8'!AF8</f>
        <v>4998.6842999999999</v>
      </c>
      <c r="E8" s="170">
        <f>'Physical Supply by HUC 8'!AH8</f>
        <v>7968.9170000000004</v>
      </c>
      <c r="F8" s="170">
        <f>'Physical Supply by HUC 8'!AV8</f>
        <v>67687.256550999999</v>
      </c>
      <c r="G8" s="16">
        <f>'Water Use Current M&amp;I'!AQ11</f>
        <v>33739.479812187499</v>
      </c>
      <c r="H8" s="170">
        <f>'Water Use Current Ag'!AO11</f>
        <v>9721.4989999999998</v>
      </c>
      <c r="I8" s="16">
        <f>'Water Use Current Thermo'!AP10</f>
        <v>422.43200000000002</v>
      </c>
      <c r="J8" s="352">
        <f>'Current Groundwater M&amp;I'!T9</f>
        <v>7330.9423970588487</v>
      </c>
      <c r="K8" s="16">
        <f>'Current Groundwater SSI'!H11</f>
        <v>7336.0000000000009</v>
      </c>
      <c r="L8" s="352">
        <f>'Current Groundwater Ag'!L14</f>
        <v>382.18386206896548</v>
      </c>
      <c r="M8" s="16">
        <f>'Current Groundwater Thermo'!AK10</f>
        <v>0</v>
      </c>
      <c r="N8" s="352">
        <f>'Water Use Future M&amp;I'!BI11</f>
        <v>36800.958858184727</v>
      </c>
      <c r="O8" s="352">
        <f>'Water Use Future M&amp;I'!BJ11</f>
        <v>37129.288753742214</v>
      </c>
      <c r="P8" s="352">
        <f>'Water Use Future M&amp;I'!BK11</f>
        <v>38016.087741832671</v>
      </c>
      <c r="Q8" s="16">
        <f>'Water Use Future Ag'!AL11</f>
        <v>8325.5030482620386</v>
      </c>
      <c r="R8" s="16">
        <f>Recharge!B8</f>
        <v>149452</v>
      </c>
      <c r="S8" s="16">
        <f>Storage!B9</f>
        <v>134</v>
      </c>
      <c r="T8" s="16">
        <f>Storage!C9</f>
        <v>1374</v>
      </c>
      <c r="U8" s="16">
        <f>Storage!D9</f>
        <v>25</v>
      </c>
      <c r="V8" s="16">
        <f>Species!B8</f>
        <v>8</v>
      </c>
      <c r="W8" s="16">
        <f>'Legally Available Water'!B8</f>
        <v>0</v>
      </c>
    </row>
    <row r="9" spans="1:23" x14ac:dyDescent="0.3">
      <c r="A9" s="173" t="s">
        <v>755</v>
      </c>
      <c r="B9" s="170">
        <f>'Physical Supply by HUC 8'!AB9</f>
        <v>21008.963</v>
      </c>
      <c r="C9" s="170">
        <f>'Physical Supply by HUC 8'!AD9</f>
        <v>33324.561999999998</v>
      </c>
      <c r="D9" s="170">
        <f>'Physical Supply by HUC 8'!AF9</f>
        <v>41293.478999999999</v>
      </c>
      <c r="E9" s="170">
        <f>'Physical Supply by HUC 8'!AH9</f>
        <v>56506.866000000002</v>
      </c>
      <c r="F9" s="170">
        <f>'Physical Supply by HUC 8'!AV9</f>
        <v>160143.35603200001</v>
      </c>
      <c r="G9" s="16">
        <f>'Water Use Current M&amp;I'!AQ12</f>
        <v>24430.788066385008</v>
      </c>
      <c r="H9" s="170">
        <f>'Water Use Current Ag'!AO12</f>
        <v>110032.55499999999</v>
      </c>
      <c r="I9" s="16">
        <f>'Water Use Current Thermo'!AP11</f>
        <v>2005.8152</v>
      </c>
      <c r="J9" s="352">
        <f>'Current Groundwater M&amp;I'!T10</f>
        <v>2695.7259542654938</v>
      </c>
      <c r="K9" s="16">
        <f>'Current Groundwater SSI'!H12</f>
        <v>0</v>
      </c>
      <c r="L9" s="352">
        <f>'Current Groundwater Ag'!L15</f>
        <v>15688.478142569656</v>
      </c>
      <c r="M9" s="16">
        <f>'Current Groundwater Thermo'!AK11</f>
        <v>0</v>
      </c>
      <c r="N9" s="352">
        <f>'Water Use Future M&amp;I'!BI12</f>
        <v>30780.306524283384</v>
      </c>
      <c r="O9" s="352">
        <f>'Water Use Future M&amp;I'!BJ12</f>
        <v>31309.401176992724</v>
      </c>
      <c r="P9" s="352">
        <f>'Water Use Future M&amp;I'!BK12</f>
        <v>32683.842627716225</v>
      </c>
      <c r="Q9" s="16">
        <f>'Water Use Future Ag'!AL12</f>
        <v>94247.322644835178</v>
      </c>
      <c r="R9" s="16">
        <f>Recharge!B9</f>
        <v>262656</v>
      </c>
      <c r="S9" s="16">
        <f>Storage!B10</f>
        <v>234</v>
      </c>
      <c r="T9" s="16">
        <f>Storage!C10</f>
        <v>335</v>
      </c>
      <c r="U9" s="16">
        <f>Storage!D10</f>
        <v>34</v>
      </c>
      <c r="V9" s="16">
        <f>Species!B9</f>
        <v>7</v>
      </c>
      <c r="W9" s="16">
        <f>'Legally Available Water'!B9</f>
        <v>0</v>
      </c>
    </row>
    <row r="10" spans="1:23" x14ac:dyDescent="0.3">
      <c r="A10" s="173" t="s">
        <v>756</v>
      </c>
      <c r="B10" s="170">
        <f>'Physical Supply by HUC 8'!AB10</f>
        <v>724.447</v>
      </c>
      <c r="C10" s="170">
        <f>'Physical Supply by HUC 8'!AD10</f>
        <v>2897.788</v>
      </c>
      <c r="D10" s="170">
        <f>'Physical Supply by HUC 8'!AF10</f>
        <v>6375.1336000000001</v>
      </c>
      <c r="E10" s="170">
        <f>'Physical Supply by HUC 8'!AH10</f>
        <v>17386.727999999999</v>
      </c>
      <c r="F10" s="170">
        <f>'Physical Supply by HUC 8'!AV10</f>
        <v>62087.281241000004</v>
      </c>
      <c r="G10" s="16">
        <f>'Water Use Current M&amp;I'!AQ13</f>
        <v>8620.9323756499998</v>
      </c>
      <c r="H10" s="170">
        <f>'Water Use Current Ag'!AO13</f>
        <v>79187.426999999996</v>
      </c>
      <c r="I10" s="16">
        <f>'Water Use Current Thermo'!AP12</f>
        <v>0</v>
      </c>
      <c r="J10" s="352">
        <f>'Current Groundwater M&amp;I'!T11</f>
        <v>824.48398808554657</v>
      </c>
      <c r="K10" s="16">
        <f>'Current Groundwater SSI'!H13</f>
        <v>0</v>
      </c>
      <c r="L10" s="352">
        <f>'Current Groundwater Ag'!L16</f>
        <v>17272.717409836063</v>
      </c>
      <c r="M10" s="16">
        <f>'Current Groundwater Thermo'!AK12</f>
        <v>0</v>
      </c>
      <c r="N10" s="352">
        <f>'Water Use Future M&amp;I'!BI13</f>
        <v>11708.86700517729</v>
      </c>
      <c r="O10" s="352">
        <f>'Water Use Future M&amp;I'!BJ13</f>
        <v>12066.191190029407</v>
      </c>
      <c r="P10" s="352">
        <f>'Water Use Future M&amp;I'!BK13</f>
        <v>12614.441481559774</v>
      </c>
      <c r="Q10" s="16">
        <f>'Water Use Future Ag'!AL13</f>
        <v>67826.468983961124</v>
      </c>
      <c r="R10" s="16">
        <f>Recharge!B10</f>
        <v>163973</v>
      </c>
      <c r="S10" s="16">
        <f>Storage!B11</f>
        <v>88</v>
      </c>
      <c r="T10" s="16">
        <f>Storage!C11</f>
        <v>238</v>
      </c>
      <c r="U10" s="16">
        <f>Storage!D11</f>
        <v>21</v>
      </c>
      <c r="V10" s="16">
        <f>Species!B10</f>
        <v>7</v>
      </c>
      <c r="W10" s="16">
        <f>'Legally Available Water'!B10</f>
        <v>0</v>
      </c>
    </row>
    <row r="11" spans="1:23" x14ac:dyDescent="0.3">
      <c r="A11" s="173" t="s">
        <v>757</v>
      </c>
      <c r="B11" s="170">
        <f>'Physical Supply by HUC 8'!AB11</f>
        <v>4346.6819999999998</v>
      </c>
      <c r="C11" s="170">
        <f>'Physical Supply by HUC 8'!AD11</f>
        <v>7968.9170000000004</v>
      </c>
      <c r="D11" s="170">
        <f>'Physical Supply by HUC 8'!AF11</f>
        <v>11591.152</v>
      </c>
      <c r="E11" s="170">
        <f>'Physical Supply by HUC 8'!AH11</f>
        <v>21008.963</v>
      </c>
      <c r="F11" s="170">
        <f>'Physical Supply by HUC 8'!AV11</f>
        <v>101151.636822</v>
      </c>
      <c r="G11" s="16">
        <f>'Water Use Current M&amp;I'!AQ14</f>
        <v>22821.080366034999</v>
      </c>
      <c r="H11" s="170">
        <f>'Water Use Current Ag'!AO14</f>
        <v>252998.95800000001</v>
      </c>
      <c r="I11" s="16">
        <f>'Water Use Current Thermo'!AP13</f>
        <v>3430.5407999999998</v>
      </c>
      <c r="J11" s="352">
        <f>'Current Groundwater M&amp;I'!T12</f>
        <v>3991.9053366169505</v>
      </c>
      <c r="K11" s="16">
        <f>'Current Groundwater SSI'!H14</f>
        <v>4320</v>
      </c>
      <c r="L11" s="352">
        <f>'Current Groundwater Ag'!L17</f>
        <v>55187.078813574182</v>
      </c>
      <c r="M11" s="16">
        <f>'Current Groundwater Thermo'!AK13</f>
        <v>0</v>
      </c>
      <c r="N11" s="352">
        <f>'Water Use Future M&amp;I'!BI14</f>
        <v>31568.400537832276</v>
      </c>
      <c r="O11" s="352">
        <f>'Water Use Future M&amp;I'!BJ14</f>
        <v>32423.780195507636</v>
      </c>
      <c r="P11" s="352">
        <f>'Water Use Future M&amp;I'!BK14</f>
        <v>33711.846678660557</v>
      </c>
      <c r="Q11" s="16">
        <f>'Water Use Future Ag'!AL14</f>
        <v>216706.3111439684</v>
      </c>
      <c r="R11" s="16">
        <f>Recharge!B11</f>
        <v>233349</v>
      </c>
      <c r="S11" s="16">
        <f>Storage!B12</f>
        <v>17233</v>
      </c>
      <c r="T11" s="16">
        <f>Storage!C12</f>
        <v>27750</v>
      </c>
      <c r="U11" s="16">
        <f>Storage!D12</f>
        <v>1308</v>
      </c>
      <c r="V11" s="16">
        <f>Species!B11</f>
        <v>7</v>
      </c>
      <c r="W11" s="16">
        <f>'Legally Available Water'!B11</f>
        <v>0</v>
      </c>
    </row>
    <row r="12" spans="1:23" x14ac:dyDescent="0.3">
      <c r="A12" s="173" t="s">
        <v>758</v>
      </c>
      <c r="B12" s="170">
        <f>'Physical Supply by HUC 8'!AB12</f>
        <v>0</v>
      </c>
      <c r="C12" s="170">
        <f>'Physical Supply by HUC 8'!AD12</f>
        <v>0</v>
      </c>
      <c r="D12" s="170">
        <f>'Physical Supply by HUC 8'!AF12</f>
        <v>0</v>
      </c>
      <c r="E12" s="170">
        <f>'Physical Supply by HUC 8'!AH12</f>
        <v>188.35622000000001</v>
      </c>
      <c r="F12" s="170">
        <f>'Physical Supply by HUC 8'!AV12</f>
        <v>5747.0380509999995</v>
      </c>
      <c r="G12" s="16">
        <f>'Water Use Current M&amp;I'!AQ15</f>
        <v>361.974067875</v>
      </c>
      <c r="H12" s="170">
        <f>'Water Use Current Ag'!AO15</f>
        <v>45183.430999999997</v>
      </c>
      <c r="I12" s="16">
        <f>'Water Use Current Thermo'!AP14</f>
        <v>0</v>
      </c>
      <c r="J12" s="352">
        <f>'Current Groundwater M&amp;I'!T13</f>
        <v>163.04207831978846</v>
      </c>
      <c r="K12" s="16">
        <f>'Current Groundwater SSI'!H15</f>
        <v>0</v>
      </c>
      <c r="L12" s="352">
        <f>'Current Groundwater Ag'!L18</f>
        <v>10504.916761337336</v>
      </c>
      <c r="M12" s="16">
        <f>'Current Groundwater Thermo'!AK14</f>
        <v>0</v>
      </c>
      <c r="N12" s="352">
        <f>'Water Use Future M&amp;I'!BI15</f>
        <v>565.89278024392422</v>
      </c>
      <c r="O12" s="352">
        <f>'Water Use Future M&amp;I'!BJ15</f>
        <v>579.19241573129443</v>
      </c>
      <c r="P12" s="352">
        <f>'Water Use Future M&amp;I'!BK15</f>
        <v>598.06117130911525</v>
      </c>
      <c r="Q12" s="16">
        <f>'Water Use Future Ag'!AL15</f>
        <v>38705.11289439648</v>
      </c>
      <c r="R12" s="16">
        <f>Recharge!B12</f>
        <v>11428</v>
      </c>
      <c r="S12" s="16">
        <f>Storage!B13</f>
        <v>0</v>
      </c>
      <c r="T12" s="16">
        <f>Storage!C13</f>
        <v>0</v>
      </c>
      <c r="U12" s="16">
        <f>Storage!D13</f>
        <v>0</v>
      </c>
      <c r="V12" s="16">
        <f>Species!B12</f>
        <v>7</v>
      </c>
      <c r="W12" s="16">
        <f>'Legally Available Water'!B12</f>
        <v>0</v>
      </c>
    </row>
    <row r="13" spans="1:23" x14ac:dyDescent="0.3">
      <c r="A13" s="173" t="s">
        <v>759</v>
      </c>
      <c r="B13" s="170">
        <f>'Physical Supply by HUC 8'!AB13</f>
        <v>0</v>
      </c>
      <c r="C13" s="170">
        <f>'Physical Supply by HUC 8'!AD13</f>
        <v>0</v>
      </c>
      <c r="D13" s="170">
        <f>'Physical Supply by HUC 8'!AF13</f>
        <v>0</v>
      </c>
      <c r="E13" s="170">
        <f>'Physical Supply by HUC 8'!AH13</f>
        <v>0</v>
      </c>
      <c r="F13" s="170">
        <f>'Physical Supply by HUC 8'!AV13</f>
        <v>0</v>
      </c>
      <c r="G13" s="16">
        <f>'Water Use Current M&amp;I'!AQ16</f>
        <v>131.88963143999999</v>
      </c>
      <c r="H13" s="170">
        <f>'Water Use Current Ag'!AO16</f>
        <v>27607.755000000001</v>
      </c>
      <c r="I13" s="16">
        <f>'Water Use Current Thermo'!AP15</f>
        <v>0</v>
      </c>
      <c r="J13" s="352">
        <f>'Current Groundwater M&amp;I'!T14</f>
        <v>59.627636883101836</v>
      </c>
      <c r="K13" s="16">
        <f>'Current Groundwater SSI'!H16</f>
        <v>0</v>
      </c>
      <c r="L13" s="352">
        <f>'Current Groundwater Ag'!L19</f>
        <v>7062.8222316239844</v>
      </c>
      <c r="M13" s="16">
        <f>'Current Groundwater Thermo'!AK15</f>
        <v>0</v>
      </c>
      <c r="N13" s="352">
        <f>'Water Use Future M&amp;I'!BI16</f>
        <v>206.31768539105303</v>
      </c>
      <c r="O13" s="352">
        <f>'Water Use Future M&amp;I'!BJ16</f>
        <v>211.16060255581047</v>
      </c>
      <c r="P13" s="352">
        <f>'Water Use Future M&amp;I'!BK16</f>
        <v>218.02849834767508</v>
      </c>
      <c r="Q13" s="16">
        <f>'Water Use Future Ag'!AL16</f>
        <v>23644.418707680379</v>
      </c>
      <c r="R13" s="16">
        <f>Recharge!B13</f>
        <v>22004</v>
      </c>
      <c r="S13" s="16">
        <f>Storage!B14</f>
        <v>0</v>
      </c>
      <c r="T13" s="16">
        <f>Storage!C14</f>
        <v>0</v>
      </c>
      <c r="U13" s="16">
        <f>Storage!D14</f>
        <v>0</v>
      </c>
      <c r="V13" s="16">
        <f>Species!B13</f>
        <v>7</v>
      </c>
      <c r="W13" s="16">
        <f>'Legally Available Water'!B13</f>
        <v>0</v>
      </c>
    </row>
    <row r="14" spans="1:23" x14ac:dyDescent="0.3">
      <c r="A14" s="173" t="s">
        <v>760</v>
      </c>
      <c r="B14" s="170">
        <f>'Physical Supply by HUC 8'!AB14</f>
        <v>0</v>
      </c>
      <c r="C14" s="170">
        <f>'Physical Supply by HUC 8'!AD14</f>
        <v>0</v>
      </c>
      <c r="D14" s="170">
        <f>'Physical Supply by HUC 8'!AF14</f>
        <v>0</v>
      </c>
      <c r="E14" s="170">
        <f>'Physical Supply by HUC 8'!AH14</f>
        <v>0</v>
      </c>
      <c r="F14" s="170">
        <f>'Physical Supply by HUC 8'!AV14</f>
        <v>3565.728134</v>
      </c>
      <c r="G14" s="16">
        <f>'Water Use Current M&amp;I'!AQ17</f>
        <v>880.97416889999988</v>
      </c>
      <c r="H14" s="170">
        <f>'Water Use Current Ag'!AO17</f>
        <v>20668.821</v>
      </c>
      <c r="I14" s="16">
        <f>'Water Use Current Thermo'!AP16</f>
        <v>0</v>
      </c>
      <c r="J14" s="352">
        <f>'Current Groundwater M&amp;I'!T15</f>
        <v>1134.0051359729596</v>
      </c>
      <c r="K14" s="16">
        <f>'Current Groundwater SSI'!H17</f>
        <v>0</v>
      </c>
      <c r="L14" s="352">
        <f>'Current Groundwater Ag'!L20</f>
        <v>10631.335863373621</v>
      </c>
      <c r="M14" s="16">
        <f>'Current Groundwater Thermo'!AK16</f>
        <v>0</v>
      </c>
      <c r="N14" s="352">
        <f>'Water Use Future M&amp;I'!BI17</f>
        <v>1225.8160084339113</v>
      </c>
      <c r="O14" s="352">
        <f>'Water Use Future M&amp;I'!BJ17</f>
        <v>1249.4896974181436</v>
      </c>
      <c r="P14" s="352">
        <f>'Water Use Future M&amp;I'!BK17</f>
        <v>1295.9952312259566</v>
      </c>
      <c r="Q14" s="16">
        <f>'Water Use Future Ag'!AL17</f>
        <v>17700.20146169795</v>
      </c>
      <c r="R14" s="16">
        <f>Recharge!B14</f>
        <v>13117</v>
      </c>
      <c r="S14" s="16">
        <f>Storage!B15</f>
        <v>3693</v>
      </c>
      <c r="T14" s="16">
        <f>Storage!C15</f>
        <v>6794</v>
      </c>
      <c r="U14" s="16">
        <f>Storage!D15</f>
        <v>510</v>
      </c>
      <c r="V14" s="16">
        <f>Species!B14</f>
        <v>7</v>
      </c>
      <c r="W14" s="16">
        <f>'Legally Available Water'!B14</f>
        <v>0</v>
      </c>
    </row>
    <row r="15" spans="1:23" x14ac:dyDescent="0.3">
      <c r="A15" s="173" t="s">
        <v>761</v>
      </c>
      <c r="B15" s="170">
        <f>'Physical Supply by HUC 8'!AB15</f>
        <v>3912.0138000000002</v>
      </c>
      <c r="C15" s="170">
        <f>'Physical Supply by HUC 8'!AD15</f>
        <v>4419.1266999999998</v>
      </c>
      <c r="D15" s="170">
        <f>'Physical Supply by HUC 8'!AF15</f>
        <v>5071.1289999999999</v>
      </c>
      <c r="E15" s="170">
        <f>'Physical Supply by HUC 8'!AH15</f>
        <v>5723.1313</v>
      </c>
      <c r="F15" s="170">
        <f>'Physical Supply by HUC 8'!AV15</f>
        <v>11451.333729</v>
      </c>
      <c r="G15" s="16">
        <f>'Water Use Current M&amp;I'!AQ18</f>
        <v>435.26425692750001</v>
      </c>
      <c r="H15" s="170">
        <f>'Water Use Current Ag'!AO18</f>
        <v>40721.290999999997</v>
      </c>
      <c r="I15" s="16">
        <f>'Water Use Current Thermo'!AP17</f>
        <v>0</v>
      </c>
      <c r="J15" s="352">
        <f>'Current Groundwater M&amp;I'!T16</f>
        <v>440.45671807776927</v>
      </c>
      <c r="K15" s="16">
        <f>'Current Groundwater SSI'!H18</f>
        <v>0</v>
      </c>
      <c r="L15" s="352">
        <f>'Current Groundwater Ag'!L21</f>
        <v>23627.28559501758</v>
      </c>
      <c r="M15" s="16">
        <f>'Current Groundwater Thermo'!AK17</f>
        <v>0</v>
      </c>
      <c r="N15" s="352">
        <f>'Water Use Future M&amp;I'!BI18</f>
        <v>590.43922005809975</v>
      </c>
      <c r="O15" s="352">
        <f>'Water Use Future M&amp;I'!BJ18</f>
        <v>602.2536663146393</v>
      </c>
      <c r="P15" s="352">
        <f>'Water Use Future M&amp;I'!BK18</f>
        <v>626.48302042308853</v>
      </c>
      <c r="Q15" s="16">
        <f>'Water Use Future Ag'!AL18</f>
        <v>34873.673926552088</v>
      </c>
      <c r="R15" s="16">
        <f>Recharge!B15</f>
        <v>24828</v>
      </c>
      <c r="S15" s="16">
        <f>Storage!B16</f>
        <v>1590</v>
      </c>
      <c r="T15" s="16">
        <f>Storage!C16</f>
        <v>3012</v>
      </c>
      <c r="U15" s="16">
        <f>Storage!D16</f>
        <v>252</v>
      </c>
      <c r="V15" s="16">
        <f>Species!B15</f>
        <v>6</v>
      </c>
      <c r="W15" s="16">
        <f>'Legally Available Water'!B15</f>
        <v>0</v>
      </c>
    </row>
    <row r="16" spans="1:23" x14ac:dyDescent="0.3">
      <c r="A16" s="173" t="s">
        <v>762</v>
      </c>
      <c r="B16" s="170">
        <f>'Physical Supply by HUC 8'!AB16</f>
        <v>3829.4268419999999</v>
      </c>
      <c r="C16" s="170">
        <f>'Physical Supply by HUC 8'!AD16</f>
        <v>4926.2395999999999</v>
      </c>
      <c r="D16" s="170">
        <f>'Physical Supply by HUC 8'!AF16</f>
        <v>5868.0207</v>
      </c>
      <c r="E16" s="170">
        <f>'Physical Supply by HUC 8'!AH16</f>
        <v>7968.9170000000004</v>
      </c>
      <c r="F16" s="170">
        <f>'Physical Supply by HUC 8'!AV16</f>
        <v>219826.92212699997</v>
      </c>
      <c r="G16" s="16">
        <f>'Water Use Current M&amp;I'!AQ19</f>
        <v>5267.7381496599992</v>
      </c>
      <c r="H16" s="170">
        <f>'Water Use Current Ag'!AO19</f>
        <v>239836.59700000001</v>
      </c>
      <c r="I16" s="16">
        <f>'Water Use Current Thermo'!AP18</f>
        <v>0</v>
      </c>
      <c r="J16" s="352">
        <f>'Current Groundwater M&amp;I'!T17</f>
        <v>10780.685093139946</v>
      </c>
      <c r="K16" s="16">
        <f>'Current Groundwater SSI'!H19</f>
        <v>0</v>
      </c>
      <c r="L16" s="352">
        <f>'Current Groundwater Ag'!L22</f>
        <v>89951.915395796328</v>
      </c>
      <c r="M16" s="16">
        <f>'Current Groundwater Thermo'!AK18</f>
        <v>0</v>
      </c>
      <c r="N16" s="352">
        <f>'Water Use Future M&amp;I'!BI19</f>
        <v>6643.3268248567638</v>
      </c>
      <c r="O16" s="352">
        <f>'Water Use Future M&amp;I'!BJ19</f>
        <v>6822.1083542893111</v>
      </c>
      <c r="P16" s="352">
        <f>'Water Use Future M&amp;I'!BK19</f>
        <v>7083.9098466247106</v>
      </c>
      <c r="Q16" s="16">
        <f>'Water Use Future Ag'!AL19</f>
        <v>205447.79486366204</v>
      </c>
      <c r="R16" s="16">
        <f>Recharge!B16</f>
        <v>80717</v>
      </c>
      <c r="S16" s="16">
        <f>Storage!B17</f>
        <v>7844</v>
      </c>
      <c r="T16" s="16">
        <f>Storage!C17</f>
        <v>10875</v>
      </c>
      <c r="U16" s="16">
        <f>Storage!D17</f>
        <v>730</v>
      </c>
      <c r="V16" s="16">
        <f>Species!B16</f>
        <v>7</v>
      </c>
      <c r="W16" s="16">
        <f>'Legally Available Water'!B16</f>
        <v>62000</v>
      </c>
    </row>
    <row r="17" spans="1:23" x14ac:dyDescent="0.3">
      <c r="A17" s="173" t="s">
        <v>763</v>
      </c>
      <c r="B17" s="170">
        <f>'Physical Supply by HUC 8'!AB17</f>
        <v>0</v>
      </c>
      <c r="C17" s="170">
        <f>'Physical Supply by HUC 8'!AD17</f>
        <v>0</v>
      </c>
      <c r="D17" s="170">
        <f>'Physical Supply by HUC 8'!AF17</f>
        <v>0</v>
      </c>
      <c r="E17" s="170">
        <f>'Physical Supply by HUC 8'!AH17</f>
        <v>0</v>
      </c>
      <c r="F17" s="170">
        <f>'Physical Supply by HUC 8'!AV17</f>
        <v>0</v>
      </c>
      <c r="G17" s="16">
        <f>'Water Use Current M&amp;I'!AQ20</f>
        <v>653.62958927</v>
      </c>
      <c r="H17" s="170">
        <f>'Water Use Current Ag'!AO20</f>
        <v>19924.432999999997</v>
      </c>
      <c r="I17" s="16">
        <f>'Water Use Current Thermo'!AP19</f>
        <v>7546.0293000000011</v>
      </c>
      <c r="J17" s="352">
        <f>'Current Groundwater M&amp;I'!T18</f>
        <v>1132.4514522785589</v>
      </c>
      <c r="K17" s="16">
        <f>'Current Groundwater SSI'!H20</f>
        <v>0</v>
      </c>
      <c r="L17" s="352">
        <f>'Current Groundwater Ag'!L23</f>
        <v>12328.987496731765</v>
      </c>
      <c r="M17" s="16">
        <f>'Current Groundwater Thermo'!AK19</f>
        <v>0</v>
      </c>
      <c r="N17" s="352">
        <f>'Water Use Future M&amp;I'!BI20</f>
        <v>886.17811561616122</v>
      </c>
      <c r="O17" s="352">
        <f>'Water Use Future M&amp;I'!BJ20</f>
        <v>910.79324198012569</v>
      </c>
      <c r="P17" s="352">
        <f>'Water Use Future M&amp;I'!BK20</f>
        <v>945.75844513532138</v>
      </c>
      <c r="Q17" s="16">
        <f>'Water Use Future Ag'!AL20</f>
        <v>17059.078282624971</v>
      </c>
      <c r="R17" s="16">
        <f>Recharge!B17</f>
        <v>20118</v>
      </c>
      <c r="S17" s="16">
        <f>Storage!B18</f>
        <v>0</v>
      </c>
      <c r="T17" s="16">
        <f>Storage!C18</f>
        <v>0</v>
      </c>
      <c r="U17" s="16">
        <f>Storage!D18</f>
        <v>0</v>
      </c>
      <c r="V17" s="16">
        <f>Species!B17</f>
        <v>5</v>
      </c>
      <c r="W17" s="16">
        <f>'Legally Available Water'!B17</f>
        <v>0</v>
      </c>
    </row>
    <row r="18" spans="1:23" x14ac:dyDescent="0.3">
      <c r="A18" s="173" t="s">
        <v>764</v>
      </c>
      <c r="B18" s="170">
        <f>'Physical Supply by HUC 8'!AB18</f>
        <v>0</v>
      </c>
      <c r="C18" s="170">
        <f>'Physical Supply by HUC 8'!AD18</f>
        <v>0</v>
      </c>
      <c r="D18" s="170">
        <f>'Physical Supply by HUC 8'!AF18</f>
        <v>0</v>
      </c>
      <c r="E18" s="170">
        <f>'Physical Supply by HUC 8'!AH18</f>
        <v>0</v>
      </c>
      <c r="F18" s="170">
        <f>'Physical Supply by HUC 8'!AV18</f>
        <v>0</v>
      </c>
      <c r="G18" s="16">
        <f>'Water Use Current M&amp;I'!AQ21</f>
        <v>50.004543749999996</v>
      </c>
      <c r="H18" s="170">
        <f>'Water Use Current Ag'!AO21</f>
        <v>8946.0300000000007</v>
      </c>
      <c r="I18" s="16">
        <f>'Water Use Current Thermo'!AP20</f>
        <v>0</v>
      </c>
      <c r="J18" s="352">
        <f>'Current Groundwater M&amp;I'!T19</f>
        <v>100.23762038465902</v>
      </c>
      <c r="K18" s="16">
        <f>'Current Groundwater SSI'!H21</f>
        <v>0</v>
      </c>
      <c r="L18" s="352">
        <f>'Current Groundwater Ag'!L24</f>
        <v>3066.3147717589782</v>
      </c>
      <c r="M18" s="16">
        <f>'Current Groundwater Thermo'!AK20</f>
        <v>0</v>
      </c>
      <c r="N18" s="352">
        <f>'Water Use Future M&amp;I'!BI21</f>
        <v>68.405337695925937</v>
      </c>
      <c r="O18" s="352">
        <f>'Water Use Future M&amp;I'!BJ21</f>
        <v>70.386583926487944</v>
      </c>
      <c r="P18" s="352">
        <f>'Water Use Future M&amp;I'!BK21</f>
        <v>73.281822613675445</v>
      </c>
      <c r="Q18" s="16">
        <f>'Water Use Future Ag'!AL21</f>
        <v>7658.2209386115446</v>
      </c>
      <c r="R18" s="16">
        <f>Recharge!B18</f>
        <v>19465</v>
      </c>
      <c r="S18" s="16">
        <f>Storage!B19</f>
        <v>0</v>
      </c>
      <c r="T18" s="16">
        <f>Storage!C19</f>
        <v>0</v>
      </c>
      <c r="U18" s="16">
        <f>Storage!D19</f>
        <v>0</v>
      </c>
      <c r="V18" s="16">
        <f>Species!B18</f>
        <v>7</v>
      </c>
      <c r="W18" s="16">
        <f>'Legally Available Water'!B18</f>
        <v>0</v>
      </c>
    </row>
    <row r="19" spans="1:23" x14ac:dyDescent="0.3">
      <c r="A19" s="173" t="s">
        <v>765</v>
      </c>
      <c r="B19" s="170">
        <f>'Physical Supply by HUC 8'!AB19</f>
        <v>0</v>
      </c>
      <c r="C19" s="170">
        <f>'Physical Supply by HUC 8'!AD19</f>
        <v>0</v>
      </c>
      <c r="D19" s="170">
        <f>'Physical Supply by HUC 8'!AF19</f>
        <v>0</v>
      </c>
      <c r="E19" s="170">
        <f>'Physical Supply by HUC 8'!AH19</f>
        <v>0</v>
      </c>
      <c r="F19" s="170">
        <f>'Physical Supply by HUC 8'!AV19</f>
        <v>0</v>
      </c>
      <c r="G19" s="16">
        <f>'Water Use Current M&amp;I'!AQ22</f>
        <v>1.0212692699999999</v>
      </c>
      <c r="H19" s="170">
        <f>'Water Use Current Ag'!AO22</f>
        <v>106.00999999999999</v>
      </c>
      <c r="I19" s="16">
        <f>'Water Use Current Thermo'!AP21</f>
        <v>0</v>
      </c>
      <c r="J19" s="352">
        <f>'Current Groundwater M&amp;I'!T20</f>
        <v>0.46171818295100647</v>
      </c>
      <c r="K19" s="16">
        <f>'Current Groundwater SSI'!H22</f>
        <v>0</v>
      </c>
      <c r="L19" s="352">
        <f>'Current Groundwater Ag'!L25</f>
        <v>0</v>
      </c>
      <c r="M19" s="16">
        <f>'Current Groundwater Thermo'!AK21</f>
        <v>0</v>
      </c>
      <c r="N19" s="352">
        <f>'Water Use Future M&amp;I'!BI22</f>
        <v>1.5975918515129146</v>
      </c>
      <c r="O19" s="352">
        <f>'Water Use Future M&amp;I'!BJ22</f>
        <v>1.6350922964471617</v>
      </c>
      <c r="P19" s="352">
        <f>'Water Use Future M&amp;I'!BK22</f>
        <v>1.68827287732333</v>
      </c>
      <c r="Q19" s="16">
        <f>'Water Use Future Ag'!AL22</f>
        <v>90.621247743294418</v>
      </c>
      <c r="R19" s="16">
        <f>Recharge!B19</f>
        <v>666</v>
      </c>
      <c r="S19" s="16">
        <f>Storage!B20</f>
        <v>0</v>
      </c>
      <c r="T19" s="16">
        <f>Storage!C20</f>
        <v>0</v>
      </c>
      <c r="U19" s="16">
        <f>Storage!D20</f>
        <v>0</v>
      </c>
      <c r="V19" s="16">
        <f>Species!B19</f>
        <v>7</v>
      </c>
      <c r="W19" s="16">
        <f>'Legally Available Water'!B19</f>
        <v>0</v>
      </c>
    </row>
    <row r="20" spans="1:23" x14ac:dyDescent="0.3">
      <c r="A20" s="173" t="s">
        <v>766</v>
      </c>
      <c r="B20" s="170">
        <f>'Physical Supply by HUC 8'!AB20</f>
        <v>0</v>
      </c>
      <c r="C20" s="170">
        <f>'Physical Supply by HUC 8'!AD20</f>
        <v>0</v>
      </c>
      <c r="D20" s="170">
        <f>'Physical Supply by HUC 8'!AF20</f>
        <v>0</v>
      </c>
      <c r="E20" s="170">
        <f>'Physical Supply by HUC 8'!AH20</f>
        <v>0</v>
      </c>
      <c r="F20" s="170">
        <f>'Physical Supply by HUC 8'!AV20</f>
        <v>0</v>
      </c>
      <c r="G20" s="16">
        <f>'Water Use Current M&amp;I'!AQ23</f>
        <v>38.875689369999989</v>
      </c>
      <c r="H20" s="170">
        <f>'Water Use Current Ag'!AO23</f>
        <v>1932.5</v>
      </c>
      <c r="I20" s="16">
        <f>'Water Use Current Thermo'!AP22</f>
        <v>0</v>
      </c>
      <c r="J20" s="352">
        <f>'Current Groundwater M&amp;I'!T21</f>
        <v>111.07339604453463</v>
      </c>
      <c r="K20" s="16">
        <f>'Current Groundwater SSI'!H23</f>
        <v>0</v>
      </c>
      <c r="L20" s="352">
        <f>'Current Groundwater Ag'!L26</f>
        <v>809.96630952380951</v>
      </c>
      <c r="M20" s="16">
        <f>'Current Groundwater Thermo'!AK22</f>
        <v>0</v>
      </c>
      <c r="N20" s="352">
        <f>'Water Use Future M&amp;I'!BI23</f>
        <v>48.303239454928701</v>
      </c>
      <c r="O20" s="352">
        <f>'Water Use Future M&amp;I'!BJ23</f>
        <v>49.670719880410942</v>
      </c>
      <c r="P20" s="352">
        <f>'Water Use Future M&amp;I'!BK23</f>
        <v>51.77936499736137</v>
      </c>
      <c r="Q20" s="16">
        <f>'Water Use Future Ag'!AL23</f>
        <v>1654.8202852218815</v>
      </c>
      <c r="R20" s="16">
        <f>Recharge!B20</f>
        <v>1992</v>
      </c>
      <c r="S20" s="16">
        <f>Storage!B21</f>
        <v>0</v>
      </c>
      <c r="T20" s="16">
        <f>Storage!C21</f>
        <v>0</v>
      </c>
      <c r="U20" s="16">
        <f>Storage!D21</f>
        <v>0</v>
      </c>
      <c r="V20" s="16">
        <f>Species!B20</f>
        <v>2</v>
      </c>
      <c r="W20" s="16">
        <f>'Legally Available Water'!B20</f>
        <v>0</v>
      </c>
    </row>
    <row r="21" spans="1:23" x14ac:dyDescent="0.3">
      <c r="A21" s="173" t="s">
        <v>767</v>
      </c>
      <c r="B21" s="170">
        <f>'Physical Supply by HUC 8'!AB21</f>
        <v>0</v>
      </c>
      <c r="C21" s="170">
        <f>'Physical Supply by HUC 8'!AD21</f>
        <v>0</v>
      </c>
      <c r="D21" s="170">
        <f>'Physical Supply by HUC 8'!AF21</f>
        <v>0</v>
      </c>
      <c r="E21" s="170">
        <f>'Physical Supply by HUC 8'!AH21</f>
        <v>0</v>
      </c>
      <c r="F21" s="170">
        <f>'Physical Supply by HUC 8'!AV21</f>
        <v>0</v>
      </c>
      <c r="G21" s="16">
        <f>'Water Use Current M&amp;I'!AQ24</f>
        <v>4.5439423049999998</v>
      </c>
      <c r="H21" s="170">
        <f>'Water Use Current Ag'!AO24</f>
        <v>602.05499999999995</v>
      </c>
      <c r="I21" s="16">
        <f>'Water Use Current Thermo'!AP23</f>
        <v>0</v>
      </c>
      <c r="J21" s="352">
        <f>'Current Groundwater M&amp;I'!T22</f>
        <v>3.8596829423878924</v>
      </c>
      <c r="K21" s="16">
        <f>'Current Groundwater SSI'!H24</f>
        <v>0</v>
      </c>
      <c r="L21" s="352">
        <f>'Current Groundwater Ag'!L27</f>
        <v>265.61249999999995</v>
      </c>
      <c r="M21" s="16">
        <f>'Current Groundwater Thermo'!AK23</f>
        <v>0</v>
      </c>
      <c r="N21" s="352">
        <f>'Water Use Future M&amp;I'!BI24</f>
        <v>6.8798603846785618</v>
      </c>
      <c r="O21" s="352">
        <f>'Water Use Future M&amp;I'!BJ24</f>
        <v>7.0500860322427092</v>
      </c>
      <c r="P21" s="352">
        <f>'Water Use Future M&amp;I'!BK24</f>
        <v>7.2934784664432923</v>
      </c>
      <c r="Q21" s="16">
        <f>'Water Use Future Ag'!AL24</f>
        <v>514.65876153277168</v>
      </c>
      <c r="R21" s="16">
        <f>Recharge!B21</f>
        <v>4335</v>
      </c>
      <c r="S21" s="16">
        <f>Storage!B22</f>
        <v>0</v>
      </c>
      <c r="T21" s="16">
        <f>Storage!C22</f>
        <v>0</v>
      </c>
      <c r="U21" s="16">
        <f>Storage!D22</f>
        <v>0</v>
      </c>
      <c r="V21" s="16">
        <f>Species!B21</f>
        <v>7</v>
      </c>
      <c r="W21" s="16">
        <f>'Legally Available Water'!B21</f>
        <v>0</v>
      </c>
    </row>
    <row r="22" spans="1:23" x14ac:dyDescent="0.3">
      <c r="A22" s="173" t="s">
        <v>768</v>
      </c>
      <c r="B22" s="170">
        <f>'Physical Supply by HUC 8'!AB22</f>
        <v>7244.47</v>
      </c>
      <c r="C22" s="170">
        <f>'Physical Supply by HUC 8'!AD22</f>
        <v>14488.94</v>
      </c>
      <c r="D22" s="170">
        <f>'Physical Supply by HUC 8'!AF22</f>
        <v>20284.516</v>
      </c>
      <c r="E22" s="170">
        <f>'Physical Supply by HUC 8'!AH22</f>
        <v>33324.561999999998</v>
      </c>
      <c r="F22" s="170">
        <f>'Physical Supply by HUC 8'!AV22</f>
        <v>391994.64946500002</v>
      </c>
      <c r="G22" s="16">
        <f>'Water Use Current M&amp;I'!AQ25</f>
        <v>182.735820295</v>
      </c>
      <c r="H22" s="170">
        <f>'Water Use Current Ag'!AO25</f>
        <v>11451.58</v>
      </c>
      <c r="I22" s="16">
        <f>'Water Use Current Thermo'!AP24</f>
        <v>0</v>
      </c>
      <c r="J22" s="352">
        <f>'Current Groundwater M&amp;I'!T23</f>
        <v>522.10234399334422</v>
      </c>
      <c r="K22" s="16">
        <f>'Current Groundwater SSI'!H25</f>
        <v>0</v>
      </c>
      <c r="L22" s="352">
        <f>'Current Groundwater Ag'!L28</f>
        <v>4610.2599893340448</v>
      </c>
      <c r="M22" s="16">
        <f>'Current Groundwater Thermo'!AK24</f>
        <v>0</v>
      </c>
      <c r="N22" s="352">
        <f>'Water Use Future M&amp;I'!BI25</f>
        <v>217.54445693403264</v>
      </c>
      <c r="O22" s="352">
        <f>'Water Use Future M&amp;I'!BJ25</f>
        <v>220.72045641991375</v>
      </c>
      <c r="P22" s="352">
        <f>'Water Use Future M&amp;I'!BK25</f>
        <v>226.93915078980694</v>
      </c>
      <c r="Q22" s="16">
        <f>'Water Use Future Ag'!AL25</f>
        <v>9810.315270277626</v>
      </c>
      <c r="R22" s="16">
        <f>Recharge!B22</f>
        <v>3024</v>
      </c>
      <c r="S22" s="16">
        <f>Storage!B23</f>
        <v>0</v>
      </c>
      <c r="T22" s="16">
        <f>Storage!C23</f>
        <v>0</v>
      </c>
      <c r="U22" s="16">
        <f>Storage!D23</f>
        <v>0</v>
      </c>
      <c r="V22" s="16">
        <f>Species!B22</f>
        <v>2</v>
      </c>
      <c r="W22" s="16">
        <f>'Legally Available Water'!B22</f>
        <v>0</v>
      </c>
    </row>
    <row r="23" spans="1:23" x14ac:dyDescent="0.3">
      <c r="A23" s="173" t="s">
        <v>769</v>
      </c>
      <c r="B23" s="170">
        <f>'Physical Supply by HUC 8'!AB23</f>
        <v>0</v>
      </c>
      <c r="C23" s="170">
        <f>'Physical Supply by HUC 8'!AD23</f>
        <v>0</v>
      </c>
      <c r="D23" s="170">
        <f>'Physical Supply by HUC 8'!AF23</f>
        <v>0</v>
      </c>
      <c r="E23" s="170">
        <f>'Physical Supply by HUC 8'!AH23</f>
        <v>14.488939999999999</v>
      </c>
      <c r="F23" s="170">
        <f>'Physical Supply by HUC 8'!AV23</f>
        <v>1293.8623420000001</v>
      </c>
      <c r="G23" s="16">
        <f>'Water Use Current M&amp;I'!AQ26</f>
        <v>221.9091837725</v>
      </c>
      <c r="H23" s="170">
        <f>'Water Use Current Ag'!AO26</f>
        <v>73389.582645383358</v>
      </c>
      <c r="I23" s="16">
        <f>'Water Use Current Thermo'!AP25</f>
        <v>0</v>
      </c>
      <c r="J23" s="352">
        <f>'Current Groundwater M&amp;I'!T24</f>
        <v>634.02623964292752</v>
      </c>
      <c r="K23" s="16">
        <f>'Current Groundwater SSI'!H26</f>
        <v>0</v>
      </c>
      <c r="L23" s="352">
        <f>'Current Groundwater Ag'!L29</f>
        <v>1112.3396470588236</v>
      </c>
      <c r="M23" s="16">
        <f>'Current Groundwater Thermo'!AK25</f>
        <v>0</v>
      </c>
      <c r="N23" s="352">
        <f>'Water Use Future M&amp;I'!BI26</f>
        <v>258.71470625915049</v>
      </c>
      <c r="O23" s="352">
        <f>'Water Use Future M&amp;I'!BJ26</f>
        <v>269.11168908473473</v>
      </c>
      <c r="P23" s="352">
        <f>'Water Use Future M&amp;I'!BK26</f>
        <v>281.13012609881929</v>
      </c>
      <c r="Q23" s="16">
        <f>'Water Use Future Ag'!AL26</f>
        <v>65546.967717450272</v>
      </c>
      <c r="R23" s="16">
        <f>Recharge!B23</f>
        <v>35957</v>
      </c>
      <c r="S23" s="16">
        <f>Storage!B24</f>
        <v>0</v>
      </c>
      <c r="T23" s="16">
        <f>Storage!C24</f>
        <v>0</v>
      </c>
      <c r="U23" s="16">
        <f>Storage!D24</f>
        <v>0</v>
      </c>
      <c r="V23" s="16">
        <f>Species!B23</f>
        <v>3</v>
      </c>
      <c r="W23" s="16">
        <f>'Legally Available Water'!B23</f>
        <v>0</v>
      </c>
    </row>
    <row r="24" spans="1:23" x14ac:dyDescent="0.3">
      <c r="A24" s="173" t="s">
        <v>770</v>
      </c>
      <c r="B24" s="170">
        <f>'Physical Supply by HUC 8'!AB24</f>
        <v>9417.8109999999997</v>
      </c>
      <c r="C24" s="170">
        <f>'Physical Supply by HUC 8'!AD24</f>
        <v>11591.152</v>
      </c>
      <c r="D24" s="170">
        <f>'Physical Supply by HUC 8'!AF24</f>
        <v>12315.599</v>
      </c>
      <c r="E24" s="170">
        <f>'Physical Supply by HUC 8'!AH24</f>
        <v>13764.493</v>
      </c>
      <c r="F24" s="170">
        <f>'Physical Supply by HUC 8'!AV24</f>
        <v>15966.811879999999</v>
      </c>
      <c r="G24" s="16">
        <f>'Water Use Current M&amp;I'!AQ27</f>
        <v>1398.15528111</v>
      </c>
      <c r="H24" s="170">
        <f>'Water Use Current Ag'!AO27</f>
        <v>226678.74103518881</v>
      </c>
      <c r="I24" s="16">
        <f>'Water Use Current Thermo'!AP26</f>
        <v>0</v>
      </c>
      <c r="J24" s="352">
        <f>'Current Groundwater M&amp;I'!T25</f>
        <v>3994.7293754183193</v>
      </c>
      <c r="K24" s="16">
        <f>'Current Groundwater SSI'!H27</f>
        <v>0</v>
      </c>
      <c r="L24" s="352">
        <f>'Current Groundwater Ag'!L30</f>
        <v>1496.0359285714285</v>
      </c>
      <c r="M24" s="16">
        <f>'Current Groundwater Thermo'!AK26</f>
        <v>0</v>
      </c>
      <c r="N24" s="352">
        <f>'Water Use Future M&amp;I'!BI27</f>
        <v>1546.0603544808992</v>
      </c>
      <c r="O24" s="352">
        <f>'Water Use Future M&amp;I'!BJ27</f>
        <v>1596.7707142780632</v>
      </c>
      <c r="P24" s="352">
        <f>'Water Use Future M&amp;I'!BK27</f>
        <v>1677.6119902978303</v>
      </c>
      <c r="Q24" s="16">
        <f>'Water Use Future Ag'!AL27</f>
        <v>202464.88067163678</v>
      </c>
      <c r="R24" s="16">
        <f>Recharge!B24</f>
        <v>63800</v>
      </c>
      <c r="S24" s="16">
        <f>Storage!B25</f>
        <v>468</v>
      </c>
      <c r="T24" s="16">
        <f>Storage!C25</f>
        <v>934</v>
      </c>
      <c r="U24" s="16">
        <f>Storage!D25</f>
        <v>67</v>
      </c>
      <c r="V24" s="16">
        <f>Species!B24</f>
        <v>2</v>
      </c>
      <c r="W24" s="16">
        <f>'Legally Available Water'!B24</f>
        <v>0</v>
      </c>
    </row>
    <row r="25" spans="1:23" x14ac:dyDescent="0.3">
      <c r="A25" s="173" t="s">
        <v>771</v>
      </c>
      <c r="B25" s="170">
        <f>'Physical Supply by HUC 8'!AB25</f>
        <v>3115.1221</v>
      </c>
      <c r="C25" s="170">
        <f>'Physical Supply by HUC 8'!AD25</f>
        <v>3549.7903000000001</v>
      </c>
      <c r="D25" s="170">
        <f>'Physical Supply by HUC 8'!AF25</f>
        <v>3767.1244000000002</v>
      </c>
      <c r="E25" s="170">
        <f>'Physical Supply by HUC 8'!AH25</f>
        <v>4201.7925999999998</v>
      </c>
      <c r="F25" s="170">
        <f>'Physical Supply by HUC 8'!AV25</f>
        <v>14875.070251000001</v>
      </c>
      <c r="G25" s="16">
        <f>'Water Use Current M&amp;I'!AQ28</f>
        <v>501.96482759499997</v>
      </c>
      <c r="H25" s="170">
        <f>'Water Use Current Ag'!AO28</f>
        <v>123676.17067951988</v>
      </c>
      <c r="I25" s="16">
        <f>'Water Use Current Thermo'!AP27</f>
        <v>0</v>
      </c>
      <c r="J25" s="352">
        <f>'Current Groundwater M&amp;I'!T26</f>
        <v>1434.1852203533433</v>
      </c>
      <c r="K25" s="16">
        <f>'Current Groundwater SSI'!H28</f>
        <v>0</v>
      </c>
      <c r="L25" s="352">
        <f>'Current Groundwater Ag'!L31</f>
        <v>1207.0178977272726</v>
      </c>
      <c r="M25" s="16">
        <f>'Current Groundwater Thermo'!AK27</f>
        <v>0</v>
      </c>
      <c r="N25" s="352">
        <f>'Water Use Future M&amp;I'!BI28</f>
        <v>576.08818358784174</v>
      </c>
      <c r="O25" s="352">
        <f>'Water Use Future M&amp;I'!BJ28</f>
        <v>600.50793450876313</v>
      </c>
      <c r="P25" s="352">
        <f>'Water Use Future M&amp;I'!BK28</f>
        <v>626.20282113974326</v>
      </c>
      <c r="Q25" s="16">
        <f>'Water Use Future Ag'!AL28</f>
        <v>110463.02252513233</v>
      </c>
      <c r="R25" s="16">
        <f>Recharge!B25</f>
        <v>36191</v>
      </c>
      <c r="S25" s="16">
        <f>Storage!B26</f>
        <v>41507</v>
      </c>
      <c r="T25" s="16">
        <f>Storage!C26</f>
        <v>348753</v>
      </c>
      <c r="U25" s="16">
        <f>Storage!D26</f>
        <v>2035</v>
      </c>
      <c r="V25" s="16">
        <f>Species!B25</f>
        <v>2</v>
      </c>
      <c r="W25" s="16">
        <f>'Legally Available Water'!B25</f>
        <v>0</v>
      </c>
    </row>
    <row r="26" spans="1:23" x14ac:dyDescent="0.3">
      <c r="A26" s="173" t="s">
        <v>772</v>
      </c>
      <c r="B26" s="170">
        <f>'Physical Supply by HUC 8'!AB26</f>
        <v>0</v>
      </c>
      <c r="C26" s="170">
        <f>'Physical Supply by HUC 8'!AD26</f>
        <v>0</v>
      </c>
      <c r="D26" s="170">
        <f>'Physical Supply by HUC 8'!AF26</f>
        <v>0</v>
      </c>
      <c r="E26" s="170">
        <f>'Physical Supply by HUC 8'!AH26</f>
        <v>0</v>
      </c>
      <c r="F26" s="170">
        <f>'Physical Supply by HUC 8'!AV26</f>
        <v>0</v>
      </c>
      <c r="G26" s="16">
        <f>'Water Use Current M&amp;I'!AQ29</f>
        <v>777.42044558499981</v>
      </c>
      <c r="H26" s="170">
        <f>'Water Use Current Ag'!AO29</f>
        <v>55319.422099377553</v>
      </c>
      <c r="I26" s="16">
        <f>'Water Use Current Thermo'!AP28</f>
        <v>0</v>
      </c>
      <c r="J26" s="352">
        <f>'Current Groundwater M&amp;I'!T27</f>
        <v>2221.2012757139091</v>
      </c>
      <c r="K26" s="16">
        <f>'Current Groundwater SSI'!H29</f>
        <v>0</v>
      </c>
      <c r="L26" s="352">
        <f>'Current Groundwater Ag'!L32</f>
        <v>473.84448979591843</v>
      </c>
      <c r="M26" s="16">
        <f>'Current Groundwater Thermo'!AK28</f>
        <v>0</v>
      </c>
      <c r="N26" s="352">
        <f>'Water Use Future M&amp;I'!BI29</f>
        <v>863.27720850537798</v>
      </c>
      <c r="O26" s="352">
        <f>'Water Use Future M&amp;I'!BJ29</f>
        <v>895.12665482241016</v>
      </c>
      <c r="P26" s="352">
        <f>'Water Use Future M&amp;I'!BK29</f>
        <v>934.75163843499126</v>
      </c>
      <c r="Q26" s="16">
        <f>'Water Use Future Ag'!AL29</f>
        <v>49409.14657154357</v>
      </c>
      <c r="R26" s="16">
        <f>Recharge!B26</f>
        <v>27183</v>
      </c>
      <c r="S26" s="16">
        <f>Storage!B27</f>
        <v>0</v>
      </c>
      <c r="T26" s="16">
        <f>Storage!C27</f>
        <v>0</v>
      </c>
      <c r="U26" s="16">
        <f>Storage!D27</f>
        <v>0</v>
      </c>
      <c r="V26" s="16">
        <f>Species!B26</f>
        <v>2</v>
      </c>
      <c r="W26" s="16">
        <f>'Legally Available Water'!B26</f>
        <v>0</v>
      </c>
    </row>
    <row r="27" spans="1:23" x14ac:dyDescent="0.3">
      <c r="A27" s="173" t="s">
        <v>773</v>
      </c>
      <c r="B27" s="170">
        <f>'Physical Supply by HUC 8'!AB27</f>
        <v>0</v>
      </c>
      <c r="C27" s="170">
        <f>'Physical Supply by HUC 8'!AD27</f>
        <v>0</v>
      </c>
      <c r="D27" s="170">
        <f>'Physical Supply by HUC 8'!AF27</f>
        <v>0</v>
      </c>
      <c r="E27" s="170">
        <f>'Physical Supply by HUC 8'!AH27</f>
        <v>0</v>
      </c>
      <c r="F27" s="170">
        <f>'Physical Supply by HUC 8'!AV27</f>
        <v>0</v>
      </c>
      <c r="G27" s="16">
        <f>'Water Use Current M&amp;I'!AQ30</f>
        <v>38.947852789999999</v>
      </c>
      <c r="H27" s="170">
        <f>'Water Use Current Ag'!AO30</f>
        <v>30268.058318571759</v>
      </c>
      <c r="I27" s="16">
        <f>'Water Use Current Thermo'!AP29</f>
        <v>0</v>
      </c>
      <c r="J27" s="352">
        <f>'Current Groundwater M&amp;I'!T28</f>
        <v>111.27958295545137</v>
      </c>
      <c r="K27" s="16">
        <f>'Current Groundwater SSI'!H30</f>
        <v>0</v>
      </c>
      <c r="L27" s="352">
        <f>'Current Groundwater Ag'!L33</f>
        <v>156910.98256096031</v>
      </c>
      <c r="M27" s="16">
        <f>'Current Groundwater Thermo'!AK29</f>
        <v>0</v>
      </c>
      <c r="N27" s="352">
        <f>'Water Use Future M&amp;I'!BI30</f>
        <v>45.754233420994147</v>
      </c>
      <c r="O27" s="352">
        <f>'Water Use Future M&amp;I'!BJ30</f>
        <v>46.587256983859433</v>
      </c>
      <c r="P27" s="352">
        <f>'Water Use Future M&amp;I'!BK30</f>
        <v>48.018897534573114</v>
      </c>
      <c r="Q27" s="16">
        <f>'Water Use Future Ag'!AL30</f>
        <v>27034.463663058832</v>
      </c>
      <c r="R27" s="16">
        <f>Recharge!B27</f>
        <v>11492</v>
      </c>
      <c r="S27" s="16">
        <f>Storage!B28</f>
        <v>0</v>
      </c>
      <c r="T27" s="16">
        <f>Storage!C28</f>
        <v>0</v>
      </c>
      <c r="U27" s="16">
        <f>Storage!D28</f>
        <v>0</v>
      </c>
      <c r="V27" s="16">
        <f>Species!B27</f>
        <v>2</v>
      </c>
      <c r="W27" s="16">
        <f>'Legally Available Water'!B27</f>
        <v>0</v>
      </c>
    </row>
    <row r="28" spans="1:23" x14ac:dyDescent="0.3">
      <c r="A28" s="173" t="s">
        <v>774</v>
      </c>
      <c r="B28" s="170">
        <f>'Physical Supply by HUC 8'!AB28</f>
        <v>0</v>
      </c>
      <c r="C28" s="170">
        <f>'Physical Supply by HUC 8'!AD28</f>
        <v>0</v>
      </c>
      <c r="D28" s="170">
        <f>'Physical Supply by HUC 8'!AF28</f>
        <v>0</v>
      </c>
      <c r="E28" s="170">
        <f>'Physical Supply by HUC 8'!AH28</f>
        <v>0</v>
      </c>
      <c r="F28" s="170">
        <f>'Physical Supply by HUC 8'!AV28</f>
        <v>0</v>
      </c>
      <c r="G28" s="16">
        <f>'Water Use Current M&amp;I'!AQ31</f>
        <v>536.15146343499998</v>
      </c>
      <c r="H28" s="170">
        <f>'Water Use Current Ag'!AO31</f>
        <v>25023.74</v>
      </c>
      <c r="I28" s="16">
        <f>'Water Use Current Thermo'!AP30</f>
        <v>0</v>
      </c>
      <c r="J28" s="352">
        <f>'Current Groundwater M&amp;I'!T29</f>
        <v>1531.861323748192</v>
      </c>
      <c r="K28" s="16">
        <f>'Current Groundwater SSI'!H31</f>
        <v>0</v>
      </c>
      <c r="L28" s="352">
        <f>'Current Groundwater Ag'!L34</f>
        <v>129.90352941176471</v>
      </c>
      <c r="M28" s="16">
        <f>'Current Groundwater Thermo'!AK30</f>
        <v>0</v>
      </c>
      <c r="N28" s="352">
        <f>'Water Use Future M&amp;I'!BI31</f>
        <v>607.36589917611809</v>
      </c>
      <c r="O28" s="352">
        <f>'Water Use Future M&amp;I'!BJ31</f>
        <v>632.62506094836408</v>
      </c>
      <c r="P28" s="352">
        <f>'Water Use Future M&amp;I'!BK31</f>
        <v>659.55721950734676</v>
      </c>
      <c r="Q28" s="16">
        <f>'Water Use Future Ag'!AL31</f>
        <v>22344.039765911282</v>
      </c>
      <c r="R28" s="16">
        <f>Recharge!B28</f>
        <v>3732</v>
      </c>
      <c r="S28" s="16">
        <f>Storage!B29</f>
        <v>340</v>
      </c>
      <c r="T28" s="16">
        <f>Storage!C29</f>
        <v>650</v>
      </c>
      <c r="U28" s="16">
        <f>Storage!D29</f>
        <v>46</v>
      </c>
      <c r="V28" s="16">
        <f>Species!B28</f>
        <v>0</v>
      </c>
      <c r="W28" s="16">
        <f>'Legally Available Water'!B28</f>
        <v>0</v>
      </c>
    </row>
    <row r="29" spans="1:23" x14ac:dyDescent="0.3">
      <c r="A29" s="173" t="s">
        <v>775</v>
      </c>
      <c r="B29" s="170">
        <f>'Physical Supply by HUC 8'!AB29</f>
        <v>0</v>
      </c>
      <c r="C29" s="170">
        <f>'Physical Supply by HUC 8'!AD29</f>
        <v>0</v>
      </c>
      <c r="D29" s="170">
        <f>'Physical Supply by HUC 8'!AF29</f>
        <v>0</v>
      </c>
      <c r="E29" s="170">
        <f>'Physical Supply by HUC 8'!AH29</f>
        <v>0</v>
      </c>
      <c r="F29" s="170">
        <f>'Physical Supply by HUC 8'!AV29</f>
        <v>0</v>
      </c>
      <c r="G29" s="16">
        <f>'Water Use Current M&amp;I'!AQ32</f>
        <v>98.899182724999989</v>
      </c>
      <c r="H29" s="170">
        <f>'Water Use Current Ag'!AO32</f>
        <v>16830.184247445111</v>
      </c>
      <c r="I29" s="16">
        <f>'Water Use Current Thermo'!AP31</f>
        <v>0</v>
      </c>
      <c r="J29" s="352">
        <f>'Current Groundwater M&amp;I'!T30</f>
        <v>282.56909240714998</v>
      </c>
      <c r="K29" s="16">
        <f>'Current Groundwater SSI'!H32</f>
        <v>0</v>
      </c>
      <c r="L29" s="352">
        <f>'Current Groundwater Ag'!L35</f>
        <v>48.397500000000001</v>
      </c>
      <c r="M29" s="16">
        <f>'Current Groundwater Thermo'!AK31</f>
        <v>0</v>
      </c>
      <c r="N29" s="352">
        <f>'Water Use Future M&amp;I'!BI32</f>
        <v>112.0354879574332</v>
      </c>
      <c r="O29" s="352">
        <f>'Water Use Future M&amp;I'!BJ32</f>
        <v>116.69482513521692</v>
      </c>
      <c r="P29" s="352">
        <f>'Water Use Future M&amp;I'!BK32</f>
        <v>121.66276543281278</v>
      </c>
      <c r="Q29" s="16">
        <f>'Water Use Future Ag'!AL32</f>
        <v>15032.854902400379</v>
      </c>
      <c r="R29" s="16">
        <f>Recharge!B29</f>
        <v>1699</v>
      </c>
      <c r="S29" s="16">
        <f>Storage!B30</f>
        <v>0</v>
      </c>
      <c r="T29" s="16">
        <f>Storage!C30</f>
        <v>0</v>
      </c>
      <c r="U29" s="16">
        <f>Storage!D30</f>
        <v>0</v>
      </c>
      <c r="V29" s="16">
        <f>Species!B29</f>
        <v>0</v>
      </c>
      <c r="W29" s="16">
        <f>'Legally Available Water'!B29</f>
        <v>0</v>
      </c>
    </row>
    <row r="30" spans="1:23" x14ac:dyDescent="0.3">
      <c r="A30" s="173" t="s">
        <v>776</v>
      </c>
      <c r="B30" s="170">
        <f>'Physical Supply by HUC 8'!AB30</f>
        <v>0</v>
      </c>
      <c r="C30" s="170">
        <f>'Physical Supply by HUC 8'!AD30</f>
        <v>0</v>
      </c>
      <c r="D30" s="170">
        <f>'Physical Supply by HUC 8'!AF30</f>
        <v>0</v>
      </c>
      <c r="E30" s="170">
        <f>'Physical Supply by HUC 8'!AH30</f>
        <v>0</v>
      </c>
      <c r="F30" s="170">
        <f>'Physical Supply by HUC 8'!AV30</f>
        <v>0</v>
      </c>
      <c r="G30" s="16">
        <f>'Water Use Current M&amp;I'!AQ33</f>
        <v>43.636906320000001</v>
      </c>
      <c r="H30" s="170">
        <f>'Water Use Current Ag'!AO33</f>
        <v>6614.6713335354652</v>
      </c>
      <c r="I30" s="16">
        <f>'Water Use Current Thermo'!AP32</f>
        <v>0</v>
      </c>
      <c r="J30" s="352">
        <f>'Current Groundwater M&amp;I'!T31</f>
        <v>124.67687521558459</v>
      </c>
      <c r="K30" s="16">
        <f>'Current Groundwater SSI'!H33</f>
        <v>0</v>
      </c>
      <c r="L30" s="352">
        <f>'Current Groundwater Ag'!L36</f>
        <v>199.16666666666669</v>
      </c>
      <c r="M30" s="16">
        <f>'Current Groundwater Thermo'!AK32</f>
        <v>0</v>
      </c>
      <c r="N30" s="352">
        <f>'Water Use Future M&amp;I'!BI33</f>
        <v>47.789889888971295</v>
      </c>
      <c r="O30" s="352">
        <f>'Water Use Future M&amp;I'!BJ33</f>
        <v>50.688832818975051</v>
      </c>
      <c r="P30" s="352">
        <f>'Water Use Future M&amp;I'!BK33</f>
        <v>53.430721214484855</v>
      </c>
      <c r="Q30" s="16">
        <f>'Water Use Future Ag'!AL33</f>
        <v>5907.5567265240879</v>
      </c>
      <c r="R30" s="16">
        <f>Recharge!B30</f>
        <v>4210</v>
      </c>
      <c r="S30" s="16">
        <f>Storage!B31</f>
        <v>0</v>
      </c>
      <c r="T30" s="16">
        <f>Storage!C31</f>
        <v>0</v>
      </c>
      <c r="U30" s="16">
        <f>Storage!D31</f>
        <v>0</v>
      </c>
      <c r="V30" s="16">
        <f>Species!B30</f>
        <v>0</v>
      </c>
      <c r="W30" s="16">
        <f>'Legally Available Water'!B30</f>
        <v>0</v>
      </c>
    </row>
    <row r="31" spans="1:23" x14ac:dyDescent="0.3">
      <c r="A31" s="173" t="s">
        <v>777</v>
      </c>
      <c r="B31" s="170">
        <f>'Physical Supply by HUC 8'!AB31</f>
        <v>0</v>
      </c>
      <c r="C31" s="170">
        <f>'Physical Supply by HUC 8'!AD31</f>
        <v>0</v>
      </c>
      <c r="D31" s="170">
        <f>'Physical Supply by HUC 8'!AF31</f>
        <v>0</v>
      </c>
      <c r="E31" s="170">
        <f>'Physical Supply by HUC 8'!AH31</f>
        <v>0</v>
      </c>
      <c r="F31" s="170">
        <f>'Physical Supply by HUC 8'!AV31</f>
        <v>0</v>
      </c>
      <c r="G31" s="16">
        <f>'Water Use Current M&amp;I'!AQ34</f>
        <v>20.3394952425</v>
      </c>
      <c r="H31" s="170">
        <f>'Water Use Current Ag'!AO34</f>
        <v>38875.911964186984</v>
      </c>
      <c r="I31" s="16">
        <f>'Water Use Current Thermo'!AP33</f>
        <v>0</v>
      </c>
      <c r="J31" s="352">
        <f>'Current Groundwater M&amp;I'!T32</f>
        <v>7.5872440680453375</v>
      </c>
      <c r="K31" s="16">
        <f>'Current Groundwater SSI'!H34</f>
        <v>0</v>
      </c>
      <c r="L31" s="352">
        <f>'Current Groundwater Ag'!L37</f>
        <v>223.06666666666669</v>
      </c>
      <c r="M31" s="16">
        <f>'Current Groundwater Thermo'!AK33</f>
        <v>0</v>
      </c>
      <c r="N31" s="352">
        <f>'Water Use Future M&amp;I'!BI34</f>
        <v>22.941102414109487</v>
      </c>
      <c r="O31" s="352">
        <f>'Water Use Future M&amp;I'!BJ34</f>
        <v>23.950644884879939</v>
      </c>
      <c r="P31" s="352">
        <f>'Water Use Future M&amp;I'!BK34</f>
        <v>25.005810452241164</v>
      </c>
      <c r="Q31" s="16">
        <f>'Water Use Future Ag'!AL34</f>
        <v>34723.243952646124</v>
      </c>
      <c r="R31" s="16">
        <f>Recharge!B31</f>
        <v>5877</v>
      </c>
      <c r="S31" s="16">
        <f>Storage!B32</f>
        <v>0</v>
      </c>
      <c r="T31" s="16">
        <f>Storage!C32</f>
        <v>0</v>
      </c>
      <c r="U31" s="16">
        <f>Storage!D32</f>
        <v>0</v>
      </c>
      <c r="V31" s="16">
        <f>Species!B31</f>
        <v>0</v>
      </c>
      <c r="W31" s="16">
        <f>'Legally Available Water'!B31</f>
        <v>0</v>
      </c>
    </row>
    <row r="32" spans="1:23" x14ac:dyDescent="0.3">
      <c r="A32" s="173" t="s">
        <v>778</v>
      </c>
      <c r="B32" s="170">
        <f>'Physical Supply by HUC 8'!AB32</f>
        <v>0</v>
      </c>
      <c r="C32" s="170">
        <f>'Physical Supply by HUC 8'!AD32</f>
        <v>0</v>
      </c>
      <c r="D32" s="170">
        <f>'Physical Supply by HUC 8'!AF32</f>
        <v>0</v>
      </c>
      <c r="E32" s="170">
        <f>'Physical Supply by HUC 8'!AH32</f>
        <v>0</v>
      </c>
      <c r="F32" s="170">
        <f>'Physical Supply by HUC 8'!AV32</f>
        <v>0</v>
      </c>
      <c r="G32" s="16">
        <f>'Water Use Current M&amp;I'!AQ35</f>
        <v>49.450375747500004</v>
      </c>
      <c r="H32" s="170">
        <f>'Water Use Current Ag'!AO35</f>
        <v>11476.839548056858</v>
      </c>
      <c r="I32" s="16">
        <f>'Water Use Current Thermo'!AP34</f>
        <v>0</v>
      </c>
      <c r="J32" s="352">
        <f>'Current Groundwater M&amp;I'!T33</f>
        <v>141.28678781637004</v>
      </c>
      <c r="K32" s="16">
        <f>'Current Groundwater SSI'!H35</f>
        <v>0</v>
      </c>
      <c r="L32" s="352">
        <f>'Current Groundwater Ag'!L38</f>
        <v>174.20444444444445</v>
      </c>
      <c r="M32" s="16">
        <f>'Current Groundwater Thermo'!AK34</f>
        <v>0</v>
      </c>
      <c r="N32" s="352">
        <f>'Water Use Future M&amp;I'!BI35</f>
        <v>54.156635068335163</v>
      </c>
      <c r="O32" s="352">
        <f>'Water Use Future M&amp;I'!BJ35</f>
        <v>57.441785854597477</v>
      </c>
      <c r="P32" s="352">
        <f>'Water Use Future M&amp;I'!BK35</f>
        <v>60.548958722723199</v>
      </c>
      <c r="Q32" s="16">
        <f>'Water Use Future Ag'!AL35</f>
        <v>10250.096666702153</v>
      </c>
      <c r="R32" s="16">
        <f>Recharge!B32</f>
        <v>3162</v>
      </c>
      <c r="S32" s="16">
        <f>Storage!B33</f>
        <v>0</v>
      </c>
      <c r="T32" s="16">
        <f>Storage!C33</f>
        <v>0</v>
      </c>
      <c r="U32" s="16">
        <f>Storage!D33</f>
        <v>0</v>
      </c>
      <c r="V32" s="16">
        <f>Species!B32</f>
        <v>0</v>
      </c>
      <c r="W32" s="16">
        <f>'Legally Available Water'!B32</f>
        <v>0</v>
      </c>
    </row>
    <row r="33" spans="1:23" x14ac:dyDescent="0.3">
      <c r="A33" s="173" t="s">
        <v>779</v>
      </c>
      <c r="B33" s="170">
        <f>'Physical Supply by HUC 8'!AB33</f>
        <v>175316.174</v>
      </c>
      <c r="C33" s="170">
        <f>'Physical Supply by HUC 8'!AD33</f>
        <v>202845.16</v>
      </c>
      <c r="D33" s="170">
        <f>'Physical Supply by HUC 8'!AF33</f>
        <v>218058.54699999999</v>
      </c>
      <c r="E33" s="170">
        <f>'Physical Supply by HUC 8'!AH33</f>
        <v>246311.98</v>
      </c>
      <c r="F33" s="170">
        <f>'Physical Supply by HUC 8'!AV33</f>
        <v>603059.38512700005</v>
      </c>
      <c r="G33" s="16">
        <f>'Water Use Current M&amp;I'!AQ36</f>
        <v>3215.1117545749994</v>
      </c>
      <c r="H33" s="170">
        <f>'Water Use Current Ag'!AO36</f>
        <v>45088.153606473839</v>
      </c>
      <c r="I33" s="16">
        <f>'Water Use Current Thermo'!AP35</f>
        <v>0</v>
      </c>
      <c r="J33" s="352">
        <f>'Current Groundwater M&amp;I'!T34</f>
        <v>4330.3877917080144</v>
      </c>
      <c r="K33" s="16">
        <f>'Current Groundwater SSI'!H36</f>
        <v>0</v>
      </c>
      <c r="L33" s="352">
        <f>'Current Groundwater Ag'!L39</f>
        <v>365.49125748502991</v>
      </c>
      <c r="M33" s="16">
        <f>'Current Groundwater Thermo'!AK35</f>
        <v>0</v>
      </c>
      <c r="N33" s="352">
        <f>'Water Use Future M&amp;I'!BI36</f>
        <v>4601.9301121235158</v>
      </c>
      <c r="O33" s="352">
        <f>'Water Use Future M&amp;I'!BJ36</f>
        <v>4774.560046286736</v>
      </c>
      <c r="P33" s="352">
        <f>'Water Use Future M&amp;I'!BK36</f>
        <v>4996.3953404320246</v>
      </c>
      <c r="Q33" s="16">
        <f>'Water Use Future Ag'!AL36</f>
        <v>42219.897319300027</v>
      </c>
      <c r="R33" s="16">
        <f>Recharge!B33</f>
        <v>596722</v>
      </c>
      <c r="S33" s="16">
        <f>Storage!B34</f>
        <v>126</v>
      </c>
      <c r="T33" s="16">
        <f>Storage!C34</f>
        <v>210</v>
      </c>
      <c r="U33" s="16">
        <f>Storage!D34</f>
        <v>12</v>
      </c>
      <c r="V33" s="16">
        <f>Species!B33</f>
        <v>11</v>
      </c>
      <c r="W33" s="16">
        <f>'Legally Available Water'!B33</f>
        <v>0</v>
      </c>
    </row>
    <row r="34" spans="1:23" x14ac:dyDescent="0.3">
      <c r="A34" s="173" t="s">
        <v>780</v>
      </c>
      <c r="B34" s="170">
        <f>'Physical Supply by HUC 8'!AB34</f>
        <v>112289.285</v>
      </c>
      <c r="C34" s="170">
        <f>'Physical Supply by HUC 8'!AD34</f>
        <v>157929.446</v>
      </c>
      <c r="D34" s="170">
        <f>'Physical Supply by HUC 8'!AF34</f>
        <v>191978.45499999999</v>
      </c>
      <c r="E34" s="170">
        <f>'Physical Supply by HUC 8'!AH34</f>
        <v>238343.06299999999</v>
      </c>
      <c r="F34" s="170">
        <f>'Physical Supply by HUC 8'!AV34</f>
        <v>662286.549612</v>
      </c>
      <c r="G34" s="16">
        <f>'Water Use Current M&amp;I'!AQ37</f>
        <v>32173.958617650365</v>
      </c>
      <c r="H34" s="170">
        <f>'Water Use Current Ag'!AO37</f>
        <v>37420.83630426629</v>
      </c>
      <c r="I34" s="16">
        <f>'Water Use Current Thermo'!AP36</f>
        <v>9799.3786</v>
      </c>
      <c r="J34" s="352">
        <f>'Current Groundwater M&amp;I'!T35</f>
        <v>2668.9268641662302</v>
      </c>
      <c r="K34" s="16">
        <f>'Current Groundwater SSI'!H37</f>
        <v>5928</v>
      </c>
      <c r="L34" s="352">
        <f>'Current Groundwater Ag'!L40</f>
        <v>734.68150000000003</v>
      </c>
      <c r="M34" s="16">
        <f>'Current Groundwater Thermo'!AK36</f>
        <v>0</v>
      </c>
      <c r="N34" s="352">
        <f>'Water Use Future M&amp;I'!BI37</f>
        <v>36690.414998734675</v>
      </c>
      <c r="O34" s="352">
        <f>'Water Use Future M&amp;I'!BJ37</f>
        <v>37249.753021323428</v>
      </c>
      <c r="P34" s="352">
        <f>'Water Use Future M&amp;I'!BK37</f>
        <v>37948.806019455777</v>
      </c>
      <c r="Q34" s="16">
        <f>'Water Use Future Ag'!AL37</f>
        <v>35037.542497642105</v>
      </c>
      <c r="R34" s="16">
        <f>Recharge!B34</f>
        <v>49826</v>
      </c>
      <c r="S34" s="16">
        <f>Storage!B35</f>
        <v>1944</v>
      </c>
      <c r="T34" s="16">
        <f>Storage!C35</f>
        <v>3325</v>
      </c>
      <c r="U34" s="16">
        <f>Storage!D35</f>
        <v>130</v>
      </c>
      <c r="V34" s="16">
        <f>Species!B34</f>
        <v>7</v>
      </c>
      <c r="W34" s="16">
        <f>'Legally Available Water'!B34</f>
        <v>0</v>
      </c>
    </row>
    <row r="35" spans="1:23" x14ac:dyDescent="0.3">
      <c r="A35" s="173" t="s">
        <v>781</v>
      </c>
      <c r="B35" s="170">
        <f>'Physical Supply by HUC 8'!AB35</f>
        <v>144.88939999999999</v>
      </c>
      <c r="C35" s="170">
        <f>'Physical Supply by HUC 8'!AD35</f>
        <v>521.60184000000004</v>
      </c>
      <c r="D35" s="170">
        <f>'Physical Supply by HUC 8'!AF35</f>
        <v>796.89170000000001</v>
      </c>
      <c r="E35" s="170">
        <f>'Physical Supply by HUC 8'!AH35</f>
        <v>2318.2303999999999</v>
      </c>
      <c r="F35" s="170">
        <f>'Physical Supply by HUC 8'!AV35</f>
        <v>69342.617945999998</v>
      </c>
      <c r="G35" s="16">
        <f>'Water Use Current M&amp;I'!AQ38</f>
        <v>41476.132444152143</v>
      </c>
      <c r="H35" s="170">
        <f>'Water Use Current Ag'!AO38</f>
        <v>7589.8446182759535</v>
      </c>
      <c r="I35" s="16">
        <f>'Water Use Current Thermo'!AP37</f>
        <v>7417.9489000000003</v>
      </c>
      <c r="J35" s="352">
        <f>'Current Groundwater M&amp;I'!T36</f>
        <v>38083.349785712366</v>
      </c>
      <c r="K35" s="16">
        <f>'Current Groundwater SSI'!H38</f>
        <v>0</v>
      </c>
      <c r="L35" s="352">
        <f>'Current Groundwater Ag'!L41</f>
        <v>441.1211851851852</v>
      </c>
      <c r="M35" s="16">
        <f>'Current Groundwater Thermo'!AK37</f>
        <v>3675.8951999999995</v>
      </c>
      <c r="N35" s="352">
        <f>'Water Use Future M&amp;I'!BI38</f>
        <v>52757.899020967554</v>
      </c>
      <c r="O35" s="352">
        <f>'Water Use Future M&amp;I'!BJ38</f>
        <v>54607.625346175075</v>
      </c>
      <c r="P35" s="352">
        <f>'Water Use Future M&amp;I'!BK38</f>
        <v>57272.615169658893</v>
      </c>
      <c r="Q35" s="16">
        <f>'Water Use Future Ag'!AL38</f>
        <v>7108.5655374742837</v>
      </c>
      <c r="R35" s="16">
        <f>Recharge!B35</f>
        <v>20102</v>
      </c>
      <c r="S35" s="16">
        <f>Storage!B36</f>
        <v>2958</v>
      </c>
      <c r="T35" s="16">
        <f>Storage!C36</f>
        <v>3211</v>
      </c>
      <c r="U35" s="16">
        <f>Storage!D36</f>
        <v>16</v>
      </c>
      <c r="V35" s="16">
        <f>Species!B35</f>
        <v>7</v>
      </c>
      <c r="W35" s="16">
        <f>'Legally Available Water'!B35</f>
        <v>0</v>
      </c>
    </row>
    <row r="36" spans="1:23" x14ac:dyDescent="0.3">
      <c r="A36" s="173" t="s">
        <v>782</v>
      </c>
      <c r="B36" s="170">
        <f>'Physical Supply by HUC 8'!AB36</f>
        <v>0</v>
      </c>
      <c r="C36" s="170">
        <f>'Physical Supply by HUC 8'!AD36</f>
        <v>0</v>
      </c>
      <c r="D36" s="170">
        <f>'Physical Supply by HUC 8'!AF36</f>
        <v>0</v>
      </c>
      <c r="E36" s="170">
        <f>'Physical Supply by HUC 8'!AH36</f>
        <v>0</v>
      </c>
      <c r="F36" s="170">
        <f>'Physical Supply by HUC 8'!AV36</f>
        <v>2959.3659950000001</v>
      </c>
      <c r="G36" s="16">
        <f>'Water Use Current M&amp;I'!AQ39</f>
        <v>1886.9236154649998</v>
      </c>
      <c r="H36" s="170">
        <f>'Water Use Current Ag'!AO39</f>
        <v>7815.1209877698293</v>
      </c>
      <c r="I36" s="16">
        <f>'Water Use Current Thermo'!AP38</f>
        <v>0</v>
      </c>
      <c r="J36" s="352">
        <f>'Current Groundwater M&amp;I'!T37</f>
        <v>1814.4846595772256</v>
      </c>
      <c r="K36" s="16">
        <f>'Current Groundwater SSI'!H39</f>
        <v>0</v>
      </c>
      <c r="L36" s="352">
        <f>'Current Groundwater Ag'!L42</f>
        <v>926.26495652173924</v>
      </c>
      <c r="M36" s="16">
        <f>'Current Groundwater Thermo'!AK38</f>
        <v>0</v>
      </c>
      <c r="N36" s="352">
        <f>'Water Use Future M&amp;I'!BI39</f>
        <v>2404.1294879698476</v>
      </c>
      <c r="O36" s="352">
        <f>'Water Use Future M&amp;I'!BJ39</f>
        <v>2489.233905110952</v>
      </c>
      <c r="P36" s="352">
        <f>'Water Use Future M&amp;I'!BK39</f>
        <v>2612.4642546055225</v>
      </c>
      <c r="Q36" s="16">
        <f>'Water Use Future Ag'!AL39</f>
        <v>7309.9740144900625</v>
      </c>
      <c r="R36" s="16">
        <f>Recharge!B36</f>
        <v>15184</v>
      </c>
      <c r="S36" s="16">
        <f>Storage!B37</f>
        <v>0</v>
      </c>
      <c r="T36" s="16">
        <f>Storage!C37</f>
        <v>63</v>
      </c>
      <c r="U36" s="16">
        <f>Storage!D37</f>
        <v>0</v>
      </c>
      <c r="V36" s="16">
        <f>Species!B36</f>
        <v>6</v>
      </c>
      <c r="W36" s="16">
        <f>'Legally Available Water'!B36</f>
        <v>0</v>
      </c>
    </row>
    <row r="37" spans="1:23" x14ac:dyDescent="0.3">
      <c r="A37" s="173" t="s">
        <v>783</v>
      </c>
      <c r="B37" s="170">
        <f>'Physical Supply by HUC 8'!AB37</f>
        <v>4564.0160999999998</v>
      </c>
      <c r="C37" s="170">
        <f>'Physical Supply by HUC 8'!AD37</f>
        <v>8693.3639999999996</v>
      </c>
      <c r="D37" s="170">
        <f>'Physical Supply by HUC 8'!AF37</f>
        <v>13040.046</v>
      </c>
      <c r="E37" s="170">
        <f>'Physical Supply by HUC 8'!AH37</f>
        <v>20284.516</v>
      </c>
      <c r="F37" s="170">
        <f>'Physical Supply by HUC 8'!AV37</f>
        <v>182696.84003599998</v>
      </c>
      <c r="G37" s="16">
        <f>'Water Use Current M&amp;I'!AQ40</f>
        <v>1792.3985556924999</v>
      </c>
      <c r="H37" s="170">
        <f>'Water Use Current Ag'!AO40</f>
        <v>86624.74479777411</v>
      </c>
      <c r="I37" s="16">
        <f>'Water Use Current Thermo'!AP39</f>
        <v>0</v>
      </c>
      <c r="J37" s="352">
        <f>'Current Groundwater M&amp;I'!T38</f>
        <v>3819.6966951957029</v>
      </c>
      <c r="K37" s="16">
        <f>'Current Groundwater SSI'!H40</f>
        <v>0</v>
      </c>
      <c r="L37" s="352">
        <f>'Current Groundwater Ag'!L43</f>
        <v>3979.7326995515691</v>
      </c>
      <c r="M37" s="16">
        <f>'Current Groundwater Thermo'!AK39</f>
        <v>0</v>
      </c>
      <c r="N37" s="352">
        <f>'Water Use Future M&amp;I'!BI40</f>
        <v>2086.6078486203414</v>
      </c>
      <c r="O37" s="352">
        <f>'Water Use Future M&amp;I'!BJ40</f>
        <v>2137.1269892190121</v>
      </c>
      <c r="P37" s="352">
        <f>'Water Use Future M&amp;I'!BK40</f>
        <v>2193.9677218706697</v>
      </c>
      <c r="Q37" s="16">
        <f>'Water Use Future Ag'!AL40</f>
        <v>81114.874954902858</v>
      </c>
      <c r="R37" s="16">
        <f>Recharge!B37</f>
        <v>36149</v>
      </c>
      <c r="S37" s="16">
        <f>Storage!B38</f>
        <v>10237</v>
      </c>
      <c r="T37" s="16">
        <f>Storage!C38</f>
        <v>23876</v>
      </c>
      <c r="U37" s="16">
        <f>Storage!D38</f>
        <v>1004</v>
      </c>
      <c r="V37" s="16">
        <f>Species!B37</f>
        <v>6</v>
      </c>
      <c r="W37" s="16">
        <f>'Legally Available Water'!B37</f>
        <v>0</v>
      </c>
    </row>
    <row r="38" spans="1:23" x14ac:dyDescent="0.3">
      <c r="A38" s="173" t="s">
        <v>784</v>
      </c>
      <c r="B38" s="170">
        <f>'Physical Supply by HUC 8'!AB38</f>
        <v>0</v>
      </c>
      <c r="C38" s="170">
        <f>'Physical Supply by HUC 8'!AD38</f>
        <v>0</v>
      </c>
      <c r="D38" s="170">
        <f>'Physical Supply by HUC 8'!AF38</f>
        <v>0</v>
      </c>
      <c r="E38" s="170">
        <f>'Physical Supply by HUC 8'!AH38</f>
        <v>0</v>
      </c>
      <c r="F38" s="170">
        <f>'Physical Supply by HUC 8'!AV38</f>
        <v>24986.901476999999</v>
      </c>
      <c r="G38" s="16">
        <f>'Water Use Current M&amp;I'!AQ41</f>
        <v>456.37323385499997</v>
      </c>
      <c r="H38" s="170">
        <f>'Water Use Current Ag'!AO41</f>
        <v>29903.95300246642</v>
      </c>
      <c r="I38" s="16">
        <f>'Water Use Current Thermo'!AP40</f>
        <v>0</v>
      </c>
      <c r="J38" s="352">
        <f>'Current Groundwater M&amp;I'!T39</f>
        <v>190.36828454468591</v>
      </c>
      <c r="K38" s="16">
        <f>'Current Groundwater SSI'!H41</f>
        <v>0</v>
      </c>
      <c r="L38" s="352">
        <f>'Current Groundwater Ag'!L44</f>
        <v>876.42257142857147</v>
      </c>
      <c r="M38" s="16">
        <f>'Current Groundwater Thermo'!AK40</f>
        <v>0</v>
      </c>
      <c r="N38" s="352">
        <f>'Water Use Future M&amp;I'!BI41</f>
        <v>651.96571209626904</v>
      </c>
      <c r="O38" s="352">
        <f>'Water Use Future M&amp;I'!BJ41</f>
        <v>672.29670179718619</v>
      </c>
      <c r="P38" s="352">
        <f>'Water Use Future M&amp;I'!BK41</f>
        <v>696.63560246074405</v>
      </c>
      <c r="Q38" s="16">
        <f>'Water Use Future Ag'!AL41</f>
        <v>27992.809564874096</v>
      </c>
      <c r="R38" s="16">
        <f>Recharge!B38</f>
        <v>111269</v>
      </c>
      <c r="S38" s="16">
        <f>Storage!B39</f>
        <v>104</v>
      </c>
      <c r="T38" s="16">
        <f>Storage!C39</f>
        <v>224</v>
      </c>
      <c r="U38" s="16">
        <f>Storage!D39</f>
        <v>14</v>
      </c>
      <c r="V38" s="16">
        <f>Species!B38</f>
        <v>7</v>
      </c>
      <c r="W38" s="16">
        <f>'Legally Available Water'!B38</f>
        <v>0</v>
      </c>
    </row>
    <row r="39" spans="1:23" x14ac:dyDescent="0.3">
      <c r="A39" s="173" t="s">
        <v>785</v>
      </c>
      <c r="B39" s="170">
        <f>'Physical Supply by HUC 8'!AB39</f>
        <v>579.55759999999998</v>
      </c>
      <c r="C39" s="170">
        <f>'Physical Supply by HUC 8'!AD39</f>
        <v>1014.2257999999999</v>
      </c>
      <c r="D39" s="170">
        <f>'Physical Supply by HUC 8'!AF39</f>
        <v>1448.894</v>
      </c>
      <c r="E39" s="170">
        <f>'Physical Supply by HUC 8'!AH39</f>
        <v>1956.0069000000001</v>
      </c>
      <c r="F39" s="170">
        <f>'Physical Supply by HUC 8'!AV39</f>
        <v>18711.017115999999</v>
      </c>
      <c r="G39" s="16">
        <f>'Water Use Current M&amp;I'!AQ42</f>
        <v>102.42930741749998</v>
      </c>
      <c r="H39" s="170">
        <f>'Water Use Current Ag'!AO42</f>
        <v>7885.0884115045155</v>
      </c>
      <c r="I39" s="16">
        <f>'Water Use Current Thermo'!AP41</f>
        <v>0</v>
      </c>
      <c r="J39" s="352">
        <f>'Current Groundwater M&amp;I'!T40</f>
        <v>104.26161790077489</v>
      </c>
      <c r="K39" s="16">
        <f>'Current Groundwater SSI'!H42</f>
        <v>0</v>
      </c>
      <c r="L39" s="352">
        <f>'Current Groundwater Ag'!L45</f>
        <v>1229.7186206896554</v>
      </c>
      <c r="M39" s="16">
        <f>'Current Groundwater Thermo'!AK41</f>
        <v>0</v>
      </c>
      <c r="N39" s="352">
        <f>'Water Use Future M&amp;I'!BI42</f>
        <v>135.52378397152725</v>
      </c>
      <c r="O39" s="352">
        <f>'Water Use Future M&amp;I'!BJ42</f>
        <v>140.33696175380641</v>
      </c>
      <c r="P39" s="352">
        <f>'Water Use Future M&amp;I'!BK42</f>
        <v>146.43444630602565</v>
      </c>
      <c r="Q39" s="16">
        <f>'Water Use Future Ag'!AL42</f>
        <v>7358.2772035959933</v>
      </c>
      <c r="R39" s="16">
        <f>Recharge!B39</f>
        <v>15229</v>
      </c>
      <c r="S39" s="16">
        <f>Storage!B40</f>
        <v>0</v>
      </c>
      <c r="T39" s="16">
        <f>Storage!C40</f>
        <v>0</v>
      </c>
      <c r="U39" s="16">
        <f>Storage!D40</f>
        <v>0</v>
      </c>
      <c r="V39" s="16">
        <f>Species!B39</f>
        <v>4</v>
      </c>
      <c r="W39" s="16">
        <f>'Legally Available Water'!B39</f>
        <v>0</v>
      </c>
    </row>
    <row r="40" spans="1:23" x14ac:dyDescent="0.3">
      <c r="A40" s="173" t="s">
        <v>786</v>
      </c>
      <c r="B40" s="170">
        <f>'Physical Supply by HUC 8'!AB40</f>
        <v>441.18822299999999</v>
      </c>
      <c r="C40" s="170">
        <f>'Physical Supply by HUC 8'!AD40</f>
        <v>1231.5599</v>
      </c>
      <c r="D40" s="170">
        <f>'Physical Supply by HUC 8'!AF40</f>
        <v>1956.0069000000001</v>
      </c>
      <c r="E40" s="170">
        <f>'Physical Supply by HUC 8'!AH40</f>
        <v>2608.0092</v>
      </c>
      <c r="F40" s="170">
        <f>'Physical Supply by HUC 8'!AV40</f>
        <v>9371.4463919999998</v>
      </c>
      <c r="G40" s="16">
        <f>'Water Use Current M&amp;I'!AQ43</f>
        <v>288.89753466271134</v>
      </c>
      <c r="H40" s="170">
        <f>'Water Use Current Ag'!AO43</f>
        <v>29054.535742677184</v>
      </c>
      <c r="I40" s="16">
        <f>'Water Use Current Thermo'!AP42</f>
        <v>0</v>
      </c>
      <c r="J40" s="352">
        <f>'Current Groundwater M&amp;I'!T41</f>
        <v>424.57418963238069</v>
      </c>
      <c r="K40" s="16">
        <f>'Current Groundwater SSI'!H43</f>
        <v>0</v>
      </c>
      <c r="L40" s="352">
        <f>'Current Groundwater Ag'!L46</f>
        <v>3492.3829787234044</v>
      </c>
      <c r="M40" s="16">
        <f>'Current Groundwater Thermo'!AK42</f>
        <v>0</v>
      </c>
      <c r="N40" s="352">
        <f>'Water Use Future M&amp;I'!BI43</f>
        <v>342.7197805767168</v>
      </c>
      <c r="O40" s="352">
        <f>'Water Use Future M&amp;I'!BJ43</f>
        <v>354.81909414754136</v>
      </c>
      <c r="P40" s="352">
        <f>'Water Use Future M&amp;I'!BK43</f>
        <v>369.79603197729614</v>
      </c>
      <c r="Q40" s="16">
        <f>'Water Use Future Ag'!AL43</f>
        <v>27185.299527370549</v>
      </c>
      <c r="R40" s="16">
        <f>Recharge!B40</f>
        <v>27282</v>
      </c>
      <c r="S40" s="16">
        <f>Storage!B41</f>
        <v>163</v>
      </c>
      <c r="T40" s="16">
        <f>Storage!C41</f>
        <v>280</v>
      </c>
      <c r="U40" s="16">
        <f>Storage!D41</f>
        <v>25</v>
      </c>
      <c r="V40" s="16">
        <f>Species!B40</f>
        <v>6</v>
      </c>
      <c r="W40" s="16">
        <f>'Legally Available Water'!B40</f>
        <v>0</v>
      </c>
    </row>
    <row r="41" spans="1:23" x14ac:dyDescent="0.3">
      <c r="A41" s="173" t="s">
        <v>787</v>
      </c>
      <c r="B41" s="170">
        <f>'Physical Supply by HUC 8'!AB41</f>
        <v>724.447</v>
      </c>
      <c r="C41" s="170">
        <f>'Physical Supply by HUC 8'!AD41</f>
        <v>2463.1197999999999</v>
      </c>
      <c r="D41" s="170">
        <f>'Physical Supply by HUC 8'!AF41</f>
        <v>5071.1289999999999</v>
      </c>
      <c r="E41" s="170">
        <f>'Physical Supply by HUC 8'!AH41</f>
        <v>13764.493</v>
      </c>
      <c r="F41" s="170">
        <f>'Physical Supply by HUC 8'!AV41</f>
        <v>240564.21750199998</v>
      </c>
      <c r="G41" s="16">
        <f>'Water Use Current M&amp;I'!AQ44</f>
        <v>1521.1153692657376</v>
      </c>
      <c r="H41" s="170">
        <f>'Water Use Current Ag'!AO44</f>
        <v>183660.38581497787</v>
      </c>
      <c r="I41" s="16">
        <f>'Water Use Current Thermo'!AP43</f>
        <v>0</v>
      </c>
      <c r="J41" s="352">
        <f>'Current Groundwater M&amp;I'!T42</f>
        <v>4377.1711052059891</v>
      </c>
      <c r="K41" s="16">
        <f>'Current Groundwater SSI'!H44</f>
        <v>0</v>
      </c>
      <c r="L41" s="352">
        <f>'Current Groundwater Ag'!L47</f>
        <v>3297.887478947368</v>
      </c>
      <c r="M41" s="16">
        <f>'Current Groundwater Thermo'!AK43</f>
        <v>0</v>
      </c>
      <c r="N41" s="352">
        <f>'Water Use Future M&amp;I'!BI44</f>
        <v>1729.2395068248184</v>
      </c>
      <c r="O41" s="352">
        <f>'Water Use Future M&amp;I'!BJ44</f>
        <v>1772.7779461281739</v>
      </c>
      <c r="P41" s="352">
        <f>'Water Use Future M&amp;I'!BK44</f>
        <v>1831.9169778267449</v>
      </c>
      <c r="Q41" s="16">
        <f>'Water Use Future Ag'!AL44</f>
        <v>172136.83173227549</v>
      </c>
      <c r="R41" s="16">
        <f>Recharge!B41</f>
        <v>39476</v>
      </c>
      <c r="S41" s="16">
        <f>Storage!B42</f>
        <v>345250</v>
      </c>
      <c r="T41" s="16">
        <f>Storage!C42</f>
        <v>608245</v>
      </c>
      <c r="U41" s="16">
        <f>Storage!D42</f>
        <v>11590</v>
      </c>
      <c r="V41" s="16">
        <f>Species!B41</f>
        <v>3</v>
      </c>
      <c r="W41" s="16">
        <f>'Legally Available Water'!B41</f>
        <v>0</v>
      </c>
    </row>
    <row r="42" spans="1:23" x14ac:dyDescent="0.3">
      <c r="A42" s="173" t="s">
        <v>788</v>
      </c>
      <c r="B42" s="170">
        <f>'Physical Supply by HUC 8'!AB42</f>
        <v>362.2235</v>
      </c>
      <c r="C42" s="170">
        <f>'Physical Supply by HUC 8'!AD42</f>
        <v>1086.6704999999999</v>
      </c>
      <c r="D42" s="170">
        <f>'Physical Supply by HUC 8'!AF42</f>
        <v>1593.7834</v>
      </c>
      <c r="E42" s="170">
        <f>'Physical Supply by HUC 8'!AH42</f>
        <v>2897.788</v>
      </c>
      <c r="F42" s="170">
        <f>'Physical Supply by HUC 8'!AV42</f>
        <v>66924.413860000001</v>
      </c>
      <c r="G42" s="16">
        <f>'Water Use Current M&amp;I'!AQ45</f>
        <v>1243.5020125849999</v>
      </c>
      <c r="H42" s="170">
        <f>'Water Use Current Ag'!AO45</f>
        <v>46127.234767565584</v>
      </c>
      <c r="I42" s="16">
        <f>'Water Use Current Thermo'!AP44</f>
        <v>0</v>
      </c>
      <c r="J42" s="352">
        <f>'Current Groundwater M&amp;I'!T43</f>
        <v>1161.1628509437212</v>
      </c>
      <c r="K42" s="16">
        <f>'Current Groundwater SSI'!H45</f>
        <v>0</v>
      </c>
      <c r="L42" s="352">
        <f>'Current Groundwater Ag'!L48</f>
        <v>1773.161154362416</v>
      </c>
      <c r="M42" s="16">
        <f>'Current Groundwater Thermo'!AK44</f>
        <v>0</v>
      </c>
      <c r="N42" s="352">
        <f>'Water Use Future M&amp;I'!BI45</f>
        <v>1672.693718337184</v>
      </c>
      <c r="O42" s="352">
        <f>'Water Use Future M&amp;I'!BJ45</f>
        <v>1733.5079640928038</v>
      </c>
      <c r="P42" s="352">
        <f>'Water Use Future M&amp;I'!BK45</f>
        <v>1811.4109999185443</v>
      </c>
      <c r="Q42" s="16">
        <f>'Water Use Future Ag'!AL45</f>
        <v>42390.256515011199</v>
      </c>
      <c r="R42" s="16">
        <f>Recharge!B42</f>
        <v>53705</v>
      </c>
      <c r="S42" s="16">
        <f>Storage!B43</f>
        <v>72553</v>
      </c>
      <c r="T42" s="16">
        <f>Storage!C43</f>
        <v>165971</v>
      </c>
      <c r="U42" s="16">
        <f>Storage!D43</f>
        <v>1481</v>
      </c>
      <c r="V42" s="16">
        <f>Species!B42</f>
        <v>5</v>
      </c>
      <c r="W42" s="16">
        <f>'Legally Available Water'!B42</f>
        <v>0</v>
      </c>
    </row>
    <row r="43" spans="1:23" x14ac:dyDescent="0.3">
      <c r="A43" s="173" t="s">
        <v>789</v>
      </c>
      <c r="B43" s="170">
        <f>'Physical Supply by HUC 8'!AB43</f>
        <v>0</v>
      </c>
      <c r="C43" s="170">
        <f>'Physical Supply by HUC 8'!AD43</f>
        <v>362.2235</v>
      </c>
      <c r="D43" s="170">
        <f>'Physical Supply by HUC 8'!AF43</f>
        <v>695.46911999999998</v>
      </c>
      <c r="E43" s="170">
        <f>'Physical Supply by HUC 8'!AH43</f>
        <v>1593.7834</v>
      </c>
      <c r="F43" s="170">
        <f>'Physical Supply by HUC 8'!AV43</f>
        <v>11504.218360000001</v>
      </c>
      <c r="G43" s="16">
        <f>'Water Use Current M&amp;I'!AQ46</f>
        <v>874.58147689343002</v>
      </c>
      <c r="H43" s="170">
        <f>'Water Use Current Ag'!AO46</f>
        <v>11528.166140708126</v>
      </c>
      <c r="I43" s="16">
        <f>'Water Use Current Thermo'!AP45</f>
        <v>0</v>
      </c>
      <c r="J43" s="352">
        <f>'Current Groundwater M&amp;I'!T44</f>
        <v>1478.1878823909012</v>
      </c>
      <c r="K43" s="16">
        <f>'Current Groundwater SSI'!H46</f>
        <v>0</v>
      </c>
      <c r="L43" s="352">
        <f>'Current Groundwater Ag'!L49</f>
        <v>1948.2699193548387</v>
      </c>
      <c r="M43" s="16">
        <f>'Current Groundwater Thermo'!AK45</f>
        <v>0</v>
      </c>
      <c r="N43" s="352">
        <f>'Water Use Future M&amp;I'!BI46</f>
        <v>829.77439297572289</v>
      </c>
      <c r="O43" s="352">
        <f>'Water Use Future M&amp;I'!BJ46</f>
        <v>868.08704792495678</v>
      </c>
      <c r="P43" s="352">
        <f>'Water Use Future M&amp;I'!BK46</f>
        <v>901.5571253298599</v>
      </c>
      <c r="Q43" s="16">
        <f>'Water Use Future Ag'!AL46</f>
        <v>10777.849936208531</v>
      </c>
      <c r="R43" s="16">
        <f>Recharge!B43</f>
        <v>26920</v>
      </c>
      <c r="S43" s="16">
        <f>Storage!B44</f>
        <v>12532</v>
      </c>
      <c r="T43" s="16">
        <f>Storage!C44</f>
        <v>19867</v>
      </c>
      <c r="U43" s="16">
        <f>Storage!D44</f>
        <v>1349</v>
      </c>
      <c r="V43" s="16">
        <f>Species!B43</f>
        <v>6</v>
      </c>
      <c r="W43" s="16">
        <f>'Legally Available Water'!B43</f>
        <v>0</v>
      </c>
    </row>
    <row r="44" spans="1:23" x14ac:dyDescent="0.3">
      <c r="A44" s="173" t="s">
        <v>790</v>
      </c>
      <c r="B44" s="170">
        <f>'Physical Supply by HUC 8'!AB44</f>
        <v>0</v>
      </c>
      <c r="C44" s="170">
        <f>'Physical Supply by HUC 8'!AD44</f>
        <v>0</v>
      </c>
      <c r="D44" s="170">
        <f>'Physical Supply by HUC 8'!AF44</f>
        <v>0</v>
      </c>
      <c r="E44" s="170">
        <f>'Physical Supply by HUC 8'!AH44</f>
        <v>0</v>
      </c>
      <c r="F44" s="170">
        <f>'Physical Supply by HUC 8'!AV44</f>
        <v>0</v>
      </c>
      <c r="G44" s="16">
        <f>'Water Use Current M&amp;I'!AQ47</f>
        <v>251.71239259387087</v>
      </c>
      <c r="H44" s="170">
        <f>'Water Use Current Ag'!AO47</f>
        <v>4911.5129416824639</v>
      </c>
      <c r="I44" s="16">
        <f>'Water Use Current Thermo'!AP46</f>
        <v>0</v>
      </c>
      <c r="J44" s="352">
        <f>'Current Groundwater M&amp;I'!T45</f>
        <v>182.10005596417292</v>
      </c>
      <c r="K44" s="16">
        <f>'Current Groundwater SSI'!H47</f>
        <v>0</v>
      </c>
      <c r="L44" s="352">
        <f>'Current Groundwater Ag'!L50</f>
        <v>1534.3535454545456</v>
      </c>
      <c r="M44" s="16">
        <f>'Current Groundwater Thermo'!AK46</f>
        <v>0</v>
      </c>
      <c r="N44" s="352">
        <f>'Water Use Future M&amp;I'!BI47</f>
        <v>122.09217063273584</v>
      </c>
      <c r="O44" s="352">
        <f>'Water Use Future M&amp;I'!BJ47</f>
        <v>128.13463447559366</v>
      </c>
      <c r="P44" s="352">
        <f>'Water Use Future M&amp;I'!BK47</f>
        <v>132.41826477326788</v>
      </c>
      <c r="Q44" s="16">
        <f>'Water Use Future Ag'!AL47</f>
        <v>4582.2364056883653</v>
      </c>
      <c r="R44" s="16">
        <f>Recharge!B44</f>
        <v>23023</v>
      </c>
      <c r="S44" s="16">
        <f>Storage!B45</f>
        <v>44</v>
      </c>
      <c r="T44" s="16">
        <f>Storage!C45</f>
        <v>129</v>
      </c>
      <c r="U44" s="16">
        <f>Storage!D45</f>
        <v>11</v>
      </c>
      <c r="V44" s="16">
        <f>Species!B44</f>
        <v>6</v>
      </c>
      <c r="W44" s="16">
        <f>'Legally Available Water'!B44</f>
        <v>0</v>
      </c>
    </row>
    <row r="45" spans="1:23" x14ac:dyDescent="0.3">
      <c r="A45" s="173" t="s">
        <v>791</v>
      </c>
      <c r="B45" s="170">
        <f>'Physical Supply by HUC 8'!AB45</f>
        <v>0</v>
      </c>
      <c r="C45" s="170">
        <f>'Physical Supply by HUC 8'!AD45</f>
        <v>0</v>
      </c>
      <c r="D45" s="170">
        <f>'Physical Supply by HUC 8'!AF45</f>
        <v>0</v>
      </c>
      <c r="E45" s="170">
        <f>'Physical Supply by HUC 8'!AH45</f>
        <v>0</v>
      </c>
      <c r="F45" s="170">
        <f>'Physical Supply by HUC 8'!AV45</f>
        <v>798.34059400000012</v>
      </c>
      <c r="G45" s="16">
        <f>'Water Use Current M&amp;I'!AQ48</f>
        <v>16.385410457500001</v>
      </c>
      <c r="H45" s="170">
        <f>'Water Use Current Ag'!AO48</f>
        <v>7435.7328825495833</v>
      </c>
      <c r="I45" s="16">
        <f>'Water Use Current Thermo'!AP47</f>
        <v>0</v>
      </c>
      <c r="J45" s="352">
        <f>'Current Groundwater M&amp;I'!T46</f>
        <v>39.221956832383164</v>
      </c>
      <c r="K45" s="16">
        <f>'Current Groundwater SSI'!H48</f>
        <v>0</v>
      </c>
      <c r="L45" s="352">
        <f>'Current Groundwater Ag'!L51</f>
        <v>471.31083333333339</v>
      </c>
      <c r="M45" s="16">
        <f>'Current Groundwater Thermo'!AK47</f>
        <v>0</v>
      </c>
      <c r="N45" s="352">
        <f>'Water Use Future M&amp;I'!BI48</f>
        <v>19.336538399843917</v>
      </c>
      <c r="O45" s="352">
        <f>'Water Use Future M&amp;I'!BJ48</f>
        <v>19.937293125453834</v>
      </c>
      <c r="P45" s="352">
        <f>'Water Use Future M&amp;I'!BK48</f>
        <v>20.710846781370734</v>
      </c>
      <c r="Q45" s="16">
        <f>'Water Use Future Ag'!AL48</f>
        <v>6958.564917360055</v>
      </c>
      <c r="R45" s="16">
        <f>Recharge!B45</f>
        <v>5293</v>
      </c>
      <c r="S45" s="16">
        <f>Storage!B46</f>
        <v>0</v>
      </c>
      <c r="T45" s="16">
        <f>Storage!C46</f>
        <v>0</v>
      </c>
      <c r="U45" s="16">
        <f>Storage!D46</f>
        <v>0</v>
      </c>
      <c r="V45" s="16">
        <f>Species!B45</f>
        <v>3</v>
      </c>
      <c r="W45" s="16">
        <f>'Legally Available Water'!B45</f>
        <v>0</v>
      </c>
    </row>
    <row r="46" spans="1:23" x14ac:dyDescent="0.3">
      <c r="A46" s="173" t="s">
        <v>792</v>
      </c>
      <c r="B46" s="170">
        <f>'Physical Supply by HUC 8'!AB46</f>
        <v>0</v>
      </c>
      <c r="C46" s="170">
        <f>'Physical Supply by HUC 8'!AD46</f>
        <v>0</v>
      </c>
      <c r="D46" s="170">
        <f>'Physical Supply by HUC 8'!AF46</f>
        <v>0</v>
      </c>
      <c r="E46" s="170">
        <f>'Physical Supply by HUC 8'!AH46</f>
        <v>0</v>
      </c>
      <c r="F46" s="170">
        <f>'Physical Supply by HUC 8'!AV46</f>
        <v>0</v>
      </c>
      <c r="G46" s="16">
        <f>'Water Use Current M&amp;I'!AQ49</f>
        <v>2.9304623599999999</v>
      </c>
      <c r="H46" s="170">
        <f>'Water Use Current Ag'!AO49</f>
        <v>723.74815660735032</v>
      </c>
      <c r="I46" s="16">
        <f>'Water Use Current Thermo'!AP48</f>
        <v>0</v>
      </c>
      <c r="J46" s="352">
        <f>'Current Groundwater M&amp;I'!T47</f>
        <v>8.3727510805076388</v>
      </c>
      <c r="K46" s="16">
        <f>'Current Groundwater SSI'!H49</f>
        <v>0</v>
      </c>
      <c r="L46" s="352">
        <f>'Current Groundwater Ag'!L52</f>
        <v>20.428333333333335</v>
      </c>
      <c r="M46" s="16">
        <f>'Current Groundwater Thermo'!AK48</f>
        <v>0</v>
      </c>
      <c r="N46" s="352">
        <f>'Water Use Future M&amp;I'!BI49</f>
        <v>3.3386161687545726</v>
      </c>
      <c r="O46" s="352">
        <f>'Water Use Future M&amp;I'!BJ49</f>
        <v>3.4301020435348866</v>
      </c>
      <c r="P46" s="352">
        <f>'Water Use Future M&amp;I'!BK49</f>
        <v>3.5684350456099141</v>
      </c>
      <c r="Q46" s="16">
        <f>'Water Use Future Ag'!AL49</f>
        <v>678.06137723968857</v>
      </c>
      <c r="R46" s="16">
        <f>Recharge!B46</f>
        <v>294</v>
      </c>
      <c r="S46" s="16">
        <f>Storage!B47</f>
        <v>0</v>
      </c>
      <c r="T46" s="16">
        <f>Storage!C47</f>
        <v>0</v>
      </c>
      <c r="U46" s="16">
        <f>Storage!D47</f>
        <v>0</v>
      </c>
      <c r="V46" s="16">
        <f>Species!B46</f>
        <v>2</v>
      </c>
      <c r="W46" s="16">
        <f>'Legally Available Water'!B46</f>
        <v>0</v>
      </c>
    </row>
    <row r="47" spans="1:23" x14ac:dyDescent="0.3">
      <c r="A47" s="173" t="s">
        <v>793</v>
      </c>
      <c r="B47" s="170">
        <f>'Physical Supply by HUC 8'!AB47</f>
        <v>0</v>
      </c>
      <c r="C47" s="170">
        <f>'Physical Supply by HUC 8'!AD47</f>
        <v>0</v>
      </c>
      <c r="D47" s="170">
        <f>'Physical Supply by HUC 8'!AF47</f>
        <v>0</v>
      </c>
      <c r="E47" s="170">
        <f>'Physical Supply by HUC 8'!AH47</f>
        <v>0</v>
      </c>
      <c r="F47" s="170">
        <f>'Physical Supply by HUC 8'!AV47</f>
        <v>0</v>
      </c>
      <c r="G47" s="16">
        <f>'Water Use Current M&amp;I'!AQ50</f>
        <v>33.593679999249993</v>
      </c>
      <c r="H47" s="170">
        <f>'Water Use Current Ag'!AO50</f>
        <v>539.30799999999999</v>
      </c>
      <c r="I47" s="16">
        <f>'Water Use Current Thermo'!AP49</f>
        <v>0</v>
      </c>
      <c r="J47" s="352">
        <f>'Current Groundwater M&amp;I'!T48</f>
        <v>87.4309135169256</v>
      </c>
      <c r="K47" s="16">
        <f>'Current Groundwater SSI'!H50</f>
        <v>0</v>
      </c>
      <c r="L47" s="352">
        <f>'Current Groundwater Ag'!L53</f>
        <v>419.4617777777778</v>
      </c>
      <c r="M47" s="16">
        <f>'Current Groundwater Thermo'!AK49</f>
        <v>0</v>
      </c>
      <c r="N47" s="352">
        <f>'Water Use Future M&amp;I'!BI50</f>
        <v>35.25952558979214</v>
      </c>
      <c r="O47" s="352">
        <f>'Water Use Future M&amp;I'!BJ50</f>
        <v>36.280037826919035</v>
      </c>
      <c r="P47" s="352">
        <f>'Water Use Future M&amp;I'!BK50</f>
        <v>38.1235190816748</v>
      </c>
      <c r="Q47" s="16">
        <f>'Water Use Future Ag'!AL50</f>
        <v>499.28850089685267</v>
      </c>
      <c r="R47" s="16">
        <f>Recharge!B47</f>
        <v>3350</v>
      </c>
      <c r="S47" s="16">
        <f>Storage!B48</f>
        <v>0</v>
      </c>
      <c r="T47" s="16">
        <f>Storage!C48</f>
        <v>0</v>
      </c>
      <c r="U47" s="16">
        <f>Storage!D48</f>
        <v>0</v>
      </c>
      <c r="V47" s="16">
        <f>Species!B47</f>
        <v>2</v>
      </c>
      <c r="W47" s="16">
        <f>'Legally Available Water'!B47</f>
        <v>0</v>
      </c>
    </row>
    <row r="48" spans="1:23" x14ac:dyDescent="0.3">
      <c r="A48" s="173" t="s">
        <v>794</v>
      </c>
      <c r="B48" s="170">
        <f>'Physical Supply by HUC 8'!AB48</f>
        <v>0</v>
      </c>
      <c r="C48" s="170">
        <f>'Physical Supply by HUC 8'!AD48</f>
        <v>289.77879999999999</v>
      </c>
      <c r="D48" s="170">
        <f>'Physical Supply by HUC 8'!AF48</f>
        <v>566.51755400000002</v>
      </c>
      <c r="E48" s="170">
        <f>'Physical Supply by HUC 8'!AH48</f>
        <v>941.78110000000004</v>
      </c>
      <c r="F48" s="170">
        <f>'Physical Supply by HUC 8'!AV48</f>
        <v>7453.1107360000005</v>
      </c>
      <c r="G48" s="16">
        <f>'Water Use Current M&amp;I'!AQ51</f>
        <v>19.216255922499997</v>
      </c>
      <c r="H48" s="170">
        <f>'Water Use Current Ag'!AO51</f>
        <v>924.21494616686027</v>
      </c>
      <c r="I48" s="16">
        <f>'Water Use Current Thermo'!AP50</f>
        <v>0</v>
      </c>
      <c r="J48" s="352">
        <f>'Current Groundwater M&amp;I'!T49</f>
        <v>24.023347366562142</v>
      </c>
      <c r="K48" s="16">
        <f>'Current Groundwater SSI'!H51</f>
        <v>0</v>
      </c>
      <c r="L48" s="352">
        <f>'Current Groundwater Ag'!L54</f>
        <v>152.958</v>
      </c>
      <c r="M48" s="16">
        <f>'Current Groundwater Thermo'!AK50</f>
        <v>0</v>
      </c>
      <c r="N48" s="352">
        <f>'Water Use Future M&amp;I'!BI51</f>
        <v>25.090307864365929</v>
      </c>
      <c r="O48" s="352">
        <f>'Water Use Future M&amp;I'!BJ51</f>
        <v>25.991211655898333</v>
      </c>
      <c r="P48" s="352">
        <f>'Water Use Future M&amp;I'!BK51</f>
        <v>27.145869497788532</v>
      </c>
      <c r="Q48" s="16">
        <f>'Water Use Future Ag'!AL51</f>
        <v>863.30529121059283</v>
      </c>
      <c r="R48" s="16">
        <f>Recharge!B48</f>
        <v>4034</v>
      </c>
      <c r="S48" s="16">
        <f>Storage!B49</f>
        <v>0</v>
      </c>
      <c r="T48" s="16">
        <f>Storage!C49</f>
        <v>0</v>
      </c>
      <c r="U48" s="16">
        <f>Storage!D49</f>
        <v>0</v>
      </c>
      <c r="V48" s="16">
        <f>Species!B48</f>
        <v>1</v>
      </c>
      <c r="W48" s="16">
        <f>'Legally Available Water'!B48</f>
        <v>0</v>
      </c>
    </row>
    <row r="49" spans="1:23" x14ac:dyDescent="0.3">
      <c r="A49" s="173" t="s">
        <v>795</v>
      </c>
      <c r="B49" s="170">
        <f>'Physical Supply by HUC 8'!AB49</f>
        <v>0</v>
      </c>
      <c r="C49" s="170">
        <f>'Physical Supply by HUC 8'!AD49</f>
        <v>0</v>
      </c>
      <c r="D49" s="170">
        <f>'Physical Supply by HUC 8'!AF49</f>
        <v>0</v>
      </c>
      <c r="E49" s="170">
        <f>'Physical Supply by HUC 8'!AH49</f>
        <v>0</v>
      </c>
      <c r="F49" s="170">
        <f>'Physical Supply by HUC 8'!AV49</f>
        <v>6776.4772379999995</v>
      </c>
      <c r="G49" s="16">
        <f>'Water Use Current M&amp;I'!AQ52</f>
        <v>19.096637210000001</v>
      </c>
      <c r="H49" s="170">
        <f>'Water Use Current Ag'!AO52</f>
        <v>3727.5486247987119</v>
      </c>
      <c r="I49" s="16">
        <f>'Water Use Current Thermo'!AP51</f>
        <v>0</v>
      </c>
      <c r="J49" s="352">
        <f>'Current Groundwater M&amp;I'!T50</f>
        <v>54.561820140648457</v>
      </c>
      <c r="K49" s="16">
        <f>'Current Groundwater SSI'!H52</f>
        <v>0</v>
      </c>
      <c r="L49" s="352">
        <f>'Current Groundwater Ag'!L55</f>
        <v>224.5421176470588</v>
      </c>
      <c r="M49" s="16">
        <f>'Current Groundwater Thermo'!AK51</f>
        <v>0</v>
      </c>
      <c r="N49" s="352">
        <f>'Water Use Future M&amp;I'!BI52</f>
        <v>21.049680338280346</v>
      </c>
      <c r="O49" s="352">
        <f>'Water Use Future M&amp;I'!BJ52</f>
        <v>21.725242318579323</v>
      </c>
      <c r="P49" s="352">
        <f>'Water Use Future M&amp;I'!BK52</f>
        <v>22.594593064357845</v>
      </c>
      <c r="Q49" s="16">
        <f>'Water Use Future Ag'!AL52</f>
        <v>3492.4293404007908</v>
      </c>
      <c r="R49" s="16">
        <f>Recharge!B49</f>
        <v>1971</v>
      </c>
      <c r="S49" s="16">
        <f>Storage!B50</f>
        <v>0</v>
      </c>
      <c r="T49" s="16">
        <f>Storage!C50</f>
        <v>0</v>
      </c>
      <c r="U49" s="16">
        <f>Storage!D50</f>
        <v>0</v>
      </c>
      <c r="V49" s="16">
        <f>Species!B49</f>
        <v>0</v>
      </c>
      <c r="W49" s="16">
        <f>'Legally Available Water'!B49</f>
        <v>0</v>
      </c>
    </row>
    <row r="50" spans="1:23" x14ac:dyDescent="0.3">
      <c r="A50" s="173" t="s">
        <v>796</v>
      </c>
      <c r="B50" s="170">
        <f>'Physical Supply by HUC 8'!AB50</f>
        <v>0</v>
      </c>
      <c r="C50" s="170">
        <f>'Physical Supply by HUC 8'!AD50</f>
        <v>0</v>
      </c>
      <c r="D50" s="170">
        <f>'Physical Supply by HUC 8'!AF50</f>
        <v>0</v>
      </c>
      <c r="E50" s="170">
        <f>'Physical Supply by HUC 8'!AH50</f>
        <v>0</v>
      </c>
      <c r="F50" s="170">
        <f>'Physical Supply by HUC 8'!AV50</f>
        <v>0</v>
      </c>
      <c r="G50" s="16">
        <f>'Water Use Current M&amp;I'!AQ53</f>
        <v>48.257718355000002</v>
      </c>
      <c r="H50" s="170">
        <f>'Water Use Current Ag'!AO53</f>
        <v>7392.128301799873</v>
      </c>
      <c r="I50" s="16">
        <f>'Water Use Current Thermo'!AP52</f>
        <v>0</v>
      </c>
      <c r="J50" s="352">
        <f>'Current Groundwater M&amp;I'!T51</f>
        <v>137.87919479935843</v>
      </c>
      <c r="K50" s="16">
        <f>'Current Groundwater SSI'!H53</f>
        <v>0</v>
      </c>
      <c r="L50" s="352">
        <f>'Current Groundwater Ag'!L56</f>
        <v>177.24849999999998</v>
      </c>
      <c r="M50" s="16">
        <f>'Current Groundwater Thermo'!AK52</f>
        <v>0</v>
      </c>
      <c r="N50" s="352">
        <f>'Water Use Future M&amp;I'!BI53</f>
        <v>53.193111379797308</v>
      </c>
      <c r="O50" s="352">
        <f>'Water Use Future M&amp;I'!BJ53</f>
        <v>54.900274770618452</v>
      </c>
      <c r="P50" s="352">
        <f>'Water Use Future M&amp;I'!BK53</f>
        <v>57.097147611685294</v>
      </c>
      <c r="Q50" s="16">
        <f>'Water Use Future Ag'!AL53</f>
        <v>6929.2354120017881</v>
      </c>
      <c r="R50" s="16">
        <f>Recharge!B50</f>
        <v>2257</v>
      </c>
      <c r="S50" s="16">
        <f>Storage!B51</f>
        <v>0</v>
      </c>
      <c r="T50" s="16">
        <f>Storage!C51</f>
        <v>0</v>
      </c>
      <c r="U50" s="16">
        <f>Storage!D51</f>
        <v>0</v>
      </c>
      <c r="V50" s="16">
        <f>Species!B50</f>
        <v>0</v>
      </c>
      <c r="W50" s="16">
        <f>'Legally Available Water'!B50</f>
        <v>0</v>
      </c>
    </row>
    <row r="51" spans="1:23" x14ac:dyDescent="0.3">
      <c r="A51" s="173" t="s">
        <v>797</v>
      </c>
      <c r="B51" s="170">
        <f>'Physical Supply by HUC 8'!AB51</f>
        <v>0</v>
      </c>
      <c r="C51" s="170">
        <f>'Physical Supply by HUC 8'!AD51</f>
        <v>0</v>
      </c>
      <c r="D51" s="170">
        <f>'Physical Supply by HUC 8'!AF51</f>
        <v>0</v>
      </c>
      <c r="E51" s="170">
        <f>'Physical Supply by HUC 8'!AH51</f>
        <v>0</v>
      </c>
      <c r="F51" s="170">
        <f>'Physical Supply by HUC 8'!AV51</f>
        <v>0</v>
      </c>
      <c r="G51" s="16">
        <f>'Water Use Current M&amp;I'!AQ54</f>
        <v>123.78536562000001</v>
      </c>
      <c r="H51" s="170">
        <f>'Water Use Current Ag'!AO54</f>
        <v>21003.407012250558</v>
      </c>
      <c r="I51" s="16">
        <f>'Water Use Current Thermo'!AP53</f>
        <v>0</v>
      </c>
      <c r="J51" s="352">
        <f>'Current Groundwater M&amp;I'!T52</f>
        <v>353.33498443055078</v>
      </c>
      <c r="K51" s="16">
        <f>'Current Groundwater SSI'!H54</f>
        <v>0</v>
      </c>
      <c r="L51" s="352">
        <f>'Current Groundwater Ag'!L57</f>
        <v>210.96094117647061</v>
      </c>
      <c r="M51" s="16">
        <f>'Current Groundwater Thermo'!AK53</f>
        <v>0</v>
      </c>
      <c r="N51" s="352">
        <f>'Water Use Future M&amp;I'!BI54</f>
        <v>136.48780937979143</v>
      </c>
      <c r="O51" s="352">
        <f>'Water Use Future M&amp;I'!BJ54</f>
        <v>140.86925274034903</v>
      </c>
      <c r="P51" s="352">
        <f>'Water Use Future M&amp;I'!BK54</f>
        <v>146.50748675250648</v>
      </c>
      <c r="Q51" s="16">
        <f>'Water Use Future Ag'!AL54</f>
        <v>19692.535201563238</v>
      </c>
      <c r="R51" s="16">
        <f>Recharge!B51</f>
        <v>2867</v>
      </c>
      <c r="S51" s="16">
        <f>Storage!B52</f>
        <v>0</v>
      </c>
      <c r="T51" s="16">
        <f>Storage!C52</f>
        <v>0</v>
      </c>
      <c r="U51" s="16">
        <f>Storage!D52</f>
        <v>0</v>
      </c>
      <c r="V51" s="16">
        <f>Species!B51</f>
        <v>1</v>
      </c>
      <c r="W51" s="16">
        <f>'Legally Available Water'!B51</f>
        <v>0</v>
      </c>
    </row>
    <row r="52" spans="1:23" x14ac:dyDescent="0.3">
      <c r="A52" s="173" t="s">
        <v>798</v>
      </c>
      <c r="B52" s="170">
        <f>'Physical Supply by HUC 8'!AB52</f>
        <v>0</v>
      </c>
      <c r="C52" s="170">
        <f>'Physical Supply by HUC 8'!AD52</f>
        <v>0</v>
      </c>
      <c r="D52" s="170">
        <f>'Physical Supply by HUC 8'!AF52</f>
        <v>0</v>
      </c>
      <c r="E52" s="170">
        <f>'Physical Supply by HUC 8'!AH52</f>
        <v>0</v>
      </c>
      <c r="F52" s="170">
        <f>'Physical Supply by HUC 8'!AV52</f>
        <v>0</v>
      </c>
      <c r="G52" s="16">
        <f>'Water Use Current M&amp;I'!AQ55</f>
        <v>292.23635848749996</v>
      </c>
      <c r="H52" s="170">
        <f>'Water Use Current Ag'!AO55</f>
        <v>59541.912939684866</v>
      </c>
      <c r="I52" s="16">
        <f>'Water Use Current Thermo'!AP54</f>
        <v>0</v>
      </c>
      <c r="J52" s="352">
        <f>'Current Groundwater M&amp;I'!T53</f>
        <v>834.96102530338203</v>
      </c>
      <c r="K52" s="16">
        <f>'Current Groundwater SSI'!H55</f>
        <v>0</v>
      </c>
      <c r="L52" s="352">
        <f>'Current Groundwater Ag'!L58</f>
        <v>995.26840000000004</v>
      </c>
      <c r="M52" s="16">
        <f>'Current Groundwater Thermo'!AK54</f>
        <v>0</v>
      </c>
      <c r="N52" s="352">
        <f>'Water Use Future M&amp;I'!BI55</f>
        <v>322.29328548045567</v>
      </c>
      <c r="O52" s="352">
        <f>'Water Use Future M&amp;I'!BJ55</f>
        <v>332.61348752949857</v>
      </c>
      <c r="P52" s="352">
        <f>'Water Use Future M&amp;I'!BK55</f>
        <v>345.89497077269687</v>
      </c>
      <c r="Q52" s="16">
        <f>'Water Use Future Ag'!AL55</f>
        <v>55816.639851407061</v>
      </c>
      <c r="R52" s="16">
        <f>Recharge!B52</f>
        <v>5977</v>
      </c>
      <c r="S52" s="16">
        <f>Storage!B53</f>
        <v>0</v>
      </c>
      <c r="T52" s="16">
        <f>Storage!C53</f>
        <v>0</v>
      </c>
      <c r="U52" s="16">
        <f>Storage!D53</f>
        <v>0</v>
      </c>
      <c r="V52" s="16">
        <f>Species!B52</f>
        <v>2</v>
      </c>
      <c r="W52" s="16">
        <f>'Legally Available Water'!B52</f>
        <v>0</v>
      </c>
    </row>
    <row r="53" spans="1:23" x14ac:dyDescent="0.3">
      <c r="A53" s="173" t="s">
        <v>799</v>
      </c>
      <c r="B53" s="170">
        <f>'Physical Supply by HUC 8'!AB53</f>
        <v>0</v>
      </c>
      <c r="C53" s="170">
        <f>'Physical Supply by HUC 8'!AD53</f>
        <v>0</v>
      </c>
      <c r="D53" s="170">
        <f>'Physical Supply by HUC 8'!AF53</f>
        <v>0</v>
      </c>
      <c r="E53" s="170">
        <f>'Physical Supply by HUC 8'!AH53</f>
        <v>0</v>
      </c>
      <c r="F53" s="170">
        <f>'Physical Supply by HUC 8'!AV53</f>
        <v>0</v>
      </c>
      <c r="G53" s="16">
        <f>'Water Use Current M&amp;I'!AQ56</f>
        <v>0.52004725499999993</v>
      </c>
      <c r="H53" s="170">
        <f>'Water Use Current Ag'!AO56</f>
        <v>100.422</v>
      </c>
      <c r="I53" s="16">
        <f>'Water Use Current Thermo'!AP55</f>
        <v>0</v>
      </c>
      <c r="J53" s="352">
        <f>'Current Groundwater M&amp;I'!T54</f>
        <v>0.47338255360731868</v>
      </c>
      <c r="K53" s="16">
        <f>'Current Groundwater SSI'!H56</f>
        <v>0</v>
      </c>
      <c r="L53" s="352">
        <f>'Current Groundwater Ag'!L59</f>
        <v>0</v>
      </c>
      <c r="M53" s="16">
        <f>'Current Groundwater Thermo'!AK55</f>
        <v>0</v>
      </c>
      <c r="N53" s="352">
        <f>'Water Use Future M&amp;I'!BI56</f>
        <v>0.7013901112090607</v>
      </c>
      <c r="O53" s="352">
        <f>'Water Use Future M&amp;I'!BJ56</f>
        <v>0.72703680800531023</v>
      </c>
      <c r="P53" s="352">
        <f>'Water Use Future M&amp;I'!BK56</f>
        <v>0.75988711638734352</v>
      </c>
      <c r="Q53" s="16">
        <f>'Water Use Future Ag'!AL56</f>
        <v>92.970157752274645</v>
      </c>
      <c r="R53" s="16">
        <f>Recharge!B53</f>
        <v>2887</v>
      </c>
      <c r="S53" s="16">
        <f>Storage!B54</f>
        <v>39</v>
      </c>
      <c r="T53" s="16">
        <f>Storage!C54</f>
        <v>109</v>
      </c>
      <c r="U53" s="16">
        <f>Storage!D54</f>
        <v>14</v>
      </c>
      <c r="V53" s="16">
        <f>Species!B53</f>
        <v>2</v>
      </c>
      <c r="W53" s="16">
        <f>'Legally Available Water'!B53</f>
        <v>0</v>
      </c>
    </row>
    <row r="54" spans="1:23" x14ac:dyDescent="0.3">
      <c r="A54" s="173" t="s">
        <v>800</v>
      </c>
      <c r="B54" s="170">
        <f>'Physical Supply by HUC 8'!AB54</f>
        <v>79689.17</v>
      </c>
      <c r="C54" s="170">
        <f>'Physical Supply by HUC 8'!AD54</f>
        <v>101422.58</v>
      </c>
      <c r="D54" s="170">
        <f>'Physical Supply by HUC 8'!AF54</f>
        <v>119533.755</v>
      </c>
      <c r="E54" s="170">
        <f>'Physical Supply by HUC 8'!AH54</f>
        <v>143440.50599999999</v>
      </c>
      <c r="F54" s="170">
        <f>'Physical Supply by HUC 8'!AV54</f>
        <v>646485.63609499997</v>
      </c>
      <c r="G54" s="16">
        <f>'Water Use Current M&amp;I'!AQ57</f>
        <v>267.79178434749997</v>
      </c>
      <c r="H54" s="170">
        <f>'Water Use Current Ag'!AO57</f>
        <v>28888.891000000003</v>
      </c>
      <c r="I54" s="16">
        <f>'Water Use Current Thermo'!AP56</f>
        <v>0</v>
      </c>
      <c r="J54" s="352">
        <f>'Current Groundwater M&amp;I'!T55</f>
        <v>764.55278849852402</v>
      </c>
      <c r="K54" s="16">
        <f>'Current Groundwater SSI'!H57</f>
        <v>0</v>
      </c>
      <c r="L54" s="352">
        <f>'Current Groundwater Ag'!L60</f>
        <v>5607.0701855955676</v>
      </c>
      <c r="M54" s="16">
        <f>'Current Groundwater Thermo'!AK56</f>
        <v>0</v>
      </c>
      <c r="N54" s="352">
        <f>'Water Use Future M&amp;I'!BI57</f>
        <v>345.26704222323571</v>
      </c>
      <c r="O54" s="352">
        <f>'Water Use Future M&amp;I'!BJ57</f>
        <v>362.54984570916872</v>
      </c>
      <c r="P54" s="352">
        <f>'Water Use Future M&amp;I'!BK57</f>
        <v>388.24065361800228</v>
      </c>
      <c r="Q54" s="16">
        <f>'Water Use Future Ag'!AL57</f>
        <v>26777.74643471594</v>
      </c>
      <c r="R54" s="16">
        <f>Recharge!B54</f>
        <v>524113</v>
      </c>
      <c r="S54" s="16">
        <f>Storage!B55</f>
        <v>331</v>
      </c>
      <c r="T54" s="16">
        <f>Storage!C55</f>
        <v>527</v>
      </c>
      <c r="U54" s="16">
        <f>Storage!D55</f>
        <v>64</v>
      </c>
      <c r="V54" s="16">
        <f>Species!B54</f>
        <v>6</v>
      </c>
      <c r="W54" s="16">
        <f>'Legally Available Water'!B54</f>
        <v>0</v>
      </c>
    </row>
    <row r="55" spans="1:23" x14ac:dyDescent="0.3">
      <c r="A55" s="173" t="s">
        <v>801</v>
      </c>
      <c r="B55" s="170">
        <f>'Physical Supply by HUC 8'!AB55</f>
        <v>3622.2350000000001</v>
      </c>
      <c r="C55" s="170">
        <f>'Physical Supply by HUC 8'!AD55</f>
        <v>10866.705</v>
      </c>
      <c r="D55" s="170">
        <f>'Physical Supply by HUC 8'!AF55</f>
        <v>21733.41</v>
      </c>
      <c r="E55" s="170">
        <f>'Physical Supply by HUC 8'!AH55</f>
        <v>44191.267</v>
      </c>
      <c r="F55" s="170">
        <f>'Physical Supply by HUC 8'!AV55</f>
        <v>254735.849716</v>
      </c>
      <c r="G55" s="16">
        <f>'Water Use Current M&amp;I'!AQ58</f>
        <v>3723.9595605449995</v>
      </c>
      <c r="H55" s="170">
        <f>'Water Use Current Ag'!AO58</f>
        <v>194821.26499999996</v>
      </c>
      <c r="I55" s="16">
        <f>'Water Use Current Thermo'!AP57</f>
        <v>0</v>
      </c>
      <c r="J55" s="352">
        <f>'Current Groundwater M&amp;I'!T56</f>
        <v>10639.593188377123</v>
      </c>
      <c r="K55" s="16">
        <f>'Current Groundwater SSI'!H58</f>
        <v>0</v>
      </c>
      <c r="L55" s="352">
        <f>'Current Groundwater Ag'!L61</f>
        <v>15740.985516791123</v>
      </c>
      <c r="M55" s="16">
        <f>'Current Groundwater Thermo'!AK57</f>
        <v>0</v>
      </c>
      <c r="N55" s="352">
        <f>'Water Use Future M&amp;I'!BI58</f>
        <v>4677.6128363205617</v>
      </c>
      <c r="O55" s="352">
        <f>'Water Use Future M&amp;I'!BJ58</f>
        <v>4849.173972646814</v>
      </c>
      <c r="P55" s="352">
        <f>'Water Use Future M&amp;I'!BK58</f>
        <v>5066.0538627020269</v>
      </c>
      <c r="Q55" s="16">
        <f>'Water Use Future Ag'!AL58</f>
        <v>374486.29415250424</v>
      </c>
      <c r="R55" s="16">
        <f>Recharge!B55</f>
        <v>368887</v>
      </c>
      <c r="S55" s="16">
        <f>Storage!B56</f>
        <v>25</v>
      </c>
      <c r="T55" s="16">
        <f>Storage!C56</f>
        <v>50</v>
      </c>
      <c r="U55" s="16">
        <f>Storage!D56</f>
        <v>10</v>
      </c>
      <c r="V55" s="16">
        <f>Species!B55</f>
        <v>6</v>
      </c>
      <c r="W55" s="16">
        <f>'Legally Available Water'!B55</f>
        <v>0</v>
      </c>
    </row>
    <row r="56" spans="1:23" x14ac:dyDescent="0.3">
      <c r="A56" s="173" t="s">
        <v>802</v>
      </c>
      <c r="B56" s="170">
        <f>'Physical Supply by HUC 8'!AB56</f>
        <v>50.711290000000005</v>
      </c>
      <c r="C56" s="170">
        <f>'Physical Supply by HUC 8'!AD56</f>
        <v>94.178110000000004</v>
      </c>
      <c r="D56" s="170">
        <f>'Physical Supply by HUC 8'!AF56</f>
        <v>130.40046000000001</v>
      </c>
      <c r="E56" s="170">
        <f>'Physical Supply by HUC 8'!AH56</f>
        <v>166.62281000000002</v>
      </c>
      <c r="F56" s="170">
        <f>'Physical Supply by HUC 8'!AV56</f>
        <v>514.35736999999995</v>
      </c>
      <c r="G56" s="16">
        <f>'Water Use Current M&amp;I'!AQ59</f>
        <v>784.19361006000008</v>
      </c>
      <c r="H56" s="170">
        <f>'Water Use Current Ag'!AO59</f>
        <v>118769.72700000001</v>
      </c>
      <c r="I56" s="16">
        <f>'Water Use Current Thermo'!AP58</f>
        <v>0</v>
      </c>
      <c r="J56" s="352">
        <f>'Current Groundwater M&amp;I'!T57</f>
        <v>2059.2808241167008</v>
      </c>
      <c r="K56" s="16">
        <f>'Current Groundwater SSI'!H59</f>
        <v>0</v>
      </c>
      <c r="L56" s="352">
        <f>'Current Groundwater Ag'!L62</f>
        <v>52182.794092870419</v>
      </c>
      <c r="M56" s="16">
        <f>'Current Groundwater Thermo'!AK58</f>
        <v>0</v>
      </c>
      <c r="N56" s="352">
        <f>'Water Use Future M&amp;I'!BI59</f>
        <v>1119.1586214827496</v>
      </c>
      <c r="O56" s="352">
        <f>'Water Use Future M&amp;I'!BJ59</f>
        <v>1148.2541476902911</v>
      </c>
      <c r="P56" s="352">
        <f>'Water Use Future M&amp;I'!BK59</f>
        <v>1183.7729675413657</v>
      </c>
      <c r="Q56" s="16">
        <f>'Water Use Future Ag'!AL59</f>
        <v>275737.72381795105</v>
      </c>
      <c r="R56" s="16">
        <f>Recharge!B56</f>
        <v>241614</v>
      </c>
      <c r="S56" s="16">
        <f>Storage!B57</f>
        <v>16</v>
      </c>
      <c r="T56" s="16">
        <f>Storage!C57</f>
        <v>24</v>
      </c>
      <c r="U56" s="16">
        <f>Storage!D57</f>
        <v>2</v>
      </c>
      <c r="V56" s="16">
        <f>Species!B56</f>
        <v>7</v>
      </c>
      <c r="W56" s="16">
        <f>'Legally Available Water'!B56</f>
        <v>0</v>
      </c>
    </row>
    <row r="57" spans="1:23" x14ac:dyDescent="0.3">
      <c r="A57" s="173" t="s">
        <v>803</v>
      </c>
      <c r="B57" s="170">
        <f>'Physical Supply by HUC 8'!AB57</f>
        <v>724.447</v>
      </c>
      <c r="C57" s="170">
        <f>'Physical Supply by HUC 8'!AD57</f>
        <v>1448.894</v>
      </c>
      <c r="D57" s="170">
        <f>'Physical Supply by HUC 8'!AF57</f>
        <v>1956.0069000000001</v>
      </c>
      <c r="E57" s="170">
        <f>'Physical Supply by HUC 8'!AH57</f>
        <v>2535.5645</v>
      </c>
      <c r="F57" s="170">
        <f>'Physical Supply by HUC 8'!AV57</f>
        <v>10813.095922</v>
      </c>
      <c r="G57" s="16">
        <f>'Water Use Current M&amp;I'!AQ60</f>
        <v>185.70550190500001</v>
      </c>
      <c r="H57" s="170">
        <f>'Water Use Current Ag'!AO60</f>
        <v>76467.041000000012</v>
      </c>
      <c r="I57" s="16">
        <f>'Water Use Current Thermo'!AP59</f>
        <v>0</v>
      </c>
      <c r="J57" s="352">
        <f>'Current Groundwater M&amp;I'!T58</f>
        <v>467.88406524021781</v>
      </c>
      <c r="K57" s="16">
        <f>'Current Groundwater SSI'!H60</f>
        <v>0</v>
      </c>
      <c r="L57" s="352">
        <f>'Current Groundwater Ag'!L63</f>
        <v>21933.892609293449</v>
      </c>
      <c r="M57" s="16">
        <f>'Current Groundwater Thermo'!AK59</f>
        <v>0</v>
      </c>
      <c r="N57" s="352">
        <f>'Water Use Future M&amp;I'!BI60</f>
        <v>239.05372646793356</v>
      </c>
      <c r="O57" s="352">
        <f>'Water Use Future M&amp;I'!BJ60</f>
        <v>244.59987285599956</v>
      </c>
      <c r="P57" s="352">
        <f>'Water Use Future M&amp;I'!BK60</f>
        <v>251.09006015822604</v>
      </c>
      <c r="Q57" s="16">
        <f>'Water Use Future Ag'!AL60</f>
        <v>80043.773377642516</v>
      </c>
      <c r="R57" s="16">
        <f>Recharge!B57</f>
        <v>99408</v>
      </c>
      <c r="S57" s="16">
        <f>Storage!B58</f>
        <v>0</v>
      </c>
      <c r="T57" s="16">
        <f>Storage!C58</f>
        <v>0</v>
      </c>
      <c r="U57" s="16">
        <f>Storage!D58</f>
        <v>0</v>
      </c>
      <c r="V57" s="16">
        <f>Species!B57</f>
        <v>6</v>
      </c>
      <c r="W57" s="16">
        <f>'Legally Available Water'!B57</f>
        <v>0</v>
      </c>
    </row>
    <row r="58" spans="1:23" x14ac:dyDescent="0.3">
      <c r="A58" s="173" t="s">
        <v>804</v>
      </c>
      <c r="B58" s="170">
        <f>'Physical Supply by HUC 8'!AB58</f>
        <v>0</v>
      </c>
      <c r="C58" s="170">
        <f>'Physical Supply by HUC 8'!AD58</f>
        <v>0</v>
      </c>
      <c r="D58" s="170">
        <f>'Physical Supply by HUC 8'!AF58</f>
        <v>683.87796800000001</v>
      </c>
      <c r="E58" s="170">
        <f>'Physical Supply by HUC 8'!AH58</f>
        <v>5824.5538799999995</v>
      </c>
      <c r="F58" s="170">
        <f>'Physical Supply by HUC 8'!AV58</f>
        <v>128082.22960000001</v>
      </c>
      <c r="G58" s="16">
        <f>'Water Use Current M&amp;I'!AQ61</f>
        <v>700.04243410499987</v>
      </c>
      <c r="H58" s="170">
        <f>'Water Use Current Ag'!AO61</f>
        <v>69354.39499999999</v>
      </c>
      <c r="I58" s="16">
        <f>'Water Use Current Thermo'!AP60</f>
        <v>0</v>
      </c>
      <c r="J58" s="352">
        <f>'Current Groundwater M&amp;I'!T59</f>
        <v>2000.1212406205093</v>
      </c>
      <c r="K58" s="16">
        <f>'Current Groundwater SSI'!H61</f>
        <v>0</v>
      </c>
      <c r="L58" s="352">
        <f>'Current Groundwater Ag'!L64</f>
        <v>3683.3782848983128</v>
      </c>
      <c r="M58" s="16">
        <f>'Current Groundwater Thermo'!AK60</f>
        <v>0</v>
      </c>
      <c r="N58" s="352">
        <f>'Water Use Future M&amp;I'!BI61</f>
        <v>813.93144968663</v>
      </c>
      <c r="O58" s="352">
        <f>'Water Use Future M&amp;I'!BJ61</f>
        <v>835.64009753925188</v>
      </c>
      <c r="P58" s="352">
        <f>'Water Use Future M&amp;I'!BK61</f>
        <v>863.73664758651148</v>
      </c>
      <c r="Q58" s="16">
        <f>'Water Use Future Ag'!AL61</f>
        <v>64458.491929871059</v>
      </c>
      <c r="R58" s="16">
        <f>Recharge!B58</f>
        <v>182105</v>
      </c>
      <c r="S58" s="16">
        <f>Storage!B59</f>
        <v>0</v>
      </c>
      <c r="T58" s="16">
        <f>Storage!C59</f>
        <v>0</v>
      </c>
      <c r="U58" s="16">
        <f>Storage!D59</f>
        <v>0</v>
      </c>
      <c r="V58" s="16">
        <f>Species!B58</f>
        <v>4</v>
      </c>
      <c r="W58" s="16">
        <f>'Legally Available Water'!B58</f>
        <v>0</v>
      </c>
    </row>
    <row r="59" spans="1:23" x14ac:dyDescent="0.3">
      <c r="A59" s="173" t="s">
        <v>805</v>
      </c>
      <c r="B59" s="170">
        <f>'Physical Supply by HUC 8'!AB59</f>
        <v>0</v>
      </c>
      <c r="C59" s="170">
        <f>'Physical Supply by HUC 8'!AD59</f>
        <v>0</v>
      </c>
      <c r="D59" s="170">
        <f>'Physical Supply by HUC 8'!AF59</f>
        <v>0</v>
      </c>
      <c r="E59" s="170">
        <f>'Physical Supply by HUC 8'!AH59</f>
        <v>0</v>
      </c>
      <c r="F59" s="170">
        <f>'Physical Supply by HUC 8'!AV59</f>
        <v>2138.567544</v>
      </c>
      <c r="G59" s="16">
        <f>'Water Use Current M&amp;I'!AQ62</f>
        <v>22.707945749999997</v>
      </c>
      <c r="H59" s="170">
        <f>'Water Use Current Ag'!AO62</f>
        <v>14681.793</v>
      </c>
      <c r="I59" s="16">
        <f>'Water Use Current Thermo'!AP61</f>
        <v>0</v>
      </c>
      <c r="J59" s="352">
        <f>'Current Groundwater M&amp;I'!T60</f>
        <v>64.879845097319773</v>
      </c>
      <c r="K59" s="16">
        <f>'Current Groundwater SSI'!H62</f>
        <v>0</v>
      </c>
      <c r="L59" s="352">
        <f>'Current Groundwater Ag'!L65</f>
        <v>2416.4616206026631</v>
      </c>
      <c r="M59" s="16">
        <f>'Current Groundwater Thermo'!AK61</f>
        <v>0</v>
      </c>
      <c r="N59" s="352">
        <f>'Water Use Future M&amp;I'!BI62</f>
        <v>26.051526405002356</v>
      </c>
      <c r="O59" s="352">
        <f>'Water Use Future M&amp;I'!BJ62</f>
        <v>26.88761609782151</v>
      </c>
      <c r="P59" s="352">
        <f>'Water Use Future M&amp;I'!BK62</f>
        <v>27.698479575910405</v>
      </c>
      <c r="Q59" s="16">
        <f>'Water Use Future Ag'!AL62</f>
        <v>13647.199903273689</v>
      </c>
      <c r="R59" s="16">
        <f>Recharge!B59</f>
        <v>24436</v>
      </c>
      <c r="S59" s="16">
        <f>Storage!B60</f>
        <v>0</v>
      </c>
      <c r="T59" s="16">
        <f>Storage!C60</f>
        <v>0</v>
      </c>
      <c r="U59" s="16">
        <f>Storage!D60</f>
        <v>0</v>
      </c>
      <c r="V59" s="16">
        <f>Species!B59</f>
        <v>2</v>
      </c>
      <c r="W59" s="16">
        <f>'Legally Available Water'!B59</f>
        <v>0</v>
      </c>
    </row>
    <row r="60" spans="1:23" x14ac:dyDescent="0.3">
      <c r="A60" s="173" t="s">
        <v>806</v>
      </c>
      <c r="B60" s="170">
        <f>'Physical Supply by HUC 8'!AB60</f>
        <v>0</v>
      </c>
      <c r="C60" s="170">
        <f>'Physical Supply by HUC 8'!AD60</f>
        <v>0</v>
      </c>
      <c r="D60" s="170">
        <f>'Physical Supply by HUC 8'!AF60</f>
        <v>0</v>
      </c>
      <c r="E60" s="170">
        <f>'Physical Supply by HUC 8'!AH60</f>
        <v>0</v>
      </c>
      <c r="F60" s="170">
        <f>'Physical Supply by HUC 8'!AV60</f>
        <v>0</v>
      </c>
      <c r="G60" s="16">
        <f>'Water Use Current M&amp;I'!AQ63</f>
        <v>0.28551613999999997</v>
      </c>
      <c r="H60" s="170">
        <f>'Water Use Current Ag'!AO63</f>
        <v>766.48</v>
      </c>
      <c r="I60" s="16">
        <f>'Water Use Current Thermo'!AP62</f>
        <v>0</v>
      </c>
      <c r="J60" s="352">
        <f>'Current Groundwater M&amp;I'!T61</f>
        <v>0.41659589252974261</v>
      </c>
      <c r="K60" s="16">
        <f>'Current Groundwater SSI'!H63</f>
        <v>0</v>
      </c>
      <c r="L60" s="352">
        <f>'Current Groundwater Ag'!L66</f>
        <v>0</v>
      </c>
      <c r="M60" s="16">
        <f>'Current Groundwater Thermo'!AK62</f>
        <v>0</v>
      </c>
      <c r="N60" s="352">
        <f>'Water Use Future M&amp;I'!BI63</f>
        <v>0.46651578165113028</v>
      </c>
      <c r="O60" s="352">
        <f>'Water Use Future M&amp;I'!BJ63</f>
        <v>0.48358904447422646</v>
      </c>
      <c r="P60" s="352">
        <f>'Water Use Future M&amp;I'!BK63</f>
        <v>0.50344732541514337</v>
      </c>
      <c r="Q60" s="16">
        <f>'Water Use Future Ag'!AL63</f>
        <v>707.16507502236823</v>
      </c>
      <c r="R60" s="16">
        <f>Recharge!B60</f>
        <v>37588</v>
      </c>
      <c r="S60" s="16">
        <f>Storage!B61</f>
        <v>51</v>
      </c>
      <c r="T60" s="16">
        <f>Storage!C61</f>
        <v>69</v>
      </c>
      <c r="U60" s="16">
        <f>Storage!D61</f>
        <v>8</v>
      </c>
      <c r="V60" s="16">
        <f>Species!B60</f>
        <v>4</v>
      </c>
      <c r="W60" s="16">
        <f>'Legally Available Water'!B60</f>
        <v>0</v>
      </c>
    </row>
    <row r="61" spans="1:23" x14ac:dyDescent="0.3">
      <c r="A61" s="173" t="s">
        <v>807</v>
      </c>
      <c r="B61" s="170">
        <f>'Physical Supply by HUC 8'!AB61</f>
        <v>362223.5</v>
      </c>
      <c r="C61" s="170">
        <f>'Physical Supply by HUC 8'!AD61</f>
        <v>439014.88199999998</v>
      </c>
      <c r="D61" s="170">
        <f>'Physical Supply by HUC 8'!AF61</f>
        <v>491899.51299999998</v>
      </c>
      <c r="E61" s="170">
        <f>'Physical Supply by HUC 8'!AH61</f>
        <v>568690.89500000002</v>
      </c>
      <c r="F61" s="170">
        <f>'Physical Supply by HUC 8'!AV61</f>
        <v>1959298.0627210001</v>
      </c>
      <c r="G61" s="16">
        <f>'Water Use Current M&amp;I'!AQ64</f>
        <v>2003.1093852699998</v>
      </c>
      <c r="H61" s="170">
        <f>'Water Use Current Ag'!AO64</f>
        <v>106459.58599999998</v>
      </c>
      <c r="I61" s="16">
        <f>'Water Use Current Thermo'!AP63</f>
        <v>0</v>
      </c>
      <c r="J61" s="352">
        <f>'Current Groundwater M&amp;I'!T62</f>
        <v>2205.0214727472817</v>
      </c>
      <c r="K61" s="16">
        <f>'Current Groundwater SSI'!H64</f>
        <v>0</v>
      </c>
      <c r="L61" s="352">
        <f>'Current Groundwater Ag'!L67</f>
        <v>2420.0049648142212</v>
      </c>
      <c r="M61" s="16">
        <f>'Current Groundwater Thermo'!AK63</f>
        <v>0</v>
      </c>
      <c r="N61" s="352">
        <f>'Water Use Future M&amp;I'!BI64</f>
        <v>5539.6607215819513</v>
      </c>
      <c r="O61" s="352">
        <f>'Water Use Future M&amp;I'!BJ64</f>
        <v>5680.0385087201348</v>
      </c>
      <c r="P61" s="352">
        <f>'Water Use Future M&amp;I'!BK64</f>
        <v>5870.8332270593601</v>
      </c>
      <c r="Q61" s="16">
        <f>'Water Use Future Ag'!AL64</f>
        <v>91787.298569945167</v>
      </c>
      <c r="R61" s="16">
        <f>Recharge!B61</f>
        <v>1077483</v>
      </c>
      <c r="S61" s="16">
        <f>Storage!B62</f>
        <v>0</v>
      </c>
      <c r="T61" s="16">
        <f>Storage!C62</f>
        <v>0</v>
      </c>
      <c r="U61" s="16">
        <f>Storage!D62</f>
        <v>0</v>
      </c>
      <c r="V61" s="16">
        <f>Species!B61</f>
        <v>10</v>
      </c>
      <c r="W61" s="16">
        <f>'Legally Available Water'!B61</f>
        <v>120803</v>
      </c>
    </row>
    <row r="62" spans="1:23" x14ac:dyDescent="0.3">
      <c r="A62" s="173" t="s">
        <v>808</v>
      </c>
      <c r="B62" s="170">
        <f>'Physical Supply by HUC 8'!AB62</f>
        <v>13040.046</v>
      </c>
      <c r="C62" s="170">
        <f>'Physical Supply by HUC 8'!AD62</f>
        <v>46364.608</v>
      </c>
      <c r="D62" s="170">
        <f>'Physical Supply by HUC 8'!AF62</f>
        <v>75342.487999999998</v>
      </c>
      <c r="E62" s="170">
        <f>'Physical Supply by HUC 8'!AH62</f>
        <v>127502.67200000001</v>
      </c>
      <c r="F62" s="170">
        <f>'Physical Supply by HUC 8'!AV62</f>
        <v>326679.95683899999</v>
      </c>
      <c r="G62" s="16">
        <f>'Water Use Current M&amp;I'!AQ65</f>
        <v>4334.8657632449995</v>
      </c>
      <c r="H62" s="170">
        <f>'Water Use Current Ag'!AO65</f>
        <v>19616.784</v>
      </c>
      <c r="I62" s="16">
        <f>'Water Use Current Thermo'!AP64</f>
        <v>0</v>
      </c>
      <c r="J62" s="352">
        <f>'Current Groundwater M&amp;I'!T63</f>
        <v>5329.8403320925154</v>
      </c>
      <c r="K62" s="16">
        <f>'Current Groundwater SSI'!H65</f>
        <v>0</v>
      </c>
      <c r="L62" s="352">
        <f>'Current Groundwater Ag'!L68</f>
        <v>370.8</v>
      </c>
      <c r="M62" s="16">
        <f>'Current Groundwater Thermo'!AK64</f>
        <v>0</v>
      </c>
      <c r="N62" s="352">
        <f>'Water Use Future M&amp;I'!BI65</f>
        <v>6941.4885448660862</v>
      </c>
      <c r="O62" s="352">
        <f>'Water Use Future M&amp;I'!BJ65</f>
        <v>7296.0038772619409</v>
      </c>
      <c r="P62" s="352">
        <f>'Water Use Future M&amp;I'!BK65</f>
        <v>7783.7417330901289</v>
      </c>
      <c r="Q62" s="16">
        <f>'Water Use Future Ag'!AL65</f>
        <v>16914.121092587273</v>
      </c>
      <c r="R62" s="16">
        <f>Recharge!B62</f>
        <v>382377</v>
      </c>
      <c r="S62" s="16">
        <f>Storage!B63</f>
        <v>0</v>
      </c>
      <c r="T62" s="16">
        <f>Storage!C63</f>
        <v>0</v>
      </c>
      <c r="U62" s="16">
        <f>Storage!D63</f>
        <v>0</v>
      </c>
      <c r="V62" s="16">
        <f>Species!B62</f>
        <v>6</v>
      </c>
      <c r="W62" s="16">
        <f>'Legally Available Water'!B62</f>
        <v>12326</v>
      </c>
    </row>
    <row r="63" spans="1:23" x14ac:dyDescent="0.3">
      <c r="A63" s="173" t="s">
        <v>809</v>
      </c>
      <c r="B63" s="170">
        <f>'Physical Supply by HUC 8'!AB63</f>
        <v>90555.875</v>
      </c>
      <c r="C63" s="170">
        <f>'Physical Supply by HUC 8'!AD63</f>
        <v>105044.815</v>
      </c>
      <c r="D63" s="170">
        <f>'Physical Supply by HUC 8'!AF63</f>
        <v>113738.179</v>
      </c>
      <c r="E63" s="170">
        <f>'Physical Supply by HUC 8'!AH63</f>
        <v>126778.22500000001</v>
      </c>
      <c r="F63" s="170">
        <f>'Physical Supply by HUC 8'!AV63</f>
        <v>410015.26858999999</v>
      </c>
      <c r="G63" s="16">
        <f>'Water Use Current M&amp;I'!AQ66</f>
        <v>4138.6505652574997</v>
      </c>
      <c r="H63" s="170">
        <f>'Water Use Current Ag'!AO66</f>
        <v>29819</v>
      </c>
      <c r="I63" s="16">
        <f>'Water Use Current Thermo'!AP65</f>
        <v>162.21879999999999</v>
      </c>
      <c r="J63" s="352">
        <f>'Current Groundwater M&amp;I'!T64</f>
        <v>4366.0126150489714</v>
      </c>
      <c r="K63" s="16">
        <f>'Current Groundwater SSI'!H66</f>
        <v>0</v>
      </c>
      <c r="L63" s="352">
        <f>'Current Groundwater Ag'!L69</f>
        <v>775.86552659334041</v>
      </c>
      <c r="M63" s="16">
        <f>'Current Groundwater Thermo'!AK65</f>
        <v>0</v>
      </c>
      <c r="N63" s="352">
        <f>'Water Use Future M&amp;I'!BI66</f>
        <v>5615.8842934977056</v>
      </c>
      <c r="O63" s="352">
        <f>'Water Use Future M&amp;I'!BJ66</f>
        <v>5994.6212592303264</v>
      </c>
      <c r="P63" s="352">
        <f>'Water Use Future M&amp;I'!BK66</f>
        <v>6537.2465428327687</v>
      </c>
      <c r="Q63" s="16">
        <f>'Water Use Future Ag'!AL66</f>
        <v>25709.990372763532</v>
      </c>
      <c r="R63" s="16">
        <f>Recharge!B63</f>
        <v>397161</v>
      </c>
      <c r="S63" s="16">
        <f>Storage!B64</f>
        <v>0</v>
      </c>
      <c r="T63" s="16">
        <f>Storage!C64</f>
        <v>0</v>
      </c>
      <c r="U63" s="16">
        <f>Storage!D64</f>
        <v>0</v>
      </c>
      <c r="V63" s="16">
        <f>Species!B63</f>
        <v>4</v>
      </c>
      <c r="W63" s="16">
        <f>'Legally Available Water'!B63</f>
        <v>22008</v>
      </c>
    </row>
    <row r="64" spans="1:23" x14ac:dyDescent="0.3">
      <c r="A64" s="173" t="s">
        <v>810</v>
      </c>
      <c r="B64" s="170">
        <f>'Physical Supply by HUC 8'!AB64</f>
        <v>206467.39499999999</v>
      </c>
      <c r="C64" s="170">
        <f>'Physical Supply by HUC 8'!AD64</f>
        <v>239067.51</v>
      </c>
      <c r="D64" s="170">
        <f>'Physical Supply by HUC 8'!AF64</f>
        <v>262974.261</v>
      </c>
      <c r="E64" s="170">
        <f>'Physical Supply by HUC 8'!AH64</f>
        <v>304267.74</v>
      </c>
      <c r="F64" s="170">
        <f>'Physical Supply by HUC 8'!AV64</f>
        <v>945936.5279920001</v>
      </c>
      <c r="G64" s="16">
        <f>'Water Use Current M&amp;I'!AQ67</f>
        <v>4711.061258432499</v>
      </c>
      <c r="H64" s="170">
        <f>'Water Use Current Ag'!AO67</f>
        <v>73769.000000000029</v>
      </c>
      <c r="I64" s="16">
        <f>'Water Use Current Thermo'!AP66</f>
        <v>5.9251000000000005</v>
      </c>
      <c r="J64" s="352">
        <f>'Current Groundwater M&amp;I'!T65</f>
        <v>3369.0243006951664</v>
      </c>
      <c r="K64" s="16">
        <f>'Current Groundwater SSI'!H67</f>
        <v>0</v>
      </c>
      <c r="L64" s="352">
        <f>'Current Groundwater Ag'!L70</f>
        <v>1935.7584169054442</v>
      </c>
      <c r="M64" s="16">
        <f>'Current Groundwater Thermo'!AK66</f>
        <v>0</v>
      </c>
      <c r="N64" s="352">
        <f>'Water Use Future M&amp;I'!BI67</f>
        <v>7005.1257062578152</v>
      </c>
      <c r="O64" s="352">
        <f>'Water Use Future M&amp;I'!BJ67</f>
        <v>7388.4742051340172</v>
      </c>
      <c r="P64" s="352">
        <f>'Water Use Future M&amp;I'!BK67</f>
        <v>7967.2191005581117</v>
      </c>
      <c r="Q64" s="16">
        <f>'Water Use Future Ag'!AL67</f>
        <v>63602.183722826136</v>
      </c>
      <c r="R64" s="16">
        <f>Recharge!B64</f>
        <v>687726</v>
      </c>
      <c r="S64" s="16">
        <f>Storage!B65</f>
        <v>0</v>
      </c>
      <c r="T64" s="16">
        <f>Storage!C65</f>
        <v>0</v>
      </c>
      <c r="U64" s="16">
        <f>Storage!D65</f>
        <v>0</v>
      </c>
      <c r="V64" s="16">
        <f>Species!B64</f>
        <v>8</v>
      </c>
      <c r="W64" s="16">
        <f>'Legally Available Water'!B64</f>
        <v>68629</v>
      </c>
    </row>
    <row r="65" spans="1:23" x14ac:dyDescent="0.3">
      <c r="A65" s="173" t="s">
        <v>811</v>
      </c>
      <c r="B65" s="170">
        <f>'Physical Supply by HUC 8'!AB65</f>
        <v>1057692.6200000001</v>
      </c>
      <c r="C65" s="170">
        <f>'Physical Supply by HUC 8'!AD65</f>
        <v>1417380.5555</v>
      </c>
      <c r="D65" s="170">
        <f>'Physical Supply by HUC 8'!AF65</f>
        <v>1615516.81</v>
      </c>
      <c r="E65" s="170">
        <f>'Physical Supply by HUC 8'!AH65</f>
        <v>1890806.67</v>
      </c>
      <c r="F65" s="170">
        <f>'Physical Supply by HUC 8'!AV65</f>
        <v>4443925.9697040003</v>
      </c>
      <c r="G65" s="16">
        <f>'Water Use Current M&amp;I'!AQ68</f>
        <v>10180.070868224999</v>
      </c>
      <c r="H65" s="170">
        <f>'Water Use Current Ag'!AO68</f>
        <v>314248</v>
      </c>
      <c r="I65" s="16">
        <f>'Water Use Current Thermo'!AP67</f>
        <v>310.77609999999999</v>
      </c>
      <c r="J65" s="352">
        <f>'Current Groundwater M&amp;I'!T66</f>
        <v>3430.2740661943808</v>
      </c>
      <c r="K65" s="16">
        <f>'Current Groundwater SSI'!H68</f>
        <v>1633</v>
      </c>
      <c r="L65" s="352">
        <f>'Current Groundwater Ag'!L71</f>
        <v>7985.0035912755084</v>
      </c>
      <c r="M65" s="16">
        <f>'Current Groundwater Thermo'!AK67</f>
        <v>0</v>
      </c>
      <c r="N65" s="352">
        <f>'Water Use Future M&amp;I'!BI68</f>
        <v>14123.492329965478</v>
      </c>
      <c r="O65" s="352">
        <f>'Water Use Future M&amp;I'!BJ68</f>
        <v>14552.869461174785</v>
      </c>
      <c r="P65" s="352">
        <f>'Water Use Future M&amp;I'!BK68</f>
        <v>15297.825517218243</v>
      </c>
      <c r="Q65" s="16">
        <f>'Water Use Future Ag'!AL68</f>
        <v>270919.85515646258</v>
      </c>
      <c r="R65" s="16">
        <f>Recharge!B65</f>
        <v>526535</v>
      </c>
      <c r="S65" s="16">
        <f>Storage!B66</f>
        <v>1229</v>
      </c>
      <c r="T65" s="16">
        <f>Storage!C66</f>
        <v>3570</v>
      </c>
      <c r="U65" s="16">
        <f>Storage!D66</f>
        <v>122</v>
      </c>
      <c r="V65" s="16">
        <f>Species!B65</f>
        <v>8</v>
      </c>
      <c r="W65" s="16">
        <f>'Legally Available Water'!B65</f>
        <v>381910</v>
      </c>
    </row>
    <row r="66" spans="1:23" x14ac:dyDescent="0.3">
      <c r="A66" s="173" t="s">
        <v>812</v>
      </c>
      <c r="B66" s="170">
        <f>'Physical Supply by HUC 8'!AB66</f>
        <v>31151.221000000001</v>
      </c>
      <c r="C66" s="170">
        <f>'Physical Supply by HUC 8'!AD66</f>
        <v>42017.925999999999</v>
      </c>
      <c r="D66" s="170">
        <f>'Physical Supply by HUC 8'!AF66</f>
        <v>61577.995000000003</v>
      </c>
      <c r="E66" s="170">
        <f>'Physical Supply by HUC 8'!AH66</f>
        <v>79689.17</v>
      </c>
      <c r="F66" s="170">
        <f>'Physical Supply by HUC 8'!AV66</f>
        <v>240369.34125900001</v>
      </c>
      <c r="G66" s="16">
        <f>'Water Use Current M&amp;I'!AQ69</f>
        <v>616.95008194999991</v>
      </c>
      <c r="H66" s="170">
        <f>'Water Use Current Ag'!AO69</f>
        <v>24081.501</v>
      </c>
      <c r="I66" s="16">
        <f>'Water Use Current Thermo'!AP68</f>
        <v>0</v>
      </c>
      <c r="J66" s="352">
        <f>'Current Groundwater M&amp;I'!T67</f>
        <v>761.34439318024238</v>
      </c>
      <c r="K66" s="16">
        <f>'Current Groundwater SSI'!H69</f>
        <v>0</v>
      </c>
      <c r="L66" s="352">
        <f>'Current Groundwater Ag'!L72</f>
        <v>499.313819044703</v>
      </c>
      <c r="M66" s="16">
        <f>'Current Groundwater Thermo'!AK68</f>
        <v>0</v>
      </c>
      <c r="N66" s="352">
        <f>'Water Use Future M&amp;I'!BI69</f>
        <v>1098.5688350557964</v>
      </c>
      <c r="O66" s="352">
        <f>'Water Use Future M&amp;I'!BJ69</f>
        <v>1132.5034575276622</v>
      </c>
      <c r="P66" s="352">
        <f>'Water Use Future M&amp;I'!BK69</f>
        <v>1171.4291308990905</v>
      </c>
      <c r="Q66" s="16">
        <f>'Water Use Future Ag'!AL69</f>
        <v>22886.436183686998</v>
      </c>
      <c r="R66" s="16">
        <f>Recharge!B66</f>
        <v>337866</v>
      </c>
      <c r="S66" s="16">
        <f>Storage!B67</f>
        <v>0</v>
      </c>
      <c r="T66" s="16">
        <f>Storage!C67</f>
        <v>0</v>
      </c>
      <c r="U66" s="16">
        <f>Storage!D67</f>
        <v>0</v>
      </c>
      <c r="V66" s="16">
        <f>Species!B66</f>
        <v>3</v>
      </c>
      <c r="W66" s="16">
        <f>'Legally Available Water'!B66</f>
        <v>3503</v>
      </c>
    </row>
    <row r="67" spans="1:23" x14ac:dyDescent="0.3">
      <c r="A67" s="173" t="s">
        <v>813</v>
      </c>
      <c r="B67" s="170">
        <f>'Physical Supply by HUC 8'!AB67</f>
        <v>12315.599</v>
      </c>
      <c r="C67" s="170">
        <f>'Physical Supply by HUC 8'!AD67</f>
        <v>67373.570999999996</v>
      </c>
      <c r="D67" s="170">
        <f>'Physical Supply by HUC 8'!AF67</f>
        <v>143440.50599999999</v>
      </c>
      <c r="E67" s="170">
        <f>'Physical Supply by HUC 8'!AH67</f>
        <v>231823.04</v>
      </c>
      <c r="F67" s="170">
        <f>'Physical Supply by HUC 8'!AV67</f>
        <v>929132.97982699994</v>
      </c>
      <c r="G67" s="16">
        <f>'Water Use Current M&amp;I'!AQ70</f>
        <v>665.93855088249984</v>
      </c>
      <c r="H67" s="170">
        <f>'Water Use Current Ag'!AO70</f>
        <v>102820.727</v>
      </c>
      <c r="I67" s="16">
        <f>'Water Use Current Thermo'!AP69</f>
        <v>0</v>
      </c>
      <c r="J67" s="352">
        <f>'Current Groundwater M&amp;I'!T68</f>
        <v>1408.7836125088029</v>
      </c>
      <c r="K67" s="16">
        <f>'Current Groundwater SSI'!H70</f>
        <v>0</v>
      </c>
      <c r="L67" s="352">
        <f>'Current Groundwater Ag'!L73</f>
        <v>1376.3819637277031</v>
      </c>
      <c r="M67" s="16">
        <f>'Current Groundwater Thermo'!AK69</f>
        <v>0</v>
      </c>
      <c r="N67" s="352">
        <f>'Water Use Future M&amp;I'!BI70</f>
        <v>861.02658639523293</v>
      </c>
      <c r="O67" s="352">
        <f>'Water Use Future M&amp;I'!BJ70</f>
        <v>914.25859966203905</v>
      </c>
      <c r="P67" s="352">
        <f>'Water Use Future M&amp;I'!BK70</f>
        <v>979.14065271739798</v>
      </c>
      <c r="Q67" s="16">
        <f>'Water Use Future Ag'!AL70</f>
        <v>97740.835868336959</v>
      </c>
      <c r="R67" s="16">
        <f>Recharge!B67</f>
        <v>611393</v>
      </c>
      <c r="S67" s="16">
        <f>Storage!B68</f>
        <v>0</v>
      </c>
      <c r="T67" s="16">
        <f>Storage!C68</f>
        <v>0</v>
      </c>
      <c r="U67" s="16">
        <f>Storage!D68</f>
        <v>0</v>
      </c>
      <c r="V67" s="16">
        <f>Species!B67</f>
        <v>8</v>
      </c>
      <c r="W67" s="16">
        <f>'Legally Available Water'!B67</f>
        <v>41565</v>
      </c>
    </row>
    <row r="68" spans="1:23" x14ac:dyDescent="0.3">
      <c r="A68" s="173" t="s">
        <v>814</v>
      </c>
      <c r="B68" s="170">
        <f>'Physical Supply by HUC 8'!AB68</f>
        <v>15937.834000000001</v>
      </c>
      <c r="C68" s="170">
        <f>'Physical Supply by HUC 8'!AD68</f>
        <v>31151.221000000001</v>
      </c>
      <c r="D68" s="170">
        <f>'Physical Supply by HUC 8'!AF68</f>
        <v>37671.243999999999</v>
      </c>
      <c r="E68" s="170">
        <f>'Physical Supply by HUC 8'!AH68</f>
        <v>45640.161</v>
      </c>
      <c r="F68" s="170">
        <f>'Physical Supply by HUC 8'!AV68</f>
        <v>123271.90152</v>
      </c>
      <c r="G68" s="16">
        <f>'Water Use Current M&amp;I'!AQ71</f>
        <v>318.50266678999992</v>
      </c>
      <c r="H68" s="170">
        <f>'Water Use Current Ag'!AO71</f>
        <v>48472</v>
      </c>
      <c r="I68" s="16">
        <f>'Water Use Current Thermo'!AP70</f>
        <v>0</v>
      </c>
      <c r="J68" s="352">
        <f>'Current Groundwater M&amp;I'!T69</f>
        <v>684.70641214698321</v>
      </c>
      <c r="K68" s="16">
        <f>'Current Groundwater SSI'!H71</f>
        <v>0</v>
      </c>
      <c r="L68" s="352">
        <f>'Current Groundwater Ag'!L74</f>
        <v>1387.7103741496599</v>
      </c>
      <c r="M68" s="16">
        <f>'Current Groundwater Thermo'!AK70</f>
        <v>0</v>
      </c>
      <c r="N68" s="352">
        <f>'Water Use Future M&amp;I'!BI71</f>
        <v>400.72764406342543</v>
      </c>
      <c r="O68" s="352">
        <f>'Water Use Future M&amp;I'!BJ71</f>
        <v>430.05554179293603</v>
      </c>
      <c r="P68" s="352">
        <f>'Water Use Future M&amp;I'!BK71</f>
        <v>463.70722611750728</v>
      </c>
      <c r="Q68" s="16">
        <f>'Water Use Future Ag'!AL71</f>
        <v>46075.673061405178</v>
      </c>
      <c r="R68" s="16">
        <f>Recharge!B68</f>
        <v>182556</v>
      </c>
      <c r="S68" s="16">
        <f>Storage!B69</f>
        <v>0</v>
      </c>
      <c r="T68" s="16">
        <f>Storage!C69</f>
        <v>0</v>
      </c>
      <c r="U68" s="16">
        <f>Storage!D69</f>
        <v>0</v>
      </c>
      <c r="V68" s="16">
        <f>Species!B68</f>
        <v>7</v>
      </c>
      <c r="W68" s="16">
        <f>'Legally Available Water'!B68</f>
        <v>6565</v>
      </c>
    </row>
    <row r="69" spans="1:23" x14ac:dyDescent="0.3">
      <c r="A69" s="173" t="s">
        <v>815</v>
      </c>
      <c r="B69" s="170">
        <f>'Physical Supply by HUC 8'!AB69</f>
        <v>18111.174999999999</v>
      </c>
      <c r="C69" s="170">
        <f>'Physical Supply by HUC 8'!AD69</f>
        <v>25355.645</v>
      </c>
      <c r="D69" s="170">
        <f>'Physical Supply by HUC 8'!AF69</f>
        <v>34556.121900000006</v>
      </c>
      <c r="E69" s="170">
        <f>'Physical Supply by HUC 8'!AH69</f>
        <v>44191.267</v>
      </c>
      <c r="F69" s="170">
        <f>'Physical Supply by HUC 8'!AV69</f>
        <v>209257.96484399997</v>
      </c>
      <c r="G69" s="16">
        <f>'Water Use Current M&amp;I'!AQ72</f>
        <v>515.55861183749994</v>
      </c>
      <c r="H69" s="170">
        <f>'Water Use Current Ag'!AO72</f>
        <v>64427.567999999999</v>
      </c>
      <c r="I69" s="16">
        <f>'Water Use Current Thermo'!AP71</f>
        <v>0</v>
      </c>
      <c r="J69" s="352">
        <f>'Current Groundwater M&amp;I'!T70</f>
        <v>695.5771375384104</v>
      </c>
      <c r="K69" s="16">
        <f>'Current Groundwater SSI'!H72</f>
        <v>0</v>
      </c>
      <c r="L69" s="352">
        <f>'Current Groundwater Ag'!L75</f>
        <v>1185.8096785137359</v>
      </c>
      <c r="M69" s="16">
        <f>'Current Groundwater Thermo'!AK71</f>
        <v>0</v>
      </c>
      <c r="N69" s="352">
        <f>'Water Use Future M&amp;I'!BI72</f>
        <v>753.30000037668049</v>
      </c>
      <c r="O69" s="352">
        <f>'Water Use Future M&amp;I'!BJ72</f>
        <v>771.99063714651345</v>
      </c>
      <c r="P69" s="352">
        <f>'Water Use Future M&amp;I'!BK72</f>
        <v>795.20069657136662</v>
      </c>
      <c r="Q69" s="16">
        <f>'Water Use Future Ag'!AL72</f>
        <v>61239.811115610493</v>
      </c>
      <c r="R69" s="16">
        <f>Recharge!B69</f>
        <v>391902</v>
      </c>
      <c r="S69" s="16">
        <f>Storage!B70</f>
        <v>0</v>
      </c>
      <c r="T69" s="16">
        <f>Storage!C70</f>
        <v>0</v>
      </c>
      <c r="U69" s="16">
        <f>Storage!D70</f>
        <v>0</v>
      </c>
      <c r="V69" s="16">
        <f>Species!B69</f>
        <v>8</v>
      </c>
      <c r="W69" s="16">
        <f>'Legally Available Water'!B69</f>
        <v>1298</v>
      </c>
    </row>
    <row r="70" spans="1:23" x14ac:dyDescent="0.3">
      <c r="A70" s="173" t="s">
        <v>816</v>
      </c>
      <c r="B70" s="170">
        <f>'Physical Supply by HUC 8'!AB70</f>
        <v>244863.08600000001</v>
      </c>
      <c r="C70" s="170">
        <f>'Physical Supply by HUC 8'!AD70</f>
        <v>414383.68400000001</v>
      </c>
      <c r="D70" s="170">
        <f>'Physical Supply by HUC 8'!AF70</f>
        <v>509286.24099999998</v>
      </c>
      <c r="E70" s="170">
        <f>'Physical Supply by HUC 8'!AH70</f>
        <v>615779.94999999995</v>
      </c>
      <c r="F70" s="170">
        <f>'Physical Supply by HUC 8'!AV70</f>
        <v>1851561.2026690003</v>
      </c>
      <c r="G70" s="16">
        <f>'Water Use Current M&amp;I'!AQ73</f>
        <v>7450.5419868636291</v>
      </c>
      <c r="H70" s="170">
        <f>'Water Use Current Ag'!AO73</f>
        <v>100064.114</v>
      </c>
      <c r="I70" s="16">
        <f>'Water Use Current Thermo'!AP72</f>
        <v>0</v>
      </c>
      <c r="J70" s="352">
        <f>'Current Groundwater M&amp;I'!T71</f>
        <v>1584.8507143704837</v>
      </c>
      <c r="K70" s="16">
        <f>'Current Groundwater SSI'!H73</f>
        <v>0</v>
      </c>
      <c r="L70" s="352">
        <f>'Current Groundwater Ag'!L76</f>
        <v>3608.2677063466535</v>
      </c>
      <c r="M70" s="16">
        <f>'Current Groundwater Thermo'!AK72</f>
        <v>0</v>
      </c>
      <c r="N70" s="352">
        <f>'Water Use Future M&amp;I'!BI73</f>
        <v>2670.4503637343792</v>
      </c>
      <c r="O70" s="352">
        <f>'Water Use Future M&amp;I'!BJ73</f>
        <v>2740.5319626982605</v>
      </c>
      <c r="P70" s="352">
        <f>'Water Use Future M&amp;I'!BK73</f>
        <v>2845.8334041611606</v>
      </c>
      <c r="Q70" s="16">
        <f>'Water Use Future Ag'!AL73</f>
        <v>95116.235887353338</v>
      </c>
      <c r="R70" s="16">
        <f>Recharge!B70</f>
        <v>247998</v>
      </c>
      <c r="S70" s="16">
        <f>Storage!B71</f>
        <v>790</v>
      </c>
      <c r="T70" s="16">
        <f>Storage!C71</f>
        <v>1053</v>
      </c>
      <c r="U70" s="16">
        <f>Storage!D71</f>
        <v>48</v>
      </c>
      <c r="V70" s="16">
        <f>Species!B70</f>
        <v>7</v>
      </c>
      <c r="W70" s="16">
        <f>'Legally Available Water'!B70</f>
        <v>106340</v>
      </c>
    </row>
    <row r="71" spans="1:23" x14ac:dyDescent="0.3">
      <c r="A71" s="173" t="s">
        <v>817</v>
      </c>
      <c r="B71" s="170">
        <f>'Physical Supply by HUC 8'!AB71</f>
        <v>45698.116759999997</v>
      </c>
      <c r="C71" s="170">
        <f>'Physical Supply by HUC 8'!AD71</f>
        <v>66649.123999999996</v>
      </c>
      <c r="D71" s="170">
        <f>'Physical Supply by HUC 8'!AF71</f>
        <v>78240.275999999998</v>
      </c>
      <c r="E71" s="170">
        <f>'Physical Supply by HUC 8'!AH71</f>
        <v>94178.11</v>
      </c>
      <c r="F71" s="170">
        <f>'Physical Supply by HUC 8'!AV71</f>
        <v>218010.73349800002</v>
      </c>
      <c r="G71" s="16">
        <f>'Water Use Current M&amp;I'!AQ74</f>
        <v>3332.2278867324999</v>
      </c>
      <c r="H71" s="170">
        <f>'Water Use Current Ag'!AO74</f>
        <v>219035.09</v>
      </c>
      <c r="I71" s="16">
        <f>'Water Use Current Thermo'!AP73</f>
        <v>0</v>
      </c>
      <c r="J71" s="352">
        <f>'Current Groundwater M&amp;I'!T72</f>
        <v>1737.8302448882478</v>
      </c>
      <c r="K71" s="16">
        <f>'Current Groundwater SSI'!H74</f>
        <v>0</v>
      </c>
      <c r="L71" s="352">
        <f>'Current Groundwater Ag'!L77</f>
        <v>1315.4625472861405</v>
      </c>
      <c r="M71" s="16">
        <f>'Current Groundwater Thermo'!AK73</f>
        <v>0</v>
      </c>
      <c r="N71" s="352">
        <f>'Water Use Future M&amp;I'!BI74</f>
        <v>4699.7391278280502</v>
      </c>
      <c r="O71" s="352">
        <f>'Water Use Future M&amp;I'!BJ74</f>
        <v>4842.5256204245215</v>
      </c>
      <c r="P71" s="352">
        <f>'Water Use Future M&amp;I'!BK74</f>
        <v>5027.2447946930206</v>
      </c>
      <c r="Q71" s="16">
        <f>'Water Use Future Ag'!AL74</f>
        <v>208207.8933921897</v>
      </c>
      <c r="R71" s="16">
        <f>Recharge!B71</f>
        <v>314100</v>
      </c>
      <c r="S71" s="16">
        <f>Storage!B72</f>
        <v>640</v>
      </c>
      <c r="T71" s="16">
        <f>Storage!C72</f>
        <v>900</v>
      </c>
      <c r="U71" s="16">
        <f>Storage!D72</f>
        <v>45</v>
      </c>
      <c r="V71" s="16">
        <f>Species!B71</f>
        <v>6</v>
      </c>
      <c r="W71" s="16">
        <f>'Legally Available Water'!B71</f>
        <v>15937</v>
      </c>
    </row>
    <row r="72" spans="1:23" x14ac:dyDescent="0.3">
      <c r="A72" s="173" t="s">
        <v>818</v>
      </c>
      <c r="B72" s="170">
        <f>'Physical Supply by HUC 8'!AB72</f>
        <v>14.488939999999999</v>
      </c>
      <c r="C72" s="170">
        <f>'Physical Supply by HUC 8'!AD72</f>
        <v>21.733409999999999</v>
      </c>
      <c r="D72" s="170">
        <f>'Physical Supply by HUC 8'!AF72</f>
        <v>28.977879999999999</v>
      </c>
      <c r="E72" s="170">
        <f>'Physical Supply by HUC 8'!AH72</f>
        <v>43.466819999999998</v>
      </c>
      <c r="F72" s="170">
        <f>'Physical Supply by HUC 8'!AV72</f>
        <v>554.92640200000005</v>
      </c>
      <c r="G72" s="16">
        <f>'Water Use Current M&amp;I'!AQ75</f>
        <v>254.93831110434829</v>
      </c>
      <c r="H72" s="170">
        <f>'Water Use Current Ag'!AO75</f>
        <v>4940</v>
      </c>
      <c r="I72" s="16">
        <f>'Water Use Current Thermo'!AP74</f>
        <v>0</v>
      </c>
      <c r="J72" s="352">
        <f>'Current Groundwater M&amp;I'!T73</f>
        <v>2.5893320355561658</v>
      </c>
      <c r="K72" s="16">
        <f>'Current Groundwater SSI'!H75</f>
        <v>0</v>
      </c>
      <c r="L72" s="352">
        <f>'Current Groundwater Ag'!L78</f>
        <v>171.6029900332226</v>
      </c>
      <c r="M72" s="16">
        <f>'Current Groundwater Thermo'!AK74</f>
        <v>0</v>
      </c>
      <c r="N72" s="352">
        <f>'Water Use Future M&amp;I'!BI75</f>
        <v>37.984650217026541</v>
      </c>
      <c r="O72" s="352">
        <f>'Water Use Future M&amp;I'!BJ75</f>
        <v>39.153681249235298</v>
      </c>
      <c r="P72" s="352">
        <f>'Water Use Future M&amp;I'!BK75</f>
        <v>41.332252815575231</v>
      </c>
      <c r="Q72" s="16">
        <f>'Water Use Future Ag'!AL75</f>
        <v>4834.3598579891259</v>
      </c>
      <c r="R72" s="16">
        <f>Recharge!B72</f>
        <v>10078</v>
      </c>
      <c r="S72" s="16">
        <f>Storage!B73</f>
        <v>0</v>
      </c>
      <c r="T72" s="16">
        <f>Storage!C73</f>
        <v>292</v>
      </c>
      <c r="U72" s="16">
        <f>Storage!D73</f>
        <v>0</v>
      </c>
      <c r="V72" s="16">
        <f>Species!B72</f>
        <v>5</v>
      </c>
      <c r="W72" s="16">
        <f>'Legally Available Water'!B72</f>
        <v>-9999</v>
      </c>
    </row>
    <row r="73" spans="1:23" x14ac:dyDescent="0.3">
      <c r="A73" s="173" t="s">
        <v>819</v>
      </c>
      <c r="B73" s="170">
        <f>'Physical Supply by HUC 8'!AB73</f>
        <v>1014.2257999999999</v>
      </c>
      <c r="C73" s="170">
        <f>'Physical Supply by HUC 8'!AD73</f>
        <v>5795.576</v>
      </c>
      <c r="D73" s="170">
        <f>'Physical Supply by HUC 8'!AF73</f>
        <v>10866.705</v>
      </c>
      <c r="E73" s="170">
        <f>'Physical Supply by HUC 8'!AH73</f>
        <v>23182.304</v>
      </c>
      <c r="F73" s="170">
        <f>'Physical Supply by HUC 8'!AV73</f>
        <v>274134.367035</v>
      </c>
      <c r="G73" s="16">
        <f>'Water Use Current M&amp;I'!AQ76</f>
        <v>578.45110791499997</v>
      </c>
      <c r="H73" s="170">
        <f>'Water Use Current Ag'!AO76</f>
        <v>18800.804</v>
      </c>
      <c r="I73" s="16">
        <f>'Water Use Current Thermo'!AP75</f>
        <v>0</v>
      </c>
      <c r="J73" s="352">
        <f>'Current Groundwater M&amp;I'!T74</f>
        <v>53.332488967226844</v>
      </c>
      <c r="K73" s="16">
        <f>'Current Groundwater SSI'!H76</f>
        <v>0</v>
      </c>
      <c r="L73" s="352">
        <f>'Current Groundwater Ag'!L79</f>
        <v>1567.2753903739094</v>
      </c>
      <c r="M73" s="16">
        <f>'Current Groundwater Thermo'!AK75</f>
        <v>0</v>
      </c>
      <c r="N73" s="352">
        <f>'Water Use Future M&amp;I'!BI76</f>
        <v>422.84312274579406</v>
      </c>
      <c r="O73" s="352">
        <f>'Water Use Future M&amp;I'!BJ76</f>
        <v>430.55886719009141</v>
      </c>
      <c r="P73" s="352">
        <f>'Water Use Future M&amp;I'!BK76</f>
        <v>440.43998804539808</v>
      </c>
      <c r="Q73" s="16">
        <f>'Water Use Future Ag'!AL76</f>
        <v>18411.755246067201</v>
      </c>
      <c r="R73" s="16">
        <f>Recharge!B73</f>
        <v>279248</v>
      </c>
      <c r="S73" s="16">
        <f>Storage!B74</f>
        <v>0</v>
      </c>
      <c r="T73" s="16">
        <f>Storage!C74</f>
        <v>0</v>
      </c>
      <c r="U73" s="16">
        <f>Storage!D74</f>
        <v>0</v>
      </c>
      <c r="V73" s="16">
        <f>Species!B73</f>
        <v>4</v>
      </c>
      <c r="W73" s="16">
        <f>'Legally Available Water'!B73</f>
        <v>9780</v>
      </c>
    </row>
    <row r="74" spans="1:23" x14ac:dyDescent="0.3">
      <c r="A74" s="173" t="s">
        <v>820</v>
      </c>
      <c r="B74" s="170">
        <f>'Physical Supply by HUC 8'!AB74</f>
        <v>14488.94</v>
      </c>
      <c r="C74" s="170">
        <f>'Physical Supply by HUC 8'!AD74</f>
        <v>28977.88</v>
      </c>
      <c r="D74" s="170">
        <f>'Physical Supply by HUC 8'!AF74</f>
        <v>40569.031999999999</v>
      </c>
      <c r="E74" s="170">
        <f>'Physical Supply by HUC 8'!AH74</f>
        <v>52160.184000000001</v>
      </c>
      <c r="F74" s="170">
        <f>'Physical Supply by HUC 8'!AV74</f>
        <v>262136.80026799999</v>
      </c>
      <c r="G74" s="16">
        <f>'Water Use Current M&amp;I'!AQ77</f>
        <v>1004.5242190199999</v>
      </c>
      <c r="H74" s="170">
        <f>'Water Use Current Ag'!AO77</f>
        <v>41332.999999999985</v>
      </c>
      <c r="I74" s="16">
        <f>'Water Use Current Thermo'!AP76</f>
        <v>1461.1358</v>
      </c>
      <c r="J74" s="352">
        <f>'Current Groundwater M&amp;I'!T75</f>
        <v>716.71900316570429</v>
      </c>
      <c r="K74" s="16">
        <f>'Current Groundwater SSI'!H77</f>
        <v>0</v>
      </c>
      <c r="L74" s="352">
        <f>'Current Groundwater Ag'!L80</f>
        <v>1620.5956827630314</v>
      </c>
      <c r="M74" s="16">
        <f>'Current Groundwater Thermo'!AK76</f>
        <v>0</v>
      </c>
      <c r="N74" s="352">
        <f>'Water Use Future M&amp;I'!BI77</f>
        <v>4913.5797781527581</v>
      </c>
      <c r="O74" s="352">
        <f>'Water Use Future M&amp;I'!BJ77</f>
        <v>5158.9078340504257</v>
      </c>
      <c r="P74" s="352">
        <f>'Water Use Future M&amp;I'!BK77</f>
        <v>5450.169463587059</v>
      </c>
      <c r="Q74" s="16">
        <f>'Water Use Future Ag'!AL77</f>
        <v>40480.260860392526</v>
      </c>
      <c r="R74" s="16">
        <f>Recharge!B74</f>
        <v>220187</v>
      </c>
      <c r="S74" s="16">
        <f>Storage!B75</f>
        <v>0</v>
      </c>
      <c r="T74" s="16">
        <f>Storage!C75</f>
        <v>0</v>
      </c>
      <c r="U74" s="16">
        <f>Storage!D75</f>
        <v>0</v>
      </c>
      <c r="V74" s="16">
        <f>Species!B74</f>
        <v>7</v>
      </c>
      <c r="W74" s="16">
        <f>'Legally Available Water'!B74</f>
        <v>18830</v>
      </c>
    </row>
    <row r="75" spans="1:23" x14ac:dyDescent="0.3">
      <c r="A75" s="173" t="s">
        <v>821</v>
      </c>
      <c r="B75" s="170">
        <f>'Physical Supply by HUC 8'!AB75</f>
        <v>35316.791250000002</v>
      </c>
      <c r="C75" s="170">
        <f>'Physical Supply by HUC 8'!AD75</f>
        <v>59947.989249999999</v>
      </c>
      <c r="D75" s="170">
        <f>'Physical Supply by HUC 8'!AF75</f>
        <v>78240.275999999998</v>
      </c>
      <c r="E75" s="170">
        <f>'Physical Supply by HUC 8'!AH75</f>
        <v>99973.686000000002</v>
      </c>
      <c r="F75" s="170">
        <f>'Physical Supply by HUC 8'!AV75</f>
        <v>679785.56689699995</v>
      </c>
      <c r="G75" s="16">
        <f>'Water Use Current M&amp;I'!AQ78</f>
        <v>109.43373938202193</v>
      </c>
      <c r="H75" s="170">
        <f>'Water Use Current Ag'!AO78</f>
        <v>7928.9999999999982</v>
      </c>
      <c r="I75" s="16">
        <f>'Water Use Current Thermo'!AP77</f>
        <v>0</v>
      </c>
      <c r="J75" s="352">
        <f>'Current Groundwater M&amp;I'!T76</f>
        <v>1.2362532997496427</v>
      </c>
      <c r="K75" s="16">
        <f>'Current Groundwater SSI'!H78</f>
        <v>0</v>
      </c>
      <c r="L75" s="352">
        <f>'Current Groundwater Ag'!L81</f>
        <v>195.65312753858649</v>
      </c>
      <c r="M75" s="16">
        <f>'Current Groundwater Thermo'!AK77</f>
        <v>0</v>
      </c>
      <c r="N75" s="352">
        <f>'Water Use Future M&amp;I'!BI78</f>
        <v>29.299408139135256</v>
      </c>
      <c r="O75" s="352">
        <f>'Water Use Future M&amp;I'!BJ78</f>
        <v>30.141364155417858</v>
      </c>
      <c r="P75" s="352">
        <f>'Water Use Future M&amp;I'!BK78</f>
        <v>31.525916200453079</v>
      </c>
      <c r="Q75" s="16">
        <f>'Water Use Future Ag'!AL78</f>
        <v>7764.3387024337935</v>
      </c>
      <c r="R75" s="16">
        <f>Recharge!B75</f>
        <v>29686</v>
      </c>
      <c r="S75" s="16">
        <f>Storage!B76</f>
        <v>0</v>
      </c>
      <c r="T75" s="16">
        <f>Storage!C76</f>
        <v>0</v>
      </c>
      <c r="U75" s="16">
        <f>Storage!D76</f>
        <v>0</v>
      </c>
      <c r="V75" s="16">
        <f>Species!B75</f>
        <v>6</v>
      </c>
      <c r="W75" s="16">
        <f>'Legally Available Water'!B75</f>
        <v>34580</v>
      </c>
    </row>
    <row r="76" spans="1:23" x14ac:dyDescent="0.3">
      <c r="A76" s="173" t="s">
        <v>822</v>
      </c>
      <c r="B76" s="170">
        <f>'Physical Supply by HUC 8'!AB76</f>
        <v>0</v>
      </c>
      <c r="C76" s="170">
        <f>'Physical Supply by HUC 8'!AD76</f>
        <v>0</v>
      </c>
      <c r="D76" s="170">
        <f>'Physical Supply by HUC 8'!AF76</f>
        <v>0</v>
      </c>
      <c r="E76" s="170">
        <f>'Physical Supply by HUC 8'!AH76</f>
        <v>0</v>
      </c>
      <c r="F76" s="170">
        <f>'Physical Supply by HUC 8'!AV76</f>
        <v>0</v>
      </c>
      <c r="G76" s="16">
        <f>'Water Use Current M&amp;I'!AQ79</f>
        <v>0</v>
      </c>
      <c r="H76" s="170">
        <f>'Water Use Current Ag'!AO79</f>
        <v>2.1960000000000002</v>
      </c>
      <c r="I76" s="16">
        <f>'Water Use Current Thermo'!AP78</f>
        <v>0</v>
      </c>
      <c r="J76" s="352">
        <f>'Current Groundwater M&amp;I'!T77</f>
        <v>0</v>
      </c>
      <c r="K76" s="16">
        <f>'Current Groundwater SSI'!H79</f>
        <v>0</v>
      </c>
      <c r="L76" s="352">
        <f>'Current Groundwater Ag'!L82</f>
        <v>0</v>
      </c>
      <c r="M76" s="16">
        <f>'Current Groundwater Thermo'!AK78</f>
        <v>0</v>
      </c>
      <c r="N76" s="352">
        <f>'Water Use Future M&amp;I'!BI79</f>
        <v>0</v>
      </c>
      <c r="O76" s="352">
        <f>'Water Use Future M&amp;I'!BJ79</f>
        <v>0</v>
      </c>
      <c r="P76" s="352">
        <f>'Water Use Future M&amp;I'!BK79</f>
        <v>0</v>
      </c>
      <c r="Q76" s="16">
        <f>'Water Use Future Ag'!AL79</f>
        <v>2.130992152817663</v>
      </c>
      <c r="R76" s="16">
        <f>Recharge!B76</f>
        <v>37</v>
      </c>
      <c r="S76" s="16">
        <f>Storage!B77</f>
        <v>0</v>
      </c>
      <c r="T76" s="16">
        <f>Storage!C77</f>
        <v>0</v>
      </c>
      <c r="U76" s="16">
        <f>Storage!D77</f>
        <v>0</v>
      </c>
      <c r="V76" s="16">
        <f>Species!B76</f>
        <v>2</v>
      </c>
      <c r="W76" s="16">
        <f>'Legally Available Water'!B76</f>
        <v>0</v>
      </c>
    </row>
    <row r="77" spans="1:23" x14ac:dyDescent="0.3">
      <c r="A77" s="173" t="s">
        <v>823</v>
      </c>
      <c r="B77" s="170">
        <f>'Physical Supply by HUC 8'!AB77</f>
        <v>0</v>
      </c>
      <c r="C77" s="170">
        <f>'Physical Supply by HUC 8'!AD77</f>
        <v>0</v>
      </c>
      <c r="D77" s="170">
        <f>'Physical Supply by HUC 8'!AF77</f>
        <v>0</v>
      </c>
      <c r="E77" s="170">
        <f>'Physical Supply by HUC 8'!AH77</f>
        <v>0</v>
      </c>
      <c r="F77" s="170">
        <f>'Physical Supply by HUC 8'!AV77</f>
        <v>0</v>
      </c>
      <c r="G77" s="16">
        <f>'Water Use Current M&amp;I'!AQ80</f>
        <v>2.2064750050000002</v>
      </c>
      <c r="H77" s="170">
        <f>'Water Use Current Ag'!AO80</f>
        <v>1266.2340000000002</v>
      </c>
      <c r="I77" s="16">
        <f>'Water Use Current Thermo'!AP79</f>
        <v>0</v>
      </c>
      <c r="J77" s="352">
        <f>'Current Groundwater M&amp;I'!T78</f>
        <v>1.9344451204380231</v>
      </c>
      <c r="K77" s="16">
        <f>'Current Groundwater SSI'!H80</f>
        <v>0</v>
      </c>
      <c r="L77" s="352">
        <f>'Current Groundwater Ag'!L83</f>
        <v>80.882999999999996</v>
      </c>
      <c r="M77" s="16">
        <f>'Current Groundwater Thermo'!AK79</f>
        <v>0</v>
      </c>
      <c r="N77" s="352">
        <f>'Water Use Future M&amp;I'!BI80</f>
        <v>3.0401455633335375</v>
      </c>
      <c r="O77" s="352">
        <f>'Water Use Future M&amp;I'!BJ80</f>
        <v>3.1484506658692633</v>
      </c>
      <c r="P77" s="352">
        <f>'Water Use Future M&amp;I'!BK80</f>
        <v>3.3228895152913607</v>
      </c>
      <c r="Q77" s="16">
        <f>'Water Use Future Ag'!AL80</f>
        <v>1191.8461563515564</v>
      </c>
      <c r="R77" s="16">
        <f>Recharge!B77</f>
        <v>11464</v>
      </c>
      <c r="S77" s="16">
        <f>Storage!B78</f>
        <v>0</v>
      </c>
      <c r="T77" s="16">
        <f>Storage!C78</f>
        <v>0</v>
      </c>
      <c r="U77" s="16">
        <f>Storage!D78</f>
        <v>0</v>
      </c>
      <c r="V77" s="16">
        <f>Species!B77</f>
        <v>6</v>
      </c>
      <c r="W77" s="16">
        <f>'Legally Available Water'!B77</f>
        <v>-9999</v>
      </c>
    </row>
    <row r="78" spans="1:23" x14ac:dyDescent="0.3">
      <c r="A78" s="173" t="s">
        <v>824</v>
      </c>
      <c r="B78" s="170">
        <f>'Physical Supply by HUC 8'!AB78</f>
        <v>552.02861400000006</v>
      </c>
      <c r="C78" s="170">
        <f>'Physical Supply by HUC 8'!AD78</f>
        <v>796.89170000000001</v>
      </c>
      <c r="D78" s="170">
        <f>'Physical Supply by HUC 8'!AF78</f>
        <v>1159.1152</v>
      </c>
      <c r="E78" s="170">
        <f>'Physical Supply by HUC 8'!AH78</f>
        <v>1593.7834</v>
      </c>
      <c r="F78" s="170">
        <f>'Physical Supply by HUC 8'!AV78</f>
        <v>5626.055402</v>
      </c>
      <c r="G78" s="16">
        <f>'Water Use Current M&amp;I'!AQ81</f>
        <v>2.2825603499999998</v>
      </c>
      <c r="H78" s="170">
        <f>'Water Use Current Ag'!AO81</f>
        <v>1925.4569999999999</v>
      </c>
      <c r="I78" s="16">
        <f>'Water Use Current Thermo'!AP80</f>
        <v>0</v>
      </c>
      <c r="J78" s="352">
        <f>'Current Groundwater M&amp;I'!T79</f>
        <v>2.0011505690166</v>
      </c>
      <c r="K78" s="16">
        <f>'Current Groundwater SSI'!H81</f>
        <v>0</v>
      </c>
      <c r="L78" s="352">
        <f>'Current Groundwater Ag'!L84</f>
        <v>106.172</v>
      </c>
      <c r="M78" s="16">
        <f>'Current Groundwater Thermo'!AK80</f>
        <v>0</v>
      </c>
      <c r="N78" s="352">
        <f>'Water Use Future M&amp;I'!BI81</f>
        <v>3.1449788674183892</v>
      </c>
      <c r="O78" s="352">
        <f>'Water Use Future M&amp;I'!BJ81</f>
        <v>3.2570186535446002</v>
      </c>
      <c r="P78" s="352">
        <f>'Water Use Future M&amp;I'!BK81</f>
        <v>3.4374726757815237</v>
      </c>
      <c r="Q78" s="16">
        <f>'Water Use Future Ag'!AL81</f>
        <v>1820.5834152833268</v>
      </c>
      <c r="R78" s="16">
        <f>Recharge!B78</f>
        <v>11244</v>
      </c>
      <c r="S78" s="16">
        <f>Storage!B79</f>
        <v>0</v>
      </c>
      <c r="T78" s="16">
        <f>Storage!C79</f>
        <v>0</v>
      </c>
      <c r="U78" s="16">
        <f>Storage!D79</f>
        <v>0</v>
      </c>
      <c r="V78" s="16">
        <f>Species!B78</f>
        <v>6</v>
      </c>
      <c r="W78" s="16">
        <f>'Legally Available Water'!B78</f>
        <v>-9999</v>
      </c>
    </row>
    <row r="79" spans="1:23" x14ac:dyDescent="0.3">
      <c r="A79" s="173" t="s">
        <v>825</v>
      </c>
      <c r="B79" s="170">
        <f>'Physical Supply by HUC 8'!AB79</f>
        <v>22501.323819999998</v>
      </c>
      <c r="C79" s="170">
        <f>'Physical Supply by HUC 8'!AD79</f>
        <v>74618.040999999997</v>
      </c>
      <c r="D79" s="170">
        <f>'Physical Supply by HUC 8'!AF79</f>
        <v>100698.133</v>
      </c>
      <c r="E79" s="170">
        <f>'Physical Supply by HUC 8'!AH79</f>
        <v>129676.01300000001</v>
      </c>
      <c r="F79" s="170">
        <f>'Physical Supply by HUC 8'!AV79</f>
        <v>878477.47224599996</v>
      </c>
      <c r="G79" s="16">
        <f>'Water Use Current M&amp;I'!AQ82</f>
        <v>4894.5991895149991</v>
      </c>
      <c r="H79" s="170">
        <f>'Water Use Current Ag'!AO82</f>
        <v>97841.682000000001</v>
      </c>
      <c r="I79" s="16">
        <f>'Water Use Current Thermo'!AP81</f>
        <v>28311.6014</v>
      </c>
      <c r="J79" s="352">
        <f>'Current Groundwater M&amp;I'!T80</f>
        <v>2716.643070692794</v>
      </c>
      <c r="K79" s="16">
        <f>'Current Groundwater SSI'!H82</f>
        <v>1120.82</v>
      </c>
      <c r="L79" s="352">
        <f>'Current Groundwater Ag'!L85</f>
        <v>2801.3118727946312</v>
      </c>
      <c r="M79" s="16">
        <f>'Current Groundwater Thermo'!AK81</f>
        <v>0</v>
      </c>
      <c r="N79" s="352">
        <f>'Water Use Future M&amp;I'!BI82</f>
        <v>5758.5962240073241</v>
      </c>
      <c r="O79" s="352">
        <f>'Water Use Future M&amp;I'!BJ82</f>
        <v>5960.1126914708493</v>
      </c>
      <c r="P79" s="352">
        <f>'Water Use Future M&amp;I'!BK82</f>
        <v>6261.8558133611459</v>
      </c>
      <c r="Q79" s="16">
        <f>'Water Use Future Ag'!AL82</f>
        <v>92681.8232921702</v>
      </c>
      <c r="R79" s="16">
        <f>Recharge!B79</f>
        <v>818294</v>
      </c>
      <c r="S79" s="16">
        <f>Storage!B80</f>
        <v>0</v>
      </c>
      <c r="T79" s="16">
        <f>Storage!C80</f>
        <v>0</v>
      </c>
      <c r="U79" s="16">
        <f>Storage!D80</f>
        <v>0</v>
      </c>
      <c r="V79" s="16">
        <f>Species!B79</f>
        <v>9</v>
      </c>
      <c r="W79" s="16">
        <f>'Legally Available Water'!B79</f>
        <v>70771</v>
      </c>
    </row>
    <row r="80" spans="1:23" x14ac:dyDescent="0.3">
      <c r="A80" s="173" t="s">
        <v>826</v>
      </c>
      <c r="B80" s="170">
        <f>'Physical Supply by HUC 8'!AB80</f>
        <v>27528.986000000001</v>
      </c>
      <c r="C80" s="170">
        <f>'Physical Supply by HUC 8'!AD80</f>
        <v>94178.11</v>
      </c>
      <c r="D80" s="170">
        <f>'Physical Supply by HUC 8'!AF80</f>
        <v>148511.63500000001</v>
      </c>
      <c r="E80" s="170">
        <f>'Physical Supply by HUC 8'!AH80</f>
        <v>210089.63</v>
      </c>
      <c r="F80" s="170">
        <f>'Physical Supply by HUC 8'!AV80</f>
        <v>1484252.0847289998</v>
      </c>
      <c r="G80" s="16">
        <f>'Water Use Current M&amp;I'!AQ83</f>
        <v>852.84962678999977</v>
      </c>
      <c r="H80" s="170">
        <f>'Water Use Current Ag'!AO83</f>
        <v>22068.79</v>
      </c>
      <c r="I80" s="16">
        <f>'Water Use Current Thermo'!AP82</f>
        <v>0</v>
      </c>
      <c r="J80" s="352">
        <f>'Current Groundwater M&amp;I'!T81</f>
        <v>70.723233001531256</v>
      </c>
      <c r="K80" s="16">
        <f>'Current Groundwater SSI'!H83</f>
        <v>1650.4799999999998</v>
      </c>
      <c r="L80" s="352">
        <f>'Current Groundwater Ag'!L86</f>
        <v>1594.8474305621176</v>
      </c>
      <c r="M80" s="16">
        <f>'Current Groundwater Thermo'!AK82</f>
        <v>0</v>
      </c>
      <c r="N80" s="352">
        <f>'Water Use Future M&amp;I'!BI83</f>
        <v>1419.7943272308307</v>
      </c>
      <c r="O80" s="352">
        <f>'Water Use Future M&amp;I'!BJ83</f>
        <v>1424.0785994592977</v>
      </c>
      <c r="P80" s="352">
        <f>'Water Use Future M&amp;I'!BK83</f>
        <v>1430.8053791816856</v>
      </c>
      <c r="Q80" s="16">
        <f>'Water Use Future Ag'!AL83</f>
        <v>20540.566813444882</v>
      </c>
      <c r="R80" s="16">
        <f>Recharge!B80</f>
        <v>73592</v>
      </c>
      <c r="S80" s="16">
        <f>Storage!B81</f>
        <v>0</v>
      </c>
      <c r="T80" s="16">
        <f>Storage!C81</f>
        <v>0</v>
      </c>
      <c r="U80" s="16">
        <f>Storage!D81</f>
        <v>0</v>
      </c>
      <c r="V80" s="16">
        <f>Species!B80</f>
        <v>6</v>
      </c>
      <c r="W80" s="16">
        <f>'Legally Available Water'!B80</f>
        <v>117779</v>
      </c>
    </row>
    <row r="81" spans="1:23" x14ac:dyDescent="0.3">
      <c r="A81" s="173" t="s">
        <v>827</v>
      </c>
      <c r="B81" s="170">
        <f>'Physical Supply by HUC 8'!AB81</f>
        <v>0</v>
      </c>
      <c r="C81" s="170">
        <f>'Physical Supply by HUC 8'!AD81</f>
        <v>1448.894</v>
      </c>
      <c r="D81" s="170">
        <f>'Physical Supply by HUC 8'!AF81</f>
        <v>8693.3639999999996</v>
      </c>
      <c r="E81" s="170">
        <f>'Physical Supply by HUC 8'!AH81</f>
        <v>31875.668000000001</v>
      </c>
      <c r="F81" s="170">
        <f>'Physical Supply by HUC 8'!AV81</f>
        <v>409562.48921500001</v>
      </c>
      <c r="G81" s="16">
        <f>'Water Use Current M&amp;I'!AQ84</f>
        <v>11.209253842500001</v>
      </c>
      <c r="H81" s="170">
        <f>'Water Use Current Ag'!AO84</f>
        <v>34009.936000000009</v>
      </c>
      <c r="I81" s="16">
        <f>'Water Use Current Thermo'!AP83</f>
        <v>0</v>
      </c>
      <c r="J81" s="352">
        <f>'Current Groundwater M&amp;I'!T82</f>
        <v>9.7691711477849381</v>
      </c>
      <c r="K81" s="16">
        <f>'Current Groundwater SSI'!H84</f>
        <v>0</v>
      </c>
      <c r="L81" s="352">
        <f>'Current Groundwater Ag'!L87</f>
        <v>1476.9000825171445</v>
      </c>
      <c r="M81" s="16">
        <f>'Current Groundwater Thermo'!AK83</f>
        <v>0</v>
      </c>
      <c r="N81" s="352">
        <f>'Water Use Future M&amp;I'!BI84</f>
        <v>36.676119116256594</v>
      </c>
      <c r="O81" s="352">
        <f>'Water Use Future M&amp;I'!BJ84</f>
        <v>37.283233206172198</v>
      </c>
      <c r="P81" s="352">
        <f>'Water Use Future M&amp;I'!BK84</f>
        <v>38.233368103409234</v>
      </c>
      <c r="Q81" s="16">
        <f>'Water Use Future Ag'!AL84</f>
        <v>32171.844697861641</v>
      </c>
      <c r="R81" s="16">
        <f>Recharge!B81</f>
        <v>227804</v>
      </c>
      <c r="S81" s="16">
        <f>Storage!B82</f>
        <v>0</v>
      </c>
      <c r="T81" s="16">
        <f>Storage!C82</f>
        <v>0</v>
      </c>
      <c r="U81" s="16">
        <f>Storage!D82</f>
        <v>0</v>
      </c>
      <c r="V81" s="16">
        <f>Species!B81</f>
        <v>9</v>
      </c>
      <c r="W81" s="16">
        <f>'Legally Available Water'!B81</f>
        <v>31785</v>
      </c>
    </row>
    <row r="82" spans="1:23" x14ac:dyDescent="0.3">
      <c r="A82" s="173" t="s">
        <v>828</v>
      </c>
      <c r="B82" s="170">
        <f>'Physical Supply by HUC 8'!AB82</f>
        <v>202845.16</v>
      </c>
      <c r="C82" s="170">
        <f>'Physical Supply by HUC 8'!AD82</f>
        <v>251383.109</v>
      </c>
      <c r="D82" s="170">
        <f>'Physical Supply by HUC 8'!AF82</f>
        <v>275289.86</v>
      </c>
      <c r="E82" s="170">
        <f>'Physical Supply by HUC 8'!AH82</f>
        <v>311512.21000000002</v>
      </c>
      <c r="F82" s="170">
        <f>'Physical Supply by HUC 8'!AV82</f>
        <v>684856.69589700003</v>
      </c>
      <c r="G82" s="16">
        <f>'Water Use Current M&amp;I'!AQ85</f>
        <v>457.48828870499995</v>
      </c>
      <c r="H82" s="170">
        <f>'Water Use Current Ag'!AO85</f>
        <v>31354.813999999998</v>
      </c>
      <c r="I82" s="16">
        <f>'Water Use Current Thermo'!AP84</f>
        <v>0</v>
      </c>
      <c r="J82" s="352">
        <f>'Current Groundwater M&amp;I'!T83</f>
        <v>674.13504765920936</v>
      </c>
      <c r="K82" s="16">
        <f>'Current Groundwater SSI'!H85</f>
        <v>0</v>
      </c>
      <c r="L82" s="352">
        <f>'Current Groundwater Ag'!L88</f>
        <v>687.86385087556459</v>
      </c>
      <c r="M82" s="16">
        <f>'Current Groundwater Thermo'!AK84</f>
        <v>0</v>
      </c>
      <c r="N82" s="352">
        <f>'Water Use Future M&amp;I'!BI85</f>
        <v>696.8580480128611</v>
      </c>
      <c r="O82" s="352">
        <f>'Water Use Future M&amp;I'!BJ85</f>
        <v>935.97811588474008</v>
      </c>
      <c r="P82" s="352">
        <f>'Water Use Future M&amp;I'!BK85</f>
        <v>1213.4384849952855</v>
      </c>
      <c r="Q82" s="16">
        <f>'Water Use Future Ag'!AL85</f>
        <v>29979.665392848638</v>
      </c>
      <c r="R82" s="16">
        <f>Recharge!B82</f>
        <v>316205</v>
      </c>
      <c r="S82" s="16">
        <f>Storage!B83</f>
        <v>0</v>
      </c>
      <c r="T82" s="16">
        <f>Storage!C83</f>
        <v>0</v>
      </c>
      <c r="U82" s="16">
        <f>Storage!D83</f>
        <v>0</v>
      </c>
      <c r="V82" s="16">
        <f>Species!B82</f>
        <v>7</v>
      </c>
      <c r="W82" s="16">
        <f>'Legally Available Water'!B82</f>
        <v>305000</v>
      </c>
    </row>
    <row r="83" spans="1:23" x14ac:dyDescent="0.3">
      <c r="A83" s="173" t="s">
        <v>829</v>
      </c>
      <c r="B83" s="170">
        <f>'Physical Supply by HUC 8'!AB83</f>
        <v>869.33640000000003</v>
      </c>
      <c r="C83" s="170">
        <f>'Physical Supply by HUC 8'!AD83</f>
        <v>1774.8951500000001</v>
      </c>
      <c r="D83" s="170">
        <f>'Physical Supply by HUC 8'!AF83</f>
        <v>2680.4539</v>
      </c>
      <c r="E83" s="170">
        <f>'Physical Supply by HUC 8'!AH83</f>
        <v>5143.5736999999999</v>
      </c>
      <c r="F83" s="170">
        <f>'Physical Supply by HUC 8'!AV83</f>
        <v>26412.613173000002</v>
      </c>
      <c r="G83" s="16">
        <f>'Water Use Current M&amp;I'!AQ86</f>
        <v>12.819204054999998</v>
      </c>
      <c r="H83" s="170">
        <f>'Water Use Current Ag'!AO86</f>
        <v>7847.2039999999997</v>
      </c>
      <c r="I83" s="16">
        <f>'Water Use Current Thermo'!AP85</f>
        <v>0</v>
      </c>
      <c r="J83" s="352">
        <f>'Current Groundwater M&amp;I'!T84</f>
        <v>22.466181786428734</v>
      </c>
      <c r="K83" s="16">
        <f>'Current Groundwater SSI'!H86</f>
        <v>0</v>
      </c>
      <c r="L83" s="352">
        <f>'Current Groundwater Ag'!L89</f>
        <v>381.81561499999998</v>
      </c>
      <c r="M83" s="16">
        <f>'Current Groundwater Thermo'!AK85</f>
        <v>0</v>
      </c>
      <c r="N83" s="352">
        <f>'Water Use Future M&amp;I'!BI86</f>
        <v>20.781625916107867</v>
      </c>
      <c r="O83" s="352">
        <f>'Water Use Future M&amp;I'!BJ86</f>
        <v>28.748223320319845</v>
      </c>
      <c r="P83" s="352">
        <f>'Water Use Future M&amp;I'!BK86</f>
        <v>37.992302007206511</v>
      </c>
      <c r="Q83" s="16">
        <f>'Water Use Future Ag'!AL86</f>
        <v>7311.2627440640817</v>
      </c>
      <c r="R83" s="16">
        <f>Recharge!B83</f>
        <v>34163</v>
      </c>
      <c r="S83" s="16">
        <f>Storage!B84</f>
        <v>0</v>
      </c>
      <c r="T83" s="16">
        <f>Storage!C84</f>
        <v>0</v>
      </c>
      <c r="U83" s="16">
        <f>Storage!D84</f>
        <v>0</v>
      </c>
      <c r="V83" s="16">
        <f>Species!B83</f>
        <v>6</v>
      </c>
      <c r="W83" s="16">
        <f>'Legally Available Water'!B83</f>
        <v>-9999</v>
      </c>
    </row>
    <row r="84" spans="1:23" x14ac:dyDescent="0.3">
      <c r="A84" s="173" t="s">
        <v>830</v>
      </c>
      <c r="B84" s="170">
        <f>'Physical Supply by HUC 8'!AB84</f>
        <v>97438.121499999994</v>
      </c>
      <c r="C84" s="170">
        <f>'Physical Supply by HUC 8'!AD84</f>
        <v>195600.69</v>
      </c>
      <c r="D84" s="170">
        <f>'Physical Supply by HUC 8'!AF84</f>
        <v>218782.99400000001</v>
      </c>
      <c r="E84" s="170">
        <f>'Physical Supply by HUC 8'!AH84</f>
        <v>249934.215</v>
      </c>
      <c r="F84" s="170">
        <f>'Physical Supply by HUC 8'!AV84</f>
        <v>473281.94954700005</v>
      </c>
      <c r="G84" s="16">
        <f>'Water Use Current M&amp;I'!AQ87</f>
        <v>564.20390697999994</v>
      </c>
      <c r="H84" s="170">
        <f>'Water Use Current Ag'!AO87</f>
        <v>7467.982</v>
      </c>
      <c r="I84" s="16">
        <f>'Water Use Current Thermo'!AP86</f>
        <v>0</v>
      </c>
      <c r="J84" s="352">
        <f>'Current Groundwater M&amp;I'!T85</f>
        <v>532.56376079528491</v>
      </c>
      <c r="K84" s="16">
        <f>'Current Groundwater SSI'!H87</f>
        <v>0</v>
      </c>
      <c r="L84" s="352">
        <f>'Current Groundwater Ag'!L90</f>
        <v>663.73659531531541</v>
      </c>
      <c r="M84" s="16">
        <f>'Current Groundwater Thermo'!AK86</f>
        <v>0</v>
      </c>
      <c r="N84" s="352">
        <f>'Water Use Future M&amp;I'!BI87</f>
        <v>1909.4809236245671</v>
      </c>
      <c r="O84" s="352">
        <f>'Water Use Future M&amp;I'!BJ87</f>
        <v>2090.4730070701671</v>
      </c>
      <c r="P84" s="352">
        <f>'Water Use Future M&amp;I'!BK87</f>
        <v>2301.1556453381431</v>
      </c>
      <c r="Q84" s="16">
        <f>'Water Use Future Ag'!AL87</f>
        <v>6757.4661629959064</v>
      </c>
      <c r="R84" s="16">
        <f>Recharge!B84</f>
        <v>39485</v>
      </c>
      <c r="S84" s="16">
        <f>Storage!B85</f>
        <v>13900</v>
      </c>
      <c r="T84" s="16">
        <f>Storage!C85</f>
        <v>22477</v>
      </c>
      <c r="U84" s="16">
        <f>Storage!D85</f>
        <v>640</v>
      </c>
      <c r="V84" s="16">
        <f>Species!B84</f>
        <v>7</v>
      </c>
      <c r="W84" s="16">
        <f>'Legally Available Water'!B84</f>
        <v>525000</v>
      </c>
    </row>
    <row r="85" spans="1:23" x14ac:dyDescent="0.3">
      <c r="A85" s="173" t="s">
        <v>831</v>
      </c>
      <c r="B85" s="170">
        <f>'Physical Supply by HUC 8'!AB85</f>
        <v>0</v>
      </c>
      <c r="C85" s="170">
        <f>'Physical Supply by HUC 8'!AD85</f>
        <v>0</v>
      </c>
      <c r="D85" s="170">
        <f>'Physical Supply by HUC 8'!AF85</f>
        <v>0</v>
      </c>
      <c r="E85" s="170">
        <f>'Physical Supply by HUC 8'!AH85</f>
        <v>0</v>
      </c>
      <c r="F85" s="170">
        <f>'Physical Supply by HUC 8'!AV85</f>
        <v>0</v>
      </c>
      <c r="G85" s="16">
        <f>'Water Use Current M&amp;I'!AQ88</f>
        <v>1.9782189699999999</v>
      </c>
      <c r="H85" s="170">
        <f>'Water Use Current Ag'!AO88</f>
        <v>186.53099999999998</v>
      </c>
      <c r="I85" s="16">
        <f>'Water Use Current Thermo'!AP87</f>
        <v>0</v>
      </c>
      <c r="J85" s="352">
        <f>'Current Groundwater M&amp;I'!T86</f>
        <v>1.7343296952980567</v>
      </c>
      <c r="K85" s="16">
        <f>'Current Groundwater SSI'!H88</f>
        <v>0</v>
      </c>
      <c r="L85" s="352">
        <f>'Current Groundwater Ag'!L91</f>
        <v>2.9689999999999994</v>
      </c>
      <c r="M85" s="16">
        <f>'Current Groundwater Thermo'!AK87</f>
        <v>0</v>
      </c>
      <c r="N85" s="352">
        <f>'Water Use Future M&amp;I'!BI88</f>
        <v>2.725647097873781</v>
      </c>
      <c r="O85" s="352">
        <f>'Water Use Future M&amp;I'!BJ88</f>
        <v>2.8227482011800755</v>
      </c>
      <c r="P85" s="352">
        <f>'Water Use Future M&amp;I'!BK88</f>
        <v>2.9791416151725416</v>
      </c>
      <c r="Q85" s="16">
        <f>'Water Use Future Ag'!AL88</f>
        <v>172.66380285331047</v>
      </c>
      <c r="R85" s="16">
        <f>Recharge!B85</f>
        <v>1827</v>
      </c>
      <c r="S85" s="16">
        <f>Storage!B86</f>
        <v>0</v>
      </c>
      <c r="T85" s="16">
        <f>Storage!C86</f>
        <v>0</v>
      </c>
      <c r="U85" s="16">
        <f>Storage!D86</f>
        <v>0</v>
      </c>
      <c r="V85" s="16">
        <f>Species!B85</f>
        <v>6</v>
      </c>
      <c r="W85" s="16">
        <f>'Legally Available Water'!B85</f>
        <v>-9999</v>
      </c>
    </row>
    <row r="86" spans="1:23" x14ac:dyDescent="0.3">
      <c r="A86" s="173" t="s">
        <v>832</v>
      </c>
      <c r="B86" s="170">
        <f>'Physical Supply by HUC 8'!AB86</f>
        <v>13764.493</v>
      </c>
      <c r="C86" s="170">
        <f>'Physical Supply by HUC 8'!AD86</f>
        <v>18835.621999999999</v>
      </c>
      <c r="D86" s="170">
        <f>'Physical Supply by HUC 8'!AF86</f>
        <v>21733.41</v>
      </c>
      <c r="E86" s="170">
        <f>'Physical Supply by HUC 8'!AH86</f>
        <v>26080.092000000001</v>
      </c>
      <c r="F86" s="170">
        <f>'Physical Supply by HUC 8'!AV86</f>
        <v>92444.508329000004</v>
      </c>
      <c r="G86" s="16">
        <f>'Water Use Current M&amp;I'!AQ89</f>
        <v>1171.1436729124998</v>
      </c>
      <c r="H86" s="170">
        <f>'Water Use Current Ag'!AO89</f>
        <v>124458.84999999999</v>
      </c>
      <c r="I86" s="16">
        <f>'Water Use Current Thermo'!AP88</f>
        <v>0</v>
      </c>
      <c r="J86" s="352">
        <f>'Current Groundwater M&amp;I'!T87</f>
        <v>1181.3647844980335</v>
      </c>
      <c r="K86" s="16">
        <f>'Current Groundwater SSI'!H89</f>
        <v>0</v>
      </c>
      <c r="L86" s="352">
        <f>'Current Groundwater Ag'!L92</f>
        <v>3148.8158631819592</v>
      </c>
      <c r="M86" s="16">
        <f>'Current Groundwater Thermo'!AK88</f>
        <v>0</v>
      </c>
      <c r="N86" s="352">
        <f>'Water Use Future M&amp;I'!BI89</f>
        <v>1696.3912001983242</v>
      </c>
      <c r="O86" s="352">
        <f>'Water Use Future M&amp;I'!BJ89</f>
        <v>1771.5801340052355</v>
      </c>
      <c r="P86" s="352">
        <f>'Water Use Future M&amp;I'!BK89</f>
        <v>1859.5622151042373</v>
      </c>
      <c r="Q86" s="16">
        <f>'Water Use Future Ag'!AL89</f>
        <v>121887.35368495686</v>
      </c>
      <c r="R86" s="16">
        <f>Recharge!B86</f>
        <v>699655</v>
      </c>
      <c r="S86" s="16">
        <f>Storage!B87</f>
        <v>290</v>
      </c>
      <c r="T86" s="16">
        <f>Storage!C87</f>
        <v>390</v>
      </c>
      <c r="U86" s="16">
        <f>Storage!D87</f>
        <v>20</v>
      </c>
      <c r="V86" s="16">
        <f>Species!B86</f>
        <v>5</v>
      </c>
      <c r="W86" s="16">
        <f>'Legally Available Water'!B86</f>
        <v>2784</v>
      </c>
    </row>
    <row r="87" spans="1:23" x14ac:dyDescent="0.3">
      <c r="A87" s="173" t="s">
        <v>833</v>
      </c>
      <c r="B87" s="170">
        <f>'Physical Supply by HUC 8'!AB87</f>
        <v>18835.621999999999</v>
      </c>
      <c r="C87" s="170">
        <f>'Physical Supply by HUC 8'!AD87</f>
        <v>29702.327000000001</v>
      </c>
      <c r="D87" s="170">
        <f>'Physical Supply by HUC 8'!AF87</f>
        <v>37671.243999999999</v>
      </c>
      <c r="E87" s="170">
        <f>'Physical Supply by HUC 8'!AH87</f>
        <v>47813.502</v>
      </c>
      <c r="F87" s="170">
        <f>'Physical Supply by HUC 8'!AV87</f>
        <v>285415.45571899996</v>
      </c>
      <c r="G87" s="16">
        <f>'Water Use Current M&amp;I'!AQ90</f>
        <v>503.75832389749991</v>
      </c>
      <c r="H87" s="170">
        <f>'Water Use Current Ag'!AO90</f>
        <v>9541</v>
      </c>
      <c r="I87" s="16">
        <f>'Water Use Current Thermo'!AP89</f>
        <v>0</v>
      </c>
      <c r="J87" s="352">
        <f>'Current Groundwater M&amp;I'!T88</f>
        <v>741.07198982409477</v>
      </c>
      <c r="K87" s="16">
        <f>'Current Groundwater SSI'!H90</f>
        <v>0</v>
      </c>
      <c r="L87" s="352">
        <f>'Current Groundwater Ag'!L93</f>
        <v>247.77213114754099</v>
      </c>
      <c r="M87" s="16">
        <f>'Current Groundwater Thermo'!AK89</f>
        <v>0</v>
      </c>
      <c r="N87" s="352">
        <f>'Water Use Future M&amp;I'!BI90</f>
        <v>821.85597967001945</v>
      </c>
      <c r="O87" s="352">
        <f>'Water Use Future M&amp;I'!BJ90</f>
        <v>851.92944975608066</v>
      </c>
      <c r="P87" s="352">
        <f>'Water Use Future M&amp;I'!BK90</f>
        <v>887.06118878787572</v>
      </c>
      <c r="Q87" s="16">
        <f>'Water Use Future Ag'!AL90</f>
        <v>9343.7910720366635</v>
      </c>
      <c r="R87" s="16">
        <f>Recharge!B87</f>
        <v>269666</v>
      </c>
      <c r="S87" s="16">
        <f>Storage!B88</f>
        <v>0</v>
      </c>
      <c r="T87" s="16">
        <f>Storage!C88</f>
        <v>0</v>
      </c>
      <c r="U87" s="16">
        <f>Storage!D88</f>
        <v>0</v>
      </c>
      <c r="V87" s="16">
        <f>Species!B87</f>
        <v>4</v>
      </c>
      <c r="W87" s="16">
        <f>'Legally Available Water'!B87</f>
        <v>23687</v>
      </c>
    </row>
    <row r="88" spans="1:23" x14ac:dyDescent="0.3">
      <c r="A88" s="173" t="s">
        <v>834</v>
      </c>
      <c r="B88" s="170">
        <f>'Physical Supply by HUC 8'!AB88</f>
        <v>108667.05</v>
      </c>
      <c r="C88" s="170">
        <f>'Physical Supply by HUC 8'!AD88</f>
        <v>136920.48300000001</v>
      </c>
      <c r="D88" s="170">
        <f>'Physical Supply by HUC 8'!AF88</f>
        <v>152133.87</v>
      </c>
      <c r="E88" s="170">
        <f>'Physical Supply by HUC 8'!AH88</f>
        <v>178213.962</v>
      </c>
      <c r="F88" s="170">
        <f>'Physical Supply by HUC 8'!AV88</f>
        <v>665176.36869499995</v>
      </c>
      <c r="G88" s="16">
        <f>'Water Use Current M&amp;I'!AQ91</f>
        <v>2734.2926549549993</v>
      </c>
      <c r="H88" s="170">
        <f>'Water Use Current Ag'!AO91</f>
        <v>60565.15</v>
      </c>
      <c r="I88" s="16">
        <f>'Water Use Current Thermo'!AP90</f>
        <v>0</v>
      </c>
      <c r="J88" s="352">
        <f>'Current Groundwater M&amp;I'!T89</f>
        <v>2016.231940162075</v>
      </c>
      <c r="K88" s="16">
        <f>'Current Groundwater SSI'!H91</f>
        <v>0</v>
      </c>
      <c r="L88" s="352">
        <f>'Current Groundwater Ag'!L94</f>
        <v>266.8299589953607</v>
      </c>
      <c r="M88" s="16">
        <f>'Current Groundwater Thermo'!AK90</f>
        <v>0</v>
      </c>
      <c r="N88" s="352">
        <f>'Water Use Future M&amp;I'!BI91</f>
        <v>3635.0756786175571</v>
      </c>
      <c r="O88" s="352">
        <f>'Water Use Future M&amp;I'!BJ91</f>
        <v>3806.5751196840424</v>
      </c>
      <c r="P88" s="352">
        <f>'Water Use Future M&amp;I'!BK91</f>
        <v>4004.6964492746233</v>
      </c>
      <c r="Q88" s="16">
        <f>'Water Use Future Ag'!AL91</f>
        <v>59314.751213783231</v>
      </c>
      <c r="R88" s="16">
        <f>Recharge!B88</f>
        <v>489286</v>
      </c>
      <c r="S88" s="16">
        <f>Storage!B89</f>
        <v>90</v>
      </c>
      <c r="T88" s="16">
        <f>Storage!C89</f>
        <v>151</v>
      </c>
      <c r="U88" s="16">
        <f>Storage!D89</f>
        <v>16</v>
      </c>
      <c r="V88" s="16">
        <f>Species!B88</f>
        <v>4</v>
      </c>
      <c r="W88" s="16">
        <f>'Legally Available Water'!B88</f>
        <v>60695</v>
      </c>
    </row>
    <row r="89" spans="1:23" x14ac:dyDescent="0.3">
      <c r="A89" s="173" t="s">
        <v>835</v>
      </c>
      <c r="B89" s="170">
        <f>'Physical Supply by HUC 8'!AB89</f>
        <v>0</v>
      </c>
      <c r="C89" s="170">
        <f>'Physical Supply by HUC 8'!AD89</f>
        <v>434.66820000000001</v>
      </c>
      <c r="D89" s="170">
        <f>'Physical Supply by HUC 8'!AF89</f>
        <v>1231.5599</v>
      </c>
      <c r="E89" s="170">
        <f>'Physical Supply by HUC 8'!AH89</f>
        <v>2608.0092</v>
      </c>
      <c r="F89" s="170">
        <f>'Physical Supply by HUC 8'!AV89</f>
        <v>25237.560139000001</v>
      </c>
      <c r="G89" s="16">
        <f>'Water Use Current M&amp;I'!AQ92</f>
        <v>141.57521741999997</v>
      </c>
      <c r="H89" s="170">
        <f>'Water Use Current Ag'!AO92</f>
        <v>16043</v>
      </c>
      <c r="I89" s="16">
        <f>'Water Use Current Thermo'!AP91</f>
        <v>0</v>
      </c>
      <c r="J89" s="352">
        <f>'Current Groundwater M&amp;I'!T90</f>
        <v>113.92030391050007</v>
      </c>
      <c r="K89" s="16">
        <f>'Current Groundwater SSI'!H92</f>
        <v>0</v>
      </c>
      <c r="L89" s="352">
        <f>'Current Groundwater Ag'!L95</f>
        <v>118.01572296476306</v>
      </c>
      <c r="M89" s="16">
        <f>'Current Groundwater Thermo'!AK91</f>
        <v>0</v>
      </c>
      <c r="N89" s="352">
        <f>'Water Use Future M&amp;I'!BI92</f>
        <v>193.35404102938449</v>
      </c>
      <c r="O89" s="352">
        <f>'Water Use Future M&amp;I'!BJ92</f>
        <v>202.71443914597438</v>
      </c>
      <c r="P89" s="352">
        <f>'Water Use Future M&amp;I'!BK92</f>
        <v>213.67978076829235</v>
      </c>
      <c r="Q89" s="16">
        <f>'Water Use Future Ag'!AL92</f>
        <v>15709.747843445977</v>
      </c>
      <c r="R89" s="16">
        <f>Recharge!B89</f>
        <v>61455</v>
      </c>
      <c r="S89" s="16">
        <f>Storage!B90</f>
        <v>0</v>
      </c>
      <c r="T89" s="16">
        <f>Storage!C90</f>
        <v>0</v>
      </c>
      <c r="U89" s="16">
        <f>Storage!D90</f>
        <v>0</v>
      </c>
      <c r="V89" s="16">
        <f>Species!B89</f>
        <v>4</v>
      </c>
      <c r="W89" s="16">
        <f>'Legally Available Water'!B89</f>
        <v>1895</v>
      </c>
    </row>
    <row r="90" spans="1:23" x14ac:dyDescent="0.3">
      <c r="A90" s="173" t="s">
        <v>836</v>
      </c>
      <c r="B90" s="170">
        <f>'Physical Supply by HUC 8'!AB90</f>
        <v>0</v>
      </c>
      <c r="C90" s="170">
        <f>'Physical Supply by HUC 8'!AD90</f>
        <v>0</v>
      </c>
      <c r="D90" s="170">
        <f>'Physical Supply by HUC 8'!AF90</f>
        <v>7.2444699999999997</v>
      </c>
      <c r="E90" s="170">
        <f>'Physical Supply by HUC 8'!AH90</f>
        <v>2463.1197999999999</v>
      </c>
      <c r="F90" s="170">
        <f>'Physical Supply by HUC 8'!AV90</f>
        <v>37017.068359000004</v>
      </c>
      <c r="G90" s="16">
        <f>'Water Use Current M&amp;I'!AQ93</f>
        <v>325.61546996999994</v>
      </c>
      <c r="H90" s="170">
        <f>'Water Use Current Ag'!AO93</f>
        <v>18776</v>
      </c>
      <c r="I90" s="16">
        <f>'Water Use Current Thermo'!AP92</f>
        <v>0</v>
      </c>
      <c r="J90" s="352">
        <f>'Current Groundwater M&amp;I'!T91</f>
        <v>28.497877305490814</v>
      </c>
      <c r="K90" s="16">
        <f>'Current Groundwater SSI'!H93</f>
        <v>0</v>
      </c>
      <c r="L90" s="352">
        <f>'Current Groundwater Ag'!L96</f>
        <v>53.019207683073226</v>
      </c>
      <c r="M90" s="16">
        <f>'Current Groundwater Thermo'!AK92</f>
        <v>0</v>
      </c>
      <c r="N90" s="352">
        <f>'Water Use Future M&amp;I'!BI93</f>
        <v>434.84109344713039</v>
      </c>
      <c r="O90" s="352">
        <f>'Water Use Future M&amp;I'!BJ93</f>
        <v>448.45516172357844</v>
      </c>
      <c r="P90" s="352">
        <f>'Water Use Future M&amp;I'!BK93</f>
        <v>464.80096330406445</v>
      </c>
      <c r="Q90" s="16">
        <f>'Water Use Future Ag'!AL93</f>
        <v>18379.435035741553</v>
      </c>
      <c r="R90" s="16">
        <f>Recharge!B90</f>
        <v>82345</v>
      </c>
      <c r="S90" s="16">
        <f>Storage!B91</f>
        <v>0</v>
      </c>
      <c r="T90" s="16">
        <f>Storage!C91</f>
        <v>0</v>
      </c>
      <c r="U90" s="16">
        <f>Storage!D91</f>
        <v>0</v>
      </c>
      <c r="V90" s="16">
        <f>Species!B90</f>
        <v>4</v>
      </c>
      <c r="W90" s="16">
        <f>'Legally Available Water'!B90</f>
        <v>4482</v>
      </c>
    </row>
    <row r="91" spans="1:23" x14ac:dyDescent="0.3">
      <c r="A91" s="173" t="s">
        <v>837</v>
      </c>
      <c r="B91" s="170">
        <f>'Physical Supply by HUC 8'!AB91</f>
        <v>223854.12299999999</v>
      </c>
      <c r="C91" s="170">
        <f>'Physical Supply by HUC 8'!AD91</f>
        <v>379610.228</v>
      </c>
      <c r="D91" s="170">
        <f>'Physical Supply by HUC 8'!AF91</f>
        <v>486393.71580000001</v>
      </c>
      <c r="E91" s="170">
        <f>'Physical Supply by HUC 8'!AH91</f>
        <v>618677.73800000001</v>
      </c>
      <c r="F91" s="170">
        <f>'Physical Supply by HUC 8'!AV91</f>
        <v>1600004.950836</v>
      </c>
      <c r="G91" s="16">
        <f>'Water Use Current M&amp;I'!AQ94</f>
        <v>0</v>
      </c>
      <c r="H91" s="170">
        <f>'Water Use Current Ag'!AO94</f>
        <v>2074.136</v>
      </c>
      <c r="I91" s="16">
        <f>'Water Use Current Thermo'!AP93</f>
        <v>0</v>
      </c>
      <c r="J91" s="352">
        <f>'Current Groundwater M&amp;I'!T92</f>
        <v>0</v>
      </c>
      <c r="K91" s="16">
        <f>'Current Groundwater SSI'!H94</f>
        <v>0</v>
      </c>
      <c r="L91" s="352">
        <f>'Current Groundwater Ag'!L97</f>
        <v>0</v>
      </c>
      <c r="M91" s="16">
        <f>'Current Groundwater Thermo'!AK93</f>
        <v>0</v>
      </c>
      <c r="N91" s="352">
        <f>'Water Use Future M&amp;I'!BI94</f>
        <v>0</v>
      </c>
      <c r="O91" s="352">
        <f>'Water Use Future M&amp;I'!BJ94</f>
        <v>0</v>
      </c>
      <c r="P91" s="352">
        <f>'Water Use Future M&amp;I'!BK94</f>
        <v>0</v>
      </c>
      <c r="Q91" s="16">
        <f>'Water Use Future Ag'!AL94</f>
        <v>2012.7356738964556</v>
      </c>
      <c r="R91" s="16">
        <f>Recharge!B91</f>
        <v>3950</v>
      </c>
      <c r="S91" s="16">
        <f>Storage!B92</f>
        <v>0</v>
      </c>
      <c r="T91" s="16">
        <f>Storage!C92</f>
        <v>0</v>
      </c>
      <c r="U91" s="16">
        <f>Storage!D92</f>
        <v>0</v>
      </c>
      <c r="V91" s="16">
        <f>Species!B91</f>
        <v>4</v>
      </c>
      <c r="W91" s="16">
        <f>'Legally Available Water'!B91</f>
        <v>127046</v>
      </c>
    </row>
    <row r="92" spans="1:23" x14ac:dyDescent="0.3">
      <c r="A92" s="170" t="s">
        <v>838</v>
      </c>
      <c r="B92" s="170">
        <f>'Physical Supply by HUC 8'!AB92</f>
        <v>579.55759999999998</v>
      </c>
      <c r="C92" s="170">
        <f>'Physical Supply by HUC 8'!AD92</f>
        <v>2535.5645</v>
      </c>
      <c r="D92" s="170">
        <f>'Physical Supply by HUC 8'!AF92</f>
        <v>7968.9170000000004</v>
      </c>
      <c r="E92" s="170">
        <f>'Physical Supply by HUC 8'!AH92</f>
        <v>14488.94</v>
      </c>
      <c r="F92" s="170">
        <f>'Physical Supply by HUC 8'!AV92</f>
        <v>36093.398434000002</v>
      </c>
      <c r="G92" s="16">
        <f>'Water Use Current M&amp;I'!AQ95</f>
        <v>1268.8007819899997</v>
      </c>
      <c r="H92" s="170">
        <f>'Water Use Current Ag'!AO95</f>
        <v>90481.298999999999</v>
      </c>
      <c r="I92" s="16">
        <f>'Water Use Current Thermo'!AP94</f>
        <v>0</v>
      </c>
      <c r="J92" s="352">
        <f>'Current Groundwater M&amp;I'!T93</f>
        <v>111.04548889629712</v>
      </c>
      <c r="K92" s="16">
        <f>'Current Groundwater SSI'!H95</f>
        <v>0</v>
      </c>
      <c r="L92" s="352">
        <f>'Current Groundwater Ag'!L98</f>
        <v>272.59646342870877</v>
      </c>
      <c r="M92" s="16">
        <f>'Current Groundwater Thermo'!AK94</f>
        <v>0</v>
      </c>
      <c r="N92" s="352">
        <f>'Water Use Future M&amp;I'!BI95</f>
        <v>1694.4118783448237</v>
      </c>
      <c r="O92" s="352">
        <f>'Water Use Future M&amp;I'!BJ95</f>
        <v>1747.4607721771536</v>
      </c>
      <c r="P92" s="352">
        <f>'Water Use Future M&amp;I'!BK95</f>
        <v>1811.1542012858965</v>
      </c>
      <c r="Q92" s="16">
        <f>'Water Use Future Ag'!AL95</f>
        <v>88617.224968906536</v>
      </c>
      <c r="R92" s="16">
        <f>Recharge!B92</f>
        <v>54091</v>
      </c>
      <c r="S92" s="16">
        <f>Storage!B93</f>
        <v>30</v>
      </c>
      <c r="T92" s="16">
        <f>Storage!C93</f>
        <v>40</v>
      </c>
      <c r="U92" s="16">
        <f>Storage!D93</f>
        <v>3</v>
      </c>
      <c r="V92" s="16">
        <f>Species!B92</f>
        <v>4</v>
      </c>
      <c r="W92" s="16">
        <f>'Legally Available Water'!B92</f>
        <v>6093</v>
      </c>
    </row>
    <row r="93" spans="1:23" x14ac:dyDescent="0.3">
      <c r="A93" s="170" t="s">
        <v>839</v>
      </c>
      <c r="B93" s="170">
        <f>'Physical Supply by HUC 8'!AB93</f>
        <v>0</v>
      </c>
      <c r="C93" s="170">
        <f>'Physical Supply by HUC 8'!AD93</f>
        <v>0</v>
      </c>
      <c r="D93" s="170">
        <f>'Physical Supply by HUC 8'!AF93</f>
        <v>0</v>
      </c>
      <c r="E93" s="170">
        <f>'Physical Supply by HUC 8'!AH93</f>
        <v>0</v>
      </c>
      <c r="F93" s="170">
        <f>'Physical Supply by HUC 8'!AV93</f>
        <v>69.546912000000006</v>
      </c>
      <c r="G93" s="16">
        <f>'Water Use Current M&amp;I'!AQ96</f>
        <v>177.03177257499999</v>
      </c>
      <c r="H93" s="170">
        <f>'Water Use Current Ag'!AO96</f>
        <v>33266.565000000002</v>
      </c>
      <c r="I93" s="16">
        <f>'Water Use Current Thermo'!AP95</f>
        <v>0</v>
      </c>
      <c r="J93" s="352">
        <f>'Current Groundwater M&amp;I'!T94</f>
        <v>161.29212812728019</v>
      </c>
      <c r="K93" s="16">
        <f>'Current Groundwater SSI'!H96</f>
        <v>0</v>
      </c>
      <c r="L93" s="352">
        <f>'Current Groundwater Ag'!L99</f>
        <v>2522.1600164271049</v>
      </c>
      <c r="M93" s="16">
        <f>'Current Groundwater Thermo'!AK95</f>
        <v>0</v>
      </c>
      <c r="N93" s="352">
        <f>'Water Use Future M&amp;I'!BI96</f>
        <v>234.95025034282679</v>
      </c>
      <c r="O93" s="352">
        <f>'Water Use Future M&amp;I'!BJ96</f>
        <v>242.94393808234057</v>
      </c>
      <c r="P93" s="352">
        <f>'Water Use Future M&amp;I'!BK96</f>
        <v>253.80123700499411</v>
      </c>
      <c r="Q93" s="16">
        <f>'Water Use Future Ag'!AL96</f>
        <v>32563.821066475015</v>
      </c>
      <c r="R93" s="16">
        <f>Recharge!B93</f>
        <v>11825</v>
      </c>
      <c r="S93" s="16">
        <f>Storage!B94</f>
        <v>0</v>
      </c>
      <c r="T93" s="16">
        <f>Storage!C94</f>
        <v>0</v>
      </c>
      <c r="U93" s="16">
        <f>Storage!D94</f>
        <v>0</v>
      </c>
      <c r="V93" s="16">
        <f>Species!B93</f>
        <v>4</v>
      </c>
      <c r="W93" s="16">
        <f>'Legally Available Water'!B93</f>
        <v>-9999</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DDDFF"/>
  </sheetPr>
  <dimension ref="A1:B93"/>
  <sheetViews>
    <sheetView workbookViewId="0">
      <selection activeCell="B13" sqref="B13"/>
    </sheetView>
  </sheetViews>
  <sheetFormatPr defaultRowHeight="14.4" x14ac:dyDescent="0.3"/>
  <cols>
    <col min="1" max="1" width="16.109375" customWidth="1"/>
    <col min="2" max="2" width="21.6640625" customWidth="1"/>
  </cols>
  <sheetData>
    <row r="1" spans="1:2" ht="16.2" thickBot="1" x14ac:dyDescent="0.35">
      <c r="A1" s="104" t="s">
        <v>285</v>
      </c>
      <c r="B1" s="104" t="s">
        <v>712</v>
      </c>
    </row>
    <row r="2" spans="1:2" x14ac:dyDescent="0.3">
      <c r="A2" t="s">
        <v>748</v>
      </c>
      <c r="B2">
        <v>542099</v>
      </c>
    </row>
    <row r="3" spans="1:2" x14ac:dyDescent="0.3">
      <c r="A3" t="s">
        <v>749</v>
      </c>
      <c r="B3">
        <v>91357</v>
      </c>
    </row>
    <row r="4" spans="1:2" x14ac:dyDescent="0.3">
      <c r="A4" t="s">
        <v>750</v>
      </c>
      <c r="B4">
        <v>100421</v>
      </c>
    </row>
    <row r="5" spans="1:2" x14ac:dyDescent="0.3">
      <c r="A5" t="s">
        <v>751</v>
      </c>
      <c r="B5">
        <v>150705</v>
      </c>
    </row>
    <row r="6" spans="1:2" x14ac:dyDescent="0.3">
      <c r="A6" t="s">
        <v>752</v>
      </c>
      <c r="B6">
        <v>147318</v>
      </c>
    </row>
    <row r="7" spans="1:2" x14ac:dyDescent="0.3">
      <c r="A7" t="s">
        <v>753</v>
      </c>
      <c r="B7">
        <v>69157</v>
      </c>
    </row>
    <row r="8" spans="1:2" x14ac:dyDescent="0.3">
      <c r="A8" t="s">
        <v>754</v>
      </c>
      <c r="B8">
        <v>149452</v>
      </c>
    </row>
    <row r="9" spans="1:2" x14ac:dyDescent="0.3">
      <c r="A9" t="s">
        <v>755</v>
      </c>
      <c r="B9">
        <v>262656</v>
      </c>
    </row>
    <row r="10" spans="1:2" x14ac:dyDescent="0.3">
      <c r="A10" t="s">
        <v>756</v>
      </c>
      <c r="B10">
        <v>163973</v>
      </c>
    </row>
    <row r="11" spans="1:2" x14ac:dyDescent="0.3">
      <c r="A11" t="s">
        <v>757</v>
      </c>
      <c r="B11">
        <v>233349</v>
      </c>
    </row>
    <row r="12" spans="1:2" x14ac:dyDescent="0.3">
      <c r="A12" t="s">
        <v>758</v>
      </c>
      <c r="B12">
        <v>11428</v>
      </c>
    </row>
    <row r="13" spans="1:2" x14ac:dyDescent="0.3">
      <c r="A13" t="s">
        <v>759</v>
      </c>
      <c r="B13">
        <v>22004</v>
      </c>
    </row>
    <row r="14" spans="1:2" x14ac:dyDescent="0.3">
      <c r="A14" t="s">
        <v>760</v>
      </c>
      <c r="B14">
        <v>13117</v>
      </c>
    </row>
    <row r="15" spans="1:2" x14ac:dyDescent="0.3">
      <c r="A15" t="s">
        <v>761</v>
      </c>
      <c r="B15">
        <v>24828</v>
      </c>
    </row>
    <row r="16" spans="1:2" x14ac:dyDescent="0.3">
      <c r="A16" t="s">
        <v>762</v>
      </c>
      <c r="B16">
        <v>80717</v>
      </c>
    </row>
    <row r="17" spans="1:2" x14ac:dyDescent="0.3">
      <c r="A17" t="s">
        <v>763</v>
      </c>
      <c r="B17">
        <v>20118</v>
      </c>
    </row>
    <row r="18" spans="1:2" x14ac:dyDescent="0.3">
      <c r="A18" t="s">
        <v>764</v>
      </c>
      <c r="B18">
        <v>19465</v>
      </c>
    </row>
    <row r="19" spans="1:2" x14ac:dyDescent="0.3">
      <c r="A19" t="s">
        <v>765</v>
      </c>
      <c r="B19">
        <v>666</v>
      </c>
    </row>
    <row r="20" spans="1:2" x14ac:dyDescent="0.3">
      <c r="A20" t="s">
        <v>766</v>
      </c>
      <c r="B20">
        <v>1992</v>
      </c>
    </row>
    <row r="21" spans="1:2" x14ac:dyDescent="0.3">
      <c r="A21" t="s">
        <v>767</v>
      </c>
      <c r="B21">
        <v>4335</v>
      </c>
    </row>
    <row r="22" spans="1:2" x14ac:dyDescent="0.3">
      <c r="A22" t="s">
        <v>768</v>
      </c>
      <c r="B22">
        <v>3024</v>
      </c>
    </row>
    <row r="23" spans="1:2" x14ac:dyDescent="0.3">
      <c r="A23" t="s">
        <v>769</v>
      </c>
      <c r="B23">
        <v>35957</v>
      </c>
    </row>
    <row r="24" spans="1:2" x14ac:dyDescent="0.3">
      <c r="A24" t="s">
        <v>770</v>
      </c>
      <c r="B24">
        <v>63800</v>
      </c>
    </row>
    <row r="25" spans="1:2" x14ac:dyDescent="0.3">
      <c r="A25" t="s">
        <v>771</v>
      </c>
      <c r="B25">
        <v>36191</v>
      </c>
    </row>
    <row r="26" spans="1:2" x14ac:dyDescent="0.3">
      <c r="A26" t="s">
        <v>772</v>
      </c>
      <c r="B26">
        <v>27183</v>
      </c>
    </row>
    <row r="27" spans="1:2" x14ac:dyDescent="0.3">
      <c r="A27" t="s">
        <v>773</v>
      </c>
      <c r="B27">
        <v>11492</v>
      </c>
    </row>
    <row r="28" spans="1:2" x14ac:dyDescent="0.3">
      <c r="A28" t="s">
        <v>774</v>
      </c>
      <c r="B28">
        <v>3732</v>
      </c>
    </row>
    <row r="29" spans="1:2" x14ac:dyDescent="0.3">
      <c r="A29" t="s">
        <v>775</v>
      </c>
      <c r="B29">
        <v>1699</v>
      </c>
    </row>
    <row r="30" spans="1:2" x14ac:dyDescent="0.3">
      <c r="A30" t="s">
        <v>776</v>
      </c>
      <c r="B30">
        <v>4210</v>
      </c>
    </row>
    <row r="31" spans="1:2" x14ac:dyDescent="0.3">
      <c r="A31" t="s">
        <v>777</v>
      </c>
      <c r="B31">
        <v>5877</v>
      </c>
    </row>
    <row r="32" spans="1:2" x14ac:dyDescent="0.3">
      <c r="A32" t="s">
        <v>778</v>
      </c>
      <c r="B32">
        <v>3162</v>
      </c>
    </row>
    <row r="33" spans="1:2" x14ac:dyDescent="0.3">
      <c r="A33" t="s">
        <v>779</v>
      </c>
      <c r="B33">
        <v>596722</v>
      </c>
    </row>
    <row r="34" spans="1:2" x14ac:dyDescent="0.3">
      <c r="A34" t="s">
        <v>780</v>
      </c>
      <c r="B34">
        <v>49826</v>
      </c>
    </row>
    <row r="35" spans="1:2" x14ac:dyDescent="0.3">
      <c r="A35" t="s">
        <v>781</v>
      </c>
      <c r="B35">
        <v>20102</v>
      </c>
    </row>
    <row r="36" spans="1:2" x14ac:dyDescent="0.3">
      <c r="A36" t="s">
        <v>782</v>
      </c>
      <c r="B36">
        <v>15184</v>
      </c>
    </row>
    <row r="37" spans="1:2" x14ac:dyDescent="0.3">
      <c r="A37" t="s">
        <v>783</v>
      </c>
      <c r="B37">
        <v>36149</v>
      </c>
    </row>
    <row r="38" spans="1:2" x14ac:dyDescent="0.3">
      <c r="A38" t="s">
        <v>784</v>
      </c>
      <c r="B38">
        <v>111269</v>
      </c>
    </row>
    <row r="39" spans="1:2" x14ac:dyDescent="0.3">
      <c r="A39" t="s">
        <v>785</v>
      </c>
      <c r="B39">
        <v>15229</v>
      </c>
    </row>
    <row r="40" spans="1:2" x14ac:dyDescent="0.3">
      <c r="A40" t="s">
        <v>786</v>
      </c>
      <c r="B40">
        <v>27282</v>
      </c>
    </row>
    <row r="41" spans="1:2" x14ac:dyDescent="0.3">
      <c r="A41" t="s">
        <v>787</v>
      </c>
      <c r="B41">
        <v>39476</v>
      </c>
    </row>
    <row r="42" spans="1:2" x14ac:dyDescent="0.3">
      <c r="A42" t="s">
        <v>788</v>
      </c>
      <c r="B42">
        <v>53705</v>
      </c>
    </row>
    <row r="43" spans="1:2" x14ac:dyDescent="0.3">
      <c r="A43" t="s">
        <v>789</v>
      </c>
      <c r="B43">
        <v>26920</v>
      </c>
    </row>
    <row r="44" spans="1:2" x14ac:dyDescent="0.3">
      <c r="A44" t="s">
        <v>790</v>
      </c>
      <c r="B44">
        <v>23023</v>
      </c>
    </row>
    <row r="45" spans="1:2" x14ac:dyDescent="0.3">
      <c r="A45" t="s">
        <v>791</v>
      </c>
      <c r="B45">
        <v>5293</v>
      </c>
    </row>
    <row r="46" spans="1:2" x14ac:dyDescent="0.3">
      <c r="A46" t="s">
        <v>792</v>
      </c>
      <c r="B46">
        <v>294</v>
      </c>
    </row>
    <row r="47" spans="1:2" x14ac:dyDescent="0.3">
      <c r="A47" t="s">
        <v>793</v>
      </c>
      <c r="B47">
        <v>3350</v>
      </c>
    </row>
    <row r="48" spans="1:2" x14ac:dyDescent="0.3">
      <c r="A48" t="s">
        <v>794</v>
      </c>
      <c r="B48">
        <v>4034</v>
      </c>
    </row>
    <row r="49" spans="1:2" x14ac:dyDescent="0.3">
      <c r="A49" t="s">
        <v>795</v>
      </c>
      <c r="B49">
        <v>1971</v>
      </c>
    </row>
    <row r="50" spans="1:2" x14ac:dyDescent="0.3">
      <c r="A50" t="s">
        <v>796</v>
      </c>
      <c r="B50">
        <v>2257</v>
      </c>
    </row>
    <row r="51" spans="1:2" x14ac:dyDescent="0.3">
      <c r="A51" t="s">
        <v>797</v>
      </c>
      <c r="B51">
        <v>2867</v>
      </c>
    </row>
    <row r="52" spans="1:2" x14ac:dyDescent="0.3">
      <c r="A52" t="s">
        <v>798</v>
      </c>
      <c r="B52">
        <v>5977</v>
      </c>
    </row>
    <row r="53" spans="1:2" x14ac:dyDescent="0.3">
      <c r="A53" t="s">
        <v>799</v>
      </c>
      <c r="B53">
        <v>2887</v>
      </c>
    </row>
    <row r="54" spans="1:2" x14ac:dyDescent="0.3">
      <c r="A54" t="s">
        <v>800</v>
      </c>
      <c r="B54">
        <v>524113</v>
      </c>
    </row>
    <row r="55" spans="1:2" x14ac:dyDescent="0.3">
      <c r="A55" t="s">
        <v>801</v>
      </c>
      <c r="B55">
        <v>368887</v>
      </c>
    </row>
    <row r="56" spans="1:2" x14ac:dyDescent="0.3">
      <c r="A56" t="s">
        <v>802</v>
      </c>
      <c r="B56">
        <v>241614</v>
      </c>
    </row>
    <row r="57" spans="1:2" x14ac:dyDescent="0.3">
      <c r="A57" t="s">
        <v>803</v>
      </c>
      <c r="B57">
        <v>99408</v>
      </c>
    </row>
    <row r="58" spans="1:2" x14ac:dyDescent="0.3">
      <c r="A58" t="s">
        <v>804</v>
      </c>
      <c r="B58">
        <v>182105</v>
      </c>
    </row>
    <row r="59" spans="1:2" x14ac:dyDescent="0.3">
      <c r="A59" t="s">
        <v>805</v>
      </c>
      <c r="B59">
        <v>24436</v>
      </c>
    </row>
    <row r="60" spans="1:2" x14ac:dyDescent="0.3">
      <c r="A60" t="s">
        <v>806</v>
      </c>
      <c r="B60">
        <v>37588</v>
      </c>
    </row>
    <row r="61" spans="1:2" x14ac:dyDescent="0.3">
      <c r="A61" t="s">
        <v>807</v>
      </c>
      <c r="B61">
        <v>1077483</v>
      </c>
    </row>
    <row r="62" spans="1:2" x14ac:dyDescent="0.3">
      <c r="A62" t="s">
        <v>808</v>
      </c>
      <c r="B62">
        <v>382377</v>
      </c>
    </row>
    <row r="63" spans="1:2" x14ac:dyDescent="0.3">
      <c r="A63" t="s">
        <v>809</v>
      </c>
      <c r="B63">
        <v>397161</v>
      </c>
    </row>
    <row r="64" spans="1:2" x14ac:dyDescent="0.3">
      <c r="A64" t="s">
        <v>810</v>
      </c>
      <c r="B64">
        <v>687726</v>
      </c>
    </row>
    <row r="65" spans="1:2" x14ac:dyDescent="0.3">
      <c r="A65" t="s">
        <v>811</v>
      </c>
      <c r="B65">
        <v>526535</v>
      </c>
    </row>
    <row r="66" spans="1:2" x14ac:dyDescent="0.3">
      <c r="A66" t="s">
        <v>812</v>
      </c>
      <c r="B66">
        <v>337866</v>
      </c>
    </row>
    <row r="67" spans="1:2" x14ac:dyDescent="0.3">
      <c r="A67" t="s">
        <v>813</v>
      </c>
      <c r="B67">
        <v>611393</v>
      </c>
    </row>
    <row r="68" spans="1:2" x14ac:dyDescent="0.3">
      <c r="A68" t="s">
        <v>814</v>
      </c>
      <c r="B68">
        <v>182556</v>
      </c>
    </row>
    <row r="69" spans="1:2" x14ac:dyDescent="0.3">
      <c r="A69" t="s">
        <v>815</v>
      </c>
      <c r="B69">
        <v>391902</v>
      </c>
    </row>
    <row r="70" spans="1:2" x14ac:dyDescent="0.3">
      <c r="A70" t="s">
        <v>816</v>
      </c>
      <c r="B70">
        <v>247998</v>
      </c>
    </row>
    <row r="71" spans="1:2" x14ac:dyDescent="0.3">
      <c r="A71" t="s">
        <v>817</v>
      </c>
      <c r="B71">
        <v>314100</v>
      </c>
    </row>
    <row r="72" spans="1:2" x14ac:dyDescent="0.3">
      <c r="A72" t="s">
        <v>818</v>
      </c>
      <c r="B72">
        <v>10078</v>
      </c>
    </row>
    <row r="73" spans="1:2" x14ac:dyDescent="0.3">
      <c r="A73" t="s">
        <v>819</v>
      </c>
      <c r="B73">
        <v>279248</v>
      </c>
    </row>
    <row r="74" spans="1:2" x14ac:dyDescent="0.3">
      <c r="A74" t="s">
        <v>820</v>
      </c>
      <c r="B74">
        <v>220187</v>
      </c>
    </row>
    <row r="75" spans="1:2" x14ac:dyDescent="0.3">
      <c r="A75" t="s">
        <v>821</v>
      </c>
      <c r="B75">
        <v>29686</v>
      </c>
    </row>
    <row r="76" spans="1:2" x14ac:dyDescent="0.3">
      <c r="A76" t="s">
        <v>822</v>
      </c>
      <c r="B76">
        <v>37</v>
      </c>
    </row>
    <row r="77" spans="1:2" x14ac:dyDescent="0.3">
      <c r="A77" t="s">
        <v>823</v>
      </c>
      <c r="B77">
        <v>11464</v>
      </c>
    </row>
    <row r="78" spans="1:2" x14ac:dyDescent="0.3">
      <c r="A78" t="s">
        <v>824</v>
      </c>
      <c r="B78">
        <v>11244</v>
      </c>
    </row>
    <row r="79" spans="1:2" x14ac:dyDescent="0.3">
      <c r="A79" t="s">
        <v>825</v>
      </c>
      <c r="B79">
        <v>818294</v>
      </c>
    </row>
    <row r="80" spans="1:2" x14ac:dyDescent="0.3">
      <c r="A80" t="s">
        <v>826</v>
      </c>
      <c r="B80">
        <v>73592</v>
      </c>
    </row>
    <row r="81" spans="1:2" x14ac:dyDescent="0.3">
      <c r="A81" t="s">
        <v>827</v>
      </c>
      <c r="B81">
        <v>227804</v>
      </c>
    </row>
    <row r="82" spans="1:2" x14ac:dyDescent="0.3">
      <c r="A82" t="s">
        <v>828</v>
      </c>
      <c r="B82">
        <v>316205</v>
      </c>
    </row>
    <row r="83" spans="1:2" x14ac:dyDescent="0.3">
      <c r="A83" t="s">
        <v>829</v>
      </c>
      <c r="B83">
        <v>34163</v>
      </c>
    </row>
    <row r="84" spans="1:2" x14ac:dyDescent="0.3">
      <c r="A84" t="s">
        <v>830</v>
      </c>
      <c r="B84">
        <v>39485</v>
      </c>
    </row>
    <row r="85" spans="1:2" x14ac:dyDescent="0.3">
      <c r="A85" t="s">
        <v>831</v>
      </c>
      <c r="B85">
        <v>1827</v>
      </c>
    </row>
    <row r="86" spans="1:2" x14ac:dyDescent="0.3">
      <c r="A86" t="s">
        <v>832</v>
      </c>
      <c r="B86">
        <v>699655</v>
      </c>
    </row>
    <row r="87" spans="1:2" x14ac:dyDescent="0.3">
      <c r="A87" t="s">
        <v>833</v>
      </c>
      <c r="B87">
        <v>269666</v>
      </c>
    </row>
    <row r="88" spans="1:2" x14ac:dyDescent="0.3">
      <c r="A88" t="s">
        <v>834</v>
      </c>
      <c r="B88">
        <v>489286</v>
      </c>
    </row>
    <row r="89" spans="1:2" x14ac:dyDescent="0.3">
      <c r="A89" t="s">
        <v>835</v>
      </c>
      <c r="B89">
        <v>61455</v>
      </c>
    </row>
    <row r="90" spans="1:2" x14ac:dyDescent="0.3">
      <c r="A90" t="s">
        <v>836</v>
      </c>
      <c r="B90">
        <v>82345</v>
      </c>
    </row>
    <row r="91" spans="1:2" x14ac:dyDescent="0.3">
      <c r="A91" t="s">
        <v>837</v>
      </c>
      <c r="B91">
        <v>3950</v>
      </c>
    </row>
    <row r="92" spans="1:2" x14ac:dyDescent="0.3">
      <c r="A92" t="s">
        <v>838</v>
      </c>
      <c r="B92">
        <v>54091</v>
      </c>
    </row>
    <row r="93" spans="1:2" x14ac:dyDescent="0.3">
      <c r="A93" t="s">
        <v>839</v>
      </c>
      <c r="B93">
        <v>11825</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
  <sheetViews>
    <sheetView workbookViewId="0">
      <selection activeCell="G31" sqref="G31"/>
    </sheetView>
  </sheetViews>
  <sheetFormatPr defaultRowHeight="14.4" x14ac:dyDescent="0.3"/>
  <sheetData>
    <row r="1" spans="1:1" ht="18.600000000000001" thickBot="1" x14ac:dyDescent="0.4">
      <c r="A1" s="107" t="s">
        <v>715</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J94"/>
  <sheetViews>
    <sheetView topLeftCell="A2" workbookViewId="0">
      <selection activeCell="B2" sqref="B1:D1048576"/>
    </sheetView>
  </sheetViews>
  <sheetFormatPr defaultRowHeight="14.4" x14ac:dyDescent="0.3"/>
  <cols>
    <col min="1" max="1" width="16.77734375" bestFit="1" customWidth="1"/>
    <col min="2" max="2" width="15.5546875" bestFit="1" customWidth="1"/>
    <col min="3" max="3" width="18.44140625" bestFit="1" customWidth="1"/>
    <col min="4" max="4" width="16.77734375" bestFit="1" customWidth="1"/>
    <col min="5" max="5" width="15.5546875" bestFit="1" customWidth="1"/>
    <col min="6" max="6" width="18.44140625" bestFit="1" customWidth="1"/>
    <col min="7" max="7" width="16.77734375" bestFit="1" customWidth="1"/>
    <col min="8" max="8" width="15.5546875" bestFit="1" customWidth="1"/>
    <col min="9" max="9" width="18.44140625" bestFit="1" customWidth="1"/>
  </cols>
  <sheetData>
    <row r="1" spans="1:10" ht="18.600000000000001" thickBot="1" x14ac:dyDescent="0.4">
      <c r="A1" s="625" t="s">
        <v>225</v>
      </c>
      <c r="B1" s="627" t="s">
        <v>716</v>
      </c>
      <c r="C1" s="628"/>
      <c r="D1" s="629"/>
      <c r="E1" s="627" t="s">
        <v>717</v>
      </c>
      <c r="F1" s="628"/>
      <c r="G1" s="629"/>
      <c r="H1" s="627" t="s">
        <v>718</v>
      </c>
      <c r="I1" s="628"/>
      <c r="J1" s="629"/>
    </row>
    <row r="2" spans="1:10" ht="16.2" thickBot="1" x14ac:dyDescent="0.35">
      <c r="A2" s="626"/>
      <c r="B2" s="108" t="s">
        <v>719</v>
      </c>
      <c r="C2" s="108" t="s">
        <v>720</v>
      </c>
      <c r="D2" s="108" t="s">
        <v>721</v>
      </c>
      <c r="E2" s="108" t="s">
        <v>719</v>
      </c>
      <c r="F2" s="108" t="s">
        <v>720</v>
      </c>
      <c r="G2" s="108" t="s">
        <v>721</v>
      </c>
      <c r="H2" s="108" t="s">
        <v>719</v>
      </c>
      <c r="I2" s="108" t="s">
        <v>720</v>
      </c>
      <c r="J2" s="108" t="s">
        <v>721</v>
      </c>
    </row>
    <row r="3" spans="1:10" x14ac:dyDescent="0.3">
      <c r="A3" s="169" t="s">
        <v>748</v>
      </c>
      <c r="B3" s="77">
        <v>759</v>
      </c>
      <c r="C3" s="77">
        <v>2163</v>
      </c>
      <c r="D3" s="77">
        <v>238</v>
      </c>
      <c r="E3" s="77">
        <v>0</v>
      </c>
      <c r="F3" s="77">
        <v>0</v>
      </c>
      <c r="G3" s="77">
        <v>0</v>
      </c>
      <c r="H3" s="77">
        <v>35741</v>
      </c>
      <c r="I3" s="77">
        <v>54755</v>
      </c>
      <c r="J3" s="77">
        <v>3597</v>
      </c>
    </row>
    <row r="4" spans="1:10" x14ac:dyDescent="0.3">
      <c r="A4" s="169" t="s">
        <v>749</v>
      </c>
      <c r="B4" s="77">
        <v>0</v>
      </c>
      <c r="C4" s="77">
        <v>0</v>
      </c>
      <c r="D4" s="77">
        <v>0</v>
      </c>
      <c r="E4" s="77">
        <v>0</v>
      </c>
      <c r="F4" s="77">
        <v>0</v>
      </c>
      <c r="G4" s="77">
        <v>0</v>
      </c>
      <c r="H4" s="77">
        <v>1521</v>
      </c>
      <c r="I4" s="77">
        <v>3992</v>
      </c>
      <c r="J4" s="77">
        <v>612</v>
      </c>
    </row>
    <row r="5" spans="1:10" x14ac:dyDescent="0.3">
      <c r="A5" s="169" t="s">
        <v>750</v>
      </c>
      <c r="B5" s="77">
        <v>0</v>
      </c>
      <c r="C5" s="77">
        <v>0</v>
      </c>
      <c r="D5" s="77">
        <v>0</v>
      </c>
      <c r="E5" s="77">
        <v>0</v>
      </c>
      <c r="F5" s="77">
        <v>0</v>
      </c>
      <c r="G5" s="77">
        <v>0</v>
      </c>
      <c r="H5" s="77">
        <v>262</v>
      </c>
      <c r="I5" s="77">
        <v>1710</v>
      </c>
      <c r="J5" s="77">
        <v>63</v>
      </c>
    </row>
    <row r="6" spans="1:10" x14ac:dyDescent="0.3">
      <c r="A6" s="169" t="s">
        <v>751</v>
      </c>
      <c r="B6" s="77">
        <v>0</v>
      </c>
      <c r="C6" s="77">
        <v>0</v>
      </c>
      <c r="D6" s="77">
        <v>0</v>
      </c>
      <c r="E6" s="77">
        <v>0</v>
      </c>
      <c r="F6" s="77">
        <v>0</v>
      </c>
      <c r="G6" s="77">
        <v>0</v>
      </c>
      <c r="H6" s="77">
        <v>187709</v>
      </c>
      <c r="I6" s="77">
        <v>344858</v>
      </c>
      <c r="J6" s="77">
        <v>9122</v>
      </c>
    </row>
    <row r="7" spans="1:10" x14ac:dyDescent="0.3">
      <c r="A7" s="169" t="s">
        <v>752</v>
      </c>
      <c r="B7" s="77">
        <v>23851</v>
      </c>
      <c r="C7" s="77">
        <v>435767</v>
      </c>
      <c r="D7" s="77">
        <v>1417</v>
      </c>
      <c r="E7" s="77">
        <v>0</v>
      </c>
      <c r="F7" s="77">
        <v>0</v>
      </c>
      <c r="G7" s="77">
        <v>0</v>
      </c>
      <c r="H7" s="77">
        <v>228970</v>
      </c>
      <c r="I7" s="77">
        <v>262323</v>
      </c>
      <c r="J7" s="77">
        <v>6521</v>
      </c>
    </row>
    <row r="8" spans="1:10" x14ac:dyDescent="0.3">
      <c r="A8" s="169" t="s">
        <v>753</v>
      </c>
      <c r="B8" s="77">
        <v>21620</v>
      </c>
      <c r="C8" s="77">
        <v>157885</v>
      </c>
      <c r="D8" s="77">
        <v>2132</v>
      </c>
      <c r="E8" s="77">
        <v>0</v>
      </c>
      <c r="F8" s="77">
        <v>0</v>
      </c>
      <c r="G8" s="77">
        <v>0</v>
      </c>
      <c r="H8" s="77">
        <v>494558</v>
      </c>
      <c r="I8" s="77">
        <v>675691</v>
      </c>
      <c r="J8" s="77">
        <v>30442</v>
      </c>
    </row>
    <row r="9" spans="1:10" x14ac:dyDescent="0.3">
      <c r="A9" s="169" t="s">
        <v>754</v>
      </c>
      <c r="B9" s="77">
        <v>134</v>
      </c>
      <c r="C9" s="77">
        <v>1374</v>
      </c>
      <c r="D9" s="77">
        <v>25</v>
      </c>
      <c r="E9" s="77">
        <v>4271</v>
      </c>
      <c r="F9" s="77">
        <v>5524</v>
      </c>
      <c r="G9" s="77">
        <v>176</v>
      </c>
      <c r="H9" s="77">
        <v>32894</v>
      </c>
      <c r="I9" s="77">
        <v>44647</v>
      </c>
      <c r="J9" s="77">
        <v>1278</v>
      </c>
    </row>
    <row r="10" spans="1:10" x14ac:dyDescent="0.3">
      <c r="A10" s="169" t="s">
        <v>755</v>
      </c>
      <c r="B10" s="77">
        <v>234</v>
      </c>
      <c r="C10" s="77">
        <v>335</v>
      </c>
      <c r="D10" s="77">
        <v>34</v>
      </c>
      <c r="E10" s="77">
        <v>285</v>
      </c>
      <c r="F10" s="77">
        <v>350</v>
      </c>
      <c r="G10" s="77">
        <v>27</v>
      </c>
      <c r="H10" s="77">
        <v>261357</v>
      </c>
      <c r="I10" s="77">
        <v>333630</v>
      </c>
      <c r="J10" s="77">
        <v>10720</v>
      </c>
    </row>
    <row r="11" spans="1:10" x14ac:dyDescent="0.3">
      <c r="A11" s="169" t="s">
        <v>756</v>
      </c>
      <c r="B11" s="77">
        <v>88</v>
      </c>
      <c r="C11" s="77">
        <v>238</v>
      </c>
      <c r="D11" s="77">
        <v>21</v>
      </c>
      <c r="E11" s="77">
        <v>4178</v>
      </c>
      <c r="F11" s="77">
        <v>5782</v>
      </c>
      <c r="G11" s="77">
        <v>199</v>
      </c>
      <c r="H11" s="77">
        <v>484885</v>
      </c>
      <c r="I11" s="77">
        <v>539784</v>
      </c>
      <c r="J11" s="77">
        <v>16092</v>
      </c>
    </row>
    <row r="12" spans="1:10" x14ac:dyDescent="0.3">
      <c r="A12" s="169" t="s">
        <v>757</v>
      </c>
      <c r="B12" s="77">
        <v>17233</v>
      </c>
      <c r="C12" s="77">
        <v>27750</v>
      </c>
      <c r="D12" s="77">
        <v>1308</v>
      </c>
      <c r="E12" s="77">
        <v>0</v>
      </c>
      <c r="F12" s="77">
        <v>0</v>
      </c>
      <c r="G12" s="77">
        <v>0</v>
      </c>
      <c r="H12" s="77">
        <v>1034609</v>
      </c>
      <c r="I12" s="77">
        <v>1187750</v>
      </c>
      <c r="J12" s="77">
        <v>24048</v>
      </c>
    </row>
    <row r="13" spans="1:10" x14ac:dyDescent="0.3">
      <c r="A13" s="169" t="s">
        <v>758</v>
      </c>
      <c r="B13" s="77">
        <v>0</v>
      </c>
      <c r="C13" s="77">
        <v>0</v>
      </c>
      <c r="D13" s="77">
        <v>0</v>
      </c>
      <c r="E13" s="77">
        <v>0</v>
      </c>
      <c r="F13" s="77">
        <v>0</v>
      </c>
      <c r="G13" s="77">
        <v>0</v>
      </c>
      <c r="H13" s="77">
        <v>1405</v>
      </c>
      <c r="I13" s="77">
        <v>2524</v>
      </c>
      <c r="J13" s="77">
        <v>223</v>
      </c>
    </row>
    <row r="14" spans="1:10" x14ac:dyDescent="0.3">
      <c r="A14" s="169" t="s">
        <v>759</v>
      </c>
      <c r="B14" s="77">
        <v>0</v>
      </c>
      <c r="C14" s="77">
        <v>0</v>
      </c>
      <c r="D14" s="77">
        <v>0</v>
      </c>
      <c r="E14" s="77">
        <v>0</v>
      </c>
      <c r="F14" s="77">
        <v>0</v>
      </c>
      <c r="G14" s="77">
        <v>0</v>
      </c>
      <c r="H14" s="77">
        <v>2063</v>
      </c>
      <c r="I14" s="77">
        <v>3977</v>
      </c>
      <c r="J14" s="77">
        <v>319</v>
      </c>
    </row>
    <row r="15" spans="1:10" x14ac:dyDescent="0.3">
      <c r="A15" s="169" t="s">
        <v>760</v>
      </c>
      <c r="B15" s="77">
        <v>3693</v>
      </c>
      <c r="C15" s="77">
        <v>6794</v>
      </c>
      <c r="D15" s="77">
        <v>510</v>
      </c>
      <c r="E15" s="77">
        <v>0</v>
      </c>
      <c r="F15" s="77">
        <v>0</v>
      </c>
      <c r="G15" s="77">
        <v>0</v>
      </c>
      <c r="H15" s="77">
        <v>38</v>
      </c>
      <c r="I15" s="77">
        <v>108</v>
      </c>
      <c r="J15" s="77">
        <v>7</v>
      </c>
    </row>
    <row r="16" spans="1:10" x14ac:dyDescent="0.3">
      <c r="A16" s="169" t="s">
        <v>761</v>
      </c>
      <c r="B16" s="77">
        <v>1590</v>
      </c>
      <c r="C16" s="77">
        <v>3012</v>
      </c>
      <c r="D16" s="77">
        <v>252</v>
      </c>
      <c r="E16" s="77">
        <v>0</v>
      </c>
      <c r="F16" s="77">
        <v>0</v>
      </c>
      <c r="G16" s="77">
        <v>0</v>
      </c>
      <c r="H16" s="77">
        <v>5626</v>
      </c>
      <c r="I16" s="77">
        <v>9954</v>
      </c>
      <c r="J16" s="77">
        <v>805</v>
      </c>
    </row>
    <row r="17" spans="1:10" x14ac:dyDescent="0.3">
      <c r="A17" s="169" t="s">
        <v>762</v>
      </c>
      <c r="B17" s="77">
        <v>7844</v>
      </c>
      <c r="C17" s="77">
        <v>10875</v>
      </c>
      <c r="D17" s="77">
        <v>730</v>
      </c>
      <c r="E17" s="77">
        <v>0</v>
      </c>
      <c r="F17" s="77">
        <v>0</v>
      </c>
      <c r="G17" s="77">
        <v>0</v>
      </c>
      <c r="H17" s="77">
        <v>235597</v>
      </c>
      <c r="I17" s="77">
        <v>391419</v>
      </c>
      <c r="J17" s="77">
        <v>13805</v>
      </c>
    </row>
    <row r="18" spans="1:10" x14ac:dyDescent="0.3">
      <c r="A18" s="169" t="s">
        <v>763</v>
      </c>
      <c r="B18" s="77">
        <v>0</v>
      </c>
      <c r="C18" s="77">
        <v>0</v>
      </c>
      <c r="D18" s="77">
        <v>0</v>
      </c>
      <c r="E18" s="77">
        <v>0</v>
      </c>
      <c r="F18" s="77">
        <v>0</v>
      </c>
      <c r="G18" s="77">
        <v>0</v>
      </c>
      <c r="H18" s="77">
        <v>3328</v>
      </c>
      <c r="I18" s="77">
        <v>4765</v>
      </c>
      <c r="J18" s="77">
        <v>247</v>
      </c>
    </row>
    <row r="19" spans="1:10" x14ac:dyDescent="0.3">
      <c r="A19" s="169" t="s">
        <v>764</v>
      </c>
      <c r="B19" s="77">
        <v>0</v>
      </c>
      <c r="C19" s="77">
        <v>0</v>
      </c>
      <c r="D19" s="77">
        <v>0</v>
      </c>
      <c r="E19" s="77">
        <v>0</v>
      </c>
      <c r="F19" s="77">
        <v>0</v>
      </c>
      <c r="G19" s="77">
        <v>0</v>
      </c>
      <c r="H19" s="77">
        <v>1241</v>
      </c>
      <c r="I19" s="77">
        <v>1911</v>
      </c>
      <c r="J19" s="77">
        <v>126</v>
      </c>
    </row>
    <row r="20" spans="1:10" x14ac:dyDescent="0.3">
      <c r="A20" s="169" t="s">
        <v>765</v>
      </c>
      <c r="B20">
        <v>0</v>
      </c>
      <c r="C20">
        <v>0</v>
      </c>
      <c r="D20">
        <v>0</v>
      </c>
      <c r="E20">
        <v>0</v>
      </c>
      <c r="F20">
        <v>0</v>
      </c>
      <c r="G20">
        <v>0</v>
      </c>
      <c r="H20">
        <v>0</v>
      </c>
      <c r="I20">
        <v>0</v>
      </c>
      <c r="J20">
        <v>0</v>
      </c>
    </row>
    <row r="21" spans="1:10" x14ac:dyDescent="0.3">
      <c r="A21" s="169" t="s">
        <v>766</v>
      </c>
      <c r="B21">
        <v>0</v>
      </c>
      <c r="C21">
        <v>0</v>
      </c>
      <c r="D21">
        <v>0</v>
      </c>
      <c r="E21">
        <v>0</v>
      </c>
      <c r="F21">
        <v>0</v>
      </c>
      <c r="G21">
        <v>0</v>
      </c>
      <c r="H21">
        <v>0</v>
      </c>
      <c r="I21">
        <v>0</v>
      </c>
      <c r="J21">
        <v>0</v>
      </c>
    </row>
    <row r="22" spans="1:10" x14ac:dyDescent="0.3">
      <c r="A22" s="169" t="s">
        <v>767</v>
      </c>
      <c r="B22">
        <v>0</v>
      </c>
      <c r="C22">
        <v>0</v>
      </c>
      <c r="D22">
        <v>0</v>
      </c>
      <c r="E22">
        <v>0</v>
      </c>
      <c r="F22">
        <v>0</v>
      </c>
      <c r="G22">
        <v>0</v>
      </c>
      <c r="H22">
        <v>0</v>
      </c>
      <c r="I22">
        <v>0</v>
      </c>
      <c r="J22">
        <v>0</v>
      </c>
    </row>
    <row r="23" spans="1:10" x14ac:dyDescent="0.3">
      <c r="A23" s="169" t="s">
        <v>768</v>
      </c>
      <c r="B23">
        <v>0</v>
      </c>
      <c r="C23">
        <v>0</v>
      </c>
      <c r="D23">
        <v>0</v>
      </c>
      <c r="E23">
        <v>0</v>
      </c>
      <c r="F23">
        <v>0</v>
      </c>
      <c r="G23">
        <v>0</v>
      </c>
      <c r="H23">
        <v>0</v>
      </c>
      <c r="I23">
        <v>0</v>
      </c>
      <c r="J23">
        <v>0</v>
      </c>
    </row>
    <row r="24" spans="1:10" x14ac:dyDescent="0.3">
      <c r="A24" s="169" t="s">
        <v>769</v>
      </c>
      <c r="B24" s="77">
        <v>0</v>
      </c>
      <c r="C24" s="77">
        <v>0</v>
      </c>
      <c r="D24" s="77">
        <v>0</v>
      </c>
      <c r="E24" s="77">
        <v>0</v>
      </c>
      <c r="F24" s="77">
        <v>0</v>
      </c>
      <c r="G24" s="77">
        <v>0</v>
      </c>
      <c r="H24" s="77">
        <v>25</v>
      </c>
      <c r="I24" s="77">
        <v>56</v>
      </c>
      <c r="J24" s="77">
        <v>5</v>
      </c>
    </row>
    <row r="25" spans="1:10" x14ac:dyDescent="0.3">
      <c r="A25" s="169" t="s">
        <v>770</v>
      </c>
      <c r="B25" s="77">
        <v>468</v>
      </c>
      <c r="C25" s="77">
        <v>934</v>
      </c>
      <c r="D25" s="77">
        <v>67</v>
      </c>
      <c r="E25" s="77">
        <v>0</v>
      </c>
      <c r="F25" s="77">
        <v>0</v>
      </c>
      <c r="G25" s="77">
        <v>0</v>
      </c>
      <c r="H25" s="77">
        <v>0</v>
      </c>
      <c r="I25" s="77">
        <v>0</v>
      </c>
      <c r="J25" s="77">
        <v>0</v>
      </c>
    </row>
    <row r="26" spans="1:10" x14ac:dyDescent="0.3">
      <c r="A26" s="169" t="s">
        <v>771</v>
      </c>
      <c r="B26" s="77">
        <v>41507</v>
      </c>
      <c r="C26" s="77">
        <v>348753</v>
      </c>
      <c r="D26" s="77">
        <v>2035</v>
      </c>
      <c r="E26" s="77">
        <v>0</v>
      </c>
      <c r="F26" s="77">
        <v>0</v>
      </c>
      <c r="G26" s="77">
        <v>0</v>
      </c>
      <c r="H26" s="77">
        <v>1810</v>
      </c>
      <c r="I26" s="77">
        <v>3808</v>
      </c>
      <c r="J26" s="77">
        <v>220</v>
      </c>
    </row>
    <row r="27" spans="1:10" x14ac:dyDescent="0.3">
      <c r="A27" s="169" t="s">
        <v>772</v>
      </c>
      <c r="B27" s="77">
        <v>0</v>
      </c>
      <c r="C27" s="77">
        <v>0</v>
      </c>
      <c r="D27" s="77">
        <v>0</v>
      </c>
      <c r="E27" s="77">
        <v>0</v>
      </c>
      <c r="F27" s="77">
        <v>0</v>
      </c>
      <c r="G27" s="77">
        <v>0</v>
      </c>
      <c r="H27" s="77">
        <v>106</v>
      </c>
      <c r="I27" s="77">
        <v>214</v>
      </c>
      <c r="J27" s="77">
        <v>27</v>
      </c>
    </row>
    <row r="28" spans="1:10" x14ac:dyDescent="0.3">
      <c r="A28" s="169" t="s">
        <v>773</v>
      </c>
      <c r="B28" s="77">
        <v>0</v>
      </c>
      <c r="C28" s="77">
        <v>0</v>
      </c>
      <c r="D28" s="77">
        <v>0</v>
      </c>
      <c r="E28" s="77">
        <v>0</v>
      </c>
      <c r="F28" s="77">
        <v>0</v>
      </c>
      <c r="G28" s="77">
        <v>0</v>
      </c>
      <c r="H28" s="77">
        <v>63</v>
      </c>
      <c r="I28" s="77">
        <v>141</v>
      </c>
      <c r="J28" s="77">
        <v>13</v>
      </c>
    </row>
    <row r="29" spans="1:10" x14ac:dyDescent="0.3">
      <c r="A29" s="169" t="s">
        <v>774</v>
      </c>
      <c r="B29" s="77">
        <v>340</v>
      </c>
      <c r="C29" s="77">
        <v>650</v>
      </c>
      <c r="D29" s="77">
        <v>46</v>
      </c>
      <c r="E29" s="77">
        <v>0</v>
      </c>
      <c r="F29" s="77">
        <v>0</v>
      </c>
      <c r="G29" s="77">
        <v>0</v>
      </c>
      <c r="H29" s="77">
        <v>0</v>
      </c>
      <c r="I29" s="77">
        <v>0</v>
      </c>
      <c r="J29" s="77">
        <v>0</v>
      </c>
    </row>
    <row r="30" spans="1:10" x14ac:dyDescent="0.3">
      <c r="A30" s="169" t="s">
        <v>775</v>
      </c>
      <c r="B30">
        <v>0</v>
      </c>
      <c r="C30">
        <v>0</v>
      </c>
      <c r="D30">
        <v>0</v>
      </c>
      <c r="E30">
        <v>0</v>
      </c>
      <c r="F30">
        <v>0</v>
      </c>
      <c r="G30">
        <v>0</v>
      </c>
      <c r="H30">
        <v>0</v>
      </c>
      <c r="I30">
        <v>0</v>
      </c>
      <c r="J30">
        <v>0</v>
      </c>
    </row>
    <row r="31" spans="1:10" x14ac:dyDescent="0.3">
      <c r="A31" s="169" t="s">
        <v>776</v>
      </c>
      <c r="B31">
        <v>0</v>
      </c>
      <c r="C31">
        <v>0</v>
      </c>
      <c r="D31">
        <v>0</v>
      </c>
      <c r="E31">
        <v>0</v>
      </c>
      <c r="F31">
        <v>0</v>
      </c>
      <c r="G31">
        <v>0</v>
      </c>
      <c r="H31">
        <v>0</v>
      </c>
      <c r="I31">
        <v>0</v>
      </c>
      <c r="J31">
        <v>0</v>
      </c>
    </row>
    <row r="32" spans="1:10" x14ac:dyDescent="0.3">
      <c r="A32" s="169" t="s">
        <v>777</v>
      </c>
      <c r="B32">
        <v>0</v>
      </c>
      <c r="C32">
        <v>0</v>
      </c>
      <c r="D32">
        <v>0</v>
      </c>
      <c r="E32">
        <v>0</v>
      </c>
      <c r="F32">
        <v>0</v>
      </c>
      <c r="G32">
        <v>0</v>
      </c>
      <c r="H32">
        <v>0</v>
      </c>
      <c r="I32">
        <v>0</v>
      </c>
      <c r="J32">
        <v>0</v>
      </c>
    </row>
    <row r="33" spans="1:10" x14ac:dyDescent="0.3">
      <c r="A33" s="169" t="s">
        <v>778</v>
      </c>
      <c r="B33">
        <v>0</v>
      </c>
      <c r="C33">
        <v>0</v>
      </c>
      <c r="D33">
        <v>0</v>
      </c>
      <c r="E33">
        <v>0</v>
      </c>
      <c r="F33">
        <v>0</v>
      </c>
      <c r="G33">
        <v>0</v>
      </c>
      <c r="H33">
        <v>0</v>
      </c>
      <c r="I33">
        <v>0</v>
      </c>
      <c r="J33">
        <v>0</v>
      </c>
    </row>
    <row r="34" spans="1:10" x14ac:dyDescent="0.3">
      <c r="A34" s="169" t="s">
        <v>779</v>
      </c>
      <c r="B34" s="77">
        <v>126</v>
      </c>
      <c r="C34" s="77">
        <v>210</v>
      </c>
      <c r="D34" s="77">
        <v>12</v>
      </c>
      <c r="E34" s="77">
        <v>33312</v>
      </c>
      <c r="F34" s="77">
        <v>34300</v>
      </c>
      <c r="G34" s="77">
        <v>1045</v>
      </c>
      <c r="H34" s="77">
        <v>547054</v>
      </c>
      <c r="I34" s="77">
        <v>588686</v>
      </c>
      <c r="J34" s="77">
        <v>9004</v>
      </c>
    </row>
    <row r="35" spans="1:10" x14ac:dyDescent="0.3">
      <c r="A35" s="169" t="s">
        <v>780</v>
      </c>
      <c r="B35" s="77">
        <v>1944</v>
      </c>
      <c r="C35" s="77">
        <v>3325</v>
      </c>
      <c r="D35" s="77">
        <v>130</v>
      </c>
      <c r="E35" s="77">
        <v>0</v>
      </c>
      <c r="F35" s="77">
        <v>0</v>
      </c>
      <c r="G35" s="77">
        <v>0</v>
      </c>
      <c r="H35" s="77">
        <v>371819</v>
      </c>
      <c r="I35" s="77">
        <v>542242</v>
      </c>
      <c r="J35" s="77">
        <v>7819</v>
      </c>
    </row>
    <row r="36" spans="1:10" x14ac:dyDescent="0.3">
      <c r="A36" s="169" t="s">
        <v>781</v>
      </c>
      <c r="B36" s="77">
        <v>2958</v>
      </c>
      <c r="C36" s="77">
        <v>3211</v>
      </c>
      <c r="D36" s="77">
        <v>16</v>
      </c>
      <c r="E36" s="77">
        <v>38800</v>
      </c>
      <c r="F36" s="77">
        <v>41000</v>
      </c>
      <c r="G36" s="77">
        <v>509</v>
      </c>
      <c r="H36" s="77">
        <v>73004</v>
      </c>
      <c r="I36" s="77">
        <v>93747</v>
      </c>
      <c r="J36" s="77">
        <v>2194</v>
      </c>
    </row>
    <row r="37" spans="1:10" x14ac:dyDescent="0.3">
      <c r="A37" s="169" t="s">
        <v>782</v>
      </c>
      <c r="B37" s="77">
        <v>0</v>
      </c>
      <c r="C37" s="77">
        <v>63</v>
      </c>
      <c r="D37" s="77">
        <v>0</v>
      </c>
      <c r="E37" s="77">
        <v>0</v>
      </c>
      <c r="F37" s="77">
        <v>0</v>
      </c>
      <c r="G37" s="77">
        <v>0</v>
      </c>
      <c r="H37" s="77">
        <v>103</v>
      </c>
      <c r="I37" s="77">
        <v>114</v>
      </c>
      <c r="J37" s="77">
        <v>21</v>
      </c>
    </row>
    <row r="38" spans="1:10" x14ac:dyDescent="0.3">
      <c r="A38" s="169" t="s">
        <v>783</v>
      </c>
      <c r="B38" s="77">
        <v>10237</v>
      </c>
      <c r="C38" s="77">
        <v>23876</v>
      </c>
      <c r="D38" s="77">
        <v>1004</v>
      </c>
      <c r="E38" s="77">
        <v>0</v>
      </c>
      <c r="F38" s="77">
        <v>0</v>
      </c>
      <c r="G38" s="77">
        <v>0</v>
      </c>
      <c r="H38" s="77">
        <v>58772</v>
      </c>
      <c r="I38" s="77">
        <v>72482</v>
      </c>
      <c r="J38" s="77">
        <v>8772</v>
      </c>
    </row>
    <row r="39" spans="1:10" x14ac:dyDescent="0.3">
      <c r="A39" s="169" t="s">
        <v>784</v>
      </c>
      <c r="B39" s="77">
        <v>104</v>
      </c>
      <c r="C39" s="77">
        <v>224</v>
      </c>
      <c r="D39" s="77">
        <v>14</v>
      </c>
      <c r="E39" s="77">
        <v>0</v>
      </c>
      <c r="F39" s="77">
        <v>0</v>
      </c>
      <c r="G39" s="77">
        <v>0</v>
      </c>
      <c r="H39" s="77">
        <v>62384</v>
      </c>
      <c r="I39" s="77">
        <v>136143</v>
      </c>
      <c r="J39" s="77">
        <v>3376</v>
      </c>
    </row>
    <row r="40" spans="1:10" x14ac:dyDescent="0.3">
      <c r="A40" s="169" t="s">
        <v>785</v>
      </c>
      <c r="B40" s="77">
        <v>0</v>
      </c>
      <c r="C40" s="77">
        <v>0</v>
      </c>
      <c r="D40" s="77">
        <v>0</v>
      </c>
      <c r="E40" s="77">
        <v>0</v>
      </c>
      <c r="F40" s="77">
        <v>0</v>
      </c>
      <c r="G40" s="77">
        <v>0</v>
      </c>
      <c r="H40" s="77">
        <v>1544</v>
      </c>
      <c r="I40" s="77">
        <v>2938</v>
      </c>
      <c r="J40" s="77">
        <v>255</v>
      </c>
    </row>
    <row r="41" spans="1:10" x14ac:dyDescent="0.3">
      <c r="A41" s="169" t="s">
        <v>786</v>
      </c>
      <c r="B41" s="77">
        <v>163</v>
      </c>
      <c r="C41" s="77">
        <v>280</v>
      </c>
      <c r="D41" s="77">
        <v>25</v>
      </c>
      <c r="E41" s="77">
        <v>0</v>
      </c>
      <c r="F41" s="77">
        <v>0</v>
      </c>
      <c r="G41" s="77">
        <v>0</v>
      </c>
      <c r="H41" s="77">
        <v>39573</v>
      </c>
      <c r="I41" s="77">
        <v>60549</v>
      </c>
      <c r="J41" s="77">
        <v>4726</v>
      </c>
    </row>
    <row r="42" spans="1:10" x14ac:dyDescent="0.3">
      <c r="A42" s="169" t="s">
        <v>787</v>
      </c>
      <c r="B42" s="77">
        <v>345250</v>
      </c>
      <c r="C42" s="77">
        <v>608245</v>
      </c>
      <c r="D42" s="77">
        <v>11590</v>
      </c>
      <c r="E42" s="77">
        <v>0</v>
      </c>
      <c r="F42" s="77">
        <v>0</v>
      </c>
      <c r="G42" s="77">
        <v>0</v>
      </c>
      <c r="H42" s="77">
        <v>159703</v>
      </c>
      <c r="I42" s="77">
        <v>187495</v>
      </c>
      <c r="J42" s="77">
        <v>10813</v>
      </c>
    </row>
    <row r="43" spans="1:10" x14ac:dyDescent="0.3">
      <c r="A43" s="169" t="s">
        <v>788</v>
      </c>
      <c r="B43" s="77">
        <v>72553</v>
      </c>
      <c r="C43" s="77">
        <v>165971</v>
      </c>
      <c r="D43" s="77">
        <v>1481</v>
      </c>
      <c r="E43" s="77">
        <v>0</v>
      </c>
      <c r="F43" s="77">
        <v>0</v>
      </c>
      <c r="G43" s="77">
        <v>0</v>
      </c>
      <c r="H43" s="77">
        <v>34364</v>
      </c>
      <c r="I43" s="77">
        <v>48367</v>
      </c>
      <c r="J43" s="77">
        <v>2407</v>
      </c>
    </row>
    <row r="44" spans="1:10" x14ac:dyDescent="0.3">
      <c r="A44" s="169" t="s">
        <v>789</v>
      </c>
      <c r="B44" s="77">
        <v>12532</v>
      </c>
      <c r="C44" s="77">
        <v>19867</v>
      </c>
      <c r="D44" s="77">
        <v>1349</v>
      </c>
      <c r="E44" s="77">
        <v>0</v>
      </c>
      <c r="F44" s="77">
        <v>0</v>
      </c>
      <c r="G44" s="77">
        <v>0</v>
      </c>
      <c r="H44" s="77">
        <v>304</v>
      </c>
      <c r="I44" s="77">
        <v>594</v>
      </c>
      <c r="J44" s="77">
        <v>58</v>
      </c>
    </row>
    <row r="45" spans="1:10" x14ac:dyDescent="0.3">
      <c r="A45" s="169" t="s">
        <v>790</v>
      </c>
      <c r="B45" s="77">
        <v>44</v>
      </c>
      <c r="C45" s="77">
        <v>129</v>
      </c>
      <c r="D45" s="77">
        <v>11</v>
      </c>
      <c r="E45" s="77">
        <v>0</v>
      </c>
      <c r="F45" s="77">
        <v>0</v>
      </c>
      <c r="G45" s="77">
        <v>0</v>
      </c>
      <c r="H45" s="77">
        <v>58</v>
      </c>
      <c r="I45" s="77">
        <v>101</v>
      </c>
      <c r="J45" s="77">
        <v>9</v>
      </c>
    </row>
    <row r="46" spans="1:10" x14ac:dyDescent="0.3">
      <c r="A46" s="169" t="s">
        <v>791</v>
      </c>
      <c r="B46" s="77">
        <v>0</v>
      </c>
      <c r="C46" s="77">
        <v>0</v>
      </c>
      <c r="D46" s="77">
        <v>0</v>
      </c>
      <c r="E46" s="77">
        <v>0</v>
      </c>
      <c r="F46" s="77">
        <v>0</v>
      </c>
      <c r="G46" s="77">
        <v>0</v>
      </c>
      <c r="H46" s="77">
        <v>37514</v>
      </c>
      <c r="I46" s="77">
        <v>52322</v>
      </c>
      <c r="J46" s="77">
        <v>1254</v>
      </c>
    </row>
    <row r="47" spans="1:10" x14ac:dyDescent="0.3">
      <c r="A47" s="169" t="s">
        <v>792</v>
      </c>
      <c r="B47">
        <v>0</v>
      </c>
      <c r="C47">
        <v>0</v>
      </c>
      <c r="D47">
        <v>0</v>
      </c>
      <c r="E47">
        <v>0</v>
      </c>
      <c r="F47">
        <v>0</v>
      </c>
      <c r="G47">
        <v>0</v>
      </c>
      <c r="H47">
        <v>0</v>
      </c>
      <c r="I47">
        <v>0</v>
      </c>
      <c r="J47">
        <v>0</v>
      </c>
    </row>
    <row r="48" spans="1:10" x14ac:dyDescent="0.3">
      <c r="A48" s="169" t="s">
        <v>793</v>
      </c>
      <c r="B48">
        <v>0</v>
      </c>
      <c r="C48">
        <v>0</v>
      </c>
      <c r="D48">
        <v>0</v>
      </c>
      <c r="E48">
        <v>0</v>
      </c>
      <c r="F48">
        <v>0</v>
      </c>
      <c r="G48">
        <v>0</v>
      </c>
      <c r="H48">
        <v>0</v>
      </c>
      <c r="I48">
        <v>0</v>
      </c>
      <c r="J48">
        <v>0</v>
      </c>
    </row>
    <row r="49" spans="1:10" x14ac:dyDescent="0.3">
      <c r="A49" s="169" t="s">
        <v>794</v>
      </c>
      <c r="B49">
        <v>0</v>
      </c>
      <c r="C49">
        <v>0</v>
      </c>
      <c r="D49">
        <v>0</v>
      </c>
      <c r="E49">
        <v>0</v>
      </c>
      <c r="F49">
        <v>0</v>
      </c>
      <c r="G49">
        <v>0</v>
      </c>
      <c r="H49">
        <v>0</v>
      </c>
      <c r="I49">
        <v>0</v>
      </c>
      <c r="J49">
        <v>0</v>
      </c>
    </row>
    <row r="50" spans="1:10" x14ac:dyDescent="0.3">
      <c r="A50" s="169" t="s">
        <v>795</v>
      </c>
      <c r="B50">
        <v>0</v>
      </c>
      <c r="C50">
        <v>0</v>
      </c>
      <c r="D50">
        <v>0</v>
      </c>
      <c r="E50">
        <v>0</v>
      </c>
      <c r="F50">
        <v>0</v>
      </c>
      <c r="G50">
        <v>0</v>
      </c>
      <c r="H50">
        <v>0</v>
      </c>
      <c r="I50">
        <v>0</v>
      </c>
      <c r="J50">
        <v>0</v>
      </c>
    </row>
    <row r="51" spans="1:10" x14ac:dyDescent="0.3">
      <c r="A51" s="169" t="s">
        <v>796</v>
      </c>
      <c r="B51">
        <v>0</v>
      </c>
      <c r="C51">
        <v>0</v>
      </c>
      <c r="D51">
        <v>0</v>
      </c>
      <c r="E51">
        <v>0</v>
      </c>
      <c r="F51">
        <v>0</v>
      </c>
      <c r="G51">
        <v>0</v>
      </c>
      <c r="H51">
        <v>0</v>
      </c>
      <c r="I51">
        <v>0</v>
      </c>
      <c r="J51">
        <v>0</v>
      </c>
    </row>
    <row r="52" spans="1:10" x14ac:dyDescent="0.3">
      <c r="A52" s="169" t="s">
        <v>797</v>
      </c>
      <c r="B52" s="77">
        <v>0</v>
      </c>
      <c r="C52" s="77">
        <v>0</v>
      </c>
      <c r="D52" s="77">
        <v>0</v>
      </c>
      <c r="E52" s="77">
        <v>0</v>
      </c>
      <c r="F52" s="77">
        <v>0</v>
      </c>
      <c r="G52" s="77">
        <v>0</v>
      </c>
      <c r="H52" s="77">
        <v>188</v>
      </c>
      <c r="I52" s="77">
        <v>153</v>
      </c>
      <c r="J52" s="77">
        <v>17</v>
      </c>
    </row>
    <row r="53" spans="1:10" x14ac:dyDescent="0.3">
      <c r="A53" s="169" t="s">
        <v>798</v>
      </c>
      <c r="B53" s="77">
        <v>0</v>
      </c>
      <c r="C53" s="77">
        <v>0</v>
      </c>
      <c r="D53" s="77">
        <v>0</v>
      </c>
      <c r="E53" s="77">
        <v>0</v>
      </c>
      <c r="F53" s="77">
        <v>0</v>
      </c>
      <c r="G53" s="77">
        <v>0</v>
      </c>
      <c r="H53" s="77">
        <v>550</v>
      </c>
      <c r="I53" s="77">
        <v>1086</v>
      </c>
      <c r="J53" s="77">
        <v>91</v>
      </c>
    </row>
    <row r="54" spans="1:10" x14ac:dyDescent="0.3">
      <c r="A54" s="169" t="s">
        <v>799</v>
      </c>
      <c r="B54" s="77">
        <v>39</v>
      </c>
      <c r="C54" s="77">
        <v>109</v>
      </c>
      <c r="D54" s="77">
        <v>14</v>
      </c>
      <c r="E54" s="77">
        <v>0</v>
      </c>
      <c r="F54" s="77">
        <v>0</v>
      </c>
      <c r="G54" s="77">
        <v>0</v>
      </c>
      <c r="H54" s="77">
        <v>368</v>
      </c>
      <c r="I54" s="77">
        <v>482</v>
      </c>
      <c r="J54" s="77">
        <v>21</v>
      </c>
    </row>
    <row r="55" spans="1:10" x14ac:dyDescent="0.3">
      <c r="A55" s="169" t="s">
        <v>800</v>
      </c>
      <c r="B55" s="77">
        <v>331</v>
      </c>
      <c r="C55" s="77">
        <v>527</v>
      </c>
      <c r="D55" s="77">
        <v>64</v>
      </c>
      <c r="E55" s="77">
        <v>400</v>
      </c>
      <c r="F55" s="77">
        <v>538</v>
      </c>
      <c r="G55" s="77">
        <v>46</v>
      </c>
      <c r="H55" s="77">
        <v>141484</v>
      </c>
      <c r="I55" s="77">
        <v>187182</v>
      </c>
      <c r="J55" s="77">
        <v>4122</v>
      </c>
    </row>
    <row r="56" spans="1:10" x14ac:dyDescent="0.3">
      <c r="A56" s="169" t="s">
        <v>801</v>
      </c>
      <c r="B56" s="77">
        <v>25</v>
      </c>
      <c r="C56" s="77">
        <v>50</v>
      </c>
      <c r="D56" s="77">
        <v>10</v>
      </c>
      <c r="E56" s="77">
        <v>0</v>
      </c>
      <c r="F56" s="77">
        <v>0</v>
      </c>
      <c r="G56" s="77">
        <v>0</v>
      </c>
      <c r="H56" s="77">
        <v>272967</v>
      </c>
      <c r="I56" s="77">
        <v>338449</v>
      </c>
      <c r="J56" s="77">
        <v>10411</v>
      </c>
    </row>
    <row r="57" spans="1:10" x14ac:dyDescent="0.3">
      <c r="A57" s="169" t="s">
        <v>802</v>
      </c>
      <c r="B57" s="77">
        <v>16</v>
      </c>
      <c r="C57" s="77">
        <v>24</v>
      </c>
      <c r="D57" s="77">
        <v>2</v>
      </c>
      <c r="E57" s="77">
        <v>0</v>
      </c>
      <c r="F57" s="77">
        <v>0</v>
      </c>
      <c r="G57" s="77">
        <v>0</v>
      </c>
      <c r="H57" s="77">
        <v>0</v>
      </c>
      <c r="I57" s="77">
        <v>0</v>
      </c>
      <c r="J57" s="77">
        <v>0</v>
      </c>
    </row>
    <row r="58" spans="1:10" x14ac:dyDescent="0.3">
      <c r="A58" s="169" t="s">
        <v>803</v>
      </c>
      <c r="B58" s="77">
        <v>0</v>
      </c>
      <c r="C58" s="77">
        <v>0</v>
      </c>
      <c r="D58" s="77">
        <v>0</v>
      </c>
      <c r="E58" s="77">
        <v>0</v>
      </c>
      <c r="F58" s="77">
        <v>0</v>
      </c>
      <c r="G58" s="77">
        <v>0</v>
      </c>
      <c r="H58" s="77">
        <v>555</v>
      </c>
      <c r="I58" s="77">
        <v>820</v>
      </c>
      <c r="J58" s="77">
        <v>53</v>
      </c>
    </row>
    <row r="59" spans="1:10" x14ac:dyDescent="0.3">
      <c r="A59" s="169" t="s">
        <v>804</v>
      </c>
      <c r="B59" s="77">
        <v>0</v>
      </c>
      <c r="C59" s="77">
        <v>0</v>
      </c>
      <c r="D59" s="77">
        <v>0</v>
      </c>
      <c r="E59" s="77">
        <v>0</v>
      </c>
      <c r="F59" s="77">
        <v>0</v>
      </c>
      <c r="G59" s="77">
        <v>0</v>
      </c>
      <c r="H59" s="77">
        <v>113071</v>
      </c>
      <c r="I59" s="77">
        <v>135580</v>
      </c>
      <c r="J59" s="77">
        <v>1948</v>
      </c>
    </row>
    <row r="60" spans="1:10" x14ac:dyDescent="0.3">
      <c r="A60" s="169" t="s">
        <v>805</v>
      </c>
      <c r="B60" s="77">
        <v>0</v>
      </c>
      <c r="C60" s="77">
        <v>0</v>
      </c>
      <c r="D60" s="77">
        <v>0</v>
      </c>
      <c r="E60" s="77">
        <v>0</v>
      </c>
      <c r="F60" s="77">
        <v>0</v>
      </c>
      <c r="G60" s="77">
        <v>0</v>
      </c>
      <c r="H60" s="77">
        <v>6769</v>
      </c>
      <c r="I60" s="77">
        <v>11785</v>
      </c>
      <c r="J60" s="77">
        <v>726</v>
      </c>
    </row>
    <row r="61" spans="1:10" x14ac:dyDescent="0.3">
      <c r="A61" s="169" t="s">
        <v>806</v>
      </c>
      <c r="B61" s="77">
        <v>51</v>
      </c>
      <c r="C61" s="77">
        <v>69</v>
      </c>
      <c r="D61" s="77">
        <v>8</v>
      </c>
      <c r="E61" s="77">
        <v>0</v>
      </c>
      <c r="F61" s="77">
        <v>0</v>
      </c>
      <c r="G61" s="77">
        <v>0</v>
      </c>
      <c r="H61" s="77">
        <v>913</v>
      </c>
      <c r="I61" s="77">
        <v>1925</v>
      </c>
      <c r="J61" s="77">
        <v>69</v>
      </c>
    </row>
    <row r="62" spans="1:10" x14ac:dyDescent="0.3">
      <c r="A62" s="169" t="s">
        <v>807</v>
      </c>
      <c r="B62" s="77">
        <v>0</v>
      </c>
      <c r="C62" s="77">
        <v>0</v>
      </c>
      <c r="D62" s="77">
        <v>0</v>
      </c>
      <c r="E62" s="77">
        <v>0</v>
      </c>
      <c r="F62" s="77">
        <v>0</v>
      </c>
      <c r="G62" s="77">
        <v>0</v>
      </c>
      <c r="H62" s="77">
        <v>3185808</v>
      </c>
      <c r="I62" s="77">
        <v>3056807</v>
      </c>
      <c r="J62" s="77">
        <v>45896</v>
      </c>
    </row>
    <row r="63" spans="1:10" x14ac:dyDescent="0.3">
      <c r="A63" s="169" t="s">
        <v>808</v>
      </c>
      <c r="B63" s="77">
        <v>0</v>
      </c>
      <c r="C63" s="77">
        <v>0</v>
      </c>
      <c r="D63" s="77">
        <v>0</v>
      </c>
      <c r="E63" s="77">
        <v>0</v>
      </c>
      <c r="F63" s="77">
        <v>0</v>
      </c>
      <c r="G63" s="77">
        <v>0</v>
      </c>
      <c r="H63" s="77">
        <v>415956</v>
      </c>
      <c r="I63" s="77">
        <v>478945</v>
      </c>
      <c r="J63" s="77">
        <v>5747</v>
      </c>
    </row>
    <row r="64" spans="1:10" x14ac:dyDescent="0.3">
      <c r="A64" s="169" t="s">
        <v>809</v>
      </c>
      <c r="B64" s="77">
        <v>0</v>
      </c>
      <c r="C64" s="77">
        <v>0</v>
      </c>
      <c r="D64" s="77">
        <v>0</v>
      </c>
      <c r="E64" s="77">
        <v>0</v>
      </c>
      <c r="F64" s="77">
        <v>0</v>
      </c>
      <c r="G64" s="77">
        <v>0</v>
      </c>
      <c r="H64" s="77">
        <v>51676</v>
      </c>
      <c r="I64" s="77">
        <v>56258</v>
      </c>
      <c r="J64" s="77">
        <v>625</v>
      </c>
    </row>
    <row r="65" spans="1:10" x14ac:dyDescent="0.3">
      <c r="A65" s="169" t="s">
        <v>810</v>
      </c>
      <c r="B65" s="77">
        <v>0</v>
      </c>
      <c r="C65" s="77">
        <v>0</v>
      </c>
      <c r="D65" s="77">
        <v>0</v>
      </c>
      <c r="E65" s="77">
        <v>0</v>
      </c>
      <c r="F65" s="77">
        <v>0</v>
      </c>
      <c r="G65" s="77">
        <v>0</v>
      </c>
      <c r="H65" s="77">
        <v>110379</v>
      </c>
      <c r="I65" s="77">
        <v>130971</v>
      </c>
      <c r="J65" s="77">
        <v>1836</v>
      </c>
    </row>
    <row r="66" spans="1:10" x14ac:dyDescent="0.3">
      <c r="A66" s="169" t="s">
        <v>811</v>
      </c>
      <c r="B66" s="77">
        <v>1229</v>
      </c>
      <c r="C66" s="77">
        <v>3570</v>
      </c>
      <c r="D66" s="77">
        <v>122</v>
      </c>
      <c r="E66" s="77">
        <v>100</v>
      </c>
      <c r="F66" s="77">
        <v>125</v>
      </c>
      <c r="G66" s="77">
        <v>0</v>
      </c>
      <c r="H66" s="77">
        <v>91921</v>
      </c>
      <c r="I66" s="77">
        <v>126496</v>
      </c>
      <c r="J66" s="77">
        <v>4541</v>
      </c>
    </row>
    <row r="67" spans="1:10" x14ac:dyDescent="0.3">
      <c r="A67" s="169" t="s">
        <v>812</v>
      </c>
      <c r="B67" s="77">
        <v>0</v>
      </c>
      <c r="C67" s="77">
        <v>0</v>
      </c>
      <c r="D67" s="77">
        <v>0</v>
      </c>
      <c r="E67" s="77">
        <v>0</v>
      </c>
      <c r="F67" s="77">
        <v>0</v>
      </c>
      <c r="G67" s="77">
        <v>0</v>
      </c>
      <c r="H67" s="77">
        <v>108767</v>
      </c>
      <c r="I67" s="77">
        <v>114971</v>
      </c>
      <c r="J67" s="77">
        <v>2221</v>
      </c>
    </row>
    <row r="68" spans="1:10" x14ac:dyDescent="0.3">
      <c r="A68" s="169" t="s">
        <v>813</v>
      </c>
      <c r="B68" s="77">
        <v>0</v>
      </c>
      <c r="C68" s="77">
        <v>0</v>
      </c>
      <c r="D68" s="77">
        <v>0</v>
      </c>
      <c r="E68" s="77">
        <v>748430</v>
      </c>
      <c r="F68" s="77">
        <v>940700</v>
      </c>
      <c r="G68" s="77">
        <v>9180</v>
      </c>
      <c r="H68" s="77">
        <v>182319</v>
      </c>
      <c r="I68" s="77">
        <v>200050</v>
      </c>
      <c r="J68" s="77">
        <v>2440</v>
      </c>
    </row>
    <row r="69" spans="1:10" x14ac:dyDescent="0.3">
      <c r="A69" s="169" t="s">
        <v>814</v>
      </c>
      <c r="B69" s="77">
        <v>0</v>
      </c>
      <c r="C69" s="77">
        <v>0</v>
      </c>
      <c r="D69" s="77">
        <v>0</v>
      </c>
      <c r="E69" s="77">
        <v>0</v>
      </c>
      <c r="F69" s="77">
        <v>0</v>
      </c>
      <c r="G69" s="77">
        <v>0</v>
      </c>
      <c r="H69" s="77">
        <v>5068</v>
      </c>
      <c r="I69" s="77">
        <v>7076</v>
      </c>
      <c r="J69" s="77">
        <v>309</v>
      </c>
    </row>
    <row r="70" spans="1:10" x14ac:dyDescent="0.3">
      <c r="A70" s="169" t="s">
        <v>815</v>
      </c>
      <c r="B70" s="77">
        <v>0</v>
      </c>
      <c r="C70" s="77">
        <v>0</v>
      </c>
      <c r="D70" s="77">
        <v>0</v>
      </c>
      <c r="E70" s="77">
        <v>0</v>
      </c>
      <c r="F70" s="77">
        <v>0</v>
      </c>
      <c r="G70" s="77">
        <v>0</v>
      </c>
      <c r="H70" s="77">
        <v>33171</v>
      </c>
      <c r="I70" s="77">
        <v>44341</v>
      </c>
      <c r="J70" s="77">
        <v>1337</v>
      </c>
    </row>
    <row r="71" spans="1:10" x14ac:dyDescent="0.3">
      <c r="A71" s="169" t="s">
        <v>816</v>
      </c>
      <c r="B71" s="77">
        <v>790</v>
      </c>
      <c r="C71" s="77">
        <v>1053</v>
      </c>
      <c r="D71" s="77">
        <v>48</v>
      </c>
      <c r="E71" s="77">
        <v>0</v>
      </c>
      <c r="F71" s="77">
        <v>0</v>
      </c>
      <c r="G71" s="77">
        <v>0</v>
      </c>
      <c r="H71" s="77">
        <v>51396</v>
      </c>
      <c r="I71" s="77">
        <v>75168</v>
      </c>
      <c r="J71" s="77">
        <v>4178</v>
      </c>
    </row>
    <row r="72" spans="1:10" x14ac:dyDescent="0.3">
      <c r="A72" s="169" t="s">
        <v>817</v>
      </c>
      <c r="B72" s="77">
        <v>640</v>
      </c>
      <c r="C72" s="77">
        <v>900</v>
      </c>
      <c r="D72" s="77">
        <v>45</v>
      </c>
      <c r="E72" s="77">
        <v>0</v>
      </c>
      <c r="F72" s="77">
        <v>0</v>
      </c>
      <c r="G72" s="77">
        <v>0</v>
      </c>
      <c r="H72" s="77">
        <v>181271</v>
      </c>
      <c r="I72" s="77">
        <v>93917</v>
      </c>
      <c r="J72" s="77">
        <v>2757</v>
      </c>
    </row>
    <row r="73" spans="1:10" x14ac:dyDescent="0.3">
      <c r="A73" s="169" t="s">
        <v>818</v>
      </c>
      <c r="B73" s="77">
        <v>0</v>
      </c>
      <c r="C73" s="77">
        <v>292</v>
      </c>
      <c r="D73" s="77">
        <v>0</v>
      </c>
      <c r="E73" s="77">
        <v>0</v>
      </c>
      <c r="F73" s="77">
        <v>0</v>
      </c>
      <c r="G73" s="77">
        <v>0</v>
      </c>
      <c r="H73" s="77">
        <v>408</v>
      </c>
      <c r="I73" s="77">
        <v>667</v>
      </c>
      <c r="J73" s="77">
        <v>52</v>
      </c>
    </row>
    <row r="74" spans="1:10" x14ac:dyDescent="0.3">
      <c r="A74" s="169" t="s">
        <v>819</v>
      </c>
      <c r="B74" s="77">
        <v>0</v>
      </c>
      <c r="C74" s="77">
        <v>0</v>
      </c>
      <c r="D74" s="77">
        <v>0</v>
      </c>
      <c r="E74" s="77">
        <v>0</v>
      </c>
      <c r="F74" s="77">
        <v>0</v>
      </c>
      <c r="G74" s="77">
        <v>0</v>
      </c>
      <c r="H74" s="77">
        <v>796082</v>
      </c>
      <c r="I74" s="77">
        <v>883078</v>
      </c>
      <c r="J74" s="77">
        <v>10397</v>
      </c>
    </row>
    <row r="75" spans="1:10" x14ac:dyDescent="0.3">
      <c r="A75" s="169" t="s">
        <v>820</v>
      </c>
      <c r="B75" s="77">
        <v>0</v>
      </c>
      <c r="C75" s="77">
        <v>0</v>
      </c>
      <c r="D75" s="77">
        <v>0</v>
      </c>
      <c r="E75" s="77">
        <v>7648</v>
      </c>
      <c r="F75" s="77">
        <v>9359</v>
      </c>
      <c r="G75" s="77">
        <v>225</v>
      </c>
      <c r="H75" s="77">
        <v>20801</v>
      </c>
      <c r="I75" s="77">
        <v>27721</v>
      </c>
      <c r="J75" s="77">
        <v>1118</v>
      </c>
    </row>
    <row r="76" spans="1:10" x14ac:dyDescent="0.3">
      <c r="A76" s="169" t="s">
        <v>821</v>
      </c>
      <c r="B76" s="77">
        <v>0</v>
      </c>
      <c r="C76" s="77">
        <v>0</v>
      </c>
      <c r="D76" s="77">
        <v>0</v>
      </c>
      <c r="E76" s="77">
        <v>0</v>
      </c>
      <c r="F76" s="77">
        <v>0</v>
      </c>
      <c r="G76" s="77">
        <v>0</v>
      </c>
      <c r="H76" s="77">
        <v>1963</v>
      </c>
      <c r="I76" s="77">
        <v>3102</v>
      </c>
      <c r="J76" s="77">
        <v>230</v>
      </c>
    </row>
    <row r="77" spans="1:10" x14ac:dyDescent="0.3">
      <c r="A77" s="169" t="s">
        <v>822</v>
      </c>
      <c r="B77">
        <v>0</v>
      </c>
      <c r="C77">
        <v>0</v>
      </c>
      <c r="D77">
        <v>0</v>
      </c>
      <c r="E77">
        <v>0</v>
      </c>
      <c r="F77">
        <v>0</v>
      </c>
      <c r="G77">
        <v>0</v>
      </c>
      <c r="H77">
        <v>0</v>
      </c>
      <c r="I77">
        <v>0</v>
      </c>
      <c r="J77">
        <v>0</v>
      </c>
    </row>
    <row r="78" spans="1:10" x14ac:dyDescent="0.3">
      <c r="A78" s="169" t="s">
        <v>823</v>
      </c>
      <c r="B78" s="77">
        <v>0</v>
      </c>
      <c r="C78" s="77">
        <v>0</v>
      </c>
      <c r="D78" s="77">
        <v>0</v>
      </c>
      <c r="E78" s="77">
        <v>0</v>
      </c>
      <c r="F78" s="77">
        <v>0</v>
      </c>
      <c r="G78" s="77">
        <v>0</v>
      </c>
      <c r="H78" s="77">
        <v>361</v>
      </c>
      <c r="I78" s="77">
        <v>483</v>
      </c>
      <c r="J78" s="77">
        <v>28</v>
      </c>
    </row>
    <row r="79" spans="1:10" x14ac:dyDescent="0.3">
      <c r="A79" s="169" t="s">
        <v>824</v>
      </c>
      <c r="B79" s="77">
        <v>0</v>
      </c>
      <c r="C79" s="77">
        <v>0</v>
      </c>
      <c r="D79" s="77">
        <v>0</v>
      </c>
      <c r="E79" s="77">
        <v>0</v>
      </c>
      <c r="F79" s="77">
        <v>0</v>
      </c>
      <c r="G79" s="77">
        <v>0</v>
      </c>
      <c r="H79" s="77">
        <v>139</v>
      </c>
      <c r="I79" s="77">
        <v>204</v>
      </c>
      <c r="J79" s="77">
        <v>13</v>
      </c>
    </row>
    <row r="80" spans="1:10" x14ac:dyDescent="0.3">
      <c r="A80" s="169" t="s">
        <v>825</v>
      </c>
      <c r="B80" s="77">
        <v>0</v>
      </c>
      <c r="C80" s="77">
        <v>0</v>
      </c>
      <c r="D80" s="77">
        <v>0</v>
      </c>
      <c r="E80" s="77">
        <v>0</v>
      </c>
      <c r="F80" s="77">
        <v>0</v>
      </c>
      <c r="G80" s="77">
        <v>0</v>
      </c>
      <c r="H80" s="77">
        <v>155677</v>
      </c>
      <c r="I80" s="77">
        <v>209526</v>
      </c>
      <c r="J80" s="77">
        <v>4867</v>
      </c>
    </row>
    <row r="81" spans="1:10" x14ac:dyDescent="0.3">
      <c r="A81" s="169" t="s">
        <v>826</v>
      </c>
      <c r="B81" s="77">
        <v>0</v>
      </c>
      <c r="C81" s="77">
        <v>0</v>
      </c>
      <c r="D81" s="77">
        <v>0</v>
      </c>
      <c r="E81" s="77">
        <v>0</v>
      </c>
      <c r="F81" s="77">
        <v>0</v>
      </c>
      <c r="G81" s="77">
        <v>0</v>
      </c>
      <c r="H81" s="77">
        <v>3282</v>
      </c>
      <c r="I81" s="77">
        <v>4560</v>
      </c>
      <c r="J81" s="77">
        <v>231</v>
      </c>
    </row>
    <row r="82" spans="1:10" x14ac:dyDescent="0.3">
      <c r="A82" s="169" t="s">
        <v>827</v>
      </c>
      <c r="B82" s="77">
        <v>0</v>
      </c>
      <c r="C82" s="77">
        <v>0</v>
      </c>
      <c r="D82" s="77">
        <v>0</v>
      </c>
      <c r="E82" s="77">
        <v>0</v>
      </c>
      <c r="F82" s="77">
        <v>0</v>
      </c>
      <c r="G82" s="77">
        <v>0</v>
      </c>
      <c r="H82" s="77">
        <v>1116</v>
      </c>
      <c r="I82" s="77">
        <v>1469</v>
      </c>
      <c r="J82" s="77">
        <v>87</v>
      </c>
    </row>
    <row r="83" spans="1:10" x14ac:dyDescent="0.3">
      <c r="A83" s="169" t="s">
        <v>828</v>
      </c>
      <c r="B83" s="77">
        <v>0</v>
      </c>
      <c r="C83" s="77">
        <v>0</v>
      </c>
      <c r="D83" s="77">
        <v>0</v>
      </c>
      <c r="E83" s="77">
        <v>0</v>
      </c>
      <c r="F83" s="77">
        <v>0</v>
      </c>
      <c r="G83" s="77">
        <v>0</v>
      </c>
      <c r="H83" s="77">
        <v>9845</v>
      </c>
      <c r="I83" s="77">
        <v>12938</v>
      </c>
      <c r="J83" s="77">
        <v>510</v>
      </c>
    </row>
    <row r="84" spans="1:10" x14ac:dyDescent="0.3">
      <c r="A84" s="169" t="s">
        <v>829</v>
      </c>
      <c r="B84" s="77">
        <v>0</v>
      </c>
      <c r="C84" s="77">
        <v>0</v>
      </c>
      <c r="D84" s="77">
        <v>0</v>
      </c>
      <c r="E84" s="77">
        <v>0</v>
      </c>
      <c r="F84" s="77">
        <v>0</v>
      </c>
      <c r="G84" s="77">
        <v>0</v>
      </c>
      <c r="H84" s="77">
        <v>102</v>
      </c>
      <c r="I84" s="77">
        <v>139</v>
      </c>
      <c r="J84" s="77">
        <v>10</v>
      </c>
    </row>
    <row r="85" spans="1:10" x14ac:dyDescent="0.3">
      <c r="A85" s="169" t="s">
        <v>830</v>
      </c>
      <c r="B85" s="77">
        <v>13900</v>
      </c>
      <c r="C85" s="77">
        <v>22477</v>
      </c>
      <c r="D85" s="77">
        <v>640</v>
      </c>
      <c r="E85" s="77">
        <v>13800</v>
      </c>
      <c r="F85" s="77">
        <v>22200</v>
      </c>
      <c r="G85" s="77">
        <v>878</v>
      </c>
      <c r="H85" s="77">
        <v>120</v>
      </c>
      <c r="I85" s="77">
        <v>216</v>
      </c>
      <c r="J85" s="77">
        <v>32</v>
      </c>
    </row>
    <row r="86" spans="1:10" x14ac:dyDescent="0.3">
      <c r="A86" s="169" t="s">
        <v>831</v>
      </c>
      <c r="B86">
        <v>0</v>
      </c>
      <c r="C86">
        <v>0</v>
      </c>
      <c r="D86">
        <v>0</v>
      </c>
      <c r="E86">
        <v>0</v>
      </c>
      <c r="F86">
        <v>0</v>
      </c>
      <c r="G86">
        <v>0</v>
      </c>
      <c r="H86">
        <v>0</v>
      </c>
      <c r="I86">
        <v>0</v>
      </c>
      <c r="J86">
        <v>0</v>
      </c>
    </row>
    <row r="87" spans="1:10" x14ac:dyDescent="0.3">
      <c r="A87" s="169" t="s">
        <v>832</v>
      </c>
      <c r="B87" s="77">
        <v>290</v>
      </c>
      <c r="C87" s="77">
        <v>390</v>
      </c>
      <c r="D87" s="77">
        <v>20</v>
      </c>
      <c r="E87" s="77">
        <v>0</v>
      </c>
      <c r="F87" s="77">
        <v>0</v>
      </c>
      <c r="G87" s="77">
        <v>0</v>
      </c>
      <c r="H87" s="77">
        <v>131296</v>
      </c>
      <c r="I87" s="77">
        <v>145654</v>
      </c>
      <c r="J87" s="77">
        <v>3046</v>
      </c>
    </row>
    <row r="88" spans="1:10" x14ac:dyDescent="0.3">
      <c r="A88" s="169" t="s">
        <v>833</v>
      </c>
      <c r="B88" s="77">
        <v>0</v>
      </c>
      <c r="C88" s="77">
        <v>0</v>
      </c>
      <c r="D88" s="77">
        <v>0</v>
      </c>
      <c r="E88" s="77">
        <v>0</v>
      </c>
      <c r="F88" s="77">
        <v>0</v>
      </c>
      <c r="G88" s="77">
        <v>0</v>
      </c>
      <c r="H88" s="77">
        <v>15376</v>
      </c>
      <c r="I88" s="77">
        <v>22615</v>
      </c>
      <c r="J88" s="77">
        <v>859</v>
      </c>
    </row>
    <row r="89" spans="1:10" x14ac:dyDescent="0.3">
      <c r="A89" s="169" t="s">
        <v>834</v>
      </c>
      <c r="B89" s="77">
        <v>90</v>
      </c>
      <c r="C89" s="77">
        <v>151</v>
      </c>
      <c r="D89" s="77">
        <v>16</v>
      </c>
      <c r="E89" s="77">
        <v>23409</v>
      </c>
      <c r="F89" s="77">
        <v>29840</v>
      </c>
      <c r="G89" s="77">
        <v>839</v>
      </c>
      <c r="H89" s="77">
        <v>44521</v>
      </c>
      <c r="I89" s="77">
        <v>495079</v>
      </c>
      <c r="J89" s="77">
        <v>1062</v>
      </c>
    </row>
    <row r="90" spans="1:10" x14ac:dyDescent="0.3">
      <c r="A90" s="169" t="s">
        <v>835</v>
      </c>
      <c r="B90" s="77">
        <v>0</v>
      </c>
      <c r="C90" s="77">
        <v>0</v>
      </c>
      <c r="D90" s="77">
        <v>0</v>
      </c>
      <c r="E90" s="77">
        <v>0</v>
      </c>
      <c r="F90" s="77">
        <v>0</v>
      </c>
      <c r="G90" s="77">
        <v>0</v>
      </c>
      <c r="H90" s="77">
        <v>1147</v>
      </c>
      <c r="I90" s="77">
        <v>1554</v>
      </c>
      <c r="J90" s="77">
        <v>59</v>
      </c>
    </row>
    <row r="91" spans="1:10" x14ac:dyDescent="0.3">
      <c r="A91" s="169" t="s">
        <v>836</v>
      </c>
      <c r="B91" s="77">
        <v>0</v>
      </c>
      <c r="C91" s="77">
        <v>0</v>
      </c>
      <c r="D91" s="77">
        <v>0</v>
      </c>
      <c r="E91" s="77">
        <v>0</v>
      </c>
      <c r="F91" s="77">
        <v>0</v>
      </c>
      <c r="G91" s="77">
        <v>0</v>
      </c>
      <c r="H91" s="77">
        <v>14496</v>
      </c>
      <c r="I91" s="77">
        <v>16708</v>
      </c>
      <c r="J91" s="77">
        <v>500</v>
      </c>
    </row>
    <row r="92" spans="1:10" x14ac:dyDescent="0.3">
      <c r="A92" s="169" t="s">
        <v>837</v>
      </c>
      <c r="B92" s="77">
        <v>0</v>
      </c>
      <c r="C92" s="77">
        <v>0</v>
      </c>
      <c r="D92" s="77">
        <v>0</v>
      </c>
      <c r="E92" s="77">
        <v>0</v>
      </c>
      <c r="F92" s="77">
        <v>0</v>
      </c>
      <c r="G92" s="77">
        <v>0</v>
      </c>
      <c r="H92" s="77">
        <v>0</v>
      </c>
      <c r="I92" s="77">
        <v>0</v>
      </c>
      <c r="J92" s="77">
        <v>0</v>
      </c>
    </row>
    <row r="93" spans="1:10" x14ac:dyDescent="0.3">
      <c r="A93" s="169" t="s">
        <v>838</v>
      </c>
      <c r="B93" s="77">
        <v>30</v>
      </c>
      <c r="C93" s="77">
        <v>40</v>
      </c>
      <c r="D93" s="77">
        <v>3</v>
      </c>
      <c r="E93" s="77">
        <v>0</v>
      </c>
      <c r="F93" s="77">
        <v>0</v>
      </c>
      <c r="G93" s="77">
        <v>0</v>
      </c>
      <c r="H93" s="77">
        <v>443700</v>
      </c>
      <c r="I93" s="77">
        <v>475252</v>
      </c>
      <c r="J93" s="77">
        <v>7053</v>
      </c>
    </row>
    <row r="94" spans="1:10" x14ac:dyDescent="0.3">
      <c r="A94" s="169" t="s">
        <v>839</v>
      </c>
      <c r="B94" s="77">
        <v>0</v>
      </c>
      <c r="C94" s="77">
        <v>0</v>
      </c>
      <c r="D94" s="77">
        <v>0</v>
      </c>
      <c r="E94" s="77">
        <v>0</v>
      </c>
      <c r="F94" s="77">
        <v>0</v>
      </c>
      <c r="G94" s="77">
        <v>0</v>
      </c>
      <c r="H94" s="77">
        <v>255</v>
      </c>
      <c r="I94" s="77">
        <v>319</v>
      </c>
      <c r="J94" s="77">
        <v>77</v>
      </c>
    </row>
  </sheetData>
  <mergeCells count="4">
    <mergeCell ref="A1:A2"/>
    <mergeCell ref="B1:D1"/>
    <mergeCell ref="E1:G1"/>
    <mergeCell ref="H1:J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1"/>
  <sheetViews>
    <sheetView tabSelected="1" workbookViewId="0">
      <selection activeCell="K13" sqref="K13"/>
    </sheetView>
  </sheetViews>
  <sheetFormatPr defaultRowHeight="14.4" x14ac:dyDescent="0.3"/>
  <sheetData>
    <row r="1" spans="1:2" ht="21.6" thickBot="1" x14ac:dyDescent="0.45">
      <c r="A1" s="630" t="s">
        <v>945</v>
      </c>
      <c r="B1" s="631"/>
    </row>
  </sheetData>
  <mergeCells count="1">
    <mergeCell ref="A1:B1"/>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8585"/>
  </sheetPr>
  <dimension ref="A1:B93"/>
  <sheetViews>
    <sheetView topLeftCell="A74" workbookViewId="0">
      <selection activeCell="B89" sqref="B89"/>
    </sheetView>
  </sheetViews>
  <sheetFormatPr defaultRowHeight="14.4" x14ac:dyDescent="0.3"/>
  <cols>
    <col min="1" max="1" width="12.44140625" bestFit="1" customWidth="1"/>
    <col min="2" max="2" width="42.6640625" bestFit="1" customWidth="1"/>
  </cols>
  <sheetData>
    <row r="1" spans="1:2" ht="16.2" thickBot="1" x14ac:dyDescent="0.35">
      <c r="A1" s="121" t="s">
        <v>840</v>
      </c>
      <c r="B1" s="121" t="s">
        <v>841</v>
      </c>
    </row>
    <row r="2" spans="1:2" x14ac:dyDescent="0.3">
      <c r="A2" t="s">
        <v>748</v>
      </c>
      <c r="B2">
        <v>7</v>
      </c>
    </row>
    <row r="3" spans="1:2" x14ac:dyDescent="0.3">
      <c r="A3" t="s">
        <v>749</v>
      </c>
      <c r="B3">
        <v>7</v>
      </c>
    </row>
    <row r="4" spans="1:2" x14ac:dyDescent="0.3">
      <c r="A4" t="s">
        <v>750</v>
      </c>
      <c r="B4">
        <v>7</v>
      </c>
    </row>
    <row r="5" spans="1:2" x14ac:dyDescent="0.3">
      <c r="A5" t="s">
        <v>751</v>
      </c>
      <c r="B5">
        <v>6</v>
      </c>
    </row>
    <row r="6" spans="1:2" x14ac:dyDescent="0.3">
      <c r="A6" t="s">
        <v>752</v>
      </c>
      <c r="B6">
        <v>8</v>
      </c>
    </row>
    <row r="7" spans="1:2" x14ac:dyDescent="0.3">
      <c r="A7" t="s">
        <v>753</v>
      </c>
      <c r="B7">
        <v>7</v>
      </c>
    </row>
    <row r="8" spans="1:2" x14ac:dyDescent="0.3">
      <c r="A8" t="s">
        <v>754</v>
      </c>
      <c r="B8">
        <v>8</v>
      </c>
    </row>
    <row r="9" spans="1:2" x14ac:dyDescent="0.3">
      <c r="A9" t="s">
        <v>755</v>
      </c>
      <c r="B9">
        <v>7</v>
      </c>
    </row>
    <row r="10" spans="1:2" x14ac:dyDescent="0.3">
      <c r="A10" t="s">
        <v>756</v>
      </c>
      <c r="B10">
        <v>7</v>
      </c>
    </row>
    <row r="11" spans="1:2" x14ac:dyDescent="0.3">
      <c r="A11" t="s">
        <v>757</v>
      </c>
      <c r="B11">
        <v>7</v>
      </c>
    </row>
    <row r="12" spans="1:2" x14ac:dyDescent="0.3">
      <c r="A12" t="s">
        <v>758</v>
      </c>
      <c r="B12">
        <v>7</v>
      </c>
    </row>
    <row r="13" spans="1:2" x14ac:dyDescent="0.3">
      <c r="A13" t="s">
        <v>759</v>
      </c>
      <c r="B13">
        <v>7</v>
      </c>
    </row>
    <row r="14" spans="1:2" x14ac:dyDescent="0.3">
      <c r="A14" t="s">
        <v>760</v>
      </c>
      <c r="B14">
        <v>7</v>
      </c>
    </row>
    <row r="15" spans="1:2" x14ac:dyDescent="0.3">
      <c r="A15" t="s">
        <v>761</v>
      </c>
      <c r="B15">
        <v>6</v>
      </c>
    </row>
    <row r="16" spans="1:2" x14ac:dyDescent="0.3">
      <c r="A16" t="s">
        <v>762</v>
      </c>
      <c r="B16">
        <v>7</v>
      </c>
    </row>
    <row r="17" spans="1:2" x14ac:dyDescent="0.3">
      <c r="A17" t="s">
        <v>763</v>
      </c>
      <c r="B17">
        <v>5</v>
      </c>
    </row>
    <row r="18" spans="1:2" x14ac:dyDescent="0.3">
      <c r="A18" t="s">
        <v>764</v>
      </c>
      <c r="B18">
        <v>7</v>
      </c>
    </row>
    <row r="19" spans="1:2" x14ac:dyDescent="0.3">
      <c r="A19" t="s">
        <v>765</v>
      </c>
      <c r="B19">
        <v>7</v>
      </c>
    </row>
    <row r="20" spans="1:2" x14ac:dyDescent="0.3">
      <c r="A20" t="s">
        <v>766</v>
      </c>
      <c r="B20">
        <v>2</v>
      </c>
    </row>
    <row r="21" spans="1:2" x14ac:dyDescent="0.3">
      <c r="A21" t="s">
        <v>767</v>
      </c>
      <c r="B21">
        <v>7</v>
      </c>
    </row>
    <row r="22" spans="1:2" x14ac:dyDescent="0.3">
      <c r="A22" t="s">
        <v>768</v>
      </c>
      <c r="B22">
        <v>2</v>
      </c>
    </row>
    <row r="23" spans="1:2" x14ac:dyDescent="0.3">
      <c r="A23" t="s">
        <v>769</v>
      </c>
      <c r="B23">
        <v>3</v>
      </c>
    </row>
    <row r="24" spans="1:2" x14ac:dyDescent="0.3">
      <c r="A24" t="s">
        <v>770</v>
      </c>
      <c r="B24">
        <v>2</v>
      </c>
    </row>
    <row r="25" spans="1:2" x14ac:dyDescent="0.3">
      <c r="A25" t="s">
        <v>771</v>
      </c>
      <c r="B25">
        <v>2</v>
      </c>
    </row>
    <row r="26" spans="1:2" x14ac:dyDescent="0.3">
      <c r="A26" t="s">
        <v>772</v>
      </c>
      <c r="B26">
        <v>2</v>
      </c>
    </row>
    <row r="27" spans="1:2" x14ac:dyDescent="0.3">
      <c r="A27" t="s">
        <v>773</v>
      </c>
      <c r="B27">
        <v>2</v>
      </c>
    </row>
    <row r="28" spans="1:2" x14ac:dyDescent="0.3">
      <c r="A28" t="s">
        <v>774</v>
      </c>
      <c r="B28">
        <v>0</v>
      </c>
    </row>
    <row r="29" spans="1:2" x14ac:dyDescent="0.3">
      <c r="A29" t="s">
        <v>775</v>
      </c>
      <c r="B29">
        <v>0</v>
      </c>
    </row>
    <row r="30" spans="1:2" x14ac:dyDescent="0.3">
      <c r="A30" t="s">
        <v>776</v>
      </c>
      <c r="B30">
        <v>0</v>
      </c>
    </row>
    <row r="31" spans="1:2" x14ac:dyDescent="0.3">
      <c r="A31" t="s">
        <v>777</v>
      </c>
      <c r="B31">
        <v>0</v>
      </c>
    </row>
    <row r="32" spans="1:2" x14ac:dyDescent="0.3">
      <c r="A32" t="s">
        <v>778</v>
      </c>
      <c r="B32">
        <v>0</v>
      </c>
    </row>
    <row r="33" spans="1:2" x14ac:dyDescent="0.3">
      <c r="A33" t="s">
        <v>779</v>
      </c>
      <c r="B33">
        <v>11</v>
      </c>
    </row>
    <row r="34" spans="1:2" x14ac:dyDescent="0.3">
      <c r="A34" t="s">
        <v>780</v>
      </c>
      <c r="B34">
        <v>7</v>
      </c>
    </row>
    <row r="35" spans="1:2" x14ac:dyDescent="0.3">
      <c r="A35" t="s">
        <v>781</v>
      </c>
      <c r="B35">
        <v>7</v>
      </c>
    </row>
    <row r="36" spans="1:2" x14ac:dyDescent="0.3">
      <c r="A36" t="s">
        <v>782</v>
      </c>
      <c r="B36">
        <v>6</v>
      </c>
    </row>
    <row r="37" spans="1:2" x14ac:dyDescent="0.3">
      <c r="A37" t="s">
        <v>783</v>
      </c>
      <c r="B37">
        <v>6</v>
      </c>
    </row>
    <row r="38" spans="1:2" x14ac:dyDescent="0.3">
      <c r="A38" t="s">
        <v>784</v>
      </c>
      <c r="B38">
        <v>7</v>
      </c>
    </row>
    <row r="39" spans="1:2" x14ac:dyDescent="0.3">
      <c r="A39" t="s">
        <v>785</v>
      </c>
      <c r="B39">
        <v>4</v>
      </c>
    </row>
    <row r="40" spans="1:2" x14ac:dyDescent="0.3">
      <c r="A40" t="s">
        <v>786</v>
      </c>
      <c r="B40">
        <v>6</v>
      </c>
    </row>
    <row r="41" spans="1:2" x14ac:dyDescent="0.3">
      <c r="A41" t="s">
        <v>787</v>
      </c>
      <c r="B41">
        <v>3</v>
      </c>
    </row>
    <row r="42" spans="1:2" x14ac:dyDescent="0.3">
      <c r="A42" t="s">
        <v>788</v>
      </c>
      <c r="B42">
        <v>5</v>
      </c>
    </row>
    <row r="43" spans="1:2" x14ac:dyDescent="0.3">
      <c r="A43" t="s">
        <v>789</v>
      </c>
      <c r="B43">
        <v>6</v>
      </c>
    </row>
    <row r="44" spans="1:2" x14ac:dyDescent="0.3">
      <c r="A44" t="s">
        <v>790</v>
      </c>
      <c r="B44">
        <v>6</v>
      </c>
    </row>
    <row r="45" spans="1:2" x14ac:dyDescent="0.3">
      <c r="A45" t="s">
        <v>791</v>
      </c>
      <c r="B45">
        <v>3</v>
      </c>
    </row>
    <row r="46" spans="1:2" x14ac:dyDescent="0.3">
      <c r="A46" t="s">
        <v>792</v>
      </c>
      <c r="B46">
        <v>2</v>
      </c>
    </row>
    <row r="47" spans="1:2" x14ac:dyDescent="0.3">
      <c r="A47" t="s">
        <v>793</v>
      </c>
      <c r="B47">
        <v>2</v>
      </c>
    </row>
    <row r="48" spans="1:2" x14ac:dyDescent="0.3">
      <c r="A48" t="s">
        <v>794</v>
      </c>
      <c r="B48">
        <v>1</v>
      </c>
    </row>
    <row r="49" spans="1:2" x14ac:dyDescent="0.3">
      <c r="A49" t="s">
        <v>795</v>
      </c>
      <c r="B49">
        <v>0</v>
      </c>
    </row>
    <row r="50" spans="1:2" x14ac:dyDescent="0.3">
      <c r="A50" t="s">
        <v>796</v>
      </c>
      <c r="B50">
        <v>0</v>
      </c>
    </row>
    <row r="51" spans="1:2" x14ac:dyDescent="0.3">
      <c r="A51" t="s">
        <v>797</v>
      </c>
      <c r="B51">
        <v>1</v>
      </c>
    </row>
    <row r="52" spans="1:2" x14ac:dyDescent="0.3">
      <c r="A52" t="s">
        <v>798</v>
      </c>
      <c r="B52">
        <v>2</v>
      </c>
    </row>
    <row r="53" spans="1:2" x14ac:dyDescent="0.3">
      <c r="A53" t="s">
        <v>799</v>
      </c>
      <c r="B53">
        <v>2</v>
      </c>
    </row>
    <row r="54" spans="1:2" x14ac:dyDescent="0.3">
      <c r="A54" t="s">
        <v>800</v>
      </c>
      <c r="B54">
        <v>6</v>
      </c>
    </row>
    <row r="55" spans="1:2" x14ac:dyDescent="0.3">
      <c r="A55" t="s">
        <v>801</v>
      </c>
      <c r="B55">
        <v>6</v>
      </c>
    </row>
    <row r="56" spans="1:2" x14ac:dyDescent="0.3">
      <c r="A56" t="s">
        <v>802</v>
      </c>
      <c r="B56">
        <v>7</v>
      </c>
    </row>
    <row r="57" spans="1:2" x14ac:dyDescent="0.3">
      <c r="A57" t="s">
        <v>803</v>
      </c>
      <c r="B57">
        <v>6</v>
      </c>
    </row>
    <row r="58" spans="1:2" x14ac:dyDescent="0.3">
      <c r="A58" t="s">
        <v>804</v>
      </c>
      <c r="B58">
        <v>4</v>
      </c>
    </row>
    <row r="59" spans="1:2" x14ac:dyDescent="0.3">
      <c r="A59" t="s">
        <v>805</v>
      </c>
      <c r="B59">
        <v>2</v>
      </c>
    </row>
    <row r="60" spans="1:2" x14ac:dyDescent="0.3">
      <c r="A60" t="s">
        <v>806</v>
      </c>
      <c r="B60">
        <v>4</v>
      </c>
    </row>
    <row r="61" spans="1:2" x14ac:dyDescent="0.3">
      <c r="A61" t="s">
        <v>807</v>
      </c>
      <c r="B61">
        <v>10</v>
      </c>
    </row>
    <row r="62" spans="1:2" x14ac:dyDescent="0.3">
      <c r="A62" t="s">
        <v>808</v>
      </c>
      <c r="B62">
        <v>6</v>
      </c>
    </row>
    <row r="63" spans="1:2" x14ac:dyDescent="0.3">
      <c r="A63" t="s">
        <v>809</v>
      </c>
      <c r="B63">
        <v>4</v>
      </c>
    </row>
    <row r="64" spans="1:2" x14ac:dyDescent="0.3">
      <c r="A64" t="s">
        <v>810</v>
      </c>
      <c r="B64">
        <v>8</v>
      </c>
    </row>
    <row r="65" spans="1:2" x14ac:dyDescent="0.3">
      <c r="A65" t="s">
        <v>811</v>
      </c>
      <c r="B65">
        <v>8</v>
      </c>
    </row>
    <row r="66" spans="1:2" x14ac:dyDescent="0.3">
      <c r="A66" t="s">
        <v>812</v>
      </c>
      <c r="B66">
        <v>3</v>
      </c>
    </row>
    <row r="67" spans="1:2" x14ac:dyDescent="0.3">
      <c r="A67" t="s">
        <v>813</v>
      </c>
      <c r="B67">
        <v>8</v>
      </c>
    </row>
    <row r="68" spans="1:2" x14ac:dyDescent="0.3">
      <c r="A68" t="s">
        <v>814</v>
      </c>
      <c r="B68">
        <v>7</v>
      </c>
    </row>
    <row r="69" spans="1:2" x14ac:dyDescent="0.3">
      <c r="A69" t="s">
        <v>815</v>
      </c>
      <c r="B69">
        <v>8</v>
      </c>
    </row>
    <row r="70" spans="1:2" x14ac:dyDescent="0.3">
      <c r="A70" t="s">
        <v>816</v>
      </c>
      <c r="B70">
        <v>7</v>
      </c>
    </row>
    <row r="71" spans="1:2" x14ac:dyDescent="0.3">
      <c r="A71" t="s">
        <v>817</v>
      </c>
      <c r="B71">
        <v>6</v>
      </c>
    </row>
    <row r="72" spans="1:2" x14ac:dyDescent="0.3">
      <c r="A72" t="s">
        <v>818</v>
      </c>
      <c r="B72">
        <v>5</v>
      </c>
    </row>
    <row r="73" spans="1:2" x14ac:dyDescent="0.3">
      <c r="A73" t="s">
        <v>819</v>
      </c>
      <c r="B73">
        <v>4</v>
      </c>
    </row>
    <row r="74" spans="1:2" x14ac:dyDescent="0.3">
      <c r="A74" t="s">
        <v>820</v>
      </c>
      <c r="B74">
        <v>7</v>
      </c>
    </row>
    <row r="75" spans="1:2" x14ac:dyDescent="0.3">
      <c r="A75" t="s">
        <v>821</v>
      </c>
      <c r="B75">
        <v>6</v>
      </c>
    </row>
    <row r="76" spans="1:2" x14ac:dyDescent="0.3">
      <c r="A76" t="s">
        <v>822</v>
      </c>
      <c r="B76">
        <v>2</v>
      </c>
    </row>
    <row r="77" spans="1:2" x14ac:dyDescent="0.3">
      <c r="A77" t="s">
        <v>823</v>
      </c>
      <c r="B77">
        <v>6</v>
      </c>
    </row>
    <row r="78" spans="1:2" x14ac:dyDescent="0.3">
      <c r="A78" t="s">
        <v>824</v>
      </c>
      <c r="B78">
        <v>6</v>
      </c>
    </row>
    <row r="79" spans="1:2" x14ac:dyDescent="0.3">
      <c r="A79" t="s">
        <v>825</v>
      </c>
      <c r="B79">
        <v>9</v>
      </c>
    </row>
    <row r="80" spans="1:2" x14ac:dyDescent="0.3">
      <c r="A80" t="s">
        <v>826</v>
      </c>
      <c r="B80">
        <v>6</v>
      </c>
    </row>
    <row r="81" spans="1:2" x14ac:dyDescent="0.3">
      <c r="A81" t="s">
        <v>827</v>
      </c>
      <c r="B81">
        <v>9</v>
      </c>
    </row>
    <row r="82" spans="1:2" x14ac:dyDescent="0.3">
      <c r="A82" t="s">
        <v>828</v>
      </c>
      <c r="B82">
        <v>7</v>
      </c>
    </row>
    <row r="83" spans="1:2" x14ac:dyDescent="0.3">
      <c r="A83" t="s">
        <v>829</v>
      </c>
      <c r="B83">
        <v>6</v>
      </c>
    </row>
    <row r="84" spans="1:2" x14ac:dyDescent="0.3">
      <c r="A84" t="s">
        <v>830</v>
      </c>
      <c r="B84">
        <v>7</v>
      </c>
    </row>
    <row r="85" spans="1:2" x14ac:dyDescent="0.3">
      <c r="A85" t="s">
        <v>831</v>
      </c>
      <c r="B85">
        <v>6</v>
      </c>
    </row>
    <row r="86" spans="1:2" x14ac:dyDescent="0.3">
      <c r="A86" t="s">
        <v>832</v>
      </c>
      <c r="B86">
        <v>5</v>
      </c>
    </row>
    <row r="87" spans="1:2" x14ac:dyDescent="0.3">
      <c r="A87" t="s">
        <v>833</v>
      </c>
      <c r="B87">
        <v>4</v>
      </c>
    </row>
    <row r="88" spans="1:2" x14ac:dyDescent="0.3">
      <c r="A88" t="s">
        <v>834</v>
      </c>
      <c r="B88">
        <v>4</v>
      </c>
    </row>
    <row r="89" spans="1:2" x14ac:dyDescent="0.3">
      <c r="A89" t="s">
        <v>835</v>
      </c>
      <c r="B89">
        <v>4</v>
      </c>
    </row>
    <row r="90" spans="1:2" x14ac:dyDescent="0.3">
      <c r="A90" t="s">
        <v>836</v>
      </c>
      <c r="B90">
        <v>4</v>
      </c>
    </row>
    <row r="91" spans="1:2" x14ac:dyDescent="0.3">
      <c r="A91" t="s">
        <v>837</v>
      </c>
      <c r="B91">
        <v>4</v>
      </c>
    </row>
    <row r="92" spans="1:2" x14ac:dyDescent="0.3">
      <c r="A92" t="s">
        <v>838</v>
      </c>
      <c r="B92">
        <v>4</v>
      </c>
    </row>
    <row r="93" spans="1:2" x14ac:dyDescent="0.3">
      <c r="A93" t="s">
        <v>839</v>
      </c>
      <c r="B93">
        <v>4</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
  <sheetViews>
    <sheetView workbookViewId="0">
      <selection activeCell="D38" sqref="D38"/>
    </sheetView>
  </sheetViews>
  <sheetFormatPr defaultRowHeight="14.4" x14ac:dyDescent="0.3"/>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93"/>
  <sheetViews>
    <sheetView workbookViewId="0">
      <selection activeCell="B8" sqref="B8"/>
    </sheetView>
  </sheetViews>
  <sheetFormatPr defaultRowHeight="14.4" x14ac:dyDescent="0.3"/>
  <cols>
    <col min="1" max="1" width="13.109375" customWidth="1"/>
    <col min="2" max="2" width="34" bestFit="1" customWidth="1"/>
  </cols>
  <sheetData>
    <row r="1" spans="1:2" ht="16.2" thickBot="1" x14ac:dyDescent="0.35">
      <c r="A1" s="105" t="s">
        <v>285</v>
      </c>
      <c r="B1" s="105" t="s">
        <v>713</v>
      </c>
    </row>
    <row r="2" spans="1:2" x14ac:dyDescent="0.3">
      <c r="A2" s="169" t="s">
        <v>748</v>
      </c>
      <c r="B2">
        <v>0</v>
      </c>
    </row>
    <row r="3" spans="1:2" x14ac:dyDescent="0.3">
      <c r="A3" s="169" t="s">
        <v>749</v>
      </c>
      <c r="B3">
        <v>196000</v>
      </c>
    </row>
    <row r="4" spans="1:2" x14ac:dyDescent="0.3">
      <c r="A4" s="169" t="s">
        <v>750</v>
      </c>
      <c r="B4">
        <v>0</v>
      </c>
    </row>
    <row r="5" spans="1:2" x14ac:dyDescent="0.3">
      <c r="A5" s="169" t="s">
        <v>751</v>
      </c>
      <c r="B5">
        <v>0</v>
      </c>
    </row>
    <row r="6" spans="1:2" x14ac:dyDescent="0.3">
      <c r="A6" s="169" t="s">
        <v>752</v>
      </c>
      <c r="B6">
        <v>1000</v>
      </c>
    </row>
    <row r="7" spans="1:2" x14ac:dyDescent="0.3">
      <c r="A7" s="169" t="s">
        <v>753</v>
      </c>
      <c r="B7">
        <v>162000</v>
      </c>
    </row>
    <row r="8" spans="1:2" x14ac:dyDescent="0.3">
      <c r="A8" s="169" t="s">
        <v>754</v>
      </c>
      <c r="B8">
        <v>0</v>
      </c>
    </row>
    <row r="9" spans="1:2" x14ac:dyDescent="0.3">
      <c r="A9" s="169" t="s">
        <v>755</v>
      </c>
      <c r="B9">
        <v>0</v>
      </c>
    </row>
    <row r="10" spans="1:2" x14ac:dyDescent="0.3">
      <c r="A10" s="169" t="s">
        <v>756</v>
      </c>
      <c r="B10">
        <v>0</v>
      </c>
    </row>
    <row r="11" spans="1:2" x14ac:dyDescent="0.3">
      <c r="A11" s="169" t="s">
        <v>757</v>
      </c>
      <c r="B11">
        <v>0</v>
      </c>
    </row>
    <row r="12" spans="1:2" x14ac:dyDescent="0.3">
      <c r="A12" s="169" t="s">
        <v>758</v>
      </c>
      <c r="B12">
        <v>0</v>
      </c>
    </row>
    <row r="13" spans="1:2" x14ac:dyDescent="0.3">
      <c r="A13" s="169" t="s">
        <v>759</v>
      </c>
      <c r="B13">
        <v>0</v>
      </c>
    </row>
    <row r="14" spans="1:2" x14ac:dyDescent="0.3">
      <c r="A14" s="169" t="s">
        <v>760</v>
      </c>
      <c r="B14">
        <v>0</v>
      </c>
    </row>
    <row r="15" spans="1:2" x14ac:dyDescent="0.3">
      <c r="A15" s="169" t="s">
        <v>761</v>
      </c>
      <c r="B15">
        <v>0</v>
      </c>
    </row>
    <row r="16" spans="1:2" x14ac:dyDescent="0.3">
      <c r="A16" s="169" t="s">
        <v>762</v>
      </c>
      <c r="B16">
        <v>62000</v>
      </c>
    </row>
    <row r="17" spans="1:2" x14ac:dyDescent="0.3">
      <c r="A17" s="169" t="s">
        <v>763</v>
      </c>
      <c r="B17">
        <v>0</v>
      </c>
    </row>
    <row r="18" spans="1:2" x14ac:dyDescent="0.3">
      <c r="A18" s="169" t="s">
        <v>764</v>
      </c>
      <c r="B18">
        <v>0</v>
      </c>
    </row>
    <row r="19" spans="1:2" x14ac:dyDescent="0.3">
      <c r="A19" s="169" t="s">
        <v>765</v>
      </c>
      <c r="B19">
        <v>0</v>
      </c>
    </row>
    <row r="20" spans="1:2" x14ac:dyDescent="0.3">
      <c r="A20" s="169" t="s">
        <v>766</v>
      </c>
      <c r="B20">
        <v>0</v>
      </c>
    </row>
    <row r="21" spans="1:2" x14ac:dyDescent="0.3">
      <c r="A21" s="169" t="s">
        <v>767</v>
      </c>
      <c r="B21">
        <v>0</v>
      </c>
    </row>
    <row r="22" spans="1:2" x14ac:dyDescent="0.3">
      <c r="A22" s="169" t="s">
        <v>768</v>
      </c>
      <c r="B22">
        <v>0</v>
      </c>
    </row>
    <row r="23" spans="1:2" x14ac:dyDescent="0.3">
      <c r="A23" s="169" t="s">
        <v>769</v>
      </c>
      <c r="B23">
        <v>0</v>
      </c>
    </row>
    <row r="24" spans="1:2" x14ac:dyDescent="0.3">
      <c r="A24" s="169" t="s">
        <v>770</v>
      </c>
      <c r="B24">
        <v>0</v>
      </c>
    </row>
    <row r="25" spans="1:2" x14ac:dyDescent="0.3">
      <c r="A25" s="169" t="s">
        <v>771</v>
      </c>
      <c r="B25">
        <v>0</v>
      </c>
    </row>
    <row r="26" spans="1:2" x14ac:dyDescent="0.3">
      <c r="A26" s="169" t="s">
        <v>772</v>
      </c>
      <c r="B26">
        <v>0</v>
      </c>
    </row>
    <row r="27" spans="1:2" x14ac:dyDescent="0.3">
      <c r="A27" s="169" t="s">
        <v>773</v>
      </c>
      <c r="B27">
        <v>0</v>
      </c>
    </row>
    <row r="28" spans="1:2" x14ac:dyDescent="0.3">
      <c r="A28" s="169" t="s">
        <v>774</v>
      </c>
      <c r="B28">
        <v>0</v>
      </c>
    </row>
    <row r="29" spans="1:2" x14ac:dyDescent="0.3">
      <c r="A29" s="169" t="s">
        <v>775</v>
      </c>
      <c r="B29">
        <v>0</v>
      </c>
    </row>
    <row r="30" spans="1:2" x14ac:dyDescent="0.3">
      <c r="A30" s="169" t="s">
        <v>776</v>
      </c>
      <c r="B30">
        <v>0</v>
      </c>
    </row>
    <row r="31" spans="1:2" x14ac:dyDescent="0.3">
      <c r="A31" s="169" t="s">
        <v>777</v>
      </c>
      <c r="B31">
        <v>0</v>
      </c>
    </row>
    <row r="32" spans="1:2" x14ac:dyDescent="0.3">
      <c r="A32" s="169" t="s">
        <v>778</v>
      </c>
      <c r="B32">
        <v>0</v>
      </c>
    </row>
    <row r="33" spans="1:2" x14ac:dyDescent="0.3">
      <c r="A33" s="169" t="s">
        <v>779</v>
      </c>
      <c r="B33">
        <v>0</v>
      </c>
    </row>
    <row r="34" spans="1:2" x14ac:dyDescent="0.3">
      <c r="A34" s="169" t="s">
        <v>780</v>
      </c>
      <c r="B34">
        <v>0</v>
      </c>
    </row>
    <row r="35" spans="1:2" x14ac:dyDescent="0.3">
      <c r="A35" s="169" t="s">
        <v>781</v>
      </c>
      <c r="B35">
        <v>0</v>
      </c>
    </row>
    <row r="36" spans="1:2" x14ac:dyDescent="0.3">
      <c r="A36" s="169" t="s">
        <v>782</v>
      </c>
      <c r="B36">
        <v>0</v>
      </c>
    </row>
    <row r="37" spans="1:2" x14ac:dyDescent="0.3">
      <c r="A37" s="169" t="s">
        <v>783</v>
      </c>
      <c r="B37">
        <v>0</v>
      </c>
    </row>
    <row r="38" spans="1:2" x14ac:dyDescent="0.3">
      <c r="A38" s="169" t="s">
        <v>784</v>
      </c>
      <c r="B38">
        <v>0</v>
      </c>
    </row>
    <row r="39" spans="1:2" x14ac:dyDescent="0.3">
      <c r="A39" s="169" t="s">
        <v>785</v>
      </c>
      <c r="B39">
        <v>0</v>
      </c>
    </row>
    <row r="40" spans="1:2" x14ac:dyDescent="0.3">
      <c r="A40" s="169" t="s">
        <v>786</v>
      </c>
      <c r="B40">
        <v>0</v>
      </c>
    </row>
    <row r="41" spans="1:2" x14ac:dyDescent="0.3">
      <c r="A41" s="169" t="s">
        <v>787</v>
      </c>
      <c r="B41">
        <v>0</v>
      </c>
    </row>
    <row r="42" spans="1:2" x14ac:dyDescent="0.3">
      <c r="A42" s="169" t="s">
        <v>788</v>
      </c>
      <c r="B42">
        <v>0</v>
      </c>
    </row>
    <row r="43" spans="1:2" x14ac:dyDescent="0.3">
      <c r="A43" s="169" t="s">
        <v>789</v>
      </c>
      <c r="B43">
        <v>0</v>
      </c>
    </row>
    <row r="44" spans="1:2" x14ac:dyDescent="0.3">
      <c r="A44" s="169" t="s">
        <v>790</v>
      </c>
      <c r="B44">
        <v>0</v>
      </c>
    </row>
    <row r="45" spans="1:2" x14ac:dyDescent="0.3">
      <c r="A45" s="169" t="s">
        <v>791</v>
      </c>
      <c r="B45">
        <v>0</v>
      </c>
    </row>
    <row r="46" spans="1:2" x14ac:dyDescent="0.3">
      <c r="A46" s="169" t="s">
        <v>792</v>
      </c>
      <c r="B46">
        <v>0</v>
      </c>
    </row>
    <row r="47" spans="1:2" x14ac:dyDescent="0.3">
      <c r="A47" s="169" t="s">
        <v>793</v>
      </c>
      <c r="B47">
        <v>0</v>
      </c>
    </row>
    <row r="48" spans="1:2" x14ac:dyDescent="0.3">
      <c r="A48" s="169" t="s">
        <v>794</v>
      </c>
      <c r="B48">
        <v>0</v>
      </c>
    </row>
    <row r="49" spans="1:2" x14ac:dyDescent="0.3">
      <c r="A49" s="169" t="s">
        <v>795</v>
      </c>
      <c r="B49">
        <v>0</v>
      </c>
    </row>
    <row r="50" spans="1:2" x14ac:dyDescent="0.3">
      <c r="A50" s="169" t="s">
        <v>796</v>
      </c>
      <c r="B50">
        <v>0</v>
      </c>
    </row>
    <row r="51" spans="1:2" x14ac:dyDescent="0.3">
      <c r="A51" s="169" t="s">
        <v>797</v>
      </c>
      <c r="B51">
        <v>0</v>
      </c>
    </row>
    <row r="52" spans="1:2" x14ac:dyDescent="0.3">
      <c r="A52" s="169" t="s">
        <v>798</v>
      </c>
      <c r="B52">
        <v>0</v>
      </c>
    </row>
    <row r="53" spans="1:2" x14ac:dyDescent="0.3">
      <c r="A53" s="169" t="s">
        <v>799</v>
      </c>
      <c r="B53">
        <v>0</v>
      </c>
    </row>
    <row r="54" spans="1:2" x14ac:dyDescent="0.3">
      <c r="A54" s="169" t="s">
        <v>800</v>
      </c>
      <c r="B54">
        <v>0</v>
      </c>
    </row>
    <row r="55" spans="1:2" x14ac:dyDescent="0.3">
      <c r="A55" s="169" t="s">
        <v>801</v>
      </c>
      <c r="B55">
        <v>0</v>
      </c>
    </row>
    <row r="56" spans="1:2" x14ac:dyDescent="0.3">
      <c r="A56" s="169" t="s">
        <v>802</v>
      </c>
      <c r="B56">
        <v>0</v>
      </c>
    </row>
    <row r="57" spans="1:2" x14ac:dyDescent="0.3">
      <c r="A57" s="169" t="s">
        <v>803</v>
      </c>
      <c r="B57">
        <v>0</v>
      </c>
    </row>
    <row r="58" spans="1:2" x14ac:dyDescent="0.3">
      <c r="A58" s="169" t="s">
        <v>804</v>
      </c>
      <c r="B58">
        <v>0</v>
      </c>
    </row>
    <row r="59" spans="1:2" x14ac:dyDescent="0.3">
      <c r="A59" s="169" t="s">
        <v>805</v>
      </c>
      <c r="B59">
        <v>0</v>
      </c>
    </row>
    <row r="60" spans="1:2" x14ac:dyDescent="0.3">
      <c r="A60" s="169" t="s">
        <v>806</v>
      </c>
      <c r="B60">
        <v>0</v>
      </c>
    </row>
    <row r="61" spans="1:2" x14ac:dyDescent="0.3">
      <c r="A61" s="169" t="s">
        <v>807</v>
      </c>
      <c r="B61" s="106">
        <v>120803</v>
      </c>
    </row>
    <row r="62" spans="1:2" x14ac:dyDescent="0.3">
      <c r="A62" s="169" t="s">
        <v>808</v>
      </c>
      <c r="B62" s="106">
        <v>12326</v>
      </c>
    </row>
    <row r="63" spans="1:2" x14ac:dyDescent="0.3">
      <c r="A63" s="169" t="s">
        <v>809</v>
      </c>
      <c r="B63" s="106">
        <v>22008</v>
      </c>
    </row>
    <row r="64" spans="1:2" x14ac:dyDescent="0.3">
      <c r="A64" s="169" t="s">
        <v>810</v>
      </c>
      <c r="B64" s="106">
        <v>68629</v>
      </c>
    </row>
    <row r="65" spans="1:2" x14ac:dyDescent="0.3">
      <c r="A65" s="169" t="s">
        <v>811</v>
      </c>
      <c r="B65" s="106">
        <v>381910</v>
      </c>
    </row>
    <row r="66" spans="1:2" x14ac:dyDescent="0.3">
      <c r="A66" s="169" t="s">
        <v>812</v>
      </c>
      <c r="B66" s="106">
        <v>3503</v>
      </c>
    </row>
    <row r="67" spans="1:2" x14ac:dyDescent="0.3">
      <c r="A67" s="169" t="s">
        <v>813</v>
      </c>
      <c r="B67" s="106">
        <v>41565</v>
      </c>
    </row>
    <row r="68" spans="1:2" x14ac:dyDescent="0.3">
      <c r="A68" s="169" t="s">
        <v>814</v>
      </c>
      <c r="B68" s="106">
        <v>6565</v>
      </c>
    </row>
    <row r="69" spans="1:2" x14ac:dyDescent="0.3">
      <c r="A69" s="169" t="s">
        <v>815</v>
      </c>
      <c r="B69" s="106">
        <v>1298</v>
      </c>
    </row>
    <row r="70" spans="1:2" x14ac:dyDescent="0.3">
      <c r="A70" s="169" t="s">
        <v>816</v>
      </c>
      <c r="B70" s="106">
        <v>106340</v>
      </c>
    </row>
    <row r="71" spans="1:2" x14ac:dyDescent="0.3">
      <c r="A71" s="169" t="s">
        <v>817</v>
      </c>
      <c r="B71" s="106">
        <v>15937</v>
      </c>
    </row>
    <row r="72" spans="1:2" x14ac:dyDescent="0.3">
      <c r="A72" s="169" t="s">
        <v>818</v>
      </c>
      <c r="B72">
        <v>-9999</v>
      </c>
    </row>
    <row r="73" spans="1:2" x14ac:dyDescent="0.3">
      <c r="A73" s="169" t="s">
        <v>819</v>
      </c>
      <c r="B73" s="106">
        <v>9780</v>
      </c>
    </row>
    <row r="74" spans="1:2" x14ac:dyDescent="0.3">
      <c r="A74" s="169" t="s">
        <v>820</v>
      </c>
      <c r="B74" s="106">
        <v>18830</v>
      </c>
    </row>
    <row r="75" spans="1:2" x14ac:dyDescent="0.3">
      <c r="A75" s="169" t="s">
        <v>821</v>
      </c>
      <c r="B75" s="106">
        <v>34580</v>
      </c>
    </row>
    <row r="76" spans="1:2" s="169" customFormat="1" x14ac:dyDescent="0.3">
      <c r="A76" s="169" t="s">
        <v>822</v>
      </c>
      <c r="B76" s="106">
        <v>0</v>
      </c>
    </row>
    <row r="77" spans="1:2" x14ac:dyDescent="0.3">
      <c r="A77" s="169" t="s">
        <v>823</v>
      </c>
      <c r="B77">
        <v>-9999</v>
      </c>
    </row>
    <row r="78" spans="1:2" x14ac:dyDescent="0.3">
      <c r="A78" s="169" t="s">
        <v>824</v>
      </c>
      <c r="B78">
        <v>-9999</v>
      </c>
    </row>
    <row r="79" spans="1:2" x14ac:dyDescent="0.3">
      <c r="A79" s="169" t="s">
        <v>825</v>
      </c>
      <c r="B79" s="106">
        <v>70771</v>
      </c>
    </row>
    <row r="80" spans="1:2" x14ac:dyDescent="0.3">
      <c r="A80" s="169" t="s">
        <v>826</v>
      </c>
      <c r="B80" s="106">
        <v>117779</v>
      </c>
    </row>
    <row r="81" spans="1:2" x14ac:dyDescent="0.3">
      <c r="A81" s="169" t="s">
        <v>827</v>
      </c>
      <c r="B81" s="106">
        <v>31785</v>
      </c>
    </row>
    <row r="82" spans="1:2" x14ac:dyDescent="0.3">
      <c r="A82" s="169" t="s">
        <v>828</v>
      </c>
      <c r="B82">
        <v>305000</v>
      </c>
    </row>
    <row r="83" spans="1:2" x14ac:dyDescent="0.3">
      <c r="A83" s="169" t="s">
        <v>829</v>
      </c>
      <c r="B83">
        <v>-9999</v>
      </c>
    </row>
    <row r="84" spans="1:2" x14ac:dyDescent="0.3">
      <c r="A84" s="169" t="s">
        <v>830</v>
      </c>
      <c r="B84">
        <v>525000</v>
      </c>
    </row>
    <row r="85" spans="1:2" x14ac:dyDescent="0.3">
      <c r="A85" s="169" t="s">
        <v>831</v>
      </c>
      <c r="B85">
        <v>-9999</v>
      </c>
    </row>
    <row r="86" spans="1:2" x14ac:dyDescent="0.3">
      <c r="A86" s="169" t="s">
        <v>832</v>
      </c>
      <c r="B86" s="106">
        <v>2784</v>
      </c>
    </row>
    <row r="87" spans="1:2" x14ac:dyDescent="0.3">
      <c r="A87" s="169" t="s">
        <v>833</v>
      </c>
      <c r="B87" s="106">
        <v>23687</v>
      </c>
    </row>
    <row r="88" spans="1:2" x14ac:dyDescent="0.3">
      <c r="A88" s="169" t="s">
        <v>834</v>
      </c>
      <c r="B88" s="106">
        <v>60695</v>
      </c>
    </row>
    <row r="89" spans="1:2" x14ac:dyDescent="0.3">
      <c r="A89" s="169" t="s">
        <v>835</v>
      </c>
      <c r="B89" s="106">
        <v>1895</v>
      </c>
    </row>
    <row r="90" spans="1:2" x14ac:dyDescent="0.3">
      <c r="A90" s="169" t="s">
        <v>836</v>
      </c>
      <c r="B90">
        <v>4482</v>
      </c>
    </row>
    <row r="91" spans="1:2" x14ac:dyDescent="0.3">
      <c r="A91" s="169" t="s">
        <v>837</v>
      </c>
      <c r="B91" s="106">
        <v>127046</v>
      </c>
    </row>
    <row r="92" spans="1:2" x14ac:dyDescent="0.3">
      <c r="A92" s="169" t="s">
        <v>838</v>
      </c>
      <c r="B92" s="106">
        <v>6093</v>
      </c>
    </row>
    <row r="93" spans="1:2" x14ac:dyDescent="0.3">
      <c r="A93" s="169" t="s">
        <v>839</v>
      </c>
      <c r="B93">
        <v>-9999</v>
      </c>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
  <sheetViews>
    <sheetView topLeftCell="A46" zoomScale="70" zoomScaleNormal="70" workbookViewId="0">
      <selection activeCell="N96" sqref="N95:N96"/>
    </sheetView>
  </sheetViews>
  <sheetFormatPr defaultRowHeight="14.4" x14ac:dyDescent="0.3"/>
  <sheetData>
    <row r="1" spans="1:4" ht="15" thickBot="1" x14ac:dyDescent="0.35"/>
    <row r="2" spans="1:4" ht="16.2" thickBot="1" x14ac:dyDescent="0.35">
      <c r="A2" s="449" t="s">
        <v>224</v>
      </c>
      <c r="B2" s="450"/>
      <c r="C2" s="450"/>
      <c r="D2" s="451"/>
    </row>
  </sheetData>
  <mergeCells count="1">
    <mergeCell ref="A2:D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M32"/>
  <sheetViews>
    <sheetView zoomScale="80" zoomScaleNormal="80" workbookViewId="0">
      <selection activeCell="I2" sqref="I2"/>
    </sheetView>
  </sheetViews>
  <sheetFormatPr defaultRowHeight="14.4" x14ac:dyDescent="0.3"/>
  <sheetData>
    <row r="1" spans="1:6" ht="15" thickBot="1" x14ac:dyDescent="0.35"/>
    <row r="2" spans="1:6" ht="18.600000000000001" thickBot="1" x14ac:dyDescent="0.4">
      <c r="A2" s="452" t="s">
        <v>223</v>
      </c>
      <c r="B2" s="453"/>
      <c r="C2" s="453"/>
      <c r="D2" s="453"/>
      <c r="E2" s="453"/>
      <c r="F2" s="454"/>
    </row>
    <row r="32" spans="13:13" x14ac:dyDescent="0.3">
      <c r="M32" s="2"/>
    </row>
  </sheetData>
  <mergeCells count="1">
    <mergeCell ref="A2:F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5"/>
  <sheetViews>
    <sheetView workbookViewId="0">
      <selection activeCell="I2" sqref="I2"/>
    </sheetView>
  </sheetViews>
  <sheetFormatPr defaultRowHeight="14.4" x14ac:dyDescent="0.3"/>
  <sheetData>
    <row r="1" spans="1:14" ht="15" thickBot="1" x14ac:dyDescent="0.35">
      <c r="A1" s="1"/>
      <c r="B1" s="1"/>
      <c r="C1" s="1"/>
      <c r="D1" s="1"/>
      <c r="E1" s="1"/>
      <c r="F1" s="1"/>
      <c r="G1" s="1"/>
      <c r="H1" s="1"/>
      <c r="I1" s="1"/>
      <c r="J1" s="1"/>
      <c r="K1" s="1"/>
      <c r="L1" s="1"/>
      <c r="M1" s="1"/>
      <c r="N1" s="1"/>
    </row>
    <row r="2" spans="1:14" ht="18.600000000000001" thickBot="1" x14ac:dyDescent="0.4">
      <c r="A2" s="455" t="s">
        <v>0</v>
      </c>
      <c r="B2" s="456"/>
      <c r="C2" s="457"/>
      <c r="D2" s="1"/>
      <c r="E2" s="1"/>
      <c r="F2" s="1"/>
      <c r="G2" s="1"/>
      <c r="H2" s="1"/>
      <c r="I2" s="1"/>
      <c r="J2" s="1"/>
      <c r="K2" s="1"/>
      <c r="L2" s="1"/>
      <c r="M2" s="1"/>
      <c r="N2" s="1"/>
    </row>
    <row r="3" spans="1:14" x14ac:dyDescent="0.3">
      <c r="A3" s="1"/>
      <c r="B3" s="1"/>
      <c r="C3" s="1"/>
      <c r="D3" s="1"/>
      <c r="E3" s="1"/>
      <c r="F3" s="1"/>
      <c r="G3" s="1"/>
      <c r="H3" s="1"/>
      <c r="I3" s="1"/>
      <c r="J3" s="1"/>
      <c r="K3" s="1"/>
      <c r="L3" s="1"/>
      <c r="M3" s="1"/>
      <c r="N3" s="1"/>
    </row>
    <row r="4" spans="1:14" x14ac:dyDescent="0.3">
      <c r="D4" s="2"/>
    </row>
    <row r="5" spans="1:14" x14ac:dyDescent="0.3">
      <c r="A5" s="1"/>
      <c r="B5" s="1"/>
      <c r="C5" s="1"/>
      <c r="D5" s="1"/>
      <c r="E5" s="1"/>
      <c r="F5" s="1"/>
      <c r="G5" s="1"/>
      <c r="H5" s="1"/>
      <c r="I5" s="1"/>
      <c r="J5" s="1"/>
      <c r="K5" s="1"/>
      <c r="L5" s="1"/>
      <c r="M5" s="1"/>
      <c r="N5" s="1"/>
    </row>
  </sheetData>
  <mergeCells count="1">
    <mergeCell ref="A2:C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8585"/>
  </sheetPr>
  <dimension ref="A1:AV93"/>
  <sheetViews>
    <sheetView workbookViewId="0">
      <pane xSplit="5" ySplit="1" topLeftCell="F74" activePane="bottomRight" state="frozen"/>
      <selection pane="topRight" activeCell="F1" sqref="F1"/>
      <selection pane="bottomLeft" activeCell="A2" sqref="A2"/>
      <selection pane="bottomRight" activeCell="D17" sqref="D17"/>
    </sheetView>
  </sheetViews>
  <sheetFormatPr defaultRowHeight="14.4" x14ac:dyDescent="0.3"/>
  <cols>
    <col min="1" max="1" width="9" customWidth="1"/>
    <col min="2" max="2" width="11.109375" customWidth="1"/>
    <col min="3" max="3" width="14.88671875" customWidth="1"/>
    <col min="4" max="4" width="19.33203125" style="3" customWidth="1"/>
    <col min="5" max="5" width="32.6640625" customWidth="1"/>
    <col min="6" max="6" width="10.88671875" style="361" customWidth="1"/>
    <col min="7" max="7" width="88" customWidth="1"/>
    <col min="8" max="8" width="9.33203125" customWidth="1"/>
    <col min="9" max="9" width="6" customWidth="1"/>
    <col min="10" max="10" width="10.6640625" customWidth="1"/>
    <col min="11" max="11" width="11.6640625" customWidth="1"/>
    <col min="12" max="12" width="12.6640625" customWidth="1"/>
    <col min="13" max="13" width="12" customWidth="1"/>
    <col min="14" max="14" width="12.6640625" customWidth="1"/>
    <col min="15" max="15" width="12" customWidth="1"/>
    <col min="16" max="16" width="12.5546875" customWidth="1"/>
    <col min="17" max="17" width="9.77734375" customWidth="1"/>
    <col min="18" max="18" width="6.5546875" customWidth="1"/>
    <col min="19" max="19" width="7.77734375" customWidth="1"/>
    <col min="20" max="20" width="9.77734375" customWidth="1"/>
    <col min="21" max="21" width="7.109375" customWidth="1"/>
    <col min="22" max="23" width="9" customWidth="1"/>
    <col min="24" max="24" width="6.5546875" customWidth="1"/>
    <col min="25" max="25" width="9.77734375" customWidth="1"/>
    <col min="26" max="26" width="5.5546875" customWidth="1"/>
    <col min="27" max="27" width="6" customWidth="1"/>
    <col min="28" max="28" width="8" style="151" bestFit="1" customWidth="1"/>
    <col min="29" max="29" width="7" customWidth="1"/>
    <col min="30" max="30" width="8" bestFit="1" customWidth="1"/>
    <col min="31" max="31" width="6" customWidth="1"/>
    <col min="32" max="32" width="8" style="154" bestFit="1" customWidth="1"/>
    <col min="33" max="33" width="5" customWidth="1"/>
    <col min="34" max="34" width="8" style="156" bestFit="1" customWidth="1"/>
    <col min="35" max="35" width="7" customWidth="1"/>
    <col min="36" max="40" width="6" customWidth="1"/>
    <col min="41" max="41" width="7" customWidth="1"/>
    <col min="42" max="42" width="5" customWidth="1"/>
    <col min="43" max="43" width="6" customWidth="1"/>
    <col min="44" max="45" width="7" customWidth="1"/>
    <col min="46" max="46" width="6" customWidth="1"/>
    <col min="47" max="47" width="9" customWidth="1"/>
    <col min="48" max="48" width="8" style="158" bestFit="1" customWidth="1"/>
  </cols>
  <sheetData>
    <row r="1" spans="1:48" x14ac:dyDescent="0.3">
      <c r="A1" t="s">
        <v>1</v>
      </c>
      <c r="B1" t="s">
        <v>2</v>
      </c>
      <c r="C1" t="s">
        <v>3</v>
      </c>
      <c r="D1" s="3" t="s">
        <v>4</v>
      </c>
      <c r="E1" t="s">
        <v>5</v>
      </c>
      <c r="F1" s="361" t="s">
        <v>6</v>
      </c>
      <c r="G1" t="s">
        <v>7</v>
      </c>
      <c r="H1" t="s">
        <v>8</v>
      </c>
      <c r="I1" t="s">
        <v>9</v>
      </c>
      <c r="J1" t="s">
        <v>10</v>
      </c>
      <c r="K1" t="s">
        <v>11</v>
      </c>
      <c r="L1" t="s">
        <v>12</v>
      </c>
      <c r="M1" t="s">
        <v>13</v>
      </c>
      <c r="N1" t="s">
        <v>14</v>
      </c>
      <c r="O1" t="s">
        <v>15</v>
      </c>
      <c r="P1" t="s">
        <v>16</v>
      </c>
      <c r="Q1" t="s">
        <v>17</v>
      </c>
      <c r="R1" t="s">
        <v>18</v>
      </c>
      <c r="S1" t="s">
        <v>19</v>
      </c>
      <c r="T1" t="s">
        <v>20</v>
      </c>
      <c r="U1" t="s">
        <v>21</v>
      </c>
      <c r="V1" t="s">
        <v>22</v>
      </c>
      <c r="W1" t="s">
        <v>23</v>
      </c>
      <c r="X1" t="s">
        <v>24</v>
      </c>
      <c r="Y1" t="s">
        <v>25</v>
      </c>
      <c r="Z1" t="s">
        <v>26</v>
      </c>
      <c r="AA1" t="s">
        <v>27</v>
      </c>
      <c r="AB1" s="150" t="s">
        <v>28</v>
      </c>
      <c r="AC1" t="s">
        <v>29</v>
      </c>
      <c r="AD1" s="2" t="s">
        <v>30</v>
      </c>
      <c r="AE1" t="s">
        <v>31</v>
      </c>
      <c r="AF1" s="153" t="s">
        <v>32</v>
      </c>
      <c r="AG1" t="s">
        <v>33</v>
      </c>
      <c r="AH1" s="155" t="s">
        <v>34</v>
      </c>
      <c r="AI1" t="s">
        <v>35</v>
      </c>
      <c r="AJ1" t="s">
        <v>36</v>
      </c>
      <c r="AK1" t="s">
        <v>37</v>
      </c>
      <c r="AL1" t="s">
        <v>38</v>
      </c>
      <c r="AM1" t="s">
        <v>39</v>
      </c>
      <c r="AN1" t="s">
        <v>40</v>
      </c>
      <c r="AO1" t="s">
        <v>41</v>
      </c>
      <c r="AP1" t="s">
        <v>42</v>
      </c>
      <c r="AQ1" t="s">
        <v>43</v>
      </c>
      <c r="AR1" t="s">
        <v>44</v>
      </c>
      <c r="AS1" t="s">
        <v>45</v>
      </c>
      <c r="AT1" t="s">
        <v>46</v>
      </c>
      <c r="AU1" t="s">
        <v>47</v>
      </c>
      <c r="AV1" s="157" t="s">
        <v>48</v>
      </c>
    </row>
    <row r="2" spans="1:48" x14ac:dyDescent="0.3">
      <c r="A2">
        <v>14517</v>
      </c>
      <c r="B2" t="s">
        <v>49</v>
      </c>
      <c r="C2" t="s">
        <v>50</v>
      </c>
      <c r="D2" s="361" t="s">
        <v>748</v>
      </c>
      <c r="E2" t="s">
        <v>51</v>
      </c>
      <c r="F2" s="361">
        <f>Input!B3</f>
        <v>6619500</v>
      </c>
      <c r="G2" t="s">
        <v>52</v>
      </c>
      <c r="H2">
        <v>8</v>
      </c>
      <c r="I2" t="s">
        <v>53</v>
      </c>
      <c r="J2" t="s">
        <v>54</v>
      </c>
      <c r="K2">
        <v>181</v>
      </c>
      <c r="L2">
        <v>-106.31141491</v>
      </c>
      <c r="M2">
        <v>40.863030360000003</v>
      </c>
      <c r="N2">
        <v>-106.3109436</v>
      </c>
      <c r="O2">
        <v>40.863174440000002</v>
      </c>
      <c r="P2">
        <v>42.579000000000001</v>
      </c>
      <c r="Q2" t="s">
        <v>55</v>
      </c>
      <c r="R2">
        <v>13</v>
      </c>
      <c r="S2">
        <v>0.57199999999999995</v>
      </c>
      <c r="T2">
        <v>8.2000000000000003E-2</v>
      </c>
      <c r="U2">
        <v>1</v>
      </c>
      <c r="V2">
        <v>19040601</v>
      </c>
      <c r="W2">
        <v>19470930</v>
      </c>
      <c r="X2">
        <v>5085</v>
      </c>
      <c r="Y2">
        <v>5083</v>
      </c>
      <c r="Z2">
        <v>0</v>
      </c>
      <c r="AA2">
        <f>Input!C3</f>
        <v>2</v>
      </c>
      <c r="AB2" s="151">
        <f>AA2*724.447</f>
        <v>1448.894</v>
      </c>
      <c r="AC2">
        <f>Input!D3</f>
        <v>3</v>
      </c>
      <c r="AD2" s="152">
        <f>AC2*724.447</f>
        <v>2173.3409999999999</v>
      </c>
      <c r="AE2">
        <f>Input!E3</f>
        <v>4</v>
      </c>
      <c r="AF2" s="154">
        <f t="shared" ref="AF2:AH33" si="0">AE2*724.447</f>
        <v>2897.788</v>
      </c>
      <c r="AG2">
        <f>Input!F3</f>
        <v>6</v>
      </c>
      <c r="AH2" s="156">
        <f t="shared" si="0"/>
        <v>4346.6819999999998</v>
      </c>
      <c r="AI2">
        <v>7</v>
      </c>
      <c r="AJ2">
        <v>8</v>
      </c>
      <c r="AK2">
        <v>10</v>
      </c>
      <c r="AL2">
        <v>14</v>
      </c>
      <c r="AM2">
        <v>19</v>
      </c>
      <c r="AN2">
        <v>27</v>
      </c>
      <c r="AO2">
        <v>36</v>
      </c>
      <c r="AP2">
        <v>47</v>
      </c>
      <c r="AQ2">
        <v>86</v>
      </c>
      <c r="AR2">
        <v>130.69999999999999</v>
      </c>
      <c r="AS2">
        <v>327</v>
      </c>
      <c r="AT2">
        <v>600</v>
      </c>
      <c r="AU2">
        <f>Input!G3</f>
        <v>34.798999999999999</v>
      </c>
      <c r="AV2" s="158">
        <f t="shared" ref="AV2:AV65" si="1">AU2*724.447</f>
        <v>25210.031153</v>
      </c>
    </row>
    <row r="3" spans="1:48" x14ac:dyDescent="0.3">
      <c r="A3">
        <v>14640</v>
      </c>
      <c r="B3" t="s">
        <v>49</v>
      </c>
      <c r="C3" t="s">
        <v>50</v>
      </c>
      <c r="D3" s="361" t="s">
        <v>749</v>
      </c>
      <c r="E3" t="s">
        <v>56</v>
      </c>
      <c r="F3" s="361">
        <f>Input!B4</f>
        <v>6620000</v>
      </c>
      <c r="G3" t="s">
        <v>57</v>
      </c>
      <c r="H3">
        <v>8</v>
      </c>
      <c r="I3" t="s">
        <v>53</v>
      </c>
      <c r="J3" t="s">
        <v>58</v>
      </c>
      <c r="K3">
        <v>1431</v>
      </c>
      <c r="L3">
        <v>-106.33835976</v>
      </c>
      <c r="M3">
        <v>40.937473590000003</v>
      </c>
      <c r="N3">
        <v>-106.33876038</v>
      </c>
      <c r="O3">
        <v>40.93764496</v>
      </c>
      <c r="P3">
        <v>38.570999999999998</v>
      </c>
      <c r="Q3" t="s">
        <v>59</v>
      </c>
      <c r="R3">
        <v>89</v>
      </c>
      <c r="S3">
        <v>0.67600000000000005</v>
      </c>
      <c r="T3">
        <v>6.8000000000000005E-2</v>
      </c>
      <c r="U3">
        <v>1</v>
      </c>
      <c r="V3">
        <v>19040601</v>
      </c>
      <c r="W3">
        <v>20040930</v>
      </c>
      <c r="X3">
        <v>32783</v>
      </c>
      <c r="Y3">
        <v>32783</v>
      </c>
      <c r="Z3">
        <v>15</v>
      </c>
      <c r="AA3" s="169">
        <f>Input!C4</f>
        <v>36</v>
      </c>
      <c r="AB3" s="151">
        <f t="shared" ref="AB3:AB66" si="2">AA3*724.447</f>
        <v>26080.092000000001</v>
      </c>
      <c r="AC3" s="169">
        <f>Input!D4</f>
        <v>55</v>
      </c>
      <c r="AD3" s="152">
        <f t="shared" ref="AD3:AD66" si="3">AC3*724.447</f>
        <v>39844.584999999999</v>
      </c>
      <c r="AE3" s="169">
        <f>Input!E4</f>
        <v>68</v>
      </c>
      <c r="AF3" s="154">
        <f t="shared" si="0"/>
        <v>49262.396000000001</v>
      </c>
      <c r="AG3" s="169">
        <f>Input!F4</f>
        <v>83</v>
      </c>
      <c r="AH3" s="156">
        <f t="shared" ref="AH3" si="4">AG3*724.447</f>
        <v>60129.101000000002</v>
      </c>
      <c r="AI3">
        <v>92</v>
      </c>
      <c r="AJ3">
        <v>100</v>
      </c>
      <c r="AK3">
        <v>124</v>
      </c>
      <c r="AL3">
        <v>160</v>
      </c>
      <c r="AM3">
        <v>220</v>
      </c>
      <c r="AN3">
        <v>338</v>
      </c>
      <c r="AO3">
        <v>449</v>
      </c>
      <c r="AP3">
        <v>596</v>
      </c>
      <c r="AQ3">
        <v>1190</v>
      </c>
      <c r="AR3">
        <v>1800</v>
      </c>
      <c r="AS3">
        <v>3100</v>
      </c>
      <c r="AT3">
        <v>6450</v>
      </c>
      <c r="AU3" s="169">
        <f>Input!G4</f>
        <v>425.661</v>
      </c>
      <c r="AV3" s="158">
        <f t="shared" si="1"/>
        <v>308368.83446699998</v>
      </c>
    </row>
    <row r="4" spans="1:48" x14ac:dyDescent="0.3">
      <c r="A4">
        <v>14761</v>
      </c>
      <c r="B4" t="s">
        <v>49</v>
      </c>
      <c r="C4" t="s">
        <v>50</v>
      </c>
      <c r="D4" s="361" t="s">
        <v>750</v>
      </c>
      <c r="E4" t="s">
        <v>60</v>
      </c>
      <c r="F4" s="361">
        <f>Input!B5</f>
        <v>6658500</v>
      </c>
      <c r="G4" t="s">
        <v>61</v>
      </c>
      <c r="H4">
        <v>56</v>
      </c>
      <c r="I4" t="s">
        <v>62</v>
      </c>
      <c r="J4" t="s">
        <v>54</v>
      </c>
      <c r="K4">
        <v>294</v>
      </c>
      <c r="L4">
        <v>-106.01473179</v>
      </c>
      <c r="M4">
        <v>41.002198229999998</v>
      </c>
      <c r="N4">
        <v>-106.0146637</v>
      </c>
      <c r="O4">
        <v>41.002201079999999</v>
      </c>
      <c r="P4">
        <v>5.6909999999999998</v>
      </c>
      <c r="Q4" t="s">
        <v>59</v>
      </c>
      <c r="R4">
        <v>53</v>
      </c>
      <c r="S4">
        <v>0.65</v>
      </c>
      <c r="T4">
        <v>0.105</v>
      </c>
      <c r="U4">
        <v>1</v>
      </c>
      <c r="V4">
        <v>19040701</v>
      </c>
      <c r="W4">
        <v>19630408</v>
      </c>
      <c r="X4">
        <v>19548</v>
      </c>
      <c r="Y4">
        <v>19548</v>
      </c>
      <c r="Z4">
        <v>6</v>
      </c>
      <c r="AA4" s="169">
        <f>Input!C5</f>
        <v>15.49</v>
      </c>
      <c r="AB4" s="151">
        <f t="shared" si="2"/>
        <v>11221.68403</v>
      </c>
      <c r="AC4" s="169">
        <f>Input!D5</f>
        <v>24</v>
      </c>
      <c r="AD4" s="152">
        <f t="shared" si="3"/>
        <v>17386.727999999999</v>
      </c>
      <c r="AE4" s="169">
        <f>Input!E5</f>
        <v>28</v>
      </c>
      <c r="AF4" s="154">
        <f t="shared" si="0"/>
        <v>20284.516</v>
      </c>
      <c r="AG4" s="169">
        <f>Input!F5</f>
        <v>32</v>
      </c>
      <c r="AH4" s="156">
        <f t="shared" ref="AH4" si="5">AG4*724.447</f>
        <v>23182.304</v>
      </c>
      <c r="AI4">
        <v>35</v>
      </c>
      <c r="AJ4">
        <v>38</v>
      </c>
      <c r="AK4">
        <v>45</v>
      </c>
      <c r="AL4">
        <v>52</v>
      </c>
      <c r="AM4">
        <v>67</v>
      </c>
      <c r="AN4">
        <v>93</v>
      </c>
      <c r="AO4">
        <v>120</v>
      </c>
      <c r="AP4">
        <v>167</v>
      </c>
      <c r="AQ4">
        <v>450</v>
      </c>
      <c r="AR4">
        <v>756</v>
      </c>
      <c r="AS4">
        <v>1480</v>
      </c>
      <c r="AT4">
        <v>3740</v>
      </c>
      <c r="AU4" s="169">
        <f>Input!G5</f>
        <v>161.334</v>
      </c>
      <c r="AV4" s="158">
        <f t="shared" si="1"/>
        <v>116877.932298</v>
      </c>
    </row>
    <row r="5" spans="1:48" x14ac:dyDescent="0.3">
      <c r="A5">
        <v>10824</v>
      </c>
      <c r="B5" t="s">
        <v>49</v>
      </c>
      <c r="C5" t="s">
        <v>63</v>
      </c>
      <c r="D5" s="361" t="s">
        <v>751</v>
      </c>
      <c r="E5" t="s">
        <v>64</v>
      </c>
      <c r="F5" s="361">
        <f>Input!B6</f>
        <v>6696200</v>
      </c>
      <c r="G5" t="s">
        <v>65</v>
      </c>
      <c r="H5">
        <v>8</v>
      </c>
      <c r="I5" t="s">
        <v>53</v>
      </c>
      <c r="J5" t="s">
        <v>54</v>
      </c>
      <c r="K5">
        <v>1084</v>
      </c>
      <c r="L5">
        <v>-105.36360587999999</v>
      </c>
      <c r="M5">
        <v>38.986380789999998</v>
      </c>
      <c r="N5">
        <v>-105.3635025</v>
      </c>
      <c r="O5">
        <v>38.986331939999999</v>
      </c>
      <c r="P5">
        <v>10.425000000000001</v>
      </c>
      <c r="Q5" t="s">
        <v>55</v>
      </c>
      <c r="R5">
        <v>17</v>
      </c>
      <c r="S5">
        <v>0.53900000000000003</v>
      </c>
      <c r="T5">
        <v>0.09</v>
      </c>
      <c r="U5">
        <v>1</v>
      </c>
      <c r="V5">
        <v>19110301</v>
      </c>
      <c r="W5">
        <v>19290930</v>
      </c>
      <c r="X5">
        <v>6331</v>
      </c>
      <c r="Y5">
        <v>6329</v>
      </c>
      <c r="Z5">
        <v>0</v>
      </c>
      <c r="AA5" s="169">
        <f>Input!C6</f>
        <v>1</v>
      </c>
      <c r="AB5" s="151">
        <f t="shared" si="2"/>
        <v>724.447</v>
      </c>
      <c r="AC5" s="169">
        <f>Input!D6</f>
        <v>10</v>
      </c>
      <c r="AD5" s="152">
        <f t="shared" si="3"/>
        <v>7244.47</v>
      </c>
      <c r="AE5" s="169">
        <f>Input!E6</f>
        <v>15</v>
      </c>
      <c r="AF5" s="154">
        <f t="shared" si="0"/>
        <v>10866.705</v>
      </c>
      <c r="AG5" s="169">
        <f>Input!F6</f>
        <v>20</v>
      </c>
      <c r="AH5" s="156">
        <f t="shared" ref="AH5" si="6">AG5*724.447</f>
        <v>14488.94</v>
      </c>
      <c r="AI5">
        <v>24</v>
      </c>
      <c r="AJ5">
        <v>27</v>
      </c>
      <c r="AK5">
        <v>37</v>
      </c>
      <c r="AL5">
        <v>52</v>
      </c>
      <c r="AM5">
        <v>76</v>
      </c>
      <c r="AN5">
        <v>120</v>
      </c>
      <c r="AO5">
        <v>148</v>
      </c>
      <c r="AP5">
        <v>190</v>
      </c>
      <c r="AQ5">
        <v>285</v>
      </c>
      <c r="AR5">
        <v>397.4</v>
      </c>
      <c r="AS5">
        <v>735.16</v>
      </c>
      <c r="AT5">
        <v>1540</v>
      </c>
      <c r="AU5" s="169">
        <f>Input!G6</f>
        <v>113.863</v>
      </c>
      <c r="AV5" s="158">
        <f t="shared" si="1"/>
        <v>82487.708761000002</v>
      </c>
    </row>
    <row r="6" spans="1:48" x14ac:dyDescent="0.3">
      <c r="A6">
        <v>12397</v>
      </c>
      <c r="B6" t="s">
        <v>49</v>
      </c>
      <c r="C6" t="s">
        <v>63</v>
      </c>
      <c r="D6" s="361" t="s">
        <v>752</v>
      </c>
      <c r="E6" t="s">
        <v>66</v>
      </c>
      <c r="F6" s="361">
        <f>Input!B7</f>
        <v>6711590</v>
      </c>
      <c r="G6" t="s">
        <v>67</v>
      </c>
      <c r="H6">
        <v>8</v>
      </c>
      <c r="I6" t="s">
        <v>53</v>
      </c>
      <c r="J6" t="s">
        <v>54</v>
      </c>
      <c r="K6">
        <v>-999999</v>
      </c>
      <c r="L6">
        <v>-104.99970433</v>
      </c>
      <c r="M6">
        <v>39.689709430000001</v>
      </c>
      <c r="N6">
        <v>-104.99942780000001</v>
      </c>
      <c r="O6">
        <v>39.68952942</v>
      </c>
      <c r="P6">
        <v>30.972000000000001</v>
      </c>
      <c r="Q6" t="s">
        <v>55</v>
      </c>
      <c r="R6">
        <v>0</v>
      </c>
      <c r="S6">
        <v>0</v>
      </c>
      <c r="T6">
        <v>0</v>
      </c>
      <c r="U6">
        <v>0</v>
      </c>
      <c r="V6">
        <v>19810318</v>
      </c>
      <c r="W6">
        <v>19811231</v>
      </c>
      <c r="X6">
        <v>289</v>
      </c>
      <c r="Y6">
        <v>289</v>
      </c>
      <c r="Z6">
        <v>80</v>
      </c>
      <c r="AA6" s="169">
        <f>Input!C7</f>
        <v>85.5</v>
      </c>
      <c r="AB6" s="151">
        <f t="shared" si="2"/>
        <v>61940.218500000003</v>
      </c>
      <c r="AC6" s="169">
        <f>Input!D7</f>
        <v>91</v>
      </c>
      <c r="AD6" s="152">
        <f t="shared" si="3"/>
        <v>65924.676999999996</v>
      </c>
      <c r="AE6" s="169">
        <f>Input!E7</f>
        <v>94</v>
      </c>
      <c r="AF6" s="154">
        <f t="shared" si="0"/>
        <v>68098.017999999996</v>
      </c>
      <c r="AG6" s="169">
        <f>Input!F7</f>
        <v>104</v>
      </c>
      <c r="AH6" s="156">
        <f t="shared" ref="AH6" si="7">AG6*724.447</f>
        <v>75342.487999999998</v>
      </c>
      <c r="AI6">
        <v>107</v>
      </c>
      <c r="AJ6">
        <v>110</v>
      </c>
      <c r="AK6">
        <v>119</v>
      </c>
      <c r="AL6">
        <v>129</v>
      </c>
      <c r="AM6">
        <v>138</v>
      </c>
      <c r="AN6">
        <v>155</v>
      </c>
      <c r="AO6">
        <v>169</v>
      </c>
      <c r="AP6">
        <v>181</v>
      </c>
      <c r="AQ6">
        <v>226</v>
      </c>
      <c r="AR6">
        <v>244</v>
      </c>
      <c r="AS6">
        <v>300.5</v>
      </c>
      <c r="AT6">
        <v>331</v>
      </c>
      <c r="AU6" s="169">
        <f>Input!G7</f>
        <v>143.952</v>
      </c>
      <c r="AV6" s="158">
        <f t="shared" si="1"/>
        <v>104285.59454399999</v>
      </c>
    </row>
    <row r="7" spans="1:48" x14ac:dyDescent="0.3">
      <c r="A7">
        <v>13508</v>
      </c>
      <c r="B7" t="s">
        <v>49</v>
      </c>
      <c r="C7" t="s">
        <v>63</v>
      </c>
      <c r="D7" s="361" t="s">
        <v>753</v>
      </c>
      <c r="E7" t="s">
        <v>68</v>
      </c>
      <c r="F7" s="361">
        <f>Input!B8</f>
        <v>6758500</v>
      </c>
      <c r="G7" t="s">
        <v>69</v>
      </c>
      <c r="H7">
        <v>8</v>
      </c>
      <c r="I7" t="s">
        <v>53</v>
      </c>
      <c r="J7" t="s">
        <v>58</v>
      </c>
      <c r="K7">
        <v>13190</v>
      </c>
      <c r="L7">
        <v>-103.92189508</v>
      </c>
      <c r="M7">
        <v>40.321926599999998</v>
      </c>
      <c r="N7">
        <v>-103.92201233</v>
      </c>
      <c r="O7">
        <v>40.321769709999998</v>
      </c>
      <c r="P7">
        <v>20.161000000000001</v>
      </c>
      <c r="Q7" t="s">
        <v>59</v>
      </c>
      <c r="R7">
        <v>52</v>
      </c>
      <c r="S7">
        <v>0.59799999999999998</v>
      </c>
      <c r="T7">
        <v>0.127</v>
      </c>
      <c r="U7">
        <v>1</v>
      </c>
      <c r="V7">
        <v>19521001</v>
      </c>
      <c r="W7">
        <v>20040930</v>
      </c>
      <c r="X7">
        <v>18993</v>
      </c>
      <c r="Y7">
        <v>18993</v>
      </c>
      <c r="Z7">
        <v>28</v>
      </c>
      <c r="AA7" s="169">
        <f>Input!C8</f>
        <v>64</v>
      </c>
      <c r="AB7" s="151">
        <f t="shared" si="2"/>
        <v>46364.608</v>
      </c>
      <c r="AC7" s="169">
        <f>Input!D8</f>
        <v>100</v>
      </c>
      <c r="AD7" s="152">
        <f t="shared" si="3"/>
        <v>72444.7</v>
      </c>
      <c r="AE7" s="169">
        <f>Input!E8</f>
        <v>124</v>
      </c>
      <c r="AF7" s="154">
        <f t="shared" si="0"/>
        <v>89831.428</v>
      </c>
      <c r="AG7" s="169">
        <f>Input!F8</f>
        <v>166</v>
      </c>
      <c r="AH7" s="156">
        <f t="shared" ref="AH7" si="8">AG7*724.447</f>
        <v>120258.202</v>
      </c>
      <c r="AI7">
        <v>190</v>
      </c>
      <c r="AJ7">
        <v>218</v>
      </c>
      <c r="AK7">
        <v>279</v>
      </c>
      <c r="AL7">
        <v>356</v>
      </c>
      <c r="AM7">
        <v>464</v>
      </c>
      <c r="AN7">
        <v>625</v>
      </c>
      <c r="AO7">
        <v>732</v>
      </c>
      <c r="AP7">
        <v>852</v>
      </c>
      <c r="AQ7">
        <v>1290</v>
      </c>
      <c r="AR7">
        <v>2203</v>
      </c>
      <c r="AS7">
        <v>7881.2</v>
      </c>
      <c r="AT7">
        <v>20800</v>
      </c>
      <c r="AU7" s="169">
        <f>Input!G8</f>
        <v>719.24699999999996</v>
      </c>
      <c r="AV7" s="158">
        <f t="shared" si="1"/>
        <v>521056.33140899998</v>
      </c>
    </row>
    <row r="8" spans="1:48" x14ac:dyDescent="0.3">
      <c r="A8">
        <v>12666</v>
      </c>
      <c r="B8" t="s">
        <v>49</v>
      </c>
      <c r="C8" t="s">
        <v>63</v>
      </c>
      <c r="D8" s="361" t="s">
        <v>754</v>
      </c>
      <c r="E8" t="s">
        <v>70</v>
      </c>
      <c r="F8" s="361">
        <f>Input!B9</f>
        <v>6720000</v>
      </c>
      <c r="G8" t="s">
        <v>71</v>
      </c>
      <c r="H8">
        <v>8</v>
      </c>
      <c r="I8" t="s">
        <v>53</v>
      </c>
      <c r="J8" t="s">
        <v>54</v>
      </c>
      <c r="K8">
        <v>570</v>
      </c>
      <c r="L8">
        <v>-104.95886840999999</v>
      </c>
      <c r="M8">
        <v>39.828319399999998</v>
      </c>
      <c r="N8">
        <v>-104.95890045</v>
      </c>
      <c r="O8">
        <v>39.827930449999997</v>
      </c>
      <c r="P8">
        <v>43.668999999999997</v>
      </c>
      <c r="Q8" t="s">
        <v>55</v>
      </c>
      <c r="R8">
        <v>56</v>
      </c>
      <c r="S8">
        <v>0.433</v>
      </c>
      <c r="T8">
        <v>0.1</v>
      </c>
      <c r="U8">
        <v>1</v>
      </c>
      <c r="V8">
        <v>19140401</v>
      </c>
      <c r="W8">
        <v>19820930</v>
      </c>
      <c r="X8">
        <v>20547</v>
      </c>
      <c r="Y8">
        <v>20547</v>
      </c>
      <c r="Z8">
        <v>0.4</v>
      </c>
      <c r="AA8" s="169">
        <f>Input!C9</f>
        <v>1.8</v>
      </c>
      <c r="AB8" s="151">
        <f t="shared" si="2"/>
        <v>1304.0046</v>
      </c>
      <c r="AC8" s="169">
        <f>Input!D9</f>
        <v>4.4000000000000004</v>
      </c>
      <c r="AD8" s="152">
        <f t="shared" si="3"/>
        <v>3187.5668000000001</v>
      </c>
      <c r="AE8" s="169">
        <f>Input!E9</f>
        <v>6.9</v>
      </c>
      <c r="AF8" s="154">
        <f t="shared" si="0"/>
        <v>4998.6842999999999</v>
      </c>
      <c r="AG8" s="169">
        <f>Input!F9</f>
        <v>11</v>
      </c>
      <c r="AH8" s="156">
        <f t="shared" ref="AH8" si="9">AG8*724.447</f>
        <v>7968.9170000000004</v>
      </c>
      <c r="AI8">
        <v>13</v>
      </c>
      <c r="AJ8">
        <v>15</v>
      </c>
      <c r="AK8">
        <v>19</v>
      </c>
      <c r="AL8">
        <v>24</v>
      </c>
      <c r="AM8">
        <v>31</v>
      </c>
      <c r="AN8">
        <v>48</v>
      </c>
      <c r="AO8">
        <v>67</v>
      </c>
      <c r="AP8">
        <v>90</v>
      </c>
      <c r="AQ8">
        <v>235</v>
      </c>
      <c r="AR8">
        <v>494</v>
      </c>
      <c r="AS8">
        <v>1030</v>
      </c>
      <c r="AT8">
        <v>2720</v>
      </c>
      <c r="AU8" s="169">
        <f>Input!G9</f>
        <v>93.433000000000007</v>
      </c>
      <c r="AV8" s="158">
        <f t="shared" si="1"/>
        <v>67687.256550999999</v>
      </c>
    </row>
    <row r="9" spans="1:48" x14ac:dyDescent="0.3">
      <c r="A9">
        <v>13414</v>
      </c>
      <c r="B9" t="s">
        <v>49</v>
      </c>
      <c r="C9" t="s">
        <v>63</v>
      </c>
      <c r="D9" s="361" t="s">
        <v>755</v>
      </c>
      <c r="E9" t="s">
        <v>72</v>
      </c>
      <c r="F9" s="361">
        <f>Input!B10</f>
        <v>6731000</v>
      </c>
      <c r="G9" t="s">
        <v>73</v>
      </c>
      <c r="H9">
        <v>8</v>
      </c>
      <c r="I9" t="s">
        <v>53</v>
      </c>
      <c r="J9" t="s">
        <v>54</v>
      </c>
      <c r="K9">
        <v>979</v>
      </c>
      <c r="L9">
        <v>-104.87969601</v>
      </c>
      <c r="M9">
        <v>40.258038689999999</v>
      </c>
      <c r="N9">
        <v>-104.88005828999999</v>
      </c>
      <c r="O9">
        <v>40.258224490000003</v>
      </c>
      <c r="P9">
        <v>36.965000000000003</v>
      </c>
      <c r="Q9" t="s">
        <v>55</v>
      </c>
      <c r="R9">
        <v>71</v>
      </c>
      <c r="S9">
        <v>0.66800000000000004</v>
      </c>
      <c r="T9">
        <v>0.129</v>
      </c>
      <c r="U9">
        <v>1</v>
      </c>
      <c r="V9">
        <v>19270224</v>
      </c>
      <c r="W9">
        <v>19980930</v>
      </c>
      <c r="X9">
        <v>26152</v>
      </c>
      <c r="Y9">
        <v>26152</v>
      </c>
      <c r="Z9">
        <v>12</v>
      </c>
      <c r="AA9" s="169">
        <f>Input!C10</f>
        <v>29</v>
      </c>
      <c r="AB9" s="151">
        <f t="shared" si="2"/>
        <v>21008.963</v>
      </c>
      <c r="AC9" s="169">
        <f>Input!D10</f>
        <v>46</v>
      </c>
      <c r="AD9" s="152">
        <f t="shared" si="3"/>
        <v>33324.561999999998</v>
      </c>
      <c r="AE9" s="169">
        <f>Input!E10</f>
        <v>57</v>
      </c>
      <c r="AF9" s="154">
        <f t="shared" si="0"/>
        <v>41293.478999999999</v>
      </c>
      <c r="AG9" s="169">
        <f>Input!F10</f>
        <v>78</v>
      </c>
      <c r="AH9" s="156">
        <f t="shared" ref="AH9" si="10">AG9*724.447</f>
        <v>56506.866000000002</v>
      </c>
      <c r="AI9">
        <v>87</v>
      </c>
      <c r="AJ9">
        <v>96</v>
      </c>
      <c r="AK9">
        <v>114</v>
      </c>
      <c r="AL9">
        <v>135</v>
      </c>
      <c r="AM9">
        <v>157</v>
      </c>
      <c r="AN9">
        <v>186</v>
      </c>
      <c r="AO9">
        <v>206</v>
      </c>
      <c r="AP9">
        <v>234</v>
      </c>
      <c r="AQ9">
        <v>361.7</v>
      </c>
      <c r="AR9">
        <v>675</v>
      </c>
      <c r="AS9">
        <v>2000</v>
      </c>
      <c r="AT9">
        <v>6700</v>
      </c>
      <c r="AU9" s="169">
        <f>Input!G10</f>
        <v>221.05600000000001</v>
      </c>
      <c r="AV9" s="158">
        <f t="shared" si="1"/>
        <v>160143.35603200001</v>
      </c>
    </row>
    <row r="10" spans="1:48" x14ac:dyDescent="0.3">
      <c r="A10">
        <v>13559</v>
      </c>
      <c r="B10" t="s">
        <v>49</v>
      </c>
      <c r="C10" t="s">
        <v>63</v>
      </c>
      <c r="D10" s="361" t="s">
        <v>756</v>
      </c>
      <c r="E10" t="s">
        <v>74</v>
      </c>
      <c r="F10" s="361">
        <f>Input!B11</f>
        <v>6744000</v>
      </c>
      <c r="G10" t="s">
        <v>75</v>
      </c>
      <c r="H10">
        <v>8</v>
      </c>
      <c r="I10" t="s">
        <v>53</v>
      </c>
      <c r="J10" t="s">
        <v>54</v>
      </c>
      <c r="K10">
        <v>830</v>
      </c>
      <c r="L10">
        <v>-104.78496932</v>
      </c>
      <c r="M10">
        <v>40.349981720000002</v>
      </c>
      <c r="N10">
        <v>-104.78500366</v>
      </c>
      <c r="O10">
        <v>40.350006100000002</v>
      </c>
      <c r="P10">
        <v>3.9780000000000002</v>
      </c>
      <c r="Q10" t="s">
        <v>55</v>
      </c>
      <c r="R10">
        <v>57</v>
      </c>
      <c r="S10">
        <v>0.623</v>
      </c>
      <c r="T10">
        <v>0.13800000000000001</v>
      </c>
      <c r="U10">
        <v>1</v>
      </c>
      <c r="V10">
        <v>19140401</v>
      </c>
      <c r="W10">
        <v>19831007</v>
      </c>
      <c r="X10">
        <v>21165</v>
      </c>
      <c r="Y10">
        <v>21054</v>
      </c>
      <c r="Z10">
        <v>0</v>
      </c>
      <c r="AA10" s="169">
        <f>Input!C11</f>
        <v>1</v>
      </c>
      <c r="AB10" s="151">
        <f t="shared" si="2"/>
        <v>724.447</v>
      </c>
      <c r="AC10" s="169">
        <f>Input!D11</f>
        <v>4</v>
      </c>
      <c r="AD10" s="152">
        <f t="shared" si="3"/>
        <v>2897.788</v>
      </c>
      <c r="AE10" s="169">
        <f>Input!E11</f>
        <v>8.8000000000000007</v>
      </c>
      <c r="AF10" s="154">
        <f t="shared" si="0"/>
        <v>6375.1336000000001</v>
      </c>
      <c r="AG10" s="169">
        <f>Input!F11</f>
        <v>24</v>
      </c>
      <c r="AH10" s="156">
        <f t="shared" ref="AH10" si="11">AG10*724.447</f>
        <v>17386.727999999999</v>
      </c>
      <c r="AI10">
        <v>30</v>
      </c>
      <c r="AJ10">
        <v>34</v>
      </c>
      <c r="AK10">
        <v>42</v>
      </c>
      <c r="AL10">
        <v>50</v>
      </c>
      <c r="AM10">
        <v>60</v>
      </c>
      <c r="AN10">
        <v>71</v>
      </c>
      <c r="AO10">
        <v>78</v>
      </c>
      <c r="AP10">
        <v>87</v>
      </c>
      <c r="AQ10">
        <v>128.4</v>
      </c>
      <c r="AR10">
        <v>216</v>
      </c>
      <c r="AS10">
        <v>1010</v>
      </c>
      <c r="AT10">
        <v>4530</v>
      </c>
      <c r="AU10" s="169">
        <f>Input!G11</f>
        <v>85.703000000000003</v>
      </c>
      <c r="AV10" s="158">
        <f t="shared" si="1"/>
        <v>62087.281241000004</v>
      </c>
    </row>
    <row r="11" spans="1:48" x14ac:dyDescent="0.3">
      <c r="A11">
        <v>13694</v>
      </c>
      <c r="B11" t="s">
        <v>49</v>
      </c>
      <c r="C11" t="s">
        <v>63</v>
      </c>
      <c r="D11" s="361" t="s">
        <v>757</v>
      </c>
      <c r="E11" t="s">
        <v>76</v>
      </c>
      <c r="F11" s="361">
        <f>Input!B12</f>
        <v>6752500</v>
      </c>
      <c r="G11" t="s">
        <v>77</v>
      </c>
      <c r="H11">
        <v>8</v>
      </c>
      <c r="I11" t="s">
        <v>53</v>
      </c>
      <c r="J11" t="s">
        <v>54</v>
      </c>
      <c r="K11">
        <v>1882</v>
      </c>
      <c r="L11">
        <v>-104.63996238999999</v>
      </c>
      <c r="M11">
        <v>40.417758679999999</v>
      </c>
      <c r="N11">
        <v>-104.64009857000001</v>
      </c>
      <c r="O11">
        <v>40.417911529999998</v>
      </c>
      <c r="P11">
        <v>20.602</v>
      </c>
      <c r="Q11" t="s">
        <v>55</v>
      </c>
      <c r="R11">
        <v>81</v>
      </c>
      <c r="S11">
        <v>0.61099999999999999</v>
      </c>
      <c r="T11">
        <v>0.16300000000000001</v>
      </c>
      <c r="U11">
        <v>1</v>
      </c>
      <c r="V11">
        <v>19030401</v>
      </c>
      <c r="W11">
        <v>19980930</v>
      </c>
      <c r="X11">
        <v>29658</v>
      </c>
      <c r="Y11">
        <v>29658</v>
      </c>
      <c r="Z11">
        <v>0.8</v>
      </c>
      <c r="AA11" s="169">
        <f>Input!C12</f>
        <v>6</v>
      </c>
      <c r="AB11" s="151">
        <f t="shared" si="2"/>
        <v>4346.6819999999998</v>
      </c>
      <c r="AC11" s="169">
        <f>Input!D12</f>
        <v>11</v>
      </c>
      <c r="AD11" s="152">
        <f t="shared" si="3"/>
        <v>7968.9170000000004</v>
      </c>
      <c r="AE11" s="169">
        <f>Input!E12</f>
        <v>16</v>
      </c>
      <c r="AF11" s="154">
        <f t="shared" si="0"/>
        <v>11591.152</v>
      </c>
      <c r="AG11" s="169">
        <f>Input!F12</f>
        <v>29</v>
      </c>
      <c r="AH11" s="156">
        <f t="shared" ref="AH11" si="12">AG11*724.447</f>
        <v>21008.963</v>
      </c>
      <c r="AI11">
        <v>38</v>
      </c>
      <c r="AJ11">
        <v>46</v>
      </c>
      <c r="AK11">
        <v>62</v>
      </c>
      <c r="AL11">
        <v>77</v>
      </c>
      <c r="AM11">
        <v>90</v>
      </c>
      <c r="AN11">
        <v>107</v>
      </c>
      <c r="AO11">
        <v>119</v>
      </c>
      <c r="AP11">
        <v>135</v>
      </c>
      <c r="AQ11">
        <v>198</v>
      </c>
      <c r="AR11">
        <v>362.05</v>
      </c>
      <c r="AS11">
        <v>1870</v>
      </c>
      <c r="AT11">
        <v>6090</v>
      </c>
      <c r="AU11" s="169">
        <f>Input!G12</f>
        <v>139.626</v>
      </c>
      <c r="AV11" s="158">
        <f t="shared" si="1"/>
        <v>101151.636822</v>
      </c>
    </row>
    <row r="12" spans="1:48" x14ac:dyDescent="0.3">
      <c r="A12">
        <v>13732</v>
      </c>
      <c r="B12" t="s">
        <v>49</v>
      </c>
      <c r="C12" t="s">
        <v>63</v>
      </c>
      <c r="D12" s="361" t="s">
        <v>758</v>
      </c>
      <c r="E12" t="s">
        <v>78</v>
      </c>
      <c r="F12" s="361">
        <f>Input!B13</f>
        <v>6753990</v>
      </c>
      <c r="G12" t="s">
        <v>79</v>
      </c>
      <c r="H12">
        <v>8</v>
      </c>
      <c r="I12" t="s">
        <v>53</v>
      </c>
      <c r="J12" t="s">
        <v>58</v>
      </c>
      <c r="K12">
        <v>571.42999999999995</v>
      </c>
      <c r="L12">
        <v>-104.58884870999999</v>
      </c>
      <c r="M12">
        <v>40.442480809999999</v>
      </c>
      <c r="N12">
        <v>-104.58924866</v>
      </c>
      <c r="O12">
        <v>40.442504880000001</v>
      </c>
      <c r="P12">
        <v>33.744</v>
      </c>
      <c r="Q12" t="s">
        <v>59</v>
      </c>
      <c r="R12">
        <v>5</v>
      </c>
      <c r="S12">
        <v>0.45500000000000002</v>
      </c>
      <c r="T12">
        <v>0.155</v>
      </c>
      <c r="U12">
        <v>1</v>
      </c>
      <c r="V12">
        <v>19930317</v>
      </c>
      <c r="W12">
        <v>20040930</v>
      </c>
      <c r="X12">
        <v>2182</v>
      </c>
      <c r="Y12">
        <v>1888</v>
      </c>
      <c r="Z12">
        <v>0</v>
      </c>
      <c r="AA12" s="169">
        <f>Input!C13</f>
        <v>0</v>
      </c>
      <c r="AB12" s="151">
        <f t="shared" si="2"/>
        <v>0</v>
      </c>
      <c r="AC12" s="169">
        <f>Input!D13</f>
        <v>0</v>
      </c>
      <c r="AD12" s="152">
        <f t="shared" si="3"/>
        <v>0</v>
      </c>
      <c r="AE12" s="169">
        <f>Input!E13</f>
        <v>0</v>
      </c>
      <c r="AF12" s="154">
        <f t="shared" si="0"/>
        <v>0</v>
      </c>
      <c r="AG12" s="169">
        <f>Input!F13</f>
        <v>0.26</v>
      </c>
      <c r="AH12" s="156">
        <f t="shared" ref="AH12" si="13">AG12*724.447</f>
        <v>188.35622000000001</v>
      </c>
      <c r="AI12">
        <v>0.44</v>
      </c>
      <c r="AJ12">
        <v>0.83</v>
      </c>
      <c r="AK12">
        <v>1.6</v>
      </c>
      <c r="AL12">
        <v>2.9</v>
      </c>
      <c r="AM12">
        <v>4.5999999999999996</v>
      </c>
      <c r="AN12">
        <v>6.3</v>
      </c>
      <c r="AO12">
        <v>7.1</v>
      </c>
      <c r="AP12">
        <v>9.1999999999999993</v>
      </c>
      <c r="AQ12">
        <v>17</v>
      </c>
      <c r="AR12">
        <v>35</v>
      </c>
      <c r="AS12">
        <v>90</v>
      </c>
      <c r="AT12">
        <v>250</v>
      </c>
      <c r="AU12" s="169">
        <f>Input!G13</f>
        <v>7.9329999999999998</v>
      </c>
      <c r="AV12" s="158">
        <f t="shared" si="1"/>
        <v>5747.0380509999995</v>
      </c>
    </row>
    <row r="13" spans="1:48" x14ac:dyDescent="0.3">
      <c r="A13">
        <v>13848</v>
      </c>
      <c r="B13" t="s">
        <v>49</v>
      </c>
      <c r="C13" t="s">
        <v>63</v>
      </c>
      <c r="D13" s="361" t="s">
        <v>759</v>
      </c>
      <c r="E13" t="s">
        <v>80</v>
      </c>
      <c r="F13" s="361">
        <f>Input!B14</f>
        <v>6756500</v>
      </c>
      <c r="G13" t="s">
        <v>81</v>
      </c>
      <c r="H13">
        <v>8</v>
      </c>
      <c r="I13" t="s">
        <v>53</v>
      </c>
      <c r="J13" t="s">
        <v>54</v>
      </c>
      <c r="K13">
        <v>1324</v>
      </c>
      <c r="L13">
        <v>-104.44356510999999</v>
      </c>
      <c r="M13">
        <v>40.493036889999999</v>
      </c>
      <c r="N13">
        <v>-104.443573</v>
      </c>
      <c r="O13">
        <v>40.493167880000001</v>
      </c>
      <c r="P13">
        <v>14.688000000000001</v>
      </c>
      <c r="Q13" t="s">
        <v>59</v>
      </c>
      <c r="R13">
        <v>6</v>
      </c>
      <c r="S13">
        <v>0</v>
      </c>
      <c r="T13">
        <v>0</v>
      </c>
      <c r="U13">
        <v>1</v>
      </c>
      <c r="V13">
        <v>19510725</v>
      </c>
      <c r="W13">
        <v>19570930</v>
      </c>
      <c r="X13">
        <v>2248</v>
      </c>
      <c r="Y13">
        <v>0</v>
      </c>
      <c r="Z13">
        <v>0</v>
      </c>
      <c r="AA13" s="169">
        <f>Input!C14</f>
        <v>0</v>
      </c>
      <c r="AB13" s="151">
        <f t="shared" si="2"/>
        <v>0</v>
      </c>
      <c r="AC13" s="169">
        <f>Input!D14</f>
        <v>0</v>
      </c>
      <c r="AD13" s="152">
        <f t="shared" si="3"/>
        <v>0</v>
      </c>
      <c r="AE13" s="169">
        <f>Input!E14</f>
        <v>0</v>
      </c>
      <c r="AF13" s="154">
        <f t="shared" si="0"/>
        <v>0</v>
      </c>
      <c r="AG13" s="169">
        <f>Input!F14</f>
        <v>0</v>
      </c>
      <c r="AH13" s="156">
        <f t="shared" ref="AH13" si="14">AG13*724.447</f>
        <v>0</v>
      </c>
      <c r="AI13">
        <v>0</v>
      </c>
      <c r="AJ13">
        <v>0</v>
      </c>
      <c r="AK13">
        <v>0</v>
      </c>
      <c r="AL13">
        <v>0</v>
      </c>
      <c r="AM13">
        <v>0</v>
      </c>
      <c r="AN13">
        <v>0</v>
      </c>
      <c r="AO13">
        <v>0</v>
      </c>
      <c r="AP13">
        <v>0</v>
      </c>
      <c r="AQ13">
        <v>0</v>
      </c>
      <c r="AR13">
        <v>0</v>
      </c>
      <c r="AS13">
        <v>0</v>
      </c>
      <c r="AT13">
        <v>0</v>
      </c>
      <c r="AU13" s="169">
        <f>Input!G14</f>
        <v>0</v>
      </c>
      <c r="AV13" s="158">
        <f t="shared" si="1"/>
        <v>0</v>
      </c>
    </row>
    <row r="14" spans="1:48" x14ac:dyDescent="0.3">
      <c r="A14">
        <v>12500</v>
      </c>
      <c r="B14" t="s">
        <v>49</v>
      </c>
      <c r="C14" t="s">
        <v>63</v>
      </c>
      <c r="D14" s="361" t="s">
        <v>760</v>
      </c>
      <c r="E14" t="s">
        <v>82</v>
      </c>
      <c r="F14" s="361">
        <f>Input!B15</f>
        <v>6758300</v>
      </c>
      <c r="G14" t="s">
        <v>83</v>
      </c>
      <c r="H14">
        <v>8</v>
      </c>
      <c r="I14" t="s">
        <v>53</v>
      </c>
      <c r="J14" t="s">
        <v>54</v>
      </c>
      <c r="K14">
        <v>236</v>
      </c>
      <c r="L14">
        <v>-104.41329426999999</v>
      </c>
      <c r="M14">
        <v>39.748317819999997</v>
      </c>
      <c r="N14">
        <v>-104.41352843999999</v>
      </c>
      <c r="O14">
        <v>39.748451230000001</v>
      </c>
      <c r="P14">
        <v>24.878</v>
      </c>
      <c r="Q14" t="s">
        <v>55</v>
      </c>
      <c r="R14">
        <v>4</v>
      </c>
      <c r="S14">
        <v>0.11799999999999999</v>
      </c>
      <c r="T14">
        <v>0.128</v>
      </c>
      <c r="U14">
        <v>1</v>
      </c>
      <c r="V14">
        <v>19600301</v>
      </c>
      <c r="W14">
        <v>19640930</v>
      </c>
      <c r="X14">
        <v>1675</v>
      </c>
      <c r="Y14">
        <v>421</v>
      </c>
      <c r="Z14">
        <v>0</v>
      </c>
      <c r="AA14" s="169">
        <f>Input!C15</f>
        <v>0</v>
      </c>
      <c r="AB14" s="151">
        <f t="shared" si="2"/>
        <v>0</v>
      </c>
      <c r="AC14" s="169">
        <f>Input!D15</f>
        <v>0</v>
      </c>
      <c r="AD14" s="152">
        <f t="shared" si="3"/>
        <v>0</v>
      </c>
      <c r="AE14" s="169">
        <f>Input!E15</f>
        <v>0</v>
      </c>
      <c r="AF14" s="154">
        <f t="shared" si="0"/>
        <v>0</v>
      </c>
      <c r="AG14" s="169">
        <f>Input!F15</f>
        <v>0</v>
      </c>
      <c r="AH14" s="156">
        <f t="shared" ref="AH14" si="15">AG14*724.447</f>
        <v>0</v>
      </c>
      <c r="AI14">
        <v>0</v>
      </c>
      <c r="AJ14">
        <v>0</v>
      </c>
      <c r="AK14">
        <v>0</v>
      </c>
      <c r="AL14">
        <v>0</v>
      </c>
      <c r="AM14">
        <v>0</v>
      </c>
      <c r="AN14">
        <v>0</v>
      </c>
      <c r="AO14">
        <v>0.1</v>
      </c>
      <c r="AP14">
        <v>1.98</v>
      </c>
      <c r="AQ14">
        <v>7</v>
      </c>
      <c r="AR14">
        <v>18</v>
      </c>
      <c r="AS14">
        <v>87.36</v>
      </c>
      <c r="AT14">
        <v>597</v>
      </c>
      <c r="AU14" s="169">
        <f>Input!G15</f>
        <v>4.9219999999999997</v>
      </c>
      <c r="AV14" s="158">
        <f t="shared" si="1"/>
        <v>3565.728134</v>
      </c>
    </row>
    <row r="15" spans="1:48" x14ac:dyDescent="0.3">
      <c r="A15">
        <v>13443</v>
      </c>
      <c r="B15" t="s">
        <v>49</v>
      </c>
      <c r="C15" t="s">
        <v>63</v>
      </c>
      <c r="D15" s="361" t="s">
        <v>761</v>
      </c>
      <c r="E15" t="s">
        <v>84</v>
      </c>
      <c r="F15" s="361">
        <f>Input!B16</f>
        <v>6759100</v>
      </c>
      <c r="G15" t="s">
        <v>85</v>
      </c>
      <c r="H15">
        <v>8</v>
      </c>
      <c r="I15" t="s">
        <v>53</v>
      </c>
      <c r="J15" t="s">
        <v>54</v>
      </c>
      <c r="K15">
        <v>1500</v>
      </c>
      <c r="L15">
        <v>-103.87550623</v>
      </c>
      <c r="M15">
        <v>40.282758889999997</v>
      </c>
      <c r="N15">
        <v>-103.87477112000001</v>
      </c>
      <c r="O15">
        <v>40.282112120000001</v>
      </c>
      <c r="P15">
        <v>95.337999999999994</v>
      </c>
      <c r="Q15" t="s">
        <v>55</v>
      </c>
      <c r="R15">
        <v>10</v>
      </c>
      <c r="S15">
        <v>0.63300000000000001</v>
      </c>
      <c r="T15">
        <v>0.108</v>
      </c>
      <c r="U15">
        <v>1</v>
      </c>
      <c r="V15">
        <v>19761210</v>
      </c>
      <c r="W15">
        <v>19870930</v>
      </c>
      <c r="X15">
        <v>3947</v>
      </c>
      <c r="Y15">
        <v>3947</v>
      </c>
      <c r="Z15">
        <v>4.8</v>
      </c>
      <c r="AA15" s="169">
        <f>Input!C16</f>
        <v>5.4</v>
      </c>
      <c r="AB15" s="151">
        <f t="shared" si="2"/>
        <v>3912.0138000000002</v>
      </c>
      <c r="AC15" s="169">
        <f>Input!D16</f>
        <v>6.1</v>
      </c>
      <c r="AD15" s="152">
        <f t="shared" si="3"/>
        <v>4419.1266999999998</v>
      </c>
      <c r="AE15" s="169">
        <f>Input!E16</f>
        <v>7</v>
      </c>
      <c r="AF15" s="154">
        <f t="shared" si="0"/>
        <v>5071.1289999999999</v>
      </c>
      <c r="AG15" s="169">
        <f>Input!F16</f>
        <v>7.9</v>
      </c>
      <c r="AH15" s="156">
        <f t="shared" ref="AH15" si="16">AG15*724.447</f>
        <v>5723.1313</v>
      </c>
      <c r="AI15">
        <v>8.4</v>
      </c>
      <c r="AJ15">
        <v>8.8000000000000007</v>
      </c>
      <c r="AK15">
        <v>9.4</v>
      </c>
      <c r="AL15">
        <v>10</v>
      </c>
      <c r="AM15">
        <v>11</v>
      </c>
      <c r="AN15">
        <v>13</v>
      </c>
      <c r="AO15">
        <v>15</v>
      </c>
      <c r="AP15">
        <v>17</v>
      </c>
      <c r="AQ15">
        <v>30</v>
      </c>
      <c r="AR15">
        <v>44</v>
      </c>
      <c r="AS15">
        <v>105</v>
      </c>
      <c r="AT15">
        <v>762</v>
      </c>
      <c r="AU15" s="169">
        <f>Input!G16</f>
        <v>15.807</v>
      </c>
      <c r="AV15" s="158">
        <f t="shared" si="1"/>
        <v>11451.333729</v>
      </c>
    </row>
    <row r="16" spans="1:48" x14ac:dyDescent="0.3">
      <c r="A16">
        <v>14483</v>
      </c>
      <c r="B16" t="s">
        <v>49</v>
      </c>
      <c r="C16" t="s">
        <v>63</v>
      </c>
      <c r="D16" s="361" t="s">
        <v>762</v>
      </c>
      <c r="E16" t="s">
        <v>86</v>
      </c>
      <c r="F16" s="361">
        <f>Input!B17</f>
        <v>6760500</v>
      </c>
      <c r="G16" t="s">
        <v>87</v>
      </c>
      <c r="H16">
        <v>8</v>
      </c>
      <c r="I16" t="s">
        <v>53</v>
      </c>
      <c r="J16" t="s">
        <v>54</v>
      </c>
      <c r="K16">
        <v>19006</v>
      </c>
      <c r="L16">
        <v>-102.81324882</v>
      </c>
      <c r="M16">
        <v>40.843324520000003</v>
      </c>
      <c r="N16">
        <v>-102.8132019</v>
      </c>
      <c r="O16">
        <v>40.843166349999997</v>
      </c>
      <c r="P16">
        <v>18.143000000000001</v>
      </c>
      <c r="Q16" t="s">
        <v>55</v>
      </c>
      <c r="R16">
        <v>5</v>
      </c>
      <c r="S16">
        <v>0.503</v>
      </c>
      <c r="T16">
        <v>0.23699999999999999</v>
      </c>
      <c r="U16">
        <v>1</v>
      </c>
      <c r="V16">
        <v>19530827</v>
      </c>
      <c r="W16">
        <v>19580930</v>
      </c>
      <c r="X16">
        <v>1861</v>
      </c>
      <c r="Y16">
        <v>1861</v>
      </c>
      <c r="Z16">
        <v>3</v>
      </c>
      <c r="AA16" s="169">
        <f>Input!C17</f>
        <v>5.2859999999999996</v>
      </c>
      <c r="AB16" s="151">
        <f t="shared" si="2"/>
        <v>3829.4268419999999</v>
      </c>
      <c r="AC16" s="169">
        <f>Input!D17</f>
        <v>6.8</v>
      </c>
      <c r="AD16" s="152">
        <f t="shared" si="3"/>
        <v>4926.2395999999999</v>
      </c>
      <c r="AE16" s="169">
        <f>Input!E17</f>
        <v>8.1</v>
      </c>
      <c r="AF16" s="154">
        <f t="shared" si="0"/>
        <v>5868.0207</v>
      </c>
      <c r="AG16" s="169">
        <f>Input!F17</f>
        <v>11</v>
      </c>
      <c r="AH16" s="156">
        <f t="shared" ref="AH16" si="17">AG16*724.447</f>
        <v>7968.9170000000004</v>
      </c>
      <c r="AI16">
        <v>16</v>
      </c>
      <c r="AJ16">
        <v>22</v>
      </c>
      <c r="AK16">
        <v>30</v>
      </c>
      <c r="AL16">
        <v>40</v>
      </c>
      <c r="AM16">
        <v>70</v>
      </c>
      <c r="AN16">
        <v>148</v>
      </c>
      <c r="AO16">
        <v>190.5</v>
      </c>
      <c r="AP16">
        <v>250</v>
      </c>
      <c r="AQ16">
        <v>604</v>
      </c>
      <c r="AR16">
        <v>1038</v>
      </c>
      <c r="AS16">
        <v>6255.2</v>
      </c>
      <c r="AT16">
        <v>9170</v>
      </c>
      <c r="AU16" s="169">
        <f>Input!G17</f>
        <v>303.44099999999997</v>
      </c>
      <c r="AV16" s="158">
        <f t="shared" si="1"/>
        <v>219826.92212699997</v>
      </c>
    </row>
    <row r="17" spans="1:48" x14ac:dyDescent="0.3">
      <c r="C17" t="s">
        <v>63</v>
      </c>
      <c r="D17" s="361" t="s">
        <v>763</v>
      </c>
      <c r="E17" t="s">
        <v>88</v>
      </c>
      <c r="F17" s="361">
        <f>Input!B18</f>
        <v>0</v>
      </c>
      <c r="G17" t="s">
        <v>226</v>
      </c>
      <c r="I17" t="s">
        <v>53</v>
      </c>
      <c r="AA17" s="169">
        <f>Input!C18</f>
        <v>0</v>
      </c>
      <c r="AB17" s="151">
        <f t="shared" si="2"/>
        <v>0</v>
      </c>
      <c r="AC17" s="169">
        <f>Input!D18</f>
        <v>0</v>
      </c>
      <c r="AD17" s="152">
        <f t="shared" si="3"/>
        <v>0</v>
      </c>
      <c r="AE17" s="169">
        <f>Input!E18</f>
        <v>0</v>
      </c>
      <c r="AF17" s="154">
        <f t="shared" si="0"/>
        <v>0</v>
      </c>
      <c r="AG17" s="169">
        <f>Input!F18</f>
        <v>0</v>
      </c>
      <c r="AH17" s="156">
        <f t="shared" ref="AH17" si="18">AG17*724.447</f>
        <v>0</v>
      </c>
      <c r="AU17" s="169">
        <f>Input!G18</f>
        <v>0</v>
      </c>
      <c r="AV17" s="158">
        <f t="shared" si="1"/>
        <v>0</v>
      </c>
    </row>
    <row r="18" spans="1:48" x14ac:dyDescent="0.3">
      <c r="C18" t="s">
        <v>63</v>
      </c>
      <c r="D18" s="361" t="s">
        <v>764</v>
      </c>
      <c r="E18" t="s">
        <v>89</v>
      </c>
      <c r="F18" s="361">
        <f>Input!B19</f>
        <v>0</v>
      </c>
      <c r="G18" t="s">
        <v>226</v>
      </c>
      <c r="I18" t="s">
        <v>53</v>
      </c>
      <c r="AA18" s="169">
        <f>Input!C19</f>
        <v>0</v>
      </c>
      <c r="AB18" s="151">
        <f t="shared" si="2"/>
        <v>0</v>
      </c>
      <c r="AC18" s="169">
        <f>Input!D19</f>
        <v>0</v>
      </c>
      <c r="AD18" s="152">
        <f t="shared" si="3"/>
        <v>0</v>
      </c>
      <c r="AE18" s="169">
        <f>Input!E19</f>
        <v>0</v>
      </c>
      <c r="AF18" s="154">
        <f t="shared" si="0"/>
        <v>0</v>
      </c>
      <c r="AG18" s="169">
        <f>Input!F19</f>
        <v>0</v>
      </c>
      <c r="AH18" s="156">
        <f t="shared" ref="AH18" si="19">AG18*724.447</f>
        <v>0</v>
      </c>
      <c r="AU18" s="169">
        <f>Input!G19</f>
        <v>0</v>
      </c>
      <c r="AV18" s="158">
        <f t="shared" si="1"/>
        <v>0</v>
      </c>
    </row>
    <row r="19" spans="1:48" x14ac:dyDescent="0.3">
      <c r="C19" t="s">
        <v>63</v>
      </c>
      <c r="D19" s="361" t="s">
        <v>765</v>
      </c>
      <c r="E19" t="s">
        <v>90</v>
      </c>
      <c r="F19" s="361">
        <f>Input!B20</f>
        <v>0</v>
      </c>
      <c r="G19" t="s">
        <v>226</v>
      </c>
      <c r="I19" t="s">
        <v>53</v>
      </c>
      <c r="AA19" s="169">
        <f>Input!C20</f>
        <v>0</v>
      </c>
      <c r="AB19" s="151">
        <f t="shared" si="2"/>
        <v>0</v>
      </c>
      <c r="AC19" s="169">
        <f>Input!D20</f>
        <v>0</v>
      </c>
      <c r="AD19" s="152">
        <f t="shared" si="3"/>
        <v>0</v>
      </c>
      <c r="AE19" s="169">
        <f>Input!E20</f>
        <v>0</v>
      </c>
      <c r="AF19" s="154">
        <f t="shared" si="0"/>
        <v>0</v>
      </c>
      <c r="AG19" s="169">
        <f>Input!F20</f>
        <v>0</v>
      </c>
      <c r="AH19" s="156">
        <f t="shared" ref="AH19" si="20">AG19*724.447</f>
        <v>0</v>
      </c>
      <c r="AU19" s="169">
        <f>Input!G20</f>
        <v>0</v>
      </c>
      <c r="AV19" s="158">
        <f t="shared" si="1"/>
        <v>0</v>
      </c>
    </row>
    <row r="20" spans="1:48" x14ac:dyDescent="0.3">
      <c r="C20" t="s">
        <v>63</v>
      </c>
      <c r="D20" s="361" t="s">
        <v>766</v>
      </c>
      <c r="E20" t="s">
        <v>91</v>
      </c>
      <c r="F20" s="361">
        <f>Input!B21</f>
        <v>0</v>
      </c>
      <c r="G20" t="s">
        <v>226</v>
      </c>
      <c r="I20" t="s">
        <v>53</v>
      </c>
      <c r="AA20" s="169">
        <f>Input!C21</f>
        <v>0</v>
      </c>
      <c r="AB20" s="151">
        <f t="shared" si="2"/>
        <v>0</v>
      </c>
      <c r="AC20" s="169">
        <f>Input!D21</f>
        <v>0</v>
      </c>
      <c r="AD20" s="152">
        <f t="shared" si="3"/>
        <v>0</v>
      </c>
      <c r="AE20" s="169">
        <f>Input!E21</f>
        <v>0</v>
      </c>
      <c r="AF20" s="154">
        <f t="shared" si="0"/>
        <v>0</v>
      </c>
      <c r="AG20" s="169">
        <f>Input!F21</f>
        <v>0</v>
      </c>
      <c r="AH20" s="156">
        <f t="shared" ref="AH20" si="21">AG20*724.447</f>
        <v>0</v>
      </c>
      <c r="AU20" s="169">
        <f>Input!G21</f>
        <v>0</v>
      </c>
      <c r="AV20" s="158">
        <f t="shared" si="1"/>
        <v>0</v>
      </c>
    </row>
    <row r="21" spans="1:48" x14ac:dyDescent="0.3">
      <c r="C21" t="s">
        <v>63</v>
      </c>
      <c r="D21" s="361" t="s">
        <v>767</v>
      </c>
      <c r="E21" t="s">
        <v>92</v>
      </c>
      <c r="F21" s="361">
        <f>Input!B22</f>
        <v>0</v>
      </c>
      <c r="G21" t="s">
        <v>226</v>
      </c>
      <c r="I21" t="s">
        <v>53</v>
      </c>
      <c r="AA21" s="169">
        <f>Input!C22</f>
        <v>0</v>
      </c>
      <c r="AB21" s="151">
        <f t="shared" si="2"/>
        <v>0</v>
      </c>
      <c r="AC21" s="169">
        <f>Input!D22</f>
        <v>0</v>
      </c>
      <c r="AD21" s="152">
        <f t="shared" si="3"/>
        <v>0</v>
      </c>
      <c r="AE21" s="169">
        <f>Input!E22</f>
        <v>0</v>
      </c>
      <c r="AF21" s="154">
        <f t="shared" si="0"/>
        <v>0</v>
      </c>
      <c r="AG21" s="169">
        <f>Input!F22</f>
        <v>0</v>
      </c>
      <c r="AH21" s="156">
        <f t="shared" ref="AH21" si="22">AG21*724.447</f>
        <v>0</v>
      </c>
      <c r="AU21" s="169">
        <f>Input!G22</f>
        <v>0</v>
      </c>
      <c r="AV21" s="158">
        <f t="shared" si="1"/>
        <v>0</v>
      </c>
    </row>
    <row r="22" spans="1:48" x14ac:dyDescent="0.3">
      <c r="A22">
        <v>14709</v>
      </c>
      <c r="B22" t="s">
        <v>49</v>
      </c>
      <c r="C22" t="s">
        <v>63</v>
      </c>
      <c r="D22" s="361" t="s">
        <v>768</v>
      </c>
      <c r="E22" t="s">
        <v>93</v>
      </c>
      <c r="F22" s="361">
        <f>Input!B23</f>
        <v>6764000</v>
      </c>
      <c r="G22" t="s">
        <v>94</v>
      </c>
      <c r="H22">
        <v>8</v>
      </c>
      <c r="I22" t="s">
        <v>53</v>
      </c>
      <c r="J22" t="s">
        <v>58</v>
      </c>
      <c r="K22">
        <v>22821</v>
      </c>
      <c r="L22">
        <v>-102.25462954</v>
      </c>
      <c r="M22">
        <v>40.979437130000001</v>
      </c>
      <c r="N22">
        <v>-102.25424957</v>
      </c>
      <c r="O22">
        <v>40.979213710000003</v>
      </c>
      <c r="P22">
        <v>40.395000000000003</v>
      </c>
      <c r="Q22" t="s">
        <v>59</v>
      </c>
      <c r="R22">
        <v>98</v>
      </c>
      <c r="S22">
        <v>0.61499999999999999</v>
      </c>
      <c r="T22">
        <v>0.13300000000000001</v>
      </c>
      <c r="U22">
        <v>1</v>
      </c>
      <c r="V22">
        <v>19020401</v>
      </c>
      <c r="W22">
        <v>20040930</v>
      </c>
      <c r="X22">
        <v>35917</v>
      </c>
      <c r="Y22">
        <v>35900</v>
      </c>
      <c r="Z22">
        <v>0</v>
      </c>
      <c r="AA22" s="169">
        <f>Input!C23</f>
        <v>10</v>
      </c>
      <c r="AB22" s="151">
        <f t="shared" si="2"/>
        <v>7244.47</v>
      </c>
      <c r="AC22" s="169">
        <f>Input!D23</f>
        <v>20</v>
      </c>
      <c r="AD22" s="152">
        <f t="shared" si="3"/>
        <v>14488.94</v>
      </c>
      <c r="AE22" s="169">
        <f>Input!E23</f>
        <v>28</v>
      </c>
      <c r="AF22" s="154">
        <f t="shared" si="0"/>
        <v>20284.516</v>
      </c>
      <c r="AG22" s="169">
        <f>Input!F23</f>
        <v>46</v>
      </c>
      <c r="AH22" s="156">
        <f t="shared" ref="AH22" si="23">AG22*724.447</f>
        <v>33324.561999999998</v>
      </c>
      <c r="AI22">
        <v>61</v>
      </c>
      <c r="AJ22">
        <v>82</v>
      </c>
      <c r="AK22">
        <v>136</v>
      </c>
      <c r="AL22">
        <v>223</v>
      </c>
      <c r="AM22">
        <v>313</v>
      </c>
      <c r="AN22">
        <v>430</v>
      </c>
      <c r="AO22">
        <v>538</v>
      </c>
      <c r="AP22">
        <v>688</v>
      </c>
      <c r="AQ22">
        <v>1150</v>
      </c>
      <c r="AR22">
        <v>1791</v>
      </c>
      <c r="AS22">
        <v>6220</v>
      </c>
      <c r="AT22">
        <v>30800</v>
      </c>
      <c r="AU22" s="169">
        <f>Input!G23</f>
        <v>541.09500000000003</v>
      </c>
      <c r="AV22" s="158">
        <f t="shared" si="1"/>
        <v>391994.64946500002</v>
      </c>
    </row>
    <row r="23" spans="1:48" x14ac:dyDescent="0.3">
      <c r="A23">
        <v>12509</v>
      </c>
      <c r="B23" t="s">
        <v>49</v>
      </c>
      <c r="C23" t="s">
        <v>63</v>
      </c>
      <c r="D23" s="361" t="s">
        <v>769</v>
      </c>
      <c r="E23" t="s">
        <v>95</v>
      </c>
      <c r="F23" s="361">
        <f>Input!B24</f>
        <v>6821360</v>
      </c>
      <c r="G23" t="s">
        <v>96</v>
      </c>
      <c r="H23">
        <v>8</v>
      </c>
      <c r="I23" t="s">
        <v>53</v>
      </c>
      <c r="J23" t="s">
        <v>58</v>
      </c>
      <c r="K23">
        <v>1111</v>
      </c>
      <c r="L23">
        <v>-102.41214286</v>
      </c>
      <c r="M23">
        <v>39.75193556</v>
      </c>
      <c r="N23">
        <v>-102.41213989000001</v>
      </c>
      <c r="O23">
        <v>39.751842500000002</v>
      </c>
      <c r="P23">
        <v>10.430999999999999</v>
      </c>
      <c r="Q23" t="s">
        <v>59</v>
      </c>
      <c r="R23">
        <v>1</v>
      </c>
      <c r="S23">
        <v>0.88700000000000001</v>
      </c>
      <c r="T23">
        <v>-999999</v>
      </c>
      <c r="U23">
        <v>1</v>
      </c>
      <c r="V23">
        <v>20020822</v>
      </c>
      <c r="W23">
        <v>20030930</v>
      </c>
      <c r="X23">
        <v>405</v>
      </c>
      <c r="Y23">
        <v>341</v>
      </c>
      <c r="Z23">
        <v>0</v>
      </c>
      <c r="AA23" s="169">
        <f>Input!C24</f>
        <v>0</v>
      </c>
      <c r="AB23" s="151">
        <f t="shared" si="2"/>
        <v>0</v>
      </c>
      <c r="AC23" s="169">
        <f>Input!D24</f>
        <v>0</v>
      </c>
      <c r="AD23" s="152">
        <f t="shared" si="3"/>
        <v>0</v>
      </c>
      <c r="AE23" s="169">
        <f>Input!E24</f>
        <v>0</v>
      </c>
      <c r="AF23" s="154">
        <f t="shared" si="0"/>
        <v>0</v>
      </c>
      <c r="AG23" s="169">
        <f>Input!F24</f>
        <v>0.02</v>
      </c>
      <c r="AH23" s="156">
        <f t="shared" ref="AH23" si="24">AG23*724.447</f>
        <v>14.488939999999999</v>
      </c>
      <c r="AI23">
        <v>0.06</v>
      </c>
      <c r="AJ23">
        <v>0.16</v>
      </c>
      <c r="AK23">
        <v>0.49399999999999999</v>
      </c>
      <c r="AL23">
        <v>1.4</v>
      </c>
      <c r="AM23">
        <v>2.66</v>
      </c>
      <c r="AN23">
        <v>3.1</v>
      </c>
      <c r="AO23">
        <v>3.2</v>
      </c>
      <c r="AP23">
        <v>3.4</v>
      </c>
      <c r="AQ23">
        <v>4.0999999999999996</v>
      </c>
      <c r="AR23">
        <v>4.4000000000000004</v>
      </c>
      <c r="AS23">
        <v>6.5880000000000001</v>
      </c>
      <c r="AT23">
        <v>7.8</v>
      </c>
      <c r="AU23" s="169">
        <f>Input!G24</f>
        <v>1.786</v>
      </c>
      <c r="AV23" s="158">
        <f t="shared" si="1"/>
        <v>1293.8623420000001</v>
      </c>
    </row>
    <row r="24" spans="1:48" x14ac:dyDescent="0.3">
      <c r="A24">
        <v>13107</v>
      </c>
      <c r="B24" t="s">
        <v>49</v>
      </c>
      <c r="C24" t="s">
        <v>63</v>
      </c>
      <c r="D24" s="361" t="s">
        <v>770</v>
      </c>
      <c r="E24" t="s">
        <v>97</v>
      </c>
      <c r="F24" s="361">
        <f>Input!B25</f>
        <v>6822000</v>
      </c>
      <c r="G24" t="s">
        <v>98</v>
      </c>
      <c r="H24">
        <v>8</v>
      </c>
      <c r="I24" t="s">
        <v>53</v>
      </c>
      <c r="J24" t="s">
        <v>54</v>
      </c>
      <c r="K24">
        <v>1019</v>
      </c>
      <c r="L24">
        <v>-102.28547388</v>
      </c>
      <c r="M24">
        <v>40.073600579999997</v>
      </c>
      <c r="N24">
        <v>-102.28543854</v>
      </c>
      <c r="O24">
        <v>40.07368469</v>
      </c>
      <c r="P24">
        <v>9.8859999999999992</v>
      </c>
      <c r="Q24" t="s">
        <v>55</v>
      </c>
      <c r="R24">
        <v>17</v>
      </c>
      <c r="S24">
        <v>0.93200000000000005</v>
      </c>
      <c r="T24">
        <v>2.3E-2</v>
      </c>
      <c r="U24">
        <v>1</v>
      </c>
      <c r="V24">
        <v>19370323</v>
      </c>
      <c r="W24">
        <v>19640930</v>
      </c>
      <c r="X24">
        <v>6402</v>
      </c>
      <c r="Y24">
        <v>6402</v>
      </c>
      <c r="Z24">
        <v>6.9</v>
      </c>
      <c r="AA24" s="169">
        <f>Input!C25</f>
        <v>13</v>
      </c>
      <c r="AB24" s="151">
        <f t="shared" si="2"/>
        <v>9417.8109999999997</v>
      </c>
      <c r="AC24" s="169">
        <f>Input!D25</f>
        <v>16</v>
      </c>
      <c r="AD24" s="152">
        <f t="shared" si="3"/>
        <v>11591.152</v>
      </c>
      <c r="AE24" s="169">
        <f>Input!E25</f>
        <v>17</v>
      </c>
      <c r="AF24" s="154">
        <f t="shared" si="0"/>
        <v>12315.599</v>
      </c>
      <c r="AG24" s="169">
        <f>Input!F25</f>
        <v>19</v>
      </c>
      <c r="AH24" s="156">
        <f t="shared" ref="AH24" si="25">AG24*724.447</f>
        <v>13764.493</v>
      </c>
      <c r="AI24">
        <v>20</v>
      </c>
      <c r="AJ24">
        <v>20</v>
      </c>
      <c r="AK24">
        <v>21</v>
      </c>
      <c r="AL24">
        <v>22</v>
      </c>
      <c r="AM24">
        <v>23</v>
      </c>
      <c r="AN24">
        <v>23</v>
      </c>
      <c r="AO24">
        <v>24</v>
      </c>
      <c r="AP24">
        <v>24</v>
      </c>
      <c r="AQ24">
        <v>26</v>
      </c>
      <c r="AR24">
        <v>27</v>
      </c>
      <c r="AS24">
        <v>36</v>
      </c>
      <c r="AT24">
        <v>229</v>
      </c>
      <c r="AU24" s="169">
        <f>Input!G25</f>
        <v>22.04</v>
      </c>
      <c r="AV24" s="158">
        <f t="shared" si="1"/>
        <v>15966.811879999999</v>
      </c>
    </row>
    <row r="25" spans="1:48" x14ac:dyDescent="0.3">
      <c r="A25">
        <v>12241</v>
      </c>
      <c r="B25" t="s">
        <v>49</v>
      </c>
      <c r="C25" t="s">
        <v>63</v>
      </c>
      <c r="D25" s="361" t="s">
        <v>771</v>
      </c>
      <c r="E25" t="s">
        <v>99</v>
      </c>
      <c r="F25" s="361">
        <f>Input!B26</f>
        <v>6826500</v>
      </c>
      <c r="G25" t="s">
        <v>100</v>
      </c>
      <c r="H25">
        <v>8</v>
      </c>
      <c r="I25" t="s">
        <v>53</v>
      </c>
      <c r="J25" t="s">
        <v>54</v>
      </c>
      <c r="K25">
        <v>1825</v>
      </c>
      <c r="L25">
        <v>-102.16352208000001</v>
      </c>
      <c r="M25">
        <v>39.623882450000004</v>
      </c>
      <c r="N25">
        <v>-102.16349793000001</v>
      </c>
      <c r="O25">
        <v>39.62386703</v>
      </c>
      <c r="P25">
        <v>2.6840000000000002</v>
      </c>
      <c r="Q25" t="s">
        <v>59</v>
      </c>
      <c r="R25">
        <v>37</v>
      </c>
      <c r="S25">
        <v>0.66700000000000004</v>
      </c>
      <c r="T25">
        <v>0.128</v>
      </c>
      <c r="U25">
        <v>1</v>
      </c>
      <c r="V25">
        <v>19461001</v>
      </c>
      <c r="W25">
        <v>19860930</v>
      </c>
      <c r="X25">
        <v>13668</v>
      </c>
      <c r="Y25">
        <v>13665</v>
      </c>
      <c r="Z25">
        <v>0</v>
      </c>
      <c r="AA25" s="169">
        <f>Input!C26</f>
        <v>4.3</v>
      </c>
      <c r="AB25" s="151">
        <f t="shared" si="2"/>
        <v>3115.1221</v>
      </c>
      <c r="AC25" s="169">
        <f>Input!D26</f>
        <v>4.9000000000000004</v>
      </c>
      <c r="AD25" s="152">
        <f t="shared" si="3"/>
        <v>3549.7903000000001</v>
      </c>
      <c r="AE25" s="169">
        <f>Input!E26</f>
        <v>5.2</v>
      </c>
      <c r="AF25" s="154">
        <f t="shared" si="0"/>
        <v>3767.1244000000002</v>
      </c>
      <c r="AG25" s="169">
        <f>Input!F26</f>
        <v>5.8</v>
      </c>
      <c r="AH25" s="156">
        <f t="shared" ref="AH25" si="26">AG25*724.447</f>
        <v>4201.7925999999998</v>
      </c>
      <c r="AI25">
        <v>5.8</v>
      </c>
      <c r="AJ25">
        <v>6</v>
      </c>
      <c r="AK25">
        <v>6.2</v>
      </c>
      <c r="AL25">
        <v>6.5</v>
      </c>
      <c r="AM25">
        <v>7</v>
      </c>
      <c r="AN25">
        <v>7.6</v>
      </c>
      <c r="AO25">
        <v>12</v>
      </c>
      <c r="AP25">
        <v>26</v>
      </c>
      <c r="AQ25">
        <v>54</v>
      </c>
      <c r="AR25">
        <v>111.55</v>
      </c>
      <c r="AS25">
        <v>127.31</v>
      </c>
      <c r="AT25">
        <v>1090</v>
      </c>
      <c r="AU25" s="169">
        <f>Input!G26</f>
        <v>20.533000000000001</v>
      </c>
      <c r="AV25" s="158">
        <f t="shared" si="1"/>
        <v>14875.070251000001</v>
      </c>
    </row>
    <row r="26" spans="1:48" x14ac:dyDescent="0.3">
      <c r="C26" t="s">
        <v>63</v>
      </c>
      <c r="D26" s="361" t="s">
        <v>772</v>
      </c>
      <c r="E26" t="s">
        <v>101</v>
      </c>
      <c r="F26" s="361">
        <f>Input!B27</f>
        <v>0</v>
      </c>
      <c r="G26" t="s">
        <v>226</v>
      </c>
      <c r="I26" t="s">
        <v>53</v>
      </c>
      <c r="AA26" s="169">
        <f>Input!C27</f>
        <v>0</v>
      </c>
      <c r="AB26" s="151">
        <f t="shared" si="2"/>
        <v>0</v>
      </c>
      <c r="AC26" s="169">
        <f>Input!D27</f>
        <v>0</v>
      </c>
      <c r="AD26" s="152">
        <f t="shared" si="3"/>
        <v>0</v>
      </c>
      <c r="AE26" s="169">
        <f>Input!E27</f>
        <v>0</v>
      </c>
      <c r="AF26" s="154">
        <f t="shared" si="0"/>
        <v>0</v>
      </c>
      <c r="AG26" s="169">
        <f>Input!F27</f>
        <v>0</v>
      </c>
      <c r="AH26" s="156">
        <f t="shared" ref="AH26" si="27">AG26*724.447</f>
        <v>0</v>
      </c>
      <c r="AU26" s="169">
        <f>Input!G27</f>
        <v>0</v>
      </c>
      <c r="AV26" s="158">
        <f t="shared" si="1"/>
        <v>0</v>
      </c>
    </row>
    <row r="27" spans="1:48" x14ac:dyDescent="0.3">
      <c r="C27" t="s">
        <v>63</v>
      </c>
      <c r="D27" s="361" t="s">
        <v>773</v>
      </c>
      <c r="E27" t="s">
        <v>102</v>
      </c>
      <c r="F27" s="361">
        <f>Input!B28</f>
        <v>0</v>
      </c>
      <c r="G27" s="1" t="s">
        <v>226</v>
      </c>
      <c r="I27" t="s">
        <v>53</v>
      </c>
      <c r="AA27" s="169">
        <f>Input!C28</f>
        <v>0</v>
      </c>
      <c r="AB27" s="151">
        <f t="shared" si="2"/>
        <v>0</v>
      </c>
      <c r="AC27" s="169">
        <f>Input!D28</f>
        <v>0</v>
      </c>
      <c r="AD27" s="152">
        <f t="shared" si="3"/>
        <v>0</v>
      </c>
      <c r="AE27" s="169">
        <f>Input!E28</f>
        <v>0</v>
      </c>
      <c r="AF27" s="154">
        <f t="shared" si="0"/>
        <v>0</v>
      </c>
      <c r="AG27" s="169">
        <f>Input!F28</f>
        <v>0</v>
      </c>
      <c r="AH27" s="156">
        <f t="shared" ref="AH27" si="28">AG27*724.447</f>
        <v>0</v>
      </c>
      <c r="AU27" s="169">
        <f>Input!G28</f>
        <v>0</v>
      </c>
      <c r="AV27" s="158">
        <f t="shared" si="1"/>
        <v>0</v>
      </c>
    </row>
    <row r="28" spans="1:48" x14ac:dyDescent="0.3">
      <c r="C28" t="s">
        <v>63</v>
      </c>
      <c r="D28" s="361" t="s">
        <v>774</v>
      </c>
      <c r="E28" t="s">
        <v>103</v>
      </c>
      <c r="F28" s="361">
        <f>Input!B29</f>
        <v>0</v>
      </c>
      <c r="G28" s="1" t="s">
        <v>226</v>
      </c>
      <c r="I28" t="s">
        <v>53</v>
      </c>
      <c r="AA28" s="169">
        <f>Input!C29</f>
        <v>0</v>
      </c>
      <c r="AB28" s="151">
        <f t="shared" si="2"/>
        <v>0</v>
      </c>
      <c r="AC28" s="169">
        <f>Input!D29</f>
        <v>0</v>
      </c>
      <c r="AD28" s="152">
        <f t="shared" si="3"/>
        <v>0</v>
      </c>
      <c r="AE28" s="169">
        <f>Input!E29</f>
        <v>0</v>
      </c>
      <c r="AF28" s="154">
        <f t="shared" si="0"/>
        <v>0</v>
      </c>
      <c r="AG28" s="169">
        <f>Input!F29</f>
        <v>0</v>
      </c>
      <c r="AH28" s="156">
        <f t="shared" ref="AH28" si="29">AG28*724.447</f>
        <v>0</v>
      </c>
      <c r="AU28" s="169">
        <f>Input!G29</f>
        <v>0</v>
      </c>
      <c r="AV28" s="158">
        <f t="shared" si="1"/>
        <v>0</v>
      </c>
    </row>
    <row r="29" spans="1:48" x14ac:dyDescent="0.3">
      <c r="C29" t="s">
        <v>63</v>
      </c>
      <c r="D29" s="361" t="s">
        <v>775</v>
      </c>
      <c r="E29" t="s">
        <v>104</v>
      </c>
      <c r="F29" s="361">
        <f>Input!B30</f>
        <v>0</v>
      </c>
      <c r="G29" s="1" t="s">
        <v>226</v>
      </c>
      <c r="I29" t="s">
        <v>53</v>
      </c>
      <c r="AA29" s="169">
        <f>Input!C30</f>
        <v>0</v>
      </c>
      <c r="AB29" s="151">
        <f t="shared" si="2"/>
        <v>0</v>
      </c>
      <c r="AC29" s="169">
        <f>Input!D30</f>
        <v>0</v>
      </c>
      <c r="AD29" s="152">
        <f t="shared" si="3"/>
        <v>0</v>
      </c>
      <c r="AE29" s="169">
        <f>Input!E30</f>
        <v>0</v>
      </c>
      <c r="AF29" s="154">
        <f t="shared" si="0"/>
        <v>0</v>
      </c>
      <c r="AG29" s="169">
        <f>Input!F30</f>
        <v>0</v>
      </c>
      <c r="AH29" s="156">
        <f t="shared" ref="AH29" si="30">AG29*724.447</f>
        <v>0</v>
      </c>
      <c r="AU29" s="169">
        <f>Input!G30</f>
        <v>0</v>
      </c>
      <c r="AV29" s="158">
        <f t="shared" si="1"/>
        <v>0</v>
      </c>
    </row>
    <row r="30" spans="1:48" x14ac:dyDescent="0.3">
      <c r="C30" t="s">
        <v>63</v>
      </c>
      <c r="D30" s="361" t="s">
        <v>776</v>
      </c>
      <c r="E30" t="s">
        <v>105</v>
      </c>
      <c r="F30" s="361">
        <f>Input!B31</f>
        <v>0</v>
      </c>
      <c r="G30" s="1" t="s">
        <v>226</v>
      </c>
      <c r="I30" t="s">
        <v>53</v>
      </c>
      <c r="AA30" s="169">
        <f>Input!C31</f>
        <v>0</v>
      </c>
      <c r="AB30" s="151">
        <f t="shared" si="2"/>
        <v>0</v>
      </c>
      <c r="AC30" s="169">
        <f>Input!D31</f>
        <v>0</v>
      </c>
      <c r="AD30" s="152">
        <f t="shared" si="3"/>
        <v>0</v>
      </c>
      <c r="AE30" s="169">
        <f>Input!E31</f>
        <v>0</v>
      </c>
      <c r="AF30" s="154">
        <f t="shared" si="0"/>
        <v>0</v>
      </c>
      <c r="AG30" s="169">
        <f>Input!F31</f>
        <v>0</v>
      </c>
      <c r="AH30" s="156">
        <f t="shared" ref="AH30" si="31">AG30*724.447</f>
        <v>0</v>
      </c>
      <c r="AU30" s="169">
        <f>Input!G31</f>
        <v>0</v>
      </c>
      <c r="AV30" s="158">
        <f t="shared" si="1"/>
        <v>0</v>
      </c>
    </row>
    <row r="31" spans="1:48" x14ac:dyDescent="0.3">
      <c r="C31" t="s">
        <v>63</v>
      </c>
      <c r="D31" s="361" t="s">
        <v>777</v>
      </c>
      <c r="E31" t="s">
        <v>106</v>
      </c>
      <c r="F31" s="361">
        <f>Input!B32</f>
        <v>0</v>
      </c>
      <c r="G31" s="1" t="s">
        <v>226</v>
      </c>
      <c r="I31" t="s">
        <v>53</v>
      </c>
      <c r="AA31" s="169">
        <f>Input!C32</f>
        <v>0</v>
      </c>
      <c r="AB31" s="151">
        <f t="shared" si="2"/>
        <v>0</v>
      </c>
      <c r="AC31" s="169">
        <f>Input!D32</f>
        <v>0</v>
      </c>
      <c r="AD31" s="152">
        <f t="shared" si="3"/>
        <v>0</v>
      </c>
      <c r="AE31" s="169">
        <f>Input!E32</f>
        <v>0</v>
      </c>
      <c r="AF31" s="154">
        <f t="shared" si="0"/>
        <v>0</v>
      </c>
      <c r="AG31" s="169">
        <f>Input!F32</f>
        <v>0</v>
      </c>
      <c r="AH31" s="156">
        <f t="shared" ref="AH31" si="32">AG31*724.447</f>
        <v>0</v>
      </c>
      <c r="AU31" s="169">
        <f>Input!G32</f>
        <v>0</v>
      </c>
      <c r="AV31" s="158">
        <f t="shared" si="1"/>
        <v>0</v>
      </c>
    </row>
    <row r="32" spans="1:48" x14ac:dyDescent="0.3">
      <c r="C32" t="s">
        <v>63</v>
      </c>
      <c r="D32" s="361" t="s">
        <v>778</v>
      </c>
      <c r="E32" t="s">
        <v>107</v>
      </c>
      <c r="F32" s="361">
        <f>Input!B33</f>
        <v>0</v>
      </c>
      <c r="G32" s="1" t="s">
        <v>226</v>
      </c>
      <c r="I32" t="s">
        <v>53</v>
      </c>
      <c r="AA32" s="169">
        <f>Input!C33</f>
        <v>0</v>
      </c>
      <c r="AB32" s="151">
        <f t="shared" si="2"/>
        <v>0</v>
      </c>
      <c r="AC32" s="169">
        <f>Input!D33</f>
        <v>0</v>
      </c>
      <c r="AD32" s="152">
        <f t="shared" si="3"/>
        <v>0</v>
      </c>
      <c r="AE32" s="169">
        <f>Input!E33</f>
        <v>0</v>
      </c>
      <c r="AF32" s="154">
        <f t="shared" si="0"/>
        <v>0</v>
      </c>
      <c r="AG32" s="169">
        <f>Input!F33</f>
        <v>0</v>
      </c>
      <c r="AH32" s="156">
        <f t="shared" ref="AH32" si="33">AG32*724.447</f>
        <v>0</v>
      </c>
      <c r="AU32" s="169">
        <f>Input!G33</f>
        <v>0</v>
      </c>
      <c r="AV32" s="158">
        <f t="shared" si="1"/>
        <v>0</v>
      </c>
    </row>
    <row r="33" spans="1:48" x14ac:dyDescent="0.3">
      <c r="A33">
        <v>9928</v>
      </c>
      <c r="B33" t="s">
        <v>49</v>
      </c>
      <c r="C33" t="s">
        <v>108</v>
      </c>
      <c r="D33" s="361" t="s">
        <v>779</v>
      </c>
      <c r="E33" t="s">
        <v>109</v>
      </c>
      <c r="F33" s="361">
        <f>Input!B34</f>
        <v>7094500</v>
      </c>
      <c r="G33" t="s">
        <v>110</v>
      </c>
      <c r="H33">
        <v>8</v>
      </c>
      <c r="I33" t="s">
        <v>53</v>
      </c>
      <c r="J33" t="s">
        <v>58</v>
      </c>
      <c r="K33">
        <v>2548</v>
      </c>
      <c r="L33">
        <v>-105.37360404</v>
      </c>
      <c r="M33">
        <v>38.487218919999997</v>
      </c>
      <c r="N33">
        <v>-105.37390981</v>
      </c>
      <c r="O33">
        <v>38.487079819999998</v>
      </c>
      <c r="P33">
        <v>30.678000000000001</v>
      </c>
      <c r="Q33" t="s">
        <v>59</v>
      </c>
      <c r="R33">
        <v>45</v>
      </c>
      <c r="S33">
        <v>0.78400000000000003</v>
      </c>
      <c r="T33">
        <v>4.5999999999999999E-2</v>
      </c>
      <c r="U33">
        <v>1</v>
      </c>
      <c r="V33">
        <v>19451001</v>
      </c>
      <c r="W33">
        <v>20040930</v>
      </c>
      <c r="X33">
        <v>16563</v>
      </c>
      <c r="Y33">
        <v>16563</v>
      </c>
      <c r="Z33">
        <v>187</v>
      </c>
      <c r="AA33" s="169">
        <f>Input!C34</f>
        <v>242</v>
      </c>
      <c r="AB33" s="151">
        <f t="shared" si="2"/>
        <v>175316.174</v>
      </c>
      <c r="AC33" s="169">
        <f>Input!D34</f>
        <v>280</v>
      </c>
      <c r="AD33" s="152">
        <f t="shared" si="3"/>
        <v>202845.16</v>
      </c>
      <c r="AE33" s="169">
        <f>Input!E34</f>
        <v>301</v>
      </c>
      <c r="AF33" s="154">
        <f t="shared" si="0"/>
        <v>218058.54699999999</v>
      </c>
      <c r="AG33" s="169">
        <f>Input!F34</f>
        <v>340</v>
      </c>
      <c r="AH33" s="156">
        <f t="shared" ref="AH33" si="34">AG33*724.447</f>
        <v>246311.98</v>
      </c>
      <c r="AI33">
        <v>355</v>
      </c>
      <c r="AJ33">
        <v>376</v>
      </c>
      <c r="AK33">
        <v>421</v>
      </c>
      <c r="AL33">
        <v>493</v>
      </c>
      <c r="AM33">
        <v>599</v>
      </c>
      <c r="AN33">
        <v>810</v>
      </c>
      <c r="AO33">
        <v>952</v>
      </c>
      <c r="AP33">
        <v>1160</v>
      </c>
      <c r="AQ33">
        <v>1846</v>
      </c>
      <c r="AR33">
        <v>2600</v>
      </c>
      <c r="AS33">
        <v>4180</v>
      </c>
      <c r="AT33">
        <v>6200</v>
      </c>
      <c r="AU33" s="169">
        <f>Input!G34</f>
        <v>832.44100000000003</v>
      </c>
      <c r="AV33" s="158">
        <f t="shared" si="1"/>
        <v>603059.38512700005</v>
      </c>
    </row>
    <row r="34" spans="1:48" x14ac:dyDescent="0.3">
      <c r="A34">
        <v>9608</v>
      </c>
      <c r="B34" t="s">
        <v>49</v>
      </c>
      <c r="C34" t="s">
        <v>108</v>
      </c>
      <c r="D34" s="361" t="s">
        <v>780</v>
      </c>
      <c r="E34" t="s">
        <v>111</v>
      </c>
      <c r="F34" s="361">
        <f>Input!B35</f>
        <v>7109500</v>
      </c>
      <c r="G34" t="s">
        <v>112</v>
      </c>
      <c r="H34">
        <v>8</v>
      </c>
      <c r="I34" t="s">
        <v>53</v>
      </c>
      <c r="J34" t="s">
        <v>58</v>
      </c>
      <c r="K34">
        <v>6327</v>
      </c>
      <c r="L34">
        <v>-104.39913562</v>
      </c>
      <c r="M34">
        <v>38.24805799</v>
      </c>
      <c r="N34">
        <v>-104.39891815</v>
      </c>
      <c r="O34">
        <v>38.248298640000002</v>
      </c>
      <c r="P34">
        <v>32.908999999999999</v>
      </c>
      <c r="Q34" t="s">
        <v>59</v>
      </c>
      <c r="R34">
        <v>52</v>
      </c>
      <c r="S34">
        <v>0.70599999999999996</v>
      </c>
      <c r="T34">
        <v>0.06</v>
      </c>
      <c r="U34">
        <v>1</v>
      </c>
      <c r="V34">
        <v>19390501</v>
      </c>
      <c r="W34">
        <v>20040930</v>
      </c>
      <c r="X34">
        <v>19023</v>
      </c>
      <c r="Y34">
        <v>19023</v>
      </c>
      <c r="Z34">
        <v>50</v>
      </c>
      <c r="AA34" s="169">
        <f>Input!C35</f>
        <v>155</v>
      </c>
      <c r="AB34" s="151">
        <f t="shared" si="2"/>
        <v>112289.285</v>
      </c>
      <c r="AC34" s="169">
        <f>Input!D35</f>
        <v>218</v>
      </c>
      <c r="AD34" s="152">
        <f t="shared" si="3"/>
        <v>157929.446</v>
      </c>
      <c r="AE34" s="169">
        <f>Input!E35</f>
        <v>265</v>
      </c>
      <c r="AF34" s="154">
        <f>AE34*724.447</f>
        <v>191978.45499999999</v>
      </c>
      <c r="AG34" s="169">
        <f>Input!F35</f>
        <v>329</v>
      </c>
      <c r="AH34" s="156">
        <f t="shared" ref="AH34" si="35">AG34*724.447</f>
        <v>238343.06299999999</v>
      </c>
      <c r="AI34">
        <v>355</v>
      </c>
      <c r="AJ34">
        <v>383</v>
      </c>
      <c r="AK34">
        <v>462</v>
      </c>
      <c r="AL34">
        <v>560</v>
      </c>
      <c r="AM34">
        <v>684</v>
      </c>
      <c r="AN34">
        <v>908</v>
      </c>
      <c r="AO34">
        <v>1080</v>
      </c>
      <c r="AP34">
        <v>1290</v>
      </c>
      <c r="AQ34">
        <v>2010</v>
      </c>
      <c r="AR34">
        <v>2880</v>
      </c>
      <c r="AS34">
        <v>5020</v>
      </c>
      <c r="AT34">
        <v>23200</v>
      </c>
      <c r="AU34" s="169">
        <f>Input!G35</f>
        <v>914.19600000000003</v>
      </c>
      <c r="AV34" s="158">
        <f t="shared" si="1"/>
        <v>662286.549612</v>
      </c>
    </row>
    <row r="35" spans="1:48" x14ac:dyDescent="0.3">
      <c r="A35">
        <v>9676</v>
      </c>
      <c r="B35" t="s">
        <v>49</v>
      </c>
      <c r="C35" t="s">
        <v>108</v>
      </c>
      <c r="D35" s="361" t="s">
        <v>781</v>
      </c>
      <c r="E35" t="s">
        <v>113</v>
      </c>
      <c r="F35" s="361">
        <f>Input!B36</f>
        <v>7106500</v>
      </c>
      <c r="G35" t="s">
        <v>114</v>
      </c>
      <c r="H35">
        <v>8</v>
      </c>
      <c r="I35" t="s">
        <v>53</v>
      </c>
      <c r="J35" t="s">
        <v>58</v>
      </c>
      <c r="K35">
        <v>926</v>
      </c>
      <c r="L35">
        <v>-104.6010849</v>
      </c>
      <c r="M35">
        <v>38.287780130000002</v>
      </c>
      <c r="N35">
        <v>-104.60183716</v>
      </c>
      <c r="O35">
        <v>38.287788390000003</v>
      </c>
      <c r="P35">
        <v>65.183999999999997</v>
      </c>
      <c r="Q35" t="s">
        <v>59</v>
      </c>
      <c r="R35">
        <v>62</v>
      </c>
      <c r="S35">
        <v>0.44600000000000001</v>
      </c>
      <c r="T35">
        <v>0.14899999999999999</v>
      </c>
      <c r="U35">
        <v>1</v>
      </c>
      <c r="V35">
        <v>19220101</v>
      </c>
      <c r="W35">
        <v>20040930</v>
      </c>
      <c r="X35">
        <v>22796</v>
      </c>
      <c r="Y35">
        <v>22657</v>
      </c>
      <c r="Z35">
        <v>0</v>
      </c>
      <c r="AA35" s="169">
        <f>Input!C36</f>
        <v>0.2</v>
      </c>
      <c r="AB35" s="151">
        <f t="shared" si="2"/>
        <v>144.88939999999999</v>
      </c>
      <c r="AC35" s="169">
        <f>Input!D36</f>
        <v>0.72</v>
      </c>
      <c r="AD35" s="152">
        <f t="shared" si="3"/>
        <v>521.60184000000004</v>
      </c>
      <c r="AE35" s="169">
        <f>Input!E36</f>
        <v>1.1000000000000001</v>
      </c>
      <c r="AF35" s="154">
        <f t="shared" ref="AF35:AF93" si="36">AE35*724.447</f>
        <v>796.89170000000001</v>
      </c>
      <c r="AG35" s="169">
        <f>Input!F36</f>
        <v>3.2</v>
      </c>
      <c r="AH35" s="156">
        <f t="shared" ref="AH35" si="37">AG35*724.447</f>
        <v>2318.2303999999999</v>
      </c>
      <c r="AI35">
        <v>5.5</v>
      </c>
      <c r="AJ35">
        <v>10</v>
      </c>
      <c r="AK35">
        <v>25</v>
      </c>
      <c r="AL35">
        <v>44</v>
      </c>
      <c r="AM35">
        <v>68</v>
      </c>
      <c r="AN35">
        <v>96</v>
      </c>
      <c r="AO35">
        <v>115</v>
      </c>
      <c r="AP35">
        <v>133</v>
      </c>
      <c r="AQ35">
        <v>195</v>
      </c>
      <c r="AR35">
        <v>311.14999999999998</v>
      </c>
      <c r="AS35">
        <v>902.03</v>
      </c>
      <c r="AT35">
        <v>11400</v>
      </c>
      <c r="AU35" s="169">
        <f>Input!G36</f>
        <v>95.718000000000004</v>
      </c>
      <c r="AV35" s="158">
        <f t="shared" si="1"/>
        <v>69342.617945999998</v>
      </c>
    </row>
    <row r="36" spans="1:48" x14ac:dyDescent="0.3">
      <c r="A36">
        <v>9642</v>
      </c>
      <c r="B36" t="s">
        <v>49</v>
      </c>
      <c r="C36" t="s">
        <v>108</v>
      </c>
      <c r="D36" s="361" t="s">
        <v>782</v>
      </c>
      <c r="E36" t="s">
        <v>115</v>
      </c>
      <c r="F36" s="361">
        <f>Input!B37</f>
        <v>7110500</v>
      </c>
      <c r="G36" t="s">
        <v>116</v>
      </c>
      <c r="H36">
        <v>8</v>
      </c>
      <c r="I36" t="s">
        <v>53</v>
      </c>
      <c r="J36" t="s">
        <v>54</v>
      </c>
      <c r="K36">
        <v>864</v>
      </c>
      <c r="L36">
        <v>-104.37330159</v>
      </c>
      <c r="M36">
        <v>38.267224229999997</v>
      </c>
      <c r="N36">
        <v>-104.37217712</v>
      </c>
      <c r="O36">
        <v>38.267162319999997</v>
      </c>
      <c r="P36">
        <v>97.7</v>
      </c>
      <c r="Q36" t="s">
        <v>55</v>
      </c>
      <c r="R36">
        <v>4</v>
      </c>
      <c r="S36">
        <v>3.2000000000000001E-2</v>
      </c>
      <c r="T36">
        <v>2.1000000000000001E-2</v>
      </c>
      <c r="U36">
        <v>1</v>
      </c>
      <c r="V36">
        <v>19410301</v>
      </c>
      <c r="W36">
        <v>19460930</v>
      </c>
      <c r="X36">
        <v>1798</v>
      </c>
      <c r="Y36">
        <v>307</v>
      </c>
      <c r="Z36">
        <v>0</v>
      </c>
      <c r="AA36" s="169">
        <f>Input!C37</f>
        <v>0</v>
      </c>
      <c r="AB36" s="151">
        <f t="shared" si="2"/>
        <v>0</v>
      </c>
      <c r="AC36" s="169">
        <f>Input!D37</f>
        <v>0</v>
      </c>
      <c r="AD36" s="152">
        <f t="shared" si="3"/>
        <v>0</v>
      </c>
      <c r="AE36" s="169">
        <f>Input!E37</f>
        <v>0</v>
      </c>
      <c r="AF36" s="154">
        <f t="shared" si="36"/>
        <v>0</v>
      </c>
      <c r="AG36" s="169">
        <f>Input!F37</f>
        <v>0</v>
      </c>
      <c r="AH36" s="156">
        <f t="shared" ref="AH36" si="38">AG36*724.447</f>
        <v>0</v>
      </c>
      <c r="AI36">
        <v>0</v>
      </c>
      <c r="AJ36">
        <v>0</v>
      </c>
      <c r="AK36">
        <v>0</v>
      </c>
      <c r="AL36">
        <v>0</v>
      </c>
      <c r="AM36">
        <v>0</v>
      </c>
      <c r="AN36">
        <v>0</v>
      </c>
      <c r="AO36">
        <v>0</v>
      </c>
      <c r="AP36">
        <v>0</v>
      </c>
      <c r="AQ36">
        <v>3.4</v>
      </c>
      <c r="AR36">
        <v>9.01</v>
      </c>
      <c r="AS36">
        <v>36.01</v>
      </c>
      <c r="AT36">
        <v>1210</v>
      </c>
      <c r="AU36" s="169">
        <f>Input!G37</f>
        <v>4.085</v>
      </c>
      <c r="AV36" s="158">
        <f t="shared" si="1"/>
        <v>2959.3659950000001</v>
      </c>
    </row>
    <row r="37" spans="1:48" x14ac:dyDescent="0.3">
      <c r="A37">
        <v>9215</v>
      </c>
      <c r="B37" t="s">
        <v>49</v>
      </c>
      <c r="C37" t="s">
        <v>108</v>
      </c>
      <c r="D37" s="361" t="s">
        <v>783</v>
      </c>
      <c r="E37" t="s">
        <v>117</v>
      </c>
      <c r="F37" s="361">
        <f>Input!B38</f>
        <v>7123000</v>
      </c>
      <c r="G37" t="s">
        <v>118</v>
      </c>
      <c r="H37">
        <v>8</v>
      </c>
      <c r="I37" t="s">
        <v>53</v>
      </c>
      <c r="J37" t="s">
        <v>58</v>
      </c>
      <c r="K37">
        <v>12210</v>
      </c>
      <c r="L37">
        <v>-103.53244282999999</v>
      </c>
      <c r="M37">
        <v>37.990564540000001</v>
      </c>
      <c r="N37">
        <v>-103.5319519</v>
      </c>
      <c r="O37">
        <v>37.991050719999997</v>
      </c>
      <c r="P37">
        <v>69.233999999999995</v>
      </c>
      <c r="Q37" t="s">
        <v>59</v>
      </c>
      <c r="R37">
        <v>92</v>
      </c>
      <c r="S37">
        <v>0.34300000000000003</v>
      </c>
      <c r="T37">
        <v>0.13100000000000001</v>
      </c>
      <c r="U37">
        <v>1</v>
      </c>
      <c r="V37">
        <v>19120401</v>
      </c>
      <c r="W37">
        <v>20040930</v>
      </c>
      <c r="X37">
        <v>33786</v>
      </c>
      <c r="Y37">
        <v>33779</v>
      </c>
      <c r="Z37">
        <v>0</v>
      </c>
      <c r="AA37" s="169">
        <f>Input!C38</f>
        <v>6.3</v>
      </c>
      <c r="AB37" s="151">
        <f t="shared" si="2"/>
        <v>4564.0160999999998</v>
      </c>
      <c r="AC37" s="169">
        <f>Input!D38</f>
        <v>12</v>
      </c>
      <c r="AD37" s="152">
        <f t="shared" si="3"/>
        <v>8693.3639999999996</v>
      </c>
      <c r="AE37" s="169">
        <f>Input!E38</f>
        <v>18</v>
      </c>
      <c r="AF37" s="154">
        <f t="shared" si="36"/>
        <v>13040.046</v>
      </c>
      <c r="AG37" s="169">
        <f>Input!F38</f>
        <v>28</v>
      </c>
      <c r="AH37" s="156">
        <f t="shared" ref="AH37" si="39">AG37*724.447</f>
        <v>20284.516</v>
      </c>
      <c r="AI37">
        <v>34</v>
      </c>
      <c r="AJ37">
        <v>40</v>
      </c>
      <c r="AK37">
        <v>54</v>
      </c>
      <c r="AL37">
        <v>74</v>
      </c>
      <c r="AM37">
        <v>105</v>
      </c>
      <c r="AN37">
        <v>158</v>
      </c>
      <c r="AO37">
        <v>209.25</v>
      </c>
      <c r="AP37">
        <v>281</v>
      </c>
      <c r="AQ37">
        <v>520</v>
      </c>
      <c r="AR37">
        <v>767</v>
      </c>
      <c r="AS37">
        <v>3260</v>
      </c>
      <c r="AT37">
        <v>61100</v>
      </c>
      <c r="AU37" s="169">
        <f>Input!G38</f>
        <v>252.18799999999999</v>
      </c>
      <c r="AV37" s="158">
        <f t="shared" si="1"/>
        <v>182696.84003599998</v>
      </c>
    </row>
    <row r="38" spans="1:48" x14ac:dyDescent="0.3">
      <c r="A38">
        <v>9557</v>
      </c>
      <c r="B38" t="s">
        <v>49</v>
      </c>
      <c r="C38" t="s">
        <v>108</v>
      </c>
      <c r="D38" s="361" t="s">
        <v>784</v>
      </c>
      <c r="E38" t="s">
        <v>119</v>
      </c>
      <c r="F38" s="361">
        <f>Input!B39</f>
        <v>7116500</v>
      </c>
      <c r="G38" t="s">
        <v>120</v>
      </c>
      <c r="H38">
        <v>8</v>
      </c>
      <c r="I38" t="s">
        <v>53</v>
      </c>
      <c r="J38" t="s">
        <v>58</v>
      </c>
      <c r="K38">
        <v>1875</v>
      </c>
      <c r="L38">
        <v>-104.26079958</v>
      </c>
      <c r="M38">
        <v>38.225002410000002</v>
      </c>
      <c r="N38">
        <v>-104.26152039</v>
      </c>
      <c r="O38">
        <v>38.225669859999996</v>
      </c>
      <c r="P38">
        <v>97.486999999999995</v>
      </c>
      <c r="Q38" t="s">
        <v>59</v>
      </c>
      <c r="R38">
        <v>28</v>
      </c>
      <c r="S38">
        <v>0.34</v>
      </c>
      <c r="T38">
        <v>0.16600000000000001</v>
      </c>
      <c r="U38">
        <v>1</v>
      </c>
      <c r="V38">
        <v>19220101</v>
      </c>
      <c r="W38">
        <v>20040930</v>
      </c>
      <c r="X38">
        <v>10501</v>
      </c>
      <c r="Y38">
        <v>8347</v>
      </c>
      <c r="Z38">
        <v>0</v>
      </c>
      <c r="AA38" s="169">
        <f>Input!C39</f>
        <v>0</v>
      </c>
      <c r="AB38" s="151">
        <f t="shared" si="2"/>
        <v>0</v>
      </c>
      <c r="AC38" s="169">
        <f>Input!D39</f>
        <v>0</v>
      </c>
      <c r="AD38" s="152">
        <f t="shared" si="3"/>
        <v>0</v>
      </c>
      <c r="AE38" s="169">
        <f>Input!E39</f>
        <v>0</v>
      </c>
      <c r="AF38" s="154">
        <f t="shared" si="36"/>
        <v>0</v>
      </c>
      <c r="AG38" s="169">
        <f>Input!F39</f>
        <v>0</v>
      </c>
      <c r="AH38" s="156">
        <f t="shared" ref="AH38" si="40">AG38*724.447</f>
        <v>0</v>
      </c>
      <c r="AI38">
        <v>0.435</v>
      </c>
      <c r="AJ38">
        <v>1</v>
      </c>
      <c r="AK38">
        <v>2.9</v>
      </c>
      <c r="AL38">
        <v>5.4</v>
      </c>
      <c r="AM38">
        <v>10</v>
      </c>
      <c r="AN38">
        <v>17</v>
      </c>
      <c r="AO38">
        <v>21</v>
      </c>
      <c r="AP38">
        <v>29</v>
      </c>
      <c r="AQ38">
        <v>56</v>
      </c>
      <c r="AR38">
        <v>157.9</v>
      </c>
      <c r="AS38">
        <v>548</v>
      </c>
      <c r="AT38">
        <v>2900</v>
      </c>
      <c r="AU38" s="169">
        <f>Input!G39</f>
        <v>34.491</v>
      </c>
      <c r="AV38" s="158">
        <f t="shared" si="1"/>
        <v>24986.901476999999</v>
      </c>
    </row>
    <row r="39" spans="1:48" x14ac:dyDescent="0.3">
      <c r="A39">
        <v>9338</v>
      </c>
      <c r="B39" t="s">
        <v>49</v>
      </c>
      <c r="C39" t="s">
        <v>108</v>
      </c>
      <c r="D39" s="361" t="s">
        <v>785</v>
      </c>
      <c r="E39" t="s">
        <v>121</v>
      </c>
      <c r="F39" s="361">
        <f>Input!B40</f>
        <v>7119500</v>
      </c>
      <c r="G39" t="s">
        <v>122</v>
      </c>
      <c r="H39">
        <v>8</v>
      </c>
      <c r="I39" t="s">
        <v>53</v>
      </c>
      <c r="J39" t="s">
        <v>58</v>
      </c>
      <c r="K39">
        <v>1125</v>
      </c>
      <c r="L39">
        <v>-103.98162573</v>
      </c>
      <c r="M39">
        <v>38.091117420000003</v>
      </c>
      <c r="N39">
        <v>-103.98187256</v>
      </c>
      <c r="O39">
        <v>38.091163639999998</v>
      </c>
      <c r="P39">
        <v>22.06</v>
      </c>
      <c r="Q39" t="s">
        <v>59</v>
      </c>
      <c r="R39">
        <v>68</v>
      </c>
      <c r="S39">
        <v>0.28999999999999998</v>
      </c>
      <c r="T39">
        <v>0.152</v>
      </c>
      <c r="U39">
        <v>1</v>
      </c>
      <c r="V39">
        <v>19220401</v>
      </c>
      <c r="W39">
        <v>20040930</v>
      </c>
      <c r="X39">
        <v>25147</v>
      </c>
      <c r="Y39">
        <v>25146</v>
      </c>
      <c r="Z39">
        <v>0</v>
      </c>
      <c r="AA39" s="169">
        <f>Input!C40</f>
        <v>0.8</v>
      </c>
      <c r="AB39" s="151">
        <f t="shared" si="2"/>
        <v>579.55759999999998</v>
      </c>
      <c r="AC39" s="169">
        <f>Input!D40</f>
        <v>1.4</v>
      </c>
      <c r="AD39" s="152">
        <f t="shared" si="3"/>
        <v>1014.2257999999999</v>
      </c>
      <c r="AE39" s="169">
        <f>Input!E40</f>
        <v>2</v>
      </c>
      <c r="AF39" s="154">
        <f t="shared" si="36"/>
        <v>1448.894</v>
      </c>
      <c r="AG39" s="169">
        <f>Input!F40</f>
        <v>2.7</v>
      </c>
      <c r="AH39" s="156">
        <f t="shared" ref="AH39" si="41">AG39*724.447</f>
        <v>1956.0069000000001</v>
      </c>
      <c r="AI39">
        <v>3</v>
      </c>
      <c r="AJ39">
        <v>3.4</v>
      </c>
      <c r="AK39">
        <v>4.4000000000000004</v>
      </c>
      <c r="AL39">
        <v>6.6</v>
      </c>
      <c r="AM39">
        <v>10</v>
      </c>
      <c r="AN39">
        <v>16</v>
      </c>
      <c r="AO39">
        <v>19</v>
      </c>
      <c r="AP39">
        <v>23</v>
      </c>
      <c r="AQ39">
        <v>42</v>
      </c>
      <c r="AR39">
        <v>76</v>
      </c>
      <c r="AS39">
        <v>278</v>
      </c>
      <c r="AT39">
        <v>10100</v>
      </c>
      <c r="AU39" s="169">
        <f>Input!G40</f>
        <v>25.827999999999999</v>
      </c>
      <c r="AV39" s="158">
        <f t="shared" si="1"/>
        <v>18711.017115999999</v>
      </c>
    </row>
    <row r="40" spans="1:48" x14ac:dyDescent="0.3">
      <c r="A40">
        <v>9333</v>
      </c>
      <c r="B40" t="s">
        <v>49</v>
      </c>
      <c r="C40" t="s">
        <v>108</v>
      </c>
      <c r="D40" s="361" t="s">
        <v>786</v>
      </c>
      <c r="E40" t="s">
        <v>123</v>
      </c>
      <c r="F40" s="361">
        <f>Input!B41</f>
        <v>7123675</v>
      </c>
      <c r="G40" t="s">
        <v>124</v>
      </c>
      <c r="H40">
        <v>8</v>
      </c>
      <c r="I40" t="s">
        <v>53</v>
      </c>
      <c r="J40" t="s">
        <v>54</v>
      </c>
      <c r="K40">
        <v>-999999</v>
      </c>
      <c r="L40">
        <v>-103.35326814</v>
      </c>
      <c r="M40">
        <v>38.08528467</v>
      </c>
      <c r="N40">
        <v>-103.35346222</v>
      </c>
      <c r="O40">
        <v>38.085178380000002</v>
      </c>
      <c r="P40">
        <v>20.646000000000001</v>
      </c>
      <c r="Q40" t="s">
        <v>55</v>
      </c>
      <c r="R40">
        <v>14</v>
      </c>
      <c r="S40">
        <v>0.61599999999999999</v>
      </c>
      <c r="T40">
        <v>0.11600000000000001</v>
      </c>
      <c r="U40">
        <v>1</v>
      </c>
      <c r="V40">
        <v>19791001</v>
      </c>
      <c r="W40">
        <v>19930930</v>
      </c>
      <c r="X40">
        <v>5114</v>
      </c>
      <c r="Y40">
        <v>5097</v>
      </c>
      <c r="Z40">
        <v>0</v>
      </c>
      <c r="AA40" s="169">
        <f>Input!C41</f>
        <v>0.60899999999999999</v>
      </c>
      <c r="AB40" s="151">
        <f t="shared" si="2"/>
        <v>441.18822299999999</v>
      </c>
      <c r="AC40" s="169">
        <f>Input!D41</f>
        <v>1.7</v>
      </c>
      <c r="AD40" s="152">
        <f t="shared" si="3"/>
        <v>1231.5599</v>
      </c>
      <c r="AE40" s="169">
        <f>Input!E41</f>
        <v>2.7</v>
      </c>
      <c r="AF40" s="154">
        <f t="shared" si="36"/>
        <v>1956.0069000000001</v>
      </c>
      <c r="AG40" s="169">
        <f>Input!F41</f>
        <v>3.6</v>
      </c>
      <c r="AH40" s="156">
        <f t="shared" ref="AH40" si="42">AG40*724.447</f>
        <v>2608.0092</v>
      </c>
      <c r="AI40">
        <v>4</v>
      </c>
      <c r="AJ40">
        <v>4.4000000000000004</v>
      </c>
      <c r="AK40">
        <v>5.3</v>
      </c>
      <c r="AL40">
        <v>6.5</v>
      </c>
      <c r="AM40">
        <v>8.3000000000000007</v>
      </c>
      <c r="AN40">
        <v>12</v>
      </c>
      <c r="AO40">
        <v>14</v>
      </c>
      <c r="AP40">
        <v>17</v>
      </c>
      <c r="AQ40">
        <v>32</v>
      </c>
      <c r="AR40">
        <v>49</v>
      </c>
      <c r="AS40">
        <v>82.85</v>
      </c>
      <c r="AT40">
        <v>585</v>
      </c>
      <c r="AU40" s="169">
        <f>Input!G41</f>
        <v>12.936</v>
      </c>
      <c r="AV40" s="158">
        <f t="shared" si="1"/>
        <v>9371.4463919999998</v>
      </c>
    </row>
    <row r="41" spans="1:48" x14ac:dyDescent="0.3">
      <c r="A41">
        <v>9288</v>
      </c>
      <c r="B41" t="s">
        <v>49</v>
      </c>
      <c r="C41" t="s">
        <v>108</v>
      </c>
      <c r="D41" s="361" t="s">
        <v>787</v>
      </c>
      <c r="E41" t="s">
        <v>125</v>
      </c>
      <c r="F41" s="361">
        <f>Input!B42</f>
        <v>7135500</v>
      </c>
      <c r="G41" t="s">
        <v>126</v>
      </c>
      <c r="H41">
        <v>8</v>
      </c>
      <c r="I41" t="s">
        <v>53</v>
      </c>
      <c r="J41" t="s">
        <v>54</v>
      </c>
      <c r="K41">
        <v>25073</v>
      </c>
      <c r="L41">
        <v>-102.11962942</v>
      </c>
      <c r="M41">
        <v>38.043622579999997</v>
      </c>
      <c r="N41">
        <v>-102.11961365000001</v>
      </c>
      <c r="O41">
        <v>38.043136599999997</v>
      </c>
      <c r="P41">
        <v>54.488</v>
      </c>
      <c r="Q41" t="s">
        <v>55</v>
      </c>
      <c r="R41">
        <v>43</v>
      </c>
      <c r="S41">
        <v>0.32800000000000001</v>
      </c>
      <c r="T41">
        <v>0.14799999999999999</v>
      </c>
      <c r="U41">
        <v>1</v>
      </c>
      <c r="V41">
        <v>19100401</v>
      </c>
      <c r="W41">
        <v>19530930</v>
      </c>
      <c r="X41">
        <v>15706</v>
      </c>
      <c r="Y41">
        <v>15671</v>
      </c>
      <c r="Z41">
        <v>0</v>
      </c>
      <c r="AA41" s="169">
        <f>Input!C42</f>
        <v>1</v>
      </c>
      <c r="AB41" s="151">
        <f t="shared" si="2"/>
        <v>724.447</v>
      </c>
      <c r="AC41" s="169">
        <f>Input!D42</f>
        <v>3.4</v>
      </c>
      <c r="AD41" s="152">
        <f t="shared" si="3"/>
        <v>2463.1197999999999</v>
      </c>
      <c r="AE41" s="169">
        <f>Input!E42</f>
        <v>7</v>
      </c>
      <c r="AF41" s="154">
        <f t="shared" si="36"/>
        <v>5071.1289999999999</v>
      </c>
      <c r="AG41" s="169">
        <f>Input!F42</f>
        <v>19</v>
      </c>
      <c r="AH41" s="156">
        <f t="shared" ref="AH41" si="43">AG41*724.447</f>
        <v>13764.493</v>
      </c>
      <c r="AI41">
        <v>28</v>
      </c>
      <c r="AJ41">
        <v>38</v>
      </c>
      <c r="AK41">
        <v>64</v>
      </c>
      <c r="AL41">
        <v>96</v>
      </c>
      <c r="AM41">
        <v>130</v>
      </c>
      <c r="AN41">
        <v>180</v>
      </c>
      <c r="AO41">
        <v>215</v>
      </c>
      <c r="AP41">
        <v>275</v>
      </c>
      <c r="AQ41">
        <v>537</v>
      </c>
      <c r="AR41">
        <v>1150</v>
      </c>
      <c r="AS41">
        <v>5099.3</v>
      </c>
      <c r="AT41">
        <v>58000</v>
      </c>
      <c r="AU41" s="169">
        <f>Input!G42</f>
        <v>332.06599999999997</v>
      </c>
      <c r="AV41" s="158">
        <f t="shared" si="1"/>
        <v>240564.21750199998</v>
      </c>
    </row>
    <row r="42" spans="1:48" x14ac:dyDescent="0.3">
      <c r="A42">
        <v>9271</v>
      </c>
      <c r="B42" t="s">
        <v>49</v>
      </c>
      <c r="C42" t="s">
        <v>108</v>
      </c>
      <c r="D42" s="361" t="s">
        <v>788</v>
      </c>
      <c r="E42" t="s">
        <v>127</v>
      </c>
      <c r="F42" s="361">
        <f>Input!B43</f>
        <v>7128500</v>
      </c>
      <c r="G42" t="s">
        <v>128</v>
      </c>
      <c r="H42">
        <v>8</v>
      </c>
      <c r="I42" t="s">
        <v>53</v>
      </c>
      <c r="J42" t="s">
        <v>58</v>
      </c>
      <c r="K42">
        <v>3306</v>
      </c>
      <c r="L42">
        <v>-103.20048542000001</v>
      </c>
      <c r="M42">
        <v>38.0338961</v>
      </c>
      <c r="N42">
        <v>-103.20086670000001</v>
      </c>
      <c r="O42">
        <v>38.034038539999997</v>
      </c>
      <c r="P42">
        <v>36.792999999999999</v>
      </c>
      <c r="Q42" t="s">
        <v>59</v>
      </c>
      <c r="R42">
        <v>65</v>
      </c>
      <c r="S42">
        <v>0.25700000000000001</v>
      </c>
      <c r="T42">
        <v>0.154</v>
      </c>
      <c r="U42">
        <v>1</v>
      </c>
      <c r="V42">
        <v>19220101</v>
      </c>
      <c r="W42">
        <v>20040930</v>
      </c>
      <c r="X42">
        <v>24084</v>
      </c>
      <c r="Y42">
        <v>24041</v>
      </c>
      <c r="Z42">
        <v>0</v>
      </c>
      <c r="AA42" s="169">
        <f>Input!C43</f>
        <v>0.5</v>
      </c>
      <c r="AB42" s="151">
        <f t="shared" si="2"/>
        <v>362.2235</v>
      </c>
      <c r="AC42" s="169">
        <f>Input!D43</f>
        <v>1.5</v>
      </c>
      <c r="AD42" s="152">
        <f t="shared" si="3"/>
        <v>1086.6704999999999</v>
      </c>
      <c r="AE42" s="169">
        <f>Input!E43</f>
        <v>2.2000000000000002</v>
      </c>
      <c r="AF42" s="154">
        <f t="shared" si="36"/>
        <v>1593.7834</v>
      </c>
      <c r="AG42" s="169">
        <f>Input!F43</f>
        <v>4</v>
      </c>
      <c r="AH42" s="156">
        <f t="shared" ref="AH42" si="44">AG42*724.447</f>
        <v>2897.788</v>
      </c>
      <c r="AI42">
        <v>5.5</v>
      </c>
      <c r="AJ42">
        <v>7.2</v>
      </c>
      <c r="AK42">
        <v>12</v>
      </c>
      <c r="AL42">
        <v>21</v>
      </c>
      <c r="AM42">
        <v>30</v>
      </c>
      <c r="AN42">
        <v>40</v>
      </c>
      <c r="AO42">
        <v>48</v>
      </c>
      <c r="AP42">
        <v>59</v>
      </c>
      <c r="AQ42">
        <v>142</v>
      </c>
      <c r="AR42">
        <v>321</v>
      </c>
      <c r="AS42">
        <v>1291.5</v>
      </c>
      <c r="AT42">
        <v>46300</v>
      </c>
      <c r="AU42" s="169">
        <f>Input!G43</f>
        <v>92.38</v>
      </c>
      <c r="AV42" s="158">
        <f t="shared" si="1"/>
        <v>66924.413860000001</v>
      </c>
    </row>
    <row r="43" spans="1:48" x14ac:dyDescent="0.3">
      <c r="A43">
        <v>9369</v>
      </c>
      <c r="B43" t="s">
        <v>49</v>
      </c>
      <c r="C43" t="s">
        <v>108</v>
      </c>
      <c r="D43" s="361" t="s">
        <v>789</v>
      </c>
      <c r="E43" t="s">
        <v>129</v>
      </c>
      <c r="F43" s="361">
        <f>Input!B44</f>
        <v>7134100</v>
      </c>
      <c r="G43" t="s">
        <v>130</v>
      </c>
      <c r="H43">
        <v>8</v>
      </c>
      <c r="I43" t="s">
        <v>53</v>
      </c>
      <c r="J43" t="s">
        <v>58</v>
      </c>
      <c r="K43">
        <v>3248</v>
      </c>
      <c r="L43">
        <v>-102.48380235</v>
      </c>
      <c r="M43">
        <v>38.11417565</v>
      </c>
      <c r="N43">
        <v>-102.48425293</v>
      </c>
      <c r="O43">
        <v>38.114200590000003</v>
      </c>
      <c r="P43">
        <v>39.231000000000002</v>
      </c>
      <c r="Q43" t="s">
        <v>59</v>
      </c>
      <c r="R43">
        <v>23</v>
      </c>
      <c r="S43">
        <v>0.57799999999999996</v>
      </c>
      <c r="T43">
        <v>0.16600000000000001</v>
      </c>
      <c r="U43">
        <v>1</v>
      </c>
      <c r="V43">
        <v>19680201</v>
      </c>
      <c r="W43">
        <v>20040930</v>
      </c>
      <c r="X43">
        <v>8709</v>
      </c>
      <c r="Y43">
        <v>8586</v>
      </c>
      <c r="Z43">
        <v>0</v>
      </c>
      <c r="AA43" s="169">
        <f>Input!C44</f>
        <v>0</v>
      </c>
      <c r="AB43" s="151">
        <f t="shared" si="2"/>
        <v>0</v>
      </c>
      <c r="AC43" s="169">
        <f>Input!D44</f>
        <v>0.5</v>
      </c>
      <c r="AD43" s="152">
        <f t="shared" si="3"/>
        <v>362.2235</v>
      </c>
      <c r="AE43" s="169">
        <f>Input!E44</f>
        <v>0.96</v>
      </c>
      <c r="AF43" s="154">
        <f t="shared" si="36"/>
        <v>695.46911999999998</v>
      </c>
      <c r="AG43" s="169">
        <f>Input!F44</f>
        <v>2.2000000000000002</v>
      </c>
      <c r="AH43" s="156">
        <f t="shared" ref="AH43" si="45">AG43*724.447</f>
        <v>1593.7834</v>
      </c>
      <c r="AI43">
        <v>2.8</v>
      </c>
      <c r="AJ43">
        <v>3.7</v>
      </c>
      <c r="AK43">
        <v>5.8</v>
      </c>
      <c r="AL43">
        <v>8.4</v>
      </c>
      <c r="AM43">
        <v>12</v>
      </c>
      <c r="AN43">
        <v>16</v>
      </c>
      <c r="AO43">
        <v>19</v>
      </c>
      <c r="AP43">
        <v>23</v>
      </c>
      <c r="AQ43">
        <v>41</v>
      </c>
      <c r="AR43">
        <v>53</v>
      </c>
      <c r="AS43">
        <v>91.9</v>
      </c>
      <c r="AT43">
        <v>1460</v>
      </c>
      <c r="AU43" s="169">
        <f>Input!G44</f>
        <v>15.88</v>
      </c>
      <c r="AV43" s="158">
        <f t="shared" si="1"/>
        <v>11504.218360000001</v>
      </c>
    </row>
    <row r="44" spans="1:48" x14ac:dyDescent="0.3">
      <c r="C44" t="s">
        <v>108</v>
      </c>
      <c r="D44" s="361" t="s">
        <v>790</v>
      </c>
      <c r="E44" t="s">
        <v>131</v>
      </c>
      <c r="F44" s="361">
        <f>Input!B45</f>
        <v>0</v>
      </c>
      <c r="G44" t="s">
        <v>226</v>
      </c>
      <c r="I44" t="s">
        <v>53</v>
      </c>
      <c r="AA44" s="169">
        <f>Input!C45</f>
        <v>0</v>
      </c>
      <c r="AB44" s="151">
        <f t="shared" si="2"/>
        <v>0</v>
      </c>
      <c r="AC44" s="169">
        <f>Input!D45</f>
        <v>0</v>
      </c>
      <c r="AD44" s="152">
        <f t="shared" si="3"/>
        <v>0</v>
      </c>
      <c r="AE44" s="169">
        <f>Input!E45</f>
        <v>0</v>
      </c>
      <c r="AF44" s="154">
        <f t="shared" si="36"/>
        <v>0</v>
      </c>
      <c r="AG44" s="169">
        <f>Input!F45</f>
        <v>0</v>
      </c>
      <c r="AH44" s="156">
        <f t="shared" ref="AH44" si="46">AG44*724.447</f>
        <v>0</v>
      </c>
      <c r="AU44" s="169">
        <f>Input!G45</f>
        <v>0</v>
      </c>
      <c r="AV44" s="158">
        <f t="shared" si="1"/>
        <v>0</v>
      </c>
    </row>
    <row r="45" spans="1:48" x14ac:dyDescent="0.3">
      <c r="A45">
        <v>9262</v>
      </c>
      <c r="B45" t="s">
        <v>49</v>
      </c>
      <c r="C45" t="s">
        <v>108</v>
      </c>
      <c r="D45" s="361" t="s">
        <v>791</v>
      </c>
      <c r="E45" t="s">
        <v>132</v>
      </c>
      <c r="F45" s="361">
        <f>Input!B46</f>
        <v>7135000</v>
      </c>
      <c r="G45" t="s">
        <v>133</v>
      </c>
      <c r="H45">
        <v>8</v>
      </c>
      <c r="I45" t="s">
        <v>53</v>
      </c>
      <c r="J45" t="s">
        <v>54</v>
      </c>
      <c r="K45">
        <v>817</v>
      </c>
      <c r="L45">
        <v>-102.13907445</v>
      </c>
      <c r="M45">
        <v>38.027788839999999</v>
      </c>
      <c r="N45">
        <v>-102.13830566</v>
      </c>
      <c r="O45">
        <v>38.028606410000002</v>
      </c>
      <c r="P45">
        <v>113.425</v>
      </c>
      <c r="Q45" t="s">
        <v>55</v>
      </c>
      <c r="R45">
        <v>7</v>
      </c>
      <c r="S45">
        <v>0</v>
      </c>
      <c r="T45">
        <v>0</v>
      </c>
      <c r="U45">
        <v>1</v>
      </c>
      <c r="V45">
        <v>19420501</v>
      </c>
      <c r="W45">
        <v>19990930</v>
      </c>
      <c r="X45">
        <v>2697</v>
      </c>
      <c r="Y45">
        <v>57</v>
      </c>
      <c r="Z45">
        <v>0</v>
      </c>
      <c r="AA45" s="169">
        <f>Input!C46</f>
        <v>0</v>
      </c>
      <c r="AB45" s="151">
        <f t="shared" si="2"/>
        <v>0</v>
      </c>
      <c r="AC45" s="169">
        <f>Input!D46</f>
        <v>0</v>
      </c>
      <c r="AD45" s="152">
        <f t="shared" si="3"/>
        <v>0</v>
      </c>
      <c r="AE45" s="169">
        <f>Input!E46</f>
        <v>0</v>
      </c>
      <c r="AF45" s="154">
        <f t="shared" si="36"/>
        <v>0</v>
      </c>
      <c r="AG45" s="169">
        <f>Input!F46</f>
        <v>0</v>
      </c>
      <c r="AH45" s="156">
        <f t="shared" ref="AH45" si="47">AG45*724.447</f>
        <v>0</v>
      </c>
      <c r="AI45">
        <v>0</v>
      </c>
      <c r="AJ45">
        <v>0</v>
      </c>
      <c r="AK45">
        <v>0</v>
      </c>
      <c r="AL45">
        <v>0</v>
      </c>
      <c r="AM45">
        <v>0</v>
      </c>
      <c r="AN45">
        <v>0</v>
      </c>
      <c r="AO45">
        <v>0</v>
      </c>
      <c r="AP45">
        <v>0</v>
      </c>
      <c r="AQ45">
        <v>0</v>
      </c>
      <c r="AR45">
        <v>0</v>
      </c>
      <c r="AS45">
        <v>10</v>
      </c>
      <c r="AT45">
        <v>469</v>
      </c>
      <c r="AU45" s="169">
        <f>Input!G46</f>
        <v>1.1020000000000001</v>
      </c>
      <c r="AV45" s="158">
        <f t="shared" si="1"/>
        <v>798.34059400000012</v>
      </c>
    </row>
    <row r="46" spans="1:48" x14ac:dyDescent="0.3">
      <c r="C46" t="s">
        <v>108</v>
      </c>
      <c r="D46" s="361" t="s">
        <v>792</v>
      </c>
      <c r="E46" t="s">
        <v>134</v>
      </c>
      <c r="F46" s="361">
        <f>Input!B47</f>
        <v>0</v>
      </c>
      <c r="G46" s="1" t="s">
        <v>226</v>
      </c>
      <c r="I46" t="s">
        <v>53</v>
      </c>
      <c r="AA46" s="169">
        <f>Input!C47</f>
        <v>0</v>
      </c>
      <c r="AB46" s="151">
        <f t="shared" si="2"/>
        <v>0</v>
      </c>
      <c r="AC46" s="169">
        <f>Input!D47</f>
        <v>0</v>
      </c>
      <c r="AD46" s="152">
        <f t="shared" si="3"/>
        <v>0</v>
      </c>
      <c r="AE46" s="169">
        <f>Input!E47</f>
        <v>0</v>
      </c>
      <c r="AF46" s="154">
        <f t="shared" si="36"/>
        <v>0</v>
      </c>
      <c r="AG46" s="169">
        <f>Input!F47</f>
        <v>0</v>
      </c>
      <c r="AH46" s="156">
        <f t="shared" ref="AH46" si="48">AG46*724.447</f>
        <v>0</v>
      </c>
      <c r="AU46" s="169">
        <f>Input!G47</f>
        <v>0</v>
      </c>
      <c r="AV46" s="158">
        <f t="shared" si="1"/>
        <v>0</v>
      </c>
    </row>
    <row r="47" spans="1:48" x14ac:dyDescent="0.3">
      <c r="C47" t="s">
        <v>108</v>
      </c>
      <c r="D47" s="361" t="s">
        <v>793</v>
      </c>
      <c r="E47" t="s">
        <v>135</v>
      </c>
      <c r="F47" s="361">
        <f>Input!B48</f>
        <v>0</v>
      </c>
      <c r="G47" s="1" t="s">
        <v>226</v>
      </c>
      <c r="I47" t="s">
        <v>53</v>
      </c>
      <c r="AA47" s="169">
        <f>Input!C48</f>
        <v>0</v>
      </c>
      <c r="AB47" s="151">
        <f t="shared" si="2"/>
        <v>0</v>
      </c>
      <c r="AC47" s="169">
        <f>Input!D48</f>
        <v>0</v>
      </c>
      <c r="AD47" s="152">
        <f t="shared" si="3"/>
        <v>0</v>
      </c>
      <c r="AE47" s="169">
        <f>Input!E48</f>
        <v>0</v>
      </c>
      <c r="AF47" s="154">
        <f t="shared" si="36"/>
        <v>0</v>
      </c>
      <c r="AG47" s="169">
        <f>Input!F48</f>
        <v>0</v>
      </c>
      <c r="AH47" s="156">
        <f t="shared" ref="AH47" si="49">AG47*724.447</f>
        <v>0</v>
      </c>
      <c r="AU47" s="169">
        <f>Input!G48</f>
        <v>0</v>
      </c>
      <c r="AV47" s="158">
        <f t="shared" si="1"/>
        <v>0</v>
      </c>
    </row>
    <row r="48" spans="1:48" x14ac:dyDescent="0.3">
      <c r="C48" t="s">
        <v>108</v>
      </c>
      <c r="D48" s="361" t="s">
        <v>794</v>
      </c>
      <c r="E48" t="s">
        <v>136</v>
      </c>
      <c r="F48" s="361">
        <f>Input!B49</f>
        <v>7153500</v>
      </c>
      <c r="G48" s="3" t="s">
        <v>227</v>
      </c>
      <c r="H48" s="3" t="s">
        <v>228</v>
      </c>
      <c r="I48" s="3" t="s">
        <v>229</v>
      </c>
      <c r="J48" s="3" t="s">
        <v>54</v>
      </c>
      <c r="K48" s="3" t="s">
        <v>230</v>
      </c>
      <c r="L48" s="3" t="s">
        <v>231</v>
      </c>
      <c r="M48" s="3" t="s">
        <v>232</v>
      </c>
      <c r="N48" s="3" t="s">
        <v>233</v>
      </c>
      <c r="O48" s="3" t="s">
        <v>234</v>
      </c>
      <c r="P48" s="3" t="s">
        <v>235</v>
      </c>
      <c r="Q48" s="3" t="s">
        <v>59</v>
      </c>
      <c r="R48" s="3" t="s">
        <v>236</v>
      </c>
      <c r="S48" s="3" t="s">
        <v>237</v>
      </c>
      <c r="T48" s="3" t="s">
        <v>238</v>
      </c>
      <c r="U48" s="3" t="s">
        <v>239</v>
      </c>
      <c r="V48" s="3" t="s">
        <v>240</v>
      </c>
      <c r="W48" s="3" t="s">
        <v>241</v>
      </c>
      <c r="X48" s="3" t="s">
        <v>242</v>
      </c>
      <c r="Y48" s="3" t="s">
        <v>243</v>
      </c>
      <c r="Z48" s="3" t="s">
        <v>244</v>
      </c>
      <c r="AA48" s="169" t="str">
        <f>Input!C49</f>
        <v>0.000</v>
      </c>
      <c r="AB48" s="151">
        <f t="shared" si="2"/>
        <v>0</v>
      </c>
      <c r="AC48" s="169" t="str">
        <f>Input!D49</f>
        <v>0.400</v>
      </c>
      <c r="AD48" s="152">
        <f t="shared" si="3"/>
        <v>289.77879999999999</v>
      </c>
      <c r="AE48" s="169" t="str">
        <f>Input!E49</f>
        <v>0.782</v>
      </c>
      <c r="AF48" s="154">
        <f t="shared" si="36"/>
        <v>566.51755400000002</v>
      </c>
      <c r="AG48" s="169" t="str">
        <f>Input!F49</f>
        <v>1.300</v>
      </c>
      <c r="AH48" s="156">
        <f t="shared" ref="AH48" si="50">AG48*724.447</f>
        <v>941.78110000000004</v>
      </c>
      <c r="AI48" s="3" t="s">
        <v>248</v>
      </c>
      <c r="AJ48" s="3" t="s">
        <v>249</v>
      </c>
      <c r="AK48" s="3" t="s">
        <v>250</v>
      </c>
      <c r="AL48" s="3" t="s">
        <v>251</v>
      </c>
      <c r="AM48" s="3" t="s">
        <v>252</v>
      </c>
      <c r="AN48" s="3" t="s">
        <v>253</v>
      </c>
      <c r="AO48" s="3" t="s">
        <v>254</v>
      </c>
      <c r="AP48" s="3" t="s">
        <v>255</v>
      </c>
      <c r="AQ48" s="3" t="s">
        <v>256</v>
      </c>
      <c r="AR48" s="3" t="s">
        <v>257</v>
      </c>
      <c r="AS48" s="3" t="s">
        <v>258</v>
      </c>
      <c r="AT48" s="3" t="s">
        <v>259</v>
      </c>
      <c r="AU48" s="169" t="str">
        <f>Input!G49</f>
        <v>10.288</v>
      </c>
      <c r="AV48" s="158">
        <f t="shared" si="1"/>
        <v>7453.1107360000005</v>
      </c>
    </row>
    <row r="49" spans="1:48" x14ac:dyDescent="0.3">
      <c r="C49" t="s">
        <v>108</v>
      </c>
      <c r="D49" s="361" t="s">
        <v>795</v>
      </c>
      <c r="E49" t="s">
        <v>137</v>
      </c>
      <c r="F49" s="361">
        <f>Input!B50</f>
        <v>7155590</v>
      </c>
      <c r="G49" s="3" t="s">
        <v>261</v>
      </c>
      <c r="H49" s="3" t="s">
        <v>262</v>
      </c>
      <c r="I49" s="3" t="s">
        <v>263</v>
      </c>
      <c r="J49" s="3" t="s">
        <v>58</v>
      </c>
      <c r="K49" s="3" t="s">
        <v>264</v>
      </c>
      <c r="L49" s="3" t="s">
        <v>265</v>
      </c>
      <c r="M49" s="3" t="s">
        <v>266</v>
      </c>
      <c r="N49" s="3" t="s">
        <v>267</v>
      </c>
      <c r="O49" s="3" t="s">
        <v>268</v>
      </c>
      <c r="P49" s="3" t="s">
        <v>269</v>
      </c>
      <c r="Q49" s="3" t="s">
        <v>59</v>
      </c>
      <c r="R49" s="3" t="s">
        <v>270</v>
      </c>
      <c r="S49" s="3" t="s">
        <v>271</v>
      </c>
      <c r="T49" s="3" t="s">
        <v>272</v>
      </c>
      <c r="U49" s="3" t="s">
        <v>239</v>
      </c>
      <c r="V49" s="3" t="s">
        <v>273</v>
      </c>
      <c r="W49" s="3" t="s">
        <v>274</v>
      </c>
      <c r="X49" s="3" t="s">
        <v>275</v>
      </c>
      <c r="Y49" s="3" t="s">
        <v>276</v>
      </c>
      <c r="Z49" s="3" t="s">
        <v>244</v>
      </c>
      <c r="AA49" s="169" t="str">
        <f>Input!C50</f>
        <v>0.000</v>
      </c>
      <c r="AB49" s="151">
        <f t="shared" si="2"/>
        <v>0</v>
      </c>
      <c r="AC49" s="169" t="str">
        <f>Input!D50</f>
        <v>0.000</v>
      </c>
      <c r="AD49" s="152">
        <f t="shared" si="3"/>
        <v>0</v>
      </c>
      <c r="AE49" s="169" t="str">
        <f>Input!E50</f>
        <v>0.000</v>
      </c>
      <c r="AF49" s="154">
        <f t="shared" si="36"/>
        <v>0</v>
      </c>
      <c r="AG49" s="169" t="str">
        <f>Input!F50</f>
        <v>0.000</v>
      </c>
      <c r="AH49" s="156">
        <f t="shared" ref="AH49" si="51">AG49*724.447</f>
        <v>0</v>
      </c>
      <c r="AI49" s="3" t="s">
        <v>244</v>
      </c>
      <c r="AJ49" s="3" t="s">
        <v>244</v>
      </c>
      <c r="AK49" s="3" t="s">
        <v>244</v>
      </c>
      <c r="AL49" s="3" t="s">
        <v>244</v>
      </c>
      <c r="AM49" s="3" t="s">
        <v>244</v>
      </c>
      <c r="AN49" s="3" t="s">
        <v>244</v>
      </c>
      <c r="AO49" s="3" t="s">
        <v>244</v>
      </c>
      <c r="AP49" s="3" t="s">
        <v>277</v>
      </c>
      <c r="AQ49" s="3" t="s">
        <v>278</v>
      </c>
      <c r="AR49" s="3" t="s">
        <v>279</v>
      </c>
      <c r="AS49" s="3" t="s">
        <v>280</v>
      </c>
      <c r="AT49" s="3" t="s">
        <v>281</v>
      </c>
      <c r="AU49" s="169" t="str">
        <f>Input!G50</f>
        <v>9.354</v>
      </c>
      <c r="AV49" s="158">
        <f t="shared" si="1"/>
        <v>6776.4772379999995</v>
      </c>
    </row>
    <row r="50" spans="1:48" x14ac:dyDescent="0.3">
      <c r="C50" t="s">
        <v>108</v>
      </c>
      <c r="D50" s="361" t="s">
        <v>796</v>
      </c>
      <c r="E50" t="s">
        <v>138</v>
      </c>
      <c r="F50" s="361">
        <f>Input!B51</f>
        <v>0</v>
      </c>
      <c r="G50" s="1" t="s">
        <v>226</v>
      </c>
      <c r="I50" t="s">
        <v>53</v>
      </c>
      <c r="AA50" s="169">
        <f>Input!C51</f>
        <v>0</v>
      </c>
      <c r="AB50" s="151">
        <f t="shared" si="2"/>
        <v>0</v>
      </c>
      <c r="AC50" s="169">
        <f>Input!D51</f>
        <v>0</v>
      </c>
      <c r="AD50" s="152">
        <f t="shared" si="3"/>
        <v>0</v>
      </c>
      <c r="AE50" s="169">
        <f>Input!E51</f>
        <v>0</v>
      </c>
      <c r="AF50" s="154">
        <f t="shared" si="36"/>
        <v>0</v>
      </c>
      <c r="AG50" s="169">
        <f>Input!F51</f>
        <v>0</v>
      </c>
      <c r="AH50" s="156">
        <f t="shared" ref="AH50" si="52">AG50*724.447</f>
        <v>0</v>
      </c>
      <c r="AU50" s="169">
        <f>Input!G51</f>
        <v>0</v>
      </c>
      <c r="AV50" s="158">
        <f t="shared" si="1"/>
        <v>0</v>
      </c>
    </row>
    <row r="51" spans="1:48" x14ac:dyDescent="0.3">
      <c r="C51" t="s">
        <v>108</v>
      </c>
      <c r="D51" s="361" t="s">
        <v>797</v>
      </c>
      <c r="E51" t="s">
        <v>139</v>
      </c>
      <c r="F51" s="361">
        <f>Input!B52</f>
        <v>0</v>
      </c>
      <c r="G51" s="1" t="s">
        <v>226</v>
      </c>
      <c r="I51" t="s">
        <v>53</v>
      </c>
      <c r="AA51" s="169">
        <f>Input!C52</f>
        <v>0</v>
      </c>
      <c r="AB51" s="151">
        <f t="shared" si="2"/>
        <v>0</v>
      </c>
      <c r="AC51" s="169">
        <f>Input!D52</f>
        <v>0</v>
      </c>
      <c r="AD51" s="152">
        <f t="shared" si="3"/>
        <v>0</v>
      </c>
      <c r="AE51" s="169">
        <f>Input!E52</f>
        <v>0</v>
      </c>
      <c r="AF51" s="154">
        <f t="shared" si="36"/>
        <v>0</v>
      </c>
      <c r="AG51" s="169">
        <f>Input!F52</f>
        <v>0</v>
      </c>
      <c r="AH51" s="156">
        <f t="shared" ref="AH51" si="53">AG51*724.447</f>
        <v>0</v>
      </c>
      <c r="AU51" s="169">
        <f>Input!G52</f>
        <v>0</v>
      </c>
      <c r="AV51" s="158">
        <f t="shared" si="1"/>
        <v>0</v>
      </c>
    </row>
    <row r="52" spans="1:48" x14ac:dyDescent="0.3">
      <c r="C52" t="s">
        <v>108</v>
      </c>
      <c r="D52" s="361" t="s">
        <v>798</v>
      </c>
      <c r="E52" t="s">
        <v>140</v>
      </c>
      <c r="F52" s="361">
        <f>Input!B53</f>
        <v>0</v>
      </c>
      <c r="G52" s="1" t="s">
        <v>226</v>
      </c>
      <c r="I52" t="s">
        <v>53</v>
      </c>
      <c r="AA52" s="169">
        <f>Input!C53</f>
        <v>0</v>
      </c>
      <c r="AB52" s="151">
        <f t="shared" si="2"/>
        <v>0</v>
      </c>
      <c r="AC52" s="169">
        <f>Input!D53</f>
        <v>0</v>
      </c>
      <c r="AD52" s="152">
        <f t="shared" si="3"/>
        <v>0</v>
      </c>
      <c r="AE52" s="169">
        <f>Input!E53</f>
        <v>0</v>
      </c>
      <c r="AF52" s="154">
        <f t="shared" si="36"/>
        <v>0</v>
      </c>
      <c r="AG52" s="169">
        <f>Input!F53</f>
        <v>0</v>
      </c>
      <c r="AH52" s="156">
        <f t="shared" ref="AH52" si="54">AG52*724.447</f>
        <v>0</v>
      </c>
      <c r="AU52" s="169">
        <f>Input!G53</f>
        <v>0</v>
      </c>
      <c r="AV52" s="158">
        <f t="shared" si="1"/>
        <v>0</v>
      </c>
    </row>
    <row r="53" spans="1:48" x14ac:dyDescent="0.3">
      <c r="C53" t="s">
        <v>108</v>
      </c>
      <c r="D53" s="361" t="s">
        <v>799</v>
      </c>
      <c r="E53" t="s">
        <v>141</v>
      </c>
      <c r="F53" s="361">
        <f>Input!B54</f>
        <v>0</v>
      </c>
      <c r="G53" s="1" t="s">
        <v>226</v>
      </c>
      <c r="I53" t="s">
        <v>53</v>
      </c>
      <c r="AA53" s="169">
        <f>Input!C54</f>
        <v>0</v>
      </c>
      <c r="AB53" s="151">
        <f t="shared" si="2"/>
        <v>0</v>
      </c>
      <c r="AC53" s="169">
        <f>Input!D54</f>
        <v>0</v>
      </c>
      <c r="AD53" s="152">
        <f t="shared" si="3"/>
        <v>0</v>
      </c>
      <c r="AE53" s="169">
        <f>Input!E54</f>
        <v>0</v>
      </c>
      <c r="AF53" s="154">
        <f t="shared" si="36"/>
        <v>0</v>
      </c>
      <c r="AG53" s="169">
        <f>Input!F54</f>
        <v>0</v>
      </c>
      <c r="AH53" s="156">
        <f t="shared" ref="AH53" si="55">AG53*724.447</f>
        <v>0</v>
      </c>
      <c r="AU53" s="169">
        <f>Input!G54</f>
        <v>0</v>
      </c>
      <c r="AV53" s="158">
        <f t="shared" si="1"/>
        <v>0</v>
      </c>
    </row>
    <row r="54" spans="1:48" x14ac:dyDescent="0.3">
      <c r="A54">
        <v>8807</v>
      </c>
      <c r="B54" t="s">
        <v>49</v>
      </c>
      <c r="C54" t="s">
        <v>142</v>
      </c>
      <c r="D54" s="361" t="s">
        <v>800</v>
      </c>
      <c r="E54" t="s">
        <v>143</v>
      </c>
      <c r="F54" s="361">
        <f>Input!B55</f>
        <v>8220000</v>
      </c>
      <c r="G54" t="s">
        <v>144</v>
      </c>
      <c r="H54">
        <v>8</v>
      </c>
      <c r="I54" t="s">
        <v>53</v>
      </c>
      <c r="J54" t="s">
        <v>58</v>
      </c>
      <c r="K54">
        <v>1320</v>
      </c>
      <c r="L54">
        <v>-106.46114998</v>
      </c>
      <c r="M54">
        <v>37.689447510000001</v>
      </c>
      <c r="N54">
        <v>-106.45971203000001</v>
      </c>
      <c r="O54">
        <v>37.688950200000001</v>
      </c>
      <c r="P54">
        <v>137.41300000000001</v>
      </c>
      <c r="Q54" t="s">
        <v>59</v>
      </c>
      <c r="R54">
        <v>106</v>
      </c>
      <c r="S54">
        <v>0.751</v>
      </c>
      <c r="T54">
        <v>6.2E-2</v>
      </c>
      <c r="U54">
        <v>1</v>
      </c>
      <c r="V54">
        <v>18900101</v>
      </c>
      <c r="W54">
        <v>20041231</v>
      </c>
      <c r="X54">
        <v>38961</v>
      </c>
      <c r="Y54">
        <v>38961</v>
      </c>
      <c r="Z54">
        <v>74</v>
      </c>
      <c r="AA54" s="169">
        <f>Input!C55</f>
        <v>110</v>
      </c>
      <c r="AB54" s="151">
        <f t="shared" si="2"/>
        <v>79689.17</v>
      </c>
      <c r="AC54" s="169">
        <f>Input!D55</f>
        <v>140</v>
      </c>
      <c r="AD54" s="152">
        <f t="shared" si="3"/>
        <v>101422.58</v>
      </c>
      <c r="AE54" s="169">
        <f>Input!E55</f>
        <v>165</v>
      </c>
      <c r="AF54" s="154">
        <f t="shared" si="36"/>
        <v>119533.755</v>
      </c>
      <c r="AG54" s="169">
        <f>Input!F55</f>
        <v>198</v>
      </c>
      <c r="AH54" s="156">
        <f t="shared" ref="AH54" si="56">AG54*724.447</f>
        <v>143440.50599999999</v>
      </c>
      <c r="AI54">
        <v>212</v>
      </c>
      <c r="AJ54">
        <v>231</v>
      </c>
      <c r="AK54">
        <v>280</v>
      </c>
      <c r="AL54">
        <v>360</v>
      </c>
      <c r="AM54">
        <v>500</v>
      </c>
      <c r="AN54">
        <v>766.4</v>
      </c>
      <c r="AO54">
        <v>1030</v>
      </c>
      <c r="AP54">
        <v>1380</v>
      </c>
      <c r="AQ54">
        <v>2450</v>
      </c>
      <c r="AR54">
        <v>3499</v>
      </c>
      <c r="AS54">
        <v>5630</v>
      </c>
      <c r="AT54">
        <v>14000</v>
      </c>
      <c r="AU54" s="169">
        <f>Input!G55</f>
        <v>892.38499999999999</v>
      </c>
      <c r="AV54" s="158">
        <f t="shared" si="1"/>
        <v>646485.63609499997</v>
      </c>
    </row>
    <row r="55" spans="1:48" x14ac:dyDescent="0.3">
      <c r="A55">
        <v>7872</v>
      </c>
      <c r="B55" t="s">
        <v>49</v>
      </c>
      <c r="C55" t="s">
        <v>142</v>
      </c>
      <c r="D55" s="361" t="s">
        <v>801</v>
      </c>
      <c r="E55" t="s">
        <v>145</v>
      </c>
      <c r="F55" s="361">
        <f>Input!B56</f>
        <v>8252000</v>
      </c>
      <c r="G55" t="s">
        <v>146</v>
      </c>
      <c r="H55">
        <v>8</v>
      </c>
      <c r="I55" t="s">
        <v>53</v>
      </c>
      <c r="J55" t="s">
        <v>54</v>
      </c>
      <c r="K55">
        <v>-999999</v>
      </c>
      <c r="L55">
        <v>-105.72251419</v>
      </c>
      <c r="M55">
        <v>37.000852330000001</v>
      </c>
      <c r="N55">
        <v>-105.72257996</v>
      </c>
      <c r="O55">
        <v>37.000801090000003</v>
      </c>
      <c r="P55">
        <v>8.16</v>
      </c>
      <c r="Q55" t="s">
        <v>55</v>
      </c>
      <c r="R55">
        <v>29</v>
      </c>
      <c r="S55">
        <v>0.73</v>
      </c>
      <c r="T55">
        <v>7.9000000000000001E-2</v>
      </c>
      <c r="U55">
        <v>1</v>
      </c>
      <c r="V55">
        <v>19531001</v>
      </c>
      <c r="W55">
        <v>19820930</v>
      </c>
      <c r="X55">
        <v>10592</v>
      </c>
      <c r="Y55">
        <v>10565</v>
      </c>
      <c r="Z55">
        <v>0</v>
      </c>
      <c r="AA55" s="169">
        <f>Input!C56</f>
        <v>5</v>
      </c>
      <c r="AB55" s="151">
        <f t="shared" si="2"/>
        <v>3622.2350000000001</v>
      </c>
      <c r="AC55" s="169">
        <f>Input!D56</f>
        <v>15</v>
      </c>
      <c r="AD55" s="152">
        <f t="shared" si="3"/>
        <v>10866.705</v>
      </c>
      <c r="AE55" s="169">
        <f>Input!E56</f>
        <v>30</v>
      </c>
      <c r="AF55" s="154">
        <f t="shared" si="36"/>
        <v>21733.41</v>
      </c>
      <c r="AG55" s="169">
        <f>Input!F56</f>
        <v>61</v>
      </c>
      <c r="AH55" s="156">
        <f t="shared" ref="AH55" si="57">AG55*724.447</f>
        <v>44191.267</v>
      </c>
      <c r="AI55">
        <v>76</v>
      </c>
      <c r="AJ55">
        <v>97</v>
      </c>
      <c r="AK55">
        <v>150</v>
      </c>
      <c r="AL55">
        <v>213</v>
      </c>
      <c r="AM55">
        <v>274</v>
      </c>
      <c r="AN55">
        <v>352.3</v>
      </c>
      <c r="AO55">
        <v>410</v>
      </c>
      <c r="AP55">
        <v>473</v>
      </c>
      <c r="AQ55">
        <v>768.8</v>
      </c>
      <c r="AR55">
        <v>1313.5</v>
      </c>
      <c r="AS55">
        <v>2690.7</v>
      </c>
      <c r="AT55">
        <v>4860</v>
      </c>
      <c r="AU55" s="169">
        <f>Input!G56</f>
        <v>351.62799999999999</v>
      </c>
      <c r="AV55" s="158">
        <f t="shared" si="1"/>
        <v>254735.849716</v>
      </c>
    </row>
    <row r="56" spans="1:48" x14ac:dyDescent="0.3">
      <c r="A56">
        <v>8871</v>
      </c>
      <c r="B56" t="s">
        <v>49</v>
      </c>
      <c r="C56" t="s">
        <v>142</v>
      </c>
      <c r="D56" s="361" t="s">
        <v>802</v>
      </c>
      <c r="E56" t="s">
        <v>147</v>
      </c>
      <c r="F56" s="361">
        <f>Input!B57</f>
        <v>8234200</v>
      </c>
      <c r="G56" t="s">
        <v>148</v>
      </c>
      <c r="H56">
        <v>8</v>
      </c>
      <c r="I56" t="s">
        <v>53</v>
      </c>
      <c r="J56" t="s">
        <v>54</v>
      </c>
      <c r="K56">
        <v>3.67</v>
      </c>
      <c r="L56">
        <v>-105.50806716</v>
      </c>
      <c r="M56">
        <v>37.734723549999998</v>
      </c>
      <c r="N56">
        <v>-105.50815582</v>
      </c>
      <c r="O56">
        <v>37.734645839999999</v>
      </c>
      <c r="P56">
        <v>11.651</v>
      </c>
      <c r="Q56" t="s">
        <v>55</v>
      </c>
      <c r="R56">
        <v>3</v>
      </c>
      <c r="S56">
        <v>0.61599999999999999</v>
      </c>
      <c r="T56">
        <v>0.11799999999999999</v>
      </c>
      <c r="U56">
        <v>1</v>
      </c>
      <c r="V56">
        <v>19670101</v>
      </c>
      <c r="W56">
        <v>19700930</v>
      </c>
      <c r="X56">
        <v>1369</v>
      </c>
      <c r="Y56">
        <v>1369</v>
      </c>
      <c r="Z56">
        <v>0.02</v>
      </c>
      <c r="AA56" s="169">
        <f>Input!C57</f>
        <v>7.0000000000000007E-2</v>
      </c>
      <c r="AB56" s="151">
        <f t="shared" si="2"/>
        <v>50.711290000000005</v>
      </c>
      <c r="AC56" s="169">
        <f>Input!D57</f>
        <v>0.13</v>
      </c>
      <c r="AD56" s="152">
        <f t="shared" si="3"/>
        <v>94.178110000000004</v>
      </c>
      <c r="AE56" s="169">
        <f>Input!E57</f>
        <v>0.18</v>
      </c>
      <c r="AF56" s="154">
        <f t="shared" si="36"/>
        <v>130.40046000000001</v>
      </c>
      <c r="AG56" s="169">
        <f>Input!F57</f>
        <v>0.23</v>
      </c>
      <c r="AH56" s="156">
        <f t="shared" ref="AH56" si="58">AG56*724.447</f>
        <v>166.62281000000002</v>
      </c>
      <c r="AI56">
        <v>0.25</v>
      </c>
      <c r="AJ56">
        <v>0.27</v>
      </c>
      <c r="AK56">
        <v>0.3</v>
      </c>
      <c r="AL56">
        <v>0.35</v>
      </c>
      <c r="AM56">
        <v>0.44</v>
      </c>
      <c r="AN56">
        <v>0.5</v>
      </c>
      <c r="AO56">
        <v>0.61499999999999999</v>
      </c>
      <c r="AP56">
        <v>0.75</v>
      </c>
      <c r="AQ56">
        <v>1.6</v>
      </c>
      <c r="AR56">
        <v>2.8</v>
      </c>
      <c r="AS56">
        <v>6.23</v>
      </c>
      <c r="AT56">
        <v>9.6999999999999993</v>
      </c>
      <c r="AU56" s="169">
        <f>Input!G57</f>
        <v>0.71</v>
      </c>
      <c r="AV56" s="158">
        <f t="shared" si="1"/>
        <v>514.35736999999995</v>
      </c>
    </row>
    <row r="57" spans="1:48" x14ac:dyDescent="0.3">
      <c r="A57">
        <v>8966</v>
      </c>
      <c r="B57" t="s">
        <v>49</v>
      </c>
      <c r="C57" t="s">
        <v>142</v>
      </c>
      <c r="D57" s="361" t="s">
        <v>803</v>
      </c>
      <c r="E57" t="s">
        <v>149</v>
      </c>
      <c r="F57" s="361">
        <f>Input!B58</f>
        <v>8231000</v>
      </c>
      <c r="G57" t="s">
        <v>150</v>
      </c>
      <c r="H57">
        <v>8</v>
      </c>
      <c r="I57" t="s">
        <v>53</v>
      </c>
      <c r="J57" t="s">
        <v>58</v>
      </c>
      <c r="K57">
        <v>61</v>
      </c>
      <c r="L57">
        <v>-106.31864400000001</v>
      </c>
      <c r="M57">
        <v>37.813334810000001</v>
      </c>
      <c r="N57">
        <v>-106.31864166</v>
      </c>
      <c r="O57">
        <v>37.813396449999999</v>
      </c>
      <c r="P57">
        <v>6.9119999999999999</v>
      </c>
      <c r="Q57" t="s">
        <v>59</v>
      </c>
      <c r="R57">
        <v>59</v>
      </c>
      <c r="S57">
        <v>0.67800000000000005</v>
      </c>
      <c r="T57">
        <v>0.111</v>
      </c>
      <c r="U57">
        <v>1</v>
      </c>
      <c r="V57">
        <v>19190401</v>
      </c>
      <c r="W57">
        <v>20040930</v>
      </c>
      <c r="X57">
        <v>21569</v>
      </c>
      <c r="Y57">
        <v>21569</v>
      </c>
      <c r="Z57">
        <v>0.2</v>
      </c>
      <c r="AA57" s="169">
        <f>Input!C58</f>
        <v>1</v>
      </c>
      <c r="AB57" s="151">
        <f t="shared" si="2"/>
        <v>724.447</v>
      </c>
      <c r="AC57" s="169">
        <f>Input!D58</f>
        <v>2</v>
      </c>
      <c r="AD57" s="152">
        <f t="shared" si="3"/>
        <v>1448.894</v>
      </c>
      <c r="AE57" s="169">
        <f>Input!E58</f>
        <v>2.7</v>
      </c>
      <c r="AF57" s="154">
        <f t="shared" si="36"/>
        <v>1956.0069000000001</v>
      </c>
      <c r="AG57" s="169">
        <f>Input!F58</f>
        <v>3.5</v>
      </c>
      <c r="AH57" s="156">
        <f t="shared" ref="AH57" si="59">AG57*724.447</f>
        <v>2535.5645</v>
      </c>
      <c r="AI57">
        <v>4</v>
      </c>
      <c r="AJ57">
        <v>4.5</v>
      </c>
      <c r="AK57">
        <v>5.2</v>
      </c>
      <c r="AL57">
        <v>6.4</v>
      </c>
      <c r="AM57">
        <v>8.1999999999999993</v>
      </c>
      <c r="AN57">
        <v>12</v>
      </c>
      <c r="AO57">
        <v>14</v>
      </c>
      <c r="AP57">
        <v>18</v>
      </c>
      <c r="AQ57">
        <v>36</v>
      </c>
      <c r="AR57">
        <v>60</v>
      </c>
      <c r="AS57">
        <v>127</v>
      </c>
      <c r="AT57">
        <v>398</v>
      </c>
      <c r="AU57" s="169">
        <f>Input!G58</f>
        <v>14.926</v>
      </c>
      <c r="AV57" s="158">
        <f t="shared" si="1"/>
        <v>10813.095922</v>
      </c>
    </row>
    <row r="58" spans="1:48" x14ac:dyDescent="0.3">
      <c r="A58">
        <v>8297</v>
      </c>
      <c r="B58" t="s">
        <v>49</v>
      </c>
      <c r="C58" t="s">
        <v>142</v>
      </c>
      <c r="D58" s="361" t="s">
        <v>804</v>
      </c>
      <c r="E58" t="s">
        <v>151</v>
      </c>
      <c r="F58" s="361">
        <f>Input!B59</f>
        <v>8249000</v>
      </c>
      <c r="G58" t="s">
        <v>152</v>
      </c>
      <c r="H58">
        <v>8</v>
      </c>
      <c r="I58" t="s">
        <v>53</v>
      </c>
      <c r="J58" t="s">
        <v>58</v>
      </c>
      <c r="K58">
        <v>887</v>
      </c>
      <c r="L58">
        <v>-105.74696267</v>
      </c>
      <c r="M58">
        <v>37.300287539999999</v>
      </c>
      <c r="N58">
        <v>-105.74684906</v>
      </c>
      <c r="O58">
        <v>37.300071719999998</v>
      </c>
      <c r="P58">
        <v>26.161999999999999</v>
      </c>
      <c r="Q58" t="s">
        <v>59</v>
      </c>
      <c r="R58">
        <v>83</v>
      </c>
      <c r="S58">
        <v>0.55000000000000004</v>
      </c>
      <c r="T58">
        <v>0.11600000000000001</v>
      </c>
      <c r="U58">
        <v>1</v>
      </c>
      <c r="V58">
        <v>19210401</v>
      </c>
      <c r="W58">
        <v>20041231</v>
      </c>
      <c r="X58">
        <v>30591</v>
      </c>
      <c r="Y58">
        <v>29033</v>
      </c>
      <c r="Z58">
        <v>0</v>
      </c>
      <c r="AA58" s="169">
        <f>Input!C59</f>
        <v>0</v>
      </c>
      <c r="AB58" s="151">
        <f t="shared" si="2"/>
        <v>0</v>
      </c>
      <c r="AC58" s="169">
        <f>Input!D59</f>
        <v>0</v>
      </c>
      <c r="AD58" s="152">
        <f t="shared" si="3"/>
        <v>0</v>
      </c>
      <c r="AE58" s="169">
        <f>Input!E59</f>
        <v>0.94399999999999995</v>
      </c>
      <c r="AF58" s="154">
        <f t="shared" si="36"/>
        <v>683.87796800000001</v>
      </c>
      <c r="AG58" s="169">
        <f>Input!F59</f>
        <v>8.0399999999999991</v>
      </c>
      <c r="AH58" s="156">
        <f t="shared" ref="AH58" si="60">AG58*724.447</f>
        <v>5824.5538799999995</v>
      </c>
      <c r="AI58">
        <v>16</v>
      </c>
      <c r="AJ58">
        <v>24</v>
      </c>
      <c r="AK58">
        <v>40</v>
      </c>
      <c r="AL58">
        <v>55</v>
      </c>
      <c r="AM58">
        <v>70</v>
      </c>
      <c r="AN58">
        <v>92</v>
      </c>
      <c r="AO58">
        <v>113</v>
      </c>
      <c r="AP58">
        <v>150</v>
      </c>
      <c r="AQ58">
        <v>491</v>
      </c>
      <c r="AR58">
        <v>967.4</v>
      </c>
      <c r="AS58">
        <v>1910</v>
      </c>
      <c r="AT58">
        <v>3820</v>
      </c>
      <c r="AU58" s="169">
        <f>Input!G59</f>
        <v>176.8</v>
      </c>
      <c r="AV58" s="158">
        <f t="shared" si="1"/>
        <v>128082.22960000001</v>
      </c>
    </row>
    <row r="59" spans="1:48" x14ac:dyDescent="0.3">
      <c r="A59">
        <v>7865</v>
      </c>
      <c r="B59" t="s">
        <v>49</v>
      </c>
      <c r="C59" t="s">
        <v>142</v>
      </c>
      <c r="D59" s="361" t="s">
        <v>805</v>
      </c>
      <c r="E59" t="s">
        <v>153</v>
      </c>
      <c r="F59" s="361">
        <f>Input!B60</f>
        <v>8259500</v>
      </c>
      <c r="G59" t="s">
        <v>154</v>
      </c>
      <c r="H59">
        <v>8</v>
      </c>
      <c r="I59" t="s">
        <v>53</v>
      </c>
      <c r="J59" t="s">
        <v>54</v>
      </c>
      <c r="K59">
        <v>-999999</v>
      </c>
      <c r="L59">
        <v>-105.58028863</v>
      </c>
      <c r="M59">
        <v>36.995298609999999</v>
      </c>
      <c r="N59">
        <v>-105.58010864000001</v>
      </c>
      <c r="O59">
        <v>36.995170590000001</v>
      </c>
      <c r="P59">
        <v>21.390999999999998</v>
      </c>
      <c r="Q59" t="s">
        <v>59</v>
      </c>
      <c r="R59">
        <v>9</v>
      </c>
      <c r="S59">
        <v>0.218</v>
      </c>
      <c r="T59">
        <v>9.8000000000000004E-2</v>
      </c>
      <c r="U59">
        <v>1</v>
      </c>
      <c r="V59">
        <v>19690501</v>
      </c>
      <c r="W59">
        <v>19910930</v>
      </c>
      <c r="X59">
        <v>3597</v>
      </c>
      <c r="Y59">
        <v>2851</v>
      </c>
      <c r="Z59">
        <v>0</v>
      </c>
      <c r="AA59" s="169">
        <f>Input!C60</f>
        <v>0</v>
      </c>
      <c r="AB59" s="151">
        <f t="shared" si="2"/>
        <v>0</v>
      </c>
      <c r="AC59" s="169">
        <f>Input!D60</f>
        <v>0</v>
      </c>
      <c r="AD59" s="152">
        <f t="shared" si="3"/>
        <v>0</v>
      </c>
      <c r="AE59" s="169">
        <f>Input!E60</f>
        <v>0</v>
      </c>
      <c r="AF59" s="154">
        <f t="shared" si="36"/>
        <v>0</v>
      </c>
      <c r="AG59" s="169">
        <f>Input!F60</f>
        <v>0</v>
      </c>
      <c r="AH59" s="156">
        <f t="shared" ref="AH59" si="61">AG59*724.447</f>
        <v>0</v>
      </c>
      <c r="AI59">
        <v>0.03</v>
      </c>
      <c r="AJ59">
        <v>7.0000000000000007E-2</v>
      </c>
      <c r="AK59">
        <v>0.45</v>
      </c>
      <c r="AL59">
        <v>1.9</v>
      </c>
      <c r="AM59">
        <v>3.3</v>
      </c>
      <c r="AN59">
        <v>4.3600000000000003</v>
      </c>
      <c r="AO59">
        <v>5</v>
      </c>
      <c r="AP59">
        <v>5.7</v>
      </c>
      <c r="AQ59">
        <v>7.82</v>
      </c>
      <c r="AR59">
        <v>9.6</v>
      </c>
      <c r="AS59">
        <v>13</v>
      </c>
      <c r="AT59">
        <v>17</v>
      </c>
      <c r="AU59" s="169">
        <f>Input!G60</f>
        <v>2.952</v>
      </c>
      <c r="AV59" s="158">
        <f t="shared" si="1"/>
        <v>2138.567544</v>
      </c>
    </row>
    <row r="60" spans="1:48" x14ac:dyDescent="0.3">
      <c r="C60" t="s">
        <v>142</v>
      </c>
      <c r="D60" s="361" t="s">
        <v>806</v>
      </c>
      <c r="E60" t="s">
        <v>155</v>
      </c>
      <c r="F60" s="361">
        <f>Input!B61</f>
        <v>0</v>
      </c>
      <c r="G60" s="1" t="s">
        <v>226</v>
      </c>
      <c r="I60" t="s">
        <v>53</v>
      </c>
      <c r="AA60" s="169">
        <f>Input!C61</f>
        <v>0</v>
      </c>
      <c r="AB60" s="151">
        <f t="shared" si="2"/>
        <v>0</v>
      </c>
      <c r="AC60" s="169">
        <f>Input!D61</f>
        <v>0</v>
      </c>
      <c r="AD60" s="152">
        <f t="shared" si="3"/>
        <v>0</v>
      </c>
      <c r="AE60" s="169">
        <f>Input!E61</f>
        <v>0</v>
      </c>
      <c r="AF60" s="154">
        <f t="shared" si="36"/>
        <v>0</v>
      </c>
      <c r="AG60" s="169">
        <f>Input!F61</f>
        <v>0</v>
      </c>
      <c r="AH60" s="156">
        <f t="shared" ref="AH60" si="62">AG60*724.447</f>
        <v>0</v>
      </c>
      <c r="AU60" s="169">
        <f>Input!G61</f>
        <v>0</v>
      </c>
      <c r="AV60" s="158">
        <f t="shared" si="1"/>
        <v>0</v>
      </c>
    </row>
    <row r="61" spans="1:48" x14ac:dyDescent="0.3">
      <c r="A61">
        <v>12073</v>
      </c>
      <c r="B61" t="s">
        <v>49</v>
      </c>
      <c r="C61" t="s">
        <v>156</v>
      </c>
      <c r="D61" s="361" t="s">
        <v>807</v>
      </c>
      <c r="E61" t="s">
        <v>157</v>
      </c>
      <c r="F61" s="361">
        <f>Input!B62</f>
        <v>9072500</v>
      </c>
      <c r="G61" t="s">
        <v>158</v>
      </c>
      <c r="H61">
        <v>8</v>
      </c>
      <c r="I61" t="s">
        <v>53</v>
      </c>
      <c r="J61" t="s">
        <v>54</v>
      </c>
      <c r="K61">
        <v>4558</v>
      </c>
      <c r="L61">
        <v>-107.3208873</v>
      </c>
      <c r="M61">
        <v>39.549982030000002</v>
      </c>
      <c r="N61">
        <v>-107.3204422</v>
      </c>
      <c r="O61">
        <v>39.549541470000001</v>
      </c>
      <c r="P61">
        <v>62.243000000000002</v>
      </c>
      <c r="Q61" t="s">
        <v>55</v>
      </c>
      <c r="R61">
        <v>67</v>
      </c>
      <c r="S61">
        <v>0.746</v>
      </c>
      <c r="T61">
        <v>6.9000000000000006E-2</v>
      </c>
      <c r="U61">
        <v>1</v>
      </c>
      <c r="V61">
        <v>18991001</v>
      </c>
      <c r="W61">
        <v>19660930</v>
      </c>
      <c r="X61">
        <v>24471</v>
      </c>
      <c r="Y61">
        <v>24471</v>
      </c>
      <c r="Z61">
        <v>286</v>
      </c>
      <c r="AA61" s="169">
        <f>Input!C62</f>
        <v>500</v>
      </c>
      <c r="AB61" s="151">
        <f t="shared" si="2"/>
        <v>362223.5</v>
      </c>
      <c r="AC61" s="169">
        <f>Input!D62</f>
        <v>606</v>
      </c>
      <c r="AD61" s="152">
        <f t="shared" si="3"/>
        <v>439014.88199999998</v>
      </c>
      <c r="AE61" s="169">
        <f>Input!E62</f>
        <v>679</v>
      </c>
      <c r="AF61" s="154">
        <f t="shared" si="36"/>
        <v>491899.51299999998</v>
      </c>
      <c r="AG61" s="169">
        <f>Input!F62</f>
        <v>785</v>
      </c>
      <c r="AH61" s="156">
        <f t="shared" ref="AH61" si="63">AG61*724.447</f>
        <v>568690.89500000002</v>
      </c>
      <c r="AI61">
        <v>845</v>
      </c>
      <c r="AJ61">
        <v>906</v>
      </c>
      <c r="AK61">
        <v>1040</v>
      </c>
      <c r="AL61">
        <v>1230</v>
      </c>
      <c r="AM61">
        <v>1460</v>
      </c>
      <c r="AN61">
        <v>2010</v>
      </c>
      <c r="AO61">
        <v>2580</v>
      </c>
      <c r="AP61">
        <v>3480</v>
      </c>
      <c r="AQ61">
        <v>7250</v>
      </c>
      <c r="AR61">
        <v>10600</v>
      </c>
      <c r="AS61">
        <v>18200</v>
      </c>
      <c r="AT61">
        <v>37200</v>
      </c>
      <c r="AU61" s="169">
        <f>Input!G62</f>
        <v>2704.5430000000001</v>
      </c>
      <c r="AV61" s="158">
        <f t="shared" si="1"/>
        <v>1959298.0627210001</v>
      </c>
    </row>
    <row r="62" spans="1:48" x14ac:dyDescent="0.3">
      <c r="A62">
        <v>12738</v>
      </c>
      <c r="B62" t="s">
        <v>49</v>
      </c>
      <c r="C62" t="s">
        <v>156</v>
      </c>
      <c r="D62" s="361" t="s">
        <v>808</v>
      </c>
      <c r="E62" t="s">
        <v>159</v>
      </c>
      <c r="F62" s="361">
        <f>Input!B63</f>
        <v>9057500</v>
      </c>
      <c r="G62" t="s">
        <v>160</v>
      </c>
      <c r="H62">
        <v>8</v>
      </c>
      <c r="I62" t="s">
        <v>53</v>
      </c>
      <c r="J62" t="s">
        <v>58</v>
      </c>
      <c r="K62">
        <v>599</v>
      </c>
      <c r="L62">
        <v>-106.33391751000001</v>
      </c>
      <c r="M62">
        <v>39.880263540000001</v>
      </c>
      <c r="N62">
        <v>-106.33407593</v>
      </c>
      <c r="O62">
        <v>39.88025665</v>
      </c>
      <c r="P62">
        <v>13.45</v>
      </c>
      <c r="Q62" t="s">
        <v>59</v>
      </c>
      <c r="R62">
        <v>67</v>
      </c>
      <c r="S62">
        <v>0.751</v>
      </c>
      <c r="T62">
        <v>0.154</v>
      </c>
      <c r="U62">
        <v>1</v>
      </c>
      <c r="V62">
        <v>19371001</v>
      </c>
      <c r="W62">
        <v>20040930</v>
      </c>
      <c r="X62">
        <v>24472</v>
      </c>
      <c r="Y62">
        <v>24411</v>
      </c>
      <c r="Z62">
        <v>0</v>
      </c>
      <c r="AA62" s="169">
        <f>Input!C63</f>
        <v>18</v>
      </c>
      <c r="AB62" s="151">
        <f t="shared" si="2"/>
        <v>13040.046</v>
      </c>
      <c r="AC62" s="169">
        <f>Input!D63</f>
        <v>64</v>
      </c>
      <c r="AD62" s="152">
        <f t="shared" si="3"/>
        <v>46364.608</v>
      </c>
      <c r="AE62" s="169">
        <f>Input!E63</f>
        <v>104</v>
      </c>
      <c r="AF62" s="154">
        <f t="shared" si="36"/>
        <v>75342.487999999998</v>
      </c>
      <c r="AG62" s="169">
        <f>Input!F63</f>
        <v>176</v>
      </c>
      <c r="AH62" s="156">
        <f t="shared" ref="AH62" si="64">AG62*724.447</f>
        <v>127502.67200000001</v>
      </c>
      <c r="AI62">
        <v>205</v>
      </c>
      <c r="AJ62">
        <v>242</v>
      </c>
      <c r="AK62">
        <v>296</v>
      </c>
      <c r="AL62">
        <v>351</v>
      </c>
      <c r="AM62">
        <v>415</v>
      </c>
      <c r="AN62">
        <v>494</v>
      </c>
      <c r="AO62">
        <v>541</v>
      </c>
      <c r="AP62">
        <v>606</v>
      </c>
      <c r="AQ62">
        <v>860</v>
      </c>
      <c r="AR62">
        <v>1300</v>
      </c>
      <c r="AS62">
        <v>2200</v>
      </c>
      <c r="AT62">
        <v>4010</v>
      </c>
      <c r="AU62" s="169">
        <f>Input!G63</f>
        <v>450.93700000000001</v>
      </c>
      <c r="AV62" s="158">
        <f t="shared" si="1"/>
        <v>326679.95683899999</v>
      </c>
    </row>
    <row r="63" spans="1:48" x14ac:dyDescent="0.3">
      <c r="A63">
        <v>12305</v>
      </c>
      <c r="B63" t="s">
        <v>49</v>
      </c>
      <c r="C63" t="s">
        <v>156</v>
      </c>
      <c r="D63" s="361" t="s">
        <v>809</v>
      </c>
      <c r="E63" t="s">
        <v>161</v>
      </c>
      <c r="F63" s="361">
        <f>Input!B64</f>
        <v>9070000</v>
      </c>
      <c r="G63" t="s">
        <v>162</v>
      </c>
      <c r="H63">
        <v>8</v>
      </c>
      <c r="I63" t="s">
        <v>53</v>
      </c>
      <c r="J63" t="s">
        <v>58</v>
      </c>
      <c r="K63">
        <v>944</v>
      </c>
      <c r="L63">
        <v>-106.95365541</v>
      </c>
      <c r="M63">
        <v>39.64942954</v>
      </c>
      <c r="N63">
        <v>-106.95352936</v>
      </c>
      <c r="O63">
        <v>39.649250029999997</v>
      </c>
      <c r="P63">
        <v>22.794</v>
      </c>
      <c r="Q63" t="s">
        <v>59</v>
      </c>
      <c r="R63">
        <v>58</v>
      </c>
      <c r="S63">
        <v>0.72199999999999998</v>
      </c>
      <c r="T63">
        <v>7.6999999999999999E-2</v>
      </c>
      <c r="U63">
        <v>1</v>
      </c>
      <c r="V63">
        <v>19461001</v>
      </c>
      <c r="W63">
        <v>20040930</v>
      </c>
      <c r="X63">
        <v>21185</v>
      </c>
      <c r="Y63">
        <v>21185</v>
      </c>
      <c r="Z63">
        <v>70</v>
      </c>
      <c r="AA63" s="169">
        <f>Input!C64</f>
        <v>125</v>
      </c>
      <c r="AB63" s="151">
        <f t="shared" si="2"/>
        <v>90555.875</v>
      </c>
      <c r="AC63" s="169">
        <f>Input!D64</f>
        <v>145</v>
      </c>
      <c r="AD63" s="152">
        <f t="shared" si="3"/>
        <v>105044.815</v>
      </c>
      <c r="AE63" s="169">
        <f>Input!E64</f>
        <v>157</v>
      </c>
      <c r="AF63" s="154">
        <f t="shared" si="36"/>
        <v>113738.179</v>
      </c>
      <c r="AG63" s="169">
        <f>Input!F64</f>
        <v>175</v>
      </c>
      <c r="AH63" s="156">
        <f t="shared" ref="AH63" si="65">AG63*724.447</f>
        <v>126778.22500000001</v>
      </c>
      <c r="AI63">
        <v>184</v>
      </c>
      <c r="AJ63">
        <v>193</v>
      </c>
      <c r="AK63">
        <v>212</v>
      </c>
      <c r="AL63">
        <v>241</v>
      </c>
      <c r="AM63">
        <v>287</v>
      </c>
      <c r="AN63">
        <v>385</v>
      </c>
      <c r="AO63">
        <v>488</v>
      </c>
      <c r="AP63">
        <v>690</v>
      </c>
      <c r="AQ63">
        <v>1540</v>
      </c>
      <c r="AR63">
        <v>2380</v>
      </c>
      <c r="AS63">
        <v>3810</v>
      </c>
      <c r="AT63">
        <v>6580</v>
      </c>
      <c r="AU63" s="169">
        <f>Input!G64</f>
        <v>565.97</v>
      </c>
      <c r="AV63" s="158">
        <f t="shared" si="1"/>
        <v>410015.26858999999</v>
      </c>
    </row>
    <row r="64" spans="1:48" x14ac:dyDescent="0.3">
      <c r="A64">
        <v>12027</v>
      </c>
      <c r="B64" t="s">
        <v>49</v>
      </c>
      <c r="C64" t="s">
        <v>156</v>
      </c>
      <c r="D64" s="361" t="s">
        <v>810</v>
      </c>
      <c r="E64" t="s">
        <v>163</v>
      </c>
      <c r="F64" s="361">
        <f>Input!B65</f>
        <v>9085000</v>
      </c>
      <c r="G64" t="s">
        <v>164</v>
      </c>
      <c r="H64">
        <v>8</v>
      </c>
      <c r="I64" t="s">
        <v>53</v>
      </c>
      <c r="J64" t="s">
        <v>58</v>
      </c>
      <c r="K64">
        <v>1451</v>
      </c>
      <c r="L64">
        <v>-107.32949837</v>
      </c>
      <c r="M64">
        <v>39.54359307</v>
      </c>
      <c r="N64">
        <v>-107.32919311000001</v>
      </c>
      <c r="O64">
        <v>39.543716430000003</v>
      </c>
      <c r="P64">
        <v>29.443000000000001</v>
      </c>
      <c r="Q64" t="s">
        <v>59</v>
      </c>
      <c r="R64">
        <v>97</v>
      </c>
      <c r="S64">
        <v>0.752</v>
      </c>
      <c r="T64">
        <v>6.6000000000000003E-2</v>
      </c>
      <c r="U64">
        <v>1</v>
      </c>
      <c r="V64">
        <v>19060401</v>
      </c>
      <c r="W64">
        <v>20040930</v>
      </c>
      <c r="X64">
        <v>35507</v>
      </c>
      <c r="Y64">
        <v>35507</v>
      </c>
      <c r="Z64">
        <v>179</v>
      </c>
      <c r="AA64" s="169">
        <f>Input!C65</f>
        <v>285</v>
      </c>
      <c r="AB64" s="151">
        <f t="shared" si="2"/>
        <v>206467.39499999999</v>
      </c>
      <c r="AC64" s="169">
        <f>Input!D65</f>
        <v>330</v>
      </c>
      <c r="AD64" s="152">
        <f t="shared" si="3"/>
        <v>239067.51</v>
      </c>
      <c r="AE64" s="169">
        <f>Input!E65</f>
        <v>363</v>
      </c>
      <c r="AF64" s="154">
        <f t="shared" si="36"/>
        <v>262974.261</v>
      </c>
      <c r="AG64" s="169">
        <f>Input!F65</f>
        <v>420</v>
      </c>
      <c r="AH64" s="156">
        <f t="shared" ref="AH64" si="66">AG64*724.447</f>
        <v>304267.74</v>
      </c>
      <c r="AI64">
        <v>450</v>
      </c>
      <c r="AJ64">
        <v>480</v>
      </c>
      <c r="AK64">
        <v>544</v>
      </c>
      <c r="AL64">
        <v>623</v>
      </c>
      <c r="AM64">
        <v>750</v>
      </c>
      <c r="AN64">
        <v>1010</v>
      </c>
      <c r="AO64">
        <v>1270</v>
      </c>
      <c r="AP64">
        <v>1710</v>
      </c>
      <c r="AQ64">
        <v>3350</v>
      </c>
      <c r="AR64">
        <v>5040</v>
      </c>
      <c r="AS64">
        <v>8020</v>
      </c>
      <c r="AT64">
        <v>17300</v>
      </c>
      <c r="AU64" s="169">
        <f>Input!G65</f>
        <v>1305.7360000000001</v>
      </c>
      <c r="AV64" s="158">
        <f t="shared" si="1"/>
        <v>945936.5279920001</v>
      </c>
    </row>
    <row r="65" spans="1:48" x14ac:dyDescent="0.3">
      <c r="A65">
        <v>11096</v>
      </c>
      <c r="B65" t="s">
        <v>49</v>
      </c>
      <c r="C65" t="s">
        <v>156</v>
      </c>
      <c r="D65" s="361" t="s">
        <v>811</v>
      </c>
      <c r="E65" t="s">
        <v>165</v>
      </c>
      <c r="F65" s="361">
        <f>Input!B66</f>
        <v>9163500</v>
      </c>
      <c r="G65" t="s">
        <v>166</v>
      </c>
      <c r="H65">
        <v>8</v>
      </c>
      <c r="I65" t="s">
        <v>53</v>
      </c>
      <c r="J65" t="s">
        <v>58</v>
      </c>
      <c r="K65">
        <v>17843</v>
      </c>
      <c r="L65">
        <v>-109.02705462999999</v>
      </c>
      <c r="M65">
        <v>39.132760470000001</v>
      </c>
      <c r="N65">
        <v>-109.02612816</v>
      </c>
      <c r="O65">
        <v>39.128833929999999</v>
      </c>
      <c r="P65">
        <v>447.18200000000002</v>
      </c>
      <c r="Q65" t="s">
        <v>59</v>
      </c>
      <c r="R65">
        <v>53</v>
      </c>
      <c r="S65">
        <v>0.81200000000000006</v>
      </c>
      <c r="T65">
        <v>6.5000000000000002E-2</v>
      </c>
      <c r="U65">
        <v>1</v>
      </c>
      <c r="V65">
        <v>19510501</v>
      </c>
      <c r="W65">
        <v>20040930</v>
      </c>
      <c r="X65">
        <v>19512</v>
      </c>
      <c r="Y65">
        <v>19512</v>
      </c>
      <c r="Z65">
        <v>960</v>
      </c>
      <c r="AA65" s="169">
        <f>Input!C66</f>
        <v>1460</v>
      </c>
      <c r="AB65" s="151">
        <f t="shared" si="2"/>
        <v>1057692.6200000001</v>
      </c>
      <c r="AC65" s="169">
        <f>Input!D66</f>
        <v>1956.5</v>
      </c>
      <c r="AD65" s="152">
        <f t="shared" si="3"/>
        <v>1417380.5555</v>
      </c>
      <c r="AE65" s="169">
        <f>Input!E66</f>
        <v>2230</v>
      </c>
      <c r="AF65" s="154">
        <f t="shared" si="36"/>
        <v>1615516.81</v>
      </c>
      <c r="AG65" s="169">
        <f>Input!F66</f>
        <v>2610</v>
      </c>
      <c r="AH65" s="156">
        <f t="shared" ref="AH65" si="67">AG65*724.447</f>
        <v>1890806.67</v>
      </c>
      <c r="AI65">
        <v>2802.5</v>
      </c>
      <c r="AJ65">
        <v>2990</v>
      </c>
      <c r="AK65">
        <v>3410</v>
      </c>
      <c r="AL65">
        <v>3890</v>
      </c>
      <c r="AM65">
        <v>4490</v>
      </c>
      <c r="AN65">
        <v>5380</v>
      </c>
      <c r="AO65">
        <v>6000</v>
      </c>
      <c r="AP65">
        <v>6960</v>
      </c>
      <c r="AQ65">
        <v>13200</v>
      </c>
      <c r="AR65">
        <v>19700</v>
      </c>
      <c r="AS65">
        <v>36300</v>
      </c>
      <c r="AT65">
        <v>68300</v>
      </c>
      <c r="AU65" s="169">
        <f>Input!G66</f>
        <v>6134.232</v>
      </c>
      <c r="AV65" s="158">
        <f t="shared" si="1"/>
        <v>4443925.9697040003</v>
      </c>
    </row>
    <row r="66" spans="1:48" x14ac:dyDescent="0.3">
      <c r="A66">
        <v>10186</v>
      </c>
      <c r="B66" t="s">
        <v>49</v>
      </c>
      <c r="C66" t="s">
        <v>167</v>
      </c>
      <c r="D66" s="361" t="s">
        <v>812</v>
      </c>
      <c r="E66" t="s">
        <v>168</v>
      </c>
      <c r="F66" s="361">
        <f>Input!B67</f>
        <v>9110000</v>
      </c>
      <c r="G66" t="s">
        <v>169</v>
      </c>
      <c r="H66">
        <v>8</v>
      </c>
      <c r="I66" t="s">
        <v>53</v>
      </c>
      <c r="J66" t="s">
        <v>58</v>
      </c>
      <c r="K66">
        <v>477</v>
      </c>
      <c r="L66">
        <v>-106.84531715</v>
      </c>
      <c r="M66">
        <v>38.664437149999998</v>
      </c>
      <c r="N66">
        <v>-106.84539032000001</v>
      </c>
      <c r="O66">
        <v>38.664566039999997</v>
      </c>
      <c r="P66">
        <v>15.763</v>
      </c>
      <c r="Q66" t="s">
        <v>59</v>
      </c>
      <c r="R66">
        <v>94</v>
      </c>
      <c r="S66">
        <v>0.81100000000000005</v>
      </c>
      <c r="T66">
        <v>8.8999999999999996E-2</v>
      </c>
      <c r="U66">
        <v>1</v>
      </c>
      <c r="V66">
        <v>19100727</v>
      </c>
      <c r="W66">
        <v>20040930</v>
      </c>
      <c r="X66">
        <v>34400</v>
      </c>
      <c r="Y66">
        <v>34400</v>
      </c>
      <c r="Z66">
        <v>24</v>
      </c>
      <c r="AA66" s="169">
        <f>Input!C67</f>
        <v>43</v>
      </c>
      <c r="AB66" s="151">
        <f t="shared" si="2"/>
        <v>31151.221000000001</v>
      </c>
      <c r="AC66" s="169">
        <f>Input!D67</f>
        <v>58</v>
      </c>
      <c r="AD66" s="152">
        <f t="shared" si="3"/>
        <v>42017.925999999999</v>
      </c>
      <c r="AE66" s="169">
        <f>Input!E67</f>
        <v>85</v>
      </c>
      <c r="AF66" s="154">
        <f t="shared" si="36"/>
        <v>61577.995000000003</v>
      </c>
      <c r="AG66" s="169">
        <f>Input!F67</f>
        <v>110</v>
      </c>
      <c r="AH66" s="156">
        <f t="shared" ref="AH66" si="68">AG66*724.447</f>
        <v>79689.17</v>
      </c>
      <c r="AI66">
        <v>120</v>
      </c>
      <c r="AJ66">
        <v>130</v>
      </c>
      <c r="AK66">
        <v>154</v>
      </c>
      <c r="AL66">
        <v>195</v>
      </c>
      <c r="AM66">
        <v>280</v>
      </c>
      <c r="AN66">
        <v>365</v>
      </c>
      <c r="AO66">
        <v>420</v>
      </c>
      <c r="AP66">
        <v>492</v>
      </c>
      <c r="AQ66">
        <v>723</v>
      </c>
      <c r="AR66">
        <v>992.95</v>
      </c>
      <c r="AS66">
        <v>1759.9</v>
      </c>
      <c r="AT66">
        <v>3600</v>
      </c>
      <c r="AU66" s="169">
        <f>Input!G67</f>
        <v>331.79700000000003</v>
      </c>
      <c r="AV66" s="158">
        <f t="shared" ref="AV66:AV93" si="69">AU66*724.447</f>
        <v>240369.34125900001</v>
      </c>
    </row>
    <row r="67" spans="1:48" x14ac:dyDescent="0.3">
      <c r="A67">
        <v>9999</v>
      </c>
      <c r="B67" t="s">
        <v>49</v>
      </c>
      <c r="C67" t="s">
        <v>167</v>
      </c>
      <c r="D67" s="361" t="s">
        <v>813</v>
      </c>
      <c r="E67" t="s">
        <v>170</v>
      </c>
      <c r="F67" s="361">
        <f>Input!B68</f>
        <v>9128000</v>
      </c>
      <c r="G67" t="s">
        <v>171</v>
      </c>
      <c r="H67">
        <v>8</v>
      </c>
      <c r="I67" t="s">
        <v>53</v>
      </c>
      <c r="J67" t="s">
        <v>58</v>
      </c>
      <c r="K67">
        <v>3965</v>
      </c>
      <c r="L67">
        <v>-107.64894706</v>
      </c>
      <c r="M67">
        <v>38.529153360000002</v>
      </c>
      <c r="N67">
        <v>-107.64854431000001</v>
      </c>
      <c r="O67">
        <v>38.52900314</v>
      </c>
      <c r="P67">
        <v>38.642000000000003</v>
      </c>
      <c r="Q67" t="s">
        <v>59</v>
      </c>
      <c r="R67">
        <v>94</v>
      </c>
      <c r="S67">
        <v>0.68899999999999995</v>
      </c>
      <c r="T67">
        <v>0.13900000000000001</v>
      </c>
      <c r="U67">
        <v>1</v>
      </c>
      <c r="V67">
        <v>19101001</v>
      </c>
      <c r="W67">
        <v>20040930</v>
      </c>
      <c r="X67">
        <v>34334</v>
      </c>
      <c r="Y67">
        <v>34325</v>
      </c>
      <c r="Z67">
        <v>0</v>
      </c>
      <c r="AA67" s="169">
        <f>Input!C68</f>
        <v>17</v>
      </c>
      <c r="AB67" s="151">
        <f t="shared" ref="AB67:AB93" si="70">AA67*724.447</f>
        <v>12315.599</v>
      </c>
      <c r="AC67" s="169">
        <f>Input!D68</f>
        <v>93</v>
      </c>
      <c r="AD67" s="152">
        <f t="shared" ref="AD67:AD93" si="71">AC67*724.447</f>
        <v>67373.570999999996</v>
      </c>
      <c r="AE67" s="169">
        <f>Input!E68</f>
        <v>198</v>
      </c>
      <c r="AF67" s="154">
        <f t="shared" si="36"/>
        <v>143440.50599999999</v>
      </c>
      <c r="AG67" s="169">
        <f>Input!F68</f>
        <v>320</v>
      </c>
      <c r="AH67" s="156">
        <f t="shared" ref="AH67" si="72">AG67*724.447</f>
        <v>231823.04</v>
      </c>
      <c r="AI67">
        <v>360</v>
      </c>
      <c r="AJ67">
        <v>400</v>
      </c>
      <c r="AK67">
        <v>490</v>
      </c>
      <c r="AL67">
        <v>608</v>
      </c>
      <c r="AM67">
        <v>800</v>
      </c>
      <c r="AN67">
        <v>1190</v>
      </c>
      <c r="AO67">
        <v>1470</v>
      </c>
      <c r="AP67">
        <v>1750</v>
      </c>
      <c r="AQ67">
        <v>3020</v>
      </c>
      <c r="AR67">
        <v>4890</v>
      </c>
      <c r="AS67">
        <v>9296.5</v>
      </c>
      <c r="AT67">
        <v>18600</v>
      </c>
      <c r="AU67" s="169">
        <f>Input!G68</f>
        <v>1282.5409999999999</v>
      </c>
      <c r="AV67" s="158">
        <f t="shared" si="69"/>
        <v>929132.97982699994</v>
      </c>
    </row>
    <row r="68" spans="1:48" x14ac:dyDescent="0.3">
      <c r="A68">
        <v>9980</v>
      </c>
      <c r="B68" t="s">
        <v>49</v>
      </c>
      <c r="C68" t="s">
        <v>167</v>
      </c>
      <c r="D68" s="361" t="s">
        <v>814</v>
      </c>
      <c r="E68" t="s">
        <v>172</v>
      </c>
      <c r="F68" s="361">
        <f>Input!B69</f>
        <v>9119000</v>
      </c>
      <c r="G68" t="s">
        <v>173</v>
      </c>
      <c r="H68">
        <v>8</v>
      </c>
      <c r="I68" t="s">
        <v>53</v>
      </c>
      <c r="J68" t="s">
        <v>58</v>
      </c>
      <c r="K68">
        <v>1061</v>
      </c>
      <c r="L68">
        <v>-106.94087691</v>
      </c>
      <c r="M68">
        <v>38.521657670000003</v>
      </c>
      <c r="N68">
        <v>-106.94088549</v>
      </c>
      <c r="O68">
        <v>38.520747229999998</v>
      </c>
      <c r="P68">
        <v>102.051</v>
      </c>
      <c r="Q68" t="s">
        <v>59</v>
      </c>
      <c r="R68">
        <v>67</v>
      </c>
      <c r="S68">
        <v>0.753</v>
      </c>
      <c r="T68">
        <v>6.4000000000000001E-2</v>
      </c>
      <c r="U68">
        <v>1</v>
      </c>
      <c r="V68">
        <v>19371001</v>
      </c>
      <c r="W68">
        <v>20040930</v>
      </c>
      <c r="X68">
        <v>24472</v>
      </c>
      <c r="Y68">
        <v>24472</v>
      </c>
      <c r="Z68">
        <v>2.6</v>
      </c>
      <c r="AA68" s="169">
        <f>Input!C69</f>
        <v>22</v>
      </c>
      <c r="AB68" s="151">
        <f t="shared" si="70"/>
        <v>15937.834000000001</v>
      </c>
      <c r="AC68" s="169">
        <f>Input!D69</f>
        <v>43</v>
      </c>
      <c r="AD68" s="152">
        <f t="shared" si="71"/>
        <v>31151.221000000001</v>
      </c>
      <c r="AE68" s="169">
        <f>Input!E69</f>
        <v>52</v>
      </c>
      <c r="AF68" s="154">
        <f t="shared" si="36"/>
        <v>37671.243999999999</v>
      </c>
      <c r="AG68" s="169">
        <f>Input!F69</f>
        <v>63</v>
      </c>
      <c r="AH68" s="156">
        <f t="shared" ref="AH68" si="73">AG68*724.447</f>
        <v>45640.161</v>
      </c>
      <c r="AI68">
        <v>68</v>
      </c>
      <c r="AJ68">
        <v>72</v>
      </c>
      <c r="AK68">
        <v>83</v>
      </c>
      <c r="AL68">
        <v>97</v>
      </c>
      <c r="AM68">
        <v>118</v>
      </c>
      <c r="AN68">
        <v>152</v>
      </c>
      <c r="AO68">
        <v>176</v>
      </c>
      <c r="AP68">
        <v>213</v>
      </c>
      <c r="AQ68">
        <v>370</v>
      </c>
      <c r="AR68">
        <v>560</v>
      </c>
      <c r="AS68">
        <v>1072.7</v>
      </c>
      <c r="AT68">
        <v>4040</v>
      </c>
      <c r="AU68" s="169">
        <f>Input!G69</f>
        <v>170.16</v>
      </c>
      <c r="AV68" s="158">
        <f t="shared" si="69"/>
        <v>123271.90152</v>
      </c>
    </row>
    <row r="69" spans="1:48" x14ac:dyDescent="0.3">
      <c r="A69">
        <v>10394</v>
      </c>
      <c r="B69" t="s">
        <v>49</v>
      </c>
      <c r="C69" t="s">
        <v>167</v>
      </c>
      <c r="D69" s="361" t="s">
        <v>815</v>
      </c>
      <c r="E69" t="s">
        <v>174</v>
      </c>
      <c r="F69" s="361">
        <f>Input!B70</f>
        <v>9135950</v>
      </c>
      <c r="G69" t="s">
        <v>175</v>
      </c>
      <c r="H69">
        <v>8</v>
      </c>
      <c r="I69" t="s">
        <v>53</v>
      </c>
      <c r="J69" t="s">
        <v>58</v>
      </c>
      <c r="K69">
        <v>922</v>
      </c>
      <c r="L69">
        <v>-107.73978119</v>
      </c>
      <c r="M69">
        <v>38.788317839999998</v>
      </c>
      <c r="N69">
        <v>-107.73967743</v>
      </c>
      <c r="O69">
        <v>38.788276670000002</v>
      </c>
      <c r="P69">
        <v>10.051</v>
      </c>
      <c r="Q69" t="s">
        <v>59</v>
      </c>
      <c r="R69">
        <v>3</v>
      </c>
      <c r="S69">
        <v>0.58199999999999996</v>
      </c>
      <c r="T69">
        <v>0.1</v>
      </c>
      <c r="U69">
        <v>1</v>
      </c>
      <c r="V69">
        <v>19970701</v>
      </c>
      <c r="W69">
        <v>20040930</v>
      </c>
      <c r="X69">
        <v>1206</v>
      </c>
      <c r="Y69">
        <v>1206</v>
      </c>
      <c r="Z69">
        <v>21</v>
      </c>
      <c r="AA69" s="169">
        <f>Input!C70</f>
        <v>25</v>
      </c>
      <c r="AB69" s="151">
        <f t="shared" si="70"/>
        <v>18111.174999999999</v>
      </c>
      <c r="AC69" s="169">
        <f>Input!D70</f>
        <v>35</v>
      </c>
      <c r="AD69" s="152">
        <f t="shared" si="71"/>
        <v>25355.645</v>
      </c>
      <c r="AE69" s="169">
        <f>Input!E70</f>
        <v>47.7</v>
      </c>
      <c r="AF69" s="154">
        <f t="shared" si="36"/>
        <v>34556.121900000006</v>
      </c>
      <c r="AG69" s="169">
        <f>Input!F70</f>
        <v>61</v>
      </c>
      <c r="AH69" s="156">
        <f t="shared" ref="AH69" si="74">AG69*724.447</f>
        <v>44191.267</v>
      </c>
      <c r="AI69">
        <v>71</v>
      </c>
      <c r="AJ69">
        <v>80</v>
      </c>
      <c r="AK69">
        <v>95</v>
      </c>
      <c r="AL69">
        <v>114</v>
      </c>
      <c r="AM69">
        <v>143</v>
      </c>
      <c r="AN69">
        <v>189.9</v>
      </c>
      <c r="AO69">
        <v>242.25</v>
      </c>
      <c r="AP69">
        <v>333</v>
      </c>
      <c r="AQ69">
        <v>834.2</v>
      </c>
      <c r="AR69">
        <v>1393</v>
      </c>
      <c r="AS69">
        <v>2319.3000000000002</v>
      </c>
      <c r="AT69">
        <v>3000</v>
      </c>
      <c r="AU69" s="169">
        <f>Input!G70</f>
        <v>288.85199999999998</v>
      </c>
      <c r="AV69" s="158">
        <f t="shared" si="69"/>
        <v>209257.96484399997</v>
      </c>
    </row>
    <row r="70" spans="1:48" x14ac:dyDescent="0.3">
      <c r="A70">
        <v>10815</v>
      </c>
      <c r="B70" t="s">
        <v>49</v>
      </c>
      <c r="C70" t="s">
        <v>167</v>
      </c>
      <c r="D70" s="361" t="s">
        <v>816</v>
      </c>
      <c r="E70" t="s">
        <v>176</v>
      </c>
      <c r="F70" s="361">
        <f>Input!B71</f>
        <v>9152500</v>
      </c>
      <c r="G70" t="s">
        <v>177</v>
      </c>
      <c r="H70">
        <v>8</v>
      </c>
      <c r="I70" t="s">
        <v>53</v>
      </c>
      <c r="J70" t="s">
        <v>58</v>
      </c>
      <c r="K70">
        <v>7928</v>
      </c>
      <c r="L70">
        <v>-108.45064463999999</v>
      </c>
      <c r="M70">
        <v>38.983315750000003</v>
      </c>
      <c r="N70">
        <v>-108.45104980000001</v>
      </c>
      <c r="O70">
        <v>38.983310699999997</v>
      </c>
      <c r="P70">
        <v>34.776000000000003</v>
      </c>
      <c r="Q70" t="s">
        <v>59</v>
      </c>
      <c r="R70">
        <v>96</v>
      </c>
      <c r="S70">
        <v>0.747</v>
      </c>
      <c r="T70">
        <v>8.6999999999999994E-2</v>
      </c>
      <c r="U70">
        <v>1</v>
      </c>
      <c r="V70">
        <v>18961001</v>
      </c>
      <c r="W70">
        <v>20040930</v>
      </c>
      <c r="X70">
        <v>35063</v>
      </c>
      <c r="Y70">
        <v>35063</v>
      </c>
      <c r="Z70">
        <v>106</v>
      </c>
      <c r="AA70" s="169">
        <f>Input!C71</f>
        <v>338</v>
      </c>
      <c r="AB70" s="151">
        <f t="shared" si="70"/>
        <v>244863.08600000001</v>
      </c>
      <c r="AC70" s="169">
        <f>Input!D71</f>
        <v>572</v>
      </c>
      <c r="AD70" s="152">
        <f t="shared" si="71"/>
        <v>414383.68400000001</v>
      </c>
      <c r="AE70" s="169">
        <f>Input!E71</f>
        <v>703</v>
      </c>
      <c r="AF70" s="154">
        <f t="shared" si="36"/>
        <v>509286.24099999998</v>
      </c>
      <c r="AG70" s="169">
        <f>Input!F71</f>
        <v>850</v>
      </c>
      <c r="AH70" s="156">
        <f t="shared" ref="AH70" si="75">AG70*724.447</f>
        <v>615779.94999999995</v>
      </c>
      <c r="AI70">
        <v>903</v>
      </c>
      <c r="AJ70">
        <v>972</v>
      </c>
      <c r="AK70">
        <v>1120</v>
      </c>
      <c r="AL70">
        <v>1360</v>
      </c>
      <c r="AM70">
        <v>1760</v>
      </c>
      <c r="AN70">
        <v>2310</v>
      </c>
      <c r="AO70">
        <v>2660</v>
      </c>
      <c r="AP70">
        <v>3170</v>
      </c>
      <c r="AQ70">
        <v>5980</v>
      </c>
      <c r="AR70">
        <v>9358</v>
      </c>
      <c r="AS70">
        <v>16300</v>
      </c>
      <c r="AT70">
        <v>35200</v>
      </c>
      <c r="AU70" s="169">
        <f>Input!G71</f>
        <v>2555.8270000000002</v>
      </c>
      <c r="AV70" s="158">
        <f t="shared" si="69"/>
        <v>1851561.2026690003</v>
      </c>
    </row>
    <row r="71" spans="1:48" x14ac:dyDescent="0.3">
      <c r="A71">
        <v>10318</v>
      </c>
      <c r="B71" t="s">
        <v>49</v>
      </c>
      <c r="C71" t="s">
        <v>167</v>
      </c>
      <c r="D71" s="361" t="s">
        <v>817</v>
      </c>
      <c r="E71" t="s">
        <v>178</v>
      </c>
      <c r="F71" s="361">
        <f>Input!B72</f>
        <v>9149500</v>
      </c>
      <c r="G71" t="s">
        <v>179</v>
      </c>
      <c r="H71">
        <v>8</v>
      </c>
      <c r="I71" t="s">
        <v>53</v>
      </c>
      <c r="J71" t="s">
        <v>58</v>
      </c>
      <c r="K71">
        <v>1115</v>
      </c>
      <c r="L71">
        <v>-108.08090317</v>
      </c>
      <c r="M71">
        <v>38.741928459999997</v>
      </c>
      <c r="N71">
        <v>-108.08050537</v>
      </c>
      <c r="O71">
        <v>38.74194336</v>
      </c>
      <c r="P71">
        <v>34.293999999999997</v>
      </c>
      <c r="Q71" t="s">
        <v>59</v>
      </c>
      <c r="R71">
        <v>66</v>
      </c>
      <c r="S71">
        <v>0.68300000000000005</v>
      </c>
      <c r="T71">
        <v>7.4999999999999997E-2</v>
      </c>
      <c r="U71">
        <v>1</v>
      </c>
      <c r="V71">
        <v>19381001</v>
      </c>
      <c r="W71">
        <v>20040930</v>
      </c>
      <c r="X71">
        <v>24107</v>
      </c>
      <c r="Y71">
        <v>24107</v>
      </c>
      <c r="Z71">
        <v>15</v>
      </c>
      <c r="AA71" s="169">
        <f>Input!C72</f>
        <v>63.08</v>
      </c>
      <c r="AB71" s="151">
        <f t="shared" si="70"/>
        <v>45698.116759999997</v>
      </c>
      <c r="AC71" s="169">
        <f>Input!D72</f>
        <v>92</v>
      </c>
      <c r="AD71" s="152">
        <f t="shared" si="71"/>
        <v>66649.123999999996</v>
      </c>
      <c r="AE71" s="169">
        <f>Input!E72</f>
        <v>108</v>
      </c>
      <c r="AF71" s="154">
        <f t="shared" si="36"/>
        <v>78240.275999999998</v>
      </c>
      <c r="AG71" s="169">
        <f>Input!F72</f>
        <v>130</v>
      </c>
      <c r="AH71" s="156">
        <f t="shared" ref="AH71" si="76">AG71*724.447</f>
        <v>94178.11</v>
      </c>
      <c r="AI71">
        <v>140</v>
      </c>
      <c r="AJ71">
        <v>150</v>
      </c>
      <c r="AK71">
        <v>174</v>
      </c>
      <c r="AL71">
        <v>205</v>
      </c>
      <c r="AM71">
        <v>255</v>
      </c>
      <c r="AN71">
        <v>326.60000000000002</v>
      </c>
      <c r="AO71">
        <v>371</v>
      </c>
      <c r="AP71">
        <v>425</v>
      </c>
      <c r="AQ71">
        <v>595.20000000000005</v>
      </c>
      <c r="AR71">
        <v>810</v>
      </c>
      <c r="AS71">
        <v>1380</v>
      </c>
      <c r="AT71">
        <v>4520</v>
      </c>
      <c r="AU71" s="169">
        <f>Input!G72</f>
        <v>300.93400000000003</v>
      </c>
      <c r="AV71" s="158">
        <f t="shared" si="69"/>
        <v>218010.73349800002</v>
      </c>
    </row>
    <row r="72" spans="1:48" x14ac:dyDescent="0.3">
      <c r="A72">
        <v>10519</v>
      </c>
      <c r="B72" t="s">
        <v>49</v>
      </c>
      <c r="C72" t="s">
        <v>167</v>
      </c>
      <c r="D72" s="361" t="s">
        <v>818</v>
      </c>
      <c r="E72" t="s">
        <v>180</v>
      </c>
      <c r="F72" s="361">
        <f>Input!B73</f>
        <v>9163570</v>
      </c>
      <c r="G72" t="s">
        <v>181</v>
      </c>
      <c r="H72">
        <v>8</v>
      </c>
      <c r="I72" t="s">
        <v>53</v>
      </c>
      <c r="J72" t="s">
        <v>54</v>
      </c>
      <c r="K72">
        <v>0.77</v>
      </c>
      <c r="L72">
        <v>-108.78287928</v>
      </c>
      <c r="M72">
        <v>38.850816600000002</v>
      </c>
      <c r="N72">
        <v>-108.78273772999999</v>
      </c>
      <c r="O72">
        <v>38.850849150000002</v>
      </c>
      <c r="P72">
        <v>12.705</v>
      </c>
      <c r="Q72" t="s">
        <v>55</v>
      </c>
      <c r="R72">
        <v>5</v>
      </c>
      <c r="S72">
        <v>0.47699999999999998</v>
      </c>
      <c r="T72">
        <v>8.7999999999999995E-2</v>
      </c>
      <c r="U72">
        <v>1</v>
      </c>
      <c r="V72">
        <v>19830401</v>
      </c>
      <c r="W72">
        <v>19880331</v>
      </c>
      <c r="X72">
        <v>1827</v>
      </c>
      <c r="Y72">
        <v>1827</v>
      </c>
      <c r="Z72">
        <v>0.01</v>
      </c>
      <c r="AA72" s="169">
        <f>Input!C73</f>
        <v>0.02</v>
      </c>
      <c r="AB72" s="151">
        <f t="shared" si="70"/>
        <v>14.488939999999999</v>
      </c>
      <c r="AC72" s="169">
        <f>Input!D73</f>
        <v>0.03</v>
      </c>
      <c r="AD72" s="152">
        <f t="shared" si="71"/>
        <v>21.733409999999999</v>
      </c>
      <c r="AE72" s="169">
        <f>Input!E73</f>
        <v>0.04</v>
      </c>
      <c r="AF72" s="154">
        <f t="shared" si="36"/>
        <v>28.977879999999999</v>
      </c>
      <c r="AG72" s="169">
        <f>Input!F73</f>
        <v>0.06</v>
      </c>
      <c r="AH72" s="156">
        <f t="shared" ref="AH72" si="77">AG72*724.447</f>
        <v>43.466819999999998</v>
      </c>
      <c r="AI72">
        <v>0.06</v>
      </c>
      <c r="AJ72">
        <v>7.0000000000000007E-2</v>
      </c>
      <c r="AK72">
        <v>0.09</v>
      </c>
      <c r="AL72">
        <v>0.12</v>
      </c>
      <c r="AM72">
        <v>0.15</v>
      </c>
      <c r="AN72">
        <v>0.216</v>
      </c>
      <c r="AO72">
        <v>0.32</v>
      </c>
      <c r="AP72">
        <v>0.56000000000000005</v>
      </c>
      <c r="AQ72">
        <v>2.6</v>
      </c>
      <c r="AR72">
        <v>4.8</v>
      </c>
      <c r="AS72">
        <v>8.9719999999999995</v>
      </c>
      <c r="AT72">
        <v>16</v>
      </c>
      <c r="AU72" s="169">
        <f>Input!G73</f>
        <v>0.76600000000000001</v>
      </c>
      <c r="AV72" s="158">
        <f t="shared" si="69"/>
        <v>554.92640200000005</v>
      </c>
    </row>
    <row r="73" spans="1:48" x14ac:dyDescent="0.3">
      <c r="A73">
        <v>9760</v>
      </c>
      <c r="B73" t="s">
        <v>49</v>
      </c>
      <c r="C73" t="s">
        <v>182</v>
      </c>
      <c r="D73" s="361" t="s">
        <v>819</v>
      </c>
      <c r="E73" t="s">
        <v>183</v>
      </c>
      <c r="F73" s="361">
        <f>Input!B74</f>
        <v>9171100</v>
      </c>
      <c r="G73" t="s">
        <v>184</v>
      </c>
      <c r="H73">
        <v>8</v>
      </c>
      <c r="I73" t="s">
        <v>53</v>
      </c>
      <c r="J73" t="s">
        <v>58</v>
      </c>
      <c r="K73">
        <v>2145</v>
      </c>
      <c r="L73">
        <v>-108.83343468</v>
      </c>
      <c r="M73">
        <v>38.356933740000002</v>
      </c>
      <c r="N73">
        <v>-108.83359528</v>
      </c>
      <c r="O73">
        <v>38.357311250000002</v>
      </c>
      <c r="P73">
        <v>44.539000000000001</v>
      </c>
      <c r="Q73" t="s">
        <v>59</v>
      </c>
      <c r="R73">
        <v>33</v>
      </c>
      <c r="S73">
        <v>0.58199999999999996</v>
      </c>
      <c r="T73">
        <v>0.152</v>
      </c>
      <c r="U73">
        <v>1</v>
      </c>
      <c r="V73">
        <v>19710801</v>
      </c>
      <c r="W73">
        <v>20040930</v>
      </c>
      <c r="X73">
        <v>12115</v>
      </c>
      <c r="Y73">
        <v>12115</v>
      </c>
      <c r="Z73">
        <v>0.12</v>
      </c>
      <c r="AA73" s="169">
        <f>Input!C74</f>
        <v>1.4</v>
      </c>
      <c r="AB73" s="151">
        <f t="shared" si="70"/>
        <v>1014.2257999999999</v>
      </c>
      <c r="AC73" s="169">
        <f>Input!D74</f>
        <v>8</v>
      </c>
      <c r="AD73" s="152">
        <f t="shared" si="71"/>
        <v>5795.576</v>
      </c>
      <c r="AE73" s="169">
        <f>Input!E74</f>
        <v>15</v>
      </c>
      <c r="AF73" s="154">
        <f t="shared" si="36"/>
        <v>10866.705</v>
      </c>
      <c r="AG73" s="169">
        <f>Input!F74</f>
        <v>32</v>
      </c>
      <c r="AH73" s="156">
        <f t="shared" ref="AH73" si="78">AG73*724.447</f>
        <v>23182.304</v>
      </c>
      <c r="AI73">
        <v>40</v>
      </c>
      <c r="AJ73">
        <v>47</v>
      </c>
      <c r="AK73">
        <v>58</v>
      </c>
      <c r="AL73">
        <v>70</v>
      </c>
      <c r="AM73">
        <v>90</v>
      </c>
      <c r="AN73">
        <v>131</v>
      </c>
      <c r="AO73">
        <v>185</v>
      </c>
      <c r="AP73">
        <v>295</v>
      </c>
      <c r="AQ73">
        <v>1200</v>
      </c>
      <c r="AR73">
        <v>2210</v>
      </c>
      <c r="AS73">
        <v>4200</v>
      </c>
      <c r="AT73">
        <v>8300</v>
      </c>
      <c r="AU73" s="169">
        <f>Input!G74</f>
        <v>378.40499999999997</v>
      </c>
      <c r="AV73" s="158">
        <f t="shared" si="69"/>
        <v>274134.367035</v>
      </c>
    </row>
    <row r="74" spans="1:48" x14ac:dyDescent="0.3">
      <c r="A74">
        <v>9759</v>
      </c>
      <c r="B74" t="s">
        <v>49</v>
      </c>
      <c r="C74" t="s">
        <v>167</v>
      </c>
      <c r="D74" s="361" t="s">
        <v>820</v>
      </c>
      <c r="E74" t="s">
        <v>185</v>
      </c>
      <c r="F74" s="361">
        <f>Input!B75</f>
        <v>9177000</v>
      </c>
      <c r="G74" t="s">
        <v>186</v>
      </c>
      <c r="H74">
        <v>8</v>
      </c>
      <c r="I74" t="s">
        <v>53</v>
      </c>
      <c r="J74" t="s">
        <v>58</v>
      </c>
      <c r="K74">
        <v>1499</v>
      </c>
      <c r="L74">
        <v>-108.71287510000001</v>
      </c>
      <c r="M74">
        <v>38.357211569999997</v>
      </c>
      <c r="N74">
        <v>-108.71269989</v>
      </c>
      <c r="O74">
        <v>38.35693741</v>
      </c>
      <c r="P74">
        <v>34.268000000000001</v>
      </c>
      <c r="Q74" t="s">
        <v>59</v>
      </c>
      <c r="R74">
        <v>37</v>
      </c>
      <c r="S74">
        <v>0.66200000000000003</v>
      </c>
      <c r="T74">
        <v>7.6999999999999999E-2</v>
      </c>
      <c r="U74">
        <v>1</v>
      </c>
      <c r="V74">
        <v>19540801</v>
      </c>
      <c r="W74">
        <v>20040930</v>
      </c>
      <c r="X74">
        <v>13607</v>
      </c>
      <c r="Y74">
        <v>13607</v>
      </c>
      <c r="Z74">
        <v>3.2</v>
      </c>
      <c r="AA74" s="169">
        <f>Input!C75</f>
        <v>20</v>
      </c>
      <c r="AB74" s="151">
        <f t="shared" si="70"/>
        <v>14488.94</v>
      </c>
      <c r="AC74" s="169">
        <f>Input!D75</f>
        <v>40</v>
      </c>
      <c r="AD74" s="152">
        <f t="shared" si="71"/>
        <v>28977.88</v>
      </c>
      <c r="AE74" s="169">
        <f>Input!E75</f>
        <v>56</v>
      </c>
      <c r="AF74" s="154">
        <f t="shared" si="36"/>
        <v>40569.031999999999</v>
      </c>
      <c r="AG74" s="169">
        <f>Input!F75</f>
        <v>72</v>
      </c>
      <c r="AH74" s="156">
        <f t="shared" ref="AH74" si="79">AG74*724.447</f>
        <v>52160.184000000001</v>
      </c>
      <c r="AI74">
        <v>80</v>
      </c>
      <c r="AJ74">
        <v>88.4</v>
      </c>
      <c r="AK74">
        <v>108</v>
      </c>
      <c r="AL74">
        <v>130</v>
      </c>
      <c r="AM74">
        <v>175</v>
      </c>
      <c r="AN74">
        <v>283</v>
      </c>
      <c r="AO74">
        <v>385</v>
      </c>
      <c r="AP74">
        <v>534</v>
      </c>
      <c r="AQ74">
        <v>1010</v>
      </c>
      <c r="AR74">
        <v>1460</v>
      </c>
      <c r="AS74">
        <v>2620</v>
      </c>
      <c r="AT74">
        <v>5440</v>
      </c>
      <c r="AU74" s="169">
        <f>Input!G75</f>
        <v>361.84399999999999</v>
      </c>
      <c r="AV74" s="158">
        <f t="shared" si="69"/>
        <v>262136.80026799999</v>
      </c>
    </row>
    <row r="75" spans="1:48" x14ac:dyDescent="0.3">
      <c r="A75">
        <v>10205</v>
      </c>
      <c r="B75" t="s">
        <v>49</v>
      </c>
      <c r="C75" t="s">
        <v>167</v>
      </c>
      <c r="D75" s="361" t="s">
        <v>821</v>
      </c>
      <c r="E75" t="s">
        <v>187</v>
      </c>
      <c r="F75" s="361">
        <f>Input!B76</f>
        <v>9179500</v>
      </c>
      <c r="G75" t="s">
        <v>188</v>
      </c>
      <c r="H75">
        <v>8</v>
      </c>
      <c r="I75" t="s">
        <v>53</v>
      </c>
      <c r="J75" t="s">
        <v>54</v>
      </c>
      <c r="K75">
        <v>4347</v>
      </c>
      <c r="L75">
        <v>-108.98038671</v>
      </c>
      <c r="M75">
        <v>38.681373409999999</v>
      </c>
      <c r="N75">
        <v>-108.98051452999999</v>
      </c>
      <c r="O75">
        <v>38.681262969999999</v>
      </c>
      <c r="P75">
        <v>16.57</v>
      </c>
      <c r="Q75" t="s">
        <v>55</v>
      </c>
      <c r="R75">
        <v>18</v>
      </c>
      <c r="S75">
        <v>0.62</v>
      </c>
      <c r="T75">
        <v>7.4999999999999997E-2</v>
      </c>
      <c r="U75">
        <v>1</v>
      </c>
      <c r="V75">
        <v>19361001</v>
      </c>
      <c r="W75">
        <v>19540930</v>
      </c>
      <c r="X75">
        <v>6574</v>
      </c>
      <c r="Y75">
        <v>6574</v>
      </c>
      <c r="Z75">
        <v>23</v>
      </c>
      <c r="AA75" s="169">
        <f>Input!C76</f>
        <v>48.75</v>
      </c>
      <c r="AB75" s="151">
        <f t="shared" si="70"/>
        <v>35316.791250000002</v>
      </c>
      <c r="AC75" s="169">
        <f>Input!D76</f>
        <v>82.75</v>
      </c>
      <c r="AD75" s="152">
        <f t="shared" si="71"/>
        <v>59947.989249999999</v>
      </c>
      <c r="AE75" s="169">
        <f>Input!E76</f>
        <v>108</v>
      </c>
      <c r="AF75" s="154">
        <f t="shared" si="36"/>
        <v>78240.275999999998</v>
      </c>
      <c r="AG75" s="169">
        <f>Input!F76</f>
        <v>138</v>
      </c>
      <c r="AH75" s="156">
        <f t="shared" ref="AH75" si="80">AG75*724.447</f>
        <v>99973.686000000002</v>
      </c>
      <c r="AI75">
        <v>151</v>
      </c>
      <c r="AJ75">
        <v>165</v>
      </c>
      <c r="AK75">
        <v>190</v>
      </c>
      <c r="AL75">
        <v>235</v>
      </c>
      <c r="AM75">
        <v>324</v>
      </c>
      <c r="AN75">
        <v>540</v>
      </c>
      <c r="AO75">
        <v>760</v>
      </c>
      <c r="AP75">
        <v>1110</v>
      </c>
      <c r="AQ75">
        <v>2775</v>
      </c>
      <c r="AR75">
        <v>4667.5</v>
      </c>
      <c r="AS75">
        <v>9040</v>
      </c>
      <c r="AT75">
        <v>14600</v>
      </c>
      <c r="AU75" s="169">
        <f>Input!G76</f>
        <v>938.351</v>
      </c>
      <c r="AV75" s="158">
        <f t="shared" si="69"/>
        <v>679785.56689699995</v>
      </c>
    </row>
    <row r="76" spans="1:48" x14ac:dyDescent="0.3">
      <c r="C76" t="s">
        <v>182</v>
      </c>
      <c r="D76" s="361" t="s">
        <v>822</v>
      </c>
      <c r="E76" t="s">
        <v>189</v>
      </c>
      <c r="F76" s="361">
        <f>Input!B77</f>
        <v>0</v>
      </c>
      <c r="G76" s="1" t="s">
        <v>226</v>
      </c>
      <c r="I76" t="s">
        <v>53</v>
      </c>
      <c r="AA76" s="169">
        <f>Input!C77</f>
        <v>0</v>
      </c>
      <c r="AB76" s="151">
        <f t="shared" si="70"/>
        <v>0</v>
      </c>
      <c r="AC76" s="169">
        <f>Input!D77</f>
        <v>0</v>
      </c>
      <c r="AD76" s="152">
        <f t="shared" si="71"/>
        <v>0</v>
      </c>
      <c r="AE76" s="169">
        <f>Input!E77</f>
        <v>0</v>
      </c>
      <c r="AF76" s="154">
        <f t="shared" si="36"/>
        <v>0</v>
      </c>
      <c r="AG76" s="169">
        <f>Input!F77</f>
        <v>0</v>
      </c>
      <c r="AH76" s="156">
        <f t="shared" ref="AH76" si="81">AG76*724.447</f>
        <v>0</v>
      </c>
      <c r="AU76" s="169">
        <f>Input!G77</f>
        <v>0</v>
      </c>
      <c r="AV76" s="158">
        <f t="shared" si="69"/>
        <v>0</v>
      </c>
    </row>
    <row r="77" spans="1:48" x14ac:dyDescent="0.3">
      <c r="C77" t="s">
        <v>190</v>
      </c>
      <c r="D77" s="361" t="s">
        <v>823</v>
      </c>
      <c r="E77" t="s">
        <v>191</v>
      </c>
      <c r="F77" s="361">
        <f>Input!B78</f>
        <v>0</v>
      </c>
      <c r="G77" s="1" t="s">
        <v>226</v>
      </c>
      <c r="I77" t="s">
        <v>53</v>
      </c>
      <c r="AA77" s="169">
        <f>Input!C78</f>
        <v>0</v>
      </c>
      <c r="AB77" s="151">
        <f t="shared" si="70"/>
        <v>0</v>
      </c>
      <c r="AC77" s="169">
        <f>Input!D78</f>
        <v>0</v>
      </c>
      <c r="AD77" s="152">
        <f t="shared" si="71"/>
        <v>0</v>
      </c>
      <c r="AE77" s="169">
        <f>Input!E78</f>
        <v>0</v>
      </c>
      <c r="AF77" s="154">
        <f t="shared" si="36"/>
        <v>0</v>
      </c>
      <c r="AG77" s="169">
        <f>Input!F78</f>
        <v>0</v>
      </c>
      <c r="AH77" s="156">
        <f t="shared" ref="AH77" si="82">AG77*724.447</f>
        <v>0</v>
      </c>
      <c r="AU77" s="169">
        <f>Input!G78</f>
        <v>0</v>
      </c>
      <c r="AV77" s="158">
        <f t="shared" si="69"/>
        <v>0</v>
      </c>
    </row>
    <row r="78" spans="1:48" x14ac:dyDescent="0.3">
      <c r="A78">
        <v>14284</v>
      </c>
      <c r="B78" t="s">
        <v>49</v>
      </c>
      <c r="C78" t="s">
        <v>190</v>
      </c>
      <c r="D78" s="361" t="s">
        <v>824</v>
      </c>
      <c r="E78" t="s">
        <v>192</v>
      </c>
      <c r="F78" s="361">
        <f>Input!B79</f>
        <v>9235490</v>
      </c>
      <c r="G78" t="s">
        <v>193</v>
      </c>
      <c r="H78">
        <v>8</v>
      </c>
      <c r="I78" t="s">
        <v>53</v>
      </c>
      <c r="J78" t="s">
        <v>54</v>
      </c>
      <c r="K78">
        <v>-999999</v>
      </c>
      <c r="L78">
        <v>-108.75788925000001</v>
      </c>
      <c r="M78">
        <v>40.722186139999998</v>
      </c>
      <c r="N78">
        <v>-108.75778961</v>
      </c>
      <c r="O78">
        <v>40.722244259999997</v>
      </c>
      <c r="P78">
        <v>10.585000000000001</v>
      </c>
      <c r="Q78" t="s">
        <v>55</v>
      </c>
      <c r="R78">
        <v>1</v>
      </c>
      <c r="S78">
        <v>0.307</v>
      </c>
      <c r="T78">
        <v>-999999</v>
      </c>
      <c r="U78">
        <v>1</v>
      </c>
      <c r="V78">
        <v>19941001</v>
      </c>
      <c r="W78">
        <v>19951231</v>
      </c>
      <c r="X78">
        <v>457</v>
      </c>
      <c r="Y78">
        <v>457</v>
      </c>
      <c r="Z78">
        <v>0.67</v>
      </c>
      <c r="AA78" s="169">
        <f>Input!C79</f>
        <v>0.76200000000000001</v>
      </c>
      <c r="AB78" s="151">
        <f t="shared" si="70"/>
        <v>552.02861400000006</v>
      </c>
      <c r="AC78" s="169">
        <f>Input!D79</f>
        <v>1.1000000000000001</v>
      </c>
      <c r="AD78" s="152">
        <f t="shared" si="71"/>
        <v>796.89170000000001</v>
      </c>
      <c r="AE78" s="169">
        <f>Input!E79</f>
        <v>1.6</v>
      </c>
      <c r="AF78" s="154">
        <f t="shared" si="36"/>
        <v>1159.1152</v>
      </c>
      <c r="AG78" s="169">
        <f>Input!F79</f>
        <v>2.2000000000000002</v>
      </c>
      <c r="AH78" s="156">
        <f t="shared" ref="AH78" si="83">AG78*724.447</f>
        <v>1593.7834</v>
      </c>
      <c r="AI78">
        <v>2.2999999999999998</v>
      </c>
      <c r="AJ78">
        <v>2.4</v>
      </c>
      <c r="AK78">
        <v>2.6</v>
      </c>
      <c r="AL78">
        <v>3.3</v>
      </c>
      <c r="AM78">
        <v>5.48</v>
      </c>
      <c r="AN78">
        <v>8.3000000000000007</v>
      </c>
      <c r="AO78">
        <v>8.8000000000000007</v>
      </c>
      <c r="AP78">
        <v>9.74</v>
      </c>
      <c r="AQ78">
        <v>15</v>
      </c>
      <c r="AR78">
        <v>30</v>
      </c>
      <c r="AS78">
        <v>59.84</v>
      </c>
      <c r="AT78">
        <v>64</v>
      </c>
      <c r="AU78" s="169">
        <f>Input!G79</f>
        <v>7.766</v>
      </c>
      <c r="AV78" s="158">
        <f t="shared" si="69"/>
        <v>5626.055402</v>
      </c>
    </row>
    <row r="79" spans="1:48" x14ac:dyDescent="0.3">
      <c r="A79">
        <v>13824</v>
      </c>
      <c r="B79" t="s">
        <v>49</v>
      </c>
      <c r="C79" t="s">
        <v>190</v>
      </c>
      <c r="D79" s="361" t="s">
        <v>825</v>
      </c>
      <c r="E79" t="s">
        <v>194</v>
      </c>
      <c r="F79" s="361">
        <f>Input!B80</f>
        <v>9247600</v>
      </c>
      <c r="G79" t="s">
        <v>195</v>
      </c>
      <c r="H79">
        <v>8</v>
      </c>
      <c r="I79" t="s">
        <v>53</v>
      </c>
      <c r="J79" t="s">
        <v>58</v>
      </c>
      <c r="K79">
        <v>1750</v>
      </c>
      <c r="L79">
        <v>-107.61423378000001</v>
      </c>
      <c r="M79">
        <v>40.480804790000001</v>
      </c>
      <c r="N79">
        <v>-107.61440277</v>
      </c>
      <c r="O79">
        <v>40.481235499999997</v>
      </c>
      <c r="P79">
        <v>50.293999999999997</v>
      </c>
      <c r="Q79" t="s">
        <v>59</v>
      </c>
      <c r="R79">
        <v>20</v>
      </c>
      <c r="S79">
        <v>0.69699999999999995</v>
      </c>
      <c r="T79">
        <v>5.3999999999999999E-2</v>
      </c>
      <c r="U79">
        <v>1</v>
      </c>
      <c r="V79">
        <v>19841001</v>
      </c>
      <c r="W79">
        <v>20040930</v>
      </c>
      <c r="X79">
        <v>7305</v>
      </c>
      <c r="Y79">
        <v>7305</v>
      </c>
      <c r="Z79">
        <v>0.41</v>
      </c>
      <c r="AA79" s="169">
        <f>Input!C80</f>
        <v>31.06</v>
      </c>
      <c r="AB79" s="151">
        <f t="shared" si="70"/>
        <v>22501.323819999998</v>
      </c>
      <c r="AC79" s="169">
        <f>Input!D80</f>
        <v>103</v>
      </c>
      <c r="AD79" s="152">
        <f t="shared" si="71"/>
        <v>74618.040999999997</v>
      </c>
      <c r="AE79" s="169">
        <f>Input!E80</f>
        <v>139</v>
      </c>
      <c r="AF79" s="154">
        <f t="shared" si="36"/>
        <v>100698.133</v>
      </c>
      <c r="AG79" s="169">
        <f>Input!F80</f>
        <v>179</v>
      </c>
      <c r="AH79" s="156">
        <f t="shared" ref="AH79" si="84">AG79*724.447</f>
        <v>129676.01300000001</v>
      </c>
      <c r="AI79">
        <v>193</v>
      </c>
      <c r="AJ79">
        <v>210</v>
      </c>
      <c r="AK79">
        <v>265</v>
      </c>
      <c r="AL79">
        <v>333</v>
      </c>
      <c r="AM79">
        <v>456</v>
      </c>
      <c r="AN79">
        <v>850.4</v>
      </c>
      <c r="AO79">
        <v>1260</v>
      </c>
      <c r="AP79">
        <v>1830</v>
      </c>
      <c r="AQ79">
        <v>3930</v>
      </c>
      <c r="AR79">
        <v>5720</v>
      </c>
      <c r="AS79">
        <v>8610</v>
      </c>
      <c r="AT79">
        <v>12000</v>
      </c>
      <c r="AU79" s="169">
        <f>Input!G80</f>
        <v>1212.6179999999999</v>
      </c>
      <c r="AV79" s="158">
        <f t="shared" si="69"/>
        <v>878477.47224599996</v>
      </c>
    </row>
    <row r="80" spans="1:48" x14ac:dyDescent="0.3">
      <c r="A80">
        <v>13752</v>
      </c>
      <c r="B80" t="s">
        <v>49</v>
      </c>
      <c r="C80" t="s">
        <v>190</v>
      </c>
      <c r="D80" s="361" t="s">
        <v>826</v>
      </c>
      <c r="E80" t="s">
        <v>196</v>
      </c>
      <c r="F80" s="361">
        <f>Input!B81</f>
        <v>9260050</v>
      </c>
      <c r="G80" t="s">
        <v>197</v>
      </c>
      <c r="H80">
        <v>8</v>
      </c>
      <c r="I80" t="s">
        <v>53</v>
      </c>
      <c r="J80" t="s">
        <v>58</v>
      </c>
      <c r="K80">
        <v>7660</v>
      </c>
      <c r="L80">
        <v>-108.52510105</v>
      </c>
      <c r="M80">
        <v>40.451633870000002</v>
      </c>
      <c r="N80">
        <v>-108.52487183</v>
      </c>
      <c r="O80">
        <v>40.451782229999999</v>
      </c>
      <c r="P80">
        <v>25.45</v>
      </c>
      <c r="Q80" t="s">
        <v>59</v>
      </c>
      <c r="R80">
        <v>20</v>
      </c>
      <c r="S80">
        <v>0.69299999999999995</v>
      </c>
      <c r="T80">
        <v>8.8999999999999996E-2</v>
      </c>
      <c r="U80">
        <v>1</v>
      </c>
      <c r="V80">
        <v>19821001</v>
      </c>
      <c r="W80">
        <v>20040930</v>
      </c>
      <c r="X80">
        <v>7305</v>
      </c>
      <c r="Y80">
        <v>7305</v>
      </c>
      <c r="Z80">
        <v>1.9</v>
      </c>
      <c r="AA80" s="169">
        <f>Input!C81</f>
        <v>38</v>
      </c>
      <c r="AB80" s="151">
        <f t="shared" si="70"/>
        <v>27528.986000000001</v>
      </c>
      <c r="AC80" s="169">
        <f>Input!D81</f>
        <v>130</v>
      </c>
      <c r="AD80" s="152">
        <f t="shared" si="71"/>
        <v>94178.11</v>
      </c>
      <c r="AE80" s="169">
        <f>Input!E81</f>
        <v>205</v>
      </c>
      <c r="AF80" s="154">
        <f t="shared" si="36"/>
        <v>148511.63500000001</v>
      </c>
      <c r="AG80" s="169">
        <f>Input!F81</f>
        <v>290</v>
      </c>
      <c r="AH80" s="156">
        <f t="shared" ref="AH80" si="85">AG80*724.447</f>
        <v>210089.63</v>
      </c>
      <c r="AI80">
        <v>320</v>
      </c>
      <c r="AJ80">
        <v>352</v>
      </c>
      <c r="AK80">
        <v>456.4</v>
      </c>
      <c r="AL80">
        <v>640</v>
      </c>
      <c r="AM80">
        <v>880</v>
      </c>
      <c r="AN80">
        <v>1410</v>
      </c>
      <c r="AO80">
        <v>2055</v>
      </c>
      <c r="AP80">
        <v>2790</v>
      </c>
      <c r="AQ80">
        <v>6310</v>
      </c>
      <c r="AR80">
        <v>9500</v>
      </c>
      <c r="AS80">
        <v>15700</v>
      </c>
      <c r="AT80">
        <v>32300</v>
      </c>
      <c r="AU80" s="169">
        <f>Input!G81</f>
        <v>2048.8069999999998</v>
      </c>
      <c r="AV80" s="158">
        <f t="shared" si="69"/>
        <v>1484252.0847289998</v>
      </c>
    </row>
    <row r="81" spans="1:48" x14ac:dyDescent="0.3">
      <c r="A81">
        <v>13932</v>
      </c>
      <c r="B81" t="s">
        <v>49</v>
      </c>
      <c r="C81" t="s">
        <v>190</v>
      </c>
      <c r="D81" s="361" t="s">
        <v>827</v>
      </c>
      <c r="E81" t="s">
        <v>198</v>
      </c>
      <c r="F81" s="361">
        <f>Input!B82</f>
        <v>9260000</v>
      </c>
      <c r="G81" t="s">
        <v>199</v>
      </c>
      <c r="H81">
        <v>8</v>
      </c>
      <c r="I81" t="s">
        <v>53</v>
      </c>
      <c r="J81" t="s">
        <v>58</v>
      </c>
      <c r="K81">
        <v>3730</v>
      </c>
      <c r="L81">
        <v>-108.42426462</v>
      </c>
      <c r="M81">
        <v>40.547189109999998</v>
      </c>
      <c r="N81">
        <v>-108.42441056</v>
      </c>
      <c r="O81">
        <v>40.548692350000003</v>
      </c>
      <c r="P81">
        <v>168.82499999999999</v>
      </c>
      <c r="Q81" t="s">
        <v>59</v>
      </c>
      <c r="R81">
        <v>83</v>
      </c>
      <c r="S81">
        <v>0.59899999999999998</v>
      </c>
      <c r="T81">
        <v>8.5999999999999993E-2</v>
      </c>
      <c r="U81">
        <v>1</v>
      </c>
      <c r="V81">
        <v>19211001</v>
      </c>
      <c r="W81">
        <v>20040930</v>
      </c>
      <c r="X81">
        <v>30316</v>
      </c>
      <c r="Y81">
        <v>29583</v>
      </c>
      <c r="Z81">
        <v>0</v>
      </c>
      <c r="AA81" s="169">
        <f>Input!C82</f>
        <v>0</v>
      </c>
      <c r="AB81" s="151">
        <f t="shared" si="70"/>
        <v>0</v>
      </c>
      <c r="AC81" s="169">
        <f>Input!D82</f>
        <v>2</v>
      </c>
      <c r="AD81" s="152">
        <f t="shared" si="71"/>
        <v>1448.894</v>
      </c>
      <c r="AE81" s="169">
        <f>Input!E82</f>
        <v>12</v>
      </c>
      <c r="AF81" s="154">
        <f t="shared" si="36"/>
        <v>8693.3639999999996</v>
      </c>
      <c r="AG81" s="169">
        <f>Input!F82</f>
        <v>44</v>
      </c>
      <c r="AH81" s="156">
        <f t="shared" ref="AH81" si="86">AG81*724.447</f>
        <v>31875.668000000001</v>
      </c>
      <c r="AI81">
        <v>56</v>
      </c>
      <c r="AJ81">
        <v>70</v>
      </c>
      <c r="AK81">
        <v>90</v>
      </c>
      <c r="AL81">
        <v>126</v>
      </c>
      <c r="AM81">
        <v>188</v>
      </c>
      <c r="AN81">
        <v>330</v>
      </c>
      <c r="AO81">
        <v>505</v>
      </c>
      <c r="AP81">
        <v>785</v>
      </c>
      <c r="AQ81">
        <v>1900</v>
      </c>
      <c r="AR81">
        <v>2900</v>
      </c>
      <c r="AS81">
        <v>4710</v>
      </c>
      <c r="AT81">
        <v>13400</v>
      </c>
      <c r="AU81" s="169">
        <f>Input!G82</f>
        <v>565.34500000000003</v>
      </c>
      <c r="AV81" s="158">
        <f t="shared" si="69"/>
        <v>409562.48921500001</v>
      </c>
    </row>
    <row r="82" spans="1:48" x14ac:dyDescent="0.3">
      <c r="A82">
        <v>13276</v>
      </c>
      <c r="B82" t="s">
        <v>49</v>
      </c>
      <c r="C82" t="s">
        <v>190</v>
      </c>
      <c r="D82" s="361" t="s">
        <v>828</v>
      </c>
      <c r="E82" t="s">
        <v>200</v>
      </c>
      <c r="F82" s="361">
        <f>Input!B83</f>
        <v>9306224</v>
      </c>
      <c r="G82" t="s">
        <v>201</v>
      </c>
      <c r="H82">
        <v>8</v>
      </c>
      <c r="I82" t="s">
        <v>53</v>
      </c>
      <c r="J82" t="s">
        <v>54</v>
      </c>
      <c r="K82">
        <v>1821</v>
      </c>
      <c r="L82">
        <v>-108.3434245</v>
      </c>
      <c r="M82">
        <v>40.158859169999999</v>
      </c>
      <c r="N82">
        <v>-108.34394836</v>
      </c>
      <c r="O82">
        <v>40.158824920000001</v>
      </c>
      <c r="P82">
        <v>44.398000000000003</v>
      </c>
      <c r="Q82" t="s">
        <v>55</v>
      </c>
      <c r="R82">
        <v>7</v>
      </c>
      <c r="S82">
        <v>0.83799999999999997</v>
      </c>
      <c r="T82">
        <v>3.9E-2</v>
      </c>
      <c r="U82">
        <v>1</v>
      </c>
      <c r="V82">
        <v>19821001</v>
      </c>
      <c r="W82">
        <v>19890930</v>
      </c>
      <c r="X82">
        <v>2557</v>
      </c>
      <c r="Y82">
        <v>2557</v>
      </c>
      <c r="Z82">
        <v>132</v>
      </c>
      <c r="AA82" s="169">
        <f>Input!C83</f>
        <v>280</v>
      </c>
      <c r="AB82" s="151">
        <f t="shared" si="70"/>
        <v>202845.16</v>
      </c>
      <c r="AC82" s="169">
        <f>Input!D83</f>
        <v>347</v>
      </c>
      <c r="AD82" s="152">
        <f t="shared" si="71"/>
        <v>251383.109</v>
      </c>
      <c r="AE82" s="169">
        <f>Input!E83</f>
        <v>380</v>
      </c>
      <c r="AF82" s="154">
        <f t="shared" si="36"/>
        <v>275289.86</v>
      </c>
      <c r="AG82" s="169">
        <f>Input!F83</f>
        <v>430</v>
      </c>
      <c r="AH82" s="156">
        <f t="shared" ref="AH82" si="87">AG82*724.447</f>
        <v>311512.21000000002</v>
      </c>
      <c r="AI82">
        <v>450</v>
      </c>
      <c r="AJ82">
        <v>475</v>
      </c>
      <c r="AK82">
        <v>530</v>
      </c>
      <c r="AL82">
        <v>582</v>
      </c>
      <c r="AM82">
        <v>666.8</v>
      </c>
      <c r="AN82">
        <v>773.6</v>
      </c>
      <c r="AO82">
        <v>905</v>
      </c>
      <c r="AP82">
        <v>1150</v>
      </c>
      <c r="AQ82">
        <v>2080</v>
      </c>
      <c r="AR82">
        <v>3321</v>
      </c>
      <c r="AS82">
        <v>4768.3999999999996</v>
      </c>
      <c r="AT82">
        <v>5960</v>
      </c>
      <c r="AU82" s="169">
        <f>Input!G83</f>
        <v>945.351</v>
      </c>
      <c r="AV82" s="158">
        <f t="shared" si="69"/>
        <v>684856.69589700003</v>
      </c>
    </row>
    <row r="83" spans="1:48" x14ac:dyDescent="0.3">
      <c r="A83">
        <v>13115</v>
      </c>
      <c r="B83" t="s">
        <v>49</v>
      </c>
      <c r="C83" t="s">
        <v>190</v>
      </c>
      <c r="D83" s="361" t="s">
        <v>829</v>
      </c>
      <c r="E83" t="s">
        <v>202</v>
      </c>
      <c r="F83" s="361">
        <f>Input!B84</f>
        <v>9306222</v>
      </c>
      <c r="G83" t="s">
        <v>203</v>
      </c>
      <c r="H83">
        <v>8</v>
      </c>
      <c r="I83" t="s">
        <v>53</v>
      </c>
      <c r="J83" t="s">
        <v>58</v>
      </c>
      <c r="K83">
        <v>652</v>
      </c>
      <c r="L83">
        <v>-108.23591969</v>
      </c>
      <c r="M83">
        <v>40.077470890000001</v>
      </c>
      <c r="N83">
        <v>-108.23592377</v>
      </c>
      <c r="O83">
        <v>40.077453609999999</v>
      </c>
      <c r="P83">
        <v>1.9670000000000001</v>
      </c>
      <c r="Q83" t="s">
        <v>59</v>
      </c>
      <c r="R83">
        <v>36</v>
      </c>
      <c r="S83">
        <v>0.78500000000000003</v>
      </c>
      <c r="T83">
        <v>7.4999999999999997E-2</v>
      </c>
      <c r="U83">
        <v>1</v>
      </c>
      <c r="V83">
        <v>19641001</v>
      </c>
      <c r="W83">
        <v>20040930</v>
      </c>
      <c r="X83">
        <v>13149</v>
      </c>
      <c r="Y83">
        <v>13149</v>
      </c>
      <c r="Z83">
        <v>0.5</v>
      </c>
      <c r="AA83" s="169">
        <f>Input!C84</f>
        <v>1.2</v>
      </c>
      <c r="AB83" s="151">
        <f t="shared" si="70"/>
        <v>869.33640000000003</v>
      </c>
      <c r="AC83" s="169">
        <f>Input!D84</f>
        <v>2.4500000000000002</v>
      </c>
      <c r="AD83" s="152">
        <f t="shared" si="71"/>
        <v>1774.8951500000001</v>
      </c>
      <c r="AE83" s="169">
        <f>Input!E84</f>
        <v>3.7</v>
      </c>
      <c r="AF83" s="154">
        <f t="shared" si="36"/>
        <v>2680.4539</v>
      </c>
      <c r="AG83" s="169">
        <f>Input!F84</f>
        <v>7.1</v>
      </c>
      <c r="AH83" s="156">
        <f t="shared" ref="AH83" si="88">AG83*724.447</f>
        <v>5143.5736999999999</v>
      </c>
      <c r="AI83">
        <v>11</v>
      </c>
      <c r="AJ83">
        <v>14</v>
      </c>
      <c r="AK83">
        <v>20</v>
      </c>
      <c r="AL83">
        <v>24</v>
      </c>
      <c r="AM83">
        <v>30</v>
      </c>
      <c r="AN83">
        <v>36</v>
      </c>
      <c r="AO83">
        <v>41</v>
      </c>
      <c r="AP83">
        <v>48</v>
      </c>
      <c r="AQ83">
        <v>73</v>
      </c>
      <c r="AR83">
        <v>109</v>
      </c>
      <c r="AS83">
        <v>278</v>
      </c>
      <c r="AT83">
        <v>539</v>
      </c>
      <c r="AU83" s="169">
        <f>Input!G84</f>
        <v>36.459000000000003</v>
      </c>
      <c r="AV83" s="158">
        <f t="shared" si="69"/>
        <v>26412.613173000002</v>
      </c>
    </row>
    <row r="84" spans="1:48" x14ac:dyDescent="0.3">
      <c r="A84">
        <v>13177</v>
      </c>
      <c r="B84" t="s">
        <v>49</v>
      </c>
      <c r="C84" t="s">
        <v>190</v>
      </c>
      <c r="D84" s="361" t="s">
        <v>830</v>
      </c>
      <c r="E84" t="s">
        <v>204</v>
      </c>
      <c r="F84" s="361">
        <f>Input!B85</f>
        <v>9306300</v>
      </c>
      <c r="G84" t="s">
        <v>205</v>
      </c>
      <c r="H84">
        <v>8</v>
      </c>
      <c r="I84" t="s">
        <v>53</v>
      </c>
      <c r="J84" t="s">
        <v>54</v>
      </c>
      <c r="K84">
        <v>2773</v>
      </c>
      <c r="L84">
        <v>-108.71288219</v>
      </c>
      <c r="M84">
        <v>40.107198330000003</v>
      </c>
      <c r="N84">
        <v>-108.71292877</v>
      </c>
      <c r="O84">
        <v>40.107059479999997</v>
      </c>
      <c r="P84">
        <v>16.047000000000001</v>
      </c>
      <c r="Q84" t="s">
        <v>55</v>
      </c>
      <c r="R84">
        <v>10</v>
      </c>
      <c r="S84">
        <v>0.81799999999999995</v>
      </c>
      <c r="T84">
        <v>5.3999999999999999E-2</v>
      </c>
      <c r="U84">
        <v>1</v>
      </c>
      <c r="V84">
        <v>19720401</v>
      </c>
      <c r="W84">
        <v>19820731</v>
      </c>
      <c r="X84">
        <v>3774</v>
      </c>
      <c r="Y84">
        <v>3774</v>
      </c>
      <c r="Z84">
        <v>62</v>
      </c>
      <c r="AA84" s="169">
        <f>Input!C85</f>
        <v>134.5</v>
      </c>
      <c r="AB84" s="151">
        <f t="shared" si="70"/>
        <v>97438.121499999994</v>
      </c>
      <c r="AC84" s="169">
        <f>Input!D85</f>
        <v>270</v>
      </c>
      <c r="AD84" s="152">
        <f t="shared" si="71"/>
        <v>195600.69</v>
      </c>
      <c r="AE84" s="169">
        <f>Input!E85</f>
        <v>302</v>
      </c>
      <c r="AF84" s="154">
        <f t="shared" si="36"/>
        <v>218782.99400000001</v>
      </c>
      <c r="AG84" s="169">
        <f>Input!F85</f>
        <v>345</v>
      </c>
      <c r="AH84" s="156">
        <f t="shared" ref="AH84" si="89">AG84*724.447</f>
        <v>249934.215</v>
      </c>
      <c r="AI84">
        <v>360</v>
      </c>
      <c r="AJ84">
        <v>375</v>
      </c>
      <c r="AK84">
        <v>400</v>
      </c>
      <c r="AL84">
        <v>429.5</v>
      </c>
      <c r="AM84">
        <v>458</v>
      </c>
      <c r="AN84">
        <v>509</v>
      </c>
      <c r="AO84">
        <v>570</v>
      </c>
      <c r="AP84">
        <v>680</v>
      </c>
      <c r="AQ84">
        <v>1595</v>
      </c>
      <c r="AR84">
        <v>2132.5</v>
      </c>
      <c r="AS84">
        <v>3082.5</v>
      </c>
      <c r="AT84">
        <v>4100</v>
      </c>
      <c r="AU84" s="169">
        <f>Input!G85</f>
        <v>653.30100000000004</v>
      </c>
      <c r="AV84" s="158">
        <f t="shared" si="69"/>
        <v>473281.94954700005</v>
      </c>
    </row>
    <row r="85" spans="1:48" x14ac:dyDescent="0.3">
      <c r="C85" t="s">
        <v>190</v>
      </c>
      <c r="D85" s="361" t="s">
        <v>831</v>
      </c>
      <c r="E85" t="s">
        <v>206</v>
      </c>
      <c r="F85" s="361">
        <f>Input!B86</f>
        <v>0</v>
      </c>
      <c r="G85" s="1" t="s">
        <v>226</v>
      </c>
      <c r="I85" t="s">
        <v>53</v>
      </c>
      <c r="AA85" s="169">
        <f>Input!C86</f>
        <v>0</v>
      </c>
      <c r="AB85" s="151">
        <f t="shared" si="70"/>
        <v>0</v>
      </c>
      <c r="AC85" s="169">
        <f>Input!D86</f>
        <v>0</v>
      </c>
      <c r="AD85" s="152">
        <f t="shared" si="71"/>
        <v>0</v>
      </c>
      <c r="AE85" s="169">
        <f>Input!E86</f>
        <v>0</v>
      </c>
      <c r="AF85" s="154">
        <f t="shared" si="36"/>
        <v>0</v>
      </c>
      <c r="AG85" s="169">
        <f>Input!F86</f>
        <v>0</v>
      </c>
      <c r="AH85" s="156">
        <f t="shared" ref="AH85" si="90">AG85*724.447</f>
        <v>0</v>
      </c>
      <c r="AU85" s="169">
        <f>Input!G86</f>
        <v>0</v>
      </c>
      <c r="AV85" s="158">
        <f t="shared" si="69"/>
        <v>0</v>
      </c>
    </row>
    <row r="86" spans="1:48" x14ac:dyDescent="0.3">
      <c r="A86">
        <v>7882</v>
      </c>
      <c r="B86" t="s">
        <v>49</v>
      </c>
      <c r="C86" t="s">
        <v>182</v>
      </c>
      <c r="D86" s="361" t="s">
        <v>832</v>
      </c>
      <c r="E86" t="s">
        <v>207</v>
      </c>
      <c r="F86" s="361">
        <f>Input!B87</f>
        <v>9346000</v>
      </c>
      <c r="G86" t="s">
        <v>208</v>
      </c>
      <c r="H86">
        <v>8</v>
      </c>
      <c r="I86" t="s">
        <v>53</v>
      </c>
      <c r="J86" t="s">
        <v>54</v>
      </c>
      <c r="K86">
        <v>172</v>
      </c>
      <c r="L86">
        <v>-106.9075366</v>
      </c>
      <c r="M86">
        <v>37.002788330000001</v>
      </c>
      <c r="N86">
        <v>-106.9075394</v>
      </c>
      <c r="O86">
        <v>37.002788539999997</v>
      </c>
      <c r="P86">
        <v>0.246</v>
      </c>
      <c r="Q86" t="s">
        <v>55</v>
      </c>
      <c r="R86">
        <v>71</v>
      </c>
      <c r="S86">
        <v>0.71699999999999997</v>
      </c>
      <c r="T86">
        <v>6.4000000000000001E-2</v>
      </c>
      <c r="U86">
        <v>1</v>
      </c>
      <c r="V86">
        <v>19121001</v>
      </c>
      <c r="W86">
        <v>19960509</v>
      </c>
      <c r="X86">
        <v>26154</v>
      </c>
      <c r="Y86">
        <v>26154</v>
      </c>
      <c r="Z86">
        <v>8</v>
      </c>
      <c r="AA86" s="169">
        <f>Input!C87</f>
        <v>19</v>
      </c>
      <c r="AB86" s="151">
        <f t="shared" si="70"/>
        <v>13764.493</v>
      </c>
      <c r="AC86" s="169">
        <f>Input!D87</f>
        <v>26</v>
      </c>
      <c r="AD86" s="152">
        <f t="shared" si="71"/>
        <v>18835.621999999999</v>
      </c>
      <c r="AE86" s="169">
        <f>Input!E87</f>
        <v>30</v>
      </c>
      <c r="AF86" s="154">
        <f t="shared" si="36"/>
        <v>21733.41</v>
      </c>
      <c r="AG86" s="169">
        <f>Input!F87</f>
        <v>36</v>
      </c>
      <c r="AH86" s="156">
        <f t="shared" ref="AH86" si="91">AG86*724.447</f>
        <v>26080.092000000001</v>
      </c>
      <c r="AI86">
        <v>38</v>
      </c>
      <c r="AJ86">
        <v>42</v>
      </c>
      <c r="AK86">
        <v>48</v>
      </c>
      <c r="AL86">
        <v>56</v>
      </c>
      <c r="AM86">
        <v>70</v>
      </c>
      <c r="AN86">
        <v>100</v>
      </c>
      <c r="AO86">
        <v>128</v>
      </c>
      <c r="AP86">
        <v>171</v>
      </c>
      <c r="AQ86">
        <v>334</v>
      </c>
      <c r="AR86">
        <v>500</v>
      </c>
      <c r="AS86">
        <v>853</v>
      </c>
      <c r="AT86">
        <v>2830</v>
      </c>
      <c r="AU86" s="169">
        <f>Input!G87</f>
        <v>127.607</v>
      </c>
      <c r="AV86" s="158">
        <f t="shared" si="69"/>
        <v>92444.508329000004</v>
      </c>
    </row>
    <row r="87" spans="1:48" x14ac:dyDescent="0.3">
      <c r="A87">
        <v>7987</v>
      </c>
      <c r="B87" t="s">
        <v>49</v>
      </c>
      <c r="C87" t="s">
        <v>182</v>
      </c>
      <c r="D87" s="361" t="s">
        <v>833</v>
      </c>
      <c r="E87" t="s">
        <v>209</v>
      </c>
      <c r="F87" s="361">
        <f>Input!B88</f>
        <v>9349800</v>
      </c>
      <c r="G87" t="s">
        <v>210</v>
      </c>
      <c r="H87">
        <v>8</v>
      </c>
      <c r="I87" t="s">
        <v>53</v>
      </c>
      <c r="J87" t="s">
        <v>58</v>
      </c>
      <c r="K87">
        <v>629</v>
      </c>
      <c r="L87">
        <v>-107.39782606</v>
      </c>
      <c r="M87">
        <v>37.088337969999998</v>
      </c>
      <c r="N87">
        <v>-107.39802551</v>
      </c>
      <c r="O87">
        <v>37.088470460000003</v>
      </c>
      <c r="P87">
        <v>22.997</v>
      </c>
      <c r="Q87" t="s">
        <v>59</v>
      </c>
      <c r="R87">
        <v>42</v>
      </c>
      <c r="S87">
        <v>0.66500000000000004</v>
      </c>
      <c r="T87">
        <v>6.8000000000000005E-2</v>
      </c>
      <c r="U87">
        <v>1</v>
      </c>
      <c r="V87">
        <v>19620901</v>
      </c>
      <c r="W87">
        <v>20040930</v>
      </c>
      <c r="X87">
        <v>15371</v>
      </c>
      <c r="Y87">
        <v>15371</v>
      </c>
      <c r="Z87">
        <v>3.9</v>
      </c>
      <c r="AA87" s="169">
        <f>Input!C88</f>
        <v>26</v>
      </c>
      <c r="AB87" s="151">
        <f t="shared" si="70"/>
        <v>18835.621999999999</v>
      </c>
      <c r="AC87" s="169">
        <f>Input!D88</f>
        <v>41</v>
      </c>
      <c r="AD87" s="152">
        <f t="shared" si="71"/>
        <v>29702.327000000001</v>
      </c>
      <c r="AE87" s="169">
        <f>Input!E88</f>
        <v>52</v>
      </c>
      <c r="AF87" s="154">
        <f t="shared" si="36"/>
        <v>37671.243999999999</v>
      </c>
      <c r="AG87" s="169">
        <f>Input!F88</f>
        <v>66</v>
      </c>
      <c r="AH87" s="156">
        <f t="shared" ref="AH87" si="92">AG87*724.447</f>
        <v>47813.502</v>
      </c>
      <c r="AI87">
        <v>75</v>
      </c>
      <c r="AJ87">
        <v>85</v>
      </c>
      <c r="AK87">
        <v>108</v>
      </c>
      <c r="AL87">
        <v>143</v>
      </c>
      <c r="AM87">
        <v>205</v>
      </c>
      <c r="AN87">
        <v>340</v>
      </c>
      <c r="AO87">
        <v>458</v>
      </c>
      <c r="AP87">
        <v>623</v>
      </c>
      <c r="AQ87">
        <v>1160</v>
      </c>
      <c r="AR87">
        <v>1610</v>
      </c>
      <c r="AS87">
        <v>2640</v>
      </c>
      <c r="AT87">
        <v>5360</v>
      </c>
      <c r="AU87" s="169">
        <f>Input!G88</f>
        <v>393.97699999999998</v>
      </c>
      <c r="AV87" s="158">
        <f t="shared" si="69"/>
        <v>285415.45571899996</v>
      </c>
    </row>
    <row r="88" spans="1:48" x14ac:dyDescent="0.3">
      <c r="A88">
        <v>7922</v>
      </c>
      <c r="B88" t="s">
        <v>49</v>
      </c>
      <c r="C88" t="s">
        <v>182</v>
      </c>
      <c r="D88" s="361" t="s">
        <v>834</v>
      </c>
      <c r="E88" t="s">
        <v>211</v>
      </c>
      <c r="F88" s="361">
        <f>Input!B89</f>
        <v>9363500</v>
      </c>
      <c r="G88" t="s">
        <v>212</v>
      </c>
      <c r="H88">
        <v>8</v>
      </c>
      <c r="I88" t="s">
        <v>53</v>
      </c>
      <c r="J88" t="s">
        <v>58</v>
      </c>
      <c r="K88">
        <v>1090</v>
      </c>
      <c r="L88">
        <v>-107.87423213</v>
      </c>
      <c r="M88">
        <v>37.038057719999998</v>
      </c>
      <c r="N88">
        <v>-107.8747395</v>
      </c>
      <c r="O88">
        <v>37.03579715</v>
      </c>
      <c r="P88">
        <v>257.214</v>
      </c>
      <c r="Q88" t="s">
        <v>59</v>
      </c>
      <c r="R88">
        <v>68</v>
      </c>
      <c r="S88">
        <v>0.71299999999999997</v>
      </c>
      <c r="T88">
        <v>0.06</v>
      </c>
      <c r="U88">
        <v>1</v>
      </c>
      <c r="V88">
        <v>19331101</v>
      </c>
      <c r="W88">
        <v>20020930</v>
      </c>
      <c r="X88">
        <v>25171</v>
      </c>
      <c r="Y88">
        <v>25160</v>
      </c>
      <c r="Z88">
        <v>0</v>
      </c>
      <c r="AA88" s="169">
        <f>Input!C89</f>
        <v>150</v>
      </c>
      <c r="AB88" s="151">
        <f t="shared" si="70"/>
        <v>108667.05</v>
      </c>
      <c r="AC88" s="169">
        <f>Input!D89</f>
        <v>189</v>
      </c>
      <c r="AD88" s="152">
        <f t="shared" si="71"/>
        <v>136920.48300000001</v>
      </c>
      <c r="AE88" s="169">
        <f>Input!E89</f>
        <v>210</v>
      </c>
      <c r="AF88" s="154">
        <f t="shared" si="36"/>
        <v>152133.87</v>
      </c>
      <c r="AG88" s="169">
        <f>Input!F89</f>
        <v>246</v>
      </c>
      <c r="AH88" s="156">
        <f t="shared" ref="AH88" si="93">AG88*724.447</f>
        <v>178213.962</v>
      </c>
      <c r="AI88">
        <v>263</v>
      </c>
      <c r="AJ88">
        <v>282</v>
      </c>
      <c r="AK88">
        <v>333</v>
      </c>
      <c r="AL88">
        <v>408</v>
      </c>
      <c r="AM88">
        <v>550</v>
      </c>
      <c r="AN88">
        <v>799</v>
      </c>
      <c r="AO88">
        <v>999</v>
      </c>
      <c r="AP88">
        <v>1300</v>
      </c>
      <c r="AQ88">
        <v>2420</v>
      </c>
      <c r="AR88">
        <v>3490</v>
      </c>
      <c r="AS88">
        <v>5802.8</v>
      </c>
      <c r="AT88">
        <v>11800</v>
      </c>
      <c r="AU88" s="169">
        <f>Input!G89</f>
        <v>918.18499999999995</v>
      </c>
      <c r="AV88" s="158">
        <f t="shared" si="69"/>
        <v>665176.36869499995</v>
      </c>
    </row>
    <row r="89" spans="1:48" x14ac:dyDescent="0.3">
      <c r="A89">
        <v>7870</v>
      </c>
      <c r="B89" t="s">
        <v>49</v>
      </c>
      <c r="C89" t="s">
        <v>182</v>
      </c>
      <c r="D89" s="361" t="s">
        <v>835</v>
      </c>
      <c r="E89" t="s">
        <v>213</v>
      </c>
      <c r="F89" s="361">
        <f>Input!B90</f>
        <v>9366500</v>
      </c>
      <c r="G89" t="s">
        <v>214</v>
      </c>
      <c r="H89">
        <v>8</v>
      </c>
      <c r="I89" t="s">
        <v>53</v>
      </c>
      <c r="J89" t="s">
        <v>58</v>
      </c>
      <c r="K89">
        <v>331</v>
      </c>
      <c r="L89">
        <v>-108.1886882</v>
      </c>
      <c r="M89">
        <v>36.999722390000002</v>
      </c>
      <c r="N89">
        <v>-108.1889267</v>
      </c>
      <c r="O89">
        <v>36.999702450000001</v>
      </c>
      <c r="P89">
        <v>21.145</v>
      </c>
      <c r="Q89" t="s">
        <v>59</v>
      </c>
      <c r="R89">
        <v>84</v>
      </c>
      <c r="S89">
        <v>0.49199999999999999</v>
      </c>
      <c r="T89">
        <v>0.123</v>
      </c>
      <c r="U89">
        <v>1</v>
      </c>
      <c r="V89">
        <v>19201001</v>
      </c>
      <c r="W89">
        <v>20040930</v>
      </c>
      <c r="X89">
        <v>30681</v>
      </c>
      <c r="Y89">
        <v>29663</v>
      </c>
      <c r="Z89">
        <v>0</v>
      </c>
      <c r="AA89" s="169">
        <f>Input!C90</f>
        <v>0</v>
      </c>
      <c r="AB89" s="151">
        <f t="shared" si="70"/>
        <v>0</v>
      </c>
      <c r="AC89" s="169">
        <f>Input!D90</f>
        <v>0.6</v>
      </c>
      <c r="AD89" s="152">
        <f t="shared" si="71"/>
        <v>434.66820000000001</v>
      </c>
      <c r="AE89" s="169">
        <f>Input!E90</f>
        <v>1.7</v>
      </c>
      <c r="AF89" s="154">
        <f t="shared" si="36"/>
        <v>1231.5599</v>
      </c>
      <c r="AG89" s="169">
        <f>Input!F90</f>
        <v>3.6</v>
      </c>
      <c r="AH89" s="156">
        <f t="shared" ref="AH89" si="94">AG89*724.447</f>
        <v>2608.0092</v>
      </c>
      <c r="AI89">
        <v>4.5</v>
      </c>
      <c r="AJ89">
        <v>5.5</v>
      </c>
      <c r="AK89">
        <v>8.5</v>
      </c>
      <c r="AL89">
        <v>12</v>
      </c>
      <c r="AM89">
        <v>16</v>
      </c>
      <c r="AN89">
        <v>24</v>
      </c>
      <c r="AO89">
        <v>33</v>
      </c>
      <c r="AP89">
        <v>45</v>
      </c>
      <c r="AQ89">
        <v>83</v>
      </c>
      <c r="AR89">
        <v>144</v>
      </c>
      <c r="AS89">
        <v>368</v>
      </c>
      <c r="AT89">
        <v>1120</v>
      </c>
      <c r="AU89" s="169">
        <f>Input!G90</f>
        <v>34.837000000000003</v>
      </c>
      <c r="AV89" s="158">
        <f t="shared" si="69"/>
        <v>25237.560139000001</v>
      </c>
    </row>
    <row r="90" spans="1:48" x14ac:dyDescent="0.3">
      <c r="A90">
        <v>7910</v>
      </c>
      <c r="B90" t="s">
        <v>49</v>
      </c>
      <c r="C90" t="s">
        <v>182</v>
      </c>
      <c r="D90" s="361" t="s">
        <v>836</v>
      </c>
      <c r="E90" t="s">
        <v>215</v>
      </c>
      <c r="F90" s="361">
        <f>Input!B91</f>
        <v>9371000</v>
      </c>
      <c r="G90" t="s">
        <v>216</v>
      </c>
      <c r="H90">
        <v>8</v>
      </c>
      <c r="I90" t="s">
        <v>53</v>
      </c>
      <c r="J90" t="s">
        <v>58</v>
      </c>
      <c r="K90">
        <v>526</v>
      </c>
      <c r="L90">
        <v>-108.74148375</v>
      </c>
      <c r="M90">
        <v>37.027494249999997</v>
      </c>
      <c r="N90">
        <v>-108.74158478</v>
      </c>
      <c r="O90">
        <v>37.027652740000001</v>
      </c>
      <c r="P90">
        <v>19.866</v>
      </c>
      <c r="Q90" t="s">
        <v>59</v>
      </c>
      <c r="R90">
        <v>76</v>
      </c>
      <c r="S90">
        <v>0.48699999999999999</v>
      </c>
      <c r="T90">
        <v>0.10199999999999999</v>
      </c>
      <c r="U90">
        <v>1</v>
      </c>
      <c r="V90">
        <v>19210401</v>
      </c>
      <c r="W90">
        <v>20040930</v>
      </c>
      <c r="X90">
        <v>27760</v>
      </c>
      <c r="Y90">
        <v>24987</v>
      </c>
      <c r="Z90">
        <v>0</v>
      </c>
      <c r="AA90" s="169">
        <f>Input!C91</f>
        <v>0</v>
      </c>
      <c r="AB90" s="151">
        <f t="shared" si="70"/>
        <v>0</v>
      </c>
      <c r="AC90" s="169">
        <f>Input!D91</f>
        <v>0</v>
      </c>
      <c r="AD90" s="152">
        <f t="shared" si="71"/>
        <v>0</v>
      </c>
      <c r="AE90" s="169">
        <f>Input!E91</f>
        <v>0.01</v>
      </c>
      <c r="AF90" s="154">
        <f t="shared" si="36"/>
        <v>7.2444699999999997</v>
      </c>
      <c r="AG90" s="169">
        <f>Input!F91</f>
        <v>3.4</v>
      </c>
      <c r="AH90" s="156">
        <f t="shared" ref="AH90" si="95">AG90*724.447</f>
        <v>2463.1197999999999</v>
      </c>
      <c r="AI90">
        <v>5.6</v>
      </c>
      <c r="AJ90">
        <v>7.5</v>
      </c>
      <c r="AK90">
        <v>11</v>
      </c>
      <c r="AL90">
        <v>15</v>
      </c>
      <c r="AM90">
        <v>21</v>
      </c>
      <c r="AN90">
        <v>32</v>
      </c>
      <c r="AO90">
        <v>44</v>
      </c>
      <c r="AP90">
        <v>61</v>
      </c>
      <c r="AQ90">
        <v>139</v>
      </c>
      <c r="AR90">
        <v>241</v>
      </c>
      <c r="AS90">
        <v>498</v>
      </c>
      <c r="AT90">
        <v>3050</v>
      </c>
      <c r="AU90" s="169">
        <f>Input!G91</f>
        <v>51.097000000000001</v>
      </c>
      <c r="AV90" s="158">
        <f t="shared" si="69"/>
        <v>37017.068359000004</v>
      </c>
    </row>
    <row r="91" spans="1:48" x14ac:dyDescent="0.3">
      <c r="A91">
        <v>7875</v>
      </c>
      <c r="B91" t="s">
        <v>49</v>
      </c>
      <c r="C91" t="s">
        <v>182</v>
      </c>
      <c r="D91" s="361" t="s">
        <v>837</v>
      </c>
      <c r="E91" t="s">
        <v>217</v>
      </c>
      <c r="F91" s="361">
        <f>Input!B92</f>
        <v>9371010</v>
      </c>
      <c r="G91" t="s">
        <v>218</v>
      </c>
      <c r="H91">
        <v>8</v>
      </c>
      <c r="I91" t="s">
        <v>53</v>
      </c>
      <c r="J91" t="s">
        <v>58</v>
      </c>
      <c r="K91">
        <v>14600</v>
      </c>
      <c r="L91">
        <v>-109.03399233</v>
      </c>
      <c r="M91">
        <v>37.005553169999999</v>
      </c>
      <c r="N91">
        <v>-109.0301922</v>
      </c>
      <c r="O91">
        <v>37.001101550000001</v>
      </c>
      <c r="P91">
        <v>600.85900000000004</v>
      </c>
      <c r="Q91" t="s">
        <v>59</v>
      </c>
      <c r="R91">
        <v>25</v>
      </c>
      <c r="S91">
        <v>0.78700000000000003</v>
      </c>
      <c r="T91">
        <v>5.5E-2</v>
      </c>
      <c r="U91">
        <v>1</v>
      </c>
      <c r="V91">
        <v>19771001</v>
      </c>
      <c r="W91">
        <v>20020930</v>
      </c>
      <c r="X91">
        <v>9131</v>
      </c>
      <c r="Y91">
        <v>9131</v>
      </c>
      <c r="Z91">
        <v>110</v>
      </c>
      <c r="AA91" s="169">
        <f>Input!C92</f>
        <v>309</v>
      </c>
      <c r="AB91" s="151">
        <f t="shared" si="70"/>
        <v>223854.12299999999</v>
      </c>
      <c r="AC91" s="169">
        <f>Input!D92</f>
        <v>524</v>
      </c>
      <c r="AD91" s="152">
        <f t="shared" si="71"/>
        <v>379610.228</v>
      </c>
      <c r="AE91" s="169">
        <f>Input!E92</f>
        <v>671.4</v>
      </c>
      <c r="AF91" s="154">
        <f t="shared" si="36"/>
        <v>486393.71580000001</v>
      </c>
      <c r="AG91" s="169">
        <f>Input!F92</f>
        <v>854</v>
      </c>
      <c r="AH91" s="156">
        <f t="shared" ref="AH91" si="96">AG91*724.447</f>
        <v>618677.73800000001</v>
      </c>
      <c r="AI91">
        <v>905</v>
      </c>
      <c r="AJ91">
        <v>963.6</v>
      </c>
      <c r="AK91">
        <v>1100</v>
      </c>
      <c r="AL91">
        <v>1320</v>
      </c>
      <c r="AM91">
        <v>1710</v>
      </c>
      <c r="AN91">
        <v>2300</v>
      </c>
      <c r="AO91">
        <v>2760</v>
      </c>
      <c r="AP91">
        <v>3230</v>
      </c>
      <c r="AQ91">
        <v>5400</v>
      </c>
      <c r="AR91">
        <v>7034</v>
      </c>
      <c r="AS91">
        <v>9623.6</v>
      </c>
      <c r="AT91">
        <v>16400</v>
      </c>
      <c r="AU91" s="169">
        <f>Input!G92</f>
        <v>2208.5880000000002</v>
      </c>
      <c r="AV91" s="158">
        <f t="shared" si="69"/>
        <v>1600004.950836</v>
      </c>
    </row>
    <row r="92" spans="1:48" x14ac:dyDescent="0.3">
      <c r="A92">
        <v>8337</v>
      </c>
      <c r="B92" t="s">
        <v>49</v>
      </c>
      <c r="C92" t="s">
        <v>182</v>
      </c>
      <c r="D92" s="361" t="s">
        <v>838</v>
      </c>
      <c r="E92" t="s">
        <v>219</v>
      </c>
      <c r="F92" s="361">
        <f>Input!B93</f>
        <v>9372000</v>
      </c>
      <c r="G92" t="s">
        <v>220</v>
      </c>
      <c r="H92">
        <v>8</v>
      </c>
      <c r="I92" t="s">
        <v>53</v>
      </c>
      <c r="J92" t="s">
        <v>58</v>
      </c>
      <c r="K92">
        <v>346</v>
      </c>
      <c r="L92">
        <v>-109.01566596000001</v>
      </c>
      <c r="M92">
        <v>37.324159680000001</v>
      </c>
      <c r="N92">
        <v>-109.01548004</v>
      </c>
      <c r="O92">
        <v>37.3241272</v>
      </c>
      <c r="P92">
        <v>16.721</v>
      </c>
      <c r="Q92" t="s">
        <v>59</v>
      </c>
      <c r="R92">
        <v>53</v>
      </c>
      <c r="S92">
        <v>0.61099999999999999</v>
      </c>
      <c r="T92">
        <v>9.2999999999999999E-2</v>
      </c>
      <c r="U92">
        <v>1</v>
      </c>
      <c r="V92">
        <v>19510301</v>
      </c>
      <c r="W92">
        <v>20040930</v>
      </c>
      <c r="X92">
        <v>19573</v>
      </c>
      <c r="Y92">
        <v>19573</v>
      </c>
      <c r="Z92">
        <v>0.08</v>
      </c>
      <c r="AA92" s="169">
        <f>Input!C93</f>
        <v>0.8</v>
      </c>
      <c r="AB92" s="151">
        <f t="shared" si="70"/>
        <v>579.55759999999998</v>
      </c>
      <c r="AC92" s="169">
        <f>Input!D93</f>
        <v>3.5</v>
      </c>
      <c r="AD92" s="152">
        <f t="shared" si="71"/>
        <v>2535.5645</v>
      </c>
      <c r="AE92" s="169">
        <f>Input!E93</f>
        <v>11</v>
      </c>
      <c r="AF92" s="154">
        <f t="shared" si="36"/>
        <v>7968.9170000000004</v>
      </c>
      <c r="AG92" s="169">
        <f>Input!F93</f>
        <v>20</v>
      </c>
      <c r="AH92" s="156">
        <f t="shared" ref="AH92" si="97">AG92*724.447</f>
        <v>14488.94</v>
      </c>
      <c r="AI92">
        <v>24</v>
      </c>
      <c r="AJ92">
        <v>26</v>
      </c>
      <c r="AK92">
        <v>32</v>
      </c>
      <c r="AL92">
        <v>37</v>
      </c>
      <c r="AM92">
        <v>45</v>
      </c>
      <c r="AN92">
        <v>56</v>
      </c>
      <c r="AO92">
        <v>62</v>
      </c>
      <c r="AP92">
        <v>70</v>
      </c>
      <c r="AQ92">
        <v>96</v>
      </c>
      <c r="AR92">
        <v>126</v>
      </c>
      <c r="AS92">
        <v>228.26</v>
      </c>
      <c r="AT92">
        <v>1200</v>
      </c>
      <c r="AU92" s="169">
        <f>Input!G93</f>
        <v>49.822000000000003</v>
      </c>
      <c r="AV92" s="158">
        <f t="shared" si="69"/>
        <v>36093.398434000002</v>
      </c>
    </row>
    <row r="93" spans="1:48" x14ac:dyDescent="0.3">
      <c r="A93">
        <v>8960</v>
      </c>
      <c r="B93" t="s">
        <v>49</v>
      </c>
      <c r="C93" t="s">
        <v>182</v>
      </c>
      <c r="D93" s="361" t="s">
        <v>839</v>
      </c>
      <c r="E93" t="s">
        <v>221</v>
      </c>
      <c r="F93" s="361">
        <f>Input!B94</f>
        <v>9378490</v>
      </c>
      <c r="G93" t="s">
        <v>222</v>
      </c>
      <c r="H93">
        <v>8</v>
      </c>
      <c r="I93" t="s">
        <v>53</v>
      </c>
      <c r="J93" t="s">
        <v>58</v>
      </c>
      <c r="K93">
        <v>97.1</v>
      </c>
      <c r="L93">
        <v>-109.02427586</v>
      </c>
      <c r="M93">
        <v>37.811379619999997</v>
      </c>
      <c r="N93">
        <v>-109.02213163</v>
      </c>
      <c r="O93">
        <v>37.811211870000001</v>
      </c>
      <c r="P93">
        <v>187.928</v>
      </c>
      <c r="Q93" t="s">
        <v>59</v>
      </c>
      <c r="R93">
        <v>3</v>
      </c>
      <c r="S93">
        <v>1.4E-2</v>
      </c>
      <c r="T93">
        <v>2.5000000000000001E-2</v>
      </c>
      <c r="U93">
        <v>1</v>
      </c>
      <c r="V93">
        <v>20010717</v>
      </c>
      <c r="W93">
        <v>20040930</v>
      </c>
      <c r="X93">
        <v>1172</v>
      </c>
      <c r="Y93">
        <v>42</v>
      </c>
      <c r="Z93">
        <v>0</v>
      </c>
      <c r="AA93" s="169">
        <f>Input!C94</f>
        <v>0</v>
      </c>
      <c r="AB93" s="151">
        <f t="shared" si="70"/>
        <v>0</v>
      </c>
      <c r="AC93" s="169">
        <f>Input!D94</f>
        <v>0</v>
      </c>
      <c r="AD93" s="152">
        <f t="shared" si="71"/>
        <v>0</v>
      </c>
      <c r="AE93" s="169">
        <f>Input!E94</f>
        <v>0</v>
      </c>
      <c r="AF93" s="154">
        <f t="shared" si="36"/>
        <v>0</v>
      </c>
      <c r="AG93" s="169">
        <f>Input!F94</f>
        <v>0</v>
      </c>
      <c r="AH93" s="156">
        <f t="shared" ref="AH93" si="98">AG93*724.447</f>
        <v>0</v>
      </c>
      <c r="AI93">
        <v>0</v>
      </c>
      <c r="AJ93">
        <v>0</v>
      </c>
      <c r="AK93">
        <v>0</v>
      </c>
      <c r="AL93">
        <v>0</v>
      </c>
      <c r="AM93">
        <v>0</v>
      </c>
      <c r="AN93">
        <v>0</v>
      </c>
      <c r="AO93">
        <v>0</v>
      </c>
      <c r="AP93">
        <v>0</v>
      </c>
      <c r="AQ93">
        <v>0</v>
      </c>
      <c r="AR93">
        <v>0</v>
      </c>
      <c r="AS93">
        <v>0.57399999999999995</v>
      </c>
      <c r="AT93">
        <v>28</v>
      </c>
      <c r="AU93" s="169">
        <f>Input!G94</f>
        <v>9.6000000000000002E-2</v>
      </c>
      <c r="AV93" s="158">
        <f t="shared" si="69"/>
        <v>69.546912000000006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2:AO123"/>
  <sheetViews>
    <sheetView topLeftCell="S43" zoomScale="50" zoomScaleNormal="50" workbookViewId="0">
      <selection activeCell="AT58" sqref="AT58"/>
    </sheetView>
  </sheetViews>
  <sheetFormatPr defaultRowHeight="14.4" x14ac:dyDescent="0.3"/>
  <cols>
    <col min="42" max="42" width="9.21875" customWidth="1"/>
    <col min="45" max="45" width="9.44140625" customWidth="1"/>
    <col min="46" max="46" width="8.88671875" customWidth="1"/>
  </cols>
  <sheetData>
    <row r="2" spans="1:5" ht="18" x14ac:dyDescent="0.35">
      <c r="A2" s="458" t="s">
        <v>283</v>
      </c>
      <c r="B2" s="459"/>
      <c r="C2" s="459"/>
      <c r="D2" s="459"/>
      <c r="E2" s="459"/>
    </row>
    <row r="123" spans="41:41" x14ac:dyDescent="0.3">
      <c r="AO123" s="32"/>
    </row>
  </sheetData>
  <mergeCells count="1">
    <mergeCell ref="A2:E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BJ283"/>
  <sheetViews>
    <sheetView topLeftCell="AK34" zoomScale="80" zoomScaleNormal="80" workbookViewId="0">
      <selection activeCell="AS86" sqref="AS86"/>
    </sheetView>
  </sheetViews>
  <sheetFormatPr defaultRowHeight="14.4" x14ac:dyDescent="0.3"/>
  <cols>
    <col min="1" max="1" width="8.88671875" style="77" customWidth="1"/>
    <col min="2" max="2" width="20.109375" style="77" customWidth="1"/>
    <col min="3" max="3" width="13.109375" style="77" customWidth="1"/>
    <col min="4" max="4" width="17.109375" style="77" customWidth="1"/>
    <col min="5" max="5" width="13.33203125" style="77" customWidth="1"/>
    <col min="6" max="6" width="16.33203125" style="77" customWidth="1"/>
    <col min="7" max="7" width="14.44140625" style="77" customWidth="1"/>
    <col min="8" max="8" width="14" style="77" customWidth="1"/>
    <col min="9" max="9" width="13.44140625" style="77" customWidth="1"/>
    <col min="10" max="10" width="13.44140625" style="206" customWidth="1"/>
    <col min="11" max="11" width="16.6640625" style="168" customWidth="1"/>
    <col min="12" max="13" width="16.6640625" style="169" customWidth="1"/>
    <col min="14" max="14" width="2.77734375" style="81" customWidth="1"/>
    <col min="15" max="15" width="15.77734375" customWidth="1"/>
    <col min="16" max="16" width="14.33203125" style="169" customWidth="1"/>
    <col min="17" max="17" width="15.77734375" style="169" customWidth="1"/>
    <col min="18" max="18" width="12.77734375" style="361" customWidth="1"/>
    <col min="19" max="19" width="15.21875" style="78" customWidth="1"/>
    <col min="20" max="20" width="12.77734375" style="78" customWidth="1"/>
    <col min="21" max="21" width="11.44140625" style="77" customWidth="1"/>
    <col min="22" max="22" width="16.21875" style="169" customWidth="1"/>
    <col min="23" max="23" width="14" style="169" customWidth="1"/>
    <col min="24" max="24" width="15.109375" style="77" customWidth="1"/>
    <col min="25" max="25" width="15.88671875" style="77" customWidth="1"/>
    <col min="26" max="26" width="13.5546875" style="77" customWidth="1"/>
    <col min="27" max="27" width="18.6640625" style="77" customWidth="1"/>
    <col min="28" max="28" width="22.44140625" style="77" customWidth="1"/>
    <col min="29" max="29" width="22.44140625" style="169" customWidth="1"/>
    <col min="30" max="30" width="14.6640625" style="77" customWidth="1"/>
    <col min="31" max="31" width="11.44140625" style="77" customWidth="1"/>
    <col min="32" max="32" width="16.6640625" style="169" customWidth="1"/>
    <col min="33" max="33" width="17.6640625" style="169" customWidth="1"/>
    <col min="34" max="34" width="21.33203125" customWidth="1"/>
    <col min="35" max="35" width="11.88671875" customWidth="1"/>
    <col min="36" max="36" width="13.109375" customWidth="1"/>
    <col min="37" max="37" width="18.77734375" customWidth="1"/>
    <col min="38" max="38" width="11.109375" style="78" customWidth="1"/>
    <col min="39" max="39" width="2.21875" style="30" customWidth="1"/>
    <col min="40" max="40" width="14.21875" style="113" customWidth="1"/>
    <col min="41" max="43" width="9.77734375" style="113" customWidth="1"/>
    <col min="44" max="45" width="11.109375" style="113" customWidth="1"/>
    <col min="46" max="46" width="9.6640625" customWidth="1"/>
    <col min="47" max="47" width="21.88671875" customWidth="1"/>
    <col min="48" max="48" width="14.33203125" style="1" customWidth="1"/>
    <col min="49" max="49" width="13.109375" style="1" customWidth="1"/>
    <col min="50" max="50" width="15.33203125" style="1" customWidth="1"/>
    <col min="51" max="51" width="11.88671875" customWidth="1"/>
    <col min="52" max="52" width="43.109375" customWidth="1"/>
    <col min="53" max="53" width="22.44140625" customWidth="1"/>
    <col min="54" max="54" width="14.88671875" customWidth="1"/>
    <col min="55" max="55" width="22.44140625" bestFit="1" customWidth="1"/>
    <col min="56" max="56" width="9" bestFit="1" customWidth="1"/>
    <col min="57" max="57" width="10.6640625" bestFit="1" customWidth="1"/>
    <col min="58" max="58" width="4.6640625" bestFit="1" customWidth="1"/>
    <col min="59" max="59" width="8.33203125" bestFit="1" customWidth="1"/>
    <col min="60" max="60" width="8.21875" bestFit="1" customWidth="1"/>
    <col min="61" max="61" width="14.6640625" bestFit="1" customWidth="1"/>
    <col min="62" max="62" width="11.44140625" style="77" bestFit="1" customWidth="1"/>
  </cols>
  <sheetData>
    <row r="1" spans="1:62" ht="18.600000000000001" thickBot="1" x14ac:dyDescent="0.4">
      <c r="A1" s="469" t="s">
        <v>392</v>
      </c>
      <c r="B1" s="470"/>
      <c r="C1" s="470"/>
      <c r="D1" s="470"/>
      <c r="E1" s="470"/>
      <c r="F1" s="471"/>
      <c r="G1"/>
      <c r="H1"/>
      <c r="I1"/>
      <c r="J1" s="169"/>
      <c r="K1"/>
      <c r="S1" s="169"/>
      <c r="T1" s="169"/>
      <c r="U1" s="17"/>
      <c r="V1" s="17"/>
      <c r="W1" s="17"/>
      <c r="X1" s="17"/>
      <c r="Y1" s="17"/>
      <c r="Z1" s="17"/>
      <c r="AL1"/>
      <c r="AN1" s="497" t="s">
        <v>843</v>
      </c>
      <c r="AO1" s="497"/>
      <c r="AP1" s="497"/>
      <c r="AQ1" s="497"/>
      <c r="AT1" s="1"/>
      <c r="AU1" s="1"/>
      <c r="AY1" s="1"/>
      <c r="AZ1" s="1"/>
    </row>
    <row r="2" spans="1:62" ht="16.8" thickTop="1" thickBot="1" x14ac:dyDescent="0.35">
      <c r="A2" s="472" t="s">
        <v>341</v>
      </c>
      <c r="B2" s="473"/>
      <c r="C2" s="473"/>
      <c r="D2" s="473"/>
      <c r="E2" s="473"/>
      <c r="F2" s="473"/>
      <c r="G2" s="473"/>
      <c r="H2" s="473"/>
      <c r="I2" s="473"/>
      <c r="J2" s="473"/>
      <c r="K2" s="473"/>
      <c r="L2" s="473"/>
      <c r="M2" s="473"/>
      <c r="N2" s="86"/>
      <c r="O2" s="500" t="s">
        <v>347</v>
      </c>
      <c r="P2" s="501"/>
      <c r="Q2" s="501"/>
      <c r="R2" s="501"/>
      <c r="S2" s="501"/>
      <c r="T2" s="501"/>
      <c r="U2" s="501"/>
      <c r="V2" s="501"/>
      <c r="W2" s="501"/>
      <c r="X2" s="501"/>
      <c r="Y2" s="501"/>
      <c r="Z2" s="501"/>
      <c r="AA2" s="501"/>
      <c r="AB2" s="501"/>
      <c r="AC2" s="501"/>
      <c r="AD2" s="501"/>
      <c r="AE2" s="501"/>
      <c r="AF2" s="501"/>
      <c r="AG2" s="501"/>
      <c r="AH2" s="501"/>
      <c r="AI2" s="501"/>
      <c r="AJ2" s="501"/>
      <c r="AK2" s="501"/>
      <c r="AL2" s="502"/>
      <c r="AM2" s="33"/>
      <c r="AN2" s="498"/>
      <c r="AO2" s="498"/>
      <c r="AP2" s="498"/>
      <c r="AQ2" s="498"/>
      <c r="AR2" s="125"/>
      <c r="AS2" s="125"/>
      <c r="AT2" s="114"/>
      <c r="AU2" s="114"/>
      <c r="AV2" s="114"/>
      <c r="AW2" s="114"/>
      <c r="AX2" s="114"/>
      <c r="AY2" s="114"/>
      <c r="AZ2" s="114"/>
      <c r="BA2" s="114"/>
      <c r="BB2" s="114"/>
      <c r="BC2" s="114"/>
      <c r="BD2" s="114"/>
      <c r="BE2" s="114"/>
      <c r="BF2" s="114"/>
      <c r="BG2" s="114"/>
      <c r="BH2" s="114"/>
      <c r="BI2" s="114"/>
      <c r="BJ2" s="115"/>
    </row>
    <row r="3" spans="1:62" ht="16.8" thickTop="1" thickBot="1" x14ac:dyDescent="0.35">
      <c r="A3" s="474" t="s">
        <v>342</v>
      </c>
      <c r="B3" s="475"/>
      <c r="C3" s="475"/>
      <c r="D3" s="475"/>
      <c r="E3" s="476"/>
      <c r="F3" s="477" t="s">
        <v>343</v>
      </c>
      <c r="G3" s="478"/>
      <c r="H3" s="479"/>
      <c r="I3" s="480" t="s">
        <v>344</v>
      </c>
      <c r="J3" s="481"/>
      <c r="K3" s="482"/>
      <c r="L3" s="483" t="s">
        <v>345</v>
      </c>
      <c r="M3" s="484"/>
      <c r="N3" s="87"/>
      <c r="O3" s="488" t="s">
        <v>348</v>
      </c>
      <c r="P3" s="489"/>
      <c r="Q3" s="489"/>
      <c r="R3" s="489"/>
      <c r="S3" s="489"/>
      <c r="T3" s="489"/>
      <c r="U3" s="490" t="s">
        <v>349</v>
      </c>
      <c r="V3" s="491"/>
      <c r="W3" s="491"/>
      <c r="X3" s="491"/>
      <c r="Y3" s="491"/>
      <c r="Z3" s="492"/>
      <c r="AA3" s="493"/>
      <c r="AB3" s="494" t="s">
        <v>842</v>
      </c>
      <c r="AC3" s="495"/>
      <c r="AD3" s="495"/>
      <c r="AE3" s="495"/>
      <c r="AF3" s="495"/>
      <c r="AG3" s="496"/>
      <c r="AH3" s="463" t="s">
        <v>672</v>
      </c>
      <c r="AI3" s="464"/>
      <c r="AJ3" s="464"/>
      <c r="AK3" s="464"/>
      <c r="AL3" s="465"/>
      <c r="AM3" s="33"/>
      <c r="AN3" s="499"/>
      <c r="AO3" s="499"/>
      <c r="AP3" s="499"/>
      <c r="AQ3" s="499"/>
      <c r="AR3" s="125"/>
      <c r="AS3" s="125"/>
      <c r="AT3" s="485" t="s">
        <v>356</v>
      </c>
      <c r="AU3" s="486"/>
      <c r="AV3" s="486"/>
      <c r="AW3" s="486"/>
      <c r="AX3" s="486"/>
      <c r="AY3" s="486"/>
      <c r="AZ3" s="487"/>
      <c r="BA3" s="460" t="s">
        <v>386</v>
      </c>
      <c r="BB3" s="461"/>
      <c r="BC3" s="461"/>
      <c r="BD3" s="461"/>
      <c r="BE3" s="461"/>
      <c r="BF3" s="461"/>
      <c r="BG3" s="461"/>
      <c r="BH3" s="461"/>
      <c r="BI3" s="461"/>
      <c r="BJ3" s="462"/>
    </row>
    <row r="4" spans="1:62" s="99" customFormat="1" ht="58.8" thickTop="1" thickBot="1" x14ac:dyDescent="0.35">
      <c r="A4" s="320" t="s">
        <v>350</v>
      </c>
      <c r="B4" s="194" t="s">
        <v>225</v>
      </c>
      <c r="C4" s="194" t="s">
        <v>861</v>
      </c>
      <c r="D4" s="321" t="s">
        <v>862</v>
      </c>
      <c r="E4" s="322" t="s">
        <v>401</v>
      </c>
      <c r="F4" s="323" t="s">
        <v>863</v>
      </c>
      <c r="G4" s="321" t="s">
        <v>889</v>
      </c>
      <c r="H4" s="324" t="s">
        <v>890</v>
      </c>
      <c r="I4" s="323" t="s">
        <v>868</v>
      </c>
      <c r="J4" s="203" t="s">
        <v>869</v>
      </c>
      <c r="K4" s="203" t="s">
        <v>864</v>
      </c>
      <c r="L4" s="224" t="s">
        <v>225</v>
      </c>
      <c r="M4" s="225" t="s">
        <v>867</v>
      </c>
      <c r="N4" s="119"/>
      <c r="O4" s="200" t="s">
        <v>350</v>
      </c>
      <c r="P4" s="201" t="s">
        <v>225</v>
      </c>
      <c r="Q4" s="200" t="s">
        <v>722</v>
      </c>
      <c r="R4" s="364" t="s">
        <v>866</v>
      </c>
      <c r="S4" s="227" t="s">
        <v>225</v>
      </c>
      <c r="T4" s="228" t="s">
        <v>865</v>
      </c>
      <c r="U4" s="176" t="s">
        <v>350</v>
      </c>
      <c r="V4" s="194" t="s">
        <v>225</v>
      </c>
      <c r="W4" s="202" t="s">
        <v>722</v>
      </c>
      <c r="X4" s="214" t="s">
        <v>872</v>
      </c>
      <c r="Y4" s="216" t="s">
        <v>873</v>
      </c>
      <c r="Z4" s="215" t="s">
        <v>225</v>
      </c>
      <c r="AA4" s="215" t="s">
        <v>874</v>
      </c>
      <c r="AB4" s="176" t="s">
        <v>350</v>
      </c>
      <c r="AC4" s="194" t="s">
        <v>225</v>
      </c>
      <c r="AD4" s="116" t="s">
        <v>670</v>
      </c>
      <c r="AE4" s="217" t="s">
        <v>346</v>
      </c>
      <c r="AF4" s="218" t="s">
        <v>225</v>
      </c>
      <c r="AG4" s="219" t="s">
        <v>865</v>
      </c>
      <c r="AH4" s="217" t="s">
        <v>225</v>
      </c>
      <c r="AI4" s="325" t="s">
        <v>348</v>
      </c>
      <c r="AJ4" s="325" t="s">
        <v>349</v>
      </c>
      <c r="AK4" s="325" t="s">
        <v>630</v>
      </c>
      <c r="AL4" s="326" t="s">
        <v>671</v>
      </c>
      <c r="AM4" s="126"/>
      <c r="AN4" s="349" t="s">
        <v>225</v>
      </c>
      <c r="AO4" s="349" t="s">
        <v>594</v>
      </c>
      <c r="AP4" s="349" t="s">
        <v>844</v>
      </c>
      <c r="AQ4" s="349" t="s">
        <v>845</v>
      </c>
      <c r="AR4" s="123"/>
      <c r="AS4" s="123"/>
      <c r="AT4" s="118" t="s">
        <v>350</v>
      </c>
      <c r="AU4" s="116" t="s">
        <v>355</v>
      </c>
      <c r="AV4" s="116" t="s">
        <v>362</v>
      </c>
      <c r="AW4" s="116" t="s">
        <v>363</v>
      </c>
      <c r="AX4" s="116" t="s">
        <v>364</v>
      </c>
      <c r="AY4" s="116" t="s">
        <v>365</v>
      </c>
      <c r="AZ4" s="117" t="s">
        <v>361</v>
      </c>
      <c r="BA4" s="116" t="s">
        <v>350</v>
      </c>
      <c r="BB4" s="116" t="s">
        <v>351</v>
      </c>
      <c r="BC4" s="116" t="s">
        <v>354</v>
      </c>
      <c r="BD4" s="116" t="s">
        <v>355</v>
      </c>
      <c r="BE4" s="116" t="s">
        <v>357</v>
      </c>
      <c r="BF4" s="116" t="s">
        <v>358</v>
      </c>
      <c r="BG4" s="116" t="s">
        <v>359</v>
      </c>
      <c r="BH4" s="116" t="s">
        <v>360</v>
      </c>
      <c r="BI4" s="116" t="s">
        <v>670</v>
      </c>
      <c r="BJ4" s="120" t="s">
        <v>346</v>
      </c>
    </row>
    <row r="5" spans="1:62" ht="15" customHeight="1" x14ac:dyDescent="0.3">
      <c r="A5" s="177" t="s">
        <v>327</v>
      </c>
      <c r="B5" s="171" t="s">
        <v>753</v>
      </c>
      <c r="C5" s="172">
        <v>441204</v>
      </c>
      <c r="D5" s="173">
        <v>387372</v>
      </c>
      <c r="E5" s="178">
        <f>D5/C5</f>
        <v>0.87798841352299617</v>
      </c>
      <c r="F5" s="185">
        <v>142</v>
      </c>
      <c r="G5" s="173">
        <f>F5*C5</f>
        <v>62650968</v>
      </c>
      <c r="H5" s="186">
        <f>(G5/1000000)*1120.55</f>
        <v>70203.542192399997</v>
      </c>
      <c r="I5" s="207">
        <v>0.35</v>
      </c>
      <c r="J5" s="204">
        <f>I5*H5</f>
        <v>24571.239767339997</v>
      </c>
      <c r="K5" s="141">
        <f>J5*E5</f>
        <v>21573.263821619999</v>
      </c>
      <c r="L5" s="392" t="s">
        <v>748</v>
      </c>
      <c r="M5" s="190">
        <f>K116</f>
        <v>169.84680597499997</v>
      </c>
      <c r="N5" s="196"/>
      <c r="O5" s="177" t="s">
        <v>327</v>
      </c>
      <c r="P5" s="171">
        <v>10190003</v>
      </c>
      <c r="Q5" s="170"/>
      <c r="R5" s="292">
        <f>Input!P3</f>
        <v>0</v>
      </c>
      <c r="S5" s="392" t="s">
        <v>748</v>
      </c>
      <c r="T5" s="190">
        <f>R118</f>
        <v>0</v>
      </c>
      <c r="U5" s="177" t="s">
        <v>327</v>
      </c>
      <c r="V5" s="171" t="s">
        <v>753</v>
      </c>
      <c r="W5" s="173"/>
      <c r="X5" s="173">
        <f>Input!Q3</f>
        <v>0</v>
      </c>
      <c r="Y5" s="141">
        <f t="shared" ref="Y5:Y68" si="0">X5*I5</f>
        <v>0</v>
      </c>
      <c r="Z5" s="392" t="s">
        <v>748</v>
      </c>
      <c r="AA5" s="211">
        <f>Y116</f>
        <v>0</v>
      </c>
      <c r="AB5" s="177" t="s">
        <v>327</v>
      </c>
      <c r="AC5" s="171" t="s">
        <v>753</v>
      </c>
      <c r="AD5" s="4">
        <f>Input!R3</f>
        <v>0</v>
      </c>
      <c r="AE5" s="192">
        <f t="shared" ref="AE5:AE68" si="1">AD5*I5</f>
        <v>0</v>
      </c>
      <c r="AF5" s="392" t="s">
        <v>748</v>
      </c>
      <c r="AG5" s="220">
        <f>AE116</f>
        <v>0</v>
      </c>
      <c r="AH5" s="395" t="s">
        <v>748</v>
      </c>
      <c r="AI5" s="128">
        <f t="shared" ref="AI5:AI36" si="2">T5</f>
        <v>0</v>
      </c>
      <c r="AJ5" s="129">
        <f t="shared" ref="AJ5:AJ36" si="3">AA5</f>
        <v>0</v>
      </c>
      <c r="AK5" s="129">
        <f>AG5</f>
        <v>0</v>
      </c>
      <c r="AL5" s="327">
        <f>SUM(AI5:AK5)</f>
        <v>0</v>
      </c>
      <c r="AM5" s="127"/>
      <c r="AN5" s="392" t="s">
        <v>748</v>
      </c>
      <c r="AO5" s="350">
        <f t="shared" ref="AO5:AO36" si="4">M5</f>
        <v>169.84680597499997</v>
      </c>
      <c r="AP5" s="351">
        <f>AL5</f>
        <v>0</v>
      </c>
      <c r="AQ5" s="350">
        <f>SUM(AO5:AP5)</f>
        <v>169.84680597499997</v>
      </c>
      <c r="AR5" s="124"/>
      <c r="AS5" s="124"/>
      <c r="AT5" s="89" t="s">
        <v>335</v>
      </c>
      <c r="AU5" s="16">
        <v>14050005</v>
      </c>
      <c r="AV5" s="467">
        <v>2965</v>
      </c>
      <c r="AW5" s="92"/>
      <c r="AX5" s="92"/>
      <c r="AY5" s="92"/>
      <c r="AZ5" s="16"/>
      <c r="BA5" s="16" t="s">
        <v>327</v>
      </c>
      <c r="BB5" s="16" t="s">
        <v>63</v>
      </c>
      <c r="BC5" s="16">
        <v>0</v>
      </c>
      <c r="BD5" s="16"/>
      <c r="BE5" s="16">
        <v>0</v>
      </c>
      <c r="BF5" s="16">
        <v>0</v>
      </c>
      <c r="BG5" s="16">
        <v>0</v>
      </c>
      <c r="BH5" s="16">
        <v>0</v>
      </c>
      <c r="BI5" s="16">
        <v>0</v>
      </c>
      <c r="BJ5" s="90">
        <v>0</v>
      </c>
    </row>
    <row r="6" spans="1:62" ht="14.4" customHeight="1" x14ac:dyDescent="0.3">
      <c r="A6" s="177" t="s">
        <v>327</v>
      </c>
      <c r="B6" s="171" t="s">
        <v>754</v>
      </c>
      <c r="C6" s="173">
        <f>$C$5</f>
        <v>441204</v>
      </c>
      <c r="D6" s="173">
        <v>49080</v>
      </c>
      <c r="E6" s="178">
        <f t="shared" ref="E6:E69" si="5">D6/C6</f>
        <v>0.11124105855794598</v>
      </c>
      <c r="F6" s="187">
        <f>$F$5</f>
        <v>142</v>
      </c>
      <c r="G6" s="173">
        <f t="shared" ref="G6:G69" si="6">F6*C6</f>
        <v>62650968</v>
      </c>
      <c r="H6" s="178">
        <f>$H$5</f>
        <v>70203.542192399997</v>
      </c>
      <c r="I6" s="208">
        <f>$I$5</f>
        <v>0.35</v>
      </c>
      <c r="J6" s="204">
        <f>I6*H6</f>
        <v>24571.239767339997</v>
      </c>
      <c r="K6" s="141">
        <f t="shared" ref="K6:K69" si="7">J6*E6</f>
        <v>2733.3307217999995</v>
      </c>
      <c r="L6" s="392" t="s">
        <v>749</v>
      </c>
      <c r="M6" s="190">
        <f>K117</f>
        <v>2.066854475</v>
      </c>
      <c r="N6" s="197"/>
      <c r="O6" s="177" t="s">
        <v>327</v>
      </c>
      <c r="P6" s="171">
        <v>10190004</v>
      </c>
      <c r="Q6" s="170"/>
      <c r="R6" s="292">
        <f>Input!P4</f>
        <v>0</v>
      </c>
      <c r="S6" s="392" t="s">
        <v>749</v>
      </c>
      <c r="T6" s="190">
        <f>R119</f>
        <v>0</v>
      </c>
      <c r="U6" s="177" t="s">
        <v>327</v>
      </c>
      <c r="V6" s="171" t="s">
        <v>754</v>
      </c>
      <c r="W6" s="173"/>
      <c r="X6" s="173">
        <f>Input!Q4</f>
        <v>0</v>
      </c>
      <c r="Y6" s="141">
        <f t="shared" si="0"/>
        <v>0</v>
      </c>
      <c r="Z6" s="392" t="s">
        <v>749</v>
      </c>
      <c r="AA6" s="211">
        <f>Y117</f>
        <v>0</v>
      </c>
      <c r="AB6" s="177" t="s">
        <v>327</v>
      </c>
      <c r="AC6" s="171" t="s">
        <v>754</v>
      </c>
      <c r="AD6" s="170">
        <f>Input!R4</f>
        <v>0</v>
      </c>
      <c r="AE6" s="192">
        <f t="shared" si="1"/>
        <v>0</v>
      </c>
      <c r="AF6" s="392" t="s">
        <v>749</v>
      </c>
      <c r="AG6" s="195">
        <f>AE117</f>
        <v>0</v>
      </c>
      <c r="AH6" s="395" t="s">
        <v>749</v>
      </c>
      <c r="AI6" s="128">
        <f t="shared" si="2"/>
        <v>0</v>
      </c>
      <c r="AJ6" s="129">
        <f t="shared" si="3"/>
        <v>0</v>
      </c>
      <c r="AK6" s="129">
        <f t="shared" ref="AK6:AK69" si="8">AG6</f>
        <v>0</v>
      </c>
      <c r="AL6" s="327">
        <f t="shared" ref="AL6:AL69" si="9">SUM(AI6:AK6)</f>
        <v>0</v>
      </c>
      <c r="AM6" s="127"/>
      <c r="AN6" s="392" t="s">
        <v>749</v>
      </c>
      <c r="AO6" s="350">
        <f t="shared" si="4"/>
        <v>2.066854475</v>
      </c>
      <c r="AP6" s="351">
        <f t="shared" ref="AP6:AP69" si="10">AL6</f>
        <v>0</v>
      </c>
      <c r="AQ6" s="350">
        <f t="shared" ref="AQ6:AQ69" si="11">SUM(AO6:AP6)</f>
        <v>2.066854475</v>
      </c>
      <c r="AR6" s="124"/>
      <c r="AS6" s="124"/>
      <c r="AT6" s="5" t="s">
        <v>319</v>
      </c>
      <c r="AU6" s="4">
        <v>14010005</v>
      </c>
      <c r="AV6" s="468"/>
      <c r="AW6" s="14"/>
      <c r="AX6" s="14"/>
      <c r="AY6" s="14"/>
      <c r="AZ6" s="4"/>
      <c r="BA6" s="4" t="s">
        <v>321</v>
      </c>
      <c r="BB6" s="4" t="s">
        <v>63</v>
      </c>
      <c r="BC6" s="4">
        <v>0</v>
      </c>
      <c r="BD6" s="4"/>
      <c r="BE6" s="4">
        <v>0</v>
      </c>
      <c r="BF6" s="4">
        <v>0</v>
      </c>
      <c r="BG6" s="4">
        <v>0</v>
      </c>
      <c r="BH6" s="4">
        <v>0</v>
      </c>
      <c r="BI6" s="4">
        <v>0</v>
      </c>
      <c r="BJ6" s="91">
        <v>0</v>
      </c>
    </row>
    <row r="7" spans="1:62" x14ac:dyDescent="0.3">
      <c r="A7" s="177" t="s">
        <v>327</v>
      </c>
      <c r="B7" s="171" t="s">
        <v>760</v>
      </c>
      <c r="C7" s="173">
        <f t="shared" ref="C7:C10" si="12">$C$5</f>
        <v>441204</v>
      </c>
      <c r="D7" s="173">
        <v>4048</v>
      </c>
      <c r="E7" s="178">
        <f t="shared" si="5"/>
        <v>9.1748941532715025E-3</v>
      </c>
      <c r="F7" s="187">
        <f t="shared" ref="F7:F10" si="13">$F$5</f>
        <v>142</v>
      </c>
      <c r="G7" s="173">
        <f t="shared" si="6"/>
        <v>62650968</v>
      </c>
      <c r="H7" s="178">
        <f t="shared" ref="H7:H10" si="14">$H$5</f>
        <v>70203.542192399997</v>
      </c>
      <c r="I7" s="208">
        <f>$I$5</f>
        <v>0.35</v>
      </c>
      <c r="J7" s="204">
        <f t="shared" ref="J7:J70" si="15">I7*H7</f>
        <v>24571.239767339997</v>
      </c>
      <c r="K7" s="141">
        <f t="shared" si="7"/>
        <v>225.43852407999998</v>
      </c>
      <c r="L7" s="392" t="s">
        <v>750</v>
      </c>
      <c r="M7" s="190">
        <f>K138</f>
        <v>3.4207029849999997</v>
      </c>
      <c r="N7" s="196"/>
      <c r="O7" s="177" t="s">
        <v>327</v>
      </c>
      <c r="P7" s="174">
        <v>10190010</v>
      </c>
      <c r="Q7" s="170"/>
      <c r="R7" s="292">
        <f>Input!P5</f>
        <v>0</v>
      </c>
      <c r="S7" s="392" t="s">
        <v>750</v>
      </c>
      <c r="T7" s="190">
        <f>R140</f>
        <v>0</v>
      </c>
      <c r="U7" s="177" t="s">
        <v>327</v>
      </c>
      <c r="V7" s="171" t="s">
        <v>760</v>
      </c>
      <c r="W7" s="173"/>
      <c r="X7" s="173">
        <f>Input!Q5</f>
        <v>0</v>
      </c>
      <c r="Y7" s="141">
        <f t="shared" si="0"/>
        <v>0</v>
      </c>
      <c r="Z7" s="392" t="s">
        <v>750</v>
      </c>
      <c r="AA7" s="211">
        <f>Y138</f>
        <v>0</v>
      </c>
      <c r="AB7" s="177" t="s">
        <v>327</v>
      </c>
      <c r="AC7" s="171" t="s">
        <v>760</v>
      </c>
      <c r="AD7" s="170">
        <f>Input!R5</f>
        <v>0</v>
      </c>
      <c r="AE7" s="192">
        <f t="shared" si="1"/>
        <v>0</v>
      </c>
      <c r="AF7" s="392" t="s">
        <v>750</v>
      </c>
      <c r="AG7" s="195">
        <f>AE138</f>
        <v>0</v>
      </c>
      <c r="AH7" s="395" t="s">
        <v>750</v>
      </c>
      <c r="AI7" s="128">
        <f t="shared" si="2"/>
        <v>0</v>
      </c>
      <c r="AJ7" s="129">
        <f t="shared" si="3"/>
        <v>0</v>
      </c>
      <c r="AK7" s="129">
        <f t="shared" si="8"/>
        <v>0</v>
      </c>
      <c r="AL7" s="327">
        <f t="shared" si="9"/>
        <v>0</v>
      </c>
      <c r="AM7" s="127"/>
      <c r="AN7" s="392" t="s">
        <v>750</v>
      </c>
      <c r="AO7" s="350">
        <f t="shared" si="4"/>
        <v>3.4207029849999997</v>
      </c>
      <c r="AP7" s="351">
        <f t="shared" si="10"/>
        <v>0</v>
      </c>
      <c r="AQ7" s="350">
        <f t="shared" si="11"/>
        <v>3.4207029849999997</v>
      </c>
      <c r="AR7" s="124"/>
      <c r="AS7" s="124"/>
      <c r="AT7" s="5" t="s">
        <v>326</v>
      </c>
      <c r="AU7" s="4">
        <v>14050007</v>
      </c>
      <c r="AV7" s="468"/>
      <c r="AW7" s="14"/>
      <c r="AX7" s="14"/>
      <c r="AY7" s="14"/>
      <c r="AZ7" s="4"/>
      <c r="BA7" s="4" t="s">
        <v>331</v>
      </c>
      <c r="BB7" s="4" t="s">
        <v>63</v>
      </c>
      <c r="BC7" s="4">
        <v>0</v>
      </c>
      <c r="BD7" s="4"/>
      <c r="BE7" s="4">
        <v>0</v>
      </c>
      <c r="BF7" s="4">
        <v>0</v>
      </c>
      <c r="BG7" s="4">
        <v>0</v>
      </c>
      <c r="BH7" s="4">
        <v>0</v>
      </c>
      <c r="BI7" s="4">
        <v>0</v>
      </c>
      <c r="BJ7" s="91">
        <v>0</v>
      </c>
    </row>
    <row r="8" spans="1:62" x14ac:dyDescent="0.3">
      <c r="A8" s="177" t="s">
        <v>327</v>
      </c>
      <c r="B8" s="171" t="s">
        <v>761</v>
      </c>
      <c r="C8" s="173">
        <f t="shared" si="12"/>
        <v>441204</v>
      </c>
      <c r="D8" s="173">
        <v>647</v>
      </c>
      <c r="E8" s="178">
        <f t="shared" si="5"/>
        <v>1.4664418273633059E-3</v>
      </c>
      <c r="F8" s="187">
        <f t="shared" si="13"/>
        <v>142</v>
      </c>
      <c r="G8" s="173">
        <f t="shared" si="6"/>
        <v>62650968</v>
      </c>
      <c r="H8" s="178">
        <f t="shared" si="14"/>
        <v>70203.542192399997</v>
      </c>
      <c r="I8" s="208">
        <f>$I$5</f>
        <v>0.35</v>
      </c>
      <c r="J8" s="204">
        <f t="shared" si="15"/>
        <v>24571.239767339997</v>
      </c>
      <c r="K8" s="141">
        <f t="shared" si="7"/>
        <v>36.032293744999997</v>
      </c>
      <c r="L8" s="392" t="s">
        <v>751</v>
      </c>
      <c r="M8" s="190">
        <f>SUM(K37,K202,K249)</f>
        <v>619.64571695249992</v>
      </c>
      <c r="N8" s="198"/>
      <c r="O8" s="177" t="s">
        <v>327</v>
      </c>
      <c r="P8" s="171">
        <v>10190011</v>
      </c>
      <c r="Q8" s="170"/>
      <c r="R8" s="292">
        <f>Input!P6</f>
        <v>0</v>
      </c>
      <c r="S8" s="392" t="s">
        <v>751</v>
      </c>
      <c r="T8" s="190">
        <f>SUM(R37,R204,R253)</f>
        <v>0</v>
      </c>
      <c r="U8" s="177" t="s">
        <v>327</v>
      </c>
      <c r="V8" s="171" t="s">
        <v>761</v>
      </c>
      <c r="W8" s="173"/>
      <c r="X8" s="173">
        <f>Input!Q6</f>
        <v>0</v>
      </c>
      <c r="Y8" s="141">
        <f t="shared" si="0"/>
        <v>0</v>
      </c>
      <c r="Z8" s="392" t="s">
        <v>751</v>
      </c>
      <c r="AA8" s="211">
        <f>SUM(Y37,Y202,Y248)</f>
        <v>0</v>
      </c>
      <c r="AB8" s="177" t="s">
        <v>327</v>
      </c>
      <c r="AC8" s="171" t="s">
        <v>761</v>
      </c>
      <c r="AD8" s="170">
        <f>Input!R6</f>
        <v>0</v>
      </c>
      <c r="AE8" s="192">
        <f t="shared" si="1"/>
        <v>0</v>
      </c>
      <c r="AF8" s="392" t="s">
        <v>751</v>
      </c>
      <c r="AG8" s="195">
        <f>SUM(AE37,AE202,AE248)</f>
        <v>0</v>
      </c>
      <c r="AH8" s="395" t="s">
        <v>751</v>
      </c>
      <c r="AI8" s="128">
        <f t="shared" si="2"/>
        <v>0</v>
      </c>
      <c r="AJ8" s="129">
        <f t="shared" si="3"/>
        <v>0</v>
      </c>
      <c r="AK8" s="129">
        <f t="shared" si="8"/>
        <v>0</v>
      </c>
      <c r="AL8" s="327">
        <f t="shared" si="9"/>
        <v>0</v>
      </c>
      <c r="AM8" s="127"/>
      <c r="AN8" s="392" t="s">
        <v>751</v>
      </c>
      <c r="AO8" s="350">
        <f t="shared" si="4"/>
        <v>619.64571695249992</v>
      </c>
      <c r="AP8" s="351">
        <f t="shared" si="10"/>
        <v>0</v>
      </c>
      <c r="AQ8" s="350">
        <f t="shared" si="11"/>
        <v>619.64571695249992</v>
      </c>
      <c r="AR8" s="124"/>
      <c r="AS8" s="124"/>
      <c r="AT8" s="5" t="s">
        <v>332</v>
      </c>
      <c r="AU8" s="4" t="s">
        <v>366</v>
      </c>
      <c r="AV8" s="4">
        <v>0</v>
      </c>
      <c r="AW8" s="14"/>
      <c r="AX8" s="14"/>
      <c r="AY8" s="14"/>
      <c r="AZ8" s="4"/>
      <c r="BA8" s="4" t="s">
        <v>322</v>
      </c>
      <c r="BB8" s="4" t="s">
        <v>63</v>
      </c>
      <c r="BC8" s="4">
        <v>0</v>
      </c>
      <c r="BD8" s="4"/>
      <c r="BE8" s="4">
        <v>0</v>
      </c>
      <c r="BF8" s="4">
        <v>0</v>
      </c>
      <c r="BG8" s="4">
        <v>0</v>
      </c>
      <c r="BH8" s="4">
        <v>0</v>
      </c>
      <c r="BI8" s="4">
        <v>0</v>
      </c>
      <c r="BJ8" s="91">
        <v>0</v>
      </c>
    </row>
    <row r="9" spans="1:62" ht="57.6" x14ac:dyDescent="0.3">
      <c r="A9" s="177" t="s">
        <v>327</v>
      </c>
      <c r="B9" s="171" t="s">
        <v>762</v>
      </c>
      <c r="C9" s="173">
        <f t="shared" si="12"/>
        <v>441204</v>
      </c>
      <c r="D9" s="173">
        <v>48</v>
      </c>
      <c r="E9" s="178">
        <f t="shared" si="5"/>
        <v>1.0879321130361466E-4</v>
      </c>
      <c r="F9" s="187">
        <f t="shared" si="13"/>
        <v>142</v>
      </c>
      <c r="G9" s="173">
        <f t="shared" si="6"/>
        <v>62650968</v>
      </c>
      <c r="H9" s="178">
        <f t="shared" si="14"/>
        <v>70203.542192399997</v>
      </c>
      <c r="I9" s="208">
        <f>$I$5</f>
        <v>0.35</v>
      </c>
      <c r="J9" s="204">
        <f t="shared" si="15"/>
        <v>24571.239767339997</v>
      </c>
      <c r="K9" s="141">
        <f t="shared" si="7"/>
        <v>2.67318408</v>
      </c>
      <c r="L9" s="392" t="s">
        <v>752</v>
      </c>
      <c r="M9" s="190">
        <f>SUM(K13,K46,K62,K68,K74,K118,K203,K250)</f>
        <v>53423.797583712498</v>
      </c>
      <c r="N9" s="196"/>
      <c r="O9" s="177" t="s">
        <v>327</v>
      </c>
      <c r="P9" s="171">
        <v>10190012</v>
      </c>
      <c r="Q9" s="170"/>
      <c r="R9" s="292">
        <f>Input!P7</f>
        <v>0</v>
      </c>
      <c r="S9" s="392" t="s">
        <v>752</v>
      </c>
      <c r="T9" s="190">
        <f>SUM(R13,R46,R63,R69,R75,R120,R205,R254)</f>
        <v>0</v>
      </c>
      <c r="U9" s="177" t="s">
        <v>327</v>
      </c>
      <c r="V9" s="171" t="s">
        <v>762</v>
      </c>
      <c r="W9" s="173"/>
      <c r="X9" s="173">
        <f>Input!Q7</f>
        <v>0</v>
      </c>
      <c r="Y9" s="141">
        <f t="shared" si="0"/>
        <v>0</v>
      </c>
      <c r="Z9" s="392" t="s">
        <v>752</v>
      </c>
      <c r="AA9" s="211">
        <f>SUM(Y13,Y46,Y62,Y68,Y74,Y118,Y203,Y249)</f>
        <v>0</v>
      </c>
      <c r="AB9" s="177" t="s">
        <v>327</v>
      </c>
      <c r="AC9" s="171" t="s">
        <v>762</v>
      </c>
      <c r="AD9" s="170">
        <f>Input!R7</f>
        <v>0</v>
      </c>
      <c r="AE9" s="192">
        <f t="shared" si="1"/>
        <v>0</v>
      </c>
      <c r="AF9" s="392" t="s">
        <v>752</v>
      </c>
      <c r="AG9" s="195">
        <f>SUM(AE13,AE46,AE62,AE68,AE74,AE118,AE203,AE249)</f>
        <v>0</v>
      </c>
      <c r="AH9" s="395" t="s">
        <v>752</v>
      </c>
      <c r="AI9" s="128">
        <f t="shared" si="2"/>
        <v>0</v>
      </c>
      <c r="AJ9" s="129">
        <f t="shared" si="3"/>
        <v>0</v>
      </c>
      <c r="AK9" s="129">
        <f t="shared" si="8"/>
        <v>0</v>
      </c>
      <c r="AL9" s="327">
        <f t="shared" si="9"/>
        <v>0</v>
      </c>
      <c r="AM9" s="127"/>
      <c r="AN9" s="392" t="s">
        <v>752</v>
      </c>
      <c r="AO9" s="350">
        <f t="shared" si="4"/>
        <v>53423.797583712498</v>
      </c>
      <c r="AP9" s="351">
        <f t="shared" si="10"/>
        <v>0</v>
      </c>
      <c r="AQ9" s="350">
        <f t="shared" si="11"/>
        <v>53423.797583712498</v>
      </c>
      <c r="AR9" s="124"/>
      <c r="AS9" s="124"/>
      <c r="AT9" s="5" t="s">
        <v>335</v>
      </c>
      <c r="AU9" s="13" t="s">
        <v>369</v>
      </c>
      <c r="AV9" s="14"/>
      <c r="AW9" s="15" t="s">
        <v>367</v>
      </c>
      <c r="AX9" s="14"/>
      <c r="AY9" s="14"/>
      <c r="AZ9" s="15" t="s">
        <v>368</v>
      </c>
      <c r="BA9" s="4"/>
      <c r="BB9" s="4"/>
      <c r="BC9" s="4"/>
      <c r="BD9" s="4"/>
      <c r="BE9" s="4"/>
      <c r="BF9" s="4"/>
      <c r="BG9" s="4"/>
      <c r="BH9" s="4"/>
      <c r="BI9" s="4"/>
      <c r="BJ9" s="91">
        <v>0</v>
      </c>
    </row>
    <row r="10" spans="1:62" ht="72" x14ac:dyDescent="0.3">
      <c r="A10" s="177" t="s">
        <v>327</v>
      </c>
      <c r="B10" s="171" t="s">
        <v>763</v>
      </c>
      <c r="C10" s="173">
        <f t="shared" si="12"/>
        <v>441204</v>
      </c>
      <c r="D10" s="173">
        <v>9</v>
      </c>
      <c r="E10" s="178">
        <f t="shared" si="5"/>
        <v>2.0398727119427748E-5</v>
      </c>
      <c r="F10" s="187">
        <f t="shared" si="13"/>
        <v>142</v>
      </c>
      <c r="G10" s="173">
        <f t="shared" si="6"/>
        <v>62650968</v>
      </c>
      <c r="H10" s="178">
        <f t="shared" si="14"/>
        <v>70203.542192399997</v>
      </c>
      <c r="I10" s="208">
        <f>$I$5</f>
        <v>0.35</v>
      </c>
      <c r="J10" s="204">
        <f t="shared" si="15"/>
        <v>24571.239767339997</v>
      </c>
      <c r="K10" s="141">
        <f t="shared" si="7"/>
        <v>0.50122201499999997</v>
      </c>
      <c r="L10" s="392" t="s">
        <v>753</v>
      </c>
      <c r="M10" s="190">
        <f>SUM(K5,K14,K35,K63,K69,K75,K85,K119,K191,K257)</f>
        <v>90879.543810457486</v>
      </c>
      <c r="N10" s="196"/>
      <c r="O10" s="177" t="s">
        <v>327</v>
      </c>
      <c r="P10" s="171">
        <v>10190013</v>
      </c>
      <c r="Q10" s="170"/>
      <c r="R10" s="292">
        <f>Input!P8</f>
        <v>0</v>
      </c>
      <c r="S10" s="392" t="s">
        <v>753</v>
      </c>
      <c r="T10" s="190">
        <f>SUM(R5,R14,R35,R64,R70,R76,R86,R121,R193,R261)</f>
        <v>0</v>
      </c>
      <c r="U10" s="177" t="s">
        <v>327</v>
      </c>
      <c r="V10" s="171" t="s">
        <v>763</v>
      </c>
      <c r="W10" s="173"/>
      <c r="X10" s="173">
        <f>Input!Q8</f>
        <v>0</v>
      </c>
      <c r="Y10" s="141">
        <f t="shared" si="0"/>
        <v>0</v>
      </c>
      <c r="Z10" s="392" t="s">
        <v>753</v>
      </c>
      <c r="AA10" s="211">
        <f>SUM(Y5,Y14,Y35,Y63,Y69,Y75,Y85,Y119,Y191,Y256)</f>
        <v>0</v>
      </c>
      <c r="AB10" s="177" t="s">
        <v>327</v>
      </c>
      <c r="AC10" s="171" t="s">
        <v>763</v>
      </c>
      <c r="AD10" s="170">
        <f>Input!R8</f>
        <v>0</v>
      </c>
      <c r="AE10" s="192">
        <f t="shared" si="1"/>
        <v>0</v>
      </c>
      <c r="AF10" s="392" t="s">
        <v>753</v>
      </c>
      <c r="AG10" s="195">
        <f>SUM(AE5,AE14,AE35,AE63,AE69,AE75,AE85,AE119,AE191,AE256)</f>
        <v>0</v>
      </c>
      <c r="AH10" s="395" t="s">
        <v>753</v>
      </c>
      <c r="AI10" s="128">
        <f t="shared" si="2"/>
        <v>0</v>
      </c>
      <c r="AJ10" s="129">
        <f t="shared" si="3"/>
        <v>0</v>
      </c>
      <c r="AK10" s="129">
        <f t="shared" si="8"/>
        <v>0</v>
      </c>
      <c r="AL10" s="327">
        <f t="shared" si="9"/>
        <v>0</v>
      </c>
      <c r="AM10" s="127"/>
      <c r="AN10" s="392" t="s">
        <v>753</v>
      </c>
      <c r="AO10" s="350">
        <f t="shared" si="4"/>
        <v>90879.543810457486</v>
      </c>
      <c r="AP10" s="351">
        <f t="shared" si="10"/>
        <v>0</v>
      </c>
      <c r="AQ10" s="350">
        <f t="shared" si="11"/>
        <v>90879.543810457486</v>
      </c>
      <c r="AR10" s="124"/>
      <c r="AS10" s="124"/>
      <c r="AT10" s="5" t="s">
        <v>319</v>
      </c>
      <c r="AU10" s="4">
        <v>14010005</v>
      </c>
      <c r="AV10" s="14"/>
      <c r="AW10" s="4">
        <v>21</v>
      </c>
      <c r="AX10" s="14"/>
      <c r="AY10" s="14"/>
      <c r="AZ10" s="13" t="s">
        <v>382</v>
      </c>
      <c r="BA10" s="4"/>
      <c r="BB10" s="4" t="s">
        <v>156</v>
      </c>
      <c r="BC10" s="4">
        <v>0</v>
      </c>
      <c r="BD10" s="4"/>
      <c r="BE10" s="4">
        <v>0</v>
      </c>
      <c r="BF10" s="4">
        <v>0</v>
      </c>
      <c r="BG10" s="4">
        <v>0</v>
      </c>
      <c r="BH10" s="4">
        <v>0</v>
      </c>
      <c r="BI10" s="4">
        <v>0</v>
      </c>
      <c r="BJ10" s="91">
        <v>0</v>
      </c>
    </row>
    <row r="11" spans="1:62" ht="57.6" x14ac:dyDescent="0.3">
      <c r="A11" s="179" t="s">
        <v>291</v>
      </c>
      <c r="B11" s="171" t="s">
        <v>801</v>
      </c>
      <c r="C11" s="172">
        <v>15356</v>
      </c>
      <c r="D11" s="173">
        <v>13911</v>
      </c>
      <c r="E11" s="178">
        <f t="shared" si="5"/>
        <v>0.90589997395154986</v>
      </c>
      <c r="F11" s="185">
        <v>258</v>
      </c>
      <c r="G11" s="173">
        <f t="shared" si="6"/>
        <v>3961848</v>
      </c>
      <c r="H11" s="186">
        <f>(G11/1000000)*1120.55</f>
        <v>4439.4487763999996</v>
      </c>
      <c r="I11" s="207">
        <v>0.35</v>
      </c>
      <c r="J11" s="204">
        <f t="shared" si="15"/>
        <v>1553.8070717399999</v>
      </c>
      <c r="K11" s="141">
        <f t="shared" si="7"/>
        <v>1407.5937858149998</v>
      </c>
      <c r="L11" s="392" t="s">
        <v>754</v>
      </c>
      <c r="M11" s="190">
        <f>SUM(K6,K47,K64,K100,K120)</f>
        <v>15314.479812187499</v>
      </c>
      <c r="N11" s="196"/>
      <c r="O11" s="179" t="s">
        <v>291</v>
      </c>
      <c r="P11" s="171">
        <v>13010002</v>
      </c>
      <c r="Q11" s="170"/>
      <c r="R11" s="292">
        <f>Input!P9</f>
        <v>0</v>
      </c>
      <c r="S11" s="392" t="s">
        <v>754</v>
      </c>
      <c r="T11" s="190">
        <f>SUM(R6,R47,R48,R65,R101,R122)</f>
        <v>85</v>
      </c>
      <c r="U11" s="179" t="s">
        <v>291</v>
      </c>
      <c r="V11" s="171" t="s">
        <v>801</v>
      </c>
      <c r="W11" s="173"/>
      <c r="X11" s="173">
        <f>Input!Q9</f>
        <v>0</v>
      </c>
      <c r="Y11" s="141">
        <f t="shared" si="0"/>
        <v>0</v>
      </c>
      <c r="Z11" s="392" t="s">
        <v>754</v>
      </c>
      <c r="AA11" s="211">
        <f>SUM(Y6,Y47,Y64,Y100,Y120)</f>
        <v>18340</v>
      </c>
      <c r="AB11" s="179" t="s">
        <v>291</v>
      </c>
      <c r="AC11" s="171" t="s">
        <v>801</v>
      </c>
      <c r="AD11" s="170">
        <f>Input!R9</f>
        <v>0</v>
      </c>
      <c r="AE11" s="192">
        <f t="shared" si="1"/>
        <v>0</v>
      </c>
      <c r="AF11" s="392" t="s">
        <v>754</v>
      </c>
      <c r="AG11" s="195">
        <f>SUM(AE6,AE47,AE64,AE100,AE120)</f>
        <v>0</v>
      </c>
      <c r="AH11" s="395" t="s">
        <v>754</v>
      </c>
      <c r="AI11" s="128">
        <f t="shared" si="2"/>
        <v>85</v>
      </c>
      <c r="AJ11" s="129">
        <f t="shared" si="3"/>
        <v>18340</v>
      </c>
      <c r="AK11" s="129">
        <f t="shared" si="8"/>
        <v>0</v>
      </c>
      <c r="AL11" s="327">
        <f t="shared" si="9"/>
        <v>18425</v>
      </c>
      <c r="AM11" s="127"/>
      <c r="AN11" s="392" t="s">
        <v>754</v>
      </c>
      <c r="AO11" s="350">
        <f t="shared" si="4"/>
        <v>15314.479812187499</v>
      </c>
      <c r="AP11" s="351">
        <f t="shared" si="10"/>
        <v>18425</v>
      </c>
      <c r="AQ11" s="350">
        <f t="shared" si="11"/>
        <v>33739.479812187499</v>
      </c>
      <c r="AR11" s="124"/>
      <c r="AS11" s="124"/>
      <c r="AT11" s="5" t="s">
        <v>326</v>
      </c>
      <c r="AU11" s="4">
        <v>14050007</v>
      </c>
      <c r="AV11" s="14"/>
      <c r="AW11" s="4">
        <v>100</v>
      </c>
      <c r="AX11" s="14"/>
      <c r="AY11" s="14"/>
      <c r="AZ11" s="13" t="s">
        <v>383</v>
      </c>
      <c r="BA11" s="4" t="s">
        <v>319</v>
      </c>
      <c r="BB11" s="4" t="s">
        <v>156</v>
      </c>
      <c r="BC11" s="4">
        <v>2000</v>
      </c>
      <c r="BD11" s="4">
        <v>14010005</v>
      </c>
      <c r="BE11" s="4">
        <v>1979</v>
      </c>
      <c r="BF11" s="4">
        <v>21</v>
      </c>
      <c r="BG11" s="4">
        <v>0</v>
      </c>
      <c r="BH11" s="4">
        <v>0</v>
      </c>
      <c r="BI11" s="4">
        <v>2000</v>
      </c>
      <c r="BJ11" s="91">
        <v>700</v>
      </c>
    </row>
    <row r="12" spans="1:62" ht="57.6" x14ac:dyDescent="0.3">
      <c r="A12" s="179" t="s">
        <v>291</v>
      </c>
      <c r="B12" s="171" t="s">
        <v>802</v>
      </c>
      <c r="C12" s="173">
        <f>$C$11</f>
        <v>15356</v>
      </c>
      <c r="D12" s="173">
        <v>1445</v>
      </c>
      <c r="E12" s="178">
        <f t="shared" si="5"/>
        <v>9.4100026048450122E-2</v>
      </c>
      <c r="F12" s="187">
        <f>$F$11</f>
        <v>258</v>
      </c>
      <c r="G12" s="173">
        <f t="shared" si="6"/>
        <v>3961848</v>
      </c>
      <c r="H12" s="178">
        <f>$H$11</f>
        <v>4439.4487763999996</v>
      </c>
      <c r="I12" s="208">
        <f>$I$11</f>
        <v>0.35</v>
      </c>
      <c r="J12" s="204">
        <f t="shared" si="15"/>
        <v>1553.8070717399999</v>
      </c>
      <c r="K12" s="141">
        <f t="shared" si="7"/>
        <v>146.21328592500001</v>
      </c>
      <c r="L12" s="392" t="s">
        <v>755</v>
      </c>
      <c r="M12" s="190">
        <f>SUM(K33,K36,K101,K121,K139,K258)</f>
        <v>24200.788066385008</v>
      </c>
      <c r="N12" s="196"/>
      <c r="O12" s="179" t="s">
        <v>291</v>
      </c>
      <c r="P12" s="171">
        <v>13010003</v>
      </c>
      <c r="Q12" s="170"/>
      <c r="R12" s="292">
        <f>Input!P10</f>
        <v>0</v>
      </c>
      <c r="S12" s="392" t="s">
        <v>755</v>
      </c>
      <c r="T12" s="190">
        <f>SUM(R33,R36,R102,R123,R141,R262)</f>
        <v>230</v>
      </c>
      <c r="U12" s="179" t="s">
        <v>291</v>
      </c>
      <c r="V12" s="171" t="s">
        <v>802</v>
      </c>
      <c r="W12" s="173"/>
      <c r="X12" s="173">
        <f>Input!Q10</f>
        <v>0</v>
      </c>
      <c r="Y12" s="141">
        <f t="shared" si="0"/>
        <v>0</v>
      </c>
      <c r="Z12" s="392" t="s">
        <v>755</v>
      </c>
      <c r="AA12" s="211">
        <f>SUM(Y33,Y36,Y101,Y121,Y139,Y257)</f>
        <v>0</v>
      </c>
      <c r="AB12" s="179" t="s">
        <v>291</v>
      </c>
      <c r="AC12" s="171" t="s">
        <v>802</v>
      </c>
      <c r="AD12" s="170">
        <f>Input!R10</f>
        <v>0</v>
      </c>
      <c r="AE12" s="192">
        <f t="shared" si="1"/>
        <v>0</v>
      </c>
      <c r="AF12" s="392" t="s">
        <v>755</v>
      </c>
      <c r="AG12" s="195">
        <f>SUM(AE33,AE36,AE101,AE121,AE139,AE257)</f>
        <v>0</v>
      </c>
      <c r="AH12" s="395" t="s">
        <v>755</v>
      </c>
      <c r="AI12" s="128">
        <f t="shared" si="2"/>
        <v>230</v>
      </c>
      <c r="AJ12" s="129">
        <f t="shared" si="3"/>
        <v>0</v>
      </c>
      <c r="AK12" s="129">
        <f t="shared" si="8"/>
        <v>0</v>
      </c>
      <c r="AL12" s="327">
        <f t="shared" si="9"/>
        <v>230</v>
      </c>
      <c r="AM12" s="127"/>
      <c r="AN12" s="392" t="s">
        <v>755</v>
      </c>
      <c r="AO12" s="350">
        <f t="shared" si="4"/>
        <v>24200.788066385008</v>
      </c>
      <c r="AP12" s="351">
        <f t="shared" si="10"/>
        <v>230</v>
      </c>
      <c r="AQ12" s="350">
        <f t="shared" si="11"/>
        <v>24430.788066385008</v>
      </c>
      <c r="AR12" s="124"/>
      <c r="AS12" s="124"/>
      <c r="AT12" s="5" t="s">
        <v>332</v>
      </c>
      <c r="AU12" s="4">
        <v>14050001</v>
      </c>
      <c r="AV12" s="14"/>
      <c r="AW12" s="4">
        <v>500</v>
      </c>
      <c r="AX12" s="14"/>
      <c r="AY12" s="14"/>
      <c r="AZ12" s="13" t="s">
        <v>384</v>
      </c>
      <c r="BA12" s="4" t="s">
        <v>329</v>
      </c>
      <c r="BB12" s="4" t="s">
        <v>156</v>
      </c>
      <c r="BC12" s="4">
        <v>0</v>
      </c>
      <c r="BD12" s="4"/>
      <c r="BE12" s="4">
        <v>0</v>
      </c>
      <c r="BF12" s="4">
        <v>0</v>
      </c>
      <c r="BG12" s="4">
        <v>0</v>
      </c>
      <c r="BH12" s="4">
        <v>0</v>
      </c>
      <c r="BI12" s="4">
        <v>0</v>
      </c>
      <c r="BJ12" s="91">
        <v>0</v>
      </c>
    </row>
    <row r="13" spans="1:62" x14ac:dyDescent="0.3">
      <c r="A13" s="177" t="s">
        <v>321</v>
      </c>
      <c r="B13" s="171" t="s">
        <v>752</v>
      </c>
      <c r="C13" s="172">
        <v>540297</v>
      </c>
      <c r="D13" s="173">
        <v>146836</v>
      </c>
      <c r="E13" s="178">
        <f t="shared" si="5"/>
        <v>0.27176904554346959</v>
      </c>
      <c r="F13" s="185">
        <v>164</v>
      </c>
      <c r="G13" s="173">
        <f t="shared" si="6"/>
        <v>88608708</v>
      </c>
      <c r="H13" s="186">
        <f>(G13/1000000)*1120.55</f>
        <v>99290.487749399981</v>
      </c>
      <c r="I13" s="207">
        <v>0.35</v>
      </c>
      <c r="J13" s="204">
        <f t="shared" si="15"/>
        <v>34751.67071228999</v>
      </c>
      <c r="K13" s="141">
        <f t="shared" si="7"/>
        <v>9444.4283805199957</v>
      </c>
      <c r="L13" s="392" t="s">
        <v>756</v>
      </c>
      <c r="M13" s="190">
        <f>SUM(K34,K140,K259)</f>
        <v>8620.9323756499998</v>
      </c>
      <c r="N13" s="196"/>
      <c r="O13" s="177" t="s">
        <v>321</v>
      </c>
      <c r="P13" s="171">
        <v>10190002</v>
      </c>
      <c r="Q13" s="170"/>
      <c r="R13" s="292">
        <f>Input!P11</f>
        <v>0</v>
      </c>
      <c r="S13" s="392" t="s">
        <v>756</v>
      </c>
      <c r="T13" s="190">
        <f>SUM(R34,R142,R263)</f>
        <v>0</v>
      </c>
      <c r="U13" s="177" t="s">
        <v>321</v>
      </c>
      <c r="V13" s="171" t="s">
        <v>752</v>
      </c>
      <c r="W13" s="173"/>
      <c r="X13" s="173">
        <f>Input!Q11</f>
        <v>0</v>
      </c>
      <c r="Y13" s="141">
        <f t="shared" si="0"/>
        <v>0</v>
      </c>
      <c r="Z13" s="392" t="s">
        <v>756</v>
      </c>
      <c r="AA13" s="211">
        <f>SUM(Y34,Y140,Y258)</f>
        <v>0</v>
      </c>
      <c r="AB13" s="177" t="s">
        <v>321</v>
      </c>
      <c r="AC13" s="171" t="s">
        <v>752</v>
      </c>
      <c r="AD13" s="170">
        <f>Input!R11</f>
        <v>0</v>
      </c>
      <c r="AE13" s="192">
        <f t="shared" si="1"/>
        <v>0</v>
      </c>
      <c r="AF13" s="392" t="s">
        <v>756</v>
      </c>
      <c r="AG13" s="195">
        <f>SUM(AE34,AE140,AE258)</f>
        <v>0</v>
      </c>
      <c r="AH13" s="395" t="s">
        <v>756</v>
      </c>
      <c r="AI13" s="128">
        <f t="shared" si="2"/>
        <v>0</v>
      </c>
      <c r="AJ13" s="129">
        <f t="shared" si="3"/>
        <v>0</v>
      </c>
      <c r="AK13" s="129">
        <f t="shared" si="8"/>
        <v>0</v>
      </c>
      <c r="AL13" s="327">
        <f t="shared" si="9"/>
        <v>0</v>
      </c>
      <c r="AM13" s="127"/>
      <c r="AN13" s="392" t="s">
        <v>756</v>
      </c>
      <c r="AO13" s="350">
        <f t="shared" si="4"/>
        <v>8620.9323756499998</v>
      </c>
      <c r="AP13" s="351">
        <f t="shared" si="10"/>
        <v>0</v>
      </c>
      <c r="AQ13" s="350">
        <f t="shared" si="11"/>
        <v>8620.9323756499998</v>
      </c>
      <c r="AR13" s="124"/>
      <c r="AS13" s="124"/>
      <c r="AT13" s="5" t="s">
        <v>335</v>
      </c>
      <c r="AU13" s="4"/>
      <c r="AV13" s="14"/>
      <c r="AW13" s="14"/>
      <c r="AX13" s="4">
        <v>0</v>
      </c>
      <c r="AY13" s="14"/>
      <c r="AZ13" s="4"/>
      <c r="BA13" s="4" t="s">
        <v>167</v>
      </c>
      <c r="BB13" s="4" t="s">
        <v>167</v>
      </c>
      <c r="BC13" s="4">
        <v>0</v>
      </c>
      <c r="BD13" s="4"/>
      <c r="BE13" s="4">
        <v>0</v>
      </c>
      <c r="BF13" s="4">
        <v>0</v>
      </c>
      <c r="BG13" s="4">
        <v>0</v>
      </c>
      <c r="BH13" s="4">
        <v>0</v>
      </c>
      <c r="BI13" s="4">
        <v>0</v>
      </c>
      <c r="BJ13" s="91">
        <v>0</v>
      </c>
    </row>
    <row r="14" spans="1:62" x14ac:dyDescent="0.3">
      <c r="A14" s="177" t="s">
        <v>321</v>
      </c>
      <c r="B14" s="171" t="s">
        <v>753</v>
      </c>
      <c r="C14" s="173">
        <f>$C$13</f>
        <v>540297</v>
      </c>
      <c r="D14" s="173">
        <v>388160</v>
      </c>
      <c r="E14" s="178">
        <f t="shared" si="5"/>
        <v>0.71841968398862111</v>
      </c>
      <c r="F14" s="187">
        <f>$F$13</f>
        <v>164</v>
      </c>
      <c r="G14" s="173">
        <f t="shared" si="6"/>
        <v>88608708</v>
      </c>
      <c r="H14" s="178">
        <f>$H$13</f>
        <v>99290.487749399981</v>
      </c>
      <c r="I14" s="208">
        <f>$I$13</f>
        <v>0.35</v>
      </c>
      <c r="J14" s="204">
        <f t="shared" si="15"/>
        <v>34751.67071228999</v>
      </c>
      <c r="K14" s="141">
        <f t="shared" si="7"/>
        <v>24966.284291199994</v>
      </c>
      <c r="L14" s="392" t="s">
        <v>757</v>
      </c>
      <c r="M14" s="190">
        <f>SUM(K141,K260)</f>
        <v>21246.080366034999</v>
      </c>
      <c r="N14" s="196"/>
      <c r="O14" s="177" t="s">
        <v>321</v>
      </c>
      <c r="P14" s="171">
        <v>10190003</v>
      </c>
      <c r="Q14" s="170"/>
      <c r="R14" s="292">
        <f>Input!P12</f>
        <v>0</v>
      </c>
      <c r="S14" s="392" t="s">
        <v>757</v>
      </c>
      <c r="T14" s="190">
        <f>SUM(R143,R264)</f>
        <v>0</v>
      </c>
      <c r="U14" s="177" t="s">
        <v>321</v>
      </c>
      <c r="V14" s="171" t="s">
        <v>753</v>
      </c>
      <c r="W14" s="173"/>
      <c r="X14" s="173">
        <f>Input!Q12</f>
        <v>0</v>
      </c>
      <c r="Y14" s="141">
        <f t="shared" si="0"/>
        <v>0</v>
      </c>
      <c r="Z14" s="392" t="s">
        <v>757</v>
      </c>
      <c r="AA14" s="211">
        <f>SUM(Y141,Y259)</f>
        <v>1575</v>
      </c>
      <c r="AB14" s="177" t="s">
        <v>321</v>
      </c>
      <c r="AC14" s="171" t="s">
        <v>753</v>
      </c>
      <c r="AD14" s="170">
        <f>Input!R12</f>
        <v>0</v>
      </c>
      <c r="AE14" s="192">
        <f t="shared" si="1"/>
        <v>0</v>
      </c>
      <c r="AF14" s="392" t="s">
        <v>757</v>
      </c>
      <c r="AG14" s="195">
        <f>SUM(AE141,AE259)</f>
        <v>0</v>
      </c>
      <c r="AH14" s="395" t="s">
        <v>757</v>
      </c>
      <c r="AI14" s="128">
        <f t="shared" si="2"/>
        <v>0</v>
      </c>
      <c r="AJ14" s="129">
        <f t="shared" si="3"/>
        <v>1575</v>
      </c>
      <c r="AK14" s="129">
        <f t="shared" si="8"/>
        <v>0</v>
      </c>
      <c r="AL14" s="327">
        <f t="shared" si="9"/>
        <v>1575</v>
      </c>
      <c r="AM14" s="127"/>
      <c r="AN14" s="392" t="s">
        <v>757</v>
      </c>
      <c r="AO14" s="350">
        <f t="shared" si="4"/>
        <v>21246.080366034999</v>
      </c>
      <c r="AP14" s="351">
        <f t="shared" si="10"/>
        <v>1575</v>
      </c>
      <c r="AQ14" s="350">
        <f t="shared" si="11"/>
        <v>22821.080366034999</v>
      </c>
      <c r="AR14" s="124"/>
      <c r="AS14" s="124"/>
      <c r="AT14" s="5" t="s">
        <v>319</v>
      </c>
      <c r="AU14" s="4"/>
      <c r="AV14" s="14"/>
      <c r="AW14" s="14"/>
      <c r="AX14" s="4">
        <v>0</v>
      </c>
      <c r="AY14" s="14"/>
      <c r="AZ14" s="4"/>
      <c r="BA14" s="4" t="s">
        <v>318</v>
      </c>
      <c r="BB14" s="4" t="s">
        <v>63</v>
      </c>
      <c r="BC14" s="4">
        <v>0</v>
      </c>
      <c r="BD14" s="4"/>
      <c r="BE14" s="4">
        <v>0</v>
      </c>
      <c r="BF14" s="4">
        <v>0</v>
      </c>
      <c r="BG14" s="4">
        <v>0</v>
      </c>
      <c r="BH14" s="4">
        <v>0</v>
      </c>
      <c r="BI14" s="4">
        <v>0</v>
      </c>
      <c r="BJ14" s="91">
        <v>0</v>
      </c>
    </row>
    <row r="15" spans="1:62" x14ac:dyDescent="0.3">
      <c r="A15" s="177" t="s">
        <v>321</v>
      </c>
      <c r="B15" s="171" t="s">
        <v>760</v>
      </c>
      <c r="C15" s="173">
        <f t="shared" ref="C15:C18" si="16">$C$13</f>
        <v>540297</v>
      </c>
      <c r="D15" s="173">
        <v>2362</v>
      </c>
      <c r="E15" s="178">
        <f t="shared" si="5"/>
        <v>4.3716696557634044E-3</v>
      </c>
      <c r="F15" s="187">
        <f t="shared" ref="F15:F18" si="17">$F$13</f>
        <v>164</v>
      </c>
      <c r="G15" s="173">
        <f t="shared" si="6"/>
        <v>88608708</v>
      </c>
      <c r="H15" s="178">
        <f t="shared" ref="H15:H18" si="18">$H$13</f>
        <v>99290.487749399981</v>
      </c>
      <c r="I15" s="208">
        <f t="shared" ref="I15:I18" si="19">$I$13</f>
        <v>0.35</v>
      </c>
      <c r="J15" s="204">
        <f t="shared" si="15"/>
        <v>34751.67071228999</v>
      </c>
      <c r="K15" s="141">
        <f t="shared" si="7"/>
        <v>151.92282433999995</v>
      </c>
      <c r="L15" s="392" t="s">
        <v>758</v>
      </c>
      <c r="M15" s="190">
        <f>SUM(K142,K261)</f>
        <v>361.974067875</v>
      </c>
      <c r="N15" s="196"/>
      <c r="O15" s="177" t="s">
        <v>321</v>
      </c>
      <c r="P15" s="171">
        <v>10190010</v>
      </c>
      <c r="Q15" s="170"/>
      <c r="R15" s="292">
        <f>Input!P13</f>
        <v>0</v>
      </c>
      <c r="S15" s="392" t="s">
        <v>758</v>
      </c>
      <c r="T15" s="190">
        <f>SUM(R144,R265)</f>
        <v>0</v>
      </c>
      <c r="U15" s="177" t="s">
        <v>321</v>
      </c>
      <c r="V15" s="171" t="s">
        <v>760</v>
      </c>
      <c r="W15" s="173"/>
      <c r="X15" s="173">
        <f>Input!Q13</f>
        <v>0</v>
      </c>
      <c r="Y15" s="141">
        <f t="shared" si="0"/>
        <v>0</v>
      </c>
      <c r="Z15" s="392" t="s">
        <v>758</v>
      </c>
      <c r="AA15" s="211">
        <f>SUM(Y142,Y260)</f>
        <v>0</v>
      </c>
      <c r="AB15" s="177" t="s">
        <v>321</v>
      </c>
      <c r="AC15" s="171" t="s">
        <v>760</v>
      </c>
      <c r="AD15" s="170">
        <f>Input!R13</f>
        <v>0</v>
      </c>
      <c r="AE15" s="192">
        <f t="shared" si="1"/>
        <v>0</v>
      </c>
      <c r="AF15" s="392" t="s">
        <v>758</v>
      </c>
      <c r="AG15" s="195">
        <f>SUM(AE142,AE260)</f>
        <v>0</v>
      </c>
      <c r="AH15" s="395" t="s">
        <v>758</v>
      </c>
      <c r="AI15" s="128">
        <f t="shared" si="2"/>
        <v>0</v>
      </c>
      <c r="AJ15" s="129">
        <f t="shared" si="3"/>
        <v>0</v>
      </c>
      <c r="AK15" s="129">
        <f t="shared" si="8"/>
        <v>0</v>
      </c>
      <c r="AL15" s="327">
        <f t="shared" si="9"/>
        <v>0</v>
      </c>
      <c r="AM15" s="127"/>
      <c r="AN15" s="392" t="s">
        <v>758</v>
      </c>
      <c r="AO15" s="350">
        <f t="shared" si="4"/>
        <v>361.974067875</v>
      </c>
      <c r="AP15" s="351">
        <f t="shared" si="10"/>
        <v>0</v>
      </c>
      <c r="AQ15" s="350">
        <f t="shared" si="11"/>
        <v>361.974067875</v>
      </c>
      <c r="AR15" s="124"/>
      <c r="AS15" s="124"/>
      <c r="AT15" s="5" t="s">
        <v>326</v>
      </c>
      <c r="AU15" s="4"/>
      <c r="AV15" s="14"/>
      <c r="AW15" s="14"/>
      <c r="AX15" s="4">
        <v>0</v>
      </c>
      <c r="AY15" s="14"/>
      <c r="AZ15" s="4"/>
      <c r="BA15" s="4" t="s">
        <v>336</v>
      </c>
      <c r="BB15" s="4" t="s">
        <v>63</v>
      </c>
      <c r="BC15" s="4">
        <v>0</v>
      </c>
      <c r="BD15" s="4"/>
      <c r="BE15" s="4">
        <v>0</v>
      </c>
      <c r="BF15" s="4">
        <v>0</v>
      </c>
      <c r="BG15" s="4">
        <v>0</v>
      </c>
      <c r="BH15" s="4">
        <v>0</v>
      </c>
      <c r="BI15" s="4">
        <v>0</v>
      </c>
      <c r="BJ15" s="91">
        <v>0</v>
      </c>
    </row>
    <row r="16" spans="1:62" x14ac:dyDescent="0.3">
      <c r="A16" s="177" t="s">
        <v>321</v>
      </c>
      <c r="B16" s="171" t="s">
        <v>761</v>
      </c>
      <c r="C16" s="173">
        <f t="shared" si="16"/>
        <v>540297</v>
      </c>
      <c r="D16" s="173">
        <v>2932</v>
      </c>
      <c r="E16" s="178">
        <f t="shared" si="5"/>
        <v>5.4266449748934381E-3</v>
      </c>
      <c r="F16" s="187">
        <f t="shared" si="17"/>
        <v>164</v>
      </c>
      <c r="G16" s="173">
        <f t="shared" si="6"/>
        <v>88608708</v>
      </c>
      <c r="H16" s="178">
        <f t="shared" si="18"/>
        <v>99290.487749399981</v>
      </c>
      <c r="I16" s="208">
        <f t="shared" si="19"/>
        <v>0.35</v>
      </c>
      <c r="J16" s="204">
        <f t="shared" si="15"/>
        <v>34751.67071228999</v>
      </c>
      <c r="K16" s="141">
        <f t="shared" si="7"/>
        <v>188.58497923999994</v>
      </c>
      <c r="L16" s="392" t="s">
        <v>759</v>
      </c>
      <c r="M16" s="190">
        <f>K262</f>
        <v>131.88963143999999</v>
      </c>
      <c r="N16" s="196"/>
      <c r="O16" s="177" t="s">
        <v>321</v>
      </c>
      <c r="P16" s="171">
        <v>10190011</v>
      </c>
      <c r="Q16" s="170"/>
      <c r="R16" s="292">
        <f>Input!P14</f>
        <v>0</v>
      </c>
      <c r="S16" s="392" t="s">
        <v>759</v>
      </c>
      <c r="T16" s="190">
        <f>R266</f>
        <v>0</v>
      </c>
      <c r="U16" s="177" t="s">
        <v>321</v>
      </c>
      <c r="V16" s="171" t="s">
        <v>761</v>
      </c>
      <c r="W16" s="173"/>
      <c r="X16" s="173">
        <f>Input!Q14</f>
        <v>0</v>
      </c>
      <c r="Y16" s="141">
        <f t="shared" si="0"/>
        <v>0</v>
      </c>
      <c r="Z16" s="392" t="s">
        <v>759</v>
      </c>
      <c r="AA16" s="211">
        <f>Y261</f>
        <v>0</v>
      </c>
      <c r="AB16" s="177" t="s">
        <v>321</v>
      </c>
      <c r="AC16" s="171" t="s">
        <v>761</v>
      </c>
      <c r="AD16" s="170">
        <f>Input!R14</f>
        <v>0</v>
      </c>
      <c r="AE16" s="192">
        <f t="shared" si="1"/>
        <v>0</v>
      </c>
      <c r="AF16" s="392" t="s">
        <v>759</v>
      </c>
      <c r="AG16" s="195">
        <f>AE261</f>
        <v>0</v>
      </c>
      <c r="AH16" s="395" t="s">
        <v>759</v>
      </c>
      <c r="AI16" s="128">
        <f t="shared" si="2"/>
        <v>0</v>
      </c>
      <c r="AJ16" s="129">
        <f t="shared" si="3"/>
        <v>0</v>
      </c>
      <c r="AK16" s="129">
        <f t="shared" si="8"/>
        <v>0</v>
      </c>
      <c r="AL16" s="327">
        <f t="shared" si="9"/>
        <v>0</v>
      </c>
      <c r="AM16" s="127"/>
      <c r="AN16" s="392" t="s">
        <v>759</v>
      </c>
      <c r="AO16" s="350">
        <f t="shared" si="4"/>
        <v>131.88963143999999</v>
      </c>
      <c r="AP16" s="351">
        <f t="shared" si="10"/>
        <v>0</v>
      </c>
      <c r="AQ16" s="350">
        <f t="shared" si="11"/>
        <v>131.88963143999999</v>
      </c>
      <c r="AR16" s="124"/>
      <c r="AS16" s="124"/>
      <c r="AT16" s="5" t="s">
        <v>332</v>
      </c>
      <c r="AU16" s="4"/>
      <c r="AV16" s="14"/>
      <c r="AW16" s="14"/>
      <c r="AX16" s="4">
        <v>0</v>
      </c>
      <c r="AY16" s="14"/>
      <c r="AZ16" s="4"/>
      <c r="BA16" s="4" t="s">
        <v>288</v>
      </c>
      <c r="BB16" s="4" t="s">
        <v>182</v>
      </c>
      <c r="BC16" s="4">
        <v>0</v>
      </c>
      <c r="BD16" s="4"/>
      <c r="BE16" s="4">
        <v>0</v>
      </c>
      <c r="BF16" s="4">
        <v>0</v>
      </c>
      <c r="BG16" s="4">
        <v>0</v>
      </c>
      <c r="BH16" s="4">
        <v>0</v>
      </c>
      <c r="BI16" s="4">
        <v>0</v>
      </c>
      <c r="BJ16" s="91">
        <v>0</v>
      </c>
    </row>
    <row r="17" spans="1:62" x14ac:dyDescent="0.3">
      <c r="A17" s="177" t="s">
        <v>321</v>
      </c>
      <c r="B17" s="171" t="s">
        <v>762</v>
      </c>
      <c r="C17" s="173">
        <f t="shared" si="16"/>
        <v>540297</v>
      </c>
      <c r="D17" s="173">
        <v>4</v>
      </c>
      <c r="E17" s="178">
        <f t="shared" si="5"/>
        <v>7.4033355728423444E-6</v>
      </c>
      <c r="F17" s="187">
        <f t="shared" si="17"/>
        <v>164</v>
      </c>
      <c r="G17" s="173">
        <f t="shared" si="6"/>
        <v>88608708</v>
      </c>
      <c r="H17" s="178">
        <f t="shared" si="18"/>
        <v>99290.487749399981</v>
      </c>
      <c r="I17" s="208">
        <f t="shared" si="19"/>
        <v>0.35</v>
      </c>
      <c r="J17" s="204">
        <f t="shared" si="15"/>
        <v>34751.67071228999</v>
      </c>
      <c r="K17" s="141">
        <f t="shared" si="7"/>
        <v>0.25727827999999991</v>
      </c>
      <c r="L17" s="392" t="s">
        <v>760</v>
      </c>
      <c r="M17" s="190">
        <f>SUM(K7,K15,K76,K86,K192,K263)</f>
        <v>880.97416889999988</v>
      </c>
      <c r="N17" s="196"/>
      <c r="O17" s="177" t="s">
        <v>321</v>
      </c>
      <c r="P17" s="171">
        <v>10190012</v>
      </c>
      <c r="Q17" s="170"/>
      <c r="R17" s="292">
        <f>Input!P15</f>
        <v>0</v>
      </c>
      <c r="S17" s="392" t="s">
        <v>760</v>
      </c>
      <c r="T17" s="190">
        <f>SUM(R7,R15,R77,R87,R194,R267)</f>
        <v>0</v>
      </c>
      <c r="U17" s="177" t="s">
        <v>321</v>
      </c>
      <c r="V17" s="171" t="s">
        <v>762</v>
      </c>
      <c r="W17" s="173"/>
      <c r="X17" s="173">
        <f>Input!Q15</f>
        <v>0</v>
      </c>
      <c r="Y17" s="141">
        <f t="shared" si="0"/>
        <v>0</v>
      </c>
      <c r="Z17" s="392" t="s">
        <v>760</v>
      </c>
      <c r="AA17" s="211">
        <f>SUM(Y7,Y15,Y76,Y86,Y192,Y262)</f>
        <v>0</v>
      </c>
      <c r="AB17" s="177" t="s">
        <v>321</v>
      </c>
      <c r="AC17" s="171" t="s">
        <v>762</v>
      </c>
      <c r="AD17" s="170">
        <f>Input!R15</f>
        <v>0</v>
      </c>
      <c r="AE17" s="192">
        <f t="shared" si="1"/>
        <v>0</v>
      </c>
      <c r="AF17" s="392" t="s">
        <v>760</v>
      </c>
      <c r="AG17" s="195">
        <f>SUM(AE7,AE15,AE76,AE86,AE192,AE262)</f>
        <v>0</v>
      </c>
      <c r="AH17" s="395" t="s">
        <v>760</v>
      </c>
      <c r="AI17" s="128">
        <f t="shared" si="2"/>
        <v>0</v>
      </c>
      <c r="AJ17" s="129">
        <f t="shared" si="3"/>
        <v>0</v>
      </c>
      <c r="AK17" s="129">
        <f t="shared" si="8"/>
        <v>0</v>
      </c>
      <c r="AL17" s="327">
        <f t="shared" si="9"/>
        <v>0</v>
      </c>
      <c r="AM17" s="127"/>
      <c r="AN17" s="392" t="s">
        <v>760</v>
      </c>
      <c r="AO17" s="350">
        <f t="shared" si="4"/>
        <v>880.97416889999988</v>
      </c>
      <c r="AP17" s="351">
        <f t="shared" si="10"/>
        <v>0</v>
      </c>
      <c r="AQ17" s="350">
        <f t="shared" si="11"/>
        <v>880.97416889999988</v>
      </c>
      <c r="AR17" s="124"/>
      <c r="AS17" s="124"/>
      <c r="AT17" s="5" t="s">
        <v>335</v>
      </c>
      <c r="AU17" s="4" t="s">
        <v>366</v>
      </c>
      <c r="AV17" s="14"/>
      <c r="AW17" s="14"/>
      <c r="AX17" s="14"/>
      <c r="AY17" s="4">
        <v>0</v>
      </c>
      <c r="AZ17" s="4" t="s">
        <v>385</v>
      </c>
      <c r="BA17" s="4" t="s">
        <v>306</v>
      </c>
      <c r="BB17" s="4" t="s">
        <v>352</v>
      </c>
      <c r="BC17" s="4">
        <v>300</v>
      </c>
      <c r="BD17" s="4">
        <v>14010005</v>
      </c>
      <c r="BE17" s="466">
        <v>300</v>
      </c>
      <c r="BF17" s="466"/>
      <c r="BG17" s="466"/>
      <c r="BH17" s="466"/>
      <c r="BI17" s="4">
        <v>300</v>
      </c>
      <c r="BJ17" s="91">
        <v>105</v>
      </c>
    </row>
    <row r="18" spans="1:62" x14ac:dyDescent="0.3">
      <c r="A18" s="177" t="s">
        <v>321</v>
      </c>
      <c r="B18" s="171" t="s">
        <v>763</v>
      </c>
      <c r="C18" s="173">
        <f t="shared" si="16"/>
        <v>540297</v>
      </c>
      <c r="D18" s="173">
        <v>3</v>
      </c>
      <c r="E18" s="178">
        <f t="shared" si="5"/>
        <v>5.5525016796317583E-6</v>
      </c>
      <c r="F18" s="187">
        <f t="shared" si="17"/>
        <v>164</v>
      </c>
      <c r="G18" s="173">
        <f t="shared" si="6"/>
        <v>88608708</v>
      </c>
      <c r="H18" s="178">
        <f t="shared" si="18"/>
        <v>99290.487749399981</v>
      </c>
      <c r="I18" s="208">
        <f t="shared" si="19"/>
        <v>0.35</v>
      </c>
      <c r="J18" s="204">
        <f t="shared" si="15"/>
        <v>34751.67071228999</v>
      </c>
      <c r="K18" s="141">
        <f t="shared" si="7"/>
        <v>0.19295870999999995</v>
      </c>
      <c r="L18" s="392" t="s">
        <v>761</v>
      </c>
      <c r="M18" s="190">
        <f>SUM(K8,K16,K77,K87,K193)</f>
        <v>435.26425692750001</v>
      </c>
      <c r="N18" s="196"/>
      <c r="O18" s="177" t="s">
        <v>321</v>
      </c>
      <c r="P18" s="171">
        <v>10190013</v>
      </c>
      <c r="Q18" s="170"/>
      <c r="R18" s="292">
        <f>Input!P16</f>
        <v>0</v>
      </c>
      <c r="S18" s="392" t="s">
        <v>761</v>
      </c>
      <c r="T18" s="190">
        <f>SUM(R8,R16,R78,R88,R195)</f>
        <v>0</v>
      </c>
      <c r="U18" s="177" t="s">
        <v>321</v>
      </c>
      <c r="V18" s="171" t="s">
        <v>763</v>
      </c>
      <c r="W18" s="173"/>
      <c r="X18" s="173">
        <f>Input!Q16</f>
        <v>0</v>
      </c>
      <c r="Y18" s="141">
        <f t="shared" si="0"/>
        <v>0</v>
      </c>
      <c r="Z18" s="392" t="s">
        <v>761</v>
      </c>
      <c r="AA18" s="211">
        <f>SUM(Y8,Y16,Y77,Y87,Y193)</f>
        <v>0</v>
      </c>
      <c r="AB18" s="177" t="s">
        <v>321</v>
      </c>
      <c r="AC18" s="171" t="s">
        <v>763</v>
      </c>
      <c r="AD18" s="170">
        <f>Input!R16</f>
        <v>0</v>
      </c>
      <c r="AE18" s="192">
        <f t="shared" si="1"/>
        <v>0</v>
      </c>
      <c r="AF18" s="392" t="s">
        <v>761</v>
      </c>
      <c r="AG18" s="195">
        <f>SUM(AE8,AE16,AE77,AE87,AE193)</f>
        <v>0</v>
      </c>
      <c r="AH18" s="395" t="s">
        <v>761</v>
      </c>
      <c r="AI18" s="128">
        <f t="shared" si="2"/>
        <v>0</v>
      </c>
      <c r="AJ18" s="129">
        <f t="shared" si="3"/>
        <v>0</v>
      </c>
      <c r="AK18" s="129">
        <f t="shared" si="8"/>
        <v>0</v>
      </c>
      <c r="AL18" s="327">
        <f t="shared" si="9"/>
        <v>0</v>
      </c>
      <c r="AM18" s="127"/>
      <c r="AN18" s="392" t="s">
        <v>761</v>
      </c>
      <c r="AO18" s="350">
        <f t="shared" si="4"/>
        <v>435.26425692750001</v>
      </c>
      <c r="AP18" s="351">
        <f t="shared" si="10"/>
        <v>0</v>
      </c>
      <c r="AQ18" s="350">
        <f t="shared" si="11"/>
        <v>435.26425692750001</v>
      </c>
      <c r="AR18" s="124"/>
      <c r="AS18" s="124"/>
      <c r="AT18" s="5" t="s">
        <v>319</v>
      </c>
      <c r="AU18" s="4" t="s">
        <v>366</v>
      </c>
      <c r="AV18" s="14"/>
      <c r="AW18" s="14"/>
      <c r="AX18" s="14"/>
      <c r="AY18" s="4">
        <v>0</v>
      </c>
      <c r="AZ18" s="11" t="s">
        <v>385</v>
      </c>
      <c r="BA18" s="4" t="s">
        <v>335</v>
      </c>
      <c r="BB18" s="4" t="s">
        <v>353</v>
      </c>
      <c r="BC18" s="4">
        <v>800</v>
      </c>
      <c r="BD18" s="4">
        <v>14050001</v>
      </c>
      <c r="BE18" s="4">
        <v>0</v>
      </c>
      <c r="BF18" s="4">
        <v>178</v>
      </c>
      <c r="BG18" s="4">
        <v>0</v>
      </c>
      <c r="BH18" s="4">
        <v>0</v>
      </c>
      <c r="BI18" s="4">
        <v>178</v>
      </c>
      <c r="BJ18" s="91">
        <v>62.3</v>
      </c>
    </row>
    <row r="19" spans="1:62" x14ac:dyDescent="0.3">
      <c r="A19" s="179" t="s">
        <v>286</v>
      </c>
      <c r="B19" s="171" t="s">
        <v>806</v>
      </c>
      <c r="C19" s="172">
        <v>12061</v>
      </c>
      <c r="D19" s="170">
        <v>4</v>
      </c>
      <c r="E19" s="178">
        <f t="shared" si="5"/>
        <v>3.3164745875134731E-4</v>
      </c>
      <c r="F19" s="185">
        <v>182</v>
      </c>
      <c r="G19" s="173">
        <f t="shared" si="6"/>
        <v>2195102</v>
      </c>
      <c r="H19" s="186">
        <f>(G19/1000000)*1120.55</f>
        <v>2459.7215460999996</v>
      </c>
      <c r="I19" s="207">
        <v>0.35</v>
      </c>
      <c r="J19" s="204">
        <f t="shared" si="15"/>
        <v>860.90254113499986</v>
      </c>
      <c r="K19" s="141">
        <f t="shared" si="7"/>
        <v>0.28551613999999997</v>
      </c>
      <c r="L19" s="392" t="s">
        <v>762</v>
      </c>
      <c r="M19" s="190">
        <f>SUM(K9,K17,K158,K194,K243,K253,K264)</f>
        <v>4532.7381496599992</v>
      </c>
      <c r="N19" s="196"/>
      <c r="O19" s="179" t="s">
        <v>286</v>
      </c>
      <c r="P19" s="171">
        <v>13020102</v>
      </c>
      <c r="Q19" s="170"/>
      <c r="R19" s="292">
        <f>Input!P17</f>
        <v>0</v>
      </c>
      <c r="S19" s="392" t="s">
        <v>762</v>
      </c>
      <c r="T19" s="190">
        <f>SUM(R9,R17,R160,R196,R244,R257,R268)</f>
        <v>0</v>
      </c>
      <c r="U19" s="179" t="s">
        <v>286</v>
      </c>
      <c r="V19" s="171" t="s">
        <v>806</v>
      </c>
      <c r="W19" s="173"/>
      <c r="X19" s="173">
        <f>Input!Q17</f>
        <v>0</v>
      </c>
      <c r="Y19" s="141">
        <f t="shared" si="0"/>
        <v>0</v>
      </c>
      <c r="Z19" s="392" t="s">
        <v>762</v>
      </c>
      <c r="AA19" s="211">
        <f>SUM(Y9,Y17,Y158,Y194,Y242,Y252,Y263)</f>
        <v>735</v>
      </c>
      <c r="AB19" s="179" t="s">
        <v>286</v>
      </c>
      <c r="AC19" s="171" t="s">
        <v>806</v>
      </c>
      <c r="AD19" s="170">
        <f>Input!R17</f>
        <v>0</v>
      </c>
      <c r="AE19" s="192">
        <f t="shared" si="1"/>
        <v>0</v>
      </c>
      <c r="AF19" s="392" t="s">
        <v>762</v>
      </c>
      <c r="AG19" s="195">
        <f>SUM(AE9,AE17,AE158,AE194,AE242,AE252,AE263)</f>
        <v>0</v>
      </c>
      <c r="AH19" s="395" t="s">
        <v>762</v>
      </c>
      <c r="AI19" s="128">
        <f t="shared" si="2"/>
        <v>0</v>
      </c>
      <c r="AJ19" s="129">
        <f t="shared" si="3"/>
        <v>735</v>
      </c>
      <c r="AK19" s="129">
        <f t="shared" si="8"/>
        <v>0</v>
      </c>
      <c r="AL19" s="327">
        <f t="shared" si="9"/>
        <v>735</v>
      </c>
      <c r="AM19" s="127"/>
      <c r="AN19" s="392" t="s">
        <v>762</v>
      </c>
      <c r="AO19" s="350">
        <f t="shared" si="4"/>
        <v>4532.7381496599992</v>
      </c>
      <c r="AP19" s="351">
        <f t="shared" si="10"/>
        <v>735</v>
      </c>
      <c r="AQ19" s="350">
        <f t="shared" si="11"/>
        <v>5267.7381496599992</v>
      </c>
      <c r="AR19" s="124"/>
      <c r="AS19" s="124"/>
      <c r="AT19" s="5" t="s">
        <v>326</v>
      </c>
      <c r="AU19" s="4" t="s">
        <v>366</v>
      </c>
      <c r="AV19" s="14"/>
      <c r="AW19" s="14"/>
      <c r="AX19" s="14"/>
      <c r="AY19" s="4">
        <v>0</v>
      </c>
      <c r="AZ19" s="11" t="s">
        <v>385</v>
      </c>
      <c r="BA19" s="4" t="s">
        <v>335</v>
      </c>
      <c r="BB19" s="4" t="s">
        <v>353</v>
      </c>
      <c r="BC19" s="4"/>
      <c r="BD19" s="4">
        <v>14050002</v>
      </c>
      <c r="BE19" s="4">
        <v>0</v>
      </c>
      <c r="BF19" s="4">
        <v>414</v>
      </c>
      <c r="BG19" s="4">
        <v>0</v>
      </c>
      <c r="BH19" s="4">
        <v>0</v>
      </c>
      <c r="BI19" s="4">
        <v>414</v>
      </c>
      <c r="BJ19" s="91">
        <v>144.89999999999998</v>
      </c>
    </row>
    <row r="20" spans="1:62" x14ac:dyDescent="0.3">
      <c r="A20" s="177" t="s">
        <v>286</v>
      </c>
      <c r="B20" s="171" t="s">
        <v>832</v>
      </c>
      <c r="C20" s="173">
        <f>$C$19</f>
        <v>12061</v>
      </c>
      <c r="D20" s="173">
        <v>5060</v>
      </c>
      <c r="E20" s="178">
        <f t="shared" si="5"/>
        <v>0.41953403532045436</v>
      </c>
      <c r="F20" s="187">
        <f>$F$19</f>
        <v>182</v>
      </c>
      <c r="G20" s="173">
        <f t="shared" si="6"/>
        <v>2195102</v>
      </c>
      <c r="H20" s="178">
        <f>$H$19</f>
        <v>2459.7215460999996</v>
      </c>
      <c r="I20" s="208">
        <f>$I$19</f>
        <v>0.35</v>
      </c>
      <c r="J20" s="204">
        <f t="shared" si="15"/>
        <v>860.90254113499986</v>
      </c>
      <c r="K20" s="141">
        <f t="shared" si="7"/>
        <v>361.17791709999995</v>
      </c>
      <c r="L20" s="392" t="s">
        <v>763</v>
      </c>
      <c r="M20" s="190">
        <f>SUM(K10,K18,K88,K151,K195,K254)</f>
        <v>653.62958927</v>
      </c>
      <c r="N20" s="196"/>
      <c r="O20" s="177" t="s">
        <v>286</v>
      </c>
      <c r="P20" s="171">
        <v>14080101</v>
      </c>
      <c r="Q20" s="170"/>
      <c r="R20" s="292">
        <f>Input!P18</f>
        <v>0</v>
      </c>
      <c r="S20" s="392" t="s">
        <v>763</v>
      </c>
      <c r="T20" s="190">
        <f>SUM(R10,R18,R89,R153,R197,R258)</f>
        <v>0</v>
      </c>
      <c r="U20" s="177" t="s">
        <v>286</v>
      </c>
      <c r="V20" s="171" t="s">
        <v>832</v>
      </c>
      <c r="W20" s="173"/>
      <c r="X20" s="173">
        <f>Input!Q18</f>
        <v>0</v>
      </c>
      <c r="Y20" s="141">
        <f t="shared" si="0"/>
        <v>0</v>
      </c>
      <c r="Z20" s="392" t="s">
        <v>763</v>
      </c>
      <c r="AA20" s="211">
        <f>SUM(Y10,Y18,Y88,Y151,Y195,Y253)</f>
        <v>0</v>
      </c>
      <c r="AB20" s="177" t="s">
        <v>286</v>
      </c>
      <c r="AC20" s="171" t="s">
        <v>832</v>
      </c>
      <c r="AD20" s="170">
        <f>Input!R18</f>
        <v>0</v>
      </c>
      <c r="AE20" s="192">
        <f t="shared" si="1"/>
        <v>0</v>
      </c>
      <c r="AF20" s="392" t="s">
        <v>763</v>
      </c>
      <c r="AG20" s="195">
        <f>SUM(AE10,AE18,AE88,AE151,AE195,AE253)</f>
        <v>0</v>
      </c>
      <c r="AH20" s="395" t="s">
        <v>763</v>
      </c>
      <c r="AI20" s="128">
        <f t="shared" si="2"/>
        <v>0</v>
      </c>
      <c r="AJ20" s="129">
        <f t="shared" si="3"/>
        <v>0</v>
      </c>
      <c r="AK20" s="129">
        <f t="shared" si="8"/>
        <v>0</v>
      </c>
      <c r="AL20" s="327">
        <f t="shared" si="9"/>
        <v>0</v>
      </c>
      <c r="AM20" s="127"/>
      <c r="AN20" s="392" t="s">
        <v>763</v>
      </c>
      <c r="AO20" s="350">
        <f t="shared" si="4"/>
        <v>653.62958927</v>
      </c>
      <c r="AP20" s="351">
        <f t="shared" si="10"/>
        <v>0</v>
      </c>
      <c r="AQ20" s="350">
        <f t="shared" si="11"/>
        <v>653.62958927</v>
      </c>
      <c r="AR20" s="124"/>
      <c r="AS20" s="124"/>
      <c r="AT20" s="5" t="s">
        <v>332</v>
      </c>
      <c r="AU20" s="4" t="s">
        <v>366</v>
      </c>
      <c r="AV20" s="14"/>
      <c r="AW20" s="14"/>
      <c r="AX20" s="14"/>
      <c r="AY20" s="4">
        <v>0</v>
      </c>
      <c r="AZ20" s="11" t="s">
        <v>385</v>
      </c>
      <c r="BA20" s="4" t="s">
        <v>335</v>
      </c>
      <c r="BB20" s="4" t="s">
        <v>353</v>
      </c>
      <c r="BC20" s="4"/>
      <c r="BD20" s="4">
        <v>14050005</v>
      </c>
      <c r="BE20" s="4">
        <v>208</v>
      </c>
      <c r="BF20" s="4">
        <v>0</v>
      </c>
      <c r="BG20" s="4">
        <v>0</v>
      </c>
      <c r="BH20" s="4">
        <v>0</v>
      </c>
      <c r="BI20" s="4">
        <v>208</v>
      </c>
      <c r="BJ20" s="91">
        <v>72.8</v>
      </c>
    </row>
    <row r="21" spans="1:62" x14ac:dyDescent="0.3">
      <c r="A21" s="177" t="s">
        <v>286</v>
      </c>
      <c r="B21" s="171" t="s">
        <v>833</v>
      </c>
      <c r="C21" s="173">
        <f>$C$19</f>
        <v>12061</v>
      </c>
      <c r="D21" s="173">
        <v>6997</v>
      </c>
      <c r="E21" s="178">
        <f t="shared" si="5"/>
        <v>0.58013431722079434</v>
      </c>
      <c r="F21" s="187">
        <f>$F$19</f>
        <v>182</v>
      </c>
      <c r="G21" s="173">
        <f t="shared" si="6"/>
        <v>2195102</v>
      </c>
      <c r="H21" s="178">
        <f>$H$19</f>
        <v>2459.7215460999996</v>
      </c>
      <c r="I21" s="208">
        <f>$I$19</f>
        <v>0.35</v>
      </c>
      <c r="J21" s="204">
        <f t="shared" si="15"/>
        <v>860.90254113499986</v>
      </c>
      <c r="K21" s="141">
        <f t="shared" si="7"/>
        <v>499.43910789499995</v>
      </c>
      <c r="L21" s="392" t="s">
        <v>764</v>
      </c>
      <c r="M21" s="190">
        <f>SUM(K159,K265)</f>
        <v>50.004543749999996</v>
      </c>
      <c r="N21" s="196"/>
      <c r="O21" s="177" t="s">
        <v>286</v>
      </c>
      <c r="P21" s="171">
        <v>14080102</v>
      </c>
      <c r="Q21" s="170"/>
      <c r="R21" s="292">
        <f>Input!P19</f>
        <v>0</v>
      </c>
      <c r="S21" s="392" t="s">
        <v>764</v>
      </c>
      <c r="T21" s="190">
        <f>SUM(R161,R269)</f>
        <v>0</v>
      </c>
      <c r="U21" s="177" t="s">
        <v>286</v>
      </c>
      <c r="V21" s="171" t="s">
        <v>833</v>
      </c>
      <c r="W21" s="173"/>
      <c r="X21" s="173">
        <f>Input!Q19</f>
        <v>0</v>
      </c>
      <c r="Y21" s="141">
        <f t="shared" si="0"/>
        <v>0</v>
      </c>
      <c r="Z21" s="392" t="s">
        <v>764</v>
      </c>
      <c r="AA21" s="211">
        <f>SUM(Y159,Y264)</f>
        <v>0</v>
      </c>
      <c r="AB21" s="177" t="s">
        <v>286</v>
      </c>
      <c r="AC21" s="171" t="s">
        <v>833</v>
      </c>
      <c r="AD21" s="170">
        <f>Input!R19</f>
        <v>0</v>
      </c>
      <c r="AE21" s="192">
        <f t="shared" si="1"/>
        <v>0</v>
      </c>
      <c r="AF21" s="392" t="s">
        <v>764</v>
      </c>
      <c r="AG21" s="195">
        <f>SUM(AE159,AE264)</f>
        <v>0</v>
      </c>
      <c r="AH21" s="395" t="s">
        <v>764</v>
      </c>
      <c r="AI21" s="128">
        <f t="shared" si="2"/>
        <v>0</v>
      </c>
      <c r="AJ21" s="129">
        <f t="shared" si="3"/>
        <v>0</v>
      </c>
      <c r="AK21" s="129">
        <f t="shared" si="8"/>
        <v>0</v>
      </c>
      <c r="AL21" s="327">
        <f t="shared" si="9"/>
        <v>0</v>
      </c>
      <c r="AM21" s="127"/>
      <c r="AN21" s="392" t="s">
        <v>764</v>
      </c>
      <c r="AO21" s="350">
        <f t="shared" si="4"/>
        <v>50.004543749999996</v>
      </c>
      <c r="AP21" s="351">
        <f t="shared" si="10"/>
        <v>0</v>
      </c>
      <c r="AQ21" s="350">
        <f t="shared" si="11"/>
        <v>50.004543749999996</v>
      </c>
      <c r="AR21" s="124"/>
      <c r="AS21" s="124"/>
      <c r="AT21" s="5"/>
      <c r="AU21" s="4"/>
      <c r="AV21" s="4"/>
      <c r="AW21" s="4"/>
      <c r="AX21" s="4"/>
      <c r="AY21" s="4"/>
      <c r="AZ21" s="11"/>
      <c r="BA21" s="4" t="s">
        <v>303</v>
      </c>
      <c r="BB21" s="4" t="s">
        <v>182</v>
      </c>
      <c r="BC21" s="4">
        <v>0</v>
      </c>
      <c r="BD21" s="4"/>
      <c r="BE21" s="4">
        <v>0</v>
      </c>
      <c r="BF21" s="4">
        <v>0</v>
      </c>
      <c r="BG21" s="4">
        <v>0</v>
      </c>
      <c r="BH21" s="4">
        <v>0</v>
      </c>
      <c r="BI21" s="4">
        <v>0</v>
      </c>
      <c r="BJ21" s="91">
        <v>0</v>
      </c>
    </row>
    <row r="22" spans="1:62" ht="15" thickBot="1" x14ac:dyDescent="0.35">
      <c r="A22" s="179" t="s">
        <v>290</v>
      </c>
      <c r="B22" s="171" t="s">
        <v>787</v>
      </c>
      <c r="C22" s="172">
        <v>3786</v>
      </c>
      <c r="D22" s="173">
        <v>15</v>
      </c>
      <c r="E22" s="178">
        <f t="shared" si="5"/>
        <v>3.9619651347068147E-3</v>
      </c>
      <c r="F22" s="185">
        <v>329</v>
      </c>
      <c r="G22" s="173">
        <f t="shared" si="6"/>
        <v>1245594</v>
      </c>
      <c r="H22" s="186">
        <f>(G22/1000000)*1120.55</f>
        <v>1395.7503567000001</v>
      </c>
      <c r="I22" s="207">
        <v>0.35</v>
      </c>
      <c r="J22" s="204">
        <f t="shared" si="15"/>
        <v>488.512624845</v>
      </c>
      <c r="K22" s="141">
        <f t="shared" si="7"/>
        <v>1.9354699875000001</v>
      </c>
      <c r="L22" s="392" t="s">
        <v>765</v>
      </c>
      <c r="M22" s="190">
        <f>K266</f>
        <v>1.0212692699999999</v>
      </c>
      <c r="N22" s="196"/>
      <c r="O22" s="179" t="s">
        <v>290</v>
      </c>
      <c r="P22" s="171">
        <v>11020009</v>
      </c>
      <c r="Q22" s="170"/>
      <c r="R22" s="292">
        <f>Input!P20</f>
        <v>0</v>
      </c>
      <c r="S22" s="392" t="s">
        <v>765</v>
      </c>
      <c r="T22" s="190">
        <f>R270</f>
        <v>0</v>
      </c>
      <c r="U22" s="179" t="s">
        <v>290</v>
      </c>
      <c r="V22" s="171" t="s">
        <v>787</v>
      </c>
      <c r="W22" s="173"/>
      <c r="X22" s="173">
        <f>Input!Q20</f>
        <v>0</v>
      </c>
      <c r="Y22" s="141">
        <f t="shared" si="0"/>
        <v>0</v>
      </c>
      <c r="Z22" s="392" t="s">
        <v>765</v>
      </c>
      <c r="AA22" s="211">
        <f>Y265</f>
        <v>0</v>
      </c>
      <c r="AB22" s="179" t="s">
        <v>290</v>
      </c>
      <c r="AC22" s="171" t="s">
        <v>787</v>
      </c>
      <c r="AD22" s="170">
        <f>Input!R20</f>
        <v>0</v>
      </c>
      <c r="AE22" s="192">
        <f t="shared" si="1"/>
        <v>0</v>
      </c>
      <c r="AF22" s="392" t="s">
        <v>765</v>
      </c>
      <c r="AG22" s="195">
        <f>AE265</f>
        <v>0</v>
      </c>
      <c r="AH22" s="395" t="s">
        <v>765</v>
      </c>
      <c r="AI22" s="128">
        <f t="shared" si="2"/>
        <v>0</v>
      </c>
      <c r="AJ22" s="129">
        <f t="shared" si="3"/>
        <v>0</v>
      </c>
      <c r="AK22" s="129">
        <f t="shared" si="8"/>
        <v>0</v>
      </c>
      <c r="AL22" s="327">
        <f t="shared" si="9"/>
        <v>0</v>
      </c>
      <c r="AM22" s="127"/>
      <c r="AN22" s="392" t="s">
        <v>765</v>
      </c>
      <c r="AO22" s="350">
        <f t="shared" si="4"/>
        <v>1.0212692699999999</v>
      </c>
      <c r="AP22" s="351">
        <f t="shared" si="10"/>
        <v>0</v>
      </c>
      <c r="AQ22" s="350">
        <f t="shared" si="11"/>
        <v>1.0212692699999999</v>
      </c>
      <c r="AR22" s="124"/>
      <c r="AS22" s="124"/>
      <c r="AT22" s="509" t="s">
        <v>370</v>
      </c>
      <c r="AU22" s="509"/>
      <c r="AV22" s="509"/>
      <c r="AW22" s="509"/>
      <c r="AX22" s="509"/>
      <c r="AY22" s="509"/>
      <c r="AZ22" s="509"/>
      <c r="BA22" s="4" t="s">
        <v>333</v>
      </c>
      <c r="BB22" s="4" t="s">
        <v>63</v>
      </c>
      <c r="BC22" s="4">
        <v>0</v>
      </c>
      <c r="BD22" s="4"/>
      <c r="BE22" s="4">
        <v>0</v>
      </c>
      <c r="BF22" s="4">
        <v>0</v>
      </c>
      <c r="BG22" s="4">
        <v>0</v>
      </c>
      <c r="BH22" s="4">
        <v>0</v>
      </c>
      <c r="BI22" s="4">
        <v>0</v>
      </c>
      <c r="BJ22" s="91">
        <v>0</v>
      </c>
    </row>
    <row r="23" spans="1:62" ht="15" thickBot="1" x14ac:dyDescent="0.35">
      <c r="A23" s="177" t="s">
        <v>290</v>
      </c>
      <c r="B23" s="171" t="s">
        <v>791</v>
      </c>
      <c r="C23" s="173">
        <f>$C$22</f>
        <v>3786</v>
      </c>
      <c r="D23" s="173">
        <v>34</v>
      </c>
      <c r="E23" s="178">
        <f t="shared" si="5"/>
        <v>8.9804543053354467E-3</v>
      </c>
      <c r="F23" s="187">
        <f>$F$22</f>
        <v>329</v>
      </c>
      <c r="G23" s="173">
        <f t="shared" si="6"/>
        <v>1245594</v>
      </c>
      <c r="H23" s="178">
        <f>$H$22</f>
        <v>1395.7503567000001</v>
      </c>
      <c r="I23" s="208">
        <f>$I$22</f>
        <v>0.35</v>
      </c>
      <c r="J23" s="204">
        <f t="shared" si="15"/>
        <v>488.512624845</v>
      </c>
      <c r="K23" s="141">
        <f t="shared" si="7"/>
        <v>4.3870653050000001</v>
      </c>
      <c r="L23" s="392" t="s">
        <v>766</v>
      </c>
      <c r="M23" s="190">
        <f>SUM(K160,K244)</f>
        <v>38.875689369999989</v>
      </c>
      <c r="N23" s="196"/>
      <c r="O23" s="177" t="s">
        <v>290</v>
      </c>
      <c r="P23" s="171">
        <v>11020013</v>
      </c>
      <c r="Q23" s="170"/>
      <c r="R23" s="292">
        <f>Input!P21</f>
        <v>0</v>
      </c>
      <c r="S23" s="392" t="s">
        <v>766</v>
      </c>
      <c r="T23" s="190">
        <f>SUM(R162,R245)</f>
        <v>0</v>
      </c>
      <c r="U23" s="177" t="s">
        <v>290</v>
      </c>
      <c r="V23" s="171" t="s">
        <v>791</v>
      </c>
      <c r="W23" s="173"/>
      <c r="X23" s="173">
        <f>Input!Q21</f>
        <v>0</v>
      </c>
      <c r="Y23" s="141">
        <f t="shared" si="0"/>
        <v>0</v>
      </c>
      <c r="Z23" s="392" t="s">
        <v>766</v>
      </c>
      <c r="AA23" s="211">
        <f>SUM(Y160,Y243)</f>
        <v>0</v>
      </c>
      <c r="AB23" s="177" t="s">
        <v>290</v>
      </c>
      <c r="AC23" s="171" t="s">
        <v>791</v>
      </c>
      <c r="AD23" s="170">
        <f>Input!R21</f>
        <v>0</v>
      </c>
      <c r="AE23" s="192">
        <f t="shared" si="1"/>
        <v>0</v>
      </c>
      <c r="AF23" s="392" t="s">
        <v>766</v>
      </c>
      <c r="AG23" s="195">
        <f>SUM(AE160,AE243)</f>
        <v>0</v>
      </c>
      <c r="AH23" s="395" t="s">
        <v>766</v>
      </c>
      <c r="AI23" s="128">
        <f t="shared" si="2"/>
        <v>0</v>
      </c>
      <c r="AJ23" s="129">
        <f t="shared" si="3"/>
        <v>0</v>
      </c>
      <c r="AK23" s="129">
        <f t="shared" si="8"/>
        <v>0</v>
      </c>
      <c r="AL23" s="327">
        <f t="shared" si="9"/>
        <v>0</v>
      </c>
      <c r="AM23" s="127"/>
      <c r="AN23" s="392" t="s">
        <v>766</v>
      </c>
      <c r="AO23" s="350">
        <f t="shared" si="4"/>
        <v>38.875689369999989</v>
      </c>
      <c r="AP23" s="351">
        <f t="shared" si="10"/>
        <v>0</v>
      </c>
      <c r="AQ23" s="350">
        <f t="shared" si="11"/>
        <v>38.875689369999989</v>
      </c>
      <c r="AR23" s="124"/>
      <c r="AS23" s="124"/>
      <c r="AT23" s="505" t="s">
        <v>372</v>
      </c>
      <c r="AU23" s="507" t="s">
        <v>371</v>
      </c>
      <c r="AV23" s="508"/>
      <c r="AW23" s="508"/>
      <c r="AX23" s="508"/>
      <c r="AY23" s="508"/>
      <c r="AZ23" s="508"/>
      <c r="BA23" s="4" t="s">
        <v>314</v>
      </c>
      <c r="BB23" s="4" t="s">
        <v>156</v>
      </c>
      <c r="BC23" s="4">
        <v>0</v>
      </c>
      <c r="BD23" s="4"/>
      <c r="BE23" s="4">
        <v>0</v>
      </c>
      <c r="BF23" s="4">
        <v>0</v>
      </c>
      <c r="BG23" s="4">
        <v>0</v>
      </c>
      <c r="BH23" s="4">
        <v>0</v>
      </c>
      <c r="BI23" s="4">
        <v>0</v>
      </c>
      <c r="BJ23" s="91">
        <v>0</v>
      </c>
    </row>
    <row r="24" spans="1:62" ht="15" thickBot="1" x14ac:dyDescent="0.35">
      <c r="A24" s="177" t="s">
        <v>290</v>
      </c>
      <c r="B24" s="171" t="s">
        <v>794</v>
      </c>
      <c r="C24" s="173">
        <f t="shared" ref="C24:C28" si="20">$C$22</f>
        <v>3786</v>
      </c>
      <c r="D24" s="173">
        <v>26</v>
      </c>
      <c r="E24" s="178">
        <f t="shared" si="5"/>
        <v>6.8674062334918122E-3</v>
      </c>
      <c r="F24" s="187">
        <f t="shared" ref="F24:F28" si="21">$F$22</f>
        <v>329</v>
      </c>
      <c r="G24" s="173">
        <f t="shared" si="6"/>
        <v>1245594</v>
      </c>
      <c r="H24" s="178">
        <f t="shared" ref="H24:H28" si="22">$H$22</f>
        <v>1395.7503567000001</v>
      </c>
      <c r="I24" s="208">
        <f t="shared" ref="I24:I28" si="23">$I$22</f>
        <v>0.35</v>
      </c>
      <c r="J24" s="204">
        <f t="shared" si="15"/>
        <v>488.512624845</v>
      </c>
      <c r="K24" s="141">
        <f t="shared" si="7"/>
        <v>3.3548146450000003</v>
      </c>
      <c r="L24" s="392" t="s">
        <v>767</v>
      </c>
      <c r="M24" s="190">
        <f>SUM(K161,K267)</f>
        <v>4.5439423049999998</v>
      </c>
      <c r="N24" s="196"/>
      <c r="O24" s="177" t="s">
        <v>290</v>
      </c>
      <c r="P24" s="171">
        <v>11040001</v>
      </c>
      <c r="Q24" s="170"/>
      <c r="R24" s="292">
        <f>Input!P22</f>
        <v>0</v>
      </c>
      <c r="S24" s="392" t="s">
        <v>767</v>
      </c>
      <c r="T24" s="190">
        <f>SUM(R163,R271)</f>
        <v>0</v>
      </c>
      <c r="U24" s="177" t="s">
        <v>290</v>
      </c>
      <c r="V24" s="171" t="s">
        <v>794</v>
      </c>
      <c r="W24" s="173"/>
      <c r="X24" s="173">
        <f>Input!Q22</f>
        <v>0</v>
      </c>
      <c r="Y24" s="141">
        <f t="shared" si="0"/>
        <v>0</v>
      </c>
      <c r="Z24" s="392" t="s">
        <v>767</v>
      </c>
      <c r="AA24" s="211">
        <f>SUM(Y161,Y266)</f>
        <v>0</v>
      </c>
      <c r="AB24" s="177" t="s">
        <v>290</v>
      </c>
      <c r="AC24" s="171" t="s">
        <v>794</v>
      </c>
      <c r="AD24" s="170">
        <f>Input!R22</f>
        <v>0</v>
      </c>
      <c r="AE24" s="192">
        <f t="shared" si="1"/>
        <v>0</v>
      </c>
      <c r="AF24" s="392" t="s">
        <v>767</v>
      </c>
      <c r="AG24" s="195">
        <f>SUM(AE161,AE266)</f>
        <v>0</v>
      </c>
      <c r="AH24" s="395" t="s">
        <v>767</v>
      </c>
      <c r="AI24" s="128">
        <f t="shared" si="2"/>
        <v>0</v>
      </c>
      <c r="AJ24" s="129">
        <f t="shared" si="3"/>
        <v>0</v>
      </c>
      <c r="AK24" s="129">
        <f t="shared" si="8"/>
        <v>0</v>
      </c>
      <c r="AL24" s="327">
        <f t="shared" si="9"/>
        <v>0</v>
      </c>
      <c r="AM24" s="127"/>
      <c r="AN24" s="392" t="s">
        <v>767</v>
      </c>
      <c r="AO24" s="350">
        <f t="shared" si="4"/>
        <v>4.5439423049999998</v>
      </c>
      <c r="AP24" s="351">
        <f t="shared" si="10"/>
        <v>0</v>
      </c>
      <c r="AQ24" s="350">
        <f t="shared" si="11"/>
        <v>4.5439423049999998</v>
      </c>
      <c r="AR24" s="124"/>
      <c r="AS24" s="124"/>
      <c r="AT24" s="506"/>
      <c r="AU24" s="9" t="s">
        <v>373</v>
      </c>
      <c r="AV24" s="9" t="s">
        <v>374</v>
      </c>
      <c r="AW24" s="10" t="s">
        <v>375</v>
      </c>
      <c r="AX24" s="9" t="s">
        <v>376</v>
      </c>
      <c r="AY24" s="9" t="s">
        <v>377</v>
      </c>
      <c r="AZ24" s="54" t="s">
        <v>378</v>
      </c>
      <c r="BA24" s="4" t="s">
        <v>299</v>
      </c>
      <c r="BB24" s="4" t="s">
        <v>108</v>
      </c>
      <c r="BC24" s="4">
        <v>0</v>
      </c>
      <c r="BD24" s="4"/>
      <c r="BE24" s="4">
        <v>0</v>
      </c>
      <c r="BF24" s="4">
        <v>0</v>
      </c>
      <c r="BG24" s="4">
        <v>0</v>
      </c>
      <c r="BH24" s="4">
        <v>0</v>
      </c>
      <c r="BI24" s="4">
        <v>0</v>
      </c>
      <c r="BJ24" s="91">
        <v>0</v>
      </c>
    </row>
    <row r="25" spans="1:62" x14ac:dyDescent="0.3">
      <c r="A25" s="177" t="s">
        <v>290</v>
      </c>
      <c r="B25" s="171" t="s">
        <v>795</v>
      </c>
      <c r="C25" s="173">
        <f t="shared" si="20"/>
        <v>3786</v>
      </c>
      <c r="D25" s="173">
        <v>148</v>
      </c>
      <c r="E25" s="178">
        <f t="shared" si="5"/>
        <v>3.9091389329107239E-2</v>
      </c>
      <c r="F25" s="187">
        <f t="shared" si="21"/>
        <v>329</v>
      </c>
      <c r="G25" s="173">
        <f t="shared" si="6"/>
        <v>1245594</v>
      </c>
      <c r="H25" s="178">
        <f t="shared" si="22"/>
        <v>1395.7503567000001</v>
      </c>
      <c r="I25" s="208">
        <f t="shared" si="23"/>
        <v>0.35</v>
      </c>
      <c r="J25" s="204">
        <f t="shared" si="15"/>
        <v>488.512624845</v>
      </c>
      <c r="K25" s="141">
        <f t="shared" si="7"/>
        <v>19.096637210000001</v>
      </c>
      <c r="L25" s="392" t="s">
        <v>768</v>
      </c>
      <c r="M25" s="190">
        <f>K245</f>
        <v>182.735820295</v>
      </c>
      <c r="N25" s="196"/>
      <c r="O25" s="177" t="s">
        <v>290</v>
      </c>
      <c r="P25" s="171">
        <v>11040002</v>
      </c>
      <c r="Q25" s="170"/>
      <c r="R25" s="292">
        <f>Input!P23</f>
        <v>0</v>
      </c>
      <c r="S25" s="392" t="s">
        <v>768</v>
      </c>
      <c r="T25" s="190">
        <f>R246</f>
        <v>0</v>
      </c>
      <c r="U25" s="177" t="s">
        <v>290</v>
      </c>
      <c r="V25" s="171" t="s">
        <v>795</v>
      </c>
      <c r="W25" s="173"/>
      <c r="X25" s="173">
        <f>Input!Q23</f>
        <v>0</v>
      </c>
      <c r="Y25" s="141">
        <f t="shared" si="0"/>
        <v>0</v>
      </c>
      <c r="Z25" s="392" t="s">
        <v>768</v>
      </c>
      <c r="AA25" s="211">
        <f>Y244</f>
        <v>0</v>
      </c>
      <c r="AB25" s="177" t="s">
        <v>290</v>
      </c>
      <c r="AC25" s="171" t="s">
        <v>795</v>
      </c>
      <c r="AD25" s="170">
        <f>Input!R23</f>
        <v>0</v>
      </c>
      <c r="AE25" s="192">
        <f t="shared" si="1"/>
        <v>0</v>
      </c>
      <c r="AF25" s="392" t="s">
        <v>768</v>
      </c>
      <c r="AG25" s="195">
        <f>AE244</f>
        <v>0</v>
      </c>
      <c r="AH25" s="395" t="s">
        <v>768</v>
      </c>
      <c r="AI25" s="128">
        <f t="shared" si="2"/>
        <v>0</v>
      </c>
      <c r="AJ25" s="129">
        <f t="shared" si="3"/>
        <v>0</v>
      </c>
      <c r="AK25" s="129">
        <f t="shared" si="8"/>
        <v>0</v>
      </c>
      <c r="AL25" s="327">
        <f t="shared" si="9"/>
        <v>0</v>
      </c>
      <c r="AM25" s="127"/>
      <c r="AN25" s="392" t="s">
        <v>768</v>
      </c>
      <c r="AO25" s="350">
        <f t="shared" si="4"/>
        <v>182.735820295</v>
      </c>
      <c r="AP25" s="351">
        <f t="shared" si="10"/>
        <v>0</v>
      </c>
      <c r="AQ25" s="350">
        <f t="shared" si="11"/>
        <v>182.735820295</v>
      </c>
      <c r="AR25" s="124"/>
      <c r="AS25" s="124"/>
      <c r="AT25" s="89">
        <v>2007</v>
      </c>
      <c r="AU25" s="16">
        <v>5.62</v>
      </c>
      <c r="AV25" s="16">
        <v>1.42</v>
      </c>
      <c r="AW25" s="16">
        <v>8.2899999999999991</v>
      </c>
      <c r="AX25" s="16">
        <v>0.25</v>
      </c>
      <c r="AY25" s="16">
        <v>2.48</v>
      </c>
      <c r="AZ25" s="25">
        <v>9.77</v>
      </c>
      <c r="BA25" s="4" t="s">
        <v>326</v>
      </c>
      <c r="BB25" s="4"/>
      <c r="BC25" s="4">
        <v>700</v>
      </c>
      <c r="BD25" s="4">
        <v>14050007</v>
      </c>
      <c r="BE25" s="4">
        <v>600</v>
      </c>
      <c r="BF25" s="4">
        <v>100</v>
      </c>
      <c r="BG25" s="4">
        <v>0</v>
      </c>
      <c r="BH25" s="4">
        <v>0</v>
      </c>
      <c r="BI25" s="4">
        <v>700</v>
      </c>
      <c r="BJ25" s="91">
        <v>244.99999999999997</v>
      </c>
    </row>
    <row r="26" spans="1:62" x14ac:dyDescent="0.3">
      <c r="A26" s="177" t="s">
        <v>290</v>
      </c>
      <c r="B26" s="171" t="s">
        <v>796</v>
      </c>
      <c r="C26" s="173">
        <f t="shared" si="20"/>
        <v>3786</v>
      </c>
      <c r="D26" s="173">
        <v>374</v>
      </c>
      <c r="E26" s="178">
        <f t="shared" si="5"/>
        <v>9.878499735868991E-2</v>
      </c>
      <c r="F26" s="187">
        <f t="shared" si="21"/>
        <v>329</v>
      </c>
      <c r="G26" s="173">
        <f t="shared" si="6"/>
        <v>1245594</v>
      </c>
      <c r="H26" s="178">
        <f t="shared" si="22"/>
        <v>1395.7503567000001</v>
      </c>
      <c r="I26" s="208">
        <f t="shared" si="23"/>
        <v>0.35</v>
      </c>
      <c r="J26" s="204">
        <f t="shared" si="15"/>
        <v>488.512624845</v>
      </c>
      <c r="K26" s="141">
        <f t="shared" si="7"/>
        <v>48.257718355000002</v>
      </c>
      <c r="L26" s="392" t="s">
        <v>769</v>
      </c>
      <c r="M26" s="190">
        <f>SUM(K89,K128,K152,K255,K268)</f>
        <v>221.9091837725</v>
      </c>
      <c r="N26" s="196"/>
      <c r="O26" s="177" t="s">
        <v>290</v>
      </c>
      <c r="P26" s="171">
        <v>11040003</v>
      </c>
      <c r="Q26" s="170"/>
      <c r="R26" s="292">
        <f>Input!P24</f>
        <v>0</v>
      </c>
      <c r="S26" s="392" t="s">
        <v>769</v>
      </c>
      <c r="T26" s="190">
        <f>SUM(R90,R130,R154,R259,R272)</f>
        <v>0</v>
      </c>
      <c r="U26" s="177" t="s">
        <v>290</v>
      </c>
      <c r="V26" s="171" t="s">
        <v>796</v>
      </c>
      <c r="W26" s="173"/>
      <c r="X26" s="173">
        <f>Input!Q24</f>
        <v>0</v>
      </c>
      <c r="Y26" s="141">
        <f t="shared" si="0"/>
        <v>0</v>
      </c>
      <c r="Z26" s="392" t="s">
        <v>769</v>
      </c>
      <c r="AA26" s="211">
        <f>SUM(Y89,Y128,Y152,Y254,Y267)</f>
        <v>0</v>
      </c>
      <c r="AB26" s="177" t="s">
        <v>290</v>
      </c>
      <c r="AC26" s="171" t="s">
        <v>796</v>
      </c>
      <c r="AD26" s="170">
        <f>Input!R24</f>
        <v>0</v>
      </c>
      <c r="AE26" s="192">
        <f t="shared" si="1"/>
        <v>0</v>
      </c>
      <c r="AF26" s="392" t="s">
        <v>769</v>
      </c>
      <c r="AG26" s="195">
        <f>SUM(AE89,AE128,AE152,AE254,AE267)</f>
        <v>0</v>
      </c>
      <c r="AH26" s="395" t="s">
        <v>769</v>
      </c>
      <c r="AI26" s="128">
        <f t="shared" si="2"/>
        <v>0</v>
      </c>
      <c r="AJ26" s="129">
        <f t="shared" si="3"/>
        <v>0</v>
      </c>
      <c r="AK26" s="129">
        <f t="shared" si="8"/>
        <v>0</v>
      </c>
      <c r="AL26" s="327">
        <f t="shared" si="9"/>
        <v>0</v>
      </c>
      <c r="AM26" s="127"/>
      <c r="AN26" s="392" t="s">
        <v>769</v>
      </c>
      <c r="AO26" s="350">
        <f t="shared" si="4"/>
        <v>221.9091837725</v>
      </c>
      <c r="AP26" s="351">
        <f t="shared" si="10"/>
        <v>0</v>
      </c>
      <c r="AQ26" s="350">
        <f t="shared" si="11"/>
        <v>221.9091837725</v>
      </c>
      <c r="AR26" s="124"/>
      <c r="AS26" s="124"/>
      <c r="AT26" s="17"/>
      <c r="AU26" s="17"/>
      <c r="AV26" s="17"/>
      <c r="AW26" s="17"/>
      <c r="AX26" s="17"/>
      <c r="AY26" s="17"/>
      <c r="AZ26" s="17"/>
      <c r="BA26" s="4" t="s">
        <v>332</v>
      </c>
      <c r="BB26" s="4" t="s">
        <v>353</v>
      </c>
      <c r="BC26" s="4">
        <v>500</v>
      </c>
      <c r="BD26" s="4">
        <v>14050001</v>
      </c>
      <c r="BE26" s="4">
        <v>0</v>
      </c>
      <c r="BF26" s="4">
        <v>500</v>
      </c>
      <c r="BG26" s="4">
        <v>0</v>
      </c>
      <c r="BH26" s="4">
        <v>0</v>
      </c>
      <c r="BI26" s="4">
        <v>500</v>
      </c>
      <c r="BJ26" s="91">
        <v>175</v>
      </c>
    </row>
    <row r="27" spans="1:62" x14ac:dyDescent="0.3">
      <c r="A27" s="177" t="s">
        <v>290</v>
      </c>
      <c r="B27" s="171" t="s">
        <v>797</v>
      </c>
      <c r="C27" s="173">
        <f t="shared" si="20"/>
        <v>3786</v>
      </c>
      <c r="D27" s="173">
        <v>958</v>
      </c>
      <c r="E27" s="178">
        <f t="shared" si="5"/>
        <v>0.25303750660327523</v>
      </c>
      <c r="F27" s="187">
        <f t="shared" si="21"/>
        <v>329</v>
      </c>
      <c r="G27" s="173">
        <f t="shared" si="6"/>
        <v>1245594</v>
      </c>
      <c r="H27" s="178">
        <f t="shared" si="22"/>
        <v>1395.7503567000001</v>
      </c>
      <c r="I27" s="208">
        <f t="shared" si="23"/>
        <v>0.35</v>
      </c>
      <c r="J27" s="204">
        <f t="shared" si="15"/>
        <v>488.512624845</v>
      </c>
      <c r="K27" s="141">
        <f t="shared" si="7"/>
        <v>123.61201653500001</v>
      </c>
      <c r="L27" s="392" t="s">
        <v>770</v>
      </c>
      <c r="M27" s="190">
        <f>SUM(K162,K206,K256,K269)</f>
        <v>1398.15528111</v>
      </c>
      <c r="N27" s="196"/>
      <c r="O27" s="177" t="s">
        <v>290</v>
      </c>
      <c r="P27" s="171">
        <v>11040004</v>
      </c>
      <c r="Q27" s="170"/>
      <c r="R27" s="292">
        <f>Input!P25</f>
        <v>0</v>
      </c>
      <c r="S27" s="392" t="s">
        <v>770</v>
      </c>
      <c r="T27" s="190">
        <f>SUM(R164,R208,R260,R273)</f>
        <v>0</v>
      </c>
      <c r="U27" s="177" t="s">
        <v>290</v>
      </c>
      <c r="V27" s="171" t="s">
        <v>797</v>
      </c>
      <c r="W27" s="173"/>
      <c r="X27" s="173">
        <f>Input!Q25</f>
        <v>0</v>
      </c>
      <c r="Y27" s="141">
        <f t="shared" si="0"/>
        <v>0</v>
      </c>
      <c r="Z27" s="392" t="s">
        <v>770</v>
      </c>
      <c r="AA27" s="211">
        <f>SUM(Y162,Y206,Y255,Y268)</f>
        <v>0</v>
      </c>
      <c r="AB27" s="177" t="s">
        <v>290</v>
      </c>
      <c r="AC27" s="171" t="s">
        <v>797</v>
      </c>
      <c r="AD27" s="170">
        <f>Input!R25</f>
        <v>0</v>
      </c>
      <c r="AE27" s="192">
        <f t="shared" si="1"/>
        <v>0</v>
      </c>
      <c r="AF27" s="392" t="s">
        <v>770</v>
      </c>
      <c r="AG27" s="195">
        <f>SUM(AE162,AE206,AE255,AE268)</f>
        <v>0</v>
      </c>
      <c r="AH27" s="395" t="s">
        <v>770</v>
      </c>
      <c r="AI27" s="128">
        <f t="shared" si="2"/>
        <v>0</v>
      </c>
      <c r="AJ27" s="129">
        <f t="shared" si="3"/>
        <v>0</v>
      </c>
      <c r="AK27" s="129">
        <f t="shared" si="8"/>
        <v>0</v>
      </c>
      <c r="AL27" s="327">
        <f t="shared" si="9"/>
        <v>0</v>
      </c>
      <c r="AM27" s="127"/>
      <c r="AN27" s="392" t="s">
        <v>770</v>
      </c>
      <c r="AO27" s="350">
        <f t="shared" si="4"/>
        <v>1398.15528111</v>
      </c>
      <c r="AP27" s="351">
        <f t="shared" si="10"/>
        <v>0</v>
      </c>
      <c r="AQ27" s="350">
        <f t="shared" si="11"/>
        <v>1398.15528111</v>
      </c>
      <c r="AR27" s="124"/>
      <c r="AS27" s="124"/>
      <c r="AT27" s="5" t="s">
        <v>335</v>
      </c>
      <c r="AU27" s="510" t="s">
        <v>379</v>
      </c>
      <c r="AV27" s="510"/>
      <c r="AW27" s="510"/>
      <c r="AX27" s="510"/>
      <c r="AY27" s="510"/>
      <c r="AZ27" s="511"/>
      <c r="BA27" s="4" t="s">
        <v>185</v>
      </c>
      <c r="BB27" s="4" t="s">
        <v>182</v>
      </c>
      <c r="BC27" s="4">
        <v>0</v>
      </c>
      <c r="BD27" s="4"/>
      <c r="BE27" s="4">
        <v>0</v>
      </c>
      <c r="BF27" s="4">
        <v>0</v>
      </c>
      <c r="BG27" s="4">
        <v>0</v>
      </c>
      <c r="BH27" s="4">
        <v>0</v>
      </c>
      <c r="BI27" s="4">
        <v>0</v>
      </c>
      <c r="BJ27" s="91">
        <v>0</v>
      </c>
    </row>
    <row r="28" spans="1:62" x14ac:dyDescent="0.3">
      <c r="A28" s="177" t="s">
        <v>290</v>
      </c>
      <c r="B28" s="171" t="s">
        <v>798</v>
      </c>
      <c r="C28" s="173">
        <f t="shared" si="20"/>
        <v>3786</v>
      </c>
      <c r="D28" s="173">
        <v>2231</v>
      </c>
      <c r="E28" s="178">
        <f t="shared" si="5"/>
        <v>0.58927628103539353</v>
      </c>
      <c r="F28" s="187">
        <f t="shared" si="21"/>
        <v>329</v>
      </c>
      <c r="G28" s="173">
        <f t="shared" si="6"/>
        <v>1245594</v>
      </c>
      <c r="H28" s="178">
        <f t="shared" si="22"/>
        <v>1395.7503567000001</v>
      </c>
      <c r="I28" s="208">
        <f t="shared" si="23"/>
        <v>0.35</v>
      </c>
      <c r="J28" s="204">
        <f t="shared" si="15"/>
        <v>488.512624845</v>
      </c>
      <c r="K28" s="141">
        <f t="shared" si="7"/>
        <v>287.86890280749998</v>
      </c>
      <c r="L28" s="392" t="s">
        <v>771</v>
      </c>
      <c r="M28" s="190">
        <f>SUM(K129,K153,K270)</f>
        <v>501.96482759499997</v>
      </c>
      <c r="N28" s="196"/>
      <c r="O28" s="177" t="s">
        <v>290</v>
      </c>
      <c r="P28" s="171">
        <v>11040005</v>
      </c>
      <c r="Q28" s="170"/>
      <c r="R28" s="292">
        <f>Input!P26</f>
        <v>0</v>
      </c>
      <c r="S28" s="392" t="s">
        <v>771</v>
      </c>
      <c r="T28" s="190">
        <f>SUM(R131,R155,R274)</f>
        <v>0</v>
      </c>
      <c r="U28" s="177" t="s">
        <v>290</v>
      </c>
      <c r="V28" s="171" t="s">
        <v>798</v>
      </c>
      <c r="W28" s="173"/>
      <c r="X28" s="173">
        <f>Input!Q26</f>
        <v>0</v>
      </c>
      <c r="Y28" s="141">
        <f t="shared" si="0"/>
        <v>0</v>
      </c>
      <c r="Z28" s="392" t="s">
        <v>771</v>
      </c>
      <c r="AA28" s="211">
        <f>SUM(Y129,Y153,Y269)</f>
        <v>0</v>
      </c>
      <c r="AB28" s="177" t="s">
        <v>290</v>
      </c>
      <c r="AC28" s="171" t="s">
        <v>798</v>
      </c>
      <c r="AD28" s="170">
        <f>Input!R26</f>
        <v>0</v>
      </c>
      <c r="AE28" s="192">
        <f t="shared" si="1"/>
        <v>0</v>
      </c>
      <c r="AF28" s="392" t="s">
        <v>771</v>
      </c>
      <c r="AG28" s="195">
        <f>SUM(AE129,AE153,AE269)</f>
        <v>0</v>
      </c>
      <c r="AH28" s="395" t="s">
        <v>771</v>
      </c>
      <c r="AI28" s="128">
        <f t="shared" si="2"/>
        <v>0</v>
      </c>
      <c r="AJ28" s="129">
        <f t="shared" si="3"/>
        <v>0</v>
      </c>
      <c r="AK28" s="129">
        <f t="shared" si="8"/>
        <v>0</v>
      </c>
      <c r="AL28" s="327">
        <f t="shared" si="9"/>
        <v>0</v>
      </c>
      <c r="AM28" s="127"/>
      <c r="AN28" s="392" t="s">
        <v>771</v>
      </c>
      <c r="AO28" s="350">
        <f t="shared" si="4"/>
        <v>501.96482759499997</v>
      </c>
      <c r="AP28" s="351">
        <f t="shared" si="10"/>
        <v>0</v>
      </c>
      <c r="AQ28" s="350">
        <f t="shared" si="11"/>
        <v>501.96482759499997</v>
      </c>
      <c r="AR28" s="124"/>
      <c r="AS28" s="124"/>
      <c r="AT28" s="5">
        <v>14050002</v>
      </c>
      <c r="AU28" s="510"/>
      <c r="AV28" s="510"/>
      <c r="AW28" s="510"/>
      <c r="AX28" s="510"/>
      <c r="AY28" s="510"/>
      <c r="AZ28" s="511"/>
      <c r="BA28" s="4"/>
      <c r="BB28" s="4" t="s">
        <v>156</v>
      </c>
      <c r="BC28" s="4">
        <v>0</v>
      </c>
      <c r="BD28" s="4"/>
      <c r="BE28" s="4">
        <v>0</v>
      </c>
      <c r="BF28" s="4">
        <v>0</v>
      </c>
      <c r="BG28" s="4">
        <v>0</v>
      </c>
      <c r="BH28" s="4">
        <v>0</v>
      </c>
      <c r="BI28" s="4">
        <v>0</v>
      </c>
      <c r="BJ28" s="91">
        <v>0</v>
      </c>
    </row>
    <row r="29" spans="1:62" x14ac:dyDescent="0.3">
      <c r="A29" s="179" t="s">
        <v>298</v>
      </c>
      <c r="B29" s="171" t="s">
        <v>783</v>
      </c>
      <c r="C29" s="172">
        <v>6608</v>
      </c>
      <c r="D29" s="173">
        <v>39</v>
      </c>
      <c r="E29" s="178">
        <f t="shared" si="5"/>
        <v>5.9019370460048426E-3</v>
      </c>
      <c r="F29" s="185">
        <v>113</v>
      </c>
      <c r="G29" s="173">
        <f t="shared" si="6"/>
        <v>746704</v>
      </c>
      <c r="H29" s="186">
        <f>(G29/1000000)*1120.55</f>
        <v>836.71916720000002</v>
      </c>
      <c r="I29" s="207">
        <v>0.35</v>
      </c>
      <c r="J29" s="204">
        <f t="shared" si="15"/>
        <v>292.85170851999999</v>
      </c>
      <c r="K29" s="141">
        <f t="shared" si="7"/>
        <v>1.7283923475</v>
      </c>
      <c r="L29" s="392" t="s">
        <v>772</v>
      </c>
      <c r="M29" s="190">
        <f>SUM(K163,K207,K246,K271)</f>
        <v>777.42044558499981</v>
      </c>
      <c r="N29" s="196"/>
      <c r="O29" s="179" t="s">
        <v>298</v>
      </c>
      <c r="P29" s="171">
        <v>11020005</v>
      </c>
      <c r="Q29" s="170"/>
      <c r="R29" s="292">
        <f>Input!P27</f>
        <v>0</v>
      </c>
      <c r="S29" s="392" t="s">
        <v>772</v>
      </c>
      <c r="T29" s="190">
        <f>SUM(R165,R209,R247,R275)</f>
        <v>0</v>
      </c>
      <c r="U29" s="179" t="s">
        <v>298</v>
      </c>
      <c r="V29" s="171" t="s">
        <v>783</v>
      </c>
      <c r="W29" s="173"/>
      <c r="X29" s="173">
        <f>Input!Q27</f>
        <v>0</v>
      </c>
      <c r="Y29" s="141">
        <f t="shared" si="0"/>
        <v>0</v>
      </c>
      <c r="Z29" s="392" t="s">
        <v>772</v>
      </c>
      <c r="AA29" s="211">
        <f>SUM(Y163,Y207,Y245,Y270)</f>
        <v>0</v>
      </c>
      <c r="AB29" s="179" t="s">
        <v>298</v>
      </c>
      <c r="AC29" s="171" t="s">
        <v>783</v>
      </c>
      <c r="AD29" s="170">
        <f>Input!R27</f>
        <v>0</v>
      </c>
      <c r="AE29" s="192">
        <f t="shared" si="1"/>
        <v>0</v>
      </c>
      <c r="AF29" s="392" t="s">
        <v>772</v>
      </c>
      <c r="AG29" s="195">
        <f>SUM(AE163,AE207,AE245,AE270)</f>
        <v>0</v>
      </c>
      <c r="AH29" s="395" t="s">
        <v>772</v>
      </c>
      <c r="AI29" s="128">
        <f t="shared" si="2"/>
        <v>0</v>
      </c>
      <c r="AJ29" s="129">
        <f t="shared" si="3"/>
        <v>0</v>
      </c>
      <c r="AK29" s="129">
        <f t="shared" si="8"/>
        <v>0</v>
      </c>
      <c r="AL29" s="327">
        <f t="shared" si="9"/>
        <v>0</v>
      </c>
      <c r="AM29" s="127"/>
      <c r="AN29" s="392" t="s">
        <v>772</v>
      </c>
      <c r="AO29" s="350">
        <f t="shared" si="4"/>
        <v>777.42044558499981</v>
      </c>
      <c r="AP29" s="351">
        <f t="shared" si="10"/>
        <v>0</v>
      </c>
      <c r="AQ29" s="350">
        <f t="shared" si="11"/>
        <v>777.42044558499981</v>
      </c>
      <c r="AR29" s="124"/>
      <c r="AS29" s="124"/>
      <c r="AT29" s="17"/>
      <c r="AU29" s="17"/>
      <c r="AV29" s="17"/>
      <c r="AW29" s="17"/>
      <c r="AX29" s="17"/>
      <c r="AY29" s="17"/>
      <c r="AZ29" s="17"/>
      <c r="BA29" s="4" t="s">
        <v>334</v>
      </c>
      <c r="BB29" s="4" t="s">
        <v>63</v>
      </c>
      <c r="BC29" s="4">
        <v>0</v>
      </c>
      <c r="BD29" s="4"/>
      <c r="BE29" s="4">
        <v>0</v>
      </c>
      <c r="BF29" s="4">
        <v>0</v>
      </c>
      <c r="BG29" s="4">
        <v>0</v>
      </c>
      <c r="BH29" s="4">
        <v>0</v>
      </c>
      <c r="BI29" s="4">
        <v>0</v>
      </c>
      <c r="BJ29" s="91">
        <v>0</v>
      </c>
    </row>
    <row r="30" spans="1:62" x14ac:dyDescent="0.3">
      <c r="A30" s="179" t="s">
        <v>298</v>
      </c>
      <c r="B30" s="171" t="s">
        <v>786</v>
      </c>
      <c r="C30" s="173">
        <f>$C$29</f>
        <v>6608</v>
      </c>
      <c r="D30" s="173">
        <v>20</v>
      </c>
      <c r="E30" s="178">
        <f t="shared" si="5"/>
        <v>3.0266343825665859E-3</v>
      </c>
      <c r="F30" s="187">
        <f>$F$29</f>
        <v>113</v>
      </c>
      <c r="G30" s="173">
        <f t="shared" si="6"/>
        <v>746704</v>
      </c>
      <c r="H30" s="178">
        <f>$H$29</f>
        <v>836.71916720000002</v>
      </c>
      <c r="I30" s="208">
        <f>$I$29</f>
        <v>0.35</v>
      </c>
      <c r="J30" s="204">
        <f t="shared" si="15"/>
        <v>292.85170851999999</v>
      </c>
      <c r="K30" s="141">
        <f t="shared" si="7"/>
        <v>0.88635504999999992</v>
      </c>
      <c r="L30" s="392" t="s">
        <v>773</v>
      </c>
      <c r="M30" s="190">
        <f>SUM(K164,K208,K247)</f>
        <v>38.947852789999999</v>
      </c>
      <c r="N30" s="196"/>
      <c r="O30" s="179" t="s">
        <v>298</v>
      </c>
      <c r="P30" s="171">
        <v>11020008</v>
      </c>
      <c r="Q30" s="170"/>
      <c r="R30" s="292">
        <f>Input!P28</f>
        <v>0</v>
      </c>
      <c r="S30" s="392" t="s">
        <v>773</v>
      </c>
      <c r="T30" s="190">
        <f>SUM(R166,R210,R248)</f>
        <v>0</v>
      </c>
      <c r="U30" s="179" t="s">
        <v>298</v>
      </c>
      <c r="V30" s="171" t="s">
        <v>786</v>
      </c>
      <c r="W30" s="173"/>
      <c r="X30" s="173">
        <f>Input!Q28</f>
        <v>0</v>
      </c>
      <c r="Y30" s="141">
        <f t="shared" si="0"/>
        <v>0</v>
      </c>
      <c r="Z30" s="392" t="s">
        <v>773</v>
      </c>
      <c r="AA30" s="211">
        <f>SUM(Y164,Y208,Y246)</f>
        <v>0</v>
      </c>
      <c r="AB30" s="179" t="s">
        <v>298</v>
      </c>
      <c r="AC30" s="171" t="s">
        <v>786</v>
      </c>
      <c r="AD30" s="170">
        <f>Input!R28</f>
        <v>0</v>
      </c>
      <c r="AE30" s="192">
        <f t="shared" si="1"/>
        <v>0</v>
      </c>
      <c r="AF30" s="392" t="s">
        <v>773</v>
      </c>
      <c r="AG30" s="195">
        <f>SUM(AE164,AE208,AE246)</f>
        <v>0</v>
      </c>
      <c r="AH30" s="395" t="s">
        <v>773</v>
      </c>
      <c r="AI30" s="128">
        <f t="shared" si="2"/>
        <v>0</v>
      </c>
      <c r="AJ30" s="129">
        <f t="shared" si="3"/>
        <v>0</v>
      </c>
      <c r="AK30" s="129">
        <f t="shared" si="8"/>
        <v>0</v>
      </c>
      <c r="AL30" s="327">
        <f t="shared" si="9"/>
        <v>0</v>
      </c>
      <c r="AM30" s="127"/>
      <c r="AN30" s="392" t="s">
        <v>773</v>
      </c>
      <c r="AO30" s="350">
        <f t="shared" si="4"/>
        <v>38.947852789999999</v>
      </c>
      <c r="AP30" s="351">
        <f t="shared" si="10"/>
        <v>0</v>
      </c>
      <c r="AQ30" s="350">
        <f t="shared" si="11"/>
        <v>38.947852789999999</v>
      </c>
      <c r="AR30" s="124"/>
      <c r="AS30" s="124"/>
      <c r="AT30" s="5" t="s">
        <v>335</v>
      </c>
      <c r="AU30" s="503" t="s">
        <v>380</v>
      </c>
      <c r="AV30" s="503"/>
      <c r="AW30" s="503"/>
      <c r="AX30" s="17"/>
      <c r="AY30" s="17"/>
      <c r="AZ30" s="17"/>
      <c r="BA30" s="17"/>
      <c r="BB30" s="17"/>
      <c r="BC30" s="17"/>
      <c r="BD30" s="17"/>
      <c r="BE30" s="17"/>
      <c r="BF30" s="17"/>
      <c r="BG30" s="17"/>
      <c r="BH30" s="17"/>
      <c r="BI30" s="17"/>
      <c r="BJ30" s="93"/>
    </row>
    <row r="31" spans="1:62" x14ac:dyDescent="0.3">
      <c r="A31" s="179" t="s">
        <v>298</v>
      </c>
      <c r="B31" s="171" t="s">
        <v>787</v>
      </c>
      <c r="C31" s="173">
        <f t="shared" ref="C31:C32" si="24">$C$29</f>
        <v>6608</v>
      </c>
      <c r="D31" s="173">
        <v>6266</v>
      </c>
      <c r="E31" s="178">
        <f t="shared" si="5"/>
        <v>0.94824455205811142</v>
      </c>
      <c r="F31" s="187">
        <f t="shared" ref="F31:F32" si="25">$F$29</f>
        <v>113</v>
      </c>
      <c r="G31" s="173">
        <f t="shared" si="6"/>
        <v>746704</v>
      </c>
      <c r="H31" s="178">
        <f t="shared" ref="H31:H32" si="26">$H$29</f>
        <v>836.71916720000002</v>
      </c>
      <c r="I31" s="208">
        <f t="shared" ref="I31:I32" si="27">$I$29</f>
        <v>0.35</v>
      </c>
      <c r="J31" s="204">
        <f t="shared" si="15"/>
        <v>292.85170851999999</v>
      </c>
      <c r="K31" s="141">
        <f t="shared" si="7"/>
        <v>277.69503716499997</v>
      </c>
      <c r="L31" s="392" t="s">
        <v>774</v>
      </c>
      <c r="M31" s="190">
        <f>K130</f>
        <v>536.15146343499998</v>
      </c>
      <c r="N31" s="196"/>
      <c r="O31" s="179" t="s">
        <v>298</v>
      </c>
      <c r="P31" s="171">
        <v>11020009</v>
      </c>
      <c r="Q31" s="170"/>
      <c r="R31" s="292">
        <f>Input!P29</f>
        <v>0</v>
      </c>
      <c r="S31" s="392" t="s">
        <v>774</v>
      </c>
      <c r="T31" s="190">
        <f>SUM(R132)</f>
        <v>0</v>
      </c>
      <c r="U31" s="179" t="s">
        <v>298</v>
      </c>
      <c r="V31" s="171" t="s">
        <v>787</v>
      </c>
      <c r="W31" s="173"/>
      <c r="X31" s="173">
        <f>Input!Q29</f>
        <v>0</v>
      </c>
      <c r="Y31" s="141">
        <f t="shared" si="0"/>
        <v>0</v>
      </c>
      <c r="Z31" s="392" t="s">
        <v>774</v>
      </c>
      <c r="AA31" s="211">
        <f>Y130</f>
        <v>0</v>
      </c>
      <c r="AB31" s="179" t="s">
        <v>298</v>
      </c>
      <c r="AC31" s="171" t="s">
        <v>787</v>
      </c>
      <c r="AD31" s="170">
        <f>Input!R29</f>
        <v>0</v>
      </c>
      <c r="AE31" s="192">
        <f t="shared" si="1"/>
        <v>0</v>
      </c>
      <c r="AF31" s="392" t="s">
        <v>774</v>
      </c>
      <c r="AG31" s="195">
        <f>AE130</f>
        <v>0</v>
      </c>
      <c r="AH31" s="395" t="s">
        <v>774</v>
      </c>
      <c r="AI31" s="128">
        <f t="shared" si="2"/>
        <v>0</v>
      </c>
      <c r="AJ31" s="129">
        <f t="shared" si="3"/>
        <v>0</v>
      </c>
      <c r="AK31" s="129">
        <f t="shared" si="8"/>
        <v>0</v>
      </c>
      <c r="AL31" s="327">
        <f t="shared" si="9"/>
        <v>0</v>
      </c>
      <c r="AM31" s="127"/>
      <c r="AN31" s="392" t="s">
        <v>774</v>
      </c>
      <c r="AO31" s="350">
        <f t="shared" si="4"/>
        <v>536.15146343499998</v>
      </c>
      <c r="AP31" s="351">
        <f t="shared" si="10"/>
        <v>0</v>
      </c>
      <c r="AQ31" s="350">
        <f t="shared" si="11"/>
        <v>536.15146343499998</v>
      </c>
      <c r="AR31" s="124"/>
      <c r="AS31" s="124"/>
      <c r="AT31" s="5">
        <v>14050001</v>
      </c>
      <c r="AU31" s="17"/>
      <c r="AV31" s="17"/>
      <c r="AW31" s="17"/>
      <c r="AX31" s="17"/>
      <c r="AY31" s="17"/>
      <c r="AZ31" s="17"/>
      <c r="BA31" s="17"/>
      <c r="BB31" s="17"/>
      <c r="BC31" s="17"/>
      <c r="BD31" s="17"/>
      <c r="BE31" s="17"/>
      <c r="BF31" s="17"/>
      <c r="BG31" s="17"/>
      <c r="BH31" s="17"/>
      <c r="BI31" s="17"/>
      <c r="BJ31" s="93"/>
    </row>
    <row r="32" spans="1:62" x14ac:dyDescent="0.3">
      <c r="A32" s="179" t="s">
        <v>298</v>
      </c>
      <c r="B32" s="171" t="s">
        <v>788</v>
      </c>
      <c r="C32" s="173">
        <f t="shared" si="24"/>
        <v>6608</v>
      </c>
      <c r="D32" s="173">
        <v>283</v>
      </c>
      <c r="E32" s="178">
        <f t="shared" si="5"/>
        <v>4.2826876513317194E-2</v>
      </c>
      <c r="F32" s="187">
        <f t="shared" si="25"/>
        <v>113</v>
      </c>
      <c r="G32" s="173">
        <f t="shared" si="6"/>
        <v>746704</v>
      </c>
      <c r="H32" s="178">
        <f t="shared" si="26"/>
        <v>836.71916720000002</v>
      </c>
      <c r="I32" s="208">
        <f t="shared" si="27"/>
        <v>0.35</v>
      </c>
      <c r="J32" s="204">
        <f t="shared" si="15"/>
        <v>292.85170851999999</v>
      </c>
      <c r="K32" s="141">
        <f t="shared" si="7"/>
        <v>12.5419239575</v>
      </c>
      <c r="L32" s="392" t="s">
        <v>775</v>
      </c>
      <c r="M32" s="190">
        <f>K131</f>
        <v>98.899182724999989</v>
      </c>
      <c r="N32" s="196"/>
      <c r="O32" s="179" t="s">
        <v>298</v>
      </c>
      <c r="P32" s="171">
        <v>11020010</v>
      </c>
      <c r="Q32" s="170"/>
      <c r="R32" s="292">
        <f>Input!P30</f>
        <v>0</v>
      </c>
      <c r="S32" s="392" t="s">
        <v>775</v>
      </c>
      <c r="T32" s="190">
        <f>R133</f>
        <v>0</v>
      </c>
      <c r="U32" s="179" t="s">
        <v>298</v>
      </c>
      <c r="V32" s="171" t="s">
        <v>788</v>
      </c>
      <c r="W32" s="173"/>
      <c r="X32" s="173">
        <f>Input!Q30</f>
        <v>0</v>
      </c>
      <c r="Y32" s="141">
        <f t="shared" si="0"/>
        <v>0</v>
      </c>
      <c r="Z32" s="392" t="s">
        <v>775</v>
      </c>
      <c r="AA32" s="211">
        <f>Y131</f>
        <v>0</v>
      </c>
      <c r="AB32" s="179" t="s">
        <v>298</v>
      </c>
      <c r="AC32" s="171" t="s">
        <v>788</v>
      </c>
      <c r="AD32" s="170">
        <f>Input!R30</f>
        <v>0</v>
      </c>
      <c r="AE32" s="192">
        <f t="shared" si="1"/>
        <v>0</v>
      </c>
      <c r="AF32" s="392" t="s">
        <v>775</v>
      </c>
      <c r="AG32" s="195">
        <f>AE131</f>
        <v>0</v>
      </c>
      <c r="AH32" s="395" t="s">
        <v>775</v>
      </c>
      <c r="AI32" s="128">
        <f t="shared" si="2"/>
        <v>0</v>
      </c>
      <c r="AJ32" s="129">
        <f t="shared" si="3"/>
        <v>0</v>
      </c>
      <c r="AK32" s="129">
        <f t="shared" si="8"/>
        <v>0</v>
      </c>
      <c r="AL32" s="327">
        <f t="shared" si="9"/>
        <v>0</v>
      </c>
      <c r="AM32" s="127"/>
      <c r="AN32" s="392" t="s">
        <v>775</v>
      </c>
      <c r="AO32" s="350">
        <f t="shared" si="4"/>
        <v>98.899182724999989</v>
      </c>
      <c r="AP32" s="351">
        <f t="shared" si="10"/>
        <v>0</v>
      </c>
      <c r="AQ32" s="350">
        <f t="shared" si="11"/>
        <v>98.899182724999989</v>
      </c>
      <c r="AR32" s="124"/>
      <c r="AS32" s="124"/>
      <c r="AT32" s="17"/>
      <c r="AU32" s="17"/>
      <c r="AV32" s="17"/>
      <c r="AW32" s="17"/>
      <c r="AX32" s="17"/>
      <c r="AY32" s="17"/>
      <c r="AZ32" s="17"/>
      <c r="BA32" s="17"/>
      <c r="BB32" s="17"/>
      <c r="BC32" s="17"/>
      <c r="BD32" s="17"/>
      <c r="BE32" s="17"/>
      <c r="BF32" s="17"/>
      <c r="BG32" s="17"/>
      <c r="BH32" s="17"/>
      <c r="BI32" s="17"/>
      <c r="BJ32" s="93"/>
    </row>
    <row r="33" spans="1:62" x14ac:dyDescent="0.3">
      <c r="A33" s="179" t="s">
        <v>331</v>
      </c>
      <c r="B33" s="171" t="s">
        <v>755</v>
      </c>
      <c r="C33" s="172">
        <v>294854</v>
      </c>
      <c r="D33" s="173">
        <v>294591</v>
      </c>
      <c r="E33" s="178">
        <f t="shared" si="5"/>
        <v>0.99910803312826013</v>
      </c>
      <c r="F33" s="185">
        <v>176</v>
      </c>
      <c r="G33" s="173">
        <f t="shared" si="6"/>
        <v>51894304</v>
      </c>
      <c r="H33" s="186">
        <f>(G33/1000000)*1120.55</f>
        <v>58150.162347199999</v>
      </c>
      <c r="I33" s="207">
        <v>0.35</v>
      </c>
      <c r="J33" s="204">
        <f t="shared" si="15"/>
        <v>20352.55682152</v>
      </c>
      <c r="K33" s="141">
        <f t="shared" si="7"/>
        <v>20334.403015080003</v>
      </c>
      <c r="L33" s="392" t="s">
        <v>776</v>
      </c>
      <c r="M33" s="190">
        <f>K39</f>
        <v>43.636906320000001</v>
      </c>
      <c r="N33" s="196"/>
      <c r="O33" s="179" t="s">
        <v>331</v>
      </c>
      <c r="P33" s="171">
        <v>10190005</v>
      </c>
      <c r="Q33" s="170" t="s">
        <v>725</v>
      </c>
      <c r="R33" s="292">
        <f>Input!P31</f>
        <v>230</v>
      </c>
      <c r="S33" s="392" t="s">
        <v>776</v>
      </c>
      <c r="T33" s="190">
        <f>R39</f>
        <v>0</v>
      </c>
      <c r="U33" s="179" t="s">
        <v>331</v>
      </c>
      <c r="V33" s="171" t="s">
        <v>755</v>
      </c>
      <c r="W33" s="173"/>
      <c r="X33" s="173">
        <f>Input!Q31</f>
        <v>0</v>
      </c>
      <c r="Y33" s="141">
        <f t="shared" si="0"/>
        <v>0</v>
      </c>
      <c r="Z33" s="392" t="s">
        <v>776</v>
      </c>
      <c r="AA33" s="211">
        <f>Y39</f>
        <v>0</v>
      </c>
      <c r="AB33" s="179" t="s">
        <v>331</v>
      </c>
      <c r="AC33" s="171" t="s">
        <v>755</v>
      </c>
      <c r="AD33" s="170">
        <f>Input!R31</f>
        <v>0</v>
      </c>
      <c r="AE33" s="192">
        <f t="shared" si="1"/>
        <v>0</v>
      </c>
      <c r="AF33" s="392" t="s">
        <v>776</v>
      </c>
      <c r="AG33" s="195">
        <f>AE39</f>
        <v>0</v>
      </c>
      <c r="AH33" s="395" t="s">
        <v>776</v>
      </c>
      <c r="AI33" s="128">
        <f t="shared" si="2"/>
        <v>0</v>
      </c>
      <c r="AJ33" s="129">
        <f t="shared" si="3"/>
        <v>0</v>
      </c>
      <c r="AK33" s="129">
        <f t="shared" si="8"/>
        <v>0</v>
      </c>
      <c r="AL33" s="327">
        <f t="shared" si="9"/>
        <v>0</v>
      </c>
      <c r="AM33" s="127"/>
      <c r="AN33" s="392" t="s">
        <v>776</v>
      </c>
      <c r="AO33" s="350">
        <f t="shared" si="4"/>
        <v>43.636906320000001</v>
      </c>
      <c r="AP33" s="351">
        <f t="shared" si="10"/>
        <v>0</v>
      </c>
      <c r="AQ33" s="350">
        <f t="shared" si="11"/>
        <v>43.636906320000001</v>
      </c>
      <c r="AR33" s="124"/>
      <c r="AS33" s="124"/>
      <c r="AT33" s="5" t="s">
        <v>319</v>
      </c>
      <c r="AU33" s="503" t="s">
        <v>381</v>
      </c>
      <c r="AV33" s="503"/>
      <c r="AW33" s="503"/>
      <c r="AX33" s="17"/>
      <c r="AY33" s="17"/>
      <c r="AZ33" s="17"/>
      <c r="BA33" s="17"/>
      <c r="BB33" s="17"/>
      <c r="BC33" s="17"/>
      <c r="BD33" s="17"/>
      <c r="BE33" s="17"/>
      <c r="BF33" s="17"/>
      <c r="BG33" s="17"/>
      <c r="BH33" s="17"/>
      <c r="BI33" s="17"/>
      <c r="BJ33" s="93"/>
    </row>
    <row r="34" spans="1:62" x14ac:dyDescent="0.3">
      <c r="A34" s="179" t="s">
        <v>331</v>
      </c>
      <c r="B34" s="171" t="s">
        <v>756</v>
      </c>
      <c r="C34" s="173">
        <f>$C$33</f>
        <v>294854</v>
      </c>
      <c r="D34" s="173">
        <v>263</v>
      </c>
      <c r="E34" s="178">
        <f t="shared" si="5"/>
        <v>8.9196687173991192E-4</v>
      </c>
      <c r="F34" s="187">
        <f>$F$33</f>
        <v>176</v>
      </c>
      <c r="G34" s="173">
        <f t="shared" si="6"/>
        <v>51894304</v>
      </c>
      <c r="H34" s="178">
        <f>$H$33</f>
        <v>58150.162347199999</v>
      </c>
      <c r="I34" s="208">
        <f>$I$33</f>
        <v>0.35</v>
      </c>
      <c r="J34" s="204">
        <f t="shared" si="15"/>
        <v>20352.55682152</v>
      </c>
      <c r="K34" s="141">
        <f t="shared" si="7"/>
        <v>18.15380644</v>
      </c>
      <c r="L34" s="392" t="s">
        <v>777</v>
      </c>
      <c r="M34" s="190">
        <f>SUM(K40,K132)</f>
        <v>20.3394952425</v>
      </c>
      <c r="N34" s="196"/>
      <c r="O34" s="179" t="s">
        <v>331</v>
      </c>
      <c r="P34" s="171">
        <v>10190006</v>
      </c>
      <c r="Q34" s="170"/>
      <c r="R34" s="292">
        <f>Input!P32</f>
        <v>0</v>
      </c>
      <c r="S34" s="392" t="s">
        <v>777</v>
      </c>
      <c r="T34" s="190">
        <f>SUM(R40,R134)</f>
        <v>0</v>
      </c>
      <c r="U34" s="179" t="s">
        <v>331</v>
      </c>
      <c r="V34" s="171" t="s">
        <v>756</v>
      </c>
      <c r="W34" s="173"/>
      <c r="X34" s="173">
        <f>Input!Q32</f>
        <v>0</v>
      </c>
      <c r="Y34" s="141">
        <f t="shared" si="0"/>
        <v>0</v>
      </c>
      <c r="Z34" s="392" t="s">
        <v>777</v>
      </c>
      <c r="AA34" s="211">
        <f>SUM(Y40,Y132)</f>
        <v>0</v>
      </c>
      <c r="AB34" s="179" t="s">
        <v>331</v>
      </c>
      <c r="AC34" s="171" t="s">
        <v>756</v>
      </c>
      <c r="AD34" s="170">
        <f>Input!R32</f>
        <v>0</v>
      </c>
      <c r="AE34" s="192">
        <f t="shared" si="1"/>
        <v>0</v>
      </c>
      <c r="AF34" s="392" t="s">
        <v>777</v>
      </c>
      <c r="AG34" s="195">
        <f>SUM(AE40,AE132)</f>
        <v>0</v>
      </c>
      <c r="AH34" s="395" t="s">
        <v>777</v>
      </c>
      <c r="AI34" s="128">
        <f t="shared" si="2"/>
        <v>0</v>
      </c>
      <c r="AJ34" s="129">
        <f t="shared" si="3"/>
        <v>0</v>
      </c>
      <c r="AK34" s="129">
        <f t="shared" si="8"/>
        <v>0</v>
      </c>
      <c r="AL34" s="327">
        <f t="shared" si="9"/>
        <v>0</v>
      </c>
      <c r="AM34" s="127"/>
      <c r="AN34" s="392" t="s">
        <v>777</v>
      </c>
      <c r="AO34" s="350">
        <f t="shared" si="4"/>
        <v>20.3394952425</v>
      </c>
      <c r="AP34" s="351">
        <f t="shared" si="10"/>
        <v>0</v>
      </c>
      <c r="AQ34" s="350">
        <f t="shared" si="11"/>
        <v>20.3394952425</v>
      </c>
      <c r="AR34" s="124"/>
      <c r="AS34" s="124"/>
      <c r="AT34" s="17"/>
      <c r="AU34" s="17"/>
      <c r="AV34" s="17"/>
      <c r="AW34" s="17"/>
      <c r="AX34" s="17"/>
      <c r="AY34" s="17"/>
      <c r="AZ34" s="17"/>
      <c r="BA34" s="17"/>
      <c r="BB34" s="17"/>
      <c r="BC34" s="17"/>
      <c r="BD34" s="17"/>
      <c r="BE34" s="17"/>
      <c r="BF34" s="17"/>
      <c r="BG34" s="17"/>
      <c r="BH34" s="17"/>
      <c r="BI34" s="17"/>
      <c r="BJ34" s="93"/>
    </row>
    <row r="35" spans="1:62" ht="15" thickBot="1" x14ac:dyDescent="0.35">
      <c r="A35" s="179" t="s">
        <v>330</v>
      </c>
      <c r="B35" s="171" t="s">
        <v>753</v>
      </c>
      <c r="C35" s="172">
        <v>60547</v>
      </c>
      <c r="D35" s="173">
        <v>52601</v>
      </c>
      <c r="E35" s="178">
        <f t="shared" si="5"/>
        <v>0.8687631096503543</v>
      </c>
      <c r="F35" s="185">
        <v>177</v>
      </c>
      <c r="G35" s="173">
        <f t="shared" si="6"/>
        <v>10716819</v>
      </c>
      <c r="H35" s="186">
        <f>(G35/1000000)*1120.55</f>
        <v>12008.731530449999</v>
      </c>
      <c r="I35" s="207">
        <v>0.35</v>
      </c>
      <c r="J35" s="204">
        <f t="shared" si="15"/>
        <v>4203.0560356574997</v>
      </c>
      <c r="K35" s="141">
        <f t="shared" si="7"/>
        <v>3651.4600315724997</v>
      </c>
      <c r="L35" s="392" t="s">
        <v>778</v>
      </c>
      <c r="M35" s="190">
        <f>K41</f>
        <v>49.450375747500004</v>
      </c>
      <c r="N35" s="196"/>
      <c r="O35" s="179" t="s">
        <v>330</v>
      </c>
      <c r="P35" s="171">
        <v>10190003</v>
      </c>
      <c r="Q35" s="170"/>
      <c r="R35" s="292">
        <f>Input!P33</f>
        <v>0</v>
      </c>
      <c r="S35" s="392" t="s">
        <v>778</v>
      </c>
      <c r="T35" s="190">
        <f>R41</f>
        <v>0</v>
      </c>
      <c r="U35" s="179" t="s">
        <v>330</v>
      </c>
      <c r="V35" s="171" t="s">
        <v>753</v>
      </c>
      <c r="W35" s="173"/>
      <c r="X35" s="173">
        <f>Input!Q33</f>
        <v>0</v>
      </c>
      <c r="Y35" s="141">
        <f t="shared" si="0"/>
        <v>0</v>
      </c>
      <c r="Z35" s="392" t="s">
        <v>778</v>
      </c>
      <c r="AA35" s="211">
        <f>Y41</f>
        <v>0</v>
      </c>
      <c r="AB35" s="179" t="s">
        <v>330</v>
      </c>
      <c r="AC35" s="171" t="s">
        <v>753</v>
      </c>
      <c r="AD35" s="170">
        <f>Input!R33</f>
        <v>0</v>
      </c>
      <c r="AE35" s="192">
        <f t="shared" si="1"/>
        <v>0</v>
      </c>
      <c r="AF35" s="392" t="s">
        <v>778</v>
      </c>
      <c r="AG35" s="195">
        <f>AE41</f>
        <v>0</v>
      </c>
      <c r="AH35" s="395" t="s">
        <v>778</v>
      </c>
      <c r="AI35" s="128">
        <f t="shared" si="2"/>
        <v>0</v>
      </c>
      <c r="AJ35" s="129">
        <f t="shared" si="3"/>
        <v>0</v>
      </c>
      <c r="AK35" s="129">
        <f t="shared" si="8"/>
        <v>0</v>
      </c>
      <c r="AL35" s="327">
        <f t="shared" si="9"/>
        <v>0</v>
      </c>
      <c r="AM35" s="127"/>
      <c r="AN35" s="392" t="s">
        <v>778</v>
      </c>
      <c r="AO35" s="350">
        <f t="shared" si="4"/>
        <v>49.450375747500004</v>
      </c>
      <c r="AP35" s="351">
        <f t="shared" si="10"/>
        <v>0</v>
      </c>
      <c r="AQ35" s="350">
        <f t="shared" si="11"/>
        <v>49.450375747500004</v>
      </c>
      <c r="AR35" s="124"/>
      <c r="AS35" s="124"/>
      <c r="AT35" s="100" t="s">
        <v>326</v>
      </c>
      <c r="AU35" s="504" t="s">
        <v>387</v>
      </c>
      <c r="AV35" s="504"/>
      <c r="AW35" s="504"/>
      <c r="AX35" s="94"/>
      <c r="AY35" s="94"/>
      <c r="AZ35" s="94"/>
      <c r="BA35" s="94"/>
      <c r="BB35" s="94"/>
      <c r="BC35" s="94"/>
      <c r="BD35" s="94"/>
      <c r="BE35" s="94"/>
      <c r="BF35" s="94"/>
      <c r="BG35" s="94"/>
      <c r="BH35" s="94"/>
      <c r="BI35" s="94"/>
      <c r="BJ35" s="95"/>
    </row>
    <row r="36" spans="1:62" x14ac:dyDescent="0.3">
      <c r="A36" s="179" t="s">
        <v>330</v>
      </c>
      <c r="B36" s="171" t="s">
        <v>755</v>
      </c>
      <c r="C36" s="173">
        <f>$C$35</f>
        <v>60547</v>
      </c>
      <c r="D36" s="173">
        <v>7946</v>
      </c>
      <c r="E36" s="178">
        <f t="shared" si="5"/>
        <v>0.13123689034964572</v>
      </c>
      <c r="F36" s="187">
        <f>$F$35</f>
        <v>177</v>
      </c>
      <c r="G36" s="173">
        <f t="shared" si="6"/>
        <v>10716819</v>
      </c>
      <c r="H36" s="178">
        <f>$H$35</f>
        <v>12008.731530449999</v>
      </c>
      <c r="I36" s="208">
        <f>$I$35</f>
        <v>0.35</v>
      </c>
      <c r="J36" s="204">
        <f t="shared" si="15"/>
        <v>4203.0560356574997</v>
      </c>
      <c r="K36" s="141">
        <f t="shared" si="7"/>
        <v>551.59600408499989</v>
      </c>
      <c r="L36" s="392" t="s">
        <v>779</v>
      </c>
      <c r="M36" s="190">
        <f>SUM(K38,K56,K70,K93,K137,K204,K233)</f>
        <v>3215.1117545749994</v>
      </c>
      <c r="N36" s="196"/>
      <c r="O36" s="179" t="s">
        <v>330</v>
      </c>
      <c r="P36" s="171">
        <v>10190005</v>
      </c>
      <c r="Q36" s="170"/>
      <c r="R36" s="292">
        <f>Input!P34</f>
        <v>0</v>
      </c>
      <c r="S36" s="392" t="s">
        <v>779</v>
      </c>
      <c r="T36" s="190">
        <f>SUM(R38,R57,R71,R94,R139,R206,R235)</f>
        <v>0</v>
      </c>
      <c r="U36" s="179" t="s">
        <v>330</v>
      </c>
      <c r="V36" s="171" t="s">
        <v>755</v>
      </c>
      <c r="W36" s="173"/>
      <c r="X36" s="173">
        <f>Input!Q34</f>
        <v>0</v>
      </c>
      <c r="Y36" s="141">
        <f t="shared" si="0"/>
        <v>0</v>
      </c>
      <c r="Z36" s="392" t="s">
        <v>779</v>
      </c>
      <c r="AA36" s="211">
        <f>SUM(Y38,Y56,Y70,Y93,Y137,Y204,Y233)</f>
        <v>0</v>
      </c>
      <c r="AB36" s="179" t="s">
        <v>330</v>
      </c>
      <c r="AC36" s="171" t="s">
        <v>755</v>
      </c>
      <c r="AD36" s="170">
        <f>Input!R34</f>
        <v>0</v>
      </c>
      <c r="AE36" s="192">
        <f t="shared" si="1"/>
        <v>0</v>
      </c>
      <c r="AF36" s="392" t="s">
        <v>779</v>
      </c>
      <c r="AG36" s="195">
        <f>SUM(AE38,AE56,AE70,AE93,AE137,AE204,AE233)</f>
        <v>0</v>
      </c>
      <c r="AH36" s="395" t="s">
        <v>779</v>
      </c>
      <c r="AI36" s="128">
        <f t="shared" si="2"/>
        <v>0</v>
      </c>
      <c r="AJ36" s="129">
        <f t="shared" si="3"/>
        <v>0</v>
      </c>
      <c r="AK36" s="129">
        <f t="shared" si="8"/>
        <v>0</v>
      </c>
      <c r="AL36" s="327">
        <f t="shared" si="9"/>
        <v>0</v>
      </c>
      <c r="AM36" s="127"/>
      <c r="AN36" s="392" t="s">
        <v>779</v>
      </c>
      <c r="AO36" s="350">
        <f t="shared" si="4"/>
        <v>3215.1117545749994</v>
      </c>
      <c r="AP36" s="351">
        <f t="shared" si="10"/>
        <v>0</v>
      </c>
      <c r="AQ36" s="350">
        <f t="shared" si="11"/>
        <v>3215.1117545749994</v>
      </c>
      <c r="AR36" s="124"/>
      <c r="AS36" s="124"/>
    </row>
    <row r="37" spans="1:62" x14ac:dyDescent="0.3">
      <c r="A37" s="179" t="s">
        <v>305</v>
      </c>
      <c r="B37" s="171" t="s">
        <v>751</v>
      </c>
      <c r="C37" s="172">
        <v>17813</v>
      </c>
      <c r="D37" s="173">
        <v>9</v>
      </c>
      <c r="E37" s="178">
        <f t="shared" si="5"/>
        <v>5.0524897546735535E-4</v>
      </c>
      <c r="F37" s="185">
        <v>297</v>
      </c>
      <c r="G37" s="173">
        <f t="shared" si="6"/>
        <v>5290461</v>
      </c>
      <c r="H37" s="186">
        <f>(G37/1000000)*1120.55</f>
        <v>5928.2260735499995</v>
      </c>
      <c r="I37" s="207">
        <v>0.35</v>
      </c>
      <c r="J37" s="204">
        <f t="shared" si="15"/>
        <v>2074.8791257424996</v>
      </c>
      <c r="K37" s="141">
        <f t="shared" si="7"/>
        <v>1.0483305525</v>
      </c>
      <c r="L37" s="392" t="s">
        <v>780</v>
      </c>
      <c r="M37" s="190">
        <f>SUM(K57,K78,K94,K205,K215,K251)</f>
        <v>14883.958617650364</v>
      </c>
      <c r="N37" s="196"/>
      <c r="O37" s="179" t="s">
        <v>305</v>
      </c>
      <c r="P37" s="171">
        <v>10190001</v>
      </c>
      <c r="Q37" s="170"/>
      <c r="R37" s="292">
        <f>Input!P35</f>
        <v>0</v>
      </c>
      <c r="S37" s="392" t="s">
        <v>780</v>
      </c>
      <c r="T37" s="190">
        <f>SUM(R58,R79,R95,R207,R217,R255)</f>
        <v>0</v>
      </c>
      <c r="U37" s="179" t="s">
        <v>305</v>
      </c>
      <c r="V37" s="171" t="s">
        <v>751</v>
      </c>
      <c r="W37" s="173"/>
      <c r="X37" s="173">
        <f>Input!Q35</f>
        <v>0</v>
      </c>
      <c r="Y37" s="141">
        <f t="shared" si="0"/>
        <v>0</v>
      </c>
      <c r="Z37" s="392" t="s">
        <v>780</v>
      </c>
      <c r="AA37" s="211">
        <f>SUM(Y57,Y78,Y94,Y205,Y215,Y250)</f>
        <v>17290</v>
      </c>
      <c r="AB37" s="179" t="s">
        <v>305</v>
      </c>
      <c r="AC37" s="171" t="s">
        <v>751</v>
      </c>
      <c r="AD37" s="170">
        <f>Input!R35</f>
        <v>0</v>
      </c>
      <c r="AE37" s="192">
        <f t="shared" si="1"/>
        <v>0</v>
      </c>
      <c r="AF37" s="392" t="s">
        <v>780</v>
      </c>
      <c r="AG37" s="195">
        <f>SUM(AE57,AE78,AE94,AE205,AE215,AE250)</f>
        <v>0</v>
      </c>
      <c r="AH37" s="395" t="s">
        <v>780</v>
      </c>
      <c r="AI37" s="128">
        <f t="shared" ref="AI37:AI68" si="28">T37</f>
        <v>0</v>
      </c>
      <c r="AJ37" s="129">
        <f t="shared" ref="AJ37:AJ68" si="29">AA37</f>
        <v>17290</v>
      </c>
      <c r="AK37" s="129">
        <f t="shared" si="8"/>
        <v>0</v>
      </c>
      <c r="AL37" s="327">
        <f t="shared" si="9"/>
        <v>17290</v>
      </c>
      <c r="AM37" s="127"/>
      <c r="AN37" s="392" t="s">
        <v>780</v>
      </c>
      <c r="AO37" s="350">
        <f t="shared" ref="AO37:AO68" si="30">M37</f>
        <v>14883.958617650364</v>
      </c>
      <c r="AP37" s="351">
        <f t="shared" si="10"/>
        <v>17290</v>
      </c>
      <c r="AQ37" s="350">
        <f t="shared" si="11"/>
        <v>32173.958617650365</v>
      </c>
      <c r="AR37" s="124"/>
      <c r="AS37" s="124"/>
    </row>
    <row r="38" spans="1:62" x14ac:dyDescent="0.3">
      <c r="A38" s="179" t="s">
        <v>305</v>
      </c>
      <c r="B38" s="171" t="s">
        <v>779</v>
      </c>
      <c r="C38" s="173">
        <f>$C$37</f>
        <v>17813</v>
      </c>
      <c r="D38" s="173">
        <v>17804</v>
      </c>
      <c r="E38" s="178">
        <f t="shared" si="5"/>
        <v>0.99949475102453267</v>
      </c>
      <c r="F38" s="187">
        <f>$F$37</f>
        <v>297</v>
      </c>
      <c r="G38" s="173">
        <f t="shared" si="6"/>
        <v>5290461</v>
      </c>
      <c r="H38" s="178">
        <f>$H$37</f>
        <v>5928.2260735499995</v>
      </c>
      <c r="I38" s="208">
        <f>$I$37</f>
        <v>0.35</v>
      </c>
      <c r="J38" s="204">
        <f t="shared" si="15"/>
        <v>2074.8791257424996</v>
      </c>
      <c r="K38" s="141">
        <f t="shared" si="7"/>
        <v>2073.8307951899997</v>
      </c>
      <c r="L38" s="392" t="s">
        <v>781</v>
      </c>
      <c r="M38" s="190">
        <f>SUM(K79,K216,K252)</f>
        <v>41476.132444152143</v>
      </c>
      <c r="N38" s="196"/>
      <c r="O38" s="179" t="s">
        <v>305</v>
      </c>
      <c r="P38" s="171">
        <v>11020001</v>
      </c>
      <c r="Q38" s="170"/>
      <c r="R38" s="292">
        <f>Input!P36</f>
        <v>0</v>
      </c>
      <c r="S38" s="392" t="s">
        <v>781</v>
      </c>
      <c r="T38" s="190">
        <f>SUM(R80,R218,R256)</f>
        <v>0</v>
      </c>
      <c r="U38" s="179" t="s">
        <v>305</v>
      </c>
      <c r="V38" s="171" t="s">
        <v>779</v>
      </c>
      <c r="W38" s="173"/>
      <c r="X38" s="173">
        <f>Input!Q36</f>
        <v>0</v>
      </c>
      <c r="Y38" s="141">
        <f t="shared" si="0"/>
        <v>0</v>
      </c>
      <c r="Z38" s="392" t="s">
        <v>781</v>
      </c>
      <c r="AA38" s="211">
        <f>SUM(Y79,Y216,Y251)</f>
        <v>0</v>
      </c>
      <c r="AB38" s="179" t="s">
        <v>305</v>
      </c>
      <c r="AC38" s="171" t="s">
        <v>779</v>
      </c>
      <c r="AD38" s="170">
        <f>Input!R36</f>
        <v>0</v>
      </c>
      <c r="AE38" s="192">
        <f t="shared" si="1"/>
        <v>0</v>
      </c>
      <c r="AF38" s="392" t="s">
        <v>781</v>
      </c>
      <c r="AG38" s="195">
        <f>SUM(AE79,AE216,AE251)</f>
        <v>0</v>
      </c>
      <c r="AH38" s="395" t="s">
        <v>781</v>
      </c>
      <c r="AI38" s="128">
        <f t="shared" si="28"/>
        <v>0</v>
      </c>
      <c r="AJ38" s="129">
        <f t="shared" si="29"/>
        <v>0</v>
      </c>
      <c r="AK38" s="129">
        <f t="shared" si="8"/>
        <v>0</v>
      </c>
      <c r="AL38" s="327">
        <f t="shared" si="9"/>
        <v>0</v>
      </c>
      <c r="AM38" s="127"/>
      <c r="AN38" s="392" t="s">
        <v>781</v>
      </c>
      <c r="AO38" s="350">
        <f t="shared" si="30"/>
        <v>41476.132444152143</v>
      </c>
      <c r="AP38" s="351">
        <f t="shared" si="10"/>
        <v>0</v>
      </c>
      <c r="AQ38" s="350">
        <f t="shared" si="11"/>
        <v>41476.132444152143</v>
      </c>
      <c r="AR38" s="124"/>
      <c r="AS38" s="124"/>
    </row>
    <row r="39" spans="1:62" x14ac:dyDescent="0.3">
      <c r="A39" s="179" t="s">
        <v>309</v>
      </c>
      <c r="B39" s="171" t="s">
        <v>776</v>
      </c>
      <c r="C39" s="172">
        <v>1334</v>
      </c>
      <c r="D39" s="173">
        <v>608</v>
      </c>
      <c r="E39" s="178">
        <f t="shared" si="5"/>
        <v>0.45577211394302847</v>
      </c>
      <c r="F39" s="185">
        <v>183</v>
      </c>
      <c r="G39" s="173">
        <f t="shared" si="6"/>
        <v>244122</v>
      </c>
      <c r="H39" s="186">
        <f>(G39/1000000)*1120.55</f>
        <v>273.55090710000002</v>
      </c>
      <c r="I39" s="207">
        <v>0.35</v>
      </c>
      <c r="J39" s="204">
        <f t="shared" si="15"/>
        <v>95.742817485000003</v>
      </c>
      <c r="K39" s="141">
        <f t="shared" si="7"/>
        <v>43.636906320000001</v>
      </c>
      <c r="L39" s="392" t="s">
        <v>782</v>
      </c>
      <c r="M39" s="190">
        <f>SUM(K80,K217)</f>
        <v>1886.9236154649998</v>
      </c>
      <c r="N39" s="196"/>
      <c r="O39" s="179" t="s">
        <v>309</v>
      </c>
      <c r="P39" s="171">
        <v>10260001</v>
      </c>
      <c r="Q39" s="170"/>
      <c r="R39" s="292">
        <f>Input!P37</f>
        <v>0</v>
      </c>
      <c r="S39" s="392" t="s">
        <v>782</v>
      </c>
      <c r="T39" s="190">
        <f>SUM(R81,R219)</f>
        <v>0</v>
      </c>
      <c r="U39" s="179" t="s">
        <v>309</v>
      </c>
      <c r="V39" s="171" t="s">
        <v>776</v>
      </c>
      <c r="W39" s="173"/>
      <c r="X39" s="173">
        <f>Input!Q37</f>
        <v>0</v>
      </c>
      <c r="Y39" s="141">
        <f t="shared" si="0"/>
        <v>0</v>
      </c>
      <c r="Z39" s="392" t="s">
        <v>782</v>
      </c>
      <c r="AA39" s="211">
        <f>SUM(Y80,Y217)</f>
        <v>0</v>
      </c>
      <c r="AB39" s="179" t="s">
        <v>309</v>
      </c>
      <c r="AC39" s="171" t="s">
        <v>776</v>
      </c>
      <c r="AD39" s="170">
        <f>Input!R37</f>
        <v>0</v>
      </c>
      <c r="AE39" s="192">
        <f t="shared" si="1"/>
        <v>0</v>
      </c>
      <c r="AF39" s="392" t="s">
        <v>782</v>
      </c>
      <c r="AG39" s="195">
        <f>SUM(AE80,AE217)</f>
        <v>0</v>
      </c>
      <c r="AH39" s="395" t="s">
        <v>782</v>
      </c>
      <c r="AI39" s="128">
        <f t="shared" si="28"/>
        <v>0</v>
      </c>
      <c r="AJ39" s="129">
        <f t="shared" si="29"/>
        <v>0</v>
      </c>
      <c r="AK39" s="129">
        <f t="shared" si="8"/>
        <v>0</v>
      </c>
      <c r="AL39" s="327">
        <f t="shared" si="9"/>
        <v>0</v>
      </c>
      <c r="AM39" s="127"/>
      <c r="AN39" s="392" t="s">
        <v>782</v>
      </c>
      <c r="AO39" s="350">
        <f t="shared" si="30"/>
        <v>1886.9236154649998</v>
      </c>
      <c r="AP39" s="351">
        <f t="shared" si="10"/>
        <v>0</v>
      </c>
      <c r="AQ39" s="350">
        <f t="shared" si="11"/>
        <v>1886.9236154649998</v>
      </c>
      <c r="AR39" s="124"/>
      <c r="AS39" s="124"/>
    </row>
    <row r="40" spans="1:62" x14ac:dyDescent="0.3">
      <c r="A40" s="179" t="s">
        <v>309</v>
      </c>
      <c r="B40" s="171" t="s">
        <v>777</v>
      </c>
      <c r="C40" s="173">
        <f>$C$39</f>
        <v>1334</v>
      </c>
      <c r="D40" s="173">
        <v>37</v>
      </c>
      <c r="E40" s="178">
        <f t="shared" si="5"/>
        <v>2.7736131934032984E-2</v>
      </c>
      <c r="F40" s="187">
        <f>$F$39</f>
        <v>183</v>
      </c>
      <c r="G40" s="173">
        <f t="shared" si="6"/>
        <v>244122</v>
      </c>
      <c r="H40" s="178">
        <f>$H$39</f>
        <v>273.55090710000002</v>
      </c>
      <c r="I40" s="208">
        <f>$I$39</f>
        <v>0.35</v>
      </c>
      <c r="J40" s="204">
        <f t="shared" si="15"/>
        <v>95.742817485000003</v>
      </c>
      <c r="K40" s="141">
        <f t="shared" si="7"/>
        <v>2.6555354174999999</v>
      </c>
      <c r="L40" s="392" t="s">
        <v>783</v>
      </c>
      <c r="M40" s="190">
        <f>SUM(K29,K53,K81,K143,K196,K218)</f>
        <v>1792.3985556924999</v>
      </c>
      <c r="N40" s="196"/>
      <c r="O40" s="179" t="s">
        <v>309</v>
      </c>
      <c r="P40" s="171">
        <v>10260002</v>
      </c>
      <c r="Q40" s="170"/>
      <c r="R40" s="292">
        <f>Input!P38</f>
        <v>0</v>
      </c>
      <c r="S40" s="392" t="s">
        <v>783</v>
      </c>
      <c r="T40" s="190">
        <f>SUM(R29,R54,R82,R145,R198,R220)</f>
        <v>0</v>
      </c>
      <c r="U40" s="179" t="s">
        <v>309</v>
      </c>
      <c r="V40" s="171" t="s">
        <v>777</v>
      </c>
      <c r="W40" s="173"/>
      <c r="X40" s="173">
        <f>Input!Q38</f>
        <v>0</v>
      </c>
      <c r="Y40" s="141">
        <f t="shared" si="0"/>
        <v>0</v>
      </c>
      <c r="Z40" s="392" t="s">
        <v>783</v>
      </c>
      <c r="AA40" s="211">
        <f>SUM(Y29,Y53,Y81,Y143,Y196,Y218)</f>
        <v>0</v>
      </c>
      <c r="AB40" s="179" t="s">
        <v>309</v>
      </c>
      <c r="AC40" s="171" t="s">
        <v>777</v>
      </c>
      <c r="AD40" s="170">
        <f>Input!R38</f>
        <v>0</v>
      </c>
      <c r="AE40" s="192">
        <f t="shared" si="1"/>
        <v>0</v>
      </c>
      <c r="AF40" s="392" t="s">
        <v>783</v>
      </c>
      <c r="AG40" s="195">
        <f>SUM(AE29,AE53,AE81,AE143,AE196,AE218)</f>
        <v>0</v>
      </c>
      <c r="AH40" s="395" t="s">
        <v>783</v>
      </c>
      <c r="AI40" s="128">
        <f t="shared" si="28"/>
        <v>0</v>
      </c>
      <c r="AJ40" s="129">
        <f t="shared" si="29"/>
        <v>0</v>
      </c>
      <c r="AK40" s="129">
        <f t="shared" si="8"/>
        <v>0</v>
      </c>
      <c r="AL40" s="327">
        <f t="shared" si="9"/>
        <v>0</v>
      </c>
      <c r="AM40" s="127"/>
      <c r="AN40" s="392" t="s">
        <v>783</v>
      </c>
      <c r="AO40" s="350">
        <f t="shared" si="30"/>
        <v>1792.3985556924999</v>
      </c>
      <c r="AP40" s="351">
        <f t="shared" si="10"/>
        <v>0</v>
      </c>
      <c r="AQ40" s="350">
        <f t="shared" si="11"/>
        <v>1792.3985556924999</v>
      </c>
      <c r="AR40" s="124"/>
      <c r="AS40" s="124"/>
    </row>
    <row r="41" spans="1:62" x14ac:dyDescent="0.3">
      <c r="A41" s="179" t="s">
        <v>309</v>
      </c>
      <c r="B41" s="171" t="s">
        <v>778</v>
      </c>
      <c r="C41" s="173">
        <f t="shared" ref="C41" si="31">$C$39</f>
        <v>1334</v>
      </c>
      <c r="D41" s="173">
        <v>689</v>
      </c>
      <c r="E41" s="178">
        <f t="shared" si="5"/>
        <v>0.51649175412293857</v>
      </c>
      <c r="F41" s="187">
        <f t="shared" ref="F41:F45" si="32">$F$39</f>
        <v>183</v>
      </c>
      <c r="G41" s="173">
        <f t="shared" si="6"/>
        <v>244122</v>
      </c>
      <c r="H41" s="178">
        <f t="shared" ref="H41:H45" si="33">$H$39</f>
        <v>273.55090710000002</v>
      </c>
      <c r="I41" s="208">
        <f t="shared" ref="I41:I42" si="34">$I$39</f>
        <v>0.35</v>
      </c>
      <c r="J41" s="204">
        <f t="shared" si="15"/>
        <v>95.742817485000003</v>
      </c>
      <c r="K41" s="141">
        <f t="shared" si="7"/>
        <v>49.450375747500004</v>
      </c>
      <c r="L41" s="392" t="s">
        <v>784</v>
      </c>
      <c r="M41" s="190">
        <f>SUM(K112,K219)</f>
        <v>456.37323385499997</v>
      </c>
      <c r="N41" s="196"/>
      <c r="O41" s="179" t="s">
        <v>309</v>
      </c>
      <c r="P41" s="171">
        <v>10260004</v>
      </c>
      <c r="Q41" s="170"/>
      <c r="R41" s="292">
        <f>Input!P39</f>
        <v>0</v>
      </c>
      <c r="S41" s="392" t="s">
        <v>784</v>
      </c>
      <c r="T41" s="190">
        <f>SUM(R114,R221)</f>
        <v>0</v>
      </c>
      <c r="U41" s="179" t="s">
        <v>309</v>
      </c>
      <c r="V41" s="171" t="s">
        <v>778</v>
      </c>
      <c r="W41" s="173"/>
      <c r="X41" s="173">
        <f>Input!Q39</f>
        <v>0</v>
      </c>
      <c r="Y41" s="141">
        <f t="shared" si="0"/>
        <v>0</v>
      </c>
      <c r="Z41" s="392" t="s">
        <v>784</v>
      </c>
      <c r="AA41" s="211">
        <f>SUM(Y112,Y219)</f>
        <v>0</v>
      </c>
      <c r="AB41" s="179" t="s">
        <v>309</v>
      </c>
      <c r="AC41" s="171" t="s">
        <v>778</v>
      </c>
      <c r="AD41" s="170">
        <f>Input!R39</f>
        <v>0</v>
      </c>
      <c r="AE41" s="192">
        <f t="shared" si="1"/>
        <v>0</v>
      </c>
      <c r="AF41" s="392" t="s">
        <v>784</v>
      </c>
      <c r="AG41" s="195">
        <f>SUM(AE112,AE219)</f>
        <v>0</v>
      </c>
      <c r="AH41" s="395" t="s">
        <v>784</v>
      </c>
      <c r="AI41" s="128">
        <f t="shared" si="28"/>
        <v>0</v>
      </c>
      <c r="AJ41" s="129">
        <f t="shared" si="29"/>
        <v>0</v>
      </c>
      <c r="AK41" s="129">
        <f t="shared" si="8"/>
        <v>0</v>
      </c>
      <c r="AL41" s="327">
        <f t="shared" si="9"/>
        <v>0</v>
      </c>
      <c r="AM41" s="127"/>
      <c r="AN41" s="392" t="s">
        <v>784</v>
      </c>
      <c r="AO41" s="350">
        <f t="shared" si="30"/>
        <v>456.37323385499997</v>
      </c>
      <c r="AP41" s="351">
        <f t="shared" si="10"/>
        <v>0</v>
      </c>
      <c r="AQ41" s="350">
        <f t="shared" si="11"/>
        <v>456.37323385499997</v>
      </c>
      <c r="AR41" s="124"/>
      <c r="AS41" s="124"/>
    </row>
    <row r="42" spans="1:62" x14ac:dyDescent="0.3">
      <c r="A42" s="179" t="s">
        <v>309</v>
      </c>
      <c r="B42" s="171" t="s">
        <v>787</v>
      </c>
      <c r="C42" s="172">
        <v>500</v>
      </c>
      <c r="D42" s="173">
        <v>3</v>
      </c>
      <c r="E42" s="178">
        <f t="shared" si="5"/>
        <v>6.0000000000000001E-3</v>
      </c>
      <c r="F42" s="185">
        <f t="shared" si="32"/>
        <v>183</v>
      </c>
      <c r="G42" s="173">
        <f t="shared" si="6"/>
        <v>91500</v>
      </c>
      <c r="H42" s="186">
        <f t="shared" si="33"/>
        <v>273.55090710000002</v>
      </c>
      <c r="I42" s="207">
        <f t="shared" si="34"/>
        <v>0.35</v>
      </c>
      <c r="J42" s="204">
        <f t="shared" si="15"/>
        <v>95.742817485000003</v>
      </c>
      <c r="K42" s="141">
        <f t="shared" si="7"/>
        <v>0.57445690491000001</v>
      </c>
      <c r="L42" s="392" t="s">
        <v>785</v>
      </c>
      <c r="M42" s="190">
        <f>SUM(K113,K144,K197,K220)</f>
        <v>102.42930741749998</v>
      </c>
      <c r="N42" s="196"/>
      <c r="O42" s="179" t="s">
        <v>309</v>
      </c>
      <c r="P42" s="171">
        <v>11020009</v>
      </c>
      <c r="Q42" s="170"/>
      <c r="R42" s="292">
        <f>Input!P40</f>
        <v>0</v>
      </c>
      <c r="S42" s="392" t="s">
        <v>785</v>
      </c>
      <c r="T42" s="190">
        <f>SUM(R115,R146,R199,R222)</f>
        <v>0</v>
      </c>
      <c r="U42" s="179" t="s">
        <v>309</v>
      </c>
      <c r="V42" s="171" t="s">
        <v>787</v>
      </c>
      <c r="W42" s="173"/>
      <c r="X42" s="173">
        <f>Input!Q40</f>
        <v>0</v>
      </c>
      <c r="Y42" s="141">
        <f t="shared" si="0"/>
        <v>0</v>
      </c>
      <c r="Z42" s="392" t="s">
        <v>785</v>
      </c>
      <c r="AA42" s="211">
        <f>SUM(Y113,Y144,Y197,Y220)</f>
        <v>0</v>
      </c>
      <c r="AB42" s="179" t="s">
        <v>309</v>
      </c>
      <c r="AC42" s="171" t="s">
        <v>787</v>
      </c>
      <c r="AD42" s="170">
        <f>Input!R40</f>
        <v>0</v>
      </c>
      <c r="AE42" s="192">
        <f t="shared" si="1"/>
        <v>0</v>
      </c>
      <c r="AF42" s="392" t="s">
        <v>785</v>
      </c>
      <c r="AG42" s="195">
        <f>SUM(AE113,AE144,AE197,AE220)</f>
        <v>0</v>
      </c>
      <c r="AH42" s="395" t="s">
        <v>785</v>
      </c>
      <c r="AI42" s="128">
        <f t="shared" si="28"/>
        <v>0</v>
      </c>
      <c r="AJ42" s="129">
        <f t="shared" si="29"/>
        <v>0</v>
      </c>
      <c r="AK42" s="129">
        <f t="shared" si="8"/>
        <v>0</v>
      </c>
      <c r="AL42" s="327">
        <f t="shared" si="9"/>
        <v>0</v>
      </c>
      <c r="AM42" s="127"/>
      <c r="AN42" s="392" t="s">
        <v>785</v>
      </c>
      <c r="AO42" s="350">
        <f t="shared" si="30"/>
        <v>102.42930741749998</v>
      </c>
      <c r="AP42" s="351">
        <f t="shared" si="10"/>
        <v>0</v>
      </c>
      <c r="AQ42" s="350">
        <f t="shared" si="11"/>
        <v>102.42930741749998</v>
      </c>
      <c r="AR42" s="124"/>
      <c r="AS42" s="124"/>
    </row>
    <row r="43" spans="1:62" x14ac:dyDescent="0.3">
      <c r="A43" s="179" t="s">
        <v>309</v>
      </c>
      <c r="B43" s="171" t="s">
        <v>789</v>
      </c>
      <c r="C43" s="173">
        <f>$C$42</f>
        <v>500</v>
      </c>
      <c r="D43" s="173">
        <v>422</v>
      </c>
      <c r="E43" s="178">
        <f t="shared" si="5"/>
        <v>0.84399999999999997</v>
      </c>
      <c r="F43" s="187">
        <f t="shared" si="32"/>
        <v>183</v>
      </c>
      <c r="G43" s="173">
        <f t="shared" si="6"/>
        <v>91500</v>
      </c>
      <c r="H43" s="178">
        <f t="shared" si="33"/>
        <v>273.55090710000002</v>
      </c>
      <c r="I43" s="208">
        <f>$I$42</f>
        <v>0.35</v>
      </c>
      <c r="J43" s="204">
        <f t="shared" si="15"/>
        <v>95.742817485000003</v>
      </c>
      <c r="K43" s="141">
        <f t="shared" si="7"/>
        <v>80.806937957339997</v>
      </c>
      <c r="L43" s="392" t="s">
        <v>786</v>
      </c>
      <c r="M43" s="190">
        <f>SUM(K30,K54,K82,K90,K122,K154,K198)</f>
        <v>288.89753466271134</v>
      </c>
      <c r="N43" s="196"/>
      <c r="O43" s="179" t="s">
        <v>309</v>
      </c>
      <c r="P43" s="171">
        <v>11020011</v>
      </c>
      <c r="Q43" s="170"/>
      <c r="R43" s="292">
        <f>Input!P41</f>
        <v>0</v>
      </c>
      <c r="S43" s="392" t="s">
        <v>786</v>
      </c>
      <c r="T43" s="190">
        <f>SUM(R30,R55,R83,R91,R124,R156,R200)</f>
        <v>0</v>
      </c>
      <c r="U43" s="179" t="s">
        <v>309</v>
      </c>
      <c r="V43" s="171" t="s">
        <v>789</v>
      </c>
      <c r="W43" s="173"/>
      <c r="X43" s="173">
        <f>Input!Q41</f>
        <v>0</v>
      </c>
      <c r="Y43" s="141">
        <f t="shared" si="0"/>
        <v>0</v>
      </c>
      <c r="Z43" s="392" t="s">
        <v>786</v>
      </c>
      <c r="AA43" s="211">
        <f>SUM(Y30,Y54,Y82,Y90,Y122,Y154,Y198)</f>
        <v>0</v>
      </c>
      <c r="AB43" s="179" t="s">
        <v>309</v>
      </c>
      <c r="AC43" s="171" t="s">
        <v>789</v>
      </c>
      <c r="AD43" s="170">
        <f>Input!R41</f>
        <v>0</v>
      </c>
      <c r="AE43" s="192">
        <f t="shared" si="1"/>
        <v>0</v>
      </c>
      <c r="AF43" s="392" t="s">
        <v>786</v>
      </c>
      <c r="AG43" s="195">
        <f>SUM(AE30,AE54,AE82,AE90,AE122,AE154,AE198)</f>
        <v>0</v>
      </c>
      <c r="AH43" s="395" t="s">
        <v>786</v>
      </c>
      <c r="AI43" s="128">
        <f t="shared" si="28"/>
        <v>0</v>
      </c>
      <c r="AJ43" s="129">
        <f t="shared" si="29"/>
        <v>0</v>
      </c>
      <c r="AK43" s="129">
        <f t="shared" si="8"/>
        <v>0</v>
      </c>
      <c r="AL43" s="327">
        <f t="shared" si="9"/>
        <v>0</v>
      </c>
      <c r="AM43" s="127"/>
      <c r="AN43" s="392" t="s">
        <v>786</v>
      </c>
      <c r="AO43" s="350">
        <f t="shared" si="30"/>
        <v>288.89753466271134</v>
      </c>
      <c r="AP43" s="351">
        <f t="shared" si="10"/>
        <v>0</v>
      </c>
      <c r="AQ43" s="350">
        <f t="shared" si="11"/>
        <v>288.89753466271134</v>
      </c>
      <c r="AR43" s="124"/>
      <c r="AS43" s="124"/>
    </row>
    <row r="44" spans="1:62" x14ac:dyDescent="0.3">
      <c r="A44" s="179" t="s">
        <v>309</v>
      </c>
      <c r="B44" s="171" t="s">
        <v>790</v>
      </c>
      <c r="C44" s="173">
        <f t="shared" ref="C44:C45" si="35">$C$42</f>
        <v>500</v>
      </c>
      <c r="D44" s="173">
        <v>50</v>
      </c>
      <c r="E44" s="178">
        <f t="shared" si="5"/>
        <v>0.1</v>
      </c>
      <c r="F44" s="187">
        <f t="shared" si="32"/>
        <v>183</v>
      </c>
      <c r="G44" s="173">
        <f t="shared" si="6"/>
        <v>91500</v>
      </c>
      <c r="H44" s="178">
        <f t="shared" si="33"/>
        <v>273.55090710000002</v>
      </c>
      <c r="I44" s="208">
        <f t="shared" ref="I44:I45" si="36">$I$42</f>
        <v>0.35</v>
      </c>
      <c r="J44" s="204">
        <f t="shared" si="15"/>
        <v>95.742817485000003</v>
      </c>
      <c r="K44" s="141">
        <f t="shared" si="7"/>
        <v>9.5742817485000007</v>
      </c>
      <c r="L44" s="392" t="s">
        <v>787</v>
      </c>
      <c r="M44" s="190">
        <f>SUM(K22,K31,K42,K55,K123,K145,K155,K210)</f>
        <v>1521.1153692657376</v>
      </c>
      <c r="N44" s="196"/>
      <c r="O44" s="179" t="s">
        <v>309</v>
      </c>
      <c r="P44" s="171">
        <v>11020012</v>
      </c>
      <c r="Q44" s="170"/>
      <c r="R44" s="292">
        <f>Input!P42</f>
        <v>0</v>
      </c>
      <c r="S44" s="392" t="s">
        <v>787</v>
      </c>
      <c r="T44" s="190">
        <f>SUM(R22,R31,R42,R56,R125,R147,R157,R212)</f>
        <v>0</v>
      </c>
      <c r="U44" s="179" t="s">
        <v>309</v>
      </c>
      <c r="V44" s="171" t="s">
        <v>790</v>
      </c>
      <c r="W44" s="173"/>
      <c r="X44" s="173">
        <f>Input!Q42</f>
        <v>0</v>
      </c>
      <c r="Y44" s="141">
        <f t="shared" si="0"/>
        <v>0</v>
      </c>
      <c r="Z44" s="392" t="s">
        <v>787</v>
      </c>
      <c r="AA44" s="211">
        <f>SUM(Y22,Y31,Y42,Y55,Y123,Y145,Y155,Y210)</f>
        <v>0</v>
      </c>
      <c r="AB44" s="179" t="s">
        <v>309</v>
      </c>
      <c r="AC44" s="171" t="s">
        <v>790</v>
      </c>
      <c r="AD44" s="170">
        <f>Input!R42</f>
        <v>0</v>
      </c>
      <c r="AE44" s="192">
        <f t="shared" si="1"/>
        <v>0</v>
      </c>
      <c r="AF44" s="392" t="s">
        <v>787</v>
      </c>
      <c r="AG44" s="195">
        <f>SUM(AE22,AE31,AE42,AE55,AE123,AE145,AE155,AE210)</f>
        <v>0</v>
      </c>
      <c r="AH44" s="395" t="s">
        <v>787</v>
      </c>
      <c r="AI44" s="128">
        <f t="shared" si="28"/>
        <v>0</v>
      </c>
      <c r="AJ44" s="129">
        <f t="shared" si="29"/>
        <v>0</v>
      </c>
      <c r="AK44" s="129">
        <f t="shared" si="8"/>
        <v>0</v>
      </c>
      <c r="AL44" s="327">
        <f t="shared" si="9"/>
        <v>0</v>
      </c>
      <c r="AM44" s="127"/>
      <c r="AN44" s="392" t="s">
        <v>787</v>
      </c>
      <c r="AO44" s="350">
        <f t="shared" si="30"/>
        <v>1521.1153692657376</v>
      </c>
      <c r="AP44" s="351">
        <f t="shared" si="10"/>
        <v>0</v>
      </c>
      <c r="AQ44" s="350">
        <f t="shared" si="11"/>
        <v>1521.1153692657376</v>
      </c>
      <c r="AR44" s="124"/>
      <c r="AS44" s="124"/>
    </row>
    <row r="45" spans="1:62" x14ac:dyDescent="0.3">
      <c r="A45" s="179" t="s">
        <v>309</v>
      </c>
      <c r="B45" s="171" t="s">
        <v>793</v>
      </c>
      <c r="C45" s="173">
        <f t="shared" si="35"/>
        <v>500</v>
      </c>
      <c r="D45" s="173">
        <v>25</v>
      </c>
      <c r="E45" s="178">
        <f t="shared" si="5"/>
        <v>0.05</v>
      </c>
      <c r="F45" s="187">
        <f t="shared" si="32"/>
        <v>183</v>
      </c>
      <c r="G45" s="173">
        <f t="shared" si="6"/>
        <v>91500</v>
      </c>
      <c r="H45" s="178">
        <f t="shared" si="33"/>
        <v>273.55090710000002</v>
      </c>
      <c r="I45" s="208">
        <f t="shared" si="36"/>
        <v>0.35</v>
      </c>
      <c r="J45" s="204">
        <f t="shared" si="15"/>
        <v>95.742817485000003</v>
      </c>
      <c r="K45" s="141">
        <f t="shared" si="7"/>
        <v>4.7871408742500003</v>
      </c>
      <c r="L45" s="392" t="s">
        <v>788</v>
      </c>
      <c r="M45" s="190">
        <f>SUM(K32,K114,K146,K199)</f>
        <v>1243.5020125849999</v>
      </c>
      <c r="N45" s="196"/>
      <c r="O45" s="179" t="s">
        <v>309</v>
      </c>
      <c r="P45" s="171">
        <v>11030002</v>
      </c>
      <c r="Q45" s="170"/>
      <c r="R45" s="292">
        <f>Input!P43</f>
        <v>0</v>
      </c>
      <c r="S45" s="392" t="s">
        <v>788</v>
      </c>
      <c r="T45" s="190">
        <f>SUM(R32,R116,R148,R201)</f>
        <v>0</v>
      </c>
      <c r="U45" s="179" t="s">
        <v>309</v>
      </c>
      <c r="V45" s="171" t="s">
        <v>793</v>
      </c>
      <c r="W45" s="173"/>
      <c r="X45" s="173">
        <f>Input!Q43</f>
        <v>0</v>
      </c>
      <c r="Y45" s="141">
        <f t="shared" si="0"/>
        <v>0</v>
      </c>
      <c r="Z45" s="392" t="s">
        <v>788</v>
      </c>
      <c r="AA45" s="211">
        <f>SUM(Y32,Y146,Y199)</f>
        <v>0</v>
      </c>
      <c r="AB45" s="179" t="s">
        <v>309</v>
      </c>
      <c r="AC45" s="171" t="s">
        <v>793</v>
      </c>
      <c r="AD45" s="170">
        <f>Input!R43</f>
        <v>0</v>
      </c>
      <c r="AE45" s="192">
        <f t="shared" si="1"/>
        <v>0</v>
      </c>
      <c r="AF45" s="392" t="s">
        <v>788</v>
      </c>
      <c r="AG45" s="195">
        <f>SUM(AE32,AE114,AE146,AE199)</f>
        <v>0</v>
      </c>
      <c r="AH45" s="395" t="s">
        <v>788</v>
      </c>
      <c r="AI45" s="128">
        <f t="shared" si="28"/>
        <v>0</v>
      </c>
      <c r="AJ45" s="129">
        <f t="shared" si="29"/>
        <v>0</v>
      </c>
      <c r="AK45" s="129">
        <f t="shared" si="8"/>
        <v>0</v>
      </c>
      <c r="AL45" s="327">
        <f t="shared" si="9"/>
        <v>0</v>
      </c>
      <c r="AM45" s="127"/>
      <c r="AN45" s="392" t="s">
        <v>788</v>
      </c>
      <c r="AO45" s="350">
        <f t="shared" si="30"/>
        <v>1243.5020125849999</v>
      </c>
      <c r="AP45" s="351">
        <f t="shared" si="10"/>
        <v>0</v>
      </c>
      <c r="AQ45" s="350">
        <f t="shared" si="11"/>
        <v>1243.5020125849999</v>
      </c>
      <c r="AR45" s="124"/>
      <c r="AS45" s="124"/>
    </row>
    <row r="46" spans="1:62" x14ac:dyDescent="0.3">
      <c r="A46" s="179" t="s">
        <v>322</v>
      </c>
      <c r="B46" s="171" t="s">
        <v>752</v>
      </c>
      <c r="C46" s="172">
        <v>9476</v>
      </c>
      <c r="D46" s="173">
        <v>2082</v>
      </c>
      <c r="E46" s="178">
        <f t="shared" si="5"/>
        <v>0.21971295905445334</v>
      </c>
      <c r="F46" s="185">
        <v>224</v>
      </c>
      <c r="G46" s="173">
        <f t="shared" si="6"/>
        <v>2122624</v>
      </c>
      <c r="H46" s="186">
        <f>(G46/1000000)*1120.55</f>
        <v>2378.5063231999998</v>
      </c>
      <c r="I46" s="207">
        <v>0.35</v>
      </c>
      <c r="J46" s="204">
        <f t="shared" si="15"/>
        <v>832.47721311999987</v>
      </c>
      <c r="K46" s="141">
        <f t="shared" si="7"/>
        <v>182.90603183999997</v>
      </c>
      <c r="L46" s="392" t="s">
        <v>789</v>
      </c>
      <c r="M46" s="190">
        <f>SUM(K43,K83,K91,K124,K133,K156,K211)</f>
        <v>874.58147689343002</v>
      </c>
      <c r="N46" s="196"/>
      <c r="O46" s="179" t="s">
        <v>322</v>
      </c>
      <c r="P46" s="171">
        <v>10190002</v>
      </c>
      <c r="Q46" s="170"/>
      <c r="R46" s="292">
        <f>Input!P44</f>
        <v>0</v>
      </c>
      <c r="S46" s="392" t="s">
        <v>789</v>
      </c>
      <c r="T46" s="190">
        <f>SUM(R43,R84,R92,R126,R135,R158,R213)</f>
        <v>0</v>
      </c>
      <c r="U46" s="179" t="s">
        <v>322</v>
      </c>
      <c r="V46" s="171" t="s">
        <v>752</v>
      </c>
      <c r="W46" s="173"/>
      <c r="X46" s="173">
        <f>Input!Q44</f>
        <v>0</v>
      </c>
      <c r="Y46" s="141">
        <f t="shared" si="0"/>
        <v>0</v>
      </c>
      <c r="Z46" s="392" t="s">
        <v>789</v>
      </c>
      <c r="AA46" s="211">
        <f>SUM(Y43,Y83,Y91,Y124,Y133,Y156,Y211)</f>
        <v>0</v>
      </c>
      <c r="AB46" s="179" t="s">
        <v>322</v>
      </c>
      <c r="AC46" s="171" t="s">
        <v>752</v>
      </c>
      <c r="AD46" s="170">
        <f>Input!R44</f>
        <v>0</v>
      </c>
      <c r="AE46" s="192">
        <f t="shared" si="1"/>
        <v>0</v>
      </c>
      <c r="AF46" s="392" t="s">
        <v>789</v>
      </c>
      <c r="AG46" s="195">
        <f>SUM(AE43,AE83,AE91,AE124,AE133,AE156,AE211)</f>
        <v>0</v>
      </c>
      <c r="AH46" s="395" t="s">
        <v>789</v>
      </c>
      <c r="AI46" s="128">
        <f t="shared" si="28"/>
        <v>0</v>
      </c>
      <c r="AJ46" s="129">
        <f t="shared" si="29"/>
        <v>0</v>
      </c>
      <c r="AK46" s="129">
        <f t="shared" si="8"/>
        <v>0</v>
      </c>
      <c r="AL46" s="327">
        <f t="shared" si="9"/>
        <v>0</v>
      </c>
      <c r="AM46" s="127"/>
      <c r="AN46" s="392" t="s">
        <v>789</v>
      </c>
      <c r="AO46" s="350">
        <f t="shared" si="30"/>
        <v>874.58147689343002</v>
      </c>
      <c r="AP46" s="351">
        <f t="shared" si="10"/>
        <v>0</v>
      </c>
      <c r="AQ46" s="350">
        <f t="shared" si="11"/>
        <v>874.58147689343002</v>
      </c>
      <c r="AR46" s="124"/>
      <c r="AS46" s="124"/>
    </row>
    <row r="47" spans="1:62" x14ac:dyDescent="0.3">
      <c r="A47" s="179" t="s">
        <v>322</v>
      </c>
      <c r="B47" s="171" t="s">
        <v>754</v>
      </c>
      <c r="C47" s="173">
        <f>$C$46</f>
        <v>9476</v>
      </c>
      <c r="D47" s="173">
        <v>7394</v>
      </c>
      <c r="E47" s="178">
        <f t="shared" si="5"/>
        <v>0.78028704094554668</v>
      </c>
      <c r="F47" s="187">
        <f>$F$46</f>
        <v>224</v>
      </c>
      <c r="G47" s="173">
        <f t="shared" si="6"/>
        <v>2122624</v>
      </c>
      <c r="H47" s="178">
        <f>$H$46</f>
        <v>2378.5063231999998</v>
      </c>
      <c r="I47" s="208">
        <f>$I$46</f>
        <v>0.35</v>
      </c>
      <c r="J47" s="204">
        <f t="shared" si="15"/>
        <v>832.47721311999987</v>
      </c>
      <c r="K47" s="141">
        <f t="shared" si="7"/>
        <v>649.57118127999991</v>
      </c>
      <c r="L47" s="392" t="s">
        <v>790</v>
      </c>
      <c r="M47" s="190">
        <f>SUM(K44,K84,K92,K125,K157)</f>
        <v>251.71239259387087</v>
      </c>
      <c r="N47" s="196"/>
      <c r="O47" s="179" t="s">
        <v>322</v>
      </c>
      <c r="P47" s="171">
        <v>10190004</v>
      </c>
      <c r="Q47" s="173" t="s">
        <v>723</v>
      </c>
      <c r="R47" s="292">
        <f>Input!P45*0.31</f>
        <v>26.35</v>
      </c>
      <c r="S47" s="392" t="s">
        <v>790</v>
      </c>
      <c r="T47" s="190">
        <f>SUM(R44,R85,R93,R127,R159)</f>
        <v>0</v>
      </c>
      <c r="U47" s="179" t="s">
        <v>322</v>
      </c>
      <c r="V47" s="171" t="s">
        <v>754</v>
      </c>
      <c r="W47" s="173"/>
      <c r="X47" s="173">
        <f>Input!Q45</f>
        <v>0</v>
      </c>
      <c r="Y47" s="141">
        <f t="shared" si="0"/>
        <v>0</v>
      </c>
      <c r="Z47" s="392" t="s">
        <v>790</v>
      </c>
      <c r="AA47" s="211">
        <f>SUM(Y44,Y84,Y92,Y125,Y157)</f>
        <v>0</v>
      </c>
      <c r="AB47" s="179" t="s">
        <v>322</v>
      </c>
      <c r="AC47" s="171" t="s">
        <v>754</v>
      </c>
      <c r="AD47" s="170">
        <f>Input!R45</f>
        <v>0</v>
      </c>
      <c r="AE47" s="192">
        <f t="shared" si="1"/>
        <v>0</v>
      </c>
      <c r="AF47" s="392" t="s">
        <v>790</v>
      </c>
      <c r="AG47" s="195">
        <f>SUM(AE44,AE84,AE92,AE125,AE157)</f>
        <v>0</v>
      </c>
      <c r="AH47" s="395" t="s">
        <v>790</v>
      </c>
      <c r="AI47" s="128">
        <f t="shared" si="28"/>
        <v>0</v>
      </c>
      <c r="AJ47" s="129">
        <f t="shared" si="29"/>
        <v>0</v>
      </c>
      <c r="AK47" s="129">
        <f t="shared" si="8"/>
        <v>0</v>
      </c>
      <c r="AL47" s="327">
        <f t="shared" si="9"/>
        <v>0</v>
      </c>
      <c r="AM47" s="127"/>
      <c r="AN47" s="392" t="s">
        <v>790</v>
      </c>
      <c r="AO47" s="350">
        <f t="shared" si="30"/>
        <v>251.71239259387087</v>
      </c>
      <c r="AP47" s="351">
        <f t="shared" si="10"/>
        <v>0</v>
      </c>
      <c r="AQ47" s="350">
        <f t="shared" si="11"/>
        <v>251.71239259387087</v>
      </c>
      <c r="AR47" s="124"/>
      <c r="AS47" s="124"/>
    </row>
    <row r="48" spans="1:62" x14ac:dyDescent="0.3">
      <c r="A48" s="179" t="s">
        <v>151</v>
      </c>
      <c r="B48" s="171" t="s">
        <v>801</v>
      </c>
      <c r="C48" s="172">
        <v>8211</v>
      </c>
      <c r="D48" s="173">
        <v>4785</v>
      </c>
      <c r="E48" s="178">
        <f t="shared" si="5"/>
        <v>0.58275484106686148</v>
      </c>
      <c r="F48" s="185">
        <v>521</v>
      </c>
      <c r="G48" s="173">
        <f t="shared" si="6"/>
        <v>4277931</v>
      </c>
      <c r="H48" s="186">
        <f>(G48/1000000)*1120.55</f>
        <v>4793.6355820499994</v>
      </c>
      <c r="I48" s="207">
        <v>0.35</v>
      </c>
      <c r="J48" s="204">
        <f t="shared" si="15"/>
        <v>1677.7724537174997</v>
      </c>
      <c r="K48" s="141">
        <f t="shared" si="7"/>
        <v>977.73001961249975</v>
      </c>
      <c r="L48" s="392" t="s">
        <v>791</v>
      </c>
      <c r="M48" s="190">
        <f>SUM(K23,K147,K212)</f>
        <v>16.385410457500001</v>
      </c>
      <c r="N48" s="196"/>
      <c r="O48" s="179" t="s">
        <v>322</v>
      </c>
      <c r="P48" s="171">
        <v>10190004</v>
      </c>
      <c r="Q48" s="173" t="s">
        <v>724</v>
      </c>
      <c r="R48" s="292">
        <f>Input!P45*0.69</f>
        <v>58.65</v>
      </c>
      <c r="S48" s="392" t="s">
        <v>791</v>
      </c>
      <c r="T48" s="190">
        <f>SUM(R23,R149,R214)</f>
        <v>0</v>
      </c>
      <c r="U48" s="179" t="s">
        <v>151</v>
      </c>
      <c r="V48" s="171" t="s">
        <v>801</v>
      </c>
      <c r="W48" s="173"/>
      <c r="X48" s="173">
        <f>Input!Q46</f>
        <v>0</v>
      </c>
      <c r="Y48" s="141">
        <f t="shared" si="0"/>
        <v>0</v>
      </c>
      <c r="Z48" s="392" t="s">
        <v>791</v>
      </c>
      <c r="AA48" s="211">
        <f>SUM(Y23,Y147,Y212)</f>
        <v>0</v>
      </c>
      <c r="AB48" s="179" t="s">
        <v>151</v>
      </c>
      <c r="AC48" s="171" t="s">
        <v>801</v>
      </c>
      <c r="AD48" s="170">
        <f>Input!R46</f>
        <v>0</v>
      </c>
      <c r="AE48" s="192">
        <f t="shared" si="1"/>
        <v>0</v>
      </c>
      <c r="AF48" s="392" t="s">
        <v>791</v>
      </c>
      <c r="AG48" s="195">
        <f>SUM(AE23,AE147,AE212)</f>
        <v>0</v>
      </c>
      <c r="AH48" s="395" t="s">
        <v>791</v>
      </c>
      <c r="AI48" s="128">
        <f t="shared" si="28"/>
        <v>0</v>
      </c>
      <c r="AJ48" s="129">
        <f t="shared" si="29"/>
        <v>0</v>
      </c>
      <c r="AK48" s="129">
        <f t="shared" si="8"/>
        <v>0</v>
      </c>
      <c r="AL48" s="327">
        <f t="shared" si="9"/>
        <v>0</v>
      </c>
      <c r="AM48" s="127"/>
      <c r="AN48" s="392" t="s">
        <v>791</v>
      </c>
      <c r="AO48" s="350">
        <f t="shared" si="30"/>
        <v>16.385410457500001</v>
      </c>
      <c r="AP48" s="351">
        <f t="shared" si="10"/>
        <v>0</v>
      </c>
      <c r="AQ48" s="350">
        <f t="shared" si="11"/>
        <v>16.385410457500001</v>
      </c>
      <c r="AR48" s="124"/>
      <c r="AS48" s="124"/>
    </row>
    <row r="49" spans="1:47" x14ac:dyDescent="0.3">
      <c r="A49" s="179" t="s">
        <v>151</v>
      </c>
      <c r="B49" s="171" t="s">
        <v>804</v>
      </c>
      <c r="C49" s="173">
        <f>$C$48</f>
        <v>8211</v>
      </c>
      <c r="D49" s="173">
        <v>3426</v>
      </c>
      <c r="E49" s="178">
        <f t="shared" si="5"/>
        <v>0.41724515893313846</v>
      </c>
      <c r="F49" s="187">
        <f>$F$48</f>
        <v>521</v>
      </c>
      <c r="G49" s="173">
        <f t="shared" si="6"/>
        <v>4277931</v>
      </c>
      <c r="H49" s="178">
        <f>$H$48</f>
        <v>4793.6355820499994</v>
      </c>
      <c r="I49" s="208">
        <f>$I$48</f>
        <v>0.35</v>
      </c>
      <c r="J49" s="204">
        <f t="shared" si="15"/>
        <v>1677.7724537174997</v>
      </c>
      <c r="K49" s="141">
        <f t="shared" si="7"/>
        <v>700.04243410499987</v>
      </c>
      <c r="L49" s="392" t="s">
        <v>792</v>
      </c>
      <c r="M49" s="190">
        <f>SUM(K126,K213)</f>
        <v>2.9304623599999999</v>
      </c>
      <c r="N49" s="196"/>
      <c r="O49" s="179" t="s">
        <v>151</v>
      </c>
      <c r="P49" s="171">
        <v>13010002</v>
      </c>
      <c r="Q49" s="170"/>
      <c r="R49" s="292">
        <f>Input!P46</f>
        <v>0</v>
      </c>
      <c r="S49" s="392" t="s">
        <v>792</v>
      </c>
      <c r="T49" s="190">
        <f>SUM(R128,R215)</f>
        <v>0</v>
      </c>
      <c r="U49" s="179" t="s">
        <v>151</v>
      </c>
      <c r="V49" s="171" t="s">
        <v>804</v>
      </c>
      <c r="W49" s="173"/>
      <c r="X49" s="173">
        <f>Input!Q47</f>
        <v>0</v>
      </c>
      <c r="Y49" s="141">
        <f t="shared" si="0"/>
        <v>0</v>
      </c>
      <c r="Z49" s="392" t="s">
        <v>792</v>
      </c>
      <c r="AA49" s="211">
        <f>SUM(Y126,Y213)</f>
        <v>0</v>
      </c>
      <c r="AB49" s="179" t="s">
        <v>151</v>
      </c>
      <c r="AC49" s="171" t="s">
        <v>804</v>
      </c>
      <c r="AD49" s="170">
        <f>Input!R47</f>
        <v>0</v>
      </c>
      <c r="AE49" s="192">
        <f t="shared" si="1"/>
        <v>0</v>
      </c>
      <c r="AF49" s="392" t="s">
        <v>792</v>
      </c>
      <c r="AG49" s="195">
        <f>SUM(AE126,AE213)</f>
        <v>0</v>
      </c>
      <c r="AH49" s="395" t="s">
        <v>792</v>
      </c>
      <c r="AI49" s="128">
        <f t="shared" si="28"/>
        <v>0</v>
      </c>
      <c r="AJ49" s="129">
        <f t="shared" si="29"/>
        <v>0</v>
      </c>
      <c r="AK49" s="129">
        <f t="shared" si="8"/>
        <v>0</v>
      </c>
      <c r="AL49" s="327">
        <f t="shared" si="9"/>
        <v>0</v>
      </c>
      <c r="AM49" s="127"/>
      <c r="AN49" s="392" t="s">
        <v>792</v>
      </c>
      <c r="AO49" s="350">
        <f t="shared" si="30"/>
        <v>2.9304623599999999</v>
      </c>
      <c r="AP49" s="351">
        <f t="shared" si="10"/>
        <v>0</v>
      </c>
      <c r="AQ49" s="350">
        <f t="shared" si="11"/>
        <v>2.9304623599999999</v>
      </c>
      <c r="AR49" s="124"/>
      <c r="AS49" s="124"/>
    </row>
    <row r="50" spans="1:47" x14ac:dyDescent="0.3">
      <c r="A50" s="179" t="s">
        <v>287</v>
      </c>
      <c r="B50" s="171" t="s">
        <v>801</v>
      </c>
      <c r="C50" s="172">
        <v>3495</v>
      </c>
      <c r="D50" s="173">
        <v>3173</v>
      </c>
      <c r="E50" s="178">
        <f t="shared" si="5"/>
        <v>0.90786838340486409</v>
      </c>
      <c r="F50" s="185">
        <v>193</v>
      </c>
      <c r="G50" s="173">
        <f t="shared" si="6"/>
        <v>674535</v>
      </c>
      <c r="H50" s="186">
        <f>(G50/1000000)*1120.55</f>
        <v>755.85019424999996</v>
      </c>
      <c r="I50" s="207">
        <v>0.35</v>
      </c>
      <c r="J50" s="204">
        <f t="shared" si="15"/>
        <v>264.54756798749997</v>
      </c>
      <c r="K50" s="141">
        <f t="shared" si="7"/>
        <v>240.17437288249997</v>
      </c>
      <c r="L50" s="392" t="s">
        <v>793</v>
      </c>
      <c r="M50" s="190">
        <f>SUM(K45,K127)</f>
        <v>33.593679999249993</v>
      </c>
      <c r="N50" s="196"/>
      <c r="O50" s="179" t="s">
        <v>151</v>
      </c>
      <c r="P50" s="171">
        <v>13010005</v>
      </c>
      <c r="Q50" s="170"/>
      <c r="R50" s="292">
        <f>Input!P47</f>
        <v>0</v>
      </c>
      <c r="S50" s="392" t="s">
        <v>793</v>
      </c>
      <c r="T50" s="190">
        <f>SUM(R45,R129)</f>
        <v>0</v>
      </c>
      <c r="U50" s="179" t="s">
        <v>287</v>
      </c>
      <c r="V50" s="171" t="s">
        <v>801</v>
      </c>
      <c r="W50" s="173"/>
      <c r="X50" s="173">
        <f>Input!Q48</f>
        <v>0</v>
      </c>
      <c r="Y50" s="141">
        <f t="shared" si="0"/>
        <v>0</v>
      </c>
      <c r="Z50" s="392" t="s">
        <v>793</v>
      </c>
      <c r="AA50" s="211">
        <f>SUM(Y45,Y127)</f>
        <v>0</v>
      </c>
      <c r="AB50" s="179" t="s">
        <v>287</v>
      </c>
      <c r="AC50" s="171" t="s">
        <v>801</v>
      </c>
      <c r="AD50" s="170">
        <f>Input!R48</f>
        <v>0</v>
      </c>
      <c r="AE50" s="192">
        <f t="shared" si="1"/>
        <v>0</v>
      </c>
      <c r="AF50" s="392" t="s">
        <v>793</v>
      </c>
      <c r="AG50" s="195">
        <f>SUM(AE45,AE127)</f>
        <v>0</v>
      </c>
      <c r="AH50" s="395" t="s">
        <v>793</v>
      </c>
      <c r="AI50" s="128">
        <f t="shared" si="28"/>
        <v>0</v>
      </c>
      <c r="AJ50" s="129">
        <f t="shared" si="29"/>
        <v>0</v>
      </c>
      <c r="AK50" s="129">
        <f t="shared" si="8"/>
        <v>0</v>
      </c>
      <c r="AL50" s="327">
        <f t="shared" si="9"/>
        <v>0</v>
      </c>
      <c r="AM50" s="127"/>
      <c r="AN50" s="392" t="s">
        <v>793</v>
      </c>
      <c r="AO50" s="350">
        <f t="shared" si="30"/>
        <v>33.593679999249993</v>
      </c>
      <c r="AP50" s="351">
        <f t="shared" si="10"/>
        <v>0</v>
      </c>
      <c r="AQ50" s="350">
        <f t="shared" si="11"/>
        <v>33.593679999249993</v>
      </c>
      <c r="AR50" s="124"/>
      <c r="AS50" s="124"/>
    </row>
    <row r="51" spans="1:47" x14ac:dyDescent="0.3">
      <c r="A51" s="179" t="s">
        <v>287</v>
      </c>
      <c r="B51" s="171" t="s">
        <v>802</v>
      </c>
      <c r="C51" s="173">
        <f>$C$50</f>
        <v>3495</v>
      </c>
      <c r="D51" s="173">
        <v>22</v>
      </c>
      <c r="E51" s="178">
        <f t="shared" si="5"/>
        <v>6.2947067238912731E-3</v>
      </c>
      <c r="F51" s="187">
        <f>$F$50</f>
        <v>193</v>
      </c>
      <c r="G51" s="173">
        <f t="shared" si="6"/>
        <v>674535</v>
      </c>
      <c r="H51" s="178">
        <f>$H$50</f>
        <v>755.85019424999996</v>
      </c>
      <c r="I51" s="208">
        <f>$I$50</f>
        <v>0.35</v>
      </c>
      <c r="J51" s="204">
        <f t="shared" si="15"/>
        <v>264.54756798749997</v>
      </c>
      <c r="K51" s="141">
        <f t="shared" si="7"/>
        <v>1.6652493549999998</v>
      </c>
      <c r="L51" s="392" t="s">
        <v>794</v>
      </c>
      <c r="M51" s="190">
        <f>SUM(K24,K148)</f>
        <v>19.216255922499997</v>
      </c>
      <c r="N51" s="196"/>
      <c r="O51" s="179" t="s">
        <v>287</v>
      </c>
      <c r="P51" s="171">
        <v>13010002</v>
      </c>
      <c r="Q51" s="170"/>
      <c r="R51" s="292">
        <f>Input!P48</f>
        <v>0</v>
      </c>
      <c r="S51" s="392" t="s">
        <v>794</v>
      </c>
      <c r="T51" s="190">
        <f>SUM(R24,R150)</f>
        <v>0</v>
      </c>
      <c r="U51" s="179" t="s">
        <v>287</v>
      </c>
      <c r="V51" s="171" t="s">
        <v>802</v>
      </c>
      <c r="W51" s="173"/>
      <c r="X51" s="173">
        <f>Input!Q49</f>
        <v>0</v>
      </c>
      <c r="Y51" s="141">
        <f t="shared" si="0"/>
        <v>0</v>
      </c>
      <c r="Z51" s="392" t="s">
        <v>794</v>
      </c>
      <c r="AA51" s="211">
        <f>SUM(Y24,Y148)</f>
        <v>0</v>
      </c>
      <c r="AB51" s="179" t="s">
        <v>287</v>
      </c>
      <c r="AC51" s="171" t="s">
        <v>802</v>
      </c>
      <c r="AD51" s="170">
        <f>Input!R49</f>
        <v>0</v>
      </c>
      <c r="AE51" s="192">
        <f t="shared" si="1"/>
        <v>0</v>
      </c>
      <c r="AF51" s="392" t="s">
        <v>794</v>
      </c>
      <c r="AG51" s="195">
        <f>SUM(AE24,AE148)</f>
        <v>0</v>
      </c>
      <c r="AH51" s="395" t="s">
        <v>794</v>
      </c>
      <c r="AI51" s="128">
        <f t="shared" si="28"/>
        <v>0</v>
      </c>
      <c r="AJ51" s="129">
        <f t="shared" si="29"/>
        <v>0</v>
      </c>
      <c r="AK51" s="129">
        <f t="shared" si="8"/>
        <v>0</v>
      </c>
      <c r="AL51" s="327">
        <f t="shared" si="9"/>
        <v>0</v>
      </c>
      <c r="AM51" s="127"/>
      <c r="AN51" s="392" t="s">
        <v>794</v>
      </c>
      <c r="AO51" s="350">
        <f t="shared" si="30"/>
        <v>19.216255922499997</v>
      </c>
      <c r="AP51" s="351">
        <f t="shared" si="10"/>
        <v>0</v>
      </c>
      <c r="AQ51" s="350">
        <f t="shared" si="11"/>
        <v>19.216255922499997</v>
      </c>
      <c r="AR51" s="124"/>
      <c r="AS51" s="124"/>
    </row>
    <row r="52" spans="1:47" x14ac:dyDescent="0.3">
      <c r="A52" s="179" t="s">
        <v>287</v>
      </c>
      <c r="B52" s="171" t="s">
        <v>805</v>
      </c>
      <c r="C52" s="173">
        <f>$C$50</f>
        <v>3495</v>
      </c>
      <c r="D52" s="173">
        <v>300</v>
      </c>
      <c r="E52" s="178">
        <f t="shared" si="5"/>
        <v>8.5836909871244635E-2</v>
      </c>
      <c r="F52" s="187">
        <f>$F$50</f>
        <v>193</v>
      </c>
      <c r="G52" s="173">
        <f t="shared" si="6"/>
        <v>674535</v>
      </c>
      <c r="H52" s="178">
        <f>$H$50</f>
        <v>755.85019424999996</v>
      </c>
      <c r="I52" s="208">
        <f>$I$50</f>
        <v>0.35</v>
      </c>
      <c r="J52" s="204">
        <f t="shared" si="15"/>
        <v>264.54756798749997</v>
      </c>
      <c r="K52" s="141">
        <f t="shared" si="7"/>
        <v>22.707945749999997</v>
      </c>
      <c r="L52" s="392" t="s">
        <v>795</v>
      </c>
      <c r="M52" s="190">
        <f>K25</f>
        <v>19.096637210000001</v>
      </c>
      <c r="N52" s="196"/>
      <c r="O52" s="179" t="s">
        <v>287</v>
      </c>
      <c r="P52" s="171">
        <v>13010003</v>
      </c>
      <c r="Q52" s="170"/>
      <c r="R52" s="292">
        <f>Input!P49</f>
        <v>0</v>
      </c>
      <c r="S52" s="392" t="s">
        <v>795</v>
      </c>
      <c r="T52" s="190">
        <f>R25</f>
        <v>0</v>
      </c>
      <c r="U52" s="179" t="s">
        <v>287</v>
      </c>
      <c r="V52" s="171" t="s">
        <v>805</v>
      </c>
      <c r="W52" s="173"/>
      <c r="X52" s="173">
        <f>Input!Q50</f>
        <v>0</v>
      </c>
      <c r="Y52" s="141">
        <f t="shared" si="0"/>
        <v>0</v>
      </c>
      <c r="Z52" s="392" t="s">
        <v>795</v>
      </c>
      <c r="AA52" s="211">
        <f>Y25</f>
        <v>0</v>
      </c>
      <c r="AB52" s="179" t="s">
        <v>287</v>
      </c>
      <c r="AC52" s="171" t="s">
        <v>805</v>
      </c>
      <c r="AD52" s="170">
        <f>Input!R50</f>
        <v>0</v>
      </c>
      <c r="AE52" s="192">
        <f t="shared" si="1"/>
        <v>0</v>
      </c>
      <c r="AF52" s="392" t="s">
        <v>795</v>
      </c>
      <c r="AG52" s="195">
        <f>AE25</f>
        <v>0</v>
      </c>
      <c r="AH52" s="395" t="s">
        <v>795</v>
      </c>
      <c r="AI52" s="128">
        <f t="shared" si="28"/>
        <v>0</v>
      </c>
      <c r="AJ52" s="129">
        <f t="shared" si="29"/>
        <v>0</v>
      </c>
      <c r="AK52" s="129">
        <f t="shared" si="8"/>
        <v>0</v>
      </c>
      <c r="AL52" s="327">
        <f t="shared" si="9"/>
        <v>0</v>
      </c>
      <c r="AM52" s="127"/>
      <c r="AN52" s="392" t="s">
        <v>795</v>
      </c>
      <c r="AO52" s="350">
        <f t="shared" si="30"/>
        <v>19.096637210000001</v>
      </c>
      <c r="AP52" s="351">
        <f t="shared" si="10"/>
        <v>0</v>
      </c>
      <c r="AQ52" s="350">
        <f t="shared" si="11"/>
        <v>19.096637210000001</v>
      </c>
      <c r="AR52" s="124"/>
      <c r="AS52" s="124"/>
    </row>
    <row r="53" spans="1:47" x14ac:dyDescent="0.3">
      <c r="A53" s="179" t="s">
        <v>302</v>
      </c>
      <c r="B53" s="171" t="s">
        <v>783</v>
      </c>
      <c r="C53" s="172">
        <v>5924</v>
      </c>
      <c r="D53" s="173">
        <v>5753</v>
      </c>
      <c r="E53" s="178">
        <f t="shared" si="5"/>
        <v>0.97113436866981773</v>
      </c>
      <c r="F53" s="185">
        <v>141</v>
      </c>
      <c r="G53" s="173">
        <f t="shared" si="6"/>
        <v>835284</v>
      </c>
      <c r="H53" s="186">
        <f>(G53/1000000)*1120.55</f>
        <v>935.97748620000004</v>
      </c>
      <c r="I53" s="207">
        <v>0.35</v>
      </c>
      <c r="J53" s="204">
        <f t="shared" si="15"/>
        <v>327.59212016999999</v>
      </c>
      <c r="K53" s="141">
        <f t="shared" si="7"/>
        <v>318.13596680249998</v>
      </c>
      <c r="L53" s="392" t="s">
        <v>796</v>
      </c>
      <c r="M53" s="190">
        <f>K26</f>
        <v>48.257718355000002</v>
      </c>
      <c r="N53" s="196"/>
      <c r="O53" s="179" t="s">
        <v>287</v>
      </c>
      <c r="P53" s="171">
        <v>13020101</v>
      </c>
      <c r="Q53" s="170"/>
      <c r="R53" s="292">
        <f>Input!P50</f>
        <v>0</v>
      </c>
      <c r="S53" s="392" t="s">
        <v>796</v>
      </c>
      <c r="T53" s="190">
        <f>R26</f>
        <v>0</v>
      </c>
      <c r="U53" s="179" t="s">
        <v>302</v>
      </c>
      <c r="V53" s="171" t="s">
        <v>783</v>
      </c>
      <c r="W53" s="173"/>
      <c r="X53" s="173">
        <f>Input!Q51</f>
        <v>0</v>
      </c>
      <c r="Y53" s="141">
        <f t="shared" si="0"/>
        <v>0</v>
      </c>
      <c r="Z53" s="392" t="s">
        <v>796</v>
      </c>
      <c r="AA53" s="211">
        <f>Y26</f>
        <v>0</v>
      </c>
      <c r="AB53" s="179" t="s">
        <v>302</v>
      </c>
      <c r="AC53" s="171" t="s">
        <v>783</v>
      </c>
      <c r="AD53" s="170">
        <f>Input!R51</f>
        <v>0</v>
      </c>
      <c r="AE53" s="192">
        <f t="shared" si="1"/>
        <v>0</v>
      </c>
      <c r="AF53" s="392" t="s">
        <v>796</v>
      </c>
      <c r="AG53" s="195">
        <f>AE26</f>
        <v>0</v>
      </c>
      <c r="AH53" s="395" t="s">
        <v>796</v>
      </c>
      <c r="AI53" s="128">
        <f t="shared" si="28"/>
        <v>0</v>
      </c>
      <c r="AJ53" s="129">
        <f t="shared" si="29"/>
        <v>0</v>
      </c>
      <c r="AK53" s="129">
        <f t="shared" si="8"/>
        <v>0</v>
      </c>
      <c r="AL53" s="327">
        <f t="shared" si="9"/>
        <v>0</v>
      </c>
      <c r="AM53" s="127"/>
      <c r="AN53" s="392" t="s">
        <v>796</v>
      </c>
      <c r="AO53" s="350">
        <f t="shared" si="30"/>
        <v>48.257718355000002</v>
      </c>
      <c r="AP53" s="351">
        <f t="shared" si="10"/>
        <v>0</v>
      </c>
      <c r="AQ53" s="350">
        <f t="shared" si="11"/>
        <v>48.257718355000002</v>
      </c>
      <c r="AR53" s="124"/>
      <c r="AS53" s="124"/>
    </row>
    <row r="54" spans="1:47" x14ac:dyDescent="0.3">
      <c r="A54" s="179" t="s">
        <v>302</v>
      </c>
      <c r="B54" s="171" t="s">
        <v>786</v>
      </c>
      <c r="C54" s="173">
        <f>$C$53</f>
        <v>5924</v>
      </c>
      <c r="D54" s="173">
        <v>167</v>
      </c>
      <c r="E54" s="178">
        <f t="shared" si="5"/>
        <v>2.8190411883862256E-2</v>
      </c>
      <c r="F54" s="187">
        <f>$F$53</f>
        <v>141</v>
      </c>
      <c r="G54" s="173">
        <f t="shared" si="6"/>
        <v>835284</v>
      </c>
      <c r="H54" s="178">
        <f>$H$53</f>
        <v>935.97748620000004</v>
      </c>
      <c r="I54" s="208">
        <f>$I$53</f>
        <v>0.35</v>
      </c>
      <c r="J54" s="204">
        <f t="shared" si="15"/>
        <v>327.59212016999999</v>
      </c>
      <c r="K54" s="141">
        <f t="shared" si="7"/>
        <v>9.2349567975000006</v>
      </c>
      <c r="L54" s="392" t="s">
        <v>797</v>
      </c>
      <c r="M54" s="190">
        <f>SUM(K27,K149)</f>
        <v>123.78536562000001</v>
      </c>
      <c r="N54" s="196"/>
      <c r="O54" s="179" t="s">
        <v>302</v>
      </c>
      <c r="P54" s="171">
        <v>11020005</v>
      </c>
      <c r="Q54" s="170"/>
      <c r="R54" s="292">
        <f>Input!P51</f>
        <v>0</v>
      </c>
      <c r="S54" s="392" t="s">
        <v>797</v>
      </c>
      <c r="T54" s="190">
        <f>SUM(R27,R151)</f>
        <v>0</v>
      </c>
      <c r="U54" s="179" t="s">
        <v>302</v>
      </c>
      <c r="V54" s="171" t="s">
        <v>786</v>
      </c>
      <c r="W54" s="173"/>
      <c r="X54" s="173">
        <f>Input!Q52</f>
        <v>0</v>
      </c>
      <c r="Y54" s="141">
        <f t="shared" si="0"/>
        <v>0</v>
      </c>
      <c r="Z54" s="392" t="s">
        <v>797</v>
      </c>
      <c r="AA54" s="211">
        <f>SUM(Y27,Y149)</f>
        <v>0</v>
      </c>
      <c r="AB54" s="179" t="s">
        <v>302</v>
      </c>
      <c r="AC54" s="171" t="s">
        <v>786</v>
      </c>
      <c r="AD54" s="170">
        <f>Input!R52</f>
        <v>0</v>
      </c>
      <c r="AE54" s="192">
        <f t="shared" si="1"/>
        <v>0</v>
      </c>
      <c r="AF54" s="392" t="s">
        <v>797</v>
      </c>
      <c r="AG54" s="195">
        <f>SUM(AE27,AE149)</f>
        <v>0</v>
      </c>
      <c r="AH54" s="395" t="s">
        <v>797</v>
      </c>
      <c r="AI54" s="128">
        <f t="shared" si="28"/>
        <v>0</v>
      </c>
      <c r="AJ54" s="129">
        <f t="shared" si="29"/>
        <v>0</v>
      </c>
      <c r="AK54" s="129">
        <f t="shared" si="8"/>
        <v>0</v>
      </c>
      <c r="AL54" s="327">
        <f t="shared" si="9"/>
        <v>0</v>
      </c>
      <c r="AM54" s="127"/>
      <c r="AN54" s="392" t="s">
        <v>797</v>
      </c>
      <c r="AO54" s="350">
        <f t="shared" si="30"/>
        <v>123.78536562000001</v>
      </c>
      <c r="AP54" s="351">
        <f t="shared" si="10"/>
        <v>0</v>
      </c>
      <c r="AQ54" s="350">
        <f t="shared" si="11"/>
        <v>123.78536562000001</v>
      </c>
      <c r="AR54" s="124"/>
      <c r="AS54" s="124"/>
    </row>
    <row r="55" spans="1:47" x14ac:dyDescent="0.3">
      <c r="A55" s="179" t="s">
        <v>302</v>
      </c>
      <c r="B55" s="171" t="s">
        <v>787</v>
      </c>
      <c r="C55" s="173">
        <f>$C$53</f>
        <v>5924</v>
      </c>
      <c r="D55" s="173">
        <v>4</v>
      </c>
      <c r="E55" s="178">
        <f t="shared" si="5"/>
        <v>6.7521944632005406E-4</v>
      </c>
      <c r="F55" s="187">
        <f>$F$53</f>
        <v>141</v>
      </c>
      <c r="G55" s="173">
        <f t="shared" si="6"/>
        <v>835284</v>
      </c>
      <c r="H55" s="178">
        <f>$H$53</f>
        <v>935.97748620000004</v>
      </c>
      <c r="I55" s="208">
        <f>$I$53</f>
        <v>0.35</v>
      </c>
      <c r="J55" s="204">
        <f t="shared" si="15"/>
        <v>327.59212016999999</v>
      </c>
      <c r="K55" s="141">
        <f t="shared" si="7"/>
        <v>0.22119657000000001</v>
      </c>
      <c r="L55" s="392" t="s">
        <v>798</v>
      </c>
      <c r="M55" s="190">
        <f>SUM(K28,K214)</f>
        <v>292.23635848749996</v>
      </c>
      <c r="N55" s="196"/>
      <c r="O55" s="179" t="s">
        <v>302</v>
      </c>
      <c r="P55" s="171">
        <v>11020008</v>
      </c>
      <c r="Q55" s="170"/>
      <c r="R55" s="292">
        <f>Input!P52</f>
        <v>0</v>
      </c>
      <c r="S55" s="392" t="s">
        <v>798</v>
      </c>
      <c r="T55" s="190">
        <f>SUM(R28,R216)</f>
        <v>0</v>
      </c>
      <c r="U55" s="179" t="s">
        <v>302</v>
      </c>
      <c r="V55" s="171" t="s">
        <v>787</v>
      </c>
      <c r="W55" s="173"/>
      <c r="X55" s="173">
        <f>Input!Q53</f>
        <v>0</v>
      </c>
      <c r="Y55" s="141">
        <f t="shared" si="0"/>
        <v>0</v>
      </c>
      <c r="Z55" s="392" t="s">
        <v>798</v>
      </c>
      <c r="AA55" s="211">
        <f>SUM(Y28,Y214)</f>
        <v>0</v>
      </c>
      <c r="AB55" s="179" t="s">
        <v>302</v>
      </c>
      <c r="AC55" s="171" t="s">
        <v>787</v>
      </c>
      <c r="AD55" s="170">
        <f>Input!R53</f>
        <v>0</v>
      </c>
      <c r="AE55" s="192">
        <f t="shared" si="1"/>
        <v>0</v>
      </c>
      <c r="AF55" s="392" t="s">
        <v>798</v>
      </c>
      <c r="AG55" s="195">
        <f>SUM(AE28,AE214)</f>
        <v>0</v>
      </c>
      <c r="AH55" s="395" t="s">
        <v>798</v>
      </c>
      <c r="AI55" s="128">
        <f t="shared" si="28"/>
        <v>0</v>
      </c>
      <c r="AJ55" s="129">
        <f t="shared" si="29"/>
        <v>0</v>
      </c>
      <c r="AK55" s="129">
        <f t="shared" si="8"/>
        <v>0</v>
      </c>
      <c r="AL55" s="327">
        <f t="shared" si="9"/>
        <v>0</v>
      </c>
      <c r="AM55" s="127"/>
      <c r="AN55" s="392" t="s">
        <v>798</v>
      </c>
      <c r="AO55" s="350">
        <f t="shared" si="30"/>
        <v>292.23635848749996</v>
      </c>
      <c r="AP55" s="351">
        <f t="shared" si="10"/>
        <v>0</v>
      </c>
      <c r="AQ55" s="350">
        <f t="shared" si="11"/>
        <v>292.23635848749996</v>
      </c>
      <c r="AR55" s="124"/>
      <c r="AS55" s="124"/>
    </row>
    <row r="56" spans="1:47" x14ac:dyDescent="0.3">
      <c r="A56" s="179" t="s">
        <v>300</v>
      </c>
      <c r="B56" s="171" t="s">
        <v>779</v>
      </c>
      <c r="C56" s="172">
        <v>4185</v>
      </c>
      <c r="D56" s="173">
        <v>3429</v>
      </c>
      <c r="E56" s="178">
        <f t="shared" si="5"/>
        <v>0.8193548387096774</v>
      </c>
      <c r="F56" s="185">
        <v>226</v>
      </c>
      <c r="G56" s="173">
        <f t="shared" si="6"/>
        <v>945810</v>
      </c>
      <c r="H56" s="186">
        <f>(G56/1000000)*1120.55</f>
        <v>1059.8273955</v>
      </c>
      <c r="I56" s="207">
        <v>0.35</v>
      </c>
      <c r="J56" s="204">
        <f t="shared" si="15"/>
        <v>370.93958842499995</v>
      </c>
      <c r="K56" s="141">
        <f t="shared" si="7"/>
        <v>303.93114664499996</v>
      </c>
      <c r="L56" s="392" t="s">
        <v>799</v>
      </c>
      <c r="M56" s="190">
        <f>K150</f>
        <v>0.52004725499999993</v>
      </c>
      <c r="N56" s="196"/>
      <c r="O56" s="179" t="s">
        <v>302</v>
      </c>
      <c r="P56" s="171">
        <v>11020009</v>
      </c>
      <c r="Q56" s="170"/>
      <c r="R56" s="292">
        <f>Input!P53</f>
        <v>0</v>
      </c>
      <c r="S56" s="392" t="s">
        <v>799</v>
      </c>
      <c r="T56" s="190">
        <f>R152</f>
        <v>0</v>
      </c>
      <c r="U56" s="179" t="s">
        <v>300</v>
      </c>
      <c r="V56" s="171" t="s">
        <v>779</v>
      </c>
      <c r="W56" s="173"/>
      <c r="X56" s="173">
        <f>Input!Q54</f>
        <v>0</v>
      </c>
      <c r="Y56" s="141">
        <f t="shared" si="0"/>
        <v>0</v>
      </c>
      <c r="Z56" s="392" t="s">
        <v>799</v>
      </c>
      <c r="AA56" s="211">
        <f>Y150</f>
        <v>0</v>
      </c>
      <c r="AB56" s="179" t="s">
        <v>300</v>
      </c>
      <c r="AC56" s="171" t="s">
        <v>779</v>
      </c>
      <c r="AD56" s="170">
        <f>Input!R54</f>
        <v>0</v>
      </c>
      <c r="AE56" s="192">
        <f t="shared" si="1"/>
        <v>0</v>
      </c>
      <c r="AF56" s="392" t="s">
        <v>799</v>
      </c>
      <c r="AG56" s="195">
        <f>AE150</f>
        <v>0</v>
      </c>
      <c r="AH56" s="395" t="s">
        <v>799</v>
      </c>
      <c r="AI56" s="128">
        <f t="shared" si="28"/>
        <v>0</v>
      </c>
      <c r="AJ56" s="129">
        <f t="shared" si="29"/>
        <v>0</v>
      </c>
      <c r="AK56" s="129">
        <f t="shared" si="8"/>
        <v>0</v>
      </c>
      <c r="AL56" s="327">
        <f t="shared" si="9"/>
        <v>0</v>
      </c>
      <c r="AM56" s="127"/>
      <c r="AN56" s="392" t="s">
        <v>799</v>
      </c>
      <c r="AO56" s="350">
        <f t="shared" si="30"/>
        <v>0.52004725499999993</v>
      </c>
      <c r="AP56" s="351">
        <f t="shared" si="10"/>
        <v>0</v>
      </c>
      <c r="AQ56" s="350">
        <f t="shared" si="11"/>
        <v>0.52004725499999993</v>
      </c>
      <c r="AR56" s="124"/>
      <c r="AS56" s="124"/>
    </row>
    <row r="57" spans="1:47" x14ac:dyDescent="0.3">
      <c r="A57" s="179" t="s">
        <v>300</v>
      </c>
      <c r="B57" s="171" t="s">
        <v>780</v>
      </c>
      <c r="C57" s="173">
        <f>$C$56</f>
        <v>4185</v>
      </c>
      <c r="D57" s="173">
        <v>756</v>
      </c>
      <c r="E57" s="178">
        <f t="shared" si="5"/>
        <v>0.18064516129032257</v>
      </c>
      <c r="F57" s="187">
        <f>$F$56</f>
        <v>226</v>
      </c>
      <c r="G57" s="173">
        <f t="shared" si="6"/>
        <v>945810</v>
      </c>
      <c r="H57" s="178">
        <f>$H$56</f>
        <v>1059.8273955</v>
      </c>
      <c r="I57" s="208">
        <f>$I$56</f>
        <v>0.35</v>
      </c>
      <c r="J57" s="204">
        <f t="shared" si="15"/>
        <v>370.93958842499995</v>
      </c>
      <c r="K57" s="141">
        <f t="shared" si="7"/>
        <v>67.008441779999984</v>
      </c>
      <c r="L57" s="392" t="s">
        <v>800</v>
      </c>
      <c r="M57" s="190">
        <f>SUM(K109,K169,K226,K234)</f>
        <v>267.79178434749997</v>
      </c>
      <c r="N57" s="196"/>
      <c r="O57" s="179" t="s">
        <v>300</v>
      </c>
      <c r="P57" s="171">
        <v>11020001</v>
      </c>
      <c r="Q57" s="170"/>
      <c r="R57" s="292">
        <f>Input!P54</f>
        <v>0</v>
      </c>
      <c r="S57" s="392" t="s">
        <v>800</v>
      </c>
      <c r="T57" s="190">
        <f>SUM(R111,R171,R228,R236)</f>
        <v>0</v>
      </c>
      <c r="U57" s="179" t="s">
        <v>300</v>
      </c>
      <c r="V57" s="171" t="s">
        <v>780</v>
      </c>
      <c r="W57" s="173"/>
      <c r="X57" s="173">
        <f>Input!Q55</f>
        <v>0</v>
      </c>
      <c r="Y57" s="141">
        <f t="shared" si="0"/>
        <v>0</v>
      </c>
      <c r="Z57" s="392" t="s">
        <v>800</v>
      </c>
      <c r="AA57" s="211">
        <f>SUM(Y109,Y169,Y226,Y234)</f>
        <v>0</v>
      </c>
      <c r="AB57" s="179" t="s">
        <v>300</v>
      </c>
      <c r="AC57" s="171" t="s">
        <v>780</v>
      </c>
      <c r="AD57" s="170">
        <f>Input!R55</f>
        <v>0</v>
      </c>
      <c r="AE57" s="192">
        <f t="shared" si="1"/>
        <v>0</v>
      </c>
      <c r="AF57" s="392" t="s">
        <v>800</v>
      </c>
      <c r="AG57" s="195">
        <f>SUM(AE109,AE169,AE226,AE234)</f>
        <v>0</v>
      </c>
      <c r="AH57" s="395" t="s">
        <v>800</v>
      </c>
      <c r="AI57" s="128">
        <f t="shared" si="28"/>
        <v>0</v>
      </c>
      <c r="AJ57" s="129">
        <f t="shared" si="29"/>
        <v>0</v>
      </c>
      <c r="AK57" s="129">
        <f t="shared" si="8"/>
        <v>0</v>
      </c>
      <c r="AL57" s="327">
        <f t="shared" si="9"/>
        <v>0</v>
      </c>
      <c r="AM57" s="127"/>
      <c r="AN57" s="392" t="s">
        <v>800</v>
      </c>
      <c r="AO57" s="350">
        <f t="shared" si="30"/>
        <v>267.79178434749997</v>
      </c>
      <c r="AP57" s="351">
        <f t="shared" si="10"/>
        <v>0</v>
      </c>
      <c r="AQ57" s="350">
        <f t="shared" si="11"/>
        <v>267.79178434749997</v>
      </c>
      <c r="AR57" s="124"/>
      <c r="AS57" s="124"/>
    </row>
    <row r="58" spans="1:47" x14ac:dyDescent="0.3">
      <c r="A58" s="179" t="s">
        <v>311</v>
      </c>
      <c r="B58" s="171" t="s">
        <v>813</v>
      </c>
      <c r="C58" s="172">
        <v>31022</v>
      </c>
      <c r="D58" s="173">
        <v>922</v>
      </c>
      <c r="E58" s="178">
        <f t="shared" si="5"/>
        <v>2.9720843272516277E-2</v>
      </c>
      <c r="F58" s="185">
        <v>165</v>
      </c>
      <c r="G58" s="173">
        <f t="shared" si="6"/>
        <v>5118630</v>
      </c>
      <c r="H58" s="186">
        <f>(G58/1000000)*1120.55</f>
        <v>5735.6808464999995</v>
      </c>
      <c r="I58" s="207">
        <v>0.35</v>
      </c>
      <c r="J58" s="204">
        <f t="shared" si="15"/>
        <v>2007.4882962749996</v>
      </c>
      <c r="K58" s="141">
        <f t="shared" si="7"/>
        <v>59.664245024999985</v>
      </c>
      <c r="L58" s="392" t="s">
        <v>801</v>
      </c>
      <c r="M58" s="190">
        <f>SUM(K11,K48,K50,K115,K227)</f>
        <v>3723.9595605449995</v>
      </c>
      <c r="N58" s="196"/>
      <c r="O58" s="179" t="s">
        <v>300</v>
      </c>
      <c r="P58" s="171">
        <v>11020002</v>
      </c>
      <c r="Q58" s="170"/>
      <c r="R58" s="292">
        <f>Input!P55</f>
        <v>0</v>
      </c>
      <c r="S58" s="392" t="s">
        <v>801</v>
      </c>
      <c r="T58" s="190">
        <f>SUM(R11,R49,R51,R117,R229)</f>
        <v>0</v>
      </c>
      <c r="U58" s="179" t="s">
        <v>311</v>
      </c>
      <c r="V58" s="171" t="s">
        <v>813</v>
      </c>
      <c r="W58" s="173"/>
      <c r="X58" s="173">
        <f>Input!Q56</f>
        <v>0</v>
      </c>
      <c r="Y58" s="141">
        <f t="shared" si="0"/>
        <v>0</v>
      </c>
      <c r="Z58" s="392" t="s">
        <v>801</v>
      </c>
      <c r="AA58" s="211">
        <f>SUM(Y11,Y48,Y50,Y115,Y227)</f>
        <v>0</v>
      </c>
      <c r="AB58" s="179" t="s">
        <v>311</v>
      </c>
      <c r="AC58" s="171" t="s">
        <v>813</v>
      </c>
      <c r="AD58" s="170">
        <f>Input!R56</f>
        <v>0</v>
      </c>
      <c r="AE58" s="192">
        <f t="shared" si="1"/>
        <v>0</v>
      </c>
      <c r="AF58" s="392" t="s">
        <v>801</v>
      </c>
      <c r="AG58" s="195">
        <f>SUM(AE11,AE48,AE50,AE115,AE227)</f>
        <v>0</v>
      </c>
      <c r="AH58" s="395" t="s">
        <v>801</v>
      </c>
      <c r="AI58" s="128">
        <f t="shared" si="28"/>
        <v>0</v>
      </c>
      <c r="AJ58" s="129">
        <f t="shared" si="29"/>
        <v>0</v>
      </c>
      <c r="AK58" s="129">
        <f t="shared" si="8"/>
        <v>0</v>
      </c>
      <c r="AL58" s="327">
        <f t="shared" si="9"/>
        <v>0</v>
      </c>
      <c r="AM58" s="127"/>
      <c r="AN58" s="392" t="s">
        <v>801</v>
      </c>
      <c r="AO58" s="350">
        <f t="shared" si="30"/>
        <v>3723.9595605449995</v>
      </c>
      <c r="AP58" s="351">
        <f t="shared" si="10"/>
        <v>0</v>
      </c>
      <c r="AQ58" s="350">
        <f t="shared" si="11"/>
        <v>3723.9595605449995</v>
      </c>
      <c r="AR58" s="124"/>
      <c r="AS58" s="124"/>
    </row>
    <row r="59" spans="1:47" x14ac:dyDescent="0.3">
      <c r="A59" s="179" t="s">
        <v>311</v>
      </c>
      <c r="B59" s="171" t="s">
        <v>815</v>
      </c>
      <c r="C59" s="173">
        <f>$C$58</f>
        <v>31022</v>
      </c>
      <c r="D59" s="173">
        <v>7770</v>
      </c>
      <c r="E59" s="178">
        <f t="shared" si="5"/>
        <v>0.25046741022500163</v>
      </c>
      <c r="F59" s="187">
        <f>$F$58</f>
        <v>165</v>
      </c>
      <c r="G59" s="173">
        <f t="shared" si="6"/>
        <v>5118630</v>
      </c>
      <c r="H59" s="178">
        <f>$H$58</f>
        <v>5735.6808464999995</v>
      </c>
      <c r="I59" s="208">
        <f>$I$58</f>
        <v>0.35</v>
      </c>
      <c r="J59" s="204">
        <f t="shared" si="15"/>
        <v>2007.4882962749996</v>
      </c>
      <c r="K59" s="141">
        <f t="shared" si="7"/>
        <v>502.81039462499996</v>
      </c>
      <c r="L59" s="392" t="s">
        <v>802</v>
      </c>
      <c r="M59" s="190">
        <f>SUM(K12,K51,K228,K235)</f>
        <v>784.19361006000008</v>
      </c>
      <c r="N59" s="196"/>
      <c r="O59" s="179" t="s">
        <v>311</v>
      </c>
      <c r="P59" s="171">
        <v>14020002</v>
      </c>
      <c r="Q59" s="170"/>
      <c r="R59" s="292">
        <f>Input!P56</f>
        <v>0</v>
      </c>
      <c r="S59" s="392" t="s">
        <v>802</v>
      </c>
      <c r="T59" s="190">
        <f>SUM(R12,R52,R230,R237)</f>
        <v>0</v>
      </c>
      <c r="U59" s="179" t="s">
        <v>311</v>
      </c>
      <c r="V59" s="171" t="s">
        <v>815</v>
      </c>
      <c r="W59" s="173"/>
      <c r="X59" s="173">
        <f>Input!Q57</f>
        <v>0</v>
      </c>
      <c r="Y59" s="141">
        <f t="shared" si="0"/>
        <v>0</v>
      </c>
      <c r="Z59" s="392" t="s">
        <v>802</v>
      </c>
      <c r="AA59" s="211">
        <f>SUM(Y12,Y51,Y228,Y235)</f>
        <v>0</v>
      </c>
      <c r="AB59" s="179" t="s">
        <v>311</v>
      </c>
      <c r="AC59" s="171" t="s">
        <v>815</v>
      </c>
      <c r="AD59" s="170">
        <f>Input!R57</f>
        <v>0</v>
      </c>
      <c r="AE59" s="192">
        <f t="shared" si="1"/>
        <v>0</v>
      </c>
      <c r="AF59" s="392" t="s">
        <v>802</v>
      </c>
      <c r="AG59" s="195">
        <f>SUM(AE12,AE51,AE228,AE235)</f>
        <v>0</v>
      </c>
      <c r="AH59" s="395" t="s">
        <v>802</v>
      </c>
      <c r="AI59" s="128">
        <f t="shared" si="28"/>
        <v>0</v>
      </c>
      <c r="AJ59" s="129">
        <f t="shared" si="29"/>
        <v>0</v>
      </c>
      <c r="AK59" s="129">
        <f t="shared" si="8"/>
        <v>0</v>
      </c>
      <c r="AL59" s="327">
        <f t="shared" si="9"/>
        <v>0</v>
      </c>
      <c r="AM59" s="127"/>
      <c r="AN59" s="392" t="s">
        <v>802</v>
      </c>
      <c r="AO59" s="350">
        <f t="shared" si="30"/>
        <v>784.19361006000008</v>
      </c>
      <c r="AP59" s="351">
        <f t="shared" si="10"/>
        <v>0</v>
      </c>
      <c r="AQ59" s="350">
        <f t="shared" si="11"/>
        <v>784.19361006000008</v>
      </c>
      <c r="AR59" s="124"/>
      <c r="AS59" s="124"/>
    </row>
    <row r="60" spans="1:47" x14ac:dyDescent="0.3">
      <c r="A60" s="179" t="s">
        <v>311</v>
      </c>
      <c r="B60" s="171" t="s">
        <v>816</v>
      </c>
      <c r="C60" s="173">
        <f t="shared" ref="C60:C61" si="37">$C$58</f>
        <v>31022</v>
      </c>
      <c r="D60" s="173">
        <v>17570</v>
      </c>
      <c r="E60" s="178">
        <f t="shared" si="5"/>
        <v>0.56637225195022889</v>
      </c>
      <c r="F60" s="187">
        <f t="shared" ref="F60:F61" si="38">$F$58</f>
        <v>165</v>
      </c>
      <c r="G60" s="173">
        <f t="shared" si="6"/>
        <v>5118630</v>
      </c>
      <c r="H60" s="178">
        <f t="shared" ref="H60:H61" si="39">$H$58</f>
        <v>5735.6808464999995</v>
      </c>
      <c r="I60" s="208">
        <f t="shared" ref="I60:I61" si="40">$I$58</f>
        <v>0.35</v>
      </c>
      <c r="J60" s="204">
        <f t="shared" si="15"/>
        <v>2007.4882962749996</v>
      </c>
      <c r="K60" s="141">
        <f t="shared" si="7"/>
        <v>1136.9856671249997</v>
      </c>
      <c r="L60" s="392" t="s">
        <v>803</v>
      </c>
      <c r="M60" s="190">
        <f>SUM(K229,K236)</f>
        <v>185.70550190500001</v>
      </c>
      <c r="N60" s="196"/>
      <c r="O60" s="179" t="s">
        <v>311</v>
      </c>
      <c r="P60" s="171">
        <v>14020004</v>
      </c>
      <c r="Q60" s="170"/>
      <c r="R60" s="292">
        <f>Input!P57</f>
        <v>0</v>
      </c>
      <c r="S60" s="392" t="s">
        <v>803</v>
      </c>
      <c r="T60" s="190">
        <f>SUM(R231,R238)</f>
        <v>0</v>
      </c>
      <c r="U60" s="179" t="s">
        <v>311</v>
      </c>
      <c r="V60" s="171" t="s">
        <v>816</v>
      </c>
      <c r="W60" s="173"/>
      <c r="X60" s="173">
        <f>Input!Q58</f>
        <v>0</v>
      </c>
      <c r="Y60" s="141">
        <f t="shared" si="0"/>
        <v>0</v>
      </c>
      <c r="Z60" s="392" t="s">
        <v>803</v>
      </c>
      <c r="AA60" s="211">
        <f>SUM(Y229,Y236)</f>
        <v>0</v>
      </c>
      <c r="AB60" s="179" t="s">
        <v>311</v>
      </c>
      <c r="AC60" s="171" t="s">
        <v>816</v>
      </c>
      <c r="AD60" s="170">
        <f>Input!R58</f>
        <v>0</v>
      </c>
      <c r="AE60" s="192">
        <f t="shared" si="1"/>
        <v>0</v>
      </c>
      <c r="AF60" s="392" t="s">
        <v>803</v>
      </c>
      <c r="AG60" s="195">
        <f>SUM(AE229,AE236)</f>
        <v>0</v>
      </c>
      <c r="AH60" s="395" t="s">
        <v>803</v>
      </c>
      <c r="AI60" s="128">
        <f t="shared" si="28"/>
        <v>0</v>
      </c>
      <c r="AJ60" s="129">
        <f t="shared" si="29"/>
        <v>0</v>
      </c>
      <c r="AK60" s="129">
        <f t="shared" si="8"/>
        <v>0</v>
      </c>
      <c r="AL60" s="327">
        <f t="shared" si="9"/>
        <v>0</v>
      </c>
      <c r="AM60" s="127"/>
      <c r="AN60" s="392" t="s">
        <v>803</v>
      </c>
      <c r="AO60" s="350">
        <f t="shared" si="30"/>
        <v>185.70550190500001</v>
      </c>
      <c r="AP60" s="351">
        <f t="shared" si="10"/>
        <v>0</v>
      </c>
      <c r="AQ60" s="350">
        <f t="shared" si="11"/>
        <v>185.70550190500001</v>
      </c>
      <c r="AR60" s="124"/>
      <c r="AS60" s="124"/>
    </row>
    <row r="61" spans="1:47" x14ac:dyDescent="0.3">
      <c r="A61" s="179" t="s">
        <v>311</v>
      </c>
      <c r="B61" s="171" t="s">
        <v>817</v>
      </c>
      <c r="C61" s="173">
        <f t="shared" si="37"/>
        <v>31022</v>
      </c>
      <c r="D61" s="173">
        <v>4760</v>
      </c>
      <c r="E61" s="178">
        <f t="shared" si="5"/>
        <v>0.15343949455225325</v>
      </c>
      <c r="F61" s="187">
        <f t="shared" si="38"/>
        <v>165</v>
      </c>
      <c r="G61" s="173">
        <f t="shared" si="6"/>
        <v>5118630</v>
      </c>
      <c r="H61" s="178">
        <f t="shared" si="39"/>
        <v>5735.6808464999995</v>
      </c>
      <c r="I61" s="208">
        <f t="shared" si="40"/>
        <v>0.35</v>
      </c>
      <c r="J61" s="204">
        <f t="shared" si="15"/>
        <v>2007.4882962749996</v>
      </c>
      <c r="K61" s="141">
        <f t="shared" si="7"/>
        <v>308.02798949999999</v>
      </c>
      <c r="L61" s="392" t="s">
        <v>804</v>
      </c>
      <c r="M61" s="190">
        <f>K49</f>
        <v>700.04243410499987</v>
      </c>
      <c r="N61" s="196"/>
      <c r="O61" s="179" t="s">
        <v>311</v>
      </c>
      <c r="P61" s="171">
        <v>14020005</v>
      </c>
      <c r="Q61" s="170"/>
      <c r="R61" s="292">
        <f>Input!P58</f>
        <v>0</v>
      </c>
      <c r="S61" s="392" t="s">
        <v>804</v>
      </c>
      <c r="T61" s="190">
        <f>R50</f>
        <v>0</v>
      </c>
      <c r="U61" s="179" t="s">
        <v>311</v>
      </c>
      <c r="V61" s="171" t="s">
        <v>817</v>
      </c>
      <c r="W61" s="173"/>
      <c r="X61" s="173">
        <f>Input!Q59</f>
        <v>0</v>
      </c>
      <c r="Y61" s="141">
        <f t="shared" si="0"/>
        <v>0</v>
      </c>
      <c r="Z61" s="392" t="s">
        <v>804</v>
      </c>
      <c r="AA61" s="211">
        <f>Y49</f>
        <v>0</v>
      </c>
      <c r="AB61" s="179" t="s">
        <v>311</v>
      </c>
      <c r="AC61" s="171" t="s">
        <v>817</v>
      </c>
      <c r="AD61" s="170">
        <f>Input!R59</f>
        <v>0</v>
      </c>
      <c r="AE61" s="192">
        <f t="shared" si="1"/>
        <v>0</v>
      </c>
      <c r="AF61" s="392" t="s">
        <v>804</v>
      </c>
      <c r="AG61" s="195">
        <f>AE49</f>
        <v>0</v>
      </c>
      <c r="AH61" s="395" t="s">
        <v>804</v>
      </c>
      <c r="AI61" s="128">
        <f t="shared" si="28"/>
        <v>0</v>
      </c>
      <c r="AJ61" s="129">
        <f t="shared" si="29"/>
        <v>0</v>
      </c>
      <c r="AK61" s="129">
        <f t="shared" si="8"/>
        <v>0</v>
      </c>
      <c r="AL61" s="327">
        <f t="shared" si="9"/>
        <v>0</v>
      </c>
      <c r="AM61" s="127"/>
      <c r="AN61" s="392" t="s">
        <v>804</v>
      </c>
      <c r="AO61" s="350">
        <f t="shared" si="30"/>
        <v>700.04243410499987</v>
      </c>
      <c r="AP61" s="351">
        <f t="shared" si="10"/>
        <v>0</v>
      </c>
      <c r="AQ61" s="350">
        <f t="shared" si="11"/>
        <v>700.04243410499987</v>
      </c>
      <c r="AR61" s="124"/>
      <c r="AS61" s="124"/>
    </row>
    <row r="62" spans="1:47" x14ac:dyDescent="0.3">
      <c r="A62" s="179" t="s">
        <v>325</v>
      </c>
      <c r="B62" s="171" t="s">
        <v>752</v>
      </c>
      <c r="C62" s="172">
        <v>596707</v>
      </c>
      <c r="D62" s="173">
        <v>214443</v>
      </c>
      <c r="E62" s="178">
        <f t="shared" si="5"/>
        <v>0.3593773828696496</v>
      </c>
      <c r="F62" s="185">
        <v>163</v>
      </c>
      <c r="G62" s="173">
        <f t="shared" si="6"/>
        <v>97263241</v>
      </c>
      <c r="H62" s="186">
        <f>(G62/1000000)*1120.55</f>
        <v>108988.32470254999</v>
      </c>
      <c r="I62" s="207">
        <v>0.35</v>
      </c>
      <c r="J62" s="204">
        <f t="shared" si="15"/>
        <v>38145.913645892491</v>
      </c>
      <c r="K62" s="141">
        <f t="shared" si="7"/>
        <v>13708.778613232496</v>
      </c>
      <c r="L62" s="392" t="s">
        <v>805</v>
      </c>
      <c r="M62" s="190">
        <f>K52</f>
        <v>22.707945749999997</v>
      </c>
      <c r="N62" s="196"/>
      <c r="O62" s="179" t="s">
        <v>311</v>
      </c>
      <c r="P62" s="171">
        <v>14020006</v>
      </c>
      <c r="Q62" s="170"/>
      <c r="R62" s="292">
        <f>Input!P59</f>
        <v>0</v>
      </c>
      <c r="S62" s="392" t="s">
        <v>805</v>
      </c>
      <c r="T62" s="190">
        <f>R53</f>
        <v>0</v>
      </c>
      <c r="U62" s="179" t="s">
        <v>325</v>
      </c>
      <c r="V62" s="171" t="s">
        <v>752</v>
      </c>
      <c r="W62" s="173"/>
      <c r="X62" s="173">
        <f>Input!Q60</f>
        <v>0</v>
      </c>
      <c r="Y62" s="141">
        <f t="shared" si="0"/>
        <v>0</v>
      </c>
      <c r="Z62" s="392" t="s">
        <v>805</v>
      </c>
      <c r="AA62" s="211">
        <f>Y52</f>
        <v>0</v>
      </c>
      <c r="AB62" s="179" t="s">
        <v>325</v>
      </c>
      <c r="AC62" s="171" t="s">
        <v>752</v>
      </c>
      <c r="AD62" s="170">
        <f>Input!R60</f>
        <v>0</v>
      </c>
      <c r="AE62" s="192">
        <f t="shared" si="1"/>
        <v>0</v>
      </c>
      <c r="AF62" s="392" t="s">
        <v>805</v>
      </c>
      <c r="AG62" s="195">
        <f>AE52</f>
        <v>0</v>
      </c>
      <c r="AH62" s="395" t="s">
        <v>805</v>
      </c>
      <c r="AI62" s="128">
        <f t="shared" si="28"/>
        <v>0</v>
      </c>
      <c r="AJ62" s="129">
        <f t="shared" si="29"/>
        <v>0</v>
      </c>
      <c r="AK62" s="129">
        <f t="shared" si="8"/>
        <v>0</v>
      </c>
      <c r="AL62" s="327">
        <f t="shared" si="9"/>
        <v>0</v>
      </c>
      <c r="AM62" s="127"/>
      <c r="AN62" s="392" t="s">
        <v>805</v>
      </c>
      <c r="AO62" s="350">
        <f t="shared" si="30"/>
        <v>22.707945749999997</v>
      </c>
      <c r="AP62" s="351">
        <f t="shared" si="10"/>
        <v>0</v>
      </c>
      <c r="AQ62" s="350">
        <f t="shared" si="11"/>
        <v>22.707945749999997</v>
      </c>
      <c r="AR62" s="124"/>
      <c r="AS62" s="124"/>
    </row>
    <row r="63" spans="1:47" x14ac:dyDescent="0.3">
      <c r="A63" s="179" t="s">
        <v>325</v>
      </c>
      <c r="B63" s="171" t="s">
        <v>753</v>
      </c>
      <c r="C63" s="173">
        <f>$C$62</f>
        <v>596707</v>
      </c>
      <c r="D63" s="173">
        <v>373561</v>
      </c>
      <c r="E63" s="178">
        <f t="shared" si="5"/>
        <v>0.62603756952742295</v>
      </c>
      <c r="F63" s="187">
        <f>$F$62</f>
        <v>163</v>
      </c>
      <c r="G63" s="173">
        <f t="shared" si="6"/>
        <v>97263241</v>
      </c>
      <c r="H63" s="178">
        <f>$H$62</f>
        <v>108988.32470254999</v>
      </c>
      <c r="I63" s="208">
        <f>$I$62</f>
        <v>0.35</v>
      </c>
      <c r="J63" s="204">
        <f t="shared" si="15"/>
        <v>38145.913645892491</v>
      </c>
      <c r="K63" s="141">
        <f t="shared" si="7"/>
        <v>23880.775066277492</v>
      </c>
      <c r="L63" s="392" t="s">
        <v>806</v>
      </c>
      <c r="M63" s="190">
        <f>K19</f>
        <v>0.28551613999999997</v>
      </c>
      <c r="N63" s="196"/>
      <c r="O63" s="179" t="s">
        <v>325</v>
      </c>
      <c r="P63" s="171">
        <v>10190002</v>
      </c>
      <c r="Q63" s="170"/>
      <c r="R63" s="292">
        <f>Input!P60</f>
        <v>0</v>
      </c>
      <c r="S63" s="392" t="s">
        <v>806</v>
      </c>
      <c r="T63" s="190">
        <f>R19</f>
        <v>0</v>
      </c>
      <c r="U63" s="179" t="s">
        <v>325</v>
      </c>
      <c r="V63" s="171" t="s">
        <v>753</v>
      </c>
      <c r="W63" s="173"/>
      <c r="X63" s="173">
        <f>Input!Q61</f>
        <v>0</v>
      </c>
      <c r="Y63" s="141">
        <f t="shared" si="0"/>
        <v>0</v>
      </c>
      <c r="Z63" s="392" t="s">
        <v>806</v>
      </c>
      <c r="AA63" s="211">
        <f>Y19</f>
        <v>0</v>
      </c>
      <c r="AB63" s="179" t="s">
        <v>325</v>
      </c>
      <c r="AC63" s="171" t="s">
        <v>753</v>
      </c>
      <c r="AD63" s="170">
        <f>Input!R61</f>
        <v>0</v>
      </c>
      <c r="AE63" s="192">
        <f t="shared" si="1"/>
        <v>0</v>
      </c>
      <c r="AF63" s="392" t="s">
        <v>806</v>
      </c>
      <c r="AG63" s="195">
        <f>AE19</f>
        <v>0</v>
      </c>
      <c r="AH63" s="395" t="s">
        <v>806</v>
      </c>
      <c r="AI63" s="128">
        <f t="shared" si="28"/>
        <v>0</v>
      </c>
      <c r="AJ63" s="129">
        <f t="shared" si="29"/>
        <v>0</v>
      </c>
      <c r="AK63" s="129">
        <f t="shared" si="8"/>
        <v>0</v>
      </c>
      <c r="AL63" s="327">
        <f t="shared" si="9"/>
        <v>0</v>
      </c>
      <c r="AM63" s="127"/>
      <c r="AN63" s="392" t="s">
        <v>806</v>
      </c>
      <c r="AO63" s="350">
        <f t="shared" si="30"/>
        <v>0.28551613999999997</v>
      </c>
      <c r="AP63" s="351">
        <f t="shared" si="10"/>
        <v>0</v>
      </c>
      <c r="AQ63" s="350">
        <f t="shared" si="11"/>
        <v>0.28551613999999997</v>
      </c>
      <c r="AR63" s="124"/>
      <c r="AS63" s="124"/>
      <c r="AU63" t="s">
        <v>746</v>
      </c>
    </row>
    <row r="64" spans="1:47" x14ac:dyDescent="0.3">
      <c r="A64" s="179" t="s">
        <v>325</v>
      </c>
      <c r="B64" s="171" t="s">
        <v>754</v>
      </c>
      <c r="C64" s="173">
        <f>$C$62</f>
        <v>596707</v>
      </c>
      <c r="D64" s="173">
        <v>8703</v>
      </c>
      <c r="E64" s="178">
        <f t="shared" si="5"/>
        <v>1.4585047602927399E-2</v>
      </c>
      <c r="F64" s="187">
        <f>$F$62</f>
        <v>163</v>
      </c>
      <c r="G64" s="173">
        <f t="shared" si="6"/>
        <v>97263241</v>
      </c>
      <c r="H64" s="178">
        <f>$H$62</f>
        <v>108988.32470254999</v>
      </c>
      <c r="I64" s="208">
        <f>$I$62</f>
        <v>0.35</v>
      </c>
      <c r="J64" s="204">
        <f t="shared" si="15"/>
        <v>38145.913645892491</v>
      </c>
      <c r="K64" s="141">
        <f t="shared" si="7"/>
        <v>556.35996638249981</v>
      </c>
      <c r="L64" s="392" t="s">
        <v>807</v>
      </c>
      <c r="M64" s="190">
        <f>SUM(K71,K95,K102,K230)</f>
        <v>1618.1093852699998</v>
      </c>
      <c r="N64" s="196"/>
      <c r="O64" s="179" t="s">
        <v>325</v>
      </c>
      <c r="P64" s="171">
        <v>10190003</v>
      </c>
      <c r="Q64" s="170"/>
      <c r="R64" s="292">
        <f>Input!P61</f>
        <v>0</v>
      </c>
      <c r="S64" s="392" t="s">
        <v>807</v>
      </c>
      <c r="T64" s="190">
        <f>SUM(R72,R96,R103,R104,R232)</f>
        <v>385</v>
      </c>
      <c r="U64" s="179" t="s">
        <v>325</v>
      </c>
      <c r="V64" s="171" t="s">
        <v>754</v>
      </c>
      <c r="W64" s="173"/>
      <c r="X64" s="173">
        <f>Input!Q62</f>
        <v>0</v>
      </c>
      <c r="Y64" s="141">
        <f t="shared" si="0"/>
        <v>0</v>
      </c>
      <c r="Z64" s="392" t="s">
        <v>807</v>
      </c>
      <c r="AA64" s="211">
        <f>SUM(Y71,Y95,Y102,Y230)</f>
        <v>0</v>
      </c>
      <c r="AB64" s="179" t="s">
        <v>325</v>
      </c>
      <c r="AC64" s="171" t="s">
        <v>754</v>
      </c>
      <c r="AD64" s="170">
        <f>Input!R62</f>
        <v>0</v>
      </c>
      <c r="AE64" s="192">
        <f t="shared" si="1"/>
        <v>0</v>
      </c>
      <c r="AF64" s="392" t="s">
        <v>807</v>
      </c>
      <c r="AG64" s="195">
        <f>SUM(AE71,AE95,AE102,AE230)</f>
        <v>0</v>
      </c>
      <c r="AH64" s="395" t="s">
        <v>807</v>
      </c>
      <c r="AI64" s="128">
        <f t="shared" si="28"/>
        <v>385</v>
      </c>
      <c r="AJ64" s="129">
        <f t="shared" si="29"/>
        <v>0</v>
      </c>
      <c r="AK64" s="129">
        <f t="shared" si="8"/>
        <v>0</v>
      </c>
      <c r="AL64" s="327">
        <f t="shared" si="9"/>
        <v>385</v>
      </c>
      <c r="AM64" s="127"/>
      <c r="AN64" s="392" t="s">
        <v>807</v>
      </c>
      <c r="AO64" s="350">
        <f t="shared" si="30"/>
        <v>1618.1093852699998</v>
      </c>
      <c r="AP64" s="351">
        <f t="shared" si="10"/>
        <v>385</v>
      </c>
      <c r="AQ64" s="350">
        <f t="shared" si="11"/>
        <v>2003.1093852699998</v>
      </c>
      <c r="AR64" s="124"/>
      <c r="AS64" s="124"/>
    </row>
    <row r="65" spans="1:45" x14ac:dyDescent="0.3">
      <c r="A65" s="179" t="s">
        <v>294</v>
      </c>
      <c r="B65" s="171" t="s">
        <v>819</v>
      </c>
      <c r="C65" s="172">
        <v>2030</v>
      </c>
      <c r="D65" s="173">
        <v>391</v>
      </c>
      <c r="E65" s="178">
        <f t="shared" si="5"/>
        <v>0.19261083743842364</v>
      </c>
      <c r="F65" s="185">
        <v>242</v>
      </c>
      <c r="G65" s="173">
        <f t="shared" si="6"/>
        <v>491260</v>
      </c>
      <c r="H65" s="186">
        <f>(G65/1000000)*1120.55</f>
        <v>550.48139299999991</v>
      </c>
      <c r="I65" s="207">
        <v>0.35</v>
      </c>
      <c r="J65" s="204">
        <f t="shared" si="15"/>
        <v>192.66848754999995</v>
      </c>
      <c r="K65" s="141">
        <f t="shared" si="7"/>
        <v>37.110038734999989</v>
      </c>
      <c r="L65" s="392" t="s">
        <v>808</v>
      </c>
      <c r="M65" s="190">
        <f>SUM(K103,K248)</f>
        <v>2734.8657632449995</v>
      </c>
      <c r="N65" s="196"/>
      <c r="O65" s="179" t="s">
        <v>325</v>
      </c>
      <c r="P65" s="171">
        <v>10190004</v>
      </c>
      <c r="Q65" s="170"/>
      <c r="R65" s="292">
        <f>Input!P62</f>
        <v>0</v>
      </c>
      <c r="S65" s="392" t="s">
        <v>808</v>
      </c>
      <c r="T65" s="190">
        <f>SUM(R105,R249,R250,R251,R252)</f>
        <v>1600</v>
      </c>
      <c r="U65" s="179" t="s">
        <v>294</v>
      </c>
      <c r="V65" s="171" t="s">
        <v>819</v>
      </c>
      <c r="W65" s="173"/>
      <c r="X65" s="173">
        <f>Input!Q63</f>
        <v>0</v>
      </c>
      <c r="Y65" s="141">
        <f t="shared" si="0"/>
        <v>0</v>
      </c>
      <c r="Z65" s="392" t="s">
        <v>808</v>
      </c>
      <c r="AA65" s="211">
        <f>SUM(Y103,Y247)</f>
        <v>0</v>
      </c>
      <c r="AB65" s="179" t="s">
        <v>294</v>
      </c>
      <c r="AC65" s="171" t="s">
        <v>819</v>
      </c>
      <c r="AD65" s="170">
        <f>Input!R63</f>
        <v>0</v>
      </c>
      <c r="AE65" s="192">
        <f t="shared" si="1"/>
        <v>0</v>
      </c>
      <c r="AF65" s="392" t="s">
        <v>808</v>
      </c>
      <c r="AG65" s="195">
        <f>SUM(AE103,AE247)</f>
        <v>0</v>
      </c>
      <c r="AH65" s="395" t="s">
        <v>808</v>
      </c>
      <c r="AI65" s="128">
        <f t="shared" si="28"/>
        <v>1600</v>
      </c>
      <c r="AJ65" s="129">
        <f t="shared" si="29"/>
        <v>0</v>
      </c>
      <c r="AK65" s="129">
        <f t="shared" si="8"/>
        <v>0</v>
      </c>
      <c r="AL65" s="327">
        <f t="shared" si="9"/>
        <v>1600</v>
      </c>
      <c r="AM65" s="127"/>
      <c r="AN65" s="392" t="s">
        <v>808</v>
      </c>
      <c r="AO65" s="350">
        <f t="shared" si="30"/>
        <v>2734.8657632449995</v>
      </c>
      <c r="AP65" s="351">
        <f t="shared" si="10"/>
        <v>1600</v>
      </c>
      <c r="AQ65" s="350">
        <f t="shared" si="11"/>
        <v>4334.8657632449995</v>
      </c>
      <c r="AR65" s="124"/>
      <c r="AS65" s="124"/>
    </row>
    <row r="66" spans="1:45" x14ac:dyDescent="0.3">
      <c r="A66" s="179" t="s">
        <v>294</v>
      </c>
      <c r="B66" s="171" t="s">
        <v>820</v>
      </c>
      <c r="C66" s="173">
        <f>$C$65</f>
        <v>2030</v>
      </c>
      <c r="D66" s="173">
        <v>2</v>
      </c>
      <c r="E66" s="178">
        <f t="shared" si="5"/>
        <v>9.8522167487684722E-4</v>
      </c>
      <c r="F66" s="187">
        <f>$F$65</f>
        <v>242</v>
      </c>
      <c r="G66" s="173">
        <f t="shared" si="6"/>
        <v>491260</v>
      </c>
      <c r="H66" s="178">
        <f>$H$65</f>
        <v>550.48139299999991</v>
      </c>
      <c r="I66" s="208">
        <f>$I$65</f>
        <v>0.35</v>
      </c>
      <c r="J66" s="204">
        <f t="shared" si="15"/>
        <v>192.66848754999995</v>
      </c>
      <c r="K66" s="141">
        <f t="shared" si="7"/>
        <v>0.18982116999999993</v>
      </c>
      <c r="L66" s="392" t="s">
        <v>809</v>
      </c>
      <c r="M66" s="190">
        <f>K72</f>
        <v>3538.6505652574992</v>
      </c>
      <c r="N66" s="196"/>
      <c r="O66" s="179" t="s">
        <v>294</v>
      </c>
      <c r="P66" s="171">
        <v>14030002</v>
      </c>
      <c r="Q66" s="170"/>
      <c r="R66" s="292">
        <f>Input!P63</f>
        <v>0</v>
      </c>
      <c r="S66" s="392" t="s">
        <v>809</v>
      </c>
      <c r="T66" s="190">
        <f>R73</f>
        <v>600</v>
      </c>
      <c r="U66" s="179" t="s">
        <v>294</v>
      </c>
      <c r="V66" s="171" t="s">
        <v>820</v>
      </c>
      <c r="W66" s="173"/>
      <c r="X66" s="173">
        <f>Input!Q64</f>
        <v>0</v>
      </c>
      <c r="Y66" s="141">
        <f t="shared" si="0"/>
        <v>0</v>
      </c>
      <c r="Z66" s="392" t="s">
        <v>809</v>
      </c>
      <c r="AA66" s="211">
        <f>Y72</f>
        <v>0</v>
      </c>
      <c r="AB66" s="179" t="s">
        <v>294</v>
      </c>
      <c r="AC66" s="171" t="s">
        <v>820</v>
      </c>
      <c r="AD66" s="170">
        <f>Input!R64</f>
        <v>0</v>
      </c>
      <c r="AE66" s="192">
        <f t="shared" si="1"/>
        <v>0</v>
      </c>
      <c r="AF66" s="392" t="s">
        <v>809</v>
      </c>
      <c r="AG66" s="195">
        <f>AE72</f>
        <v>0</v>
      </c>
      <c r="AH66" s="395" t="s">
        <v>809</v>
      </c>
      <c r="AI66" s="128">
        <f t="shared" si="28"/>
        <v>600</v>
      </c>
      <c r="AJ66" s="129">
        <f t="shared" si="29"/>
        <v>0</v>
      </c>
      <c r="AK66" s="129">
        <f t="shared" si="8"/>
        <v>0</v>
      </c>
      <c r="AL66" s="327">
        <f t="shared" si="9"/>
        <v>600</v>
      </c>
      <c r="AM66" s="127"/>
      <c r="AN66" s="392" t="s">
        <v>809</v>
      </c>
      <c r="AO66" s="350">
        <f t="shared" si="30"/>
        <v>3538.6505652574992</v>
      </c>
      <c r="AP66" s="351">
        <f t="shared" si="10"/>
        <v>600</v>
      </c>
      <c r="AQ66" s="350">
        <f t="shared" si="11"/>
        <v>4138.6505652574997</v>
      </c>
      <c r="AR66" s="124"/>
      <c r="AS66" s="124"/>
    </row>
    <row r="67" spans="1:45" x14ac:dyDescent="0.3">
      <c r="A67" s="179" t="s">
        <v>294</v>
      </c>
      <c r="B67" s="171" t="s">
        <v>839</v>
      </c>
      <c r="C67" s="173">
        <f>$C$65</f>
        <v>2030</v>
      </c>
      <c r="D67" s="173">
        <v>1637</v>
      </c>
      <c r="E67" s="178">
        <f t="shared" si="5"/>
        <v>0.80640394088669953</v>
      </c>
      <c r="F67" s="187">
        <f>$F$65</f>
        <v>242</v>
      </c>
      <c r="G67" s="173">
        <f t="shared" si="6"/>
        <v>491260</v>
      </c>
      <c r="H67" s="178">
        <f>$H$65</f>
        <v>550.48139299999991</v>
      </c>
      <c r="I67" s="208">
        <f>$I$65</f>
        <v>0.35</v>
      </c>
      <c r="J67" s="204">
        <f t="shared" si="15"/>
        <v>192.66848754999995</v>
      </c>
      <c r="K67" s="141">
        <f t="shared" si="7"/>
        <v>155.36862764499998</v>
      </c>
      <c r="L67" s="392" t="s">
        <v>810</v>
      </c>
      <c r="M67" s="190">
        <f>SUM(K73,K96,K104,K209)</f>
        <v>4131.061258432499</v>
      </c>
      <c r="N67" s="196"/>
      <c r="O67" s="179" t="s">
        <v>294</v>
      </c>
      <c r="P67" s="171">
        <v>14030003</v>
      </c>
      <c r="Q67" s="170"/>
      <c r="R67" s="292">
        <f>Input!P64</f>
        <v>0</v>
      </c>
      <c r="S67" s="392" t="s">
        <v>810</v>
      </c>
      <c r="T67" s="190">
        <f>SUM(R74,R97,R106,R211)</f>
        <v>580</v>
      </c>
      <c r="U67" s="179" t="s">
        <v>294</v>
      </c>
      <c r="V67" s="171" t="s">
        <v>839</v>
      </c>
      <c r="W67" s="173"/>
      <c r="X67" s="173">
        <f>Input!Q65</f>
        <v>0</v>
      </c>
      <c r="Y67" s="141">
        <f t="shared" si="0"/>
        <v>0</v>
      </c>
      <c r="Z67" s="392" t="s">
        <v>810</v>
      </c>
      <c r="AA67" s="211">
        <f>SUM(Y73,Y96,Y104,Y209)</f>
        <v>0</v>
      </c>
      <c r="AB67" s="179" t="s">
        <v>294</v>
      </c>
      <c r="AC67" s="171" t="s">
        <v>839</v>
      </c>
      <c r="AD67" s="170">
        <f>Input!R65</f>
        <v>0</v>
      </c>
      <c r="AE67" s="192">
        <f t="shared" si="1"/>
        <v>0</v>
      </c>
      <c r="AF67" s="392" t="s">
        <v>810</v>
      </c>
      <c r="AG67" s="195">
        <f>SUM(AE73,AE96,AE104,AE209)</f>
        <v>0</v>
      </c>
      <c r="AH67" s="395" t="s">
        <v>810</v>
      </c>
      <c r="AI67" s="128">
        <f t="shared" si="28"/>
        <v>580</v>
      </c>
      <c r="AJ67" s="129">
        <f t="shared" si="29"/>
        <v>0</v>
      </c>
      <c r="AK67" s="129">
        <f t="shared" si="8"/>
        <v>0</v>
      </c>
      <c r="AL67" s="327">
        <f t="shared" si="9"/>
        <v>580</v>
      </c>
      <c r="AM67" s="127"/>
      <c r="AN67" s="392" t="s">
        <v>810</v>
      </c>
      <c r="AO67" s="350">
        <f t="shared" si="30"/>
        <v>4131.061258432499</v>
      </c>
      <c r="AP67" s="351">
        <f t="shared" si="10"/>
        <v>580</v>
      </c>
      <c r="AQ67" s="350">
        <f t="shared" si="11"/>
        <v>4711.061258432499</v>
      </c>
      <c r="AR67" s="124"/>
      <c r="AS67" s="124"/>
    </row>
    <row r="68" spans="1:45" x14ac:dyDescent="0.3">
      <c r="A68" s="179" t="s">
        <v>317</v>
      </c>
      <c r="B68" s="171" t="s">
        <v>752</v>
      </c>
      <c r="C68" s="172">
        <v>276293</v>
      </c>
      <c r="D68" s="173">
        <v>165832</v>
      </c>
      <c r="E68" s="178">
        <f t="shared" si="5"/>
        <v>0.60020340725244581</v>
      </c>
      <c r="F68" s="185">
        <v>146</v>
      </c>
      <c r="G68" s="173">
        <f t="shared" si="6"/>
        <v>40338778</v>
      </c>
      <c r="H68" s="186">
        <f>(G68/1000000)*1120.55</f>
        <v>45201.617687899998</v>
      </c>
      <c r="I68" s="207">
        <v>0.35</v>
      </c>
      <c r="J68" s="204">
        <f t="shared" si="15"/>
        <v>15820.566190764997</v>
      </c>
      <c r="K68" s="141">
        <f t="shared" si="7"/>
        <v>9495.5577323599991</v>
      </c>
      <c r="L68" s="392" t="s">
        <v>811</v>
      </c>
      <c r="M68" s="190">
        <f>SUM(K97,K165)</f>
        <v>9325.0708682249988</v>
      </c>
      <c r="N68" s="196"/>
      <c r="O68" s="179" t="s">
        <v>294</v>
      </c>
      <c r="P68" s="171">
        <v>14080203</v>
      </c>
      <c r="Q68" s="170"/>
      <c r="R68" s="292">
        <f>Input!P65</f>
        <v>0</v>
      </c>
      <c r="S68" s="392" t="s">
        <v>811</v>
      </c>
      <c r="T68" s="190">
        <f>SUM(R98,R167)</f>
        <v>50</v>
      </c>
      <c r="U68" s="179" t="s">
        <v>317</v>
      </c>
      <c r="V68" s="171" t="s">
        <v>752</v>
      </c>
      <c r="W68" s="173"/>
      <c r="X68" s="173">
        <f>Input!Q66</f>
        <v>0</v>
      </c>
      <c r="Y68" s="141">
        <f t="shared" si="0"/>
        <v>0</v>
      </c>
      <c r="Z68" s="392" t="s">
        <v>811</v>
      </c>
      <c r="AA68" s="211">
        <f>SUM(Y97,Y165)</f>
        <v>0</v>
      </c>
      <c r="AB68" s="179" t="s">
        <v>317</v>
      </c>
      <c r="AC68" s="171" t="s">
        <v>752</v>
      </c>
      <c r="AD68" s="170">
        <f>Input!R66</f>
        <v>0</v>
      </c>
      <c r="AE68" s="192">
        <f t="shared" si="1"/>
        <v>0</v>
      </c>
      <c r="AF68" s="392" t="s">
        <v>811</v>
      </c>
      <c r="AG68" s="195">
        <f>SUM(AE97,AE165)</f>
        <v>805</v>
      </c>
      <c r="AH68" s="395" t="s">
        <v>811</v>
      </c>
      <c r="AI68" s="128">
        <f t="shared" si="28"/>
        <v>50</v>
      </c>
      <c r="AJ68" s="129">
        <f t="shared" si="29"/>
        <v>0</v>
      </c>
      <c r="AK68" s="129">
        <f t="shared" si="8"/>
        <v>805</v>
      </c>
      <c r="AL68" s="327">
        <f t="shared" si="9"/>
        <v>855</v>
      </c>
      <c r="AM68" s="127"/>
      <c r="AN68" s="392" t="s">
        <v>811</v>
      </c>
      <c r="AO68" s="350">
        <f t="shared" si="30"/>
        <v>9325.0708682249988</v>
      </c>
      <c r="AP68" s="351">
        <f t="shared" si="10"/>
        <v>855</v>
      </c>
      <c r="AQ68" s="350">
        <f t="shared" si="11"/>
        <v>10180.070868224999</v>
      </c>
      <c r="AR68" s="124"/>
      <c r="AS68" s="124"/>
    </row>
    <row r="69" spans="1:45" x14ac:dyDescent="0.3">
      <c r="A69" s="179" t="s">
        <v>317</v>
      </c>
      <c r="B69" s="171" t="s">
        <v>753</v>
      </c>
      <c r="C69" s="173">
        <f>$C$68</f>
        <v>276293</v>
      </c>
      <c r="D69" s="173">
        <v>110461</v>
      </c>
      <c r="E69" s="178">
        <f t="shared" si="5"/>
        <v>0.39979659274755425</v>
      </c>
      <c r="F69" s="187">
        <f>$F$68</f>
        <v>146</v>
      </c>
      <c r="G69" s="173">
        <f t="shared" si="6"/>
        <v>40338778</v>
      </c>
      <c r="H69" s="178">
        <f>$H$68</f>
        <v>45201.617687899998</v>
      </c>
      <c r="I69" s="208">
        <f>$I$68</f>
        <v>0.35</v>
      </c>
      <c r="J69" s="204">
        <f t="shared" si="15"/>
        <v>15820.566190764997</v>
      </c>
      <c r="K69" s="141">
        <f t="shared" si="7"/>
        <v>6325.0084584049991</v>
      </c>
      <c r="L69" s="392" t="s">
        <v>812</v>
      </c>
      <c r="M69" s="190">
        <f>K105</f>
        <v>356.95008194999997</v>
      </c>
      <c r="N69" s="196"/>
      <c r="O69" s="179" t="s">
        <v>317</v>
      </c>
      <c r="P69" s="171">
        <v>10190002</v>
      </c>
      <c r="Q69" s="170"/>
      <c r="R69" s="292">
        <f>Input!P66</f>
        <v>0</v>
      </c>
      <c r="S69" s="392" t="s">
        <v>812</v>
      </c>
      <c r="T69" s="190">
        <f>R107</f>
        <v>260</v>
      </c>
      <c r="U69" s="179" t="s">
        <v>317</v>
      </c>
      <c r="V69" s="171" t="s">
        <v>753</v>
      </c>
      <c r="W69" s="173"/>
      <c r="X69" s="173">
        <f>Input!Q67</f>
        <v>0</v>
      </c>
      <c r="Y69" s="141">
        <f t="shared" ref="Y69:Y132" si="41">X69*I69</f>
        <v>0</v>
      </c>
      <c r="Z69" s="392" t="s">
        <v>812</v>
      </c>
      <c r="AA69" s="211">
        <f>Y105</f>
        <v>0</v>
      </c>
      <c r="AB69" s="179" t="s">
        <v>317</v>
      </c>
      <c r="AC69" s="171" t="s">
        <v>753</v>
      </c>
      <c r="AD69" s="170">
        <f>Input!R67</f>
        <v>0</v>
      </c>
      <c r="AE69" s="192">
        <f t="shared" ref="AE69:AE132" si="42">AD69*I69</f>
        <v>0</v>
      </c>
      <c r="AF69" s="392" t="s">
        <v>812</v>
      </c>
      <c r="AG69" s="195">
        <f>AE105</f>
        <v>0</v>
      </c>
      <c r="AH69" s="395" t="s">
        <v>812</v>
      </c>
      <c r="AI69" s="128">
        <f t="shared" ref="AI69:AI96" si="43">T69</f>
        <v>260</v>
      </c>
      <c r="AJ69" s="129">
        <f t="shared" ref="AJ69:AJ96" si="44">AA69</f>
        <v>0</v>
      </c>
      <c r="AK69" s="129">
        <f t="shared" si="8"/>
        <v>0</v>
      </c>
      <c r="AL69" s="327">
        <f t="shared" si="9"/>
        <v>260</v>
      </c>
      <c r="AM69" s="127"/>
      <c r="AN69" s="392" t="s">
        <v>812</v>
      </c>
      <c r="AO69" s="350">
        <f t="shared" ref="AO69:AO96" si="45">M69</f>
        <v>356.95008194999997</v>
      </c>
      <c r="AP69" s="351">
        <f t="shared" si="10"/>
        <v>260</v>
      </c>
      <c r="AQ69" s="350">
        <f t="shared" si="11"/>
        <v>616.95008194999991</v>
      </c>
      <c r="AR69" s="124"/>
      <c r="AS69" s="124"/>
    </row>
    <row r="70" spans="1:45" x14ac:dyDescent="0.3">
      <c r="A70" s="179" t="s">
        <v>161</v>
      </c>
      <c r="B70" s="171" t="s">
        <v>779</v>
      </c>
      <c r="C70" s="172">
        <v>53355</v>
      </c>
      <c r="D70" s="173">
        <v>5</v>
      </c>
      <c r="E70" s="178">
        <f t="shared" ref="E70:E133" si="46">D70/C70</f>
        <v>9.3711929528628992E-5</v>
      </c>
      <c r="F70" s="185">
        <v>209</v>
      </c>
      <c r="G70" s="173">
        <f t="shared" ref="G70:G133" si="47">F70*C70</f>
        <v>11151195</v>
      </c>
      <c r="H70" s="186">
        <f>(G70/1000000)*1120.55</f>
        <v>12495.471557249999</v>
      </c>
      <c r="I70" s="207">
        <v>0.35</v>
      </c>
      <c r="J70" s="204">
        <f t="shared" si="15"/>
        <v>4373.4150450374991</v>
      </c>
      <c r="K70" s="141">
        <f t="shared" ref="K70:K133" si="48">J70*E70</f>
        <v>0.40984116249999991</v>
      </c>
      <c r="L70" s="392" t="s">
        <v>813</v>
      </c>
      <c r="M70" s="190">
        <f>SUM(K58,K106,K110,K185)</f>
        <v>665.93855088249984</v>
      </c>
      <c r="N70" s="196"/>
      <c r="O70" s="179" t="s">
        <v>317</v>
      </c>
      <c r="P70" s="171">
        <v>10190003</v>
      </c>
      <c r="Q70" s="170"/>
      <c r="R70" s="292">
        <f>Input!P67</f>
        <v>0</v>
      </c>
      <c r="S70" s="392" t="s">
        <v>813</v>
      </c>
      <c r="T70" s="190">
        <f>SUM(R59,R108,R112,R187)</f>
        <v>0</v>
      </c>
      <c r="U70" s="179" t="s">
        <v>161</v>
      </c>
      <c r="V70" s="171" t="s">
        <v>779</v>
      </c>
      <c r="W70" s="173"/>
      <c r="X70" s="173">
        <f>Input!Q68</f>
        <v>0</v>
      </c>
      <c r="Y70" s="141">
        <f t="shared" si="41"/>
        <v>0</v>
      </c>
      <c r="Z70" s="392" t="s">
        <v>813</v>
      </c>
      <c r="AA70" s="211">
        <f>SUM(Y58,Y106,Y110,Y185)</f>
        <v>0</v>
      </c>
      <c r="AB70" s="179" t="s">
        <v>161</v>
      </c>
      <c r="AC70" s="171" t="s">
        <v>779</v>
      </c>
      <c r="AD70" s="170">
        <f>Input!R68</f>
        <v>0</v>
      </c>
      <c r="AE70" s="192">
        <f t="shared" si="42"/>
        <v>0</v>
      </c>
      <c r="AF70" s="392" t="s">
        <v>813</v>
      </c>
      <c r="AG70" s="195">
        <f>SUM(AE58,AE106,AE110,AE185)</f>
        <v>0</v>
      </c>
      <c r="AH70" s="395" t="s">
        <v>813</v>
      </c>
      <c r="AI70" s="128">
        <f t="shared" si="43"/>
        <v>0</v>
      </c>
      <c r="AJ70" s="129">
        <f t="shared" si="44"/>
        <v>0</v>
      </c>
      <c r="AK70" s="129">
        <f t="shared" ref="AK70:AK78" si="49">AG70</f>
        <v>0</v>
      </c>
      <c r="AL70" s="327">
        <f t="shared" ref="AL70:AL78" si="50">SUM(AI70:AK70)</f>
        <v>0</v>
      </c>
      <c r="AM70" s="127"/>
      <c r="AN70" s="392" t="s">
        <v>813</v>
      </c>
      <c r="AO70" s="350">
        <f t="shared" si="45"/>
        <v>665.93855088249984</v>
      </c>
      <c r="AP70" s="351">
        <f t="shared" ref="AP70:AP96" si="51">AL70</f>
        <v>0</v>
      </c>
      <c r="AQ70" s="350">
        <f t="shared" ref="AQ70:AQ96" si="52">SUM(AO70:AP70)</f>
        <v>665.93855088249984</v>
      </c>
      <c r="AR70" s="124"/>
      <c r="AS70" s="124"/>
    </row>
    <row r="71" spans="1:45" x14ac:dyDescent="0.3">
      <c r="A71" s="179" t="s">
        <v>161</v>
      </c>
      <c r="B71" s="171" t="s">
        <v>807</v>
      </c>
      <c r="C71" s="175">
        <f>$C$70</f>
        <v>53355</v>
      </c>
      <c r="D71" s="175">
        <v>736</v>
      </c>
      <c r="E71" s="178">
        <f t="shared" si="46"/>
        <v>1.3794396026614189E-2</v>
      </c>
      <c r="F71" s="188">
        <f>$F$70</f>
        <v>209</v>
      </c>
      <c r="G71" s="173">
        <f t="shared" si="47"/>
        <v>11151195</v>
      </c>
      <c r="H71" s="180">
        <f>$H$70</f>
        <v>12495.471557249999</v>
      </c>
      <c r="I71" s="208">
        <f>$I$70</f>
        <v>0.35</v>
      </c>
      <c r="J71" s="204">
        <f t="shared" ref="J71:J134" si="53">I71*H71</f>
        <v>4373.4150450374991</v>
      </c>
      <c r="K71" s="141">
        <f t="shared" si="48"/>
        <v>60.328619119999992</v>
      </c>
      <c r="L71" s="392" t="s">
        <v>814</v>
      </c>
      <c r="M71" s="190">
        <f>SUM(K107,K237)</f>
        <v>318.50266678999992</v>
      </c>
      <c r="N71" s="196"/>
      <c r="O71" s="179" t="s">
        <v>161</v>
      </c>
      <c r="P71" s="171">
        <v>11020001</v>
      </c>
      <c r="Q71" s="170"/>
      <c r="R71" s="292">
        <f>Input!P68</f>
        <v>0</v>
      </c>
      <c r="S71" s="392" t="s">
        <v>814</v>
      </c>
      <c r="T71" s="190">
        <f>R109</f>
        <v>0</v>
      </c>
      <c r="U71" s="179" t="s">
        <v>161</v>
      </c>
      <c r="V71" s="171" t="s">
        <v>807</v>
      </c>
      <c r="W71" s="173"/>
      <c r="X71" s="173">
        <f>Input!Q69</f>
        <v>0</v>
      </c>
      <c r="Y71" s="141">
        <f t="shared" si="41"/>
        <v>0</v>
      </c>
      <c r="Z71" s="392" t="s">
        <v>814</v>
      </c>
      <c r="AA71" s="211">
        <f>Y107</f>
        <v>0</v>
      </c>
      <c r="AB71" s="179" t="s">
        <v>161</v>
      </c>
      <c r="AC71" s="171" t="s">
        <v>807</v>
      </c>
      <c r="AD71" s="170">
        <f>Input!R69</f>
        <v>0</v>
      </c>
      <c r="AE71" s="192">
        <f t="shared" si="42"/>
        <v>0</v>
      </c>
      <c r="AF71" s="392" t="s">
        <v>814</v>
      </c>
      <c r="AG71" s="195">
        <f>AE107</f>
        <v>0</v>
      </c>
      <c r="AH71" s="395" t="s">
        <v>814</v>
      </c>
      <c r="AI71" s="128">
        <f t="shared" si="43"/>
        <v>0</v>
      </c>
      <c r="AJ71" s="129">
        <f t="shared" si="44"/>
        <v>0</v>
      </c>
      <c r="AK71" s="129">
        <f t="shared" si="49"/>
        <v>0</v>
      </c>
      <c r="AL71" s="327">
        <f t="shared" si="50"/>
        <v>0</v>
      </c>
      <c r="AM71" s="127"/>
      <c r="AN71" s="392" t="s">
        <v>814</v>
      </c>
      <c r="AO71" s="350">
        <f t="shared" si="45"/>
        <v>318.50266678999992</v>
      </c>
      <c r="AP71" s="351">
        <f t="shared" si="51"/>
        <v>0</v>
      </c>
      <c r="AQ71" s="350">
        <f t="shared" si="52"/>
        <v>318.50266678999992</v>
      </c>
      <c r="AR71" s="124"/>
      <c r="AS71" s="124"/>
    </row>
    <row r="72" spans="1:45" x14ac:dyDescent="0.3">
      <c r="A72" s="179" t="s">
        <v>161</v>
      </c>
      <c r="B72" s="171" t="s">
        <v>809</v>
      </c>
      <c r="C72" s="175">
        <f t="shared" ref="C72:C73" si="54">$C$70</f>
        <v>53355</v>
      </c>
      <c r="D72" s="173">
        <v>43171</v>
      </c>
      <c r="E72" s="178">
        <f t="shared" si="46"/>
        <v>0.80912754193608849</v>
      </c>
      <c r="F72" s="188">
        <f t="shared" ref="F72:F73" si="55">$F$70</f>
        <v>209</v>
      </c>
      <c r="G72" s="173">
        <f t="shared" si="47"/>
        <v>11151195</v>
      </c>
      <c r="H72" s="180">
        <f t="shared" ref="H72:H73" si="56">$H$70</f>
        <v>12495.471557249999</v>
      </c>
      <c r="I72" s="208">
        <f t="shared" ref="I72:I73" si="57">$I$70</f>
        <v>0.35</v>
      </c>
      <c r="J72" s="204">
        <f t="shared" si="53"/>
        <v>4373.4150450374991</v>
      </c>
      <c r="K72" s="141">
        <f t="shared" si="48"/>
        <v>3538.6505652574992</v>
      </c>
      <c r="L72" s="392" t="s">
        <v>815</v>
      </c>
      <c r="M72" s="190">
        <f>SUM(K59,K108)</f>
        <v>515.55861183749994</v>
      </c>
      <c r="N72" s="196"/>
      <c r="O72" s="179" t="s">
        <v>161</v>
      </c>
      <c r="P72" s="174">
        <v>14010001</v>
      </c>
      <c r="Q72" s="170"/>
      <c r="R72" s="292">
        <f>Input!P69</f>
        <v>0</v>
      </c>
      <c r="S72" s="392" t="s">
        <v>815</v>
      </c>
      <c r="T72" s="190">
        <f>SUM(R60,R110)</f>
        <v>0</v>
      </c>
      <c r="U72" s="179" t="s">
        <v>161</v>
      </c>
      <c r="V72" s="171" t="s">
        <v>809</v>
      </c>
      <c r="W72" s="173"/>
      <c r="X72" s="173">
        <f>Input!Q70</f>
        <v>0</v>
      </c>
      <c r="Y72" s="141">
        <f t="shared" si="41"/>
        <v>0</v>
      </c>
      <c r="Z72" s="392" t="s">
        <v>815</v>
      </c>
      <c r="AA72" s="211">
        <f>SUM(Y59,Y108)</f>
        <v>0</v>
      </c>
      <c r="AB72" s="179" t="s">
        <v>161</v>
      </c>
      <c r="AC72" s="171" t="s">
        <v>809</v>
      </c>
      <c r="AD72" s="170">
        <f>Input!R70</f>
        <v>0</v>
      </c>
      <c r="AE72" s="192">
        <f t="shared" si="42"/>
        <v>0</v>
      </c>
      <c r="AF72" s="392" t="s">
        <v>815</v>
      </c>
      <c r="AG72" s="195">
        <f>SUM(AE59,AE108)</f>
        <v>0</v>
      </c>
      <c r="AH72" s="395" t="s">
        <v>815</v>
      </c>
      <c r="AI72" s="128">
        <f t="shared" si="43"/>
        <v>0</v>
      </c>
      <c r="AJ72" s="129">
        <f t="shared" si="44"/>
        <v>0</v>
      </c>
      <c r="AK72" s="129">
        <f t="shared" si="49"/>
        <v>0</v>
      </c>
      <c r="AL72" s="327">
        <f t="shared" si="50"/>
        <v>0</v>
      </c>
      <c r="AM72" s="127"/>
      <c r="AN72" s="392" t="s">
        <v>815</v>
      </c>
      <c r="AO72" s="350">
        <f t="shared" si="45"/>
        <v>515.55861183749994</v>
      </c>
      <c r="AP72" s="351">
        <f t="shared" si="51"/>
        <v>0</v>
      </c>
      <c r="AQ72" s="350">
        <f t="shared" si="52"/>
        <v>515.55861183749994</v>
      </c>
      <c r="AR72" s="124"/>
      <c r="AS72" s="124"/>
    </row>
    <row r="73" spans="1:45" x14ac:dyDescent="0.3">
      <c r="A73" s="179" t="s">
        <v>161</v>
      </c>
      <c r="B73" s="171" t="s">
        <v>810</v>
      </c>
      <c r="C73" s="175">
        <f t="shared" si="54"/>
        <v>53355</v>
      </c>
      <c r="D73" s="173">
        <v>9443</v>
      </c>
      <c r="E73" s="178">
        <f t="shared" si="46"/>
        <v>0.17698435010776872</v>
      </c>
      <c r="F73" s="188">
        <f t="shared" si="55"/>
        <v>209</v>
      </c>
      <c r="G73" s="173">
        <f t="shared" si="47"/>
        <v>11151195</v>
      </c>
      <c r="H73" s="180">
        <f t="shared" si="56"/>
        <v>12495.471557249999</v>
      </c>
      <c r="I73" s="208">
        <f t="shared" si="57"/>
        <v>0.35</v>
      </c>
      <c r="J73" s="204">
        <f t="shared" si="53"/>
        <v>4373.4150450374991</v>
      </c>
      <c r="K73" s="141">
        <f t="shared" si="48"/>
        <v>774.02601949749987</v>
      </c>
      <c r="L73" s="392" t="s">
        <v>816</v>
      </c>
      <c r="M73" s="226">
        <f>SUM(K60,K166,K186)</f>
        <v>7450.5419868636291</v>
      </c>
      <c r="N73" s="196"/>
      <c r="O73" s="179" t="s">
        <v>161</v>
      </c>
      <c r="P73" s="171">
        <v>14010003</v>
      </c>
      <c r="Q73" s="170" t="s">
        <v>732</v>
      </c>
      <c r="R73" s="292">
        <f>Input!P70</f>
        <v>600</v>
      </c>
      <c r="S73" s="392" t="s">
        <v>816</v>
      </c>
      <c r="T73" s="190">
        <f>SUM(R61,R168,R188)</f>
        <v>0</v>
      </c>
      <c r="U73" s="179" t="s">
        <v>161</v>
      </c>
      <c r="V73" s="171" t="s">
        <v>810</v>
      </c>
      <c r="W73" s="173"/>
      <c r="X73" s="173">
        <f>Input!Q71</f>
        <v>0</v>
      </c>
      <c r="Y73" s="141">
        <f t="shared" si="41"/>
        <v>0</v>
      </c>
      <c r="Z73" s="392" t="s">
        <v>816</v>
      </c>
      <c r="AA73" s="211">
        <f>SUM(Y60,Y166,Y186)</f>
        <v>0</v>
      </c>
      <c r="AB73" s="179" t="s">
        <v>161</v>
      </c>
      <c r="AC73" s="171" t="s">
        <v>810</v>
      </c>
      <c r="AD73" s="170">
        <f>Input!R71</f>
        <v>0</v>
      </c>
      <c r="AE73" s="192">
        <f t="shared" si="42"/>
        <v>0</v>
      </c>
      <c r="AF73" s="392" t="s">
        <v>816</v>
      </c>
      <c r="AG73" s="195">
        <f>SUM(AE60,AE166,AE186)</f>
        <v>0</v>
      </c>
      <c r="AH73" s="395" t="s">
        <v>816</v>
      </c>
      <c r="AI73" s="128">
        <f t="shared" si="43"/>
        <v>0</v>
      </c>
      <c r="AJ73" s="129">
        <f t="shared" si="44"/>
        <v>0</v>
      </c>
      <c r="AK73" s="129">
        <f t="shared" si="49"/>
        <v>0</v>
      </c>
      <c r="AL73" s="327">
        <f t="shared" si="50"/>
        <v>0</v>
      </c>
      <c r="AM73" s="127"/>
      <c r="AN73" s="392" t="s">
        <v>816</v>
      </c>
      <c r="AO73" s="350">
        <f t="shared" si="45"/>
        <v>7450.5419868636291</v>
      </c>
      <c r="AP73" s="351">
        <f t="shared" si="51"/>
        <v>0</v>
      </c>
      <c r="AQ73" s="350">
        <f t="shared" si="52"/>
        <v>7450.5419868636291</v>
      </c>
      <c r="AR73" s="124"/>
      <c r="AS73" s="124"/>
    </row>
    <row r="74" spans="1:45" x14ac:dyDescent="0.3">
      <c r="A74" s="179" t="s">
        <v>308</v>
      </c>
      <c r="B74" s="171" t="s">
        <v>752</v>
      </c>
      <c r="C74" s="172">
        <v>620700</v>
      </c>
      <c r="D74" s="173">
        <v>733</v>
      </c>
      <c r="E74" s="178">
        <f t="shared" si="46"/>
        <v>1.1809247623650718E-3</v>
      </c>
      <c r="F74" s="185">
        <v>172</v>
      </c>
      <c r="G74" s="173">
        <f t="shared" si="47"/>
        <v>106760400</v>
      </c>
      <c r="H74" s="186">
        <f>(G74/1000000)*1120.55</f>
        <v>119630.36622</v>
      </c>
      <c r="I74" s="207">
        <v>0.35</v>
      </c>
      <c r="J74" s="204">
        <f t="shared" si="53"/>
        <v>41870.628176999999</v>
      </c>
      <c r="K74" s="141">
        <f t="shared" si="48"/>
        <v>49.446061630000003</v>
      </c>
      <c r="L74" s="392" t="s">
        <v>817</v>
      </c>
      <c r="M74" s="190">
        <f>SUM(K61,K187,K200)</f>
        <v>3332.2278867324999</v>
      </c>
      <c r="N74" s="196"/>
      <c r="O74" s="179" t="s">
        <v>161</v>
      </c>
      <c r="P74" s="174">
        <v>14010004</v>
      </c>
      <c r="Q74" s="170"/>
      <c r="R74" s="292">
        <f>Input!P71</f>
        <v>0</v>
      </c>
      <c r="S74" s="392" t="s">
        <v>817</v>
      </c>
      <c r="T74" s="190">
        <f>SUM(R62,R189,R202)</f>
        <v>0</v>
      </c>
      <c r="U74" s="179" t="s">
        <v>308</v>
      </c>
      <c r="V74" s="171" t="s">
        <v>752</v>
      </c>
      <c r="W74" s="173"/>
      <c r="X74" s="173">
        <f>Input!Q72</f>
        <v>0</v>
      </c>
      <c r="Y74" s="141">
        <f t="shared" si="41"/>
        <v>0</v>
      </c>
      <c r="Z74" s="392" t="s">
        <v>817</v>
      </c>
      <c r="AA74" s="211">
        <f>SUM(Y61,Y187,Y200)</f>
        <v>0</v>
      </c>
      <c r="AB74" s="179" t="s">
        <v>308</v>
      </c>
      <c r="AC74" s="171" t="s">
        <v>752</v>
      </c>
      <c r="AD74" s="170">
        <f>Input!R72</f>
        <v>0</v>
      </c>
      <c r="AE74" s="192">
        <f t="shared" si="42"/>
        <v>0</v>
      </c>
      <c r="AF74" s="392" t="s">
        <v>817</v>
      </c>
      <c r="AG74" s="195">
        <f>SUM(AE61,AE187,AE200)</f>
        <v>0</v>
      </c>
      <c r="AH74" s="395" t="s">
        <v>817</v>
      </c>
      <c r="AI74" s="128">
        <f t="shared" si="43"/>
        <v>0</v>
      </c>
      <c r="AJ74" s="129">
        <f t="shared" si="44"/>
        <v>0</v>
      </c>
      <c r="AK74" s="129">
        <f t="shared" si="49"/>
        <v>0</v>
      </c>
      <c r="AL74" s="327">
        <f t="shared" si="50"/>
        <v>0</v>
      </c>
      <c r="AM74" s="127"/>
      <c r="AN74" s="392" t="s">
        <v>817</v>
      </c>
      <c r="AO74" s="350">
        <f t="shared" si="45"/>
        <v>3332.2278867324999</v>
      </c>
      <c r="AP74" s="351">
        <f t="shared" si="51"/>
        <v>0</v>
      </c>
      <c r="AQ74" s="350">
        <f t="shared" si="52"/>
        <v>3332.2278867324999</v>
      </c>
      <c r="AR74" s="124"/>
      <c r="AS74" s="124"/>
    </row>
    <row r="75" spans="1:45" x14ac:dyDescent="0.3">
      <c r="A75" s="179" t="s">
        <v>308</v>
      </c>
      <c r="B75" s="171" t="s">
        <v>753</v>
      </c>
      <c r="C75" s="173">
        <f>$C$74</f>
        <v>620700</v>
      </c>
      <c r="D75" s="173">
        <v>6933</v>
      </c>
      <c r="E75" s="178">
        <f t="shared" si="46"/>
        <v>1.1169647172547124E-2</v>
      </c>
      <c r="F75" s="187">
        <f>$F$74</f>
        <v>172</v>
      </c>
      <c r="G75" s="173">
        <f t="shared" si="47"/>
        <v>106760400</v>
      </c>
      <c r="H75" s="178">
        <f>$H$74</f>
        <v>119630.36622</v>
      </c>
      <c r="I75" s="208">
        <f>$I$74</f>
        <v>0.35</v>
      </c>
      <c r="J75" s="204">
        <f t="shared" si="53"/>
        <v>41870.628176999999</v>
      </c>
      <c r="K75" s="141">
        <f t="shared" si="48"/>
        <v>467.68014362999998</v>
      </c>
      <c r="L75" s="392" t="s">
        <v>818</v>
      </c>
      <c r="M75" s="190">
        <f>K167</f>
        <v>254.93831110434829</v>
      </c>
      <c r="N75" s="196"/>
      <c r="O75" s="179" t="s">
        <v>308</v>
      </c>
      <c r="P75" s="171">
        <v>10190002</v>
      </c>
      <c r="Q75" s="170"/>
      <c r="R75" s="292">
        <f>Input!P72</f>
        <v>0</v>
      </c>
      <c r="S75" s="392" t="s">
        <v>818</v>
      </c>
      <c r="T75" s="190">
        <f>R169</f>
        <v>0</v>
      </c>
      <c r="U75" s="179" t="s">
        <v>308</v>
      </c>
      <c r="V75" s="171" t="s">
        <v>753</v>
      </c>
      <c r="W75" s="173"/>
      <c r="X75" s="173">
        <f>Input!Q73</f>
        <v>0</v>
      </c>
      <c r="Y75" s="141">
        <f t="shared" si="41"/>
        <v>0</v>
      </c>
      <c r="Z75" s="392" t="s">
        <v>818</v>
      </c>
      <c r="AA75" s="211">
        <f>Y167</f>
        <v>0</v>
      </c>
      <c r="AB75" s="179" t="s">
        <v>308</v>
      </c>
      <c r="AC75" s="171" t="s">
        <v>753</v>
      </c>
      <c r="AD75" s="170">
        <f>Input!R73</f>
        <v>0</v>
      </c>
      <c r="AE75" s="192">
        <f t="shared" si="42"/>
        <v>0</v>
      </c>
      <c r="AF75" s="392" t="s">
        <v>818</v>
      </c>
      <c r="AG75" s="195">
        <f>AE167</f>
        <v>0</v>
      </c>
      <c r="AH75" s="395" t="s">
        <v>818</v>
      </c>
      <c r="AI75" s="128">
        <f t="shared" si="43"/>
        <v>0</v>
      </c>
      <c r="AJ75" s="129">
        <f t="shared" si="44"/>
        <v>0</v>
      </c>
      <c r="AK75" s="129">
        <f t="shared" si="49"/>
        <v>0</v>
      </c>
      <c r="AL75" s="327">
        <f t="shared" si="50"/>
        <v>0</v>
      </c>
      <c r="AM75" s="127"/>
      <c r="AN75" s="392" t="s">
        <v>818</v>
      </c>
      <c r="AO75" s="350">
        <f t="shared" si="45"/>
        <v>254.93831110434829</v>
      </c>
      <c r="AP75" s="351">
        <f t="shared" si="51"/>
        <v>0</v>
      </c>
      <c r="AQ75" s="350">
        <f t="shared" si="52"/>
        <v>254.93831110434829</v>
      </c>
      <c r="AR75" s="124"/>
      <c r="AS75" s="124"/>
    </row>
    <row r="76" spans="1:45" x14ac:dyDescent="0.3">
      <c r="A76" s="179" t="s">
        <v>308</v>
      </c>
      <c r="B76" s="171" t="s">
        <v>760</v>
      </c>
      <c r="C76" s="173">
        <f t="shared" ref="C76:C84" si="58">$C$74</f>
        <v>620700</v>
      </c>
      <c r="D76" s="173">
        <v>2050</v>
      </c>
      <c r="E76" s="178">
        <f t="shared" si="46"/>
        <v>3.3027227323989047E-3</v>
      </c>
      <c r="F76" s="187">
        <f t="shared" ref="F76:F84" si="59">$F$74</f>
        <v>172</v>
      </c>
      <c r="G76" s="173">
        <f t="shared" si="47"/>
        <v>106760400</v>
      </c>
      <c r="H76" s="178">
        <f t="shared" ref="H76:H84" si="60">$H$74</f>
        <v>119630.36622</v>
      </c>
      <c r="I76" s="208">
        <f t="shared" ref="I76:I84" si="61">$I$74</f>
        <v>0.35</v>
      </c>
      <c r="J76" s="204">
        <f t="shared" si="53"/>
        <v>41870.628176999999</v>
      </c>
      <c r="K76" s="141">
        <f t="shared" si="48"/>
        <v>138.28707550000001</v>
      </c>
      <c r="L76" s="392" t="s">
        <v>819</v>
      </c>
      <c r="M76" s="190">
        <f>SUM(K65,K180,K188,K239)</f>
        <v>398.45110791499997</v>
      </c>
      <c r="N76" s="196"/>
      <c r="O76" s="179" t="s">
        <v>308</v>
      </c>
      <c r="P76" s="171">
        <v>10190003</v>
      </c>
      <c r="Q76" s="170"/>
      <c r="R76" s="292">
        <f>Input!P73</f>
        <v>0</v>
      </c>
      <c r="S76" s="392" t="s">
        <v>819</v>
      </c>
      <c r="T76" s="190">
        <f>SUM(R66,R182,R190,R240)</f>
        <v>180</v>
      </c>
      <c r="U76" s="179" t="s">
        <v>308</v>
      </c>
      <c r="V76" s="171" t="s">
        <v>760</v>
      </c>
      <c r="W76" s="173"/>
      <c r="X76" s="173">
        <f>Input!Q74</f>
        <v>0</v>
      </c>
      <c r="Y76" s="141">
        <f t="shared" si="41"/>
        <v>0</v>
      </c>
      <c r="Z76" s="392" t="s">
        <v>819</v>
      </c>
      <c r="AA76" s="211">
        <f>SUM(Y65,Y180,Y188,Y238)</f>
        <v>0</v>
      </c>
      <c r="AB76" s="179" t="s">
        <v>308</v>
      </c>
      <c r="AC76" s="171" t="s">
        <v>760</v>
      </c>
      <c r="AD76" s="170">
        <f>Input!R74</f>
        <v>0</v>
      </c>
      <c r="AE76" s="192">
        <f t="shared" si="42"/>
        <v>0</v>
      </c>
      <c r="AF76" s="392" t="s">
        <v>819</v>
      </c>
      <c r="AG76" s="195">
        <f>SUM(AE65,AE180,AE188,AE238)</f>
        <v>0</v>
      </c>
      <c r="AH76" s="395" t="s">
        <v>819</v>
      </c>
      <c r="AI76" s="128">
        <f t="shared" si="43"/>
        <v>180</v>
      </c>
      <c r="AJ76" s="129">
        <f t="shared" si="44"/>
        <v>0</v>
      </c>
      <c r="AK76" s="129">
        <f t="shared" si="49"/>
        <v>0</v>
      </c>
      <c r="AL76" s="327">
        <f t="shared" si="50"/>
        <v>180</v>
      </c>
      <c r="AM76" s="127"/>
      <c r="AN76" s="392" t="s">
        <v>819</v>
      </c>
      <c r="AO76" s="350">
        <f t="shared" si="45"/>
        <v>398.45110791499997</v>
      </c>
      <c r="AP76" s="351">
        <f t="shared" si="51"/>
        <v>180</v>
      </c>
      <c r="AQ76" s="350">
        <f t="shared" si="52"/>
        <v>578.45110791499997</v>
      </c>
      <c r="AR76" s="124"/>
      <c r="AS76" s="124"/>
    </row>
    <row r="77" spans="1:45" x14ac:dyDescent="0.3">
      <c r="A77" s="179" t="s">
        <v>308</v>
      </c>
      <c r="B77" s="171" t="s">
        <v>761</v>
      </c>
      <c r="C77" s="173">
        <f t="shared" si="58"/>
        <v>620700</v>
      </c>
      <c r="D77" s="173">
        <v>974</v>
      </c>
      <c r="E77" s="178">
        <f t="shared" si="46"/>
        <v>1.5691960689544063E-3</v>
      </c>
      <c r="F77" s="187">
        <f t="shared" si="59"/>
        <v>172</v>
      </c>
      <c r="G77" s="173">
        <f t="shared" si="47"/>
        <v>106760400</v>
      </c>
      <c r="H77" s="178">
        <f t="shared" si="60"/>
        <v>119630.36622</v>
      </c>
      <c r="I77" s="208">
        <f t="shared" si="61"/>
        <v>0.35</v>
      </c>
      <c r="J77" s="204">
        <f t="shared" si="53"/>
        <v>41870.628176999999</v>
      </c>
      <c r="K77" s="141">
        <f t="shared" si="48"/>
        <v>65.703225140000001</v>
      </c>
      <c r="L77" s="392" t="s">
        <v>820</v>
      </c>
      <c r="M77" s="190">
        <f>SUM(K66,K189,K201,K240)</f>
        <v>1004.5242190199999</v>
      </c>
      <c r="N77" s="196"/>
      <c r="O77" s="179" t="s">
        <v>308</v>
      </c>
      <c r="P77" s="171">
        <v>10190010</v>
      </c>
      <c r="Q77" s="170"/>
      <c r="R77" s="292">
        <f>Input!P74</f>
        <v>0</v>
      </c>
      <c r="S77" s="392" t="s">
        <v>820</v>
      </c>
      <c r="T77" s="190">
        <f>SUM(R67,R191,R203,R241)</f>
        <v>0</v>
      </c>
      <c r="U77" s="179" t="s">
        <v>308</v>
      </c>
      <c r="V77" s="171" t="s">
        <v>761</v>
      </c>
      <c r="W77" s="173"/>
      <c r="X77" s="173">
        <f>Input!Q75</f>
        <v>0</v>
      </c>
      <c r="Y77" s="141">
        <f t="shared" si="41"/>
        <v>0</v>
      </c>
      <c r="Z77" s="392" t="s">
        <v>820</v>
      </c>
      <c r="AA77" s="211">
        <f>SUM(Y66,Y189,Y201,Y239)</f>
        <v>0</v>
      </c>
      <c r="AB77" s="179" t="s">
        <v>308</v>
      </c>
      <c r="AC77" s="171" t="s">
        <v>761</v>
      </c>
      <c r="AD77" s="170">
        <f>Input!R75</f>
        <v>0</v>
      </c>
      <c r="AE77" s="192">
        <f t="shared" si="42"/>
        <v>0</v>
      </c>
      <c r="AF77" s="392" t="s">
        <v>820</v>
      </c>
      <c r="AG77" s="195">
        <f>SUM(AE66,AE189,AE201,AE239)</f>
        <v>0</v>
      </c>
      <c r="AH77" s="395" t="s">
        <v>820</v>
      </c>
      <c r="AI77" s="128">
        <f t="shared" si="43"/>
        <v>0</v>
      </c>
      <c r="AJ77" s="129">
        <f t="shared" si="44"/>
        <v>0</v>
      </c>
      <c r="AK77" s="129">
        <f t="shared" si="49"/>
        <v>0</v>
      </c>
      <c r="AL77" s="327">
        <f t="shared" si="50"/>
        <v>0</v>
      </c>
      <c r="AM77" s="127"/>
      <c r="AN77" s="392" t="s">
        <v>820</v>
      </c>
      <c r="AO77" s="350">
        <f t="shared" si="45"/>
        <v>1004.5242190199999</v>
      </c>
      <c r="AP77" s="351">
        <f t="shared" si="51"/>
        <v>0</v>
      </c>
      <c r="AQ77" s="350">
        <f t="shared" si="52"/>
        <v>1004.5242190199999</v>
      </c>
      <c r="AR77" s="124"/>
      <c r="AS77" s="124"/>
    </row>
    <row r="78" spans="1:45" x14ac:dyDescent="0.3">
      <c r="A78" s="179" t="s">
        <v>308</v>
      </c>
      <c r="B78" s="171" t="s">
        <v>780</v>
      </c>
      <c r="C78" s="173">
        <f t="shared" si="58"/>
        <v>620700</v>
      </c>
      <c r="D78" s="173">
        <v>191</v>
      </c>
      <c r="E78" s="178">
        <f t="shared" si="46"/>
        <v>3.0771709360399548E-4</v>
      </c>
      <c r="F78" s="187">
        <f t="shared" si="59"/>
        <v>172</v>
      </c>
      <c r="G78" s="173">
        <f t="shared" si="47"/>
        <v>106760400</v>
      </c>
      <c r="H78" s="178">
        <f t="shared" si="60"/>
        <v>119630.36622</v>
      </c>
      <c r="I78" s="208">
        <f t="shared" si="61"/>
        <v>0.35</v>
      </c>
      <c r="J78" s="204">
        <f t="shared" si="53"/>
        <v>41870.628176999999</v>
      </c>
      <c r="K78" s="141">
        <f t="shared" si="48"/>
        <v>12.88430801</v>
      </c>
      <c r="L78" s="392" t="s">
        <v>821</v>
      </c>
      <c r="M78" s="190">
        <f>SUM(K168,K190)</f>
        <v>109.43373938202193</v>
      </c>
      <c r="N78" s="196"/>
      <c r="O78" s="179" t="s">
        <v>308</v>
      </c>
      <c r="P78" s="171">
        <v>10190011</v>
      </c>
      <c r="Q78" s="170"/>
      <c r="R78" s="292">
        <f>Input!P75</f>
        <v>0</v>
      </c>
      <c r="S78" s="392" t="s">
        <v>821</v>
      </c>
      <c r="T78" s="190">
        <f>SUM(R170,R192)</f>
        <v>0</v>
      </c>
      <c r="U78" s="179" t="s">
        <v>308</v>
      </c>
      <c r="V78" s="171" t="s">
        <v>780</v>
      </c>
      <c r="W78" s="173"/>
      <c r="X78" s="173">
        <f>Input!Q76</f>
        <v>0</v>
      </c>
      <c r="Y78" s="141">
        <f t="shared" si="41"/>
        <v>0</v>
      </c>
      <c r="Z78" s="392" t="s">
        <v>821</v>
      </c>
      <c r="AA78" s="211">
        <f>SUM(Y168,Y190)</f>
        <v>0</v>
      </c>
      <c r="AB78" s="179" t="s">
        <v>308</v>
      </c>
      <c r="AC78" s="171" t="s">
        <v>780</v>
      </c>
      <c r="AD78" s="170">
        <f>Input!R76</f>
        <v>0</v>
      </c>
      <c r="AE78" s="192">
        <f t="shared" si="42"/>
        <v>0</v>
      </c>
      <c r="AF78" s="392" t="s">
        <v>821</v>
      </c>
      <c r="AG78" s="195">
        <f>SUM(AE168,AE190)</f>
        <v>0</v>
      </c>
      <c r="AH78" s="395" t="s">
        <v>821</v>
      </c>
      <c r="AI78" s="128">
        <f t="shared" si="43"/>
        <v>0</v>
      </c>
      <c r="AJ78" s="129">
        <f t="shared" si="44"/>
        <v>0</v>
      </c>
      <c r="AK78" s="129">
        <f t="shared" si="49"/>
        <v>0</v>
      </c>
      <c r="AL78" s="327">
        <f t="shared" si="50"/>
        <v>0</v>
      </c>
      <c r="AM78" s="127"/>
      <c r="AN78" s="392" t="s">
        <v>821</v>
      </c>
      <c r="AO78" s="350">
        <f t="shared" si="45"/>
        <v>109.43373938202193</v>
      </c>
      <c r="AP78" s="351">
        <f t="shared" si="51"/>
        <v>0</v>
      </c>
      <c r="AQ78" s="350">
        <f t="shared" si="52"/>
        <v>109.43373938202193</v>
      </c>
      <c r="AR78" s="124"/>
      <c r="AS78" s="124"/>
    </row>
    <row r="79" spans="1:45" x14ac:dyDescent="0.3">
      <c r="A79" s="179" t="s">
        <v>308</v>
      </c>
      <c r="B79" s="171" t="s">
        <v>781</v>
      </c>
      <c r="C79" s="173">
        <f t="shared" si="58"/>
        <v>620700</v>
      </c>
      <c r="D79" s="173">
        <v>577238</v>
      </c>
      <c r="E79" s="178">
        <f t="shared" si="46"/>
        <v>0.92997905590462382</v>
      </c>
      <c r="F79" s="187">
        <f t="shared" si="59"/>
        <v>172</v>
      </c>
      <c r="G79" s="173">
        <f t="shared" si="47"/>
        <v>106760400</v>
      </c>
      <c r="H79" s="178">
        <f t="shared" si="60"/>
        <v>119630.36622</v>
      </c>
      <c r="I79" s="208">
        <f t="shared" si="61"/>
        <v>0.35</v>
      </c>
      <c r="J79" s="204">
        <f t="shared" si="53"/>
        <v>41870.628176999999</v>
      </c>
      <c r="K79" s="141">
        <f t="shared" si="48"/>
        <v>38938.807262180002</v>
      </c>
      <c r="L79" s="392" t="s">
        <v>822</v>
      </c>
      <c r="M79" s="190">
        <f>K241</f>
        <v>0</v>
      </c>
      <c r="N79" s="196"/>
      <c r="O79" s="179" t="s">
        <v>308</v>
      </c>
      <c r="P79" s="171">
        <v>11020002</v>
      </c>
      <c r="Q79" s="170"/>
      <c r="R79" s="292">
        <f>Input!P76</f>
        <v>0</v>
      </c>
      <c r="S79" s="392" t="s">
        <v>822</v>
      </c>
      <c r="T79" s="229">
        <f>R242</f>
        <v>0</v>
      </c>
      <c r="U79" s="179" t="s">
        <v>308</v>
      </c>
      <c r="V79" s="171" t="s">
        <v>781</v>
      </c>
      <c r="W79" s="173"/>
      <c r="X79" s="173">
        <f>Input!Q77</f>
        <v>0</v>
      </c>
      <c r="Y79" s="141">
        <f t="shared" si="41"/>
        <v>0</v>
      </c>
      <c r="Z79" s="392" t="s">
        <v>822</v>
      </c>
      <c r="AA79" s="212">
        <f>Y240</f>
        <v>0</v>
      </c>
      <c r="AB79" s="179" t="s">
        <v>308</v>
      </c>
      <c r="AC79" s="171" t="s">
        <v>781</v>
      </c>
      <c r="AD79" s="170">
        <f>Input!R77</f>
        <v>0</v>
      </c>
      <c r="AE79" s="192">
        <f t="shared" si="42"/>
        <v>0</v>
      </c>
      <c r="AF79" s="392" t="s">
        <v>822</v>
      </c>
      <c r="AG79" s="212">
        <f>AE240</f>
        <v>0</v>
      </c>
      <c r="AH79" s="395" t="s">
        <v>822</v>
      </c>
      <c r="AI79" s="128">
        <f t="shared" si="43"/>
        <v>0</v>
      </c>
      <c r="AJ79" s="129">
        <f t="shared" si="44"/>
        <v>0</v>
      </c>
      <c r="AK79" s="129">
        <f t="shared" ref="AK79" si="62">AG79</f>
        <v>0</v>
      </c>
      <c r="AL79" s="327">
        <f t="shared" ref="AL79" si="63">SUM(AI79:AK79)</f>
        <v>0</v>
      </c>
      <c r="AM79" s="127"/>
      <c r="AN79" s="392" t="s">
        <v>822</v>
      </c>
      <c r="AO79" s="350">
        <f t="shared" si="45"/>
        <v>0</v>
      </c>
      <c r="AP79" s="351">
        <f t="shared" si="51"/>
        <v>0</v>
      </c>
      <c r="AQ79" s="350">
        <f t="shared" si="52"/>
        <v>0</v>
      </c>
      <c r="AR79" s="124"/>
      <c r="AS79" s="124"/>
    </row>
    <row r="80" spans="1:45" x14ac:dyDescent="0.3">
      <c r="A80" s="179" t="s">
        <v>308</v>
      </c>
      <c r="B80" s="171" t="s">
        <v>782</v>
      </c>
      <c r="C80" s="173">
        <f t="shared" si="58"/>
        <v>620700</v>
      </c>
      <c r="D80" s="173">
        <v>27971</v>
      </c>
      <c r="E80" s="178">
        <f t="shared" si="46"/>
        <v>4.5063637828258417E-2</v>
      </c>
      <c r="F80" s="187">
        <f t="shared" si="59"/>
        <v>172</v>
      </c>
      <c r="G80" s="173">
        <f t="shared" si="47"/>
        <v>106760400</v>
      </c>
      <c r="H80" s="178">
        <f t="shared" si="60"/>
        <v>119630.36622</v>
      </c>
      <c r="I80" s="208">
        <f t="shared" si="61"/>
        <v>0.35</v>
      </c>
      <c r="J80" s="204">
        <f t="shared" si="53"/>
        <v>41870.628176999999</v>
      </c>
      <c r="K80" s="141">
        <f t="shared" si="48"/>
        <v>1886.8428238099998</v>
      </c>
      <c r="L80" s="392" t="s">
        <v>823</v>
      </c>
      <c r="M80" s="190">
        <f>K172</f>
        <v>2.2064750050000002</v>
      </c>
      <c r="N80" s="196"/>
      <c r="O80" s="179" t="s">
        <v>308</v>
      </c>
      <c r="P80" s="171">
        <v>11020003</v>
      </c>
      <c r="Q80" s="170"/>
      <c r="R80" s="292">
        <f>Input!P77</f>
        <v>0</v>
      </c>
      <c r="S80" s="392" t="s">
        <v>823</v>
      </c>
      <c r="T80" s="190">
        <f>R174</f>
        <v>0</v>
      </c>
      <c r="U80" s="179" t="s">
        <v>308</v>
      </c>
      <c r="V80" s="171" t="s">
        <v>782</v>
      </c>
      <c r="W80" s="173"/>
      <c r="X80" s="173">
        <f>Input!Q78</f>
        <v>0</v>
      </c>
      <c r="Y80" s="141">
        <f t="shared" si="41"/>
        <v>0</v>
      </c>
      <c r="Z80" s="392" t="s">
        <v>823</v>
      </c>
      <c r="AA80" s="211">
        <f>Y172</f>
        <v>0</v>
      </c>
      <c r="AB80" s="179" t="s">
        <v>308</v>
      </c>
      <c r="AC80" s="171" t="s">
        <v>782</v>
      </c>
      <c r="AD80" s="170">
        <f>Input!R78</f>
        <v>0</v>
      </c>
      <c r="AE80" s="192">
        <f t="shared" si="42"/>
        <v>0</v>
      </c>
      <c r="AF80" s="392" t="s">
        <v>823</v>
      </c>
      <c r="AG80" s="195">
        <f>AE172</f>
        <v>0</v>
      </c>
      <c r="AH80" s="395" t="s">
        <v>823</v>
      </c>
      <c r="AI80" s="128">
        <f t="shared" si="43"/>
        <v>0</v>
      </c>
      <c r="AJ80" s="129">
        <f t="shared" si="44"/>
        <v>0</v>
      </c>
      <c r="AK80" s="129">
        <f t="shared" ref="AK80:AK96" si="64">AG80</f>
        <v>0</v>
      </c>
      <c r="AL80" s="327">
        <f t="shared" ref="AL80:AL96" si="65">SUM(AI80:AK80)</f>
        <v>0</v>
      </c>
      <c r="AM80" s="127"/>
      <c r="AN80" s="392" t="s">
        <v>823</v>
      </c>
      <c r="AO80" s="350">
        <f t="shared" si="45"/>
        <v>2.2064750050000002</v>
      </c>
      <c r="AP80" s="351">
        <f t="shared" si="51"/>
        <v>0</v>
      </c>
      <c r="AQ80" s="350">
        <f t="shared" si="52"/>
        <v>2.2064750050000002</v>
      </c>
      <c r="AR80" s="124"/>
      <c r="AS80" s="124"/>
    </row>
    <row r="81" spans="1:45" x14ac:dyDescent="0.3">
      <c r="A81" s="179" t="s">
        <v>308</v>
      </c>
      <c r="B81" s="171" t="s">
        <v>783</v>
      </c>
      <c r="C81" s="173">
        <f t="shared" si="58"/>
        <v>620700</v>
      </c>
      <c r="D81" s="173">
        <v>269</v>
      </c>
      <c r="E81" s="178">
        <f t="shared" si="46"/>
        <v>4.3338166586112453E-4</v>
      </c>
      <c r="F81" s="187">
        <f t="shared" si="59"/>
        <v>172</v>
      </c>
      <c r="G81" s="173">
        <f t="shared" si="47"/>
        <v>106760400</v>
      </c>
      <c r="H81" s="178">
        <f t="shared" si="60"/>
        <v>119630.36622</v>
      </c>
      <c r="I81" s="208">
        <f t="shared" si="61"/>
        <v>0.35</v>
      </c>
      <c r="J81" s="204">
        <f t="shared" si="53"/>
        <v>41870.628176999999</v>
      </c>
      <c r="K81" s="141">
        <f t="shared" si="48"/>
        <v>18.14596259</v>
      </c>
      <c r="L81" s="392" t="s">
        <v>824</v>
      </c>
      <c r="M81" s="190">
        <f>K173</f>
        <v>2.2825603499999998</v>
      </c>
      <c r="N81" s="196"/>
      <c r="O81" s="179" t="s">
        <v>308</v>
      </c>
      <c r="P81" s="171">
        <v>11020004</v>
      </c>
      <c r="Q81" s="170"/>
      <c r="R81" s="292">
        <f>Input!P78</f>
        <v>0</v>
      </c>
      <c r="S81" s="392" t="s">
        <v>824</v>
      </c>
      <c r="T81" s="190">
        <f>R175</f>
        <v>0</v>
      </c>
      <c r="U81" s="179" t="s">
        <v>308</v>
      </c>
      <c r="V81" s="171" t="s">
        <v>783</v>
      </c>
      <c r="W81" s="173"/>
      <c r="X81" s="173">
        <f>Input!Q79</f>
        <v>0</v>
      </c>
      <c r="Y81" s="141">
        <f t="shared" si="41"/>
        <v>0</v>
      </c>
      <c r="Z81" s="392" t="s">
        <v>824</v>
      </c>
      <c r="AA81" s="211">
        <f>Y173</f>
        <v>0</v>
      </c>
      <c r="AB81" s="179" t="s">
        <v>308</v>
      </c>
      <c r="AC81" s="171" t="s">
        <v>783</v>
      </c>
      <c r="AD81" s="170">
        <f>Input!R79</f>
        <v>0</v>
      </c>
      <c r="AE81" s="192">
        <f t="shared" si="42"/>
        <v>0</v>
      </c>
      <c r="AF81" s="392" t="s">
        <v>824</v>
      </c>
      <c r="AG81" s="195">
        <f>AE173</f>
        <v>0</v>
      </c>
      <c r="AH81" s="395" t="s">
        <v>824</v>
      </c>
      <c r="AI81" s="128">
        <f t="shared" si="43"/>
        <v>0</v>
      </c>
      <c r="AJ81" s="129">
        <f t="shared" si="44"/>
        <v>0</v>
      </c>
      <c r="AK81" s="129">
        <f t="shared" si="64"/>
        <v>0</v>
      </c>
      <c r="AL81" s="327">
        <f t="shared" si="65"/>
        <v>0</v>
      </c>
      <c r="AM81" s="127"/>
      <c r="AN81" s="392" t="s">
        <v>824</v>
      </c>
      <c r="AO81" s="350">
        <f t="shared" si="45"/>
        <v>2.2825603499999998</v>
      </c>
      <c r="AP81" s="351">
        <f t="shared" si="51"/>
        <v>0</v>
      </c>
      <c r="AQ81" s="350">
        <f t="shared" si="52"/>
        <v>2.2825603499999998</v>
      </c>
      <c r="AR81" s="124"/>
      <c r="AS81" s="124"/>
    </row>
    <row r="82" spans="1:45" x14ac:dyDescent="0.3">
      <c r="A82" s="179" t="s">
        <v>308</v>
      </c>
      <c r="B82" s="171" t="s">
        <v>786</v>
      </c>
      <c r="C82" s="173">
        <f t="shared" si="58"/>
        <v>620700</v>
      </c>
      <c r="D82" s="173">
        <v>2477</v>
      </c>
      <c r="E82" s="178">
        <f t="shared" si="46"/>
        <v>3.9906557112937011E-3</v>
      </c>
      <c r="F82" s="187">
        <f t="shared" si="59"/>
        <v>172</v>
      </c>
      <c r="G82" s="173">
        <f t="shared" si="47"/>
        <v>106760400</v>
      </c>
      <c r="H82" s="178">
        <f t="shared" si="60"/>
        <v>119630.36622</v>
      </c>
      <c r="I82" s="208">
        <f t="shared" si="61"/>
        <v>0.35</v>
      </c>
      <c r="J82" s="204">
        <f t="shared" si="53"/>
        <v>41870.628176999999</v>
      </c>
      <c r="K82" s="141">
        <f t="shared" si="48"/>
        <v>167.09126147000001</v>
      </c>
      <c r="L82" s="392" t="s">
        <v>825</v>
      </c>
      <c r="M82" s="190">
        <f>SUM(K174,K221,K231)</f>
        <v>3150.1991895149995</v>
      </c>
      <c r="N82" s="196"/>
      <c r="O82" s="179" t="s">
        <v>308</v>
      </c>
      <c r="P82" s="171">
        <v>11020005</v>
      </c>
      <c r="Q82" s="170"/>
      <c r="R82" s="292">
        <f>Input!P79</f>
        <v>0</v>
      </c>
      <c r="S82" s="392" t="s">
        <v>825</v>
      </c>
      <c r="T82" s="190">
        <f>SUM(R176,R223)</f>
        <v>0</v>
      </c>
      <c r="U82" s="179" t="s">
        <v>308</v>
      </c>
      <c r="V82" s="171" t="s">
        <v>786</v>
      </c>
      <c r="W82" s="173"/>
      <c r="X82" s="173">
        <f>Input!Q80</f>
        <v>0</v>
      </c>
      <c r="Y82" s="141">
        <f t="shared" si="41"/>
        <v>0</v>
      </c>
      <c r="Z82" s="392" t="s">
        <v>825</v>
      </c>
      <c r="AA82" s="211">
        <f>SUM(Y174,Y221,Y231)</f>
        <v>1507.1</v>
      </c>
      <c r="AB82" s="179" t="s">
        <v>308</v>
      </c>
      <c r="AC82" s="171" t="s">
        <v>786</v>
      </c>
      <c r="AD82" s="170">
        <f>Input!R80</f>
        <v>0</v>
      </c>
      <c r="AE82" s="192">
        <f t="shared" si="42"/>
        <v>0</v>
      </c>
      <c r="AF82" s="392" t="s">
        <v>825</v>
      </c>
      <c r="AG82" s="195">
        <f>SUM(AE174,AE221,AE231)</f>
        <v>237.3</v>
      </c>
      <c r="AH82" s="395" t="s">
        <v>825</v>
      </c>
      <c r="AI82" s="128">
        <f t="shared" si="43"/>
        <v>0</v>
      </c>
      <c r="AJ82" s="129">
        <f t="shared" si="44"/>
        <v>1507.1</v>
      </c>
      <c r="AK82" s="129">
        <f t="shared" si="64"/>
        <v>237.3</v>
      </c>
      <c r="AL82" s="327">
        <f t="shared" si="65"/>
        <v>1744.3999999999999</v>
      </c>
      <c r="AM82" s="127"/>
      <c r="AN82" s="392" t="s">
        <v>825</v>
      </c>
      <c r="AO82" s="350">
        <f t="shared" si="45"/>
        <v>3150.1991895149995</v>
      </c>
      <c r="AP82" s="351">
        <f t="shared" si="51"/>
        <v>1744.3999999999999</v>
      </c>
      <c r="AQ82" s="350">
        <f t="shared" si="52"/>
        <v>4894.5991895149991</v>
      </c>
      <c r="AR82" s="124"/>
      <c r="AS82" s="124"/>
    </row>
    <row r="83" spans="1:45" x14ac:dyDescent="0.3">
      <c r="A83" s="179" t="s">
        <v>308</v>
      </c>
      <c r="B83" s="171" t="s">
        <v>789</v>
      </c>
      <c r="C83" s="173">
        <f t="shared" si="58"/>
        <v>620700</v>
      </c>
      <c r="D83" s="173">
        <v>1731</v>
      </c>
      <c r="E83" s="178">
        <f t="shared" si="46"/>
        <v>2.7887868535524407E-3</v>
      </c>
      <c r="F83" s="187">
        <f t="shared" si="59"/>
        <v>172</v>
      </c>
      <c r="G83" s="173">
        <f t="shared" si="47"/>
        <v>106760400</v>
      </c>
      <c r="H83" s="178">
        <f t="shared" si="60"/>
        <v>119630.36622</v>
      </c>
      <c r="I83" s="208">
        <f t="shared" si="61"/>
        <v>0.35</v>
      </c>
      <c r="J83" s="204">
        <f t="shared" si="53"/>
        <v>41870.628176999999</v>
      </c>
      <c r="K83" s="141">
        <f t="shared" si="48"/>
        <v>116.76825740999999</v>
      </c>
      <c r="L83" s="392" t="s">
        <v>826</v>
      </c>
      <c r="M83" s="190">
        <f>SUM(K175,K222)</f>
        <v>80.049626789999991</v>
      </c>
      <c r="N83" s="196"/>
      <c r="O83" s="179" t="s">
        <v>308</v>
      </c>
      <c r="P83" s="171">
        <v>11020008</v>
      </c>
      <c r="Q83" s="170"/>
      <c r="R83" s="292">
        <f>Input!P80</f>
        <v>0</v>
      </c>
      <c r="S83" s="392" t="s">
        <v>826</v>
      </c>
      <c r="T83" s="190">
        <f>SUM(R177,R224)</f>
        <v>0</v>
      </c>
      <c r="U83" s="179" t="s">
        <v>308</v>
      </c>
      <c r="V83" s="171" t="s">
        <v>789</v>
      </c>
      <c r="W83" s="173"/>
      <c r="X83" s="173">
        <f>Input!Q81</f>
        <v>0</v>
      </c>
      <c r="Y83" s="141">
        <f t="shared" si="41"/>
        <v>0</v>
      </c>
      <c r="Z83" s="392" t="s">
        <v>826</v>
      </c>
      <c r="AA83" s="211">
        <f>SUM(Y175,Y222)</f>
        <v>627.89999999999986</v>
      </c>
      <c r="AB83" s="179" t="s">
        <v>308</v>
      </c>
      <c r="AC83" s="171" t="s">
        <v>789</v>
      </c>
      <c r="AD83" s="170">
        <f>Input!R81</f>
        <v>0</v>
      </c>
      <c r="AE83" s="192">
        <f t="shared" si="42"/>
        <v>0</v>
      </c>
      <c r="AF83" s="392" t="s">
        <v>826</v>
      </c>
      <c r="AG83" s="195">
        <f>SUM(AE175,AE222)</f>
        <v>144.89999999999998</v>
      </c>
      <c r="AH83" s="395" t="s">
        <v>826</v>
      </c>
      <c r="AI83" s="128">
        <f t="shared" si="43"/>
        <v>0</v>
      </c>
      <c r="AJ83" s="129">
        <f t="shared" si="44"/>
        <v>627.89999999999986</v>
      </c>
      <c r="AK83" s="129">
        <f t="shared" si="64"/>
        <v>144.89999999999998</v>
      </c>
      <c r="AL83" s="327">
        <f t="shared" si="65"/>
        <v>772.79999999999984</v>
      </c>
      <c r="AM83" s="127"/>
      <c r="AN83" s="392" t="s">
        <v>826</v>
      </c>
      <c r="AO83" s="350">
        <f t="shared" si="45"/>
        <v>80.049626789999991</v>
      </c>
      <c r="AP83" s="351">
        <f t="shared" si="51"/>
        <v>772.79999999999984</v>
      </c>
      <c r="AQ83" s="350">
        <f t="shared" si="52"/>
        <v>852.84962678999977</v>
      </c>
      <c r="AR83" s="124"/>
      <c r="AS83" s="124"/>
    </row>
    <row r="84" spans="1:45" x14ac:dyDescent="0.3">
      <c r="A84" s="179" t="s">
        <v>308</v>
      </c>
      <c r="B84" s="171" t="s">
        <v>790</v>
      </c>
      <c r="C84" s="173">
        <f t="shared" si="58"/>
        <v>620700</v>
      </c>
      <c r="D84" s="173">
        <v>133</v>
      </c>
      <c r="E84" s="178">
        <f t="shared" si="46"/>
        <v>2.142742065410021E-4</v>
      </c>
      <c r="F84" s="187">
        <f t="shared" si="59"/>
        <v>172</v>
      </c>
      <c r="G84" s="173">
        <f t="shared" si="47"/>
        <v>106760400</v>
      </c>
      <c r="H84" s="178">
        <f t="shared" si="60"/>
        <v>119630.36622</v>
      </c>
      <c r="I84" s="208">
        <f t="shared" si="61"/>
        <v>0.35</v>
      </c>
      <c r="J84" s="204">
        <f t="shared" si="53"/>
        <v>41870.628176999999</v>
      </c>
      <c r="K84" s="141">
        <f t="shared" si="48"/>
        <v>8.9717956300000008</v>
      </c>
      <c r="L84" s="392" t="s">
        <v>827</v>
      </c>
      <c r="M84" s="190">
        <f>SUM(K176,K232)</f>
        <v>11.209253842500001</v>
      </c>
      <c r="N84" s="196"/>
      <c r="O84" s="179" t="s">
        <v>308</v>
      </c>
      <c r="P84" s="171">
        <v>11020011</v>
      </c>
      <c r="Q84" s="170"/>
      <c r="R84" s="292">
        <f>Input!P81</f>
        <v>0</v>
      </c>
      <c r="S84" s="392" t="s">
        <v>827</v>
      </c>
      <c r="T84" s="190">
        <f>SUM(R178,R234)</f>
        <v>0</v>
      </c>
      <c r="U84" s="179" t="s">
        <v>308</v>
      </c>
      <c r="V84" s="171" t="s">
        <v>790</v>
      </c>
      <c r="W84" s="173"/>
      <c r="X84" s="173">
        <f>Input!Q82</f>
        <v>0</v>
      </c>
      <c r="Y84" s="141">
        <f t="shared" si="41"/>
        <v>0</v>
      </c>
      <c r="Z84" s="392" t="s">
        <v>827</v>
      </c>
      <c r="AA84" s="211">
        <f>SUM(Y176,Y232)</f>
        <v>0</v>
      </c>
      <c r="AB84" s="179" t="s">
        <v>308</v>
      </c>
      <c r="AC84" s="171" t="s">
        <v>790</v>
      </c>
      <c r="AD84" s="170">
        <f>Input!R82</f>
        <v>0</v>
      </c>
      <c r="AE84" s="192">
        <f t="shared" si="42"/>
        <v>0</v>
      </c>
      <c r="AF84" s="392" t="s">
        <v>827</v>
      </c>
      <c r="AG84" s="195">
        <f>SUM(AE176,AE232)</f>
        <v>0</v>
      </c>
      <c r="AH84" s="395" t="s">
        <v>827</v>
      </c>
      <c r="AI84" s="128">
        <f t="shared" si="43"/>
        <v>0</v>
      </c>
      <c r="AJ84" s="129">
        <f t="shared" si="44"/>
        <v>0</v>
      </c>
      <c r="AK84" s="129">
        <f t="shared" si="64"/>
        <v>0</v>
      </c>
      <c r="AL84" s="327">
        <f t="shared" si="65"/>
        <v>0</v>
      </c>
      <c r="AM84" s="127"/>
      <c r="AN84" s="392" t="s">
        <v>827</v>
      </c>
      <c r="AO84" s="350">
        <f t="shared" si="45"/>
        <v>11.209253842500001</v>
      </c>
      <c r="AP84" s="351">
        <f t="shared" si="51"/>
        <v>0</v>
      </c>
      <c r="AQ84" s="350">
        <f t="shared" si="52"/>
        <v>11.209253842500001</v>
      </c>
      <c r="AR84" s="124"/>
      <c r="AS84" s="124"/>
    </row>
    <row r="85" spans="1:45" x14ac:dyDescent="0.3">
      <c r="A85" s="179" t="s">
        <v>313</v>
      </c>
      <c r="B85" s="171" t="s">
        <v>753</v>
      </c>
      <c r="C85" s="172">
        <v>19936</v>
      </c>
      <c r="D85" s="173">
        <v>12692</v>
      </c>
      <c r="E85" s="178">
        <f t="shared" si="46"/>
        <v>0.63663723916532911</v>
      </c>
      <c r="F85" s="185">
        <v>111</v>
      </c>
      <c r="G85" s="173">
        <f t="shared" si="47"/>
        <v>2212896</v>
      </c>
      <c r="H85" s="186">
        <f>(G85/1000000)*1120.55</f>
        <v>2479.6606128000003</v>
      </c>
      <c r="I85" s="207">
        <v>0.35</v>
      </c>
      <c r="J85" s="204">
        <f t="shared" si="53"/>
        <v>867.88121448000004</v>
      </c>
      <c r="K85" s="141">
        <f t="shared" si="48"/>
        <v>552.5255003100001</v>
      </c>
      <c r="L85" s="392" t="s">
        <v>828</v>
      </c>
      <c r="M85" s="190">
        <f>SUM(K98,K177,K223)</f>
        <v>384.68828870499993</v>
      </c>
      <c r="N85" s="196"/>
      <c r="O85" s="179" t="s">
        <v>308</v>
      </c>
      <c r="P85" s="171">
        <v>11020012</v>
      </c>
      <c r="Q85" s="170"/>
      <c r="R85" s="292">
        <f>Input!P82</f>
        <v>0</v>
      </c>
      <c r="S85" s="392" t="s">
        <v>828</v>
      </c>
      <c r="T85" s="190">
        <f>SUM(R99,R179,R225)</f>
        <v>0</v>
      </c>
      <c r="U85" s="179" t="s">
        <v>313</v>
      </c>
      <c r="V85" s="171" t="s">
        <v>753</v>
      </c>
      <c r="W85" s="173"/>
      <c r="X85" s="173">
        <f>Input!Q83</f>
        <v>0</v>
      </c>
      <c r="Y85" s="141">
        <f t="shared" si="41"/>
        <v>0</v>
      </c>
      <c r="Z85" s="392" t="s">
        <v>828</v>
      </c>
      <c r="AA85" s="211">
        <f>SUM(Y98,Y177,Y223)</f>
        <v>0</v>
      </c>
      <c r="AB85" s="179" t="s">
        <v>313</v>
      </c>
      <c r="AC85" s="171" t="s">
        <v>753</v>
      </c>
      <c r="AD85" s="170">
        <f>Input!R83</f>
        <v>0</v>
      </c>
      <c r="AE85" s="192">
        <f t="shared" si="42"/>
        <v>0</v>
      </c>
      <c r="AF85" s="392" t="s">
        <v>828</v>
      </c>
      <c r="AG85" s="195">
        <f>SUM(AE98,AE177,AE223)</f>
        <v>72.8</v>
      </c>
      <c r="AH85" s="395" t="s">
        <v>828</v>
      </c>
      <c r="AI85" s="128">
        <f t="shared" si="43"/>
        <v>0</v>
      </c>
      <c r="AJ85" s="129">
        <f t="shared" si="44"/>
        <v>0</v>
      </c>
      <c r="AK85" s="129">
        <f t="shared" si="64"/>
        <v>72.8</v>
      </c>
      <c r="AL85" s="327">
        <f t="shared" si="65"/>
        <v>72.8</v>
      </c>
      <c r="AM85" s="127"/>
      <c r="AN85" s="392" t="s">
        <v>828</v>
      </c>
      <c r="AO85" s="350">
        <f t="shared" si="45"/>
        <v>384.68828870499993</v>
      </c>
      <c r="AP85" s="351">
        <f t="shared" si="51"/>
        <v>72.8</v>
      </c>
      <c r="AQ85" s="350">
        <f t="shared" si="52"/>
        <v>457.48828870499995</v>
      </c>
      <c r="AR85" s="124"/>
      <c r="AS85" s="124"/>
    </row>
    <row r="86" spans="1:45" x14ac:dyDescent="0.3">
      <c r="A86" s="179" t="s">
        <v>313</v>
      </c>
      <c r="B86" s="171" t="s">
        <v>760</v>
      </c>
      <c r="C86" s="173">
        <f>$C$85</f>
        <v>19936</v>
      </c>
      <c r="D86" s="173">
        <v>5562</v>
      </c>
      <c r="E86" s="178">
        <f t="shared" si="46"/>
        <v>0.2789927768860353</v>
      </c>
      <c r="F86" s="187">
        <f>$F$85</f>
        <v>111</v>
      </c>
      <c r="G86" s="173">
        <f t="shared" si="47"/>
        <v>2212896</v>
      </c>
      <c r="H86" s="178">
        <f>$H$85</f>
        <v>2479.6606128000003</v>
      </c>
      <c r="I86" s="208">
        <f>$I$85</f>
        <v>0.35</v>
      </c>
      <c r="J86" s="204">
        <f t="shared" si="53"/>
        <v>867.88121448000004</v>
      </c>
      <c r="K86" s="141">
        <f t="shared" si="48"/>
        <v>242.13259003499999</v>
      </c>
      <c r="L86" s="392" t="s">
        <v>829</v>
      </c>
      <c r="M86" s="190">
        <f>SUM(K99,K224)</f>
        <v>12.819204054999998</v>
      </c>
      <c r="N86" s="196"/>
      <c r="O86" s="179" t="s">
        <v>313</v>
      </c>
      <c r="P86" s="171">
        <v>10190003</v>
      </c>
      <c r="Q86" s="170"/>
      <c r="R86" s="292">
        <f>Input!P83</f>
        <v>0</v>
      </c>
      <c r="S86" s="392" t="s">
        <v>829</v>
      </c>
      <c r="T86" s="190">
        <f>SUM(R100,R226)</f>
        <v>0</v>
      </c>
      <c r="U86" s="179" t="s">
        <v>313</v>
      </c>
      <c r="V86" s="171" t="s">
        <v>760</v>
      </c>
      <c r="W86" s="173"/>
      <c r="X86" s="173">
        <f>Input!Q84</f>
        <v>0</v>
      </c>
      <c r="Y86" s="141">
        <f t="shared" si="41"/>
        <v>0</v>
      </c>
      <c r="Z86" s="392" t="s">
        <v>829</v>
      </c>
      <c r="AA86" s="211">
        <f>SUM(Y99,Y224)</f>
        <v>0</v>
      </c>
      <c r="AB86" s="179" t="s">
        <v>313</v>
      </c>
      <c r="AC86" s="171" t="s">
        <v>760</v>
      </c>
      <c r="AD86" s="170">
        <f>Input!R84</f>
        <v>0</v>
      </c>
      <c r="AE86" s="192">
        <f t="shared" si="42"/>
        <v>0</v>
      </c>
      <c r="AF86" s="392" t="s">
        <v>829</v>
      </c>
      <c r="AG86" s="195">
        <f>SUM(AE99,AE224)</f>
        <v>0</v>
      </c>
      <c r="AH86" s="395" t="s">
        <v>829</v>
      </c>
      <c r="AI86" s="128">
        <f t="shared" si="43"/>
        <v>0</v>
      </c>
      <c r="AJ86" s="129">
        <f t="shared" si="44"/>
        <v>0</v>
      </c>
      <c r="AK86" s="129">
        <f t="shared" si="64"/>
        <v>0</v>
      </c>
      <c r="AL86" s="327">
        <f t="shared" si="65"/>
        <v>0</v>
      </c>
      <c r="AM86" s="127"/>
      <c r="AN86" s="392" t="s">
        <v>829</v>
      </c>
      <c r="AO86" s="350">
        <f t="shared" si="45"/>
        <v>12.819204054999998</v>
      </c>
      <c r="AP86" s="351">
        <f t="shared" si="51"/>
        <v>0</v>
      </c>
      <c r="AQ86" s="350">
        <f t="shared" si="52"/>
        <v>12.819204054999998</v>
      </c>
      <c r="AR86" s="124"/>
      <c r="AS86" s="124"/>
    </row>
    <row r="87" spans="1:45" x14ac:dyDescent="0.3">
      <c r="A87" s="179" t="s">
        <v>313</v>
      </c>
      <c r="B87" s="171" t="s">
        <v>761</v>
      </c>
      <c r="C87" s="173">
        <f t="shared" ref="C87:C89" si="66">$C$85</f>
        <v>19936</v>
      </c>
      <c r="D87" s="173">
        <v>1649</v>
      </c>
      <c r="E87" s="178">
        <f t="shared" si="46"/>
        <v>8.2714686998394862E-2</v>
      </c>
      <c r="F87" s="187">
        <f t="shared" ref="F87:F92" si="67">$F$85</f>
        <v>111</v>
      </c>
      <c r="G87" s="173">
        <f t="shared" si="47"/>
        <v>2212896</v>
      </c>
      <c r="H87" s="178">
        <f t="shared" ref="H87:H92" si="68">$H$85</f>
        <v>2479.6606128000003</v>
      </c>
      <c r="I87" s="208">
        <f t="shared" ref="I87:I92" si="69">$I$85</f>
        <v>0.35</v>
      </c>
      <c r="J87" s="204">
        <f t="shared" si="53"/>
        <v>867.88121448000004</v>
      </c>
      <c r="K87" s="141">
        <f t="shared" si="48"/>
        <v>71.786523007500008</v>
      </c>
      <c r="L87" s="392" t="s">
        <v>830</v>
      </c>
      <c r="M87" s="190">
        <f>SUM(K178,K225)</f>
        <v>319.20390697999994</v>
      </c>
      <c r="N87" s="196"/>
      <c r="O87" s="179" t="s">
        <v>313</v>
      </c>
      <c r="P87" s="171">
        <v>10190010</v>
      </c>
      <c r="Q87" s="170"/>
      <c r="R87" s="292">
        <f>Input!P84</f>
        <v>0</v>
      </c>
      <c r="S87" s="392" t="s">
        <v>830</v>
      </c>
      <c r="T87" s="190">
        <f>SUM(R180,R227)</f>
        <v>0</v>
      </c>
      <c r="U87" s="179" t="s">
        <v>313</v>
      </c>
      <c r="V87" s="171" t="s">
        <v>761</v>
      </c>
      <c r="W87" s="173"/>
      <c r="X87" s="173">
        <f>Input!Q85</f>
        <v>0</v>
      </c>
      <c r="Y87" s="141">
        <f t="shared" si="41"/>
        <v>0</v>
      </c>
      <c r="Z87" s="392" t="s">
        <v>830</v>
      </c>
      <c r="AA87" s="211">
        <f>SUM(Y178,Y225)</f>
        <v>0</v>
      </c>
      <c r="AB87" s="179" t="s">
        <v>313</v>
      </c>
      <c r="AC87" s="171" t="s">
        <v>761</v>
      </c>
      <c r="AD87" s="170">
        <f>Input!R85</f>
        <v>0</v>
      </c>
      <c r="AE87" s="192">
        <f t="shared" si="42"/>
        <v>0</v>
      </c>
      <c r="AF87" s="392" t="s">
        <v>830</v>
      </c>
      <c r="AG87" s="195">
        <f>SUM(AE178,AE225)</f>
        <v>244.99999999999997</v>
      </c>
      <c r="AH87" s="395" t="s">
        <v>830</v>
      </c>
      <c r="AI87" s="128">
        <f t="shared" si="43"/>
        <v>0</v>
      </c>
      <c r="AJ87" s="129">
        <f t="shared" si="44"/>
        <v>0</v>
      </c>
      <c r="AK87" s="129">
        <f t="shared" si="64"/>
        <v>244.99999999999997</v>
      </c>
      <c r="AL87" s="327">
        <f t="shared" si="65"/>
        <v>244.99999999999997</v>
      </c>
      <c r="AM87" s="127"/>
      <c r="AN87" s="392" t="s">
        <v>830</v>
      </c>
      <c r="AO87" s="350">
        <f t="shared" si="45"/>
        <v>319.20390697999994</v>
      </c>
      <c r="AP87" s="351">
        <f t="shared" si="51"/>
        <v>244.99999999999997</v>
      </c>
      <c r="AQ87" s="350">
        <f t="shared" si="52"/>
        <v>564.20390697999994</v>
      </c>
      <c r="AR87" s="124"/>
      <c r="AS87" s="124"/>
    </row>
    <row r="88" spans="1:45" x14ac:dyDescent="0.3">
      <c r="A88" s="179" t="s">
        <v>313</v>
      </c>
      <c r="B88" s="171" t="s">
        <v>763</v>
      </c>
      <c r="C88" s="173">
        <f t="shared" si="66"/>
        <v>19936</v>
      </c>
      <c r="D88" s="173">
        <v>27</v>
      </c>
      <c r="E88" s="178">
        <f t="shared" si="46"/>
        <v>1.3543338683788121E-3</v>
      </c>
      <c r="F88" s="187">
        <f t="shared" si="67"/>
        <v>111</v>
      </c>
      <c r="G88" s="173">
        <f t="shared" si="47"/>
        <v>2212896</v>
      </c>
      <c r="H88" s="178">
        <f t="shared" si="68"/>
        <v>2479.6606128000003</v>
      </c>
      <c r="I88" s="208">
        <f t="shared" si="69"/>
        <v>0.35</v>
      </c>
      <c r="J88" s="204">
        <f t="shared" si="53"/>
        <v>867.88121448000004</v>
      </c>
      <c r="K88" s="141">
        <f t="shared" si="48"/>
        <v>1.1754009224999999</v>
      </c>
      <c r="L88" s="392" t="s">
        <v>831</v>
      </c>
      <c r="M88" s="190">
        <f>K179</f>
        <v>1.9782189699999999</v>
      </c>
      <c r="N88" s="196" t="s">
        <v>871</v>
      </c>
      <c r="O88" s="179" t="s">
        <v>313</v>
      </c>
      <c r="P88" s="171">
        <v>10190011</v>
      </c>
      <c r="Q88" s="170"/>
      <c r="R88" s="292">
        <f>Input!P85</f>
        <v>0</v>
      </c>
      <c r="S88" s="392" t="s">
        <v>831</v>
      </c>
      <c r="T88" s="190">
        <f>R181</f>
        <v>0</v>
      </c>
      <c r="U88" s="179" t="s">
        <v>313</v>
      </c>
      <c r="V88" s="171" t="s">
        <v>763</v>
      </c>
      <c r="W88" s="173"/>
      <c r="X88" s="173">
        <f>Input!Q86</f>
        <v>0</v>
      </c>
      <c r="Y88" s="141">
        <f t="shared" si="41"/>
        <v>0</v>
      </c>
      <c r="Z88" s="392" t="s">
        <v>831</v>
      </c>
      <c r="AA88" s="211">
        <f>Y179</f>
        <v>0</v>
      </c>
      <c r="AB88" s="179" t="s">
        <v>313</v>
      </c>
      <c r="AC88" s="171" t="s">
        <v>763</v>
      </c>
      <c r="AD88" s="170">
        <f>Input!R86</f>
        <v>0</v>
      </c>
      <c r="AE88" s="192">
        <f t="shared" si="42"/>
        <v>0</v>
      </c>
      <c r="AF88" s="392" t="s">
        <v>831</v>
      </c>
      <c r="AG88" s="195">
        <f>AE179</f>
        <v>0</v>
      </c>
      <c r="AH88" s="395" t="s">
        <v>831</v>
      </c>
      <c r="AI88" s="128">
        <f t="shared" si="43"/>
        <v>0</v>
      </c>
      <c r="AJ88" s="129">
        <f t="shared" si="44"/>
        <v>0</v>
      </c>
      <c r="AK88" s="129">
        <f t="shared" si="64"/>
        <v>0</v>
      </c>
      <c r="AL88" s="327">
        <f t="shared" si="65"/>
        <v>0</v>
      </c>
      <c r="AM88" s="127"/>
      <c r="AN88" s="392" t="s">
        <v>831</v>
      </c>
      <c r="AO88" s="350">
        <f t="shared" si="45"/>
        <v>1.9782189699999999</v>
      </c>
      <c r="AP88" s="351">
        <f t="shared" si="51"/>
        <v>0</v>
      </c>
      <c r="AQ88" s="350">
        <f t="shared" si="52"/>
        <v>1.9782189699999999</v>
      </c>
      <c r="AR88" s="124"/>
      <c r="AS88" s="124"/>
    </row>
    <row r="89" spans="1:45" x14ac:dyDescent="0.3">
      <c r="A89" s="179" t="s">
        <v>313</v>
      </c>
      <c r="B89" s="171" t="s">
        <v>769</v>
      </c>
      <c r="C89" s="173">
        <f t="shared" si="66"/>
        <v>19936</v>
      </c>
      <c r="D89" s="173">
        <v>6</v>
      </c>
      <c r="E89" s="178">
        <f t="shared" si="46"/>
        <v>3.0096308186195825E-4</v>
      </c>
      <c r="F89" s="187">
        <f t="shared" si="67"/>
        <v>111</v>
      </c>
      <c r="G89" s="173">
        <f t="shared" si="47"/>
        <v>2212896</v>
      </c>
      <c r="H89" s="178">
        <f t="shared" si="68"/>
        <v>2479.6606128000003</v>
      </c>
      <c r="I89" s="208">
        <f t="shared" si="69"/>
        <v>0.35</v>
      </c>
      <c r="J89" s="204">
        <f t="shared" si="53"/>
        <v>867.88121448000004</v>
      </c>
      <c r="K89" s="141">
        <f t="shared" si="48"/>
        <v>0.26120020500000002</v>
      </c>
      <c r="L89" s="392" t="s">
        <v>832</v>
      </c>
      <c r="M89" s="190">
        <f>SUM(K20,K134,K170)</f>
        <v>1171.1436729124998</v>
      </c>
      <c r="N89" s="196"/>
      <c r="O89" s="179" t="s">
        <v>313</v>
      </c>
      <c r="P89" s="171">
        <v>10190013</v>
      </c>
      <c r="Q89" s="170"/>
      <c r="R89" s="292">
        <f>Input!P86</f>
        <v>0</v>
      </c>
      <c r="S89" s="392" t="s">
        <v>832</v>
      </c>
      <c r="T89" s="190">
        <f>SUM(R20,R136,R172)</f>
        <v>0</v>
      </c>
      <c r="U89" s="179" t="s">
        <v>313</v>
      </c>
      <c r="V89" s="171" t="s">
        <v>769</v>
      </c>
      <c r="W89" s="173"/>
      <c r="X89" s="173">
        <f>Input!Q87</f>
        <v>0</v>
      </c>
      <c r="Y89" s="141">
        <f t="shared" si="41"/>
        <v>0</v>
      </c>
      <c r="Z89" s="392" t="s">
        <v>832</v>
      </c>
      <c r="AA89" s="211">
        <f>SUM(Y20,Y134,Y170)</f>
        <v>0</v>
      </c>
      <c r="AB89" s="179" t="s">
        <v>313</v>
      </c>
      <c r="AC89" s="171" t="s">
        <v>769</v>
      </c>
      <c r="AD89" s="170">
        <f>Input!R87</f>
        <v>0</v>
      </c>
      <c r="AE89" s="192">
        <f t="shared" si="42"/>
        <v>0</v>
      </c>
      <c r="AF89" s="392" t="s">
        <v>832</v>
      </c>
      <c r="AG89" s="195">
        <f>SUM(AE20,AE134,AE170)</f>
        <v>0</v>
      </c>
      <c r="AH89" s="395" t="s">
        <v>832</v>
      </c>
      <c r="AI89" s="128">
        <f t="shared" si="43"/>
        <v>0</v>
      </c>
      <c r="AJ89" s="129">
        <f t="shared" si="44"/>
        <v>0</v>
      </c>
      <c r="AK89" s="129">
        <f t="shared" si="64"/>
        <v>0</v>
      </c>
      <c r="AL89" s="327">
        <f t="shared" si="65"/>
        <v>0</v>
      </c>
      <c r="AM89" s="127"/>
      <c r="AN89" s="392" t="s">
        <v>832</v>
      </c>
      <c r="AO89" s="350">
        <f t="shared" si="45"/>
        <v>1171.1436729124998</v>
      </c>
      <c r="AP89" s="351">
        <f t="shared" si="51"/>
        <v>0</v>
      </c>
      <c r="AQ89" s="350">
        <f t="shared" si="52"/>
        <v>1171.1436729124998</v>
      </c>
      <c r="AR89" s="124"/>
      <c r="AS89" s="124"/>
    </row>
    <row r="90" spans="1:45" x14ac:dyDescent="0.3">
      <c r="A90" s="179" t="s">
        <v>313</v>
      </c>
      <c r="B90" s="171" t="s">
        <v>786</v>
      </c>
      <c r="C90" s="172">
        <v>1356</v>
      </c>
      <c r="D90" s="173">
        <v>81</v>
      </c>
      <c r="E90" s="178">
        <f t="shared" si="46"/>
        <v>5.9734513274336286E-2</v>
      </c>
      <c r="F90" s="185">
        <f t="shared" si="67"/>
        <v>111</v>
      </c>
      <c r="G90" s="173">
        <f t="shared" si="47"/>
        <v>150516</v>
      </c>
      <c r="H90" s="186">
        <f t="shared" si="68"/>
        <v>2479.6606128000003</v>
      </c>
      <c r="I90" s="208">
        <f t="shared" si="69"/>
        <v>0.35</v>
      </c>
      <c r="J90" s="204">
        <f t="shared" si="53"/>
        <v>867.88121448000004</v>
      </c>
      <c r="K90" s="141">
        <f t="shared" si="48"/>
        <v>51.842461926902658</v>
      </c>
      <c r="L90" s="392" t="s">
        <v>833</v>
      </c>
      <c r="M90" s="190">
        <f>SUM(K21,K111,K171)</f>
        <v>503.75832389749991</v>
      </c>
      <c r="N90" s="196"/>
      <c r="O90" s="179" t="s">
        <v>313</v>
      </c>
      <c r="P90" s="171">
        <v>10250001</v>
      </c>
      <c r="Q90" s="170"/>
      <c r="R90" s="292">
        <f>Input!P87</f>
        <v>0</v>
      </c>
      <c r="S90" s="392" t="s">
        <v>833</v>
      </c>
      <c r="T90" s="190">
        <f>SUM(R21,R113,R173)</f>
        <v>0</v>
      </c>
      <c r="U90" s="179" t="s">
        <v>313</v>
      </c>
      <c r="V90" s="171" t="s">
        <v>786</v>
      </c>
      <c r="W90" s="173"/>
      <c r="X90" s="173">
        <f>Input!Q88</f>
        <v>0</v>
      </c>
      <c r="Y90" s="141">
        <f t="shared" si="41"/>
        <v>0</v>
      </c>
      <c r="Z90" s="392" t="s">
        <v>833</v>
      </c>
      <c r="AA90" s="211">
        <f>SUM(Y21,Y111,Y171)</f>
        <v>0</v>
      </c>
      <c r="AB90" s="179" t="s">
        <v>313</v>
      </c>
      <c r="AC90" s="171" t="s">
        <v>786</v>
      </c>
      <c r="AD90" s="170">
        <f>Input!R88</f>
        <v>0</v>
      </c>
      <c r="AE90" s="192">
        <f t="shared" si="42"/>
        <v>0</v>
      </c>
      <c r="AF90" s="392" t="s">
        <v>833</v>
      </c>
      <c r="AG90" s="195">
        <f>SUM(AE21,AE111,AE171)</f>
        <v>0</v>
      </c>
      <c r="AH90" s="395" t="s">
        <v>833</v>
      </c>
      <c r="AI90" s="128">
        <f t="shared" si="43"/>
        <v>0</v>
      </c>
      <c r="AJ90" s="129">
        <f t="shared" si="44"/>
        <v>0</v>
      </c>
      <c r="AK90" s="129">
        <f t="shared" si="64"/>
        <v>0</v>
      </c>
      <c r="AL90" s="327">
        <f t="shared" si="65"/>
        <v>0</v>
      </c>
      <c r="AM90" s="127"/>
      <c r="AN90" s="392" t="s">
        <v>833</v>
      </c>
      <c r="AO90" s="350">
        <f t="shared" si="45"/>
        <v>503.75832389749991</v>
      </c>
      <c r="AP90" s="351">
        <f t="shared" si="51"/>
        <v>0</v>
      </c>
      <c r="AQ90" s="350">
        <f t="shared" si="52"/>
        <v>503.75832389749991</v>
      </c>
      <c r="AR90" s="124"/>
      <c r="AS90" s="124"/>
    </row>
    <row r="91" spans="1:45" x14ac:dyDescent="0.3">
      <c r="A91" s="179" t="s">
        <v>313</v>
      </c>
      <c r="B91" s="171" t="s">
        <v>789</v>
      </c>
      <c r="C91" s="173">
        <f>$C$90</f>
        <v>1356</v>
      </c>
      <c r="D91" s="173">
        <v>942</v>
      </c>
      <c r="E91" s="178">
        <f t="shared" si="46"/>
        <v>0.69469026548672563</v>
      </c>
      <c r="F91" s="187">
        <f t="shared" si="67"/>
        <v>111</v>
      </c>
      <c r="G91" s="173">
        <f t="shared" si="47"/>
        <v>150516</v>
      </c>
      <c r="H91" s="178">
        <f t="shared" si="68"/>
        <v>2479.6606128000003</v>
      </c>
      <c r="I91" s="208">
        <f t="shared" si="69"/>
        <v>0.35</v>
      </c>
      <c r="J91" s="204">
        <f t="shared" si="53"/>
        <v>867.88121448000004</v>
      </c>
      <c r="K91" s="141">
        <f t="shared" si="48"/>
        <v>602.90863129805314</v>
      </c>
      <c r="L91" s="392" t="s">
        <v>834</v>
      </c>
      <c r="M91" s="190">
        <f>SUM(K135,K238)</f>
        <v>2504.2926549549993</v>
      </c>
      <c r="N91" s="196"/>
      <c r="O91" s="179" t="s">
        <v>313</v>
      </c>
      <c r="P91" s="171">
        <v>11020008</v>
      </c>
      <c r="Q91" s="170"/>
      <c r="R91" s="292">
        <f>Input!P88</f>
        <v>0</v>
      </c>
      <c r="S91" s="392" t="s">
        <v>834</v>
      </c>
      <c r="T91" s="190">
        <f>SUM(R137,R239)</f>
        <v>230</v>
      </c>
      <c r="U91" s="179" t="s">
        <v>313</v>
      </c>
      <c r="V91" s="171" t="s">
        <v>789</v>
      </c>
      <c r="W91" s="173"/>
      <c r="X91" s="173">
        <f>Input!Q89</f>
        <v>0</v>
      </c>
      <c r="Y91" s="141">
        <f t="shared" si="41"/>
        <v>0</v>
      </c>
      <c r="Z91" s="392" t="s">
        <v>834</v>
      </c>
      <c r="AA91" s="211">
        <f>SUM(Y135,Y237)</f>
        <v>0</v>
      </c>
      <c r="AB91" s="179" t="s">
        <v>313</v>
      </c>
      <c r="AC91" s="171" t="s">
        <v>789</v>
      </c>
      <c r="AD91" s="170">
        <f>Input!R89</f>
        <v>0</v>
      </c>
      <c r="AE91" s="192">
        <f t="shared" si="42"/>
        <v>0</v>
      </c>
      <c r="AF91" s="392" t="s">
        <v>834</v>
      </c>
      <c r="AG91" s="195">
        <f>SUM(AE135,AE237)</f>
        <v>0</v>
      </c>
      <c r="AH91" s="395" t="s">
        <v>834</v>
      </c>
      <c r="AI91" s="128">
        <f t="shared" si="43"/>
        <v>230</v>
      </c>
      <c r="AJ91" s="129">
        <f t="shared" si="44"/>
        <v>0</v>
      </c>
      <c r="AK91" s="129">
        <f t="shared" si="64"/>
        <v>0</v>
      </c>
      <c r="AL91" s="327">
        <f t="shared" si="65"/>
        <v>230</v>
      </c>
      <c r="AM91" s="127"/>
      <c r="AN91" s="392" t="s">
        <v>834</v>
      </c>
      <c r="AO91" s="350">
        <f t="shared" si="45"/>
        <v>2504.2926549549993</v>
      </c>
      <c r="AP91" s="351">
        <f t="shared" si="51"/>
        <v>230</v>
      </c>
      <c r="AQ91" s="350">
        <f t="shared" si="52"/>
        <v>2734.2926549549993</v>
      </c>
      <c r="AR91" s="124"/>
      <c r="AS91" s="124"/>
    </row>
    <row r="92" spans="1:45" ht="14.4" customHeight="1" x14ac:dyDescent="0.3">
      <c r="A92" s="179" t="s">
        <v>313</v>
      </c>
      <c r="B92" s="171" t="s">
        <v>790</v>
      </c>
      <c r="C92" s="173">
        <f>$C$90</f>
        <v>1356</v>
      </c>
      <c r="D92" s="173">
        <v>333</v>
      </c>
      <c r="E92" s="178">
        <f t="shared" si="46"/>
        <v>0.24557522123893805</v>
      </c>
      <c r="F92" s="187">
        <f t="shared" si="67"/>
        <v>111</v>
      </c>
      <c r="G92" s="173">
        <f t="shared" si="47"/>
        <v>150516</v>
      </c>
      <c r="H92" s="178">
        <f t="shared" si="68"/>
        <v>2479.6606128000003</v>
      </c>
      <c r="I92" s="208">
        <f t="shared" si="69"/>
        <v>0.35</v>
      </c>
      <c r="J92" s="204">
        <f t="shared" si="53"/>
        <v>867.88121448000004</v>
      </c>
      <c r="K92" s="141">
        <f t="shared" si="48"/>
        <v>213.13012125504426</v>
      </c>
      <c r="L92" s="392" t="s">
        <v>835</v>
      </c>
      <c r="M92" s="190">
        <f>K136</f>
        <v>141.57521741999997</v>
      </c>
      <c r="N92" s="196"/>
      <c r="O92" s="179" t="s">
        <v>313</v>
      </c>
      <c r="P92" s="171">
        <v>11020011</v>
      </c>
      <c r="Q92" s="170"/>
      <c r="R92" s="292">
        <f>Input!P89</f>
        <v>0</v>
      </c>
      <c r="S92" s="392" t="s">
        <v>835</v>
      </c>
      <c r="T92" s="190">
        <f>R138</f>
        <v>0</v>
      </c>
      <c r="U92" s="179" t="s">
        <v>313</v>
      </c>
      <c r="V92" s="171" t="s">
        <v>790</v>
      </c>
      <c r="W92" s="173"/>
      <c r="X92" s="173">
        <f>Input!Q90</f>
        <v>0</v>
      </c>
      <c r="Y92" s="141">
        <f t="shared" si="41"/>
        <v>0</v>
      </c>
      <c r="Z92" s="392" t="s">
        <v>835</v>
      </c>
      <c r="AA92" s="211">
        <f>Y136</f>
        <v>0</v>
      </c>
      <c r="AB92" s="179" t="s">
        <v>313</v>
      </c>
      <c r="AC92" s="171" t="s">
        <v>790</v>
      </c>
      <c r="AD92" s="170">
        <f>Input!R90</f>
        <v>0</v>
      </c>
      <c r="AE92" s="192">
        <f t="shared" si="42"/>
        <v>0</v>
      </c>
      <c r="AF92" s="392" t="s">
        <v>835</v>
      </c>
      <c r="AG92" s="195">
        <f>AE136</f>
        <v>0</v>
      </c>
      <c r="AH92" s="395" t="s">
        <v>835</v>
      </c>
      <c r="AI92" s="128">
        <f t="shared" si="43"/>
        <v>0</v>
      </c>
      <c r="AJ92" s="129">
        <f t="shared" si="44"/>
        <v>0</v>
      </c>
      <c r="AK92" s="129">
        <f t="shared" si="64"/>
        <v>0</v>
      </c>
      <c r="AL92" s="327">
        <f t="shared" si="65"/>
        <v>0</v>
      </c>
      <c r="AM92" s="127"/>
      <c r="AN92" s="392" t="s">
        <v>835</v>
      </c>
      <c r="AO92" s="350">
        <f t="shared" si="45"/>
        <v>141.57521741999997</v>
      </c>
      <c r="AP92" s="351">
        <f t="shared" si="51"/>
        <v>0</v>
      </c>
      <c r="AQ92" s="350">
        <f t="shared" si="52"/>
        <v>141.57521741999997</v>
      </c>
      <c r="AR92" s="124"/>
      <c r="AS92" s="124"/>
    </row>
    <row r="93" spans="1:45" x14ac:dyDescent="0.3">
      <c r="A93" s="179" t="s">
        <v>304</v>
      </c>
      <c r="B93" s="171" t="s">
        <v>779</v>
      </c>
      <c r="C93" s="172">
        <v>46901</v>
      </c>
      <c r="D93" s="173">
        <v>3496</v>
      </c>
      <c r="E93" s="178">
        <f t="shared" si="46"/>
        <v>7.4539988486386224E-2</v>
      </c>
      <c r="F93" s="185">
        <v>219</v>
      </c>
      <c r="G93" s="173">
        <f t="shared" si="47"/>
        <v>10271319</v>
      </c>
      <c r="H93" s="186">
        <f>(G93/1000000)*1120.55</f>
        <v>11509.52650545</v>
      </c>
      <c r="I93" s="207">
        <v>0.35</v>
      </c>
      <c r="J93" s="204">
        <f t="shared" si="53"/>
        <v>4028.3342769074998</v>
      </c>
      <c r="K93" s="141">
        <f t="shared" si="48"/>
        <v>300.27199062</v>
      </c>
      <c r="L93" s="392" t="s">
        <v>836</v>
      </c>
      <c r="M93" s="190">
        <f>K181</f>
        <v>325.61546996999994</v>
      </c>
      <c r="N93" s="196"/>
      <c r="O93" s="179" t="s">
        <v>313</v>
      </c>
      <c r="P93" s="171">
        <v>11020012</v>
      </c>
      <c r="Q93" s="170"/>
      <c r="R93" s="292">
        <f>Input!P90</f>
        <v>0</v>
      </c>
      <c r="S93" s="392" t="s">
        <v>836</v>
      </c>
      <c r="T93" s="190">
        <f>R183</f>
        <v>0</v>
      </c>
      <c r="U93" s="179" t="s">
        <v>304</v>
      </c>
      <c r="V93" s="171" t="s">
        <v>779</v>
      </c>
      <c r="W93" s="173"/>
      <c r="X93" s="173">
        <f>Input!Q91</f>
        <v>0</v>
      </c>
      <c r="Y93" s="141">
        <f t="shared" si="41"/>
        <v>0</v>
      </c>
      <c r="Z93" s="392" t="s">
        <v>836</v>
      </c>
      <c r="AA93" s="211">
        <f>Y181</f>
        <v>0</v>
      </c>
      <c r="AB93" s="179" t="s">
        <v>304</v>
      </c>
      <c r="AC93" s="171" t="s">
        <v>779</v>
      </c>
      <c r="AD93" s="170">
        <f>Input!R91</f>
        <v>0</v>
      </c>
      <c r="AE93" s="192">
        <f t="shared" si="42"/>
        <v>0</v>
      </c>
      <c r="AF93" s="392" t="s">
        <v>836</v>
      </c>
      <c r="AG93" s="195">
        <f>AE181</f>
        <v>0</v>
      </c>
      <c r="AH93" s="395" t="s">
        <v>836</v>
      </c>
      <c r="AI93" s="128">
        <f t="shared" si="43"/>
        <v>0</v>
      </c>
      <c r="AJ93" s="129">
        <f t="shared" si="44"/>
        <v>0</v>
      </c>
      <c r="AK93" s="129">
        <f t="shared" si="64"/>
        <v>0</v>
      </c>
      <c r="AL93" s="327">
        <f t="shared" si="65"/>
        <v>0</v>
      </c>
      <c r="AM93" s="127"/>
      <c r="AN93" s="392" t="s">
        <v>836</v>
      </c>
      <c r="AO93" s="350">
        <f t="shared" si="45"/>
        <v>325.61546996999994</v>
      </c>
      <c r="AP93" s="351">
        <f t="shared" si="51"/>
        <v>0</v>
      </c>
      <c r="AQ93" s="350">
        <f t="shared" si="52"/>
        <v>325.61546996999994</v>
      </c>
      <c r="AR93" s="124"/>
      <c r="AS93" s="124"/>
    </row>
    <row r="94" spans="1:45" x14ac:dyDescent="0.3">
      <c r="A94" s="179" t="s">
        <v>304</v>
      </c>
      <c r="B94" s="171" t="s">
        <v>780</v>
      </c>
      <c r="C94" s="173">
        <f>$C$93</f>
        <v>46901</v>
      </c>
      <c r="D94" s="173">
        <v>43405</v>
      </c>
      <c r="E94" s="178">
        <f t="shared" si="46"/>
        <v>0.92546001151361379</v>
      </c>
      <c r="F94" s="187">
        <f>$F$93</f>
        <v>219</v>
      </c>
      <c r="G94" s="173">
        <f t="shared" si="47"/>
        <v>10271319</v>
      </c>
      <c r="H94" s="178">
        <f>$H$93</f>
        <v>11509.52650545</v>
      </c>
      <c r="I94" s="208">
        <f>$I$93</f>
        <v>0.35</v>
      </c>
      <c r="J94" s="204">
        <f t="shared" si="53"/>
        <v>4028.3342769074998</v>
      </c>
      <c r="K94" s="141">
        <f t="shared" si="48"/>
        <v>3728.0622862874998</v>
      </c>
      <c r="L94" s="392" t="s">
        <v>837</v>
      </c>
      <c r="M94" s="190">
        <f>K182</f>
        <v>0</v>
      </c>
      <c r="N94" s="197"/>
      <c r="O94" s="179" t="s">
        <v>304</v>
      </c>
      <c r="P94" s="171">
        <v>11020001</v>
      </c>
      <c r="Q94" s="170"/>
      <c r="R94" s="292">
        <f>Input!P91</f>
        <v>0</v>
      </c>
      <c r="S94" s="392" t="s">
        <v>837</v>
      </c>
      <c r="T94" s="229">
        <f>R184</f>
        <v>0</v>
      </c>
      <c r="U94" s="179" t="s">
        <v>304</v>
      </c>
      <c r="V94" s="171" t="s">
        <v>780</v>
      </c>
      <c r="W94" s="173"/>
      <c r="X94" s="173">
        <f>Input!Q92</f>
        <v>0</v>
      </c>
      <c r="Y94" s="141">
        <f t="shared" si="41"/>
        <v>0</v>
      </c>
      <c r="Z94" s="392" t="s">
        <v>837</v>
      </c>
      <c r="AA94" s="212">
        <f>Y182</f>
        <v>0</v>
      </c>
      <c r="AB94" s="179" t="s">
        <v>304</v>
      </c>
      <c r="AC94" s="171" t="s">
        <v>780</v>
      </c>
      <c r="AD94" s="170">
        <f>Input!R92</f>
        <v>0</v>
      </c>
      <c r="AE94" s="192">
        <f t="shared" si="42"/>
        <v>0</v>
      </c>
      <c r="AF94" s="392" t="s">
        <v>837</v>
      </c>
      <c r="AG94" s="212">
        <f>AE182</f>
        <v>0</v>
      </c>
      <c r="AH94" s="395" t="s">
        <v>837</v>
      </c>
      <c r="AI94" s="128">
        <f t="shared" si="43"/>
        <v>0</v>
      </c>
      <c r="AJ94" s="129">
        <f t="shared" si="44"/>
        <v>0</v>
      </c>
      <c r="AK94" s="129">
        <f t="shared" si="64"/>
        <v>0</v>
      </c>
      <c r="AL94" s="327">
        <f t="shared" si="65"/>
        <v>0</v>
      </c>
      <c r="AN94" s="392" t="s">
        <v>837</v>
      </c>
      <c r="AO94" s="350">
        <f t="shared" si="45"/>
        <v>0</v>
      </c>
      <c r="AP94" s="351">
        <f t="shared" si="51"/>
        <v>0</v>
      </c>
      <c r="AQ94" s="350">
        <f t="shared" si="52"/>
        <v>0</v>
      </c>
    </row>
    <row r="95" spans="1:45" x14ac:dyDescent="0.3">
      <c r="A95" s="179" t="s">
        <v>319</v>
      </c>
      <c r="B95" s="171" t="s">
        <v>807</v>
      </c>
      <c r="C95" s="172">
        <v>56533</v>
      </c>
      <c r="D95" s="173">
        <v>1629</v>
      </c>
      <c r="E95" s="178">
        <f t="shared" si="46"/>
        <v>2.8815028390497585E-2</v>
      </c>
      <c r="F95" s="185">
        <v>198</v>
      </c>
      <c r="G95" s="173">
        <f t="shared" si="47"/>
        <v>11193534</v>
      </c>
      <c r="H95" s="186">
        <f>(G95/1000000)*1120.55</f>
        <v>12542.914523699999</v>
      </c>
      <c r="I95" s="207">
        <v>0.35</v>
      </c>
      <c r="J95" s="204">
        <f t="shared" si="53"/>
        <v>4390.0200832949995</v>
      </c>
      <c r="K95" s="141">
        <f t="shared" si="48"/>
        <v>126.49855333499998</v>
      </c>
      <c r="L95" s="392" t="s">
        <v>838</v>
      </c>
      <c r="M95" s="190">
        <f>K183</f>
        <v>1268.8007819899997</v>
      </c>
      <c r="O95" s="179" t="s">
        <v>304</v>
      </c>
      <c r="P95" s="171">
        <v>11020002</v>
      </c>
      <c r="Q95" s="170"/>
      <c r="R95" s="292">
        <f>Input!P92</f>
        <v>0</v>
      </c>
      <c r="S95" s="392" t="s">
        <v>838</v>
      </c>
      <c r="T95" s="190">
        <f>R185</f>
        <v>0</v>
      </c>
      <c r="U95" s="179" t="s">
        <v>319</v>
      </c>
      <c r="V95" s="171" t="s">
        <v>807</v>
      </c>
      <c r="W95" s="173"/>
      <c r="X95" s="173">
        <f>Input!Q93</f>
        <v>0</v>
      </c>
      <c r="Y95" s="141">
        <f t="shared" si="41"/>
        <v>0</v>
      </c>
      <c r="Z95" s="392" t="s">
        <v>838</v>
      </c>
      <c r="AA95" s="211">
        <f>Y183</f>
        <v>0</v>
      </c>
      <c r="AB95" s="179" t="s">
        <v>319</v>
      </c>
      <c r="AC95" s="171" t="s">
        <v>807</v>
      </c>
      <c r="AD95" s="170">
        <f>Input!R93</f>
        <v>0</v>
      </c>
      <c r="AE95" s="192">
        <f t="shared" si="42"/>
        <v>0</v>
      </c>
      <c r="AF95" s="392" t="s">
        <v>838</v>
      </c>
      <c r="AG95" s="195">
        <f>AE183</f>
        <v>0</v>
      </c>
      <c r="AH95" s="395" t="s">
        <v>838</v>
      </c>
      <c r="AI95" s="128">
        <f t="shared" si="43"/>
        <v>0</v>
      </c>
      <c r="AJ95" s="129">
        <f t="shared" si="44"/>
        <v>0</v>
      </c>
      <c r="AK95" s="129">
        <f t="shared" si="64"/>
        <v>0</v>
      </c>
      <c r="AL95" s="327">
        <f t="shared" si="65"/>
        <v>0</v>
      </c>
      <c r="AN95" s="392" t="s">
        <v>838</v>
      </c>
      <c r="AO95" s="350">
        <f t="shared" si="45"/>
        <v>1268.8007819899997</v>
      </c>
      <c r="AP95" s="351">
        <f t="shared" si="51"/>
        <v>0</v>
      </c>
      <c r="AQ95" s="350">
        <f t="shared" si="52"/>
        <v>1268.8007819899997</v>
      </c>
    </row>
    <row r="96" spans="1:45" ht="15" thickBot="1" x14ac:dyDescent="0.35">
      <c r="A96" s="179" t="s">
        <v>319</v>
      </c>
      <c r="B96" s="171" t="s">
        <v>810</v>
      </c>
      <c r="C96" s="173">
        <f>$C$95</f>
        <v>56533</v>
      </c>
      <c r="D96" s="173">
        <v>20151</v>
      </c>
      <c r="E96" s="178">
        <f t="shared" si="46"/>
        <v>0.35644667716201156</v>
      </c>
      <c r="F96" s="187">
        <f>$F$95</f>
        <v>198</v>
      </c>
      <c r="G96" s="173">
        <f t="shared" si="47"/>
        <v>11193534</v>
      </c>
      <c r="H96" s="178">
        <f>$H$95</f>
        <v>12542.914523699999</v>
      </c>
      <c r="I96" s="208">
        <f>$I$95</f>
        <v>0.35</v>
      </c>
      <c r="J96" s="204">
        <f t="shared" si="53"/>
        <v>4390.0200832949995</v>
      </c>
      <c r="K96" s="141">
        <f t="shared" si="48"/>
        <v>1564.8080713649997</v>
      </c>
      <c r="L96" s="392" t="s">
        <v>839</v>
      </c>
      <c r="M96" s="191">
        <f>SUM(K67,K184,K242)</f>
        <v>177.03177257499999</v>
      </c>
      <c r="O96" s="179" t="s">
        <v>319</v>
      </c>
      <c r="P96" s="171">
        <v>14010001</v>
      </c>
      <c r="Q96" s="170"/>
      <c r="R96" s="292">
        <f>Input!P93</f>
        <v>0</v>
      </c>
      <c r="S96" s="392" t="s">
        <v>839</v>
      </c>
      <c r="T96" s="191">
        <f>SUM(R68,R186,R243)</f>
        <v>0</v>
      </c>
      <c r="U96" s="179" t="s">
        <v>319</v>
      </c>
      <c r="V96" s="171" t="s">
        <v>810</v>
      </c>
      <c r="W96" s="173"/>
      <c r="X96" s="173">
        <f>Input!Q94</f>
        <v>0</v>
      </c>
      <c r="Y96" s="141">
        <f t="shared" si="41"/>
        <v>0</v>
      </c>
      <c r="Z96" s="392" t="s">
        <v>839</v>
      </c>
      <c r="AA96" s="211">
        <f>SUM(Y67,Y184,Y241)</f>
        <v>0</v>
      </c>
      <c r="AB96" s="179" t="s">
        <v>319</v>
      </c>
      <c r="AC96" s="171" t="s">
        <v>810</v>
      </c>
      <c r="AD96" s="170">
        <f>Input!R94</f>
        <v>0</v>
      </c>
      <c r="AE96" s="192">
        <f t="shared" si="42"/>
        <v>0</v>
      </c>
      <c r="AF96" s="392" t="s">
        <v>839</v>
      </c>
      <c r="AG96" s="195">
        <f>SUM(AE67,AE184,AE241)</f>
        <v>0</v>
      </c>
      <c r="AH96" s="395" t="s">
        <v>839</v>
      </c>
      <c r="AI96" s="128">
        <f t="shared" si="43"/>
        <v>0</v>
      </c>
      <c r="AJ96" s="129">
        <f t="shared" si="44"/>
        <v>0</v>
      </c>
      <c r="AK96" s="129">
        <f t="shared" si="64"/>
        <v>0</v>
      </c>
      <c r="AL96" s="327">
        <f t="shared" si="65"/>
        <v>0</v>
      </c>
      <c r="AN96" s="392" t="s">
        <v>839</v>
      </c>
      <c r="AO96" s="350">
        <f t="shared" si="45"/>
        <v>177.03177257499999</v>
      </c>
      <c r="AP96" s="351">
        <f t="shared" si="51"/>
        <v>0</v>
      </c>
      <c r="AQ96" s="350">
        <f t="shared" si="52"/>
        <v>177.03177257499999</v>
      </c>
    </row>
    <row r="97" spans="1:43" ht="15" thickTop="1" x14ac:dyDescent="0.3">
      <c r="A97" s="179" t="s">
        <v>319</v>
      </c>
      <c r="B97" s="171" t="s">
        <v>811</v>
      </c>
      <c r="C97" s="173">
        <f t="shared" ref="C97:C99" si="70">$C$95</f>
        <v>56533</v>
      </c>
      <c r="D97" s="173">
        <v>34733</v>
      </c>
      <c r="E97" s="178">
        <f t="shared" si="46"/>
        <v>0.61438451877664368</v>
      </c>
      <c r="F97" s="187">
        <f t="shared" ref="F97:F99" si="71">$F$95</f>
        <v>198</v>
      </c>
      <c r="G97" s="173">
        <f t="shared" si="47"/>
        <v>11193534</v>
      </c>
      <c r="H97" s="178">
        <f t="shared" ref="H97:H99" si="72">$H$95</f>
        <v>12542.914523699999</v>
      </c>
      <c r="I97" s="208">
        <f t="shared" ref="I97:I99" si="73">$I$95</f>
        <v>0.35</v>
      </c>
      <c r="J97" s="204">
        <f t="shared" si="53"/>
        <v>4390.0200832949995</v>
      </c>
      <c r="K97" s="178">
        <f t="shared" si="48"/>
        <v>2697.1603762949994</v>
      </c>
      <c r="M97" s="113"/>
      <c r="O97" s="179" t="s">
        <v>319</v>
      </c>
      <c r="P97" s="171">
        <v>14010004</v>
      </c>
      <c r="Q97" s="170" t="s">
        <v>733</v>
      </c>
      <c r="R97" s="292">
        <f>Input!P94</f>
        <v>20</v>
      </c>
      <c r="S97" s="113"/>
      <c r="T97" s="113"/>
      <c r="U97" s="179" t="s">
        <v>319</v>
      </c>
      <c r="V97" s="171" t="s">
        <v>811</v>
      </c>
      <c r="W97" s="173"/>
      <c r="X97" s="173">
        <f>Input!Q95</f>
        <v>0</v>
      </c>
      <c r="Y97" s="141">
        <f t="shared" si="41"/>
        <v>0</v>
      </c>
      <c r="AA97" s="17"/>
      <c r="AB97" s="179" t="s">
        <v>319</v>
      </c>
      <c r="AC97" s="171" t="s">
        <v>811</v>
      </c>
      <c r="AD97" s="170">
        <f>Input!R95</f>
        <v>2000</v>
      </c>
      <c r="AE97" s="192">
        <f t="shared" si="42"/>
        <v>700</v>
      </c>
    </row>
    <row r="98" spans="1:43" x14ac:dyDescent="0.3">
      <c r="A98" s="179" t="s">
        <v>319</v>
      </c>
      <c r="B98" s="171" t="s">
        <v>828</v>
      </c>
      <c r="C98" s="173">
        <f t="shared" si="70"/>
        <v>56533</v>
      </c>
      <c r="D98" s="173">
        <v>19</v>
      </c>
      <c r="E98" s="178">
        <f t="shared" si="46"/>
        <v>3.3608688730476003E-4</v>
      </c>
      <c r="F98" s="187">
        <f t="shared" si="71"/>
        <v>198</v>
      </c>
      <c r="G98" s="173">
        <f t="shared" si="47"/>
        <v>11193534</v>
      </c>
      <c r="H98" s="178">
        <f t="shared" si="72"/>
        <v>12542.914523699999</v>
      </c>
      <c r="I98" s="208">
        <f t="shared" si="73"/>
        <v>0.35</v>
      </c>
      <c r="J98" s="204">
        <f t="shared" si="53"/>
        <v>4390.0200832949995</v>
      </c>
      <c r="K98" s="178">
        <f t="shared" si="48"/>
        <v>1.4754281849999997</v>
      </c>
      <c r="M98" s="113"/>
      <c r="O98" s="179" t="s">
        <v>319</v>
      </c>
      <c r="P98" s="171">
        <v>14010005</v>
      </c>
      <c r="Q98" s="170"/>
      <c r="R98" s="292">
        <f>Input!P95</f>
        <v>0</v>
      </c>
      <c r="S98" s="113"/>
      <c r="T98" s="113"/>
      <c r="U98" s="179" t="s">
        <v>319</v>
      </c>
      <c r="V98" s="171" t="s">
        <v>828</v>
      </c>
      <c r="W98" s="173"/>
      <c r="X98" s="173">
        <f>Input!Q96</f>
        <v>0</v>
      </c>
      <c r="Y98" s="141">
        <f t="shared" si="41"/>
        <v>0</v>
      </c>
      <c r="AA98" s="17"/>
      <c r="AB98" s="179" t="s">
        <v>319</v>
      </c>
      <c r="AC98" s="171" t="s">
        <v>828</v>
      </c>
      <c r="AD98" s="170">
        <f>Input!R96</f>
        <v>0</v>
      </c>
      <c r="AE98" s="192">
        <f t="shared" si="42"/>
        <v>0</v>
      </c>
      <c r="AQ98" s="123"/>
    </row>
    <row r="99" spans="1:43" x14ac:dyDescent="0.3">
      <c r="A99" s="179" t="s">
        <v>319</v>
      </c>
      <c r="B99" s="171" t="s">
        <v>829</v>
      </c>
      <c r="C99" s="173">
        <f t="shared" si="70"/>
        <v>56533</v>
      </c>
      <c r="D99" s="173">
        <v>1</v>
      </c>
      <c r="E99" s="178">
        <f t="shared" si="46"/>
        <v>1.7688783542355792E-5</v>
      </c>
      <c r="F99" s="187">
        <f t="shared" si="71"/>
        <v>198</v>
      </c>
      <c r="G99" s="173">
        <f t="shared" si="47"/>
        <v>11193534</v>
      </c>
      <c r="H99" s="178">
        <f t="shared" si="72"/>
        <v>12542.914523699999</v>
      </c>
      <c r="I99" s="208">
        <f t="shared" si="73"/>
        <v>0.35</v>
      </c>
      <c r="J99" s="204">
        <f t="shared" si="53"/>
        <v>4390.0200832949995</v>
      </c>
      <c r="K99" s="178">
        <f t="shared" si="48"/>
        <v>7.7654114999999996E-2</v>
      </c>
      <c r="M99" s="113"/>
      <c r="O99" s="179" t="s">
        <v>319</v>
      </c>
      <c r="P99" s="171">
        <v>14050005</v>
      </c>
      <c r="Q99" s="170"/>
      <c r="R99" s="292">
        <f>Input!P96</f>
        <v>0</v>
      </c>
      <c r="S99" s="113"/>
      <c r="T99" s="113"/>
      <c r="U99" s="179" t="s">
        <v>319</v>
      </c>
      <c r="V99" s="171" t="s">
        <v>829</v>
      </c>
      <c r="W99" s="173"/>
      <c r="X99" s="173">
        <f>Input!Q97</f>
        <v>0</v>
      </c>
      <c r="Y99" s="141">
        <f t="shared" si="41"/>
        <v>0</v>
      </c>
      <c r="AA99" s="17"/>
      <c r="AB99" s="179" t="s">
        <v>319</v>
      </c>
      <c r="AC99" s="171" t="s">
        <v>829</v>
      </c>
      <c r="AD99" s="170">
        <f>Input!R97</f>
        <v>0</v>
      </c>
      <c r="AE99" s="192">
        <f t="shared" si="42"/>
        <v>0</v>
      </c>
    </row>
    <row r="100" spans="1:43" x14ac:dyDescent="0.3">
      <c r="A100" s="179" t="s">
        <v>328</v>
      </c>
      <c r="B100" s="171" t="s">
        <v>754</v>
      </c>
      <c r="C100" s="172">
        <v>5876</v>
      </c>
      <c r="D100" s="173">
        <v>3358</v>
      </c>
      <c r="E100" s="178">
        <f t="shared" si="46"/>
        <v>0.57147719537100072</v>
      </c>
      <c r="F100" s="185">
        <v>75</v>
      </c>
      <c r="G100" s="173">
        <f t="shared" si="47"/>
        <v>440700</v>
      </c>
      <c r="H100" s="186">
        <f>(G100/1000000)*1120.55</f>
        <v>493.82638499999996</v>
      </c>
      <c r="I100" s="207">
        <v>0.35</v>
      </c>
      <c r="J100" s="204">
        <f t="shared" si="53"/>
        <v>172.83923474999997</v>
      </c>
      <c r="K100" s="178">
        <f t="shared" si="48"/>
        <v>98.773681124999996</v>
      </c>
      <c r="M100" s="113"/>
      <c r="O100" s="179" t="s">
        <v>319</v>
      </c>
      <c r="P100" s="171">
        <v>14050006</v>
      </c>
      <c r="Q100" s="170"/>
      <c r="R100" s="292">
        <f>Input!P97</f>
        <v>0</v>
      </c>
      <c r="S100" s="113"/>
      <c r="T100" s="113"/>
      <c r="U100" s="179" t="s">
        <v>328</v>
      </c>
      <c r="V100" s="171" t="s">
        <v>754</v>
      </c>
      <c r="W100" s="170"/>
      <c r="X100" s="173">
        <f>Input!Q98</f>
        <v>0</v>
      </c>
      <c r="Y100" s="141">
        <f t="shared" si="41"/>
        <v>0</v>
      </c>
      <c r="AA100" s="17"/>
      <c r="AB100" s="179" t="s">
        <v>328</v>
      </c>
      <c r="AC100" s="171" t="s">
        <v>754</v>
      </c>
      <c r="AD100" s="170">
        <f>Input!R98</f>
        <v>0</v>
      </c>
      <c r="AE100" s="192">
        <f t="shared" si="42"/>
        <v>0</v>
      </c>
    </row>
    <row r="101" spans="1:43" x14ac:dyDescent="0.3">
      <c r="A101" s="179" t="s">
        <v>328</v>
      </c>
      <c r="B101" s="171" t="s">
        <v>755</v>
      </c>
      <c r="C101" s="173">
        <f>$C$100</f>
        <v>5876</v>
      </c>
      <c r="D101" s="173">
        <v>2518</v>
      </c>
      <c r="E101" s="178">
        <f t="shared" si="46"/>
        <v>0.42852280462899933</v>
      </c>
      <c r="F101" s="187">
        <f>$F$100</f>
        <v>75</v>
      </c>
      <c r="G101" s="173">
        <f t="shared" si="47"/>
        <v>440700</v>
      </c>
      <c r="H101" s="178">
        <f>$H$100</f>
        <v>493.82638499999996</v>
      </c>
      <c r="I101" s="208">
        <f>$I$100</f>
        <v>0.35</v>
      </c>
      <c r="J101" s="204">
        <f t="shared" si="53"/>
        <v>172.83923474999997</v>
      </c>
      <c r="K101" s="178">
        <f t="shared" si="48"/>
        <v>74.065553624999993</v>
      </c>
      <c r="M101" s="113"/>
      <c r="O101" s="179" t="s">
        <v>328</v>
      </c>
      <c r="P101" s="171">
        <v>10190004</v>
      </c>
      <c r="Q101" s="170"/>
      <c r="R101" s="292">
        <f>Input!P98</f>
        <v>0</v>
      </c>
      <c r="S101" s="113"/>
      <c r="T101" s="113"/>
      <c r="U101" s="179" t="s">
        <v>328</v>
      </c>
      <c r="V101" s="171" t="s">
        <v>755</v>
      </c>
      <c r="W101" s="170"/>
      <c r="X101" s="173">
        <f>Input!Q99</f>
        <v>0</v>
      </c>
      <c r="Y101" s="141">
        <f t="shared" si="41"/>
        <v>0</v>
      </c>
      <c r="AB101" s="179" t="s">
        <v>328</v>
      </c>
      <c r="AC101" s="171" t="s">
        <v>755</v>
      </c>
      <c r="AD101" s="170">
        <f>Input!R99</f>
        <v>0</v>
      </c>
      <c r="AE101" s="192">
        <f t="shared" si="42"/>
        <v>0</v>
      </c>
    </row>
    <row r="102" spans="1:43" x14ac:dyDescent="0.3">
      <c r="A102" s="179" t="s">
        <v>329</v>
      </c>
      <c r="B102" s="171" t="s">
        <v>807</v>
      </c>
      <c r="C102" s="172">
        <v>14832</v>
      </c>
      <c r="D102" s="173">
        <v>14485</v>
      </c>
      <c r="E102" s="178">
        <f t="shared" si="46"/>
        <v>0.97660463861920177</v>
      </c>
      <c r="F102" s="185">
        <v>250</v>
      </c>
      <c r="G102" s="173">
        <f t="shared" si="47"/>
        <v>3708000</v>
      </c>
      <c r="H102" s="186">
        <f>(G102/1000000)*1120.55</f>
        <v>4154.9993999999997</v>
      </c>
      <c r="I102" s="207">
        <v>0.35</v>
      </c>
      <c r="J102" s="204">
        <f t="shared" si="53"/>
        <v>1454.2497899999998</v>
      </c>
      <c r="K102" s="178">
        <f t="shared" si="48"/>
        <v>1420.2270906249998</v>
      </c>
      <c r="M102" s="113"/>
      <c r="O102" s="179" t="s">
        <v>328</v>
      </c>
      <c r="P102" s="171">
        <v>10190005</v>
      </c>
      <c r="Q102" s="170"/>
      <c r="R102" s="292">
        <f>Input!P99</f>
        <v>0</v>
      </c>
      <c r="S102" s="113"/>
      <c r="T102" s="113"/>
      <c r="U102" s="179" t="s">
        <v>329</v>
      </c>
      <c r="V102" s="171" t="s">
        <v>807</v>
      </c>
      <c r="W102" s="170"/>
      <c r="X102" s="173">
        <f>Input!Q100</f>
        <v>0</v>
      </c>
      <c r="Y102" s="141">
        <f t="shared" si="41"/>
        <v>0</v>
      </c>
      <c r="AB102" s="179" t="s">
        <v>329</v>
      </c>
      <c r="AC102" s="171" t="s">
        <v>807</v>
      </c>
      <c r="AD102" s="170">
        <f>Input!R100</f>
        <v>0</v>
      </c>
      <c r="AE102" s="192">
        <f t="shared" si="42"/>
        <v>0</v>
      </c>
    </row>
    <row r="103" spans="1:43" x14ac:dyDescent="0.3">
      <c r="A103" s="179" t="s">
        <v>329</v>
      </c>
      <c r="B103" s="171" t="s">
        <v>808</v>
      </c>
      <c r="C103" s="173">
        <f>$C$102</f>
        <v>14832</v>
      </c>
      <c r="D103" s="173">
        <v>347</v>
      </c>
      <c r="E103" s="178">
        <f t="shared" si="46"/>
        <v>2.3395361380798275E-2</v>
      </c>
      <c r="F103" s="187">
        <f>$F$102</f>
        <v>250</v>
      </c>
      <c r="G103" s="173">
        <f t="shared" si="47"/>
        <v>3708000</v>
      </c>
      <c r="H103" s="178">
        <f>$H$102</f>
        <v>4154.9993999999997</v>
      </c>
      <c r="I103" s="208">
        <f>$I$102</f>
        <v>0.35</v>
      </c>
      <c r="J103" s="204">
        <f t="shared" si="53"/>
        <v>1454.2497899999998</v>
      </c>
      <c r="K103" s="178">
        <f t="shared" si="48"/>
        <v>34.022699374999995</v>
      </c>
      <c r="M103" s="113"/>
      <c r="O103" s="179" t="s">
        <v>329</v>
      </c>
      <c r="P103" s="171">
        <v>14010001</v>
      </c>
      <c r="Q103" s="173" t="s">
        <v>726</v>
      </c>
      <c r="R103" s="365">
        <f>Input!P100*0.57</f>
        <v>199.49999999999997</v>
      </c>
      <c r="S103" s="113"/>
      <c r="T103" s="113"/>
      <c r="U103" s="179" t="s">
        <v>329</v>
      </c>
      <c r="V103" s="171" t="s">
        <v>808</v>
      </c>
      <c r="W103" s="170"/>
      <c r="X103" s="173">
        <f>Input!Q101</f>
        <v>0</v>
      </c>
      <c r="Y103" s="141">
        <f t="shared" si="41"/>
        <v>0</v>
      </c>
      <c r="AB103" s="179" t="s">
        <v>329</v>
      </c>
      <c r="AC103" s="171" t="s">
        <v>808</v>
      </c>
      <c r="AD103" s="170">
        <f>Input!R101</f>
        <v>0</v>
      </c>
      <c r="AE103" s="192">
        <f t="shared" si="42"/>
        <v>0</v>
      </c>
    </row>
    <row r="104" spans="1:43" x14ac:dyDescent="0.3">
      <c r="A104" s="179" t="s">
        <v>167</v>
      </c>
      <c r="B104" s="171" t="s">
        <v>810</v>
      </c>
      <c r="C104" s="172">
        <v>15324</v>
      </c>
      <c r="D104" s="173">
        <v>360</v>
      </c>
      <c r="E104" s="178">
        <f t="shared" si="46"/>
        <v>2.3492560689115115E-2</v>
      </c>
      <c r="F104" s="185">
        <v>197</v>
      </c>
      <c r="G104" s="173">
        <f t="shared" si="47"/>
        <v>3018828</v>
      </c>
      <c r="H104" s="186">
        <f>(G104/1000000)*1120.55</f>
        <v>3382.7477153999998</v>
      </c>
      <c r="I104" s="207">
        <v>0.35</v>
      </c>
      <c r="J104" s="204">
        <f t="shared" si="53"/>
        <v>1183.9617003899998</v>
      </c>
      <c r="K104" s="178">
        <f t="shared" si="48"/>
        <v>27.814292099999996</v>
      </c>
      <c r="M104" s="113"/>
      <c r="O104" s="179" t="s">
        <v>329</v>
      </c>
      <c r="P104" s="171">
        <v>14010001</v>
      </c>
      <c r="Q104" s="173" t="s">
        <v>727</v>
      </c>
      <c r="R104" s="365">
        <f>Input!P100*0.53</f>
        <v>185.5</v>
      </c>
      <c r="S104" s="113"/>
      <c r="T104" s="113"/>
      <c r="U104" s="179" t="s">
        <v>167</v>
      </c>
      <c r="V104" s="171" t="s">
        <v>810</v>
      </c>
      <c r="W104" s="170"/>
      <c r="X104" s="173">
        <f>Input!Q102</f>
        <v>0</v>
      </c>
      <c r="Y104" s="141">
        <f t="shared" si="41"/>
        <v>0</v>
      </c>
      <c r="AB104" s="179" t="s">
        <v>167</v>
      </c>
      <c r="AC104" s="171" t="s">
        <v>810</v>
      </c>
      <c r="AD104" s="170">
        <f>Input!R102</f>
        <v>0</v>
      </c>
      <c r="AE104" s="192">
        <f t="shared" si="42"/>
        <v>0</v>
      </c>
    </row>
    <row r="105" spans="1:43" x14ac:dyDescent="0.3">
      <c r="A105" s="179" t="s">
        <v>167</v>
      </c>
      <c r="B105" s="171" t="s">
        <v>812</v>
      </c>
      <c r="C105" s="173">
        <f>$C$104</f>
        <v>15324</v>
      </c>
      <c r="D105" s="173">
        <v>4620</v>
      </c>
      <c r="E105" s="178">
        <f t="shared" si="46"/>
        <v>0.30148786217697732</v>
      </c>
      <c r="F105" s="187">
        <f>$F$104</f>
        <v>197</v>
      </c>
      <c r="G105" s="173">
        <f t="shared" si="47"/>
        <v>3018828</v>
      </c>
      <c r="H105" s="178">
        <f>$H$104</f>
        <v>3382.7477153999998</v>
      </c>
      <c r="I105" s="208">
        <f>$I$104</f>
        <v>0.35</v>
      </c>
      <c r="J105" s="204">
        <f t="shared" si="53"/>
        <v>1183.9617003899998</v>
      </c>
      <c r="K105" s="178">
        <f t="shared" si="48"/>
        <v>356.95008194999997</v>
      </c>
      <c r="M105" s="113"/>
      <c r="O105" s="179" t="s">
        <v>329</v>
      </c>
      <c r="P105" s="171">
        <v>14010002</v>
      </c>
      <c r="Q105" s="170"/>
      <c r="R105" s="365">
        <f>Input!P101</f>
        <v>0</v>
      </c>
      <c r="S105" s="113"/>
      <c r="T105" s="113"/>
      <c r="U105" s="179" t="s">
        <v>167</v>
      </c>
      <c r="V105" s="171" t="s">
        <v>812</v>
      </c>
      <c r="W105" s="170"/>
      <c r="X105" s="173">
        <f>Input!Q103</f>
        <v>0</v>
      </c>
      <c r="Y105" s="141">
        <f t="shared" si="41"/>
        <v>0</v>
      </c>
      <c r="AB105" s="179" t="s">
        <v>167</v>
      </c>
      <c r="AC105" s="171" t="s">
        <v>812</v>
      </c>
      <c r="AD105" s="170">
        <f>Input!R103</f>
        <v>0</v>
      </c>
      <c r="AE105" s="192">
        <f t="shared" si="42"/>
        <v>0</v>
      </c>
    </row>
    <row r="106" spans="1:43" x14ac:dyDescent="0.3">
      <c r="A106" s="179" t="s">
        <v>167</v>
      </c>
      <c r="B106" s="171" t="s">
        <v>813</v>
      </c>
      <c r="C106" s="173">
        <f t="shared" ref="C106:C108" si="74">$C$104</f>
        <v>15324</v>
      </c>
      <c r="D106" s="173">
        <v>6243</v>
      </c>
      <c r="E106" s="178">
        <f t="shared" si="46"/>
        <v>0.40740015661707124</v>
      </c>
      <c r="F106" s="187">
        <f t="shared" ref="F106:F108" si="75">$F$104</f>
        <v>197</v>
      </c>
      <c r="G106" s="173">
        <f t="shared" si="47"/>
        <v>3018828</v>
      </c>
      <c r="H106" s="178">
        <f t="shared" ref="H106:H108" si="76">$H$104</f>
        <v>3382.7477153999998</v>
      </c>
      <c r="I106" s="208">
        <f t="shared" ref="I106:I108" si="77">$I$104</f>
        <v>0.35</v>
      </c>
      <c r="J106" s="204">
        <f t="shared" si="53"/>
        <v>1183.9617003899998</v>
      </c>
      <c r="K106" s="178">
        <f t="shared" si="48"/>
        <v>482.34618216749988</v>
      </c>
      <c r="M106" s="113"/>
      <c r="O106" s="179" t="s">
        <v>167</v>
      </c>
      <c r="P106" s="171">
        <v>14010004</v>
      </c>
      <c r="Q106" s="170"/>
      <c r="R106" s="365">
        <f>Input!P102</f>
        <v>0</v>
      </c>
      <c r="S106" s="113"/>
      <c r="T106" s="113"/>
      <c r="U106" s="179" t="s">
        <v>167</v>
      </c>
      <c r="V106" s="171" t="s">
        <v>813</v>
      </c>
      <c r="W106" s="170"/>
      <c r="X106" s="173">
        <f>Input!Q104</f>
        <v>0</v>
      </c>
      <c r="Y106" s="141">
        <f t="shared" si="41"/>
        <v>0</v>
      </c>
      <c r="AB106" s="179" t="s">
        <v>167</v>
      </c>
      <c r="AC106" s="171" t="s">
        <v>813</v>
      </c>
      <c r="AD106" s="170">
        <f>Input!R104</f>
        <v>0</v>
      </c>
      <c r="AE106" s="192">
        <f t="shared" si="42"/>
        <v>0</v>
      </c>
    </row>
    <row r="107" spans="1:43" x14ac:dyDescent="0.3">
      <c r="A107" s="179" t="s">
        <v>167</v>
      </c>
      <c r="B107" s="171" t="s">
        <v>814</v>
      </c>
      <c r="C107" s="173">
        <f t="shared" si="74"/>
        <v>15324</v>
      </c>
      <c r="D107" s="173">
        <v>3936</v>
      </c>
      <c r="E107" s="178">
        <f t="shared" si="46"/>
        <v>0.25685199686765858</v>
      </c>
      <c r="F107" s="187">
        <f t="shared" si="75"/>
        <v>197</v>
      </c>
      <c r="G107" s="173">
        <f t="shared" si="47"/>
        <v>3018828</v>
      </c>
      <c r="H107" s="178">
        <f t="shared" si="76"/>
        <v>3382.7477153999998</v>
      </c>
      <c r="I107" s="208">
        <f t="shared" si="77"/>
        <v>0.35</v>
      </c>
      <c r="J107" s="204">
        <f t="shared" si="53"/>
        <v>1183.9617003899998</v>
      </c>
      <c r="K107" s="178">
        <f t="shared" si="48"/>
        <v>304.10292695999993</v>
      </c>
      <c r="M107" s="113"/>
      <c r="O107" s="179" t="s">
        <v>167</v>
      </c>
      <c r="P107" s="171">
        <v>14020001</v>
      </c>
      <c r="Q107" s="170" t="s">
        <v>736</v>
      </c>
      <c r="R107" s="365">
        <f>Input!P103</f>
        <v>260</v>
      </c>
      <c r="S107" s="113"/>
      <c r="T107" s="113"/>
      <c r="U107" s="179" t="s">
        <v>167</v>
      </c>
      <c r="V107" s="171" t="s">
        <v>814</v>
      </c>
      <c r="W107" s="170"/>
      <c r="X107" s="173">
        <f>Input!Q105</f>
        <v>0</v>
      </c>
      <c r="Y107" s="141">
        <f t="shared" si="41"/>
        <v>0</v>
      </c>
      <c r="AB107" s="179" t="s">
        <v>167</v>
      </c>
      <c r="AC107" s="171" t="s">
        <v>814</v>
      </c>
      <c r="AD107" s="170">
        <f>Input!R105</f>
        <v>0</v>
      </c>
      <c r="AE107" s="192">
        <f t="shared" si="42"/>
        <v>0</v>
      </c>
    </row>
    <row r="108" spans="1:43" x14ac:dyDescent="0.3">
      <c r="A108" s="179" t="s">
        <v>167</v>
      </c>
      <c r="B108" s="171" t="s">
        <v>815</v>
      </c>
      <c r="C108" s="173">
        <f t="shared" si="74"/>
        <v>15324</v>
      </c>
      <c r="D108" s="173">
        <v>165</v>
      </c>
      <c r="E108" s="178">
        <f t="shared" si="46"/>
        <v>1.076742364917776E-2</v>
      </c>
      <c r="F108" s="187">
        <f t="shared" si="75"/>
        <v>197</v>
      </c>
      <c r="G108" s="173">
        <f t="shared" si="47"/>
        <v>3018828</v>
      </c>
      <c r="H108" s="178">
        <f t="shared" si="76"/>
        <v>3382.7477153999998</v>
      </c>
      <c r="I108" s="208">
        <f t="shared" si="77"/>
        <v>0.35</v>
      </c>
      <c r="J108" s="204">
        <f t="shared" si="53"/>
        <v>1183.9617003899998</v>
      </c>
      <c r="K108" s="178">
        <f t="shared" si="48"/>
        <v>12.748217212499998</v>
      </c>
      <c r="M108" s="113"/>
      <c r="O108" s="179" t="s">
        <v>167</v>
      </c>
      <c r="P108" s="171">
        <v>14020002</v>
      </c>
      <c r="Q108" s="170"/>
      <c r="R108" s="365">
        <f>Input!P104</f>
        <v>0</v>
      </c>
      <c r="S108" s="113"/>
      <c r="T108" s="113"/>
      <c r="U108" s="179" t="s">
        <v>167</v>
      </c>
      <c r="V108" s="171" t="s">
        <v>815</v>
      </c>
      <c r="W108" s="170"/>
      <c r="X108" s="173">
        <f>Input!Q106</f>
        <v>0</v>
      </c>
      <c r="Y108" s="141">
        <f t="shared" si="41"/>
        <v>0</v>
      </c>
      <c r="AB108" s="179" t="s">
        <v>167</v>
      </c>
      <c r="AC108" s="171" t="s">
        <v>815</v>
      </c>
      <c r="AD108" s="170">
        <f>Input!R106</f>
        <v>0</v>
      </c>
      <c r="AE108" s="192">
        <f t="shared" si="42"/>
        <v>0</v>
      </c>
    </row>
    <row r="109" spans="1:43" x14ac:dyDescent="0.3">
      <c r="A109" s="179" t="s">
        <v>292</v>
      </c>
      <c r="B109" s="171" t="s">
        <v>800</v>
      </c>
      <c r="C109" s="172">
        <v>838</v>
      </c>
      <c r="D109" s="173">
        <v>105</v>
      </c>
      <c r="E109" s="178">
        <f t="shared" si="46"/>
        <v>0.12529832935560858</v>
      </c>
      <c r="F109" s="185">
        <v>375</v>
      </c>
      <c r="G109" s="173">
        <f t="shared" si="47"/>
        <v>314250</v>
      </c>
      <c r="H109" s="186">
        <f>(G109/1000000)*1120.55</f>
        <v>352.13283749999994</v>
      </c>
      <c r="I109" s="207">
        <v>0.35</v>
      </c>
      <c r="J109" s="204">
        <f t="shared" si="53"/>
        <v>123.24649312499997</v>
      </c>
      <c r="K109" s="178">
        <f t="shared" si="48"/>
        <v>15.442579687499995</v>
      </c>
      <c r="M109" s="113"/>
      <c r="O109" s="179" t="s">
        <v>167</v>
      </c>
      <c r="P109" s="171">
        <v>14020003</v>
      </c>
      <c r="Q109" s="170"/>
      <c r="R109" s="365">
        <f>Input!P105</f>
        <v>0</v>
      </c>
      <c r="S109" s="113"/>
      <c r="T109" s="113"/>
      <c r="U109" s="179" t="s">
        <v>292</v>
      </c>
      <c r="V109" s="171" t="s">
        <v>800</v>
      </c>
      <c r="W109" s="170"/>
      <c r="X109" s="173">
        <f>Input!Q107</f>
        <v>0</v>
      </c>
      <c r="Y109" s="141">
        <f t="shared" si="41"/>
        <v>0</v>
      </c>
      <c r="AB109" s="179" t="s">
        <v>292</v>
      </c>
      <c r="AC109" s="171" t="s">
        <v>800</v>
      </c>
      <c r="AD109" s="170">
        <f>Input!R107</f>
        <v>0</v>
      </c>
      <c r="AE109" s="192">
        <f t="shared" si="42"/>
        <v>0</v>
      </c>
    </row>
    <row r="110" spans="1:43" x14ac:dyDescent="0.3">
      <c r="A110" s="179" t="s">
        <v>292</v>
      </c>
      <c r="B110" s="171" t="s">
        <v>813</v>
      </c>
      <c r="C110" s="173">
        <f>$C$109</f>
        <v>838</v>
      </c>
      <c r="D110" s="173">
        <v>706</v>
      </c>
      <c r="E110" s="178">
        <f t="shared" si="46"/>
        <v>0.84248210023866343</v>
      </c>
      <c r="F110" s="187">
        <f>$F$109</f>
        <v>375</v>
      </c>
      <c r="G110" s="173">
        <f t="shared" si="47"/>
        <v>314250</v>
      </c>
      <c r="H110" s="178">
        <f>$H$109</f>
        <v>352.13283749999994</v>
      </c>
      <c r="I110" s="208">
        <f>$I$109</f>
        <v>0.35</v>
      </c>
      <c r="J110" s="204">
        <f t="shared" si="53"/>
        <v>123.24649312499997</v>
      </c>
      <c r="K110" s="178">
        <f t="shared" si="48"/>
        <v>103.83296437499997</v>
      </c>
      <c r="M110" s="113"/>
      <c r="O110" s="179" t="s">
        <v>167</v>
      </c>
      <c r="P110" s="171">
        <v>14020004</v>
      </c>
      <c r="Q110" s="170"/>
      <c r="R110" s="365">
        <f>Input!P106</f>
        <v>0</v>
      </c>
      <c r="S110" s="113"/>
      <c r="T110" s="113"/>
      <c r="U110" s="179" t="s">
        <v>292</v>
      </c>
      <c r="V110" s="171" t="s">
        <v>813</v>
      </c>
      <c r="W110" s="170"/>
      <c r="X110" s="173">
        <f>Input!Q108</f>
        <v>0</v>
      </c>
      <c r="Y110" s="141">
        <f t="shared" si="41"/>
        <v>0</v>
      </c>
      <c r="AB110" s="179" t="s">
        <v>292</v>
      </c>
      <c r="AC110" s="171" t="s">
        <v>813</v>
      </c>
      <c r="AD110" s="170">
        <f>Input!R108</f>
        <v>0</v>
      </c>
      <c r="AE110" s="192">
        <f t="shared" si="42"/>
        <v>0</v>
      </c>
    </row>
    <row r="111" spans="1:43" x14ac:dyDescent="0.3">
      <c r="A111" s="179" t="s">
        <v>292</v>
      </c>
      <c r="B111" s="171" t="s">
        <v>833</v>
      </c>
      <c r="C111" s="173">
        <f>$C$109</f>
        <v>838</v>
      </c>
      <c r="D111" s="173">
        <v>27</v>
      </c>
      <c r="E111" s="178">
        <f t="shared" si="46"/>
        <v>3.2219570405727926E-2</v>
      </c>
      <c r="F111" s="187">
        <f>$F$109</f>
        <v>375</v>
      </c>
      <c r="G111" s="173">
        <f t="shared" si="47"/>
        <v>314250</v>
      </c>
      <c r="H111" s="178">
        <f>$H$109</f>
        <v>352.13283749999994</v>
      </c>
      <c r="I111" s="208">
        <f>$I$109</f>
        <v>0.35</v>
      </c>
      <c r="J111" s="204">
        <f t="shared" si="53"/>
        <v>123.24649312499997</v>
      </c>
      <c r="K111" s="178">
        <f t="shared" si="48"/>
        <v>3.9709490624999995</v>
      </c>
      <c r="M111" s="113"/>
      <c r="O111" s="179" t="s">
        <v>292</v>
      </c>
      <c r="P111" s="171">
        <v>13010001</v>
      </c>
      <c r="Q111" s="170"/>
      <c r="R111" s="365">
        <f>Input!P107</f>
        <v>0</v>
      </c>
      <c r="S111" s="113"/>
      <c r="T111" s="113"/>
      <c r="U111" s="179" t="s">
        <v>292</v>
      </c>
      <c r="V111" s="171" t="s">
        <v>833</v>
      </c>
      <c r="W111" s="170"/>
      <c r="X111" s="173">
        <f>Input!Q109</f>
        <v>0</v>
      </c>
      <c r="Y111" s="141">
        <f t="shared" si="41"/>
        <v>0</v>
      </c>
      <c r="AB111" s="179" t="s">
        <v>292</v>
      </c>
      <c r="AC111" s="171" t="s">
        <v>833</v>
      </c>
      <c r="AD111" s="170">
        <f>Input!R109</f>
        <v>0</v>
      </c>
      <c r="AE111" s="192">
        <f t="shared" si="42"/>
        <v>0</v>
      </c>
    </row>
    <row r="112" spans="1:43" x14ac:dyDescent="0.3">
      <c r="A112" s="179" t="s">
        <v>119</v>
      </c>
      <c r="B112" s="171" t="s">
        <v>784</v>
      </c>
      <c r="C112" s="172">
        <v>6710</v>
      </c>
      <c r="D112" s="173">
        <v>6702</v>
      </c>
      <c r="E112" s="178">
        <f t="shared" si="46"/>
        <v>0.9988077496274218</v>
      </c>
      <c r="F112" s="185">
        <v>155</v>
      </c>
      <c r="G112" s="173">
        <f t="shared" si="47"/>
        <v>1040050</v>
      </c>
      <c r="H112" s="186">
        <f>(G112/1000000)*1120.55</f>
        <v>1165.4280274999999</v>
      </c>
      <c r="I112" s="207">
        <v>0.35</v>
      </c>
      <c r="J112" s="204">
        <f t="shared" si="53"/>
        <v>407.89980962499993</v>
      </c>
      <c r="K112" s="178">
        <f t="shared" si="48"/>
        <v>407.41349092499996</v>
      </c>
      <c r="M112" s="113"/>
      <c r="O112" s="179" t="s">
        <v>292</v>
      </c>
      <c r="P112" s="171">
        <v>14020002</v>
      </c>
      <c r="Q112" s="170"/>
      <c r="R112" s="365">
        <f>Input!P108</f>
        <v>0</v>
      </c>
      <c r="S112" s="113"/>
      <c r="T112" s="113"/>
      <c r="U112" s="179" t="s">
        <v>119</v>
      </c>
      <c r="V112" s="171" t="s">
        <v>784</v>
      </c>
      <c r="W112" s="170"/>
      <c r="X112" s="173">
        <f>Input!Q110</f>
        <v>0</v>
      </c>
      <c r="Y112" s="141">
        <f t="shared" si="41"/>
        <v>0</v>
      </c>
      <c r="AB112" s="179" t="s">
        <v>119</v>
      </c>
      <c r="AC112" s="171" t="s">
        <v>784</v>
      </c>
      <c r="AD112" s="170">
        <f>Input!R110</f>
        <v>0</v>
      </c>
      <c r="AE112" s="192">
        <f t="shared" si="42"/>
        <v>0</v>
      </c>
    </row>
    <row r="113" spans="1:31" x14ac:dyDescent="0.3">
      <c r="A113" s="179" t="s">
        <v>119</v>
      </c>
      <c r="B113" s="171" t="s">
        <v>785</v>
      </c>
      <c r="C113" s="173">
        <f>$C$112</f>
        <v>6710</v>
      </c>
      <c r="D113" s="173">
        <v>4</v>
      </c>
      <c r="E113" s="178">
        <f t="shared" si="46"/>
        <v>5.9612518628912071E-4</v>
      </c>
      <c r="F113" s="187">
        <f>$F$112</f>
        <v>155</v>
      </c>
      <c r="G113" s="173">
        <f t="shared" si="47"/>
        <v>1040050</v>
      </c>
      <c r="H113" s="178">
        <f>$H$112</f>
        <v>1165.4280274999999</v>
      </c>
      <c r="I113" s="208">
        <f>$I$112</f>
        <v>0.35</v>
      </c>
      <c r="J113" s="204">
        <f t="shared" si="53"/>
        <v>407.89980962499993</v>
      </c>
      <c r="K113" s="178">
        <f t="shared" si="48"/>
        <v>0.24315934999999997</v>
      </c>
      <c r="M113" s="113"/>
      <c r="O113" s="179" t="s">
        <v>292</v>
      </c>
      <c r="P113" s="171">
        <v>14080102</v>
      </c>
      <c r="Q113" s="170"/>
      <c r="R113" s="365">
        <f>Input!P109</f>
        <v>0</v>
      </c>
      <c r="S113" s="113"/>
      <c r="T113" s="113"/>
      <c r="U113" s="179" t="s">
        <v>119</v>
      </c>
      <c r="V113" s="171" t="s">
        <v>785</v>
      </c>
      <c r="W113" s="170"/>
      <c r="X113" s="173">
        <f>Input!Q111</f>
        <v>0</v>
      </c>
      <c r="Y113" s="141">
        <f t="shared" si="41"/>
        <v>0</v>
      </c>
      <c r="AB113" s="179" t="s">
        <v>119</v>
      </c>
      <c r="AC113" s="171" t="s">
        <v>785</v>
      </c>
      <c r="AD113" s="170">
        <f>Input!R111</f>
        <v>0</v>
      </c>
      <c r="AE113" s="192">
        <f t="shared" si="42"/>
        <v>0</v>
      </c>
    </row>
    <row r="114" spans="1:31" x14ac:dyDescent="0.3">
      <c r="A114" s="179" t="s">
        <v>119</v>
      </c>
      <c r="B114" s="171" t="s">
        <v>788</v>
      </c>
      <c r="C114" s="173">
        <f t="shared" ref="C114:C115" si="78">$C$112</f>
        <v>6710</v>
      </c>
      <c r="D114" s="173">
        <v>2</v>
      </c>
      <c r="E114" s="178">
        <f t="shared" si="46"/>
        <v>2.9806259314456036E-4</v>
      </c>
      <c r="F114" s="187">
        <f t="shared" ref="F114:F115" si="79">$F$112</f>
        <v>155</v>
      </c>
      <c r="G114" s="173">
        <f t="shared" si="47"/>
        <v>1040050</v>
      </c>
      <c r="H114" s="178">
        <f t="shared" ref="H114:H115" si="80">$H$112</f>
        <v>1165.4280274999999</v>
      </c>
      <c r="I114" s="208">
        <f t="shared" ref="I114:I115" si="81">$I$112</f>
        <v>0.35</v>
      </c>
      <c r="J114" s="204">
        <f t="shared" si="53"/>
        <v>407.89980962499993</v>
      </c>
      <c r="K114" s="178">
        <f t="shared" si="48"/>
        <v>0.12157967499999998</v>
      </c>
      <c r="M114" s="113"/>
      <c r="O114" s="179" t="s">
        <v>119</v>
      </c>
      <c r="P114" s="171">
        <v>11020006</v>
      </c>
      <c r="Q114" s="170"/>
      <c r="R114" s="365">
        <f>Input!P110</f>
        <v>0</v>
      </c>
      <c r="S114" s="113"/>
      <c r="T114" s="113"/>
      <c r="U114" s="179" t="s">
        <v>119</v>
      </c>
      <c r="V114" s="171" t="s">
        <v>788</v>
      </c>
      <c r="W114" s="170"/>
      <c r="X114" s="173">
        <f>Input!Q112</f>
        <v>0</v>
      </c>
      <c r="Y114" s="141">
        <f t="shared" si="41"/>
        <v>0</v>
      </c>
      <c r="AB114" s="179" t="s">
        <v>119</v>
      </c>
      <c r="AC114" s="171" t="s">
        <v>788</v>
      </c>
      <c r="AD114" s="170">
        <f>Input!R112</f>
        <v>0</v>
      </c>
      <c r="AE114" s="192">
        <f t="shared" si="42"/>
        <v>0</v>
      </c>
    </row>
    <row r="115" spans="1:31" x14ac:dyDescent="0.3">
      <c r="A115" s="179" t="s">
        <v>119</v>
      </c>
      <c r="B115" s="171" t="s">
        <v>801</v>
      </c>
      <c r="C115" s="173">
        <f t="shared" si="78"/>
        <v>6710</v>
      </c>
      <c r="D115" s="173">
        <v>2</v>
      </c>
      <c r="E115" s="178">
        <f t="shared" si="46"/>
        <v>2.9806259314456036E-4</v>
      </c>
      <c r="F115" s="187">
        <f t="shared" si="79"/>
        <v>155</v>
      </c>
      <c r="G115" s="173">
        <f t="shared" si="47"/>
        <v>1040050</v>
      </c>
      <c r="H115" s="178">
        <f t="shared" si="80"/>
        <v>1165.4280274999999</v>
      </c>
      <c r="I115" s="208">
        <f t="shared" si="81"/>
        <v>0.35</v>
      </c>
      <c r="J115" s="204">
        <f t="shared" si="53"/>
        <v>407.89980962499993</v>
      </c>
      <c r="K115" s="178">
        <f t="shared" si="48"/>
        <v>0.12157967499999998</v>
      </c>
      <c r="M115" s="113"/>
      <c r="O115" s="179" t="s">
        <v>119</v>
      </c>
      <c r="P115" s="171">
        <v>11020007</v>
      </c>
      <c r="Q115" s="170"/>
      <c r="R115" s="365">
        <f>Input!P111</f>
        <v>0</v>
      </c>
      <c r="S115" s="113"/>
      <c r="T115" s="113"/>
      <c r="U115" s="179" t="s">
        <v>119</v>
      </c>
      <c r="V115" s="171" t="s">
        <v>801</v>
      </c>
      <c r="W115" s="170"/>
      <c r="X115" s="173">
        <f>Input!Q113</f>
        <v>0</v>
      </c>
      <c r="Y115" s="141">
        <f t="shared" si="41"/>
        <v>0</v>
      </c>
      <c r="AB115" s="179" t="s">
        <v>119</v>
      </c>
      <c r="AC115" s="171" t="s">
        <v>801</v>
      </c>
      <c r="AD115" s="170">
        <f>Input!R113</f>
        <v>0</v>
      </c>
      <c r="AE115" s="192">
        <f t="shared" si="42"/>
        <v>0</v>
      </c>
    </row>
    <row r="116" spans="1:31" x14ac:dyDescent="0.3">
      <c r="A116" s="179" t="s">
        <v>337</v>
      </c>
      <c r="B116" s="171" t="s">
        <v>748</v>
      </c>
      <c r="C116" s="172">
        <v>1414</v>
      </c>
      <c r="D116" s="173">
        <v>1397</v>
      </c>
      <c r="E116" s="178">
        <f t="shared" si="46"/>
        <v>0.98797736916548795</v>
      </c>
      <c r="F116" s="185">
        <v>310</v>
      </c>
      <c r="G116" s="173">
        <f t="shared" si="47"/>
        <v>438340</v>
      </c>
      <c r="H116" s="186">
        <f>(G116/1000000)*1120.55</f>
        <v>491.18188699999996</v>
      </c>
      <c r="I116" s="207">
        <v>0.35</v>
      </c>
      <c r="J116" s="204">
        <f t="shared" si="53"/>
        <v>171.91366044999998</v>
      </c>
      <c r="K116" s="178">
        <f t="shared" si="48"/>
        <v>169.84680597499997</v>
      </c>
      <c r="M116" s="113"/>
      <c r="O116" s="179" t="s">
        <v>119</v>
      </c>
      <c r="P116" s="171">
        <v>11020010</v>
      </c>
      <c r="Q116" s="170"/>
      <c r="R116" s="365">
        <f>Input!P112</f>
        <v>0</v>
      </c>
      <c r="S116" s="113"/>
      <c r="T116" s="113"/>
      <c r="U116" s="179" t="s">
        <v>337</v>
      </c>
      <c r="V116" s="171" t="s">
        <v>748</v>
      </c>
      <c r="W116" s="170"/>
      <c r="X116" s="173">
        <f>Input!Q114</f>
        <v>0</v>
      </c>
      <c r="Y116" s="141">
        <f t="shared" si="41"/>
        <v>0</v>
      </c>
      <c r="AB116" s="179" t="s">
        <v>337</v>
      </c>
      <c r="AC116" s="171" t="s">
        <v>748</v>
      </c>
      <c r="AD116" s="170">
        <f>Input!R114</f>
        <v>0</v>
      </c>
      <c r="AE116" s="192">
        <f t="shared" si="42"/>
        <v>0</v>
      </c>
    </row>
    <row r="117" spans="1:31" x14ac:dyDescent="0.3">
      <c r="A117" s="179" t="s">
        <v>337</v>
      </c>
      <c r="B117" s="171" t="s">
        <v>749</v>
      </c>
      <c r="C117" s="173">
        <f>$C$116</f>
        <v>1414</v>
      </c>
      <c r="D117" s="173">
        <v>17</v>
      </c>
      <c r="E117" s="178">
        <f t="shared" si="46"/>
        <v>1.2022630834512023E-2</v>
      </c>
      <c r="F117" s="187">
        <f>$F$116</f>
        <v>310</v>
      </c>
      <c r="G117" s="173">
        <f t="shared" si="47"/>
        <v>438340</v>
      </c>
      <c r="H117" s="178">
        <f>$H$116</f>
        <v>491.18188699999996</v>
      </c>
      <c r="I117" s="208">
        <f>$I$116</f>
        <v>0.35</v>
      </c>
      <c r="J117" s="204">
        <f t="shared" si="53"/>
        <v>171.91366044999998</v>
      </c>
      <c r="K117" s="178">
        <f t="shared" si="48"/>
        <v>2.066854475</v>
      </c>
      <c r="M117" s="113"/>
      <c r="O117" s="179" t="s">
        <v>119</v>
      </c>
      <c r="P117" s="171">
        <v>13010002</v>
      </c>
      <c r="Q117" s="170"/>
      <c r="R117" s="365">
        <f>Input!P113</f>
        <v>0</v>
      </c>
      <c r="S117" s="113"/>
      <c r="T117" s="113"/>
      <c r="U117" s="179" t="s">
        <v>337</v>
      </c>
      <c r="V117" s="171" t="s">
        <v>749</v>
      </c>
      <c r="W117" s="170"/>
      <c r="X117" s="173">
        <f>Input!Q115</f>
        <v>0</v>
      </c>
      <c r="Y117" s="141">
        <f t="shared" si="41"/>
        <v>0</v>
      </c>
      <c r="AB117" s="179" t="s">
        <v>337</v>
      </c>
      <c r="AC117" s="171" t="s">
        <v>749</v>
      </c>
      <c r="AD117" s="170">
        <f>Input!R115</f>
        <v>0</v>
      </c>
      <c r="AE117" s="192">
        <f t="shared" si="42"/>
        <v>0</v>
      </c>
    </row>
    <row r="118" spans="1:31" x14ac:dyDescent="0.3">
      <c r="A118" s="179" t="s">
        <v>318</v>
      </c>
      <c r="B118" s="171" t="s">
        <v>752</v>
      </c>
      <c r="C118" s="172">
        <v>572662</v>
      </c>
      <c r="D118" s="173">
        <v>327516</v>
      </c>
      <c r="E118" s="178">
        <f t="shared" si="46"/>
        <v>0.57191851388777326</v>
      </c>
      <c r="F118" s="185">
        <v>152</v>
      </c>
      <c r="G118" s="173">
        <f t="shared" si="47"/>
        <v>87044624</v>
      </c>
      <c r="H118" s="186">
        <f>(G118/1000000)*1120.55</f>
        <v>97537.853423199995</v>
      </c>
      <c r="I118" s="207">
        <v>0.35</v>
      </c>
      <c r="J118" s="204">
        <f t="shared" si="53"/>
        <v>34138.248698119998</v>
      </c>
      <c r="K118" s="178">
        <f t="shared" si="48"/>
        <v>19524.29646216</v>
      </c>
      <c r="M118" s="113"/>
      <c r="O118" s="179" t="s">
        <v>337</v>
      </c>
      <c r="P118" s="171">
        <v>10180001</v>
      </c>
      <c r="Q118" s="170"/>
      <c r="R118" s="365">
        <f>Input!P114</f>
        <v>0</v>
      </c>
      <c r="S118" s="113"/>
      <c r="T118" s="113"/>
      <c r="U118" s="179" t="s">
        <v>318</v>
      </c>
      <c r="V118" s="171" t="s">
        <v>752</v>
      </c>
      <c r="W118" s="170"/>
      <c r="X118" s="173">
        <f>Input!Q116</f>
        <v>0</v>
      </c>
      <c r="Y118" s="141">
        <f t="shared" si="41"/>
        <v>0</v>
      </c>
      <c r="AB118" s="179" t="s">
        <v>318</v>
      </c>
      <c r="AC118" s="171" t="s">
        <v>752</v>
      </c>
      <c r="AD118" s="170">
        <f>Input!R116</f>
        <v>0</v>
      </c>
      <c r="AE118" s="192">
        <f t="shared" si="42"/>
        <v>0</v>
      </c>
    </row>
    <row r="119" spans="1:31" x14ac:dyDescent="0.3">
      <c r="A119" s="179" t="s">
        <v>318</v>
      </c>
      <c r="B119" s="171" t="s">
        <v>753</v>
      </c>
      <c r="C119" s="173">
        <f>$C$118</f>
        <v>572662</v>
      </c>
      <c r="D119" s="173">
        <v>54826</v>
      </c>
      <c r="E119" s="178">
        <f t="shared" si="46"/>
        <v>9.5738847697245499E-2</v>
      </c>
      <c r="F119" s="187">
        <f>$F$118</f>
        <v>152</v>
      </c>
      <c r="G119" s="173">
        <f t="shared" si="47"/>
        <v>87044624</v>
      </c>
      <c r="H119" s="178">
        <f>$H$118</f>
        <v>97537.853423199995</v>
      </c>
      <c r="I119" s="208">
        <f>$I$118</f>
        <v>0.35</v>
      </c>
      <c r="J119" s="204">
        <f t="shared" si="53"/>
        <v>34138.248698119998</v>
      </c>
      <c r="K119" s="178">
        <f t="shared" si="48"/>
        <v>3268.3565927599998</v>
      </c>
      <c r="M119" s="113"/>
      <c r="O119" s="179" t="s">
        <v>337</v>
      </c>
      <c r="P119" s="171">
        <v>10180002</v>
      </c>
      <c r="Q119" s="170"/>
      <c r="R119" s="365">
        <f>Input!P115</f>
        <v>0</v>
      </c>
      <c r="S119" s="113"/>
      <c r="T119" s="113"/>
      <c r="U119" s="179" t="s">
        <v>318</v>
      </c>
      <c r="V119" s="171" t="s">
        <v>753</v>
      </c>
      <c r="W119" s="170"/>
      <c r="X119" s="173">
        <f>Input!Q117</f>
        <v>0</v>
      </c>
      <c r="Y119" s="141">
        <f t="shared" si="41"/>
        <v>0</v>
      </c>
      <c r="AB119" s="179" t="s">
        <v>318</v>
      </c>
      <c r="AC119" s="171" t="s">
        <v>753</v>
      </c>
      <c r="AD119" s="170">
        <f>Input!R117</f>
        <v>0</v>
      </c>
      <c r="AE119" s="192">
        <f t="shared" si="42"/>
        <v>0</v>
      </c>
    </row>
    <row r="120" spans="1:31" x14ac:dyDescent="0.3">
      <c r="A120" s="179" t="s">
        <v>318</v>
      </c>
      <c r="B120" s="171" t="s">
        <v>754</v>
      </c>
      <c r="C120" s="173">
        <f t="shared" ref="C120:C121" si="82">$C$118</f>
        <v>572662</v>
      </c>
      <c r="D120" s="173">
        <v>189160</v>
      </c>
      <c r="E120" s="178">
        <f t="shared" si="46"/>
        <v>0.33031701073233427</v>
      </c>
      <c r="F120" s="187">
        <f t="shared" ref="F120:F121" si="83">$F$118</f>
        <v>152</v>
      </c>
      <c r="G120" s="173">
        <f t="shared" si="47"/>
        <v>87044624</v>
      </c>
      <c r="H120" s="178">
        <f t="shared" ref="H120:H121" si="84">$H$118</f>
        <v>97537.853423199995</v>
      </c>
      <c r="I120" s="208">
        <f t="shared" ref="I120:I121" si="85">$I$118</f>
        <v>0.35</v>
      </c>
      <c r="J120" s="204">
        <f t="shared" si="53"/>
        <v>34138.248698119998</v>
      </c>
      <c r="K120" s="178">
        <f t="shared" si="48"/>
        <v>11276.4442616</v>
      </c>
      <c r="M120" s="113"/>
      <c r="N120" s="81" t="s">
        <v>870</v>
      </c>
      <c r="O120" s="179" t="s">
        <v>318</v>
      </c>
      <c r="P120" s="171">
        <v>10190002</v>
      </c>
      <c r="Q120" s="170"/>
      <c r="R120" s="365">
        <f>Input!P116</f>
        <v>0</v>
      </c>
      <c r="S120" s="113"/>
      <c r="T120" s="113"/>
      <c r="U120" s="179" t="s">
        <v>318</v>
      </c>
      <c r="V120" s="171" t="s">
        <v>754</v>
      </c>
      <c r="W120" s="173" t="s">
        <v>740</v>
      </c>
      <c r="X120" s="173">
        <f>Input!Q118</f>
        <v>52400</v>
      </c>
      <c r="Y120" s="141">
        <f t="shared" si="41"/>
        <v>18340</v>
      </c>
      <c r="AB120" s="179" t="s">
        <v>318</v>
      </c>
      <c r="AC120" s="171" t="s">
        <v>754</v>
      </c>
      <c r="AD120" s="170">
        <f>Input!R118</f>
        <v>0</v>
      </c>
      <c r="AE120" s="192">
        <f t="shared" si="42"/>
        <v>0</v>
      </c>
    </row>
    <row r="121" spans="1:31" x14ac:dyDescent="0.3">
      <c r="A121" s="179" t="s">
        <v>318</v>
      </c>
      <c r="B121" s="171" t="s">
        <v>755</v>
      </c>
      <c r="C121" s="173">
        <f t="shared" si="82"/>
        <v>572662</v>
      </c>
      <c r="D121" s="173">
        <v>1160</v>
      </c>
      <c r="E121" s="178">
        <f t="shared" si="46"/>
        <v>2.0256276826470065E-3</v>
      </c>
      <c r="F121" s="187">
        <f t="shared" si="83"/>
        <v>152</v>
      </c>
      <c r="G121" s="173">
        <f t="shared" si="47"/>
        <v>87044624</v>
      </c>
      <c r="H121" s="178">
        <f t="shared" si="84"/>
        <v>97537.853423199995</v>
      </c>
      <c r="I121" s="208">
        <f t="shared" si="85"/>
        <v>0.35</v>
      </c>
      <c r="J121" s="204">
        <f t="shared" si="53"/>
        <v>34138.248698119998</v>
      </c>
      <c r="K121" s="178">
        <f t="shared" si="48"/>
        <v>69.151381599999993</v>
      </c>
      <c r="M121" s="113"/>
      <c r="O121" s="179" t="s">
        <v>318</v>
      </c>
      <c r="P121" s="171">
        <v>10190003</v>
      </c>
      <c r="Q121" s="170"/>
      <c r="R121" s="365">
        <f>Input!P117</f>
        <v>0</v>
      </c>
      <c r="S121" s="113"/>
      <c r="T121" s="113"/>
      <c r="U121" s="179" t="s">
        <v>318</v>
      </c>
      <c r="V121" s="171" t="s">
        <v>755</v>
      </c>
      <c r="W121" s="170"/>
      <c r="X121" s="173">
        <f>Input!Q119</f>
        <v>0</v>
      </c>
      <c r="Y121" s="141">
        <f t="shared" si="41"/>
        <v>0</v>
      </c>
      <c r="AB121" s="179" t="s">
        <v>318</v>
      </c>
      <c r="AC121" s="171" t="s">
        <v>755</v>
      </c>
      <c r="AD121" s="170">
        <f>Input!R119</f>
        <v>0</v>
      </c>
      <c r="AE121" s="192">
        <f t="shared" si="42"/>
        <v>0</v>
      </c>
    </row>
    <row r="122" spans="1:31" x14ac:dyDescent="0.3">
      <c r="A122" s="179" t="s">
        <v>82</v>
      </c>
      <c r="B122" s="171" t="s">
        <v>786</v>
      </c>
      <c r="C122" s="172">
        <v>1395</v>
      </c>
      <c r="D122" s="173">
        <v>1</v>
      </c>
      <c r="E122" s="178">
        <f t="shared" si="46"/>
        <v>7.1684587813620072E-4</v>
      </c>
      <c r="F122" s="185">
        <v>325</v>
      </c>
      <c r="G122" s="173">
        <f t="shared" si="47"/>
        <v>453375</v>
      </c>
      <c r="H122" s="186">
        <f>(G122/1000000)*1120.55</f>
        <v>508.02935624999992</v>
      </c>
      <c r="I122" s="207">
        <v>0.35</v>
      </c>
      <c r="J122" s="204">
        <f t="shared" si="53"/>
        <v>177.81027468749997</v>
      </c>
      <c r="K122" s="178">
        <f t="shared" si="48"/>
        <v>0.12746256249999999</v>
      </c>
      <c r="M122" s="113"/>
      <c r="O122" s="179" t="s">
        <v>318</v>
      </c>
      <c r="P122" s="171">
        <v>10190004</v>
      </c>
      <c r="Q122" s="170"/>
      <c r="R122" s="365">
        <f>Input!P118</f>
        <v>0</v>
      </c>
      <c r="S122" s="113"/>
      <c r="T122" s="113"/>
      <c r="U122" s="179" t="s">
        <v>82</v>
      </c>
      <c r="V122" s="171" t="s">
        <v>786</v>
      </c>
      <c r="W122" s="170"/>
      <c r="X122" s="173">
        <f>Input!Q120</f>
        <v>0</v>
      </c>
      <c r="Y122" s="141">
        <f t="shared" si="41"/>
        <v>0</v>
      </c>
      <c r="AB122" s="179" t="s">
        <v>82</v>
      </c>
      <c r="AC122" s="171" t="s">
        <v>786</v>
      </c>
      <c r="AD122" s="170">
        <f>Input!R120</f>
        <v>0</v>
      </c>
      <c r="AE122" s="192">
        <f t="shared" si="42"/>
        <v>0</v>
      </c>
    </row>
    <row r="123" spans="1:31" x14ac:dyDescent="0.3">
      <c r="A123" s="179" t="s">
        <v>82</v>
      </c>
      <c r="B123" s="171" t="s">
        <v>787</v>
      </c>
      <c r="C123" s="173">
        <f>$C$122</f>
        <v>1395</v>
      </c>
      <c r="D123" s="173">
        <v>954</v>
      </c>
      <c r="E123" s="178">
        <f t="shared" si="46"/>
        <v>0.68387096774193545</v>
      </c>
      <c r="F123" s="187">
        <f>$F$122</f>
        <v>325</v>
      </c>
      <c r="G123" s="173">
        <f t="shared" si="47"/>
        <v>453375</v>
      </c>
      <c r="H123" s="178">
        <f>$H$122</f>
        <v>508.02935624999992</v>
      </c>
      <c r="I123" s="208">
        <f>$I$122</f>
        <v>0.35</v>
      </c>
      <c r="J123" s="204">
        <f t="shared" si="53"/>
        <v>177.81027468749997</v>
      </c>
      <c r="K123" s="178">
        <f t="shared" si="48"/>
        <v>121.59928462499997</v>
      </c>
      <c r="M123" s="113"/>
      <c r="O123" s="179" t="s">
        <v>318</v>
      </c>
      <c r="P123" s="171">
        <v>10190005</v>
      </c>
      <c r="Q123" s="170"/>
      <c r="R123" s="365">
        <f>Input!P119</f>
        <v>0</v>
      </c>
      <c r="S123" s="113"/>
      <c r="T123" s="113"/>
      <c r="U123" s="179" t="s">
        <v>82</v>
      </c>
      <c r="V123" s="171" t="s">
        <v>787</v>
      </c>
      <c r="W123" s="170"/>
      <c r="X123" s="173">
        <f>Input!Q121</f>
        <v>0</v>
      </c>
      <c r="Y123" s="141">
        <f t="shared" si="41"/>
        <v>0</v>
      </c>
      <c r="AB123" s="179" t="s">
        <v>82</v>
      </c>
      <c r="AC123" s="171" t="s">
        <v>787</v>
      </c>
      <c r="AD123" s="170">
        <f>Input!R121</f>
        <v>0</v>
      </c>
      <c r="AE123" s="192">
        <f t="shared" si="42"/>
        <v>0</v>
      </c>
    </row>
    <row r="124" spans="1:31" x14ac:dyDescent="0.3">
      <c r="A124" s="179" t="s">
        <v>82</v>
      </c>
      <c r="B124" s="171" t="s">
        <v>789</v>
      </c>
      <c r="C124" s="173">
        <f t="shared" ref="C124:C127" si="86">$C$122</f>
        <v>1395</v>
      </c>
      <c r="D124" s="173">
        <v>81</v>
      </c>
      <c r="E124" s="178">
        <f t="shared" si="46"/>
        <v>5.8064516129032261E-2</v>
      </c>
      <c r="F124" s="187">
        <f t="shared" ref="F124:F127" si="87">$F$122</f>
        <v>325</v>
      </c>
      <c r="G124" s="173">
        <f t="shared" si="47"/>
        <v>453375</v>
      </c>
      <c r="H124" s="178">
        <f t="shared" ref="H124:H127" si="88">$H$122</f>
        <v>508.02935624999992</v>
      </c>
      <c r="I124" s="208">
        <f t="shared" ref="I124:I127" si="89">$I$122</f>
        <v>0.35</v>
      </c>
      <c r="J124" s="204">
        <f t="shared" si="53"/>
        <v>177.81027468749997</v>
      </c>
      <c r="K124" s="178">
        <f t="shared" si="48"/>
        <v>10.324467562499999</v>
      </c>
      <c r="M124" s="113"/>
      <c r="O124" s="179" t="s">
        <v>82</v>
      </c>
      <c r="P124" s="171">
        <v>11020008</v>
      </c>
      <c r="Q124" s="170"/>
      <c r="R124" s="365">
        <f>Input!P120</f>
        <v>0</v>
      </c>
      <c r="S124" s="113"/>
      <c r="T124" s="113"/>
      <c r="U124" s="179" t="s">
        <v>82</v>
      </c>
      <c r="V124" s="171" t="s">
        <v>789</v>
      </c>
      <c r="W124" s="170"/>
      <c r="X124" s="173">
        <f>Input!Q122</f>
        <v>0</v>
      </c>
      <c r="Y124" s="141">
        <f t="shared" si="41"/>
        <v>0</v>
      </c>
      <c r="AB124" s="179" t="s">
        <v>82</v>
      </c>
      <c r="AC124" s="171" t="s">
        <v>789</v>
      </c>
      <c r="AD124" s="170">
        <f>Input!R122</f>
        <v>0</v>
      </c>
      <c r="AE124" s="192">
        <f t="shared" si="42"/>
        <v>0</v>
      </c>
    </row>
    <row r="125" spans="1:31" x14ac:dyDescent="0.3">
      <c r="A125" s="179" t="s">
        <v>82</v>
      </c>
      <c r="B125" s="171" t="s">
        <v>790</v>
      </c>
      <c r="C125" s="173">
        <f t="shared" si="86"/>
        <v>1395</v>
      </c>
      <c r="D125" s="173">
        <v>125</v>
      </c>
      <c r="E125" s="178">
        <f t="shared" si="46"/>
        <v>8.9605734767025089E-2</v>
      </c>
      <c r="F125" s="187">
        <f t="shared" si="87"/>
        <v>325</v>
      </c>
      <c r="G125" s="173">
        <f t="shared" si="47"/>
        <v>453375</v>
      </c>
      <c r="H125" s="178">
        <f t="shared" si="88"/>
        <v>508.02935624999992</v>
      </c>
      <c r="I125" s="208">
        <f t="shared" si="89"/>
        <v>0.35</v>
      </c>
      <c r="J125" s="204">
        <f t="shared" si="53"/>
        <v>177.81027468749997</v>
      </c>
      <c r="K125" s="178">
        <f t="shared" si="48"/>
        <v>15.932820312499997</v>
      </c>
      <c r="M125" s="113"/>
      <c r="O125" s="179" t="s">
        <v>82</v>
      </c>
      <c r="P125" s="171">
        <v>11020009</v>
      </c>
      <c r="Q125" s="170"/>
      <c r="R125" s="365">
        <f>Input!P121</f>
        <v>0</v>
      </c>
      <c r="S125" s="113"/>
      <c r="T125" s="113"/>
      <c r="U125" s="179" t="s">
        <v>82</v>
      </c>
      <c r="V125" s="171" t="s">
        <v>790</v>
      </c>
      <c r="W125" s="170"/>
      <c r="X125" s="173">
        <f>Input!Q123</f>
        <v>0</v>
      </c>
      <c r="Y125" s="141">
        <f t="shared" si="41"/>
        <v>0</v>
      </c>
      <c r="AB125" s="179" t="s">
        <v>82</v>
      </c>
      <c r="AC125" s="171" t="s">
        <v>790</v>
      </c>
      <c r="AD125" s="170">
        <f>Input!R123</f>
        <v>0</v>
      </c>
      <c r="AE125" s="192">
        <f t="shared" si="42"/>
        <v>0</v>
      </c>
    </row>
    <row r="126" spans="1:31" x14ac:dyDescent="0.3">
      <c r="A126" s="179" t="s">
        <v>82</v>
      </c>
      <c r="B126" s="171" t="s">
        <v>792</v>
      </c>
      <c r="C126" s="173">
        <f t="shared" si="86"/>
        <v>1395</v>
      </c>
      <c r="D126" s="173">
        <v>8</v>
      </c>
      <c r="E126" s="178">
        <f t="shared" si="46"/>
        <v>5.7347670250896057E-3</v>
      </c>
      <c r="F126" s="187">
        <f t="shared" si="87"/>
        <v>325</v>
      </c>
      <c r="G126" s="173">
        <f t="shared" si="47"/>
        <v>453375</v>
      </c>
      <c r="H126" s="178">
        <f t="shared" si="88"/>
        <v>508.02935624999992</v>
      </c>
      <c r="I126" s="208">
        <f t="shared" si="89"/>
        <v>0.35</v>
      </c>
      <c r="J126" s="204">
        <f t="shared" si="53"/>
        <v>177.81027468749997</v>
      </c>
      <c r="K126" s="178">
        <f t="shared" si="48"/>
        <v>1.0197004999999999</v>
      </c>
      <c r="M126" s="113"/>
      <c r="O126" s="179" t="s">
        <v>82</v>
      </c>
      <c r="P126" s="171">
        <v>11020011</v>
      </c>
      <c r="Q126" s="170"/>
      <c r="R126" s="365">
        <f>Input!P122</f>
        <v>0</v>
      </c>
      <c r="S126" s="113"/>
      <c r="T126" s="113"/>
      <c r="U126" s="179" t="s">
        <v>82</v>
      </c>
      <c r="V126" s="171" t="s">
        <v>792</v>
      </c>
      <c r="W126" s="170"/>
      <c r="X126" s="173">
        <f>Input!Q124</f>
        <v>0</v>
      </c>
      <c r="Y126" s="141">
        <f t="shared" si="41"/>
        <v>0</v>
      </c>
      <c r="AB126" s="179" t="s">
        <v>82</v>
      </c>
      <c r="AC126" s="171" t="s">
        <v>792</v>
      </c>
      <c r="AD126" s="170">
        <f>Input!R124</f>
        <v>0</v>
      </c>
      <c r="AE126" s="192">
        <f t="shared" si="42"/>
        <v>0</v>
      </c>
    </row>
    <row r="127" spans="1:31" x14ac:dyDescent="0.3">
      <c r="A127" s="179" t="s">
        <v>82</v>
      </c>
      <c r="B127" s="171" t="s">
        <v>793</v>
      </c>
      <c r="C127" s="173">
        <f t="shared" si="86"/>
        <v>1395</v>
      </c>
      <c r="D127" s="173">
        <v>226</v>
      </c>
      <c r="E127" s="178">
        <f t="shared" si="46"/>
        <v>0.16200716845878135</v>
      </c>
      <c r="F127" s="187">
        <f t="shared" si="87"/>
        <v>325</v>
      </c>
      <c r="G127" s="173">
        <f t="shared" si="47"/>
        <v>453375</v>
      </c>
      <c r="H127" s="178">
        <f t="shared" si="88"/>
        <v>508.02935624999992</v>
      </c>
      <c r="I127" s="208">
        <f t="shared" si="89"/>
        <v>0.35</v>
      </c>
      <c r="J127" s="204">
        <f t="shared" si="53"/>
        <v>177.81027468749997</v>
      </c>
      <c r="K127" s="178">
        <f t="shared" si="48"/>
        <v>28.806539124999993</v>
      </c>
      <c r="M127" s="113"/>
      <c r="O127" s="179" t="s">
        <v>82</v>
      </c>
      <c r="P127" s="171">
        <v>11020012</v>
      </c>
      <c r="Q127" s="170"/>
      <c r="R127" s="365">
        <f>Input!P123</f>
        <v>0</v>
      </c>
      <c r="S127" s="113"/>
      <c r="T127" s="113"/>
      <c r="U127" s="179" t="s">
        <v>82</v>
      </c>
      <c r="V127" s="171" t="s">
        <v>793</v>
      </c>
      <c r="W127" s="170"/>
      <c r="X127" s="173">
        <f>Input!Q125</f>
        <v>0</v>
      </c>
      <c r="Y127" s="141">
        <f t="shared" si="41"/>
        <v>0</v>
      </c>
      <c r="AB127" s="179" t="s">
        <v>82</v>
      </c>
      <c r="AC127" s="171" t="s">
        <v>793</v>
      </c>
      <c r="AD127" s="170">
        <f>Input!R125</f>
        <v>0</v>
      </c>
      <c r="AE127" s="192">
        <f t="shared" si="42"/>
        <v>0</v>
      </c>
    </row>
    <row r="128" spans="1:31" x14ac:dyDescent="0.3">
      <c r="A128" s="179" t="s">
        <v>315</v>
      </c>
      <c r="B128" s="171" t="s">
        <v>769</v>
      </c>
      <c r="C128" s="172">
        <v>8260</v>
      </c>
      <c r="D128" s="173">
        <v>32</v>
      </c>
      <c r="E128" s="178">
        <f t="shared" si="46"/>
        <v>3.87409200968523E-3</v>
      </c>
      <c r="F128" s="185">
        <v>334</v>
      </c>
      <c r="G128" s="173">
        <f t="shared" si="47"/>
        <v>2758840</v>
      </c>
      <c r="H128" s="186">
        <f>(G128/1000000)*1120.55</f>
        <v>3091.4181619999999</v>
      </c>
      <c r="I128" s="207">
        <v>0.35</v>
      </c>
      <c r="J128" s="204">
        <f t="shared" si="53"/>
        <v>1081.9963567</v>
      </c>
      <c r="K128" s="178">
        <f t="shared" si="48"/>
        <v>4.1917534400000003</v>
      </c>
      <c r="M128" s="113"/>
      <c r="O128" s="179" t="s">
        <v>82</v>
      </c>
      <c r="P128" s="171">
        <v>11030001</v>
      </c>
      <c r="Q128" s="170"/>
      <c r="R128" s="365">
        <f>Input!P124</f>
        <v>0</v>
      </c>
      <c r="S128" s="113"/>
      <c r="T128" s="113"/>
      <c r="U128" s="179" t="s">
        <v>315</v>
      </c>
      <c r="V128" s="171" t="s">
        <v>769</v>
      </c>
      <c r="W128" s="170"/>
      <c r="X128" s="173">
        <f>Input!Q126</f>
        <v>0</v>
      </c>
      <c r="Y128" s="141">
        <f t="shared" si="41"/>
        <v>0</v>
      </c>
      <c r="AB128" s="179" t="s">
        <v>315</v>
      </c>
      <c r="AC128" s="171" t="s">
        <v>769</v>
      </c>
      <c r="AD128" s="170">
        <f>Input!R126</f>
        <v>0</v>
      </c>
      <c r="AE128" s="192">
        <f t="shared" si="42"/>
        <v>0</v>
      </c>
    </row>
    <row r="129" spans="1:31" x14ac:dyDescent="0.3">
      <c r="A129" s="179" t="s">
        <v>315</v>
      </c>
      <c r="B129" s="171" t="s">
        <v>771</v>
      </c>
      <c r="C129" s="173">
        <f>$C$128</f>
        <v>8260</v>
      </c>
      <c r="D129" s="173">
        <v>3243</v>
      </c>
      <c r="E129" s="178">
        <f t="shared" si="46"/>
        <v>0.39261501210653754</v>
      </c>
      <c r="F129" s="187">
        <f>$F$128</f>
        <v>334</v>
      </c>
      <c r="G129" s="173">
        <f t="shared" si="47"/>
        <v>2758840</v>
      </c>
      <c r="H129" s="178">
        <f>$H$128</f>
        <v>3091.4181619999999</v>
      </c>
      <c r="I129" s="208">
        <f>$I$128</f>
        <v>0.35</v>
      </c>
      <c r="J129" s="204">
        <f t="shared" si="53"/>
        <v>1081.9963567</v>
      </c>
      <c r="K129" s="178">
        <f t="shared" si="48"/>
        <v>424.80801268499999</v>
      </c>
      <c r="M129" s="113"/>
      <c r="O129" s="179" t="s">
        <v>82</v>
      </c>
      <c r="P129" s="171">
        <v>11030002</v>
      </c>
      <c r="Q129" s="170"/>
      <c r="R129" s="365">
        <f>Input!P125</f>
        <v>0</v>
      </c>
      <c r="S129" s="113"/>
      <c r="T129" s="113"/>
      <c r="U129" s="179" t="s">
        <v>315</v>
      </c>
      <c r="V129" s="171" t="s">
        <v>771</v>
      </c>
      <c r="W129" s="170"/>
      <c r="X129" s="173">
        <f>Input!Q127</f>
        <v>0</v>
      </c>
      <c r="Y129" s="141">
        <f t="shared" si="41"/>
        <v>0</v>
      </c>
      <c r="AB129" s="179" t="s">
        <v>315</v>
      </c>
      <c r="AC129" s="171" t="s">
        <v>771</v>
      </c>
      <c r="AD129" s="170">
        <f>Input!R127</f>
        <v>0</v>
      </c>
      <c r="AE129" s="192">
        <f t="shared" si="42"/>
        <v>0</v>
      </c>
    </row>
    <row r="130" spans="1:31" x14ac:dyDescent="0.3">
      <c r="A130" s="179" t="s">
        <v>315</v>
      </c>
      <c r="B130" s="171" t="s">
        <v>774</v>
      </c>
      <c r="C130" s="173">
        <f t="shared" ref="C130:C133" si="90">$C$128</f>
        <v>8260</v>
      </c>
      <c r="D130" s="173">
        <v>4093</v>
      </c>
      <c r="E130" s="178">
        <f t="shared" si="46"/>
        <v>0.49552058111380143</v>
      </c>
      <c r="F130" s="187">
        <f t="shared" ref="F130:F133" si="91">$F$128</f>
        <v>334</v>
      </c>
      <c r="G130" s="173">
        <f t="shared" si="47"/>
        <v>2758840</v>
      </c>
      <c r="H130" s="178">
        <f t="shared" ref="H130:H133" si="92">$H$128</f>
        <v>3091.4181619999999</v>
      </c>
      <c r="I130" s="208">
        <f t="shared" ref="I130:I133" si="93">$I$128</f>
        <v>0.35</v>
      </c>
      <c r="J130" s="204">
        <f t="shared" si="53"/>
        <v>1081.9963567</v>
      </c>
      <c r="K130" s="178">
        <f t="shared" si="48"/>
        <v>536.15146343499998</v>
      </c>
      <c r="M130" s="113"/>
      <c r="O130" s="179" t="s">
        <v>315</v>
      </c>
      <c r="P130" s="171">
        <v>10250001</v>
      </c>
      <c r="Q130" s="170"/>
      <c r="R130" s="365">
        <f>Input!P126</f>
        <v>0</v>
      </c>
      <c r="S130" s="113"/>
      <c r="T130" s="113"/>
      <c r="U130" s="179" t="s">
        <v>315</v>
      </c>
      <c r="V130" s="171" t="s">
        <v>774</v>
      </c>
      <c r="W130" s="170"/>
      <c r="X130" s="173">
        <f>Input!Q128</f>
        <v>0</v>
      </c>
      <c r="Y130" s="141">
        <f t="shared" si="41"/>
        <v>0</v>
      </c>
      <c r="AB130" s="179" t="s">
        <v>315</v>
      </c>
      <c r="AC130" s="171" t="s">
        <v>774</v>
      </c>
      <c r="AD130" s="170">
        <f>Input!R128</f>
        <v>0</v>
      </c>
      <c r="AE130" s="192">
        <f t="shared" si="42"/>
        <v>0</v>
      </c>
    </row>
    <row r="131" spans="1:31" x14ac:dyDescent="0.3">
      <c r="A131" s="179" t="s">
        <v>315</v>
      </c>
      <c r="B131" s="171" t="s">
        <v>775</v>
      </c>
      <c r="C131" s="173">
        <f t="shared" si="90"/>
        <v>8260</v>
      </c>
      <c r="D131" s="173">
        <v>755</v>
      </c>
      <c r="E131" s="178">
        <f t="shared" si="46"/>
        <v>9.1404358353510892E-2</v>
      </c>
      <c r="F131" s="187">
        <f t="shared" si="91"/>
        <v>334</v>
      </c>
      <c r="G131" s="173">
        <f t="shared" si="47"/>
        <v>2758840</v>
      </c>
      <c r="H131" s="178">
        <f t="shared" si="92"/>
        <v>3091.4181619999999</v>
      </c>
      <c r="I131" s="208">
        <f t="shared" si="93"/>
        <v>0.35</v>
      </c>
      <c r="J131" s="204">
        <f t="shared" si="53"/>
        <v>1081.9963567</v>
      </c>
      <c r="K131" s="178">
        <f t="shared" si="48"/>
        <v>98.899182724999989</v>
      </c>
      <c r="M131" s="113"/>
      <c r="O131" s="179" t="s">
        <v>315</v>
      </c>
      <c r="P131" s="171">
        <v>10250003</v>
      </c>
      <c r="Q131" s="170"/>
      <c r="R131" s="365">
        <f>Input!P127</f>
        <v>0</v>
      </c>
      <c r="S131" s="113"/>
      <c r="T131" s="113"/>
      <c r="U131" s="179" t="s">
        <v>315</v>
      </c>
      <c r="V131" s="171" t="s">
        <v>775</v>
      </c>
      <c r="W131" s="170"/>
      <c r="X131" s="173">
        <f>Input!Q129</f>
        <v>0</v>
      </c>
      <c r="Y131" s="141">
        <f t="shared" si="41"/>
        <v>0</v>
      </c>
      <c r="AB131" s="179" t="s">
        <v>315</v>
      </c>
      <c r="AC131" s="171" t="s">
        <v>775</v>
      </c>
      <c r="AD131" s="170">
        <f>Input!R129</f>
        <v>0</v>
      </c>
      <c r="AE131" s="192">
        <f t="shared" si="42"/>
        <v>0</v>
      </c>
    </row>
    <row r="132" spans="1:31" x14ac:dyDescent="0.3">
      <c r="A132" s="179" t="s">
        <v>315</v>
      </c>
      <c r="B132" s="171" t="s">
        <v>777</v>
      </c>
      <c r="C132" s="173">
        <f t="shared" si="90"/>
        <v>8260</v>
      </c>
      <c r="D132" s="173">
        <v>135</v>
      </c>
      <c r="E132" s="178">
        <f t="shared" si="46"/>
        <v>1.6343825665859565E-2</v>
      </c>
      <c r="F132" s="187">
        <f t="shared" si="91"/>
        <v>334</v>
      </c>
      <c r="G132" s="173">
        <f t="shared" si="47"/>
        <v>2758840</v>
      </c>
      <c r="H132" s="178">
        <f t="shared" si="92"/>
        <v>3091.4181619999999</v>
      </c>
      <c r="I132" s="208">
        <f t="shared" si="93"/>
        <v>0.35</v>
      </c>
      <c r="J132" s="204">
        <f t="shared" si="53"/>
        <v>1081.9963567</v>
      </c>
      <c r="K132" s="178">
        <f t="shared" si="48"/>
        <v>17.683959824999999</v>
      </c>
      <c r="M132" s="113"/>
      <c r="O132" s="179" t="s">
        <v>315</v>
      </c>
      <c r="P132" s="171">
        <v>10250012</v>
      </c>
      <c r="Q132" s="170"/>
      <c r="R132" s="365">
        <f>Input!P128</f>
        <v>0</v>
      </c>
      <c r="S132" s="113"/>
      <c r="T132" s="113"/>
      <c r="U132" s="179" t="s">
        <v>315</v>
      </c>
      <c r="V132" s="171" t="s">
        <v>777</v>
      </c>
      <c r="W132" s="170"/>
      <c r="X132" s="173">
        <f>Input!Q130</f>
        <v>0</v>
      </c>
      <c r="Y132" s="141">
        <f t="shared" si="41"/>
        <v>0</v>
      </c>
      <c r="AB132" s="179" t="s">
        <v>315</v>
      </c>
      <c r="AC132" s="171" t="s">
        <v>777</v>
      </c>
      <c r="AD132" s="170">
        <f>Input!R130</f>
        <v>0</v>
      </c>
      <c r="AE132" s="192">
        <f t="shared" si="42"/>
        <v>0</v>
      </c>
    </row>
    <row r="133" spans="1:31" x14ac:dyDescent="0.3">
      <c r="A133" s="179" t="s">
        <v>315</v>
      </c>
      <c r="B133" s="171" t="s">
        <v>789</v>
      </c>
      <c r="C133" s="173">
        <f t="shared" si="90"/>
        <v>8260</v>
      </c>
      <c r="D133" s="173">
        <v>2</v>
      </c>
      <c r="E133" s="178">
        <f t="shared" si="46"/>
        <v>2.4213075060532688E-4</v>
      </c>
      <c r="F133" s="187">
        <f t="shared" si="91"/>
        <v>334</v>
      </c>
      <c r="G133" s="173">
        <f t="shared" si="47"/>
        <v>2758840</v>
      </c>
      <c r="H133" s="178">
        <f t="shared" si="92"/>
        <v>3091.4181619999999</v>
      </c>
      <c r="I133" s="208">
        <f t="shared" si="93"/>
        <v>0.35</v>
      </c>
      <c r="J133" s="204">
        <f t="shared" si="53"/>
        <v>1081.9963567</v>
      </c>
      <c r="K133" s="178">
        <f t="shared" si="48"/>
        <v>0.26198459000000002</v>
      </c>
      <c r="M133" s="113"/>
      <c r="O133" s="179" t="s">
        <v>315</v>
      </c>
      <c r="P133" s="171">
        <v>10250013</v>
      </c>
      <c r="Q133" s="170"/>
      <c r="R133" s="365">
        <f>Input!P129</f>
        <v>0</v>
      </c>
      <c r="S133" s="113"/>
      <c r="T133" s="113"/>
      <c r="U133" s="179" t="s">
        <v>315</v>
      </c>
      <c r="V133" s="171" t="s">
        <v>789</v>
      </c>
      <c r="W133" s="170"/>
      <c r="X133" s="173">
        <f>Input!Q131</f>
        <v>0</v>
      </c>
      <c r="Y133" s="141">
        <f t="shared" ref="Y133:Y196" si="94">X133*I133</f>
        <v>0</v>
      </c>
      <c r="AB133" s="179" t="s">
        <v>315</v>
      </c>
      <c r="AC133" s="171" t="s">
        <v>789</v>
      </c>
      <c r="AD133" s="170">
        <f>Input!R131</f>
        <v>0</v>
      </c>
      <c r="AE133" s="192">
        <f t="shared" ref="AE133:AE196" si="95">AD133*I133</f>
        <v>0</v>
      </c>
    </row>
    <row r="134" spans="1:31" x14ac:dyDescent="0.3">
      <c r="A134" s="179" t="s">
        <v>288</v>
      </c>
      <c r="B134" s="171" t="s">
        <v>832</v>
      </c>
      <c r="C134" s="172">
        <v>51361</v>
      </c>
      <c r="D134" s="173">
        <v>12201</v>
      </c>
      <c r="E134" s="178">
        <f t="shared" ref="E134:E197" si="96">D134/C134</f>
        <v>0.23755378594653531</v>
      </c>
      <c r="F134" s="185">
        <v>169</v>
      </c>
      <c r="G134" s="173">
        <f t="shared" ref="G134:G198" si="97">F134*C134</f>
        <v>8680009</v>
      </c>
      <c r="H134" s="186">
        <f>(G134/1000000)*1120.55</f>
        <v>9726.3840849499993</v>
      </c>
      <c r="I134" s="207">
        <v>0.35</v>
      </c>
      <c r="J134" s="204">
        <f t="shared" si="53"/>
        <v>3404.2344297324994</v>
      </c>
      <c r="K134" s="178">
        <f t="shared" ref="K134:K198" si="98">J134*E134</f>
        <v>808.68877703249984</v>
      </c>
      <c r="M134" s="113"/>
      <c r="O134" s="179" t="s">
        <v>315</v>
      </c>
      <c r="P134" s="171">
        <v>10260002</v>
      </c>
      <c r="Q134" s="170"/>
      <c r="R134" s="365">
        <f>Input!P130</f>
        <v>0</v>
      </c>
      <c r="S134" s="113"/>
      <c r="T134" s="113"/>
      <c r="U134" s="179" t="s">
        <v>288</v>
      </c>
      <c r="V134" s="171" t="s">
        <v>832</v>
      </c>
      <c r="W134" s="170"/>
      <c r="X134" s="173">
        <f>Input!Q132</f>
        <v>0</v>
      </c>
      <c r="Y134" s="141">
        <f t="shared" si="94"/>
        <v>0</v>
      </c>
      <c r="AB134" s="179" t="s">
        <v>288</v>
      </c>
      <c r="AC134" s="171" t="s">
        <v>832</v>
      </c>
      <c r="AD134" s="170">
        <f>Input!R132</f>
        <v>0</v>
      </c>
      <c r="AE134" s="192">
        <f t="shared" si="95"/>
        <v>0</v>
      </c>
    </row>
    <row r="135" spans="1:31" x14ac:dyDescent="0.3">
      <c r="A135" s="179" t="s">
        <v>288</v>
      </c>
      <c r="B135" s="171" t="s">
        <v>834</v>
      </c>
      <c r="C135" s="173">
        <f>$C$134</f>
        <v>51361</v>
      </c>
      <c r="D135" s="173">
        <v>37024</v>
      </c>
      <c r="E135" s="178">
        <f t="shared" si="96"/>
        <v>0.72085823874145749</v>
      </c>
      <c r="F135" s="187">
        <f>$F$134</f>
        <v>169</v>
      </c>
      <c r="G135" s="173">
        <f t="shared" si="97"/>
        <v>8680009</v>
      </c>
      <c r="H135" s="178">
        <f>$H$134</f>
        <v>9726.3840849499993</v>
      </c>
      <c r="I135" s="208">
        <f>$I$134</f>
        <v>0.35</v>
      </c>
      <c r="J135" s="204">
        <f t="shared" ref="J135:J199" si="99">I135*H135</f>
        <v>3404.2344297324994</v>
      </c>
      <c r="K135" s="178">
        <f t="shared" si="98"/>
        <v>2453.9704352799995</v>
      </c>
      <c r="M135" s="113"/>
      <c r="O135" s="179" t="s">
        <v>315</v>
      </c>
      <c r="P135" s="171">
        <v>11020011</v>
      </c>
      <c r="Q135" s="170"/>
      <c r="R135" s="365">
        <f>Input!P131</f>
        <v>0</v>
      </c>
      <c r="S135" s="113"/>
      <c r="T135" s="113"/>
      <c r="U135" s="179" t="s">
        <v>288</v>
      </c>
      <c r="V135" s="171" t="s">
        <v>834</v>
      </c>
      <c r="W135" s="170"/>
      <c r="X135" s="173">
        <f>Input!Q133</f>
        <v>0</v>
      </c>
      <c r="Y135" s="141">
        <f t="shared" si="94"/>
        <v>0</v>
      </c>
      <c r="AB135" s="179" t="s">
        <v>288</v>
      </c>
      <c r="AC135" s="171" t="s">
        <v>834</v>
      </c>
      <c r="AD135" s="170">
        <f>Input!R133</f>
        <v>0</v>
      </c>
      <c r="AE135" s="192">
        <f t="shared" si="95"/>
        <v>0</v>
      </c>
    </row>
    <row r="136" spans="1:31" x14ac:dyDescent="0.3">
      <c r="A136" s="179" t="s">
        <v>288</v>
      </c>
      <c r="B136" s="171" t="s">
        <v>835</v>
      </c>
      <c r="C136" s="173">
        <f>$C$134</f>
        <v>51361</v>
      </c>
      <c r="D136" s="173">
        <v>2136</v>
      </c>
      <c r="E136" s="178">
        <f t="shared" si="96"/>
        <v>4.1587975312007162E-2</v>
      </c>
      <c r="F136" s="187">
        <f>$F$134</f>
        <v>169</v>
      </c>
      <c r="G136" s="173">
        <f t="shared" si="97"/>
        <v>8680009</v>
      </c>
      <c r="H136" s="178">
        <f>$H$134</f>
        <v>9726.3840849499993</v>
      </c>
      <c r="I136" s="208">
        <f>$I$134</f>
        <v>0.35</v>
      </c>
      <c r="J136" s="204">
        <f t="shared" si="99"/>
        <v>3404.2344297324994</v>
      </c>
      <c r="K136" s="178">
        <f t="shared" si="98"/>
        <v>141.57521741999997</v>
      </c>
      <c r="M136" s="113"/>
      <c r="O136" s="179" t="s">
        <v>288</v>
      </c>
      <c r="P136" s="171">
        <v>14080101</v>
      </c>
      <c r="Q136" s="170"/>
      <c r="R136" s="365">
        <f>Input!P132</f>
        <v>0</v>
      </c>
      <c r="S136" s="113"/>
      <c r="T136" s="113"/>
      <c r="U136" s="179" t="s">
        <v>288</v>
      </c>
      <c r="V136" s="171" t="s">
        <v>835</v>
      </c>
      <c r="W136" s="170"/>
      <c r="X136" s="173">
        <f>Input!Q134</f>
        <v>0</v>
      </c>
      <c r="Y136" s="141">
        <f t="shared" si="94"/>
        <v>0</v>
      </c>
      <c r="AB136" s="179" t="s">
        <v>288</v>
      </c>
      <c r="AC136" s="171" t="s">
        <v>835</v>
      </c>
      <c r="AD136" s="170">
        <f>Input!R134</f>
        <v>0</v>
      </c>
      <c r="AE136" s="192">
        <f t="shared" si="95"/>
        <v>0</v>
      </c>
    </row>
    <row r="137" spans="1:31" x14ac:dyDescent="0.3">
      <c r="A137" s="179" t="s">
        <v>316</v>
      </c>
      <c r="B137" s="171" t="s">
        <v>779</v>
      </c>
      <c r="C137" s="172">
        <v>7305</v>
      </c>
      <c r="D137" s="173">
        <v>7305</v>
      </c>
      <c r="E137" s="178">
        <f t="shared" si="96"/>
        <v>1</v>
      </c>
      <c r="F137" s="185">
        <v>183</v>
      </c>
      <c r="G137" s="173">
        <f t="shared" si="97"/>
        <v>1336815</v>
      </c>
      <c r="H137" s="186">
        <f>(G137/1000000)*1120.55</f>
        <v>1497.96804825</v>
      </c>
      <c r="I137" s="207">
        <v>0.35</v>
      </c>
      <c r="J137" s="204">
        <f t="shared" si="99"/>
        <v>524.28881688749993</v>
      </c>
      <c r="K137" s="178">
        <f t="shared" si="98"/>
        <v>524.28881688749993</v>
      </c>
      <c r="M137" s="113"/>
      <c r="O137" s="179" t="s">
        <v>288</v>
      </c>
      <c r="P137" s="171">
        <v>14080104</v>
      </c>
      <c r="Q137" s="170" t="s">
        <v>739</v>
      </c>
      <c r="R137" s="365">
        <f>Input!P133</f>
        <v>230</v>
      </c>
      <c r="S137" s="113"/>
      <c r="T137" s="113"/>
      <c r="U137" s="179" t="s">
        <v>316</v>
      </c>
      <c r="V137" s="171" t="s">
        <v>779</v>
      </c>
      <c r="W137" s="170"/>
      <c r="X137" s="173">
        <f>Input!Q135</f>
        <v>0</v>
      </c>
      <c r="Y137" s="141">
        <f t="shared" si="94"/>
        <v>0</v>
      </c>
      <c r="AB137" s="179" t="s">
        <v>316</v>
      </c>
      <c r="AC137" s="171" t="s">
        <v>779</v>
      </c>
      <c r="AD137" s="170">
        <f>Input!R135</f>
        <v>0</v>
      </c>
      <c r="AE137" s="192">
        <f t="shared" si="95"/>
        <v>0</v>
      </c>
    </row>
    <row r="138" spans="1:31" x14ac:dyDescent="0.3">
      <c r="A138" s="179" t="s">
        <v>336</v>
      </c>
      <c r="B138" s="171" t="s">
        <v>750</v>
      </c>
      <c r="C138" s="172">
        <v>300499</v>
      </c>
      <c r="D138" s="173">
        <v>49</v>
      </c>
      <c r="E138" s="178">
        <f t="shared" si="96"/>
        <v>1.6306210669586255E-4</v>
      </c>
      <c r="F138" s="185">
        <v>178</v>
      </c>
      <c r="G138" s="173">
        <f t="shared" si="97"/>
        <v>53488822</v>
      </c>
      <c r="H138" s="186">
        <f>(G138/1000000)*1120.55</f>
        <v>59936.899492099998</v>
      </c>
      <c r="I138" s="207">
        <v>0.35</v>
      </c>
      <c r="J138" s="204">
        <f t="shared" si="99"/>
        <v>20977.914822234998</v>
      </c>
      <c r="K138" s="178">
        <f t="shared" si="98"/>
        <v>3.4207029849999997</v>
      </c>
      <c r="M138" s="113"/>
      <c r="O138" s="179" t="s">
        <v>288</v>
      </c>
      <c r="P138" s="171">
        <v>14080105</v>
      </c>
      <c r="Q138" s="170"/>
      <c r="R138" s="365">
        <f>Input!P134</f>
        <v>0</v>
      </c>
      <c r="S138" s="113"/>
      <c r="T138" s="113"/>
      <c r="U138" s="179" t="s">
        <v>336</v>
      </c>
      <c r="V138" s="171" t="s">
        <v>750</v>
      </c>
      <c r="W138" s="170"/>
      <c r="X138" s="173">
        <f>Input!Q136</f>
        <v>0</v>
      </c>
      <c r="Y138" s="141">
        <f t="shared" si="94"/>
        <v>0</v>
      </c>
      <c r="AB138" s="179" t="s">
        <v>336</v>
      </c>
      <c r="AC138" s="171" t="s">
        <v>750</v>
      </c>
      <c r="AD138" s="170">
        <f>Input!R136</f>
        <v>0</v>
      </c>
      <c r="AE138" s="192">
        <f t="shared" si="95"/>
        <v>0</v>
      </c>
    </row>
    <row r="139" spans="1:31" x14ac:dyDescent="0.3">
      <c r="A139" s="179" t="s">
        <v>336</v>
      </c>
      <c r="B139" s="171" t="s">
        <v>755</v>
      </c>
      <c r="C139" s="173">
        <f>$C$138</f>
        <v>300499</v>
      </c>
      <c r="D139" s="173">
        <v>319</v>
      </c>
      <c r="E139" s="178">
        <f t="shared" si="96"/>
        <v>1.0615675925710235E-3</v>
      </c>
      <c r="F139" s="187">
        <f>$F$138</f>
        <v>178</v>
      </c>
      <c r="G139" s="173">
        <f t="shared" si="97"/>
        <v>53488822</v>
      </c>
      <c r="H139" s="178">
        <f>$H$138</f>
        <v>59936.899492099998</v>
      </c>
      <c r="I139" s="208">
        <f>$I$138</f>
        <v>0.35</v>
      </c>
      <c r="J139" s="204">
        <f t="shared" si="99"/>
        <v>20977.914822234998</v>
      </c>
      <c r="K139" s="178">
        <f t="shared" si="98"/>
        <v>22.269474534999997</v>
      </c>
      <c r="M139" s="113"/>
      <c r="O139" s="179" t="s">
        <v>316</v>
      </c>
      <c r="P139" s="171">
        <v>11020001</v>
      </c>
      <c r="Q139" s="170"/>
      <c r="R139" s="365">
        <f>Input!P135</f>
        <v>0</v>
      </c>
      <c r="S139" s="113"/>
      <c r="T139" s="113"/>
      <c r="U139" s="179" t="s">
        <v>336</v>
      </c>
      <c r="V139" s="171" t="s">
        <v>755</v>
      </c>
      <c r="W139" s="170"/>
      <c r="X139" s="173">
        <f>Input!Q137</f>
        <v>0</v>
      </c>
      <c r="Y139" s="141">
        <f t="shared" si="94"/>
        <v>0</v>
      </c>
      <c r="AB139" s="179" t="s">
        <v>336</v>
      </c>
      <c r="AC139" s="171" t="s">
        <v>755</v>
      </c>
      <c r="AD139" s="170">
        <f>Input!R137</f>
        <v>0</v>
      </c>
      <c r="AE139" s="192">
        <f t="shared" si="95"/>
        <v>0</v>
      </c>
    </row>
    <row r="140" spans="1:31" x14ac:dyDescent="0.3">
      <c r="A140" s="179" t="s">
        <v>336</v>
      </c>
      <c r="B140" s="171" t="s">
        <v>756</v>
      </c>
      <c r="C140" s="173">
        <f t="shared" ref="C140:C142" si="100">$C$138</f>
        <v>300499</v>
      </c>
      <c r="D140" s="173">
        <v>106006</v>
      </c>
      <c r="E140" s="178">
        <f t="shared" si="96"/>
        <v>0.35276656494697156</v>
      </c>
      <c r="F140" s="187">
        <f t="shared" ref="F140:F142" si="101">$F$138</f>
        <v>178</v>
      </c>
      <c r="G140" s="173">
        <f t="shared" si="97"/>
        <v>53488822</v>
      </c>
      <c r="H140" s="178">
        <f t="shared" ref="H140:H142" si="102">$H$138</f>
        <v>59936.899492099998</v>
      </c>
      <c r="I140" s="208">
        <f t="shared" ref="I140:I142" si="103">$I$138</f>
        <v>0.35</v>
      </c>
      <c r="J140" s="204">
        <f t="shared" si="99"/>
        <v>20977.914822234998</v>
      </c>
      <c r="K140" s="178">
        <f t="shared" si="98"/>
        <v>7400.3069515899997</v>
      </c>
      <c r="M140" s="113"/>
      <c r="O140" s="179" t="s">
        <v>336</v>
      </c>
      <c r="P140" s="171">
        <v>10180010</v>
      </c>
      <c r="Q140" s="170"/>
      <c r="R140" s="365">
        <f>Input!P136</f>
        <v>0</v>
      </c>
      <c r="S140" s="113"/>
      <c r="T140" s="113"/>
      <c r="U140" s="179" t="s">
        <v>336</v>
      </c>
      <c r="V140" s="171" t="s">
        <v>756</v>
      </c>
      <c r="W140" s="170"/>
      <c r="X140" s="173">
        <f>Input!Q138</f>
        <v>0</v>
      </c>
      <c r="Y140" s="141">
        <f t="shared" si="94"/>
        <v>0</v>
      </c>
      <c r="AB140" s="179" t="s">
        <v>336</v>
      </c>
      <c r="AC140" s="171" t="s">
        <v>756</v>
      </c>
      <c r="AD140" s="170">
        <f>Input!R138</f>
        <v>0</v>
      </c>
      <c r="AE140" s="192">
        <f t="shared" si="95"/>
        <v>0</v>
      </c>
    </row>
    <row r="141" spans="1:31" x14ac:dyDescent="0.3">
      <c r="A141" s="179" t="s">
        <v>336</v>
      </c>
      <c r="B141" s="171" t="s">
        <v>757</v>
      </c>
      <c r="C141" s="173">
        <f t="shared" si="100"/>
        <v>300499</v>
      </c>
      <c r="D141" s="175">
        <v>194104</v>
      </c>
      <c r="E141" s="178">
        <f t="shared" si="96"/>
        <v>0.6459389215937491</v>
      </c>
      <c r="F141" s="187">
        <f t="shared" si="101"/>
        <v>178</v>
      </c>
      <c r="G141" s="173">
        <f t="shared" si="97"/>
        <v>53488822</v>
      </c>
      <c r="H141" s="178">
        <f t="shared" si="102"/>
        <v>59936.899492099998</v>
      </c>
      <c r="I141" s="208">
        <f t="shared" si="103"/>
        <v>0.35</v>
      </c>
      <c r="J141" s="204">
        <f t="shared" si="99"/>
        <v>20977.914822234998</v>
      </c>
      <c r="K141" s="178">
        <f t="shared" si="98"/>
        <v>13550.451677559999</v>
      </c>
      <c r="M141" s="113"/>
      <c r="O141" s="179" t="s">
        <v>336</v>
      </c>
      <c r="P141" s="171">
        <v>10190005</v>
      </c>
      <c r="Q141" s="170"/>
      <c r="R141" s="365">
        <f>Input!P137</f>
        <v>0</v>
      </c>
      <c r="S141" s="113"/>
      <c r="T141" s="113"/>
      <c r="U141" s="179" t="s">
        <v>336</v>
      </c>
      <c r="V141" s="171" t="s">
        <v>757</v>
      </c>
      <c r="W141" s="170"/>
      <c r="X141" s="173">
        <f>Input!Q139</f>
        <v>0</v>
      </c>
      <c r="Y141" s="141">
        <f t="shared" si="94"/>
        <v>0</v>
      </c>
      <c r="AB141" s="179" t="s">
        <v>336</v>
      </c>
      <c r="AC141" s="171" t="s">
        <v>757</v>
      </c>
      <c r="AD141" s="170">
        <f>Input!R139</f>
        <v>0</v>
      </c>
      <c r="AE141" s="192">
        <f t="shared" si="95"/>
        <v>0</v>
      </c>
    </row>
    <row r="142" spans="1:31" x14ac:dyDescent="0.3">
      <c r="A142" s="179" t="s">
        <v>336</v>
      </c>
      <c r="B142" s="171" t="s">
        <v>758</v>
      </c>
      <c r="C142" s="173">
        <f t="shared" si="100"/>
        <v>300499</v>
      </c>
      <c r="D142" s="173">
        <v>21</v>
      </c>
      <c r="E142" s="178">
        <f t="shared" si="96"/>
        <v>6.9883760012512527E-5</v>
      </c>
      <c r="F142" s="187">
        <f t="shared" si="101"/>
        <v>178</v>
      </c>
      <c r="G142" s="173">
        <f t="shared" si="97"/>
        <v>53488822</v>
      </c>
      <c r="H142" s="178">
        <f t="shared" si="102"/>
        <v>59936.899492099998</v>
      </c>
      <c r="I142" s="208">
        <f t="shared" si="103"/>
        <v>0.35</v>
      </c>
      <c r="J142" s="204">
        <f t="shared" si="99"/>
        <v>20977.914822234998</v>
      </c>
      <c r="K142" s="178">
        <f t="shared" si="98"/>
        <v>1.466015565</v>
      </c>
      <c r="M142" s="113"/>
      <c r="O142" s="179" t="s">
        <v>336</v>
      </c>
      <c r="P142" s="171">
        <v>10190006</v>
      </c>
      <c r="Q142" s="170"/>
      <c r="R142" s="365">
        <f>Input!P138</f>
        <v>0</v>
      </c>
      <c r="S142" s="113"/>
      <c r="T142" s="113"/>
      <c r="U142" s="179" t="s">
        <v>336</v>
      </c>
      <c r="V142" s="171" t="s">
        <v>758</v>
      </c>
      <c r="W142" s="170"/>
      <c r="X142" s="173">
        <f>Input!Q140</f>
        <v>0</v>
      </c>
      <c r="Y142" s="141">
        <f t="shared" si="94"/>
        <v>0</v>
      </c>
      <c r="AB142" s="179" t="s">
        <v>336</v>
      </c>
      <c r="AC142" s="171" t="s">
        <v>758</v>
      </c>
      <c r="AD142" s="170">
        <f>Input!R140</f>
        <v>0</v>
      </c>
      <c r="AE142" s="192">
        <f t="shared" si="95"/>
        <v>0</v>
      </c>
    </row>
    <row r="143" spans="1:31" x14ac:dyDescent="0.3">
      <c r="A143" s="179" t="s">
        <v>289</v>
      </c>
      <c r="B143" s="171" t="s">
        <v>783</v>
      </c>
      <c r="C143" s="172">
        <v>15503</v>
      </c>
      <c r="D143" s="173">
        <v>61</v>
      </c>
      <c r="E143" s="178">
        <f t="shared" si="96"/>
        <v>3.9347223118106171E-3</v>
      </c>
      <c r="F143" s="185">
        <v>221</v>
      </c>
      <c r="G143" s="173">
        <f t="shared" si="97"/>
        <v>3426163</v>
      </c>
      <c r="H143" s="186">
        <f>(G143/1000000)*1120.55</f>
        <v>3839.1869496499999</v>
      </c>
      <c r="I143" s="207">
        <v>0.35</v>
      </c>
      <c r="J143" s="204">
        <f t="shared" si="99"/>
        <v>1343.7154323774998</v>
      </c>
      <c r="K143" s="178">
        <f t="shared" si="98"/>
        <v>5.2871470924999988</v>
      </c>
      <c r="M143" s="113"/>
      <c r="O143" s="179" t="s">
        <v>336</v>
      </c>
      <c r="P143" s="174">
        <v>10190007</v>
      </c>
      <c r="Q143" s="170"/>
      <c r="R143" s="365">
        <f>Input!P139</f>
        <v>0</v>
      </c>
      <c r="S143" s="113"/>
      <c r="T143" s="113"/>
      <c r="U143" s="179" t="s">
        <v>289</v>
      </c>
      <c r="V143" s="171" t="s">
        <v>783</v>
      </c>
      <c r="W143" s="170"/>
      <c r="X143" s="173">
        <f>Input!Q141</f>
        <v>0</v>
      </c>
      <c r="Y143" s="141">
        <f t="shared" si="94"/>
        <v>0</v>
      </c>
      <c r="AB143" s="179" t="s">
        <v>289</v>
      </c>
      <c r="AC143" s="171" t="s">
        <v>783</v>
      </c>
      <c r="AD143" s="170">
        <f>Input!R141</f>
        <v>0</v>
      </c>
      <c r="AE143" s="192">
        <f t="shared" si="95"/>
        <v>0</v>
      </c>
    </row>
    <row r="144" spans="1:31" x14ac:dyDescent="0.3">
      <c r="A144" s="179" t="s">
        <v>289</v>
      </c>
      <c r="B144" s="171" t="s">
        <v>785</v>
      </c>
      <c r="C144" s="173">
        <f>$C$143</f>
        <v>15503</v>
      </c>
      <c r="D144" s="173">
        <v>1023</v>
      </c>
      <c r="E144" s="178">
        <f t="shared" si="96"/>
        <v>6.598722827839773E-2</v>
      </c>
      <c r="F144" s="187">
        <f>$F$143</f>
        <v>221</v>
      </c>
      <c r="G144" s="173">
        <f t="shared" si="97"/>
        <v>3426163</v>
      </c>
      <c r="H144" s="178">
        <f>$H$143</f>
        <v>3839.1869496499999</v>
      </c>
      <c r="I144" s="208">
        <f>$I$143</f>
        <v>0.35</v>
      </c>
      <c r="J144" s="204">
        <f t="shared" si="99"/>
        <v>1343.7154323774998</v>
      </c>
      <c r="K144" s="178">
        <f t="shared" si="98"/>
        <v>88.668056977499987</v>
      </c>
      <c r="M144" s="113"/>
      <c r="O144" s="179" t="s">
        <v>336</v>
      </c>
      <c r="P144" s="171">
        <v>10190008</v>
      </c>
      <c r="Q144" s="170"/>
      <c r="R144" s="365">
        <f>Input!P140</f>
        <v>0</v>
      </c>
      <c r="S144" s="113"/>
      <c r="T144" s="113"/>
      <c r="U144" s="179" t="s">
        <v>289</v>
      </c>
      <c r="V144" s="171" t="s">
        <v>785</v>
      </c>
      <c r="W144" s="170"/>
      <c r="X144" s="173">
        <f>Input!Q142</f>
        <v>0</v>
      </c>
      <c r="Y144" s="141">
        <f t="shared" si="94"/>
        <v>0</v>
      </c>
      <c r="AB144" s="179" t="s">
        <v>289</v>
      </c>
      <c r="AC144" s="171" t="s">
        <v>785</v>
      </c>
      <c r="AD144" s="170">
        <f>Input!R142</f>
        <v>0</v>
      </c>
      <c r="AE144" s="192">
        <f t="shared" si="95"/>
        <v>0</v>
      </c>
    </row>
    <row r="145" spans="1:31" x14ac:dyDescent="0.3">
      <c r="A145" s="179" t="s">
        <v>289</v>
      </c>
      <c r="B145" s="171" t="s">
        <v>787</v>
      </c>
      <c r="C145" s="173">
        <f t="shared" ref="C145:C150" si="104">$C$143</f>
        <v>15503</v>
      </c>
      <c r="D145" s="173">
        <v>25</v>
      </c>
      <c r="E145" s="178">
        <f t="shared" si="96"/>
        <v>1.612591111397794E-3</v>
      </c>
      <c r="F145" s="187">
        <f t="shared" ref="F145:F150" si="105">$F$143</f>
        <v>221</v>
      </c>
      <c r="G145" s="173">
        <f t="shared" si="97"/>
        <v>3426163</v>
      </c>
      <c r="H145" s="178">
        <f t="shared" ref="H145:H150" si="106">$H$143</f>
        <v>3839.1869496499999</v>
      </c>
      <c r="I145" s="208">
        <f t="shared" ref="I145:I150" si="107">$I$143</f>
        <v>0.35</v>
      </c>
      <c r="J145" s="204">
        <f t="shared" si="99"/>
        <v>1343.7154323774998</v>
      </c>
      <c r="K145" s="178">
        <f t="shared" si="98"/>
        <v>2.1668635624999997</v>
      </c>
      <c r="M145" s="113"/>
      <c r="O145" s="179" t="s">
        <v>289</v>
      </c>
      <c r="P145" s="171">
        <v>11020005</v>
      </c>
      <c r="Q145" s="170"/>
      <c r="R145" s="365">
        <f>Input!P141</f>
        <v>0</v>
      </c>
      <c r="S145" s="113"/>
      <c r="T145" s="113"/>
      <c r="U145" s="179" t="s">
        <v>289</v>
      </c>
      <c r="V145" s="171" t="s">
        <v>787</v>
      </c>
      <c r="W145" s="170"/>
      <c r="X145" s="173">
        <f>Input!Q143</f>
        <v>0</v>
      </c>
      <c r="Y145" s="141">
        <f t="shared" si="94"/>
        <v>0</v>
      </c>
      <c r="AB145" s="179" t="s">
        <v>289</v>
      </c>
      <c r="AC145" s="171" t="s">
        <v>787</v>
      </c>
      <c r="AD145" s="170">
        <f>Input!R143</f>
        <v>0</v>
      </c>
      <c r="AE145" s="192">
        <f t="shared" si="95"/>
        <v>0</v>
      </c>
    </row>
    <row r="146" spans="1:31" x14ac:dyDescent="0.3">
      <c r="A146" s="179" t="s">
        <v>289</v>
      </c>
      <c r="B146" s="171" t="s">
        <v>788</v>
      </c>
      <c r="C146" s="173">
        <f t="shared" si="104"/>
        <v>15503</v>
      </c>
      <c r="D146" s="173">
        <v>14158</v>
      </c>
      <c r="E146" s="178">
        <f t="shared" si="96"/>
        <v>0.91324259820679865</v>
      </c>
      <c r="F146" s="187">
        <f t="shared" si="105"/>
        <v>221</v>
      </c>
      <c r="G146" s="173">
        <f t="shared" si="97"/>
        <v>3426163</v>
      </c>
      <c r="H146" s="178">
        <f t="shared" si="106"/>
        <v>3839.1869496499999</v>
      </c>
      <c r="I146" s="208">
        <f t="shared" si="107"/>
        <v>0.35</v>
      </c>
      <c r="J146" s="204">
        <f t="shared" si="99"/>
        <v>1343.7154323774998</v>
      </c>
      <c r="K146" s="178">
        <f t="shared" si="98"/>
        <v>1227.1381727149999</v>
      </c>
      <c r="M146" s="113"/>
      <c r="O146" s="179" t="s">
        <v>289</v>
      </c>
      <c r="P146" s="171">
        <v>11020007</v>
      </c>
      <c r="Q146" s="170"/>
      <c r="R146" s="365">
        <f>Input!P142</f>
        <v>0</v>
      </c>
      <c r="S146" s="113"/>
      <c r="T146" s="113"/>
      <c r="U146" s="179" t="s">
        <v>289</v>
      </c>
      <c r="V146" s="171" t="s">
        <v>788</v>
      </c>
      <c r="W146" s="170"/>
      <c r="X146" s="173">
        <f>Input!Q144</f>
        <v>0</v>
      </c>
      <c r="Y146" s="141">
        <f t="shared" si="94"/>
        <v>0</v>
      </c>
      <c r="AB146" s="179" t="s">
        <v>289</v>
      </c>
      <c r="AC146" s="171" t="s">
        <v>788</v>
      </c>
      <c r="AD146" s="170">
        <f>Input!R144</f>
        <v>0</v>
      </c>
      <c r="AE146" s="192">
        <f t="shared" si="95"/>
        <v>0</v>
      </c>
    </row>
    <row r="147" spans="1:31" x14ac:dyDescent="0.3">
      <c r="A147" s="179" t="s">
        <v>289</v>
      </c>
      <c r="B147" s="171" t="s">
        <v>791</v>
      </c>
      <c r="C147" s="173">
        <f t="shared" si="104"/>
        <v>15503</v>
      </c>
      <c r="D147" s="173">
        <v>45</v>
      </c>
      <c r="E147" s="178">
        <f t="shared" si="96"/>
        <v>2.9026640005160292E-3</v>
      </c>
      <c r="F147" s="187">
        <f t="shared" si="105"/>
        <v>221</v>
      </c>
      <c r="G147" s="173">
        <f t="shared" si="97"/>
        <v>3426163</v>
      </c>
      <c r="H147" s="178">
        <f t="shared" si="106"/>
        <v>3839.1869496499999</v>
      </c>
      <c r="I147" s="208">
        <f t="shared" si="107"/>
        <v>0.35</v>
      </c>
      <c r="J147" s="204">
        <f t="shared" si="99"/>
        <v>1343.7154323774998</v>
      </c>
      <c r="K147" s="178">
        <f t="shared" si="98"/>
        <v>3.9003544124999996</v>
      </c>
      <c r="M147" s="113"/>
      <c r="O147" s="179" t="s">
        <v>289</v>
      </c>
      <c r="P147" s="171">
        <v>11020009</v>
      </c>
      <c r="Q147" s="170"/>
      <c r="R147" s="365">
        <f>Input!P143</f>
        <v>0</v>
      </c>
      <c r="S147" s="113"/>
      <c r="T147" s="113"/>
      <c r="U147" s="179" t="s">
        <v>289</v>
      </c>
      <c r="V147" s="171" t="s">
        <v>791</v>
      </c>
      <c r="W147" s="170"/>
      <c r="X147" s="173">
        <f>Input!Q145</f>
        <v>0</v>
      </c>
      <c r="Y147" s="141">
        <f t="shared" si="94"/>
        <v>0</v>
      </c>
      <c r="AB147" s="179" t="s">
        <v>289</v>
      </c>
      <c r="AC147" s="171" t="s">
        <v>791</v>
      </c>
      <c r="AD147" s="170">
        <f>Input!R145</f>
        <v>0</v>
      </c>
      <c r="AE147" s="192">
        <f t="shared" si="95"/>
        <v>0</v>
      </c>
    </row>
    <row r="148" spans="1:31" x14ac:dyDescent="0.3">
      <c r="A148" s="179" t="s">
        <v>289</v>
      </c>
      <c r="B148" s="171" t="s">
        <v>794</v>
      </c>
      <c r="C148" s="173">
        <f t="shared" si="104"/>
        <v>15503</v>
      </c>
      <c r="D148" s="173">
        <v>183</v>
      </c>
      <c r="E148" s="178">
        <f t="shared" si="96"/>
        <v>1.1804166935431851E-2</v>
      </c>
      <c r="F148" s="187">
        <f t="shared" si="105"/>
        <v>221</v>
      </c>
      <c r="G148" s="173">
        <f t="shared" si="97"/>
        <v>3426163</v>
      </c>
      <c r="H148" s="178">
        <f t="shared" si="106"/>
        <v>3839.1869496499999</v>
      </c>
      <c r="I148" s="208">
        <f t="shared" si="107"/>
        <v>0.35</v>
      </c>
      <c r="J148" s="204">
        <f t="shared" si="99"/>
        <v>1343.7154323774998</v>
      </c>
      <c r="K148" s="178">
        <f t="shared" si="98"/>
        <v>15.861441277499997</v>
      </c>
      <c r="M148" s="113"/>
      <c r="O148" s="179" t="s">
        <v>289</v>
      </c>
      <c r="P148" s="171">
        <v>11020010</v>
      </c>
      <c r="Q148" s="170"/>
      <c r="R148" s="365">
        <f>Input!P144</f>
        <v>0</v>
      </c>
      <c r="S148" s="113"/>
      <c r="T148" s="113"/>
      <c r="U148" s="179" t="s">
        <v>289</v>
      </c>
      <c r="V148" s="171" t="s">
        <v>794</v>
      </c>
      <c r="W148" s="170"/>
      <c r="X148" s="173">
        <f>Input!Q146</f>
        <v>0</v>
      </c>
      <c r="Y148" s="141">
        <f t="shared" si="94"/>
        <v>0</v>
      </c>
      <c r="AB148" s="179" t="s">
        <v>289</v>
      </c>
      <c r="AC148" s="171" t="s">
        <v>794</v>
      </c>
      <c r="AD148" s="170">
        <f>Input!R146</f>
        <v>0</v>
      </c>
      <c r="AE148" s="192">
        <f t="shared" si="95"/>
        <v>0</v>
      </c>
    </row>
    <row r="149" spans="1:31" x14ac:dyDescent="0.3">
      <c r="A149" s="179" t="s">
        <v>289</v>
      </c>
      <c r="B149" s="171" t="s">
        <v>797</v>
      </c>
      <c r="C149" s="173">
        <f t="shared" si="104"/>
        <v>15503</v>
      </c>
      <c r="D149" s="173">
        <v>2</v>
      </c>
      <c r="E149" s="178">
        <f t="shared" si="96"/>
        <v>1.2900728891182352E-4</v>
      </c>
      <c r="F149" s="187">
        <f t="shared" si="105"/>
        <v>221</v>
      </c>
      <c r="G149" s="173">
        <f t="shared" si="97"/>
        <v>3426163</v>
      </c>
      <c r="H149" s="178">
        <f t="shared" si="106"/>
        <v>3839.1869496499999</v>
      </c>
      <c r="I149" s="208">
        <f t="shared" si="107"/>
        <v>0.35</v>
      </c>
      <c r="J149" s="204">
        <f t="shared" si="99"/>
        <v>1343.7154323774998</v>
      </c>
      <c r="K149" s="178">
        <f t="shared" si="98"/>
        <v>0.17334908499999999</v>
      </c>
      <c r="M149" s="113"/>
      <c r="O149" s="179" t="s">
        <v>289</v>
      </c>
      <c r="P149" s="171">
        <v>11020013</v>
      </c>
      <c r="Q149" s="170"/>
      <c r="R149" s="365">
        <f>Input!P145</f>
        <v>0</v>
      </c>
      <c r="S149" s="113"/>
      <c r="T149" s="113"/>
      <c r="U149" s="179" t="s">
        <v>289</v>
      </c>
      <c r="V149" s="171" t="s">
        <v>797</v>
      </c>
      <c r="W149" s="170"/>
      <c r="X149" s="173">
        <f>Input!Q147</f>
        <v>0</v>
      </c>
      <c r="Y149" s="141">
        <f t="shared" si="94"/>
        <v>0</v>
      </c>
      <c r="AB149" s="179" t="s">
        <v>289</v>
      </c>
      <c r="AC149" s="171" t="s">
        <v>797</v>
      </c>
      <c r="AD149" s="170">
        <f>Input!R147</f>
        <v>0</v>
      </c>
      <c r="AE149" s="192">
        <f t="shared" si="95"/>
        <v>0</v>
      </c>
    </row>
    <row r="150" spans="1:31" x14ac:dyDescent="0.3">
      <c r="A150" s="179" t="s">
        <v>289</v>
      </c>
      <c r="B150" s="171" t="s">
        <v>799</v>
      </c>
      <c r="C150" s="173">
        <f t="shared" si="104"/>
        <v>15503</v>
      </c>
      <c r="D150" s="173">
        <v>6</v>
      </c>
      <c r="E150" s="178">
        <f t="shared" si="96"/>
        <v>3.8702186673547054E-4</v>
      </c>
      <c r="F150" s="187">
        <f t="shared" si="105"/>
        <v>221</v>
      </c>
      <c r="G150" s="173">
        <f t="shared" si="97"/>
        <v>3426163</v>
      </c>
      <c r="H150" s="178">
        <f t="shared" si="106"/>
        <v>3839.1869496499999</v>
      </c>
      <c r="I150" s="208">
        <f t="shared" si="107"/>
        <v>0.35</v>
      </c>
      <c r="J150" s="204">
        <f t="shared" si="99"/>
        <v>1343.7154323774998</v>
      </c>
      <c r="K150" s="178">
        <f t="shared" si="98"/>
        <v>0.52004725499999993</v>
      </c>
      <c r="M150" s="113"/>
      <c r="O150" s="179" t="s">
        <v>289</v>
      </c>
      <c r="P150" s="171">
        <v>11040001</v>
      </c>
      <c r="Q150" s="170"/>
      <c r="R150" s="365">
        <f>Input!P146</f>
        <v>0</v>
      </c>
      <c r="S150" s="113"/>
      <c r="T150" s="113"/>
      <c r="U150" s="179" t="s">
        <v>289</v>
      </c>
      <c r="V150" s="171" t="s">
        <v>799</v>
      </c>
      <c r="W150" s="170"/>
      <c r="X150" s="173">
        <f>Input!Q148</f>
        <v>0</v>
      </c>
      <c r="Y150" s="141">
        <f t="shared" si="94"/>
        <v>0</v>
      </c>
      <c r="AB150" s="179" t="s">
        <v>289</v>
      </c>
      <c r="AC150" s="171" t="s">
        <v>799</v>
      </c>
      <c r="AD150" s="170">
        <f>Input!R148</f>
        <v>0</v>
      </c>
      <c r="AE150" s="192">
        <f t="shared" si="95"/>
        <v>0</v>
      </c>
    </row>
    <row r="151" spans="1:31" x14ac:dyDescent="0.3">
      <c r="A151" s="179" t="s">
        <v>307</v>
      </c>
      <c r="B151" s="171" t="s">
        <v>763</v>
      </c>
      <c r="C151" s="172">
        <v>727</v>
      </c>
      <c r="D151" s="173">
        <v>33</v>
      </c>
      <c r="E151" s="178">
        <f t="shared" si="96"/>
        <v>4.5392022008253097E-2</v>
      </c>
      <c r="F151" s="185">
        <v>254</v>
      </c>
      <c r="G151" s="173">
        <f t="shared" si="97"/>
        <v>184658</v>
      </c>
      <c r="H151" s="186">
        <f>(G151/1000000)*1120.55</f>
        <v>206.91852189999997</v>
      </c>
      <c r="I151" s="207">
        <v>0.35</v>
      </c>
      <c r="J151" s="204">
        <f t="shared" si="99"/>
        <v>72.421482664999985</v>
      </c>
      <c r="K151" s="178">
        <f t="shared" si="98"/>
        <v>3.2873575349999995</v>
      </c>
      <c r="M151" s="113"/>
      <c r="O151" s="179" t="s">
        <v>289</v>
      </c>
      <c r="P151" s="171">
        <v>11040004</v>
      </c>
      <c r="Q151" s="170"/>
      <c r="R151" s="365">
        <f>Input!P147</f>
        <v>0</v>
      </c>
      <c r="S151" s="113"/>
      <c r="T151" s="113"/>
      <c r="U151" s="179" t="s">
        <v>307</v>
      </c>
      <c r="V151" s="171" t="s">
        <v>763</v>
      </c>
      <c r="W151" s="170"/>
      <c r="X151" s="173">
        <f>Input!Q149</f>
        <v>0</v>
      </c>
      <c r="Y151" s="141">
        <f t="shared" si="94"/>
        <v>0</v>
      </c>
      <c r="AB151" s="179" t="s">
        <v>307</v>
      </c>
      <c r="AC151" s="171" t="s">
        <v>763</v>
      </c>
      <c r="AD151" s="170">
        <f>Input!R149</f>
        <v>0</v>
      </c>
      <c r="AE151" s="192">
        <f t="shared" si="95"/>
        <v>0</v>
      </c>
    </row>
    <row r="152" spans="1:31" x14ac:dyDescent="0.3">
      <c r="A152" s="179" t="s">
        <v>307</v>
      </c>
      <c r="B152" s="171" t="s">
        <v>769</v>
      </c>
      <c r="C152" s="173">
        <f>$C$151</f>
        <v>727</v>
      </c>
      <c r="D152" s="173">
        <v>435</v>
      </c>
      <c r="E152" s="178">
        <f t="shared" si="96"/>
        <v>0.59834938101788171</v>
      </c>
      <c r="F152" s="187">
        <f>$F$151</f>
        <v>254</v>
      </c>
      <c r="G152" s="173">
        <f t="shared" si="97"/>
        <v>184658</v>
      </c>
      <c r="H152" s="178">
        <f>$H$151</f>
        <v>206.91852189999997</v>
      </c>
      <c r="I152" s="208">
        <f>$I$151</f>
        <v>0.35</v>
      </c>
      <c r="J152" s="204">
        <f t="shared" si="99"/>
        <v>72.421482664999985</v>
      </c>
      <c r="K152" s="178">
        <f t="shared" si="98"/>
        <v>43.333349324999993</v>
      </c>
      <c r="M152" s="113"/>
      <c r="O152" s="179" t="s">
        <v>289</v>
      </c>
      <c r="P152" s="171">
        <v>11080001</v>
      </c>
      <c r="Q152" s="170"/>
      <c r="R152" s="365">
        <f>Input!P148</f>
        <v>0</v>
      </c>
      <c r="S152" s="113"/>
      <c r="T152" s="113"/>
      <c r="U152" s="179" t="s">
        <v>307</v>
      </c>
      <c r="V152" s="171" t="s">
        <v>769</v>
      </c>
      <c r="W152" s="170"/>
      <c r="X152" s="173">
        <f>Input!Q150</f>
        <v>0</v>
      </c>
      <c r="Y152" s="141">
        <f t="shared" si="94"/>
        <v>0</v>
      </c>
      <c r="AB152" s="179" t="s">
        <v>307</v>
      </c>
      <c r="AC152" s="171" t="s">
        <v>769</v>
      </c>
      <c r="AD152" s="170">
        <f>Input!R150</f>
        <v>0</v>
      </c>
      <c r="AE152" s="192">
        <f t="shared" si="95"/>
        <v>0</v>
      </c>
    </row>
    <row r="153" spans="1:31" x14ac:dyDescent="0.3">
      <c r="A153" s="179" t="s">
        <v>307</v>
      </c>
      <c r="B153" s="171" t="s">
        <v>771</v>
      </c>
      <c r="C153" s="173">
        <f t="shared" ref="C153" si="108">$C$151</f>
        <v>727</v>
      </c>
      <c r="D153" s="173">
        <v>259</v>
      </c>
      <c r="E153" s="178">
        <f t="shared" si="96"/>
        <v>0.35625859697386519</v>
      </c>
      <c r="F153" s="187">
        <f t="shared" ref="F153:F157" si="109">$F$151</f>
        <v>254</v>
      </c>
      <c r="G153" s="173">
        <f t="shared" si="97"/>
        <v>184658</v>
      </c>
      <c r="H153" s="178">
        <f t="shared" ref="H153:H157" si="110">$H$151</f>
        <v>206.91852189999997</v>
      </c>
      <c r="I153" s="208">
        <f t="shared" ref="I153:I157" si="111">$I$151</f>
        <v>0.35</v>
      </c>
      <c r="J153" s="204">
        <f t="shared" si="99"/>
        <v>72.421482664999985</v>
      </c>
      <c r="K153" s="178">
        <f t="shared" si="98"/>
        <v>25.800775804999994</v>
      </c>
      <c r="M153" s="113"/>
      <c r="O153" s="179" t="s">
        <v>307</v>
      </c>
      <c r="P153" s="171">
        <v>10190013</v>
      </c>
      <c r="Q153" s="170"/>
      <c r="R153" s="365">
        <f>Input!P149</f>
        <v>0</v>
      </c>
      <c r="S153" s="113"/>
      <c r="T153" s="113"/>
      <c r="U153" s="179" t="s">
        <v>307</v>
      </c>
      <c r="V153" s="171" t="s">
        <v>771</v>
      </c>
      <c r="W153" s="170"/>
      <c r="X153" s="173">
        <f>Input!Q151</f>
        <v>0</v>
      </c>
      <c r="Y153" s="141">
        <f t="shared" si="94"/>
        <v>0</v>
      </c>
      <c r="AB153" s="179" t="s">
        <v>307</v>
      </c>
      <c r="AC153" s="171" t="s">
        <v>771</v>
      </c>
      <c r="AD153" s="170">
        <f>Input!R151</f>
        <v>0</v>
      </c>
      <c r="AE153" s="192">
        <f t="shared" si="95"/>
        <v>0</v>
      </c>
    </row>
    <row r="154" spans="1:31" x14ac:dyDescent="0.3">
      <c r="A154" s="179" t="s">
        <v>307</v>
      </c>
      <c r="B154" s="171" t="s">
        <v>786</v>
      </c>
      <c r="C154" s="172">
        <v>4730</v>
      </c>
      <c r="D154" s="173">
        <v>365</v>
      </c>
      <c r="E154" s="178">
        <f t="shared" si="96"/>
        <v>7.7167019027484143E-2</v>
      </c>
      <c r="F154" s="187">
        <f t="shared" si="109"/>
        <v>254</v>
      </c>
      <c r="G154" s="173">
        <f t="shared" si="97"/>
        <v>1201420</v>
      </c>
      <c r="H154" s="178">
        <f t="shared" si="110"/>
        <v>206.91852189999997</v>
      </c>
      <c r="I154" s="208">
        <f t="shared" si="111"/>
        <v>0.35</v>
      </c>
      <c r="J154" s="204">
        <f t="shared" si="99"/>
        <v>72.421482664999985</v>
      </c>
      <c r="K154" s="178">
        <f t="shared" si="98"/>
        <v>5.588549930808667</v>
      </c>
      <c r="M154" s="113"/>
      <c r="O154" s="179" t="s">
        <v>307</v>
      </c>
      <c r="P154" s="171">
        <v>10250001</v>
      </c>
      <c r="Q154" s="170"/>
      <c r="R154" s="365">
        <f>Input!P150</f>
        <v>0</v>
      </c>
      <c r="S154" s="113"/>
      <c r="T154" s="113"/>
      <c r="U154" s="179" t="s">
        <v>307</v>
      </c>
      <c r="V154" s="171" t="s">
        <v>786</v>
      </c>
      <c r="W154" s="170"/>
      <c r="X154" s="173">
        <f>Input!Q152</f>
        <v>0</v>
      </c>
      <c r="Y154" s="141">
        <f t="shared" si="94"/>
        <v>0</v>
      </c>
      <c r="AB154" s="179" t="s">
        <v>307</v>
      </c>
      <c r="AC154" s="171" t="s">
        <v>786</v>
      </c>
      <c r="AD154" s="170">
        <f>Input!R152</f>
        <v>0</v>
      </c>
      <c r="AE154" s="192">
        <f t="shared" si="95"/>
        <v>0</v>
      </c>
    </row>
    <row r="155" spans="1:31" x14ac:dyDescent="0.3">
      <c r="A155" s="179" t="s">
        <v>307</v>
      </c>
      <c r="B155" s="171" t="s">
        <v>787</v>
      </c>
      <c r="C155" s="173">
        <f>$C$154</f>
        <v>4730</v>
      </c>
      <c r="D155" s="173">
        <v>151</v>
      </c>
      <c r="E155" s="178">
        <f t="shared" si="96"/>
        <v>3.1923890063424949E-2</v>
      </c>
      <c r="F155" s="187">
        <f t="shared" si="109"/>
        <v>254</v>
      </c>
      <c r="G155" s="173">
        <f t="shared" si="97"/>
        <v>1201420</v>
      </c>
      <c r="H155" s="178">
        <f t="shared" si="110"/>
        <v>206.91852189999997</v>
      </c>
      <c r="I155" s="208">
        <f t="shared" si="111"/>
        <v>0.35</v>
      </c>
      <c r="J155" s="204">
        <f t="shared" si="99"/>
        <v>72.421482664999985</v>
      </c>
      <c r="K155" s="178">
        <f t="shared" si="98"/>
        <v>2.3119754508276951</v>
      </c>
      <c r="M155" s="113"/>
      <c r="O155" s="179" t="s">
        <v>307</v>
      </c>
      <c r="P155" s="171">
        <v>10250003</v>
      </c>
      <c r="Q155" s="170"/>
      <c r="R155" s="365">
        <f>Input!P151</f>
        <v>0</v>
      </c>
      <c r="S155" s="113"/>
      <c r="T155" s="113"/>
      <c r="U155" s="179" t="s">
        <v>307</v>
      </c>
      <c r="V155" s="171" t="s">
        <v>787</v>
      </c>
      <c r="W155" s="170"/>
      <c r="X155" s="173">
        <f>Input!Q153</f>
        <v>0</v>
      </c>
      <c r="Y155" s="141">
        <f t="shared" si="94"/>
        <v>0</v>
      </c>
      <c r="AB155" s="179" t="s">
        <v>307</v>
      </c>
      <c r="AC155" s="171" t="s">
        <v>787</v>
      </c>
      <c r="AD155" s="170">
        <f>Input!R153</f>
        <v>0</v>
      </c>
      <c r="AE155" s="192">
        <f t="shared" si="95"/>
        <v>0</v>
      </c>
    </row>
    <row r="156" spans="1:31" x14ac:dyDescent="0.3">
      <c r="A156" s="179" t="s">
        <v>307</v>
      </c>
      <c r="B156" s="171" t="s">
        <v>789</v>
      </c>
      <c r="C156" s="173">
        <f t="shared" ref="C156:C157" si="112">$C$154</f>
        <v>4730</v>
      </c>
      <c r="D156" s="173">
        <v>3946</v>
      </c>
      <c r="E156" s="178">
        <f t="shared" si="96"/>
        <v>0.83424947145877382</v>
      </c>
      <c r="F156" s="187">
        <f t="shared" si="109"/>
        <v>254</v>
      </c>
      <c r="G156" s="173">
        <f t="shared" si="97"/>
        <v>1201420</v>
      </c>
      <c r="H156" s="178">
        <f t="shared" si="110"/>
        <v>206.91852189999997</v>
      </c>
      <c r="I156" s="208">
        <f t="shared" si="111"/>
        <v>0.35</v>
      </c>
      <c r="J156" s="204">
        <f t="shared" si="99"/>
        <v>72.421482664999985</v>
      </c>
      <c r="K156" s="178">
        <f t="shared" si="98"/>
        <v>60.417583635536985</v>
      </c>
      <c r="M156" s="113"/>
      <c r="O156" s="179" t="s">
        <v>307</v>
      </c>
      <c r="P156" s="171">
        <v>11020008</v>
      </c>
      <c r="Q156" s="170"/>
      <c r="R156" s="365">
        <f>Input!P152</f>
        <v>0</v>
      </c>
      <c r="S156" s="113"/>
      <c r="T156" s="113"/>
      <c r="U156" s="179" t="s">
        <v>307</v>
      </c>
      <c r="V156" s="171" t="s">
        <v>789</v>
      </c>
      <c r="W156" s="170"/>
      <c r="X156" s="173">
        <f>Input!Q154</f>
        <v>0</v>
      </c>
      <c r="Y156" s="141">
        <f t="shared" si="94"/>
        <v>0</v>
      </c>
      <c r="AB156" s="179" t="s">
        <v>307</v>
      </c>
      <c r="AC156" s="171" t="s">
        <v>789</v>
      </c>
      <c r="AD156" s="170">
        <f>Input!R154</f>
        <v>0</v>
      </c>
      <c r="AE156" s="192">
        <f t="shared" si="95"/>
        <v>0</v>
      </c>
    </row>
    <row r="157" spans="1:31" x14ac:dyDescent="0.3">
      <c r="A157" s="179" t="s">
        <v>307</v>
      </c>
      <c r="B157" s="171" t="s">
        <v>790</v>
      </c>
      <c r="C157" s="173">
        <f t="shared" si="112"/>
        <v>4730</v>
      </c>
      <c r="D157" s="173">
        <v>268</v>
      </c>
      <c r="E157" s="178">
        <f t="shared" si="96"/>
        <v>5.6659619450317125E-2</v>
      </c>
      <c r="F157" s="187">
        <f t="shared" si="109"/>
        <v>254</v>
      </c>
      <c r="G157" s="173">
        <f t="shared" si="97"/>
        <v>1201420</v>
      </c>
      <c r="H157" s="178">
        <f t="shared" si="110"/>
        <v>206.91852189999997</v>
      </c>
      <c r="I157" s="208">
        <f t="shared" si="111"/>
        <v>0.35</v>
      </c>
      <c r="J157" s="204">
        <f t="shared" si="99"/>
        <v>72.421482664999985</v>
      </c>
      <c r="K157" s="178">
        <f t="shared" si="98"/>
        <v>4.103373647826638</v>
      </c>
      <c r="M157" s="113"/>
      <c r="O157" s="179" t="s">
        <v>307</v>
      </c>
      <c r="P157" s="171">
        <v>11020009</v>
      </c>
      <c r="Q157" s="170"/>
      <c r="R157" s="365">
        <f>Input!P153</f>
        <v>0</v>
      </c>
      <c r="S157" s="113"/>
      <c r="T157" s="113"/>
      <c r="U157" s="179" t="s">
        <v>307</v>
      </c>
      <c r="V157" s="171" t="s">
        <v>790</v>
      </c>
      <c r="W157" s="170"/>
      <c r="X157" s="173">
        <f>Input!Q155</f>
        <v>0</v>
      </c>
      <c r="Y157" s="141">
        <f t="shared" si="94"/>
        <v>0</v>
      </c>
      <c r="AB157" s="179" t="s">
        <v>307</v>
      </c>
      <c r="AC157" s="171" t="s">
        <v>790</v>
      </c>
      <c r="AD157" s="170">
        <f>Input!R155</f>
        <v>0</v>
      </c>
      <c r="AE157" s="192">
        <f t="shared" si="95"/>
        <v>0</v>
      </c>
    </row>
    <row r="158" spans="1:31" x14ac:dyDescent="0.3">
      <c r="A158" s="179" t="s">
        <v>338</v>
      </c>
      <c r="B158" s="171" t="s">
        <v>762</v>
      </c>
      <c r="C158" s="172">
        <v>22733</v>
      </c>
      <c r="D158" s="173">
        <v>21174</v>
      </c>
      <c r="E158" s="178">
        <f t="shared" si="96"/>
        <v>0.93142128183697703</v>
      </c>
      <c r="F158" s="185">
        <v>319</v>
      </c>
      <c r="G158" s="173">
        <f t="shared" si="97"/>
        <v>7251827</v>
      </c>
      <c r="H158" s="186">
        <f>(G158/1000000)*1120.55</f>
        <v>8126.0347448499988</v>
      </c>
      <c r="I158" s="207">
        <v>0.35</v>
      </c>
      <c r="J158" s="204">
        <f t="shared" si="99"/>
        <v>2844.1121606974993</v>
      </c>
      <c r="K158" s="178">
        <f t="shared" si="98"/>
        <v>2649.0665944049993</v>
      </c>
      <c r="M158" s="113"/>
      <c r="O158" s="179" t="s">
        <v>307</v>
      </c>
      <c r="P158" s="171">
        <v>11020011</v>
      </c>
      <c r="Q158" s="170"/>
      <c r="R158" s="365">
        <f>Input!P154</f>
        <v>0</v>
      </c>
      <c r="S158" s="113"/>
      <c r="T158" s="113"/>
      <c r="U158" s="179" t="s">
        <v>338</v>
      </c>
      <c r="V158" s="171" t="s">
        <v>762</v>
      </c>
      <c r="W158" s="170"/>
      <c r="X158" s="173">
        <f>Input!Q156</f>
        <v>0</v>
      </c>
      <c r="Y158" s="141">
        <f t="shared" si="94"/>
        <v>0</v>
      </c>
      <c r="AB158" s="179" t="s">
        <v>338</v>
      </c>
      <c r="AC158" s="171" t="s">
        <v>762</v>
      </c>
      <c r="AD158" s="170">
        <f>Input!R156</f>
        <v>0</v>
      </c>
      <c r="AE158" s="192">
        <f t="shared" si="95"/>
        <v>0</v>
      </c>
    </row>
    <row r="159" spans="1:31" x14ac:dyDescent="0.3">
      <c r="A159" s="179" t="s">
        <v>338</v>
      </c>
      <c r="B159" s="171" t="s">
        <v>764</v>
      </c>
      <c r="C159" s="173">
        <f>$C$158</f>
        <v>22733</v>
      </c>
      <c r="D159" s="173">
        <v>258</v>
      </c>
      <c r="E159" s="178">
        <f t="shared" si="96"/>
        <v>1.1349140016715787E-2</v>
      </c>
      <c r="F159" s="187">
        <f>$F$158</f>
        <v>319</v>
      </c>
      <c r="G159" s="173">
        <f t="shared" si="97"/>
        <v>7251827</v>
      </c>
      <c r="H159" s="178">
        <f>$H$158</f>
        <v>8126.0347448499988</v>
      </c>
      <c r="I159" s="208">
        <f>$I$158</f>
        <v>0.35</v>
      </c>
      <c r="J159" s="204">
        <f t="shared" si="99"/>
        <v>2844.1121606974993</v>
      </c>
      <c r="K159" s="178">
        <f t="shared" si="98"/>
        <v>32.278227134999995</v>
      </c>
      <c r="M159" s="113"/>
      <c r="O159" s="179" t="s">
        <v>307</v>
      </c>
      <c r="P159" s="171">
        <v>11020012</v>
      </c>
      <c r="Q159" s="170"/>
      <c r="R159" s="365">
        <f>Input!P155</f>
        <v>0</v>
      </c>
      <c r="S159" s="113"/>
      <c r="T159" s="113"/>
      <c r="U159" s="179" t="s">
        <v>338</v>
      </c>
      <c r="V159" s="171" t="s">
        <v>764</v>
      </c>
      <c r="W159" s="170"/>
      <c r="X159" s="173">
        <f>Input!Q157</f>
        <v>0</v>
      </c>
      <c r="Y159" s="141">
        <f t="shared" si="94"/>
        <v>0</v>
      </c>
      <c r="AB159" s="179" t="s">
        <v>338</v>
      </c>
      <c r="AC159" s="171" t="s">
        <v>764</v>
      </c>
      <c r="AD159" s="170">
        <f>Input!R157</f>
        <v>0</v>
      </c>
      <c r="AE159" s="192">
        <f t="shared" si="95"/>
        <v>0</v>
      </c>
    </row>
    <row r="160" spans="1:31" ht="14.4" customHeight="1" x14ac:dyDescent="0.3">
      <c r="A160" s="179" t="s">
        <v>338</v>
      </c>
      <c r="B160" s="171" t="s">
        <v>766</v>
      </c>
      <c r="C160" s="173">
        <f t="shared" ref="C160:C164" si="113">$C$158</f>
        <v>22733</v>
      </c>
      <c r="D160" s="173">
        <v>232</v>
      </c>
      <c r="E160" s="178">
        <f t="shared" si="96"/>
        <v>1.0205428232085515E-2</v>
      </c>
      <c r="F160" s="187">
        <f t="shared" ref="F160:F164" si="114">$F$158</f>
        <v>319</v>
      </c>
      <c r="G160" s="173">
        <f t="shared" si="97"/>
        <v>7251827</v>
      </c>
      <c r="H160" s="178">
        <f t="shared" ref="H160:H164" si="115">$H$158</f>
        <v>8126.0347448499988</v>
      </c>
      <c r="I160" s="208">
        <f t="shared" ref="I160:I164" si="116">$I$158</f>
        <v>0.35</v>
      </c>
      <c r="J160" s="204">
        <f t="shared" si="99"/>
        <v>2844.1121606974993</v>
      </c>
      <c r="K160" s="178">
        <f t="shared" si="98"/>
        <v>29.025382539999995</v>
      </c>
      <c r="M160" s="113"/>
      <c r="O160" s="179" t="s">
        <v>338</v>
      </c>
      <c r="P160" s="171">
        <v>10190012</v>
      </c>
      <c r="Q160" s="170"/>
      <c r="R160" s="365">
        <f>Input!P156</f>
        <v>0</v>
      </c>
      <c r="S160" s="113"/>
      <c r="T160" s="113"/>
      <c r="U160" s="179" t="s">
        <v>338</v>
      </c>
      <c r="V160" s="171" t="s">
        <v>766</v>
      </c>
      <c r="W160" s="170"/>
      <c r="X160" s="173">
        <f>Input!Q158</f>
        <v>0</v>
      </c>
      <c r="Y160" s="141">
        <f t="shared" si="94"/>
        <v>0</v>
      </c>
      <c r="AB160" s="179" t="s">
        <v>338</v>
      </c>
      <c r="AC160" s="171" t="s">
        <v>766</v>
      </c>
      <c r="AD160" s="170">
        <f>Input!R158</f>
        <v>0</v>
      </c>
      <c r="AE160" s="192">
        <f t="shared" si="95"/>
        <v>0</v>
      </c>
    </row>
    <row r="161" spans="1:45" x14ac:dyDescent="0.3">
      <c r="A161" s="179" t="s">
        <v>338</v>
      </c>
      <c r="B161" s="171" t="s">
        <v>767</v>
      </c>
      <c r="C161" s="173">
        <f t="shared" si="113"/>
        <v>22733</v>
      </c>
      <c r="D161" s="173">
        <v>6</v>
      </c>
      <c r="E161" s="178">
        <f t="shared" si="96"/>
        <v>2.6393348876083226E-4</v>
      </c>
      <c r="F161" s="187">
        <f t="shared" si="114"/>
        <v>319</v>
      </c>
      <c r="G161" s="173">
        <f t="shared" si="97"/>
        <v>7251827</v>
      </c>
      <c r="H161" s="178">
        <f t="shared" si="115"/>
        <v>8126.0347448499988</v>
      </c>
      <c r="I161" s="208">
        <f t="shared" si="116"/>
        <v>0.35</v>
      </c>
      <c r="J161" s="204">
        <f t="shared" si="99"/>
        <v>2844.1121606974993</v>
      </c>
      <c r="K161" s="178">
        <f t="shared" si="98"/>
        <v>0.75065644499999984</v>
      </c>
      <c r="M161" s="113"/>
      <c r="O161" s="179" t="s">
        <v>338</v>
      </c>
      <c r="P161" s="171">
        <v>10190014</v>
      </c>
      <c r="Q161" s="170"/>
      <c r="R161" s="365">
        <f>Input!P157</f>
        <v>0</v>
      </c>
      <c r="S161" s="113"/>
      <c r="T161" s="113"/>
      <c r="U161" s="179" t="s">
        <v>338</v>
      </c>
      <c r="V161" s="171" t="s">
        <v>767</v>
      </c>
      <c r="W161" s="170"/>
      <c r="X161" s="173">
        <f>Input!Q159</f>
        <v>0</v>
      </c>
      <c r="Y161" s="141">
        <f t="shared" si="94"/>
        <v>0</v>
      </c>
      <c r="AB161" s="179" t="s">
        <v>338</v>
      </c>
      <c r="AC161" s="171" t="s">
        <v>767</v>
      </c>
      <c r="AD161" s="170">
        <f>Input!R159</f>
        <v>0</v>
      </c>
      <c r="AE161" s="192">
        <f t="shared" si="95"/>
        <v>0</v>
      </c>
    </row>
    <row r="162" spans="1:45" x14ac:dyDescent="0.3">
      <c r="A162" s="179" t="s">
        <v>338</v>
      </c>
      <c r="B162" s="171" t="s">
        <v>770</v>
      </c>
      <c r="C162" s="173">
        <f t="shared" si="113"/>
        <v>22733</v>
      </c>
      <c r="D162" s="173">
        <v>154</v>
      </c>
      <c r="E162" s="178">
        <f t="shared" si="96"/>
        <v>6.7742928781946952E-3</v>
      </c>
      <c r="F162" s="187">
        <f t="shared" si="114"/>
        <v>319</v>
      </c>
      <c r="G162" s="173">
        <f t="shared" si="97"/>
        <v>7251827</v>
      </c>
      <c r="H162" s="178">
        <f t="shared" si="115"/>
        <v>8126.0347448499988</v>
      </c>
      <c r="I162" s="208">
        <f t="shared" si="116"/>
        <v>0.35</v>
      </c>
      <c r="J162" s="204">
        <f t="shared" si="99"/>
        <v>2844.1121606974993</v>
      </c>
      <c r="K162" s="178">
        <f t="shared" si="98"/>
        <v>19.266848754999998</v>
      </c>
      <c r="M162" s="113"/>
      <c r="O162" s="179" t="s">
        <v>338</v>
      </c>
      <c r="P162" s="171">
        <v>10190016</v>
      </c>
      <c r="Q162" s="170"/>
      <c r="R162" s="365">
        <f>Input!P158</f>
        <v>0</v>
      </c>
      <c r="S162" s="113"/>
      <c r="T162" s="113"/>
      <c r="U162" s="179" t="s">
        <v>338</v>
      </c>
      <c r="V162" s="171" t="s">
        <v>770</v>
      </c>
      <c r="W162" s="170"/>
      <c r="X162" s="173">
        <f>Input!Q160</f>
        <v>0</v>
      </c>
      <c r="Y162" s="141">
        <f t="shared" si="94"/>
        <v>0</v>
      </c>
      <c r="AB162" s="179" t="s">
        <v>338</v>
      </c>
      <c r="AC162" s="171" t="s">
        <v>770</v>
      </c>
      <c r="AD162" s="170">
        <f>Input!R160</f>
        <v>0</v>
      </c>
      <c r="AE162" s="192">
        <f t="shared" si="95"/>
        <v>0</v>
      </c>
    </row>
    <row r="163" spans="1:45" x14ac:dyDescent="0.3">
      <c r="A163" s="179" t="s">
        <v>338</v>
      </c>
      <c r="B163" s="171" t="s">
        <v>772</v>
      </c>
      <c r="C163" s="173">
        <f t="shared" si="113"/>
        <v>22733</v>
      </c>
      <c r="D163" s="173">
        <v>905</v>
      </c>
      <c r="E163" s="178">
        <f t="shared" si="96"/>
        <v>3.9809967888092199E-2</v>
      </c>
      <c r="F163" s="187">
        <f t="shared" si="114"/>
        <v>319</v>
      </c>
      <c r="G163" s="173">
        <f t="shared" si="97"/>
        <v>7251827</v>
      </c>
      <c r="H163" s="178">
        <f t="shared" si="115"/>
        <v>8126.0347448499988</v>
      </c>
      <c r="I163" s="208">
        <f t="shared" si="116"/>
        <v>0.35</v>
      </c>
      <c r="J163" s="204">
        <f t="shared" si="99"/>
        <v>2844.1121606974993</v>
      </c>
      <c r="K163" s="178">
        <f t="shared" si="98"/>
        <v>113.22401378749997</v>
      </c>
      <c r="M163" s="113"/>
      <c r="O163" s="179" t="s">
        <v>338</v>
      </c>
      <c r="P163" s="171">
        <v>10190017</v>
      </c>
      <c r="Q163" s="170"/>
      <c r="R163" s="365">
        <f>Input!P159</f>
        <v>0</v>
      </c>
      <c r="S163" s="113"/>
      <c r="T163" s="113"/>
      <c r="U163" s="179" t="s">
        <v>338</v>
      </c>
      <c r="V163" s="171" t="s">
        <v>772</v>
      </c>
      <c r="W163" s="170"/>
      <c r="X163" s="173">
        <f>Input!Q161</f>
        <v>0</v>
      </c>
      <c r="Y163" s="141">
        <f t="shared" si="94"/>
        <v>0</v>
      </c>
      <c r="AB163" s="179" t="s">
        <v>338</v>
      </c>
      <c r="AC163" s="171" t="s">
        <v>772</v>
      </c>
      <c r="AD163" s="170">
        <f>Input!R161</f>
        <v>0</v>
      </c>
      <c r="AE163" s="192">
        <f t="shared" si="95"/>
        <v>0</v>
      </c>
    </row>
    <row r="164" spans="1:45" x14ac:dyDescent="0.3">
      <c r="A164" s="179" t="s">
        <v>338</v>
      </c>
      <c r="B164" s="171" t="s">
        <v>773</v>
      </c>
      <c r="C164" s="173">
        <f t="shared" si="113"/>
        <v>22733</v>
      </c>
      <c r="D164" s="173">
        <v>4</v>
      </c>
      <c r="E164" s="178">
        <f t="shared" si="96"/>
        <v>1.7595565917388818E-4</v>
      </c>
      <c r="F164" s="187">
        <f t="shared" si="114"/>
        <v>319</v>
      </c>
      <c r="G164" s="173">
        <f t="shared" si="97"/>
        <v>7251827</v>
      </c>
      <c r="H164" s="178">
        <f t="shared" si="115"/>
        <v>8126.0347448499988</v>
      </c>
      <c r="I164" s="208">
        <f t="shared" si="116"/>
        <v>0.35</v>
      </c>
      <c r="J164" s="204">
        <f t="shared" si="99"/>
        <v>2844.1121606974993</v>
      </c>
      <c r="K164" s="178">
        <f t="shared" si="98"/>
        <v>0.50043762999999986</v>
      </c>
      <c r="M164" s="113"/>
      <c r="O164" s="179" t="s">
        <v>338</v>
      </c>
      <c r="P164" s="171">
        <v>10250002</v>
      </c>
      <c r="Q164" s="170"/>
      <c r="R164" s="365">
        <f>Input!P160</f>
        <v>0</v>
      </c>
      <c r="S164" s="113"/>
      <c r="T164" s="113"/>
      <c r="U164" s="179" t="s">
        <v>338</v>
      </c>
      <c r="V164" s="171" t="s">
        <v>773</v>
      </c>
      <c r="W164" s="170"/>
      <c r="X164" s="173">
        <f>Input!Q162</f>
        <v>0</v>
      </c>
      <c r="Y164" s="141">
        <f t="shared" si="94"/>
        <v>0</v>
      </c>
      <c r="AB164" s="179" t="s">
        <v>338</v>
      </c>
      <c r="AC164" s="171" t="s">
        <v>773</v>
      </c>
      <c r="AD164" s="170">
        <f>Input!R162</f>
        <v>0</v>
      </c>
      <c r="AE164" s="192">
        <f t="shared" si="95"/>
        <v>0</v>
      </c>
    </row>
    <row r="165" spans="1:45" s="78" customFormat="1" x14ac:dyDescent="0.3">
      <c r="A165" s="210" t="s">
        <v>306</v>
      </c>
      <c r="B165" s="171" t="s">
        <v>811</v>
      </c>
      <c r="C165" s="172">
        <v>133068</v>
      </c>
      <c r="D165" s="173">
        <v>133068</v>
      </c>
      <c r="E165" s="178">
        <f t="shared" si="96"/>
        <v>1</v>
      </c>
      <c r="F165" s="185">
        <v>127</v>
      </c>
      <c r="G165" s="173">
        <f t="shared" si="97"/>
        <v>16899636</v>
      </c>
      <c r="H165" s="186">
        <f>(G165/1000000)*1120.55</f>
        <v>18936.887119800002</v>
      </c>
      <c r="I165" s="208">
        <v>0.35</v>
      </c>
      <c r="J165" s="204">
        <f t="shared" si="99"/>
        <v>6627.9104919299998</v>
      </c>
      <c r="K165" s="178">
        <f t="shared" si="98"/>
        <v>6627.9104919299998</v>
      </c>
      <c r="M165" s="113"/>
      <c r="O165" s="210" t="s">
        <v>338</v>
      </c>
      <c r="P165" s="171">
        <v>10250005</v>
      </c>
      <c r="Q165" s="173"/>
      <c r="R165" s="365">
        <f>Input!P161</f>
        <v>0</v>
      </c>
      <c r="S165" s="113"/>
      <c r="T165" s="113"/>
      <c r="U165" s="210" t="s">
        <v>306</v>
      </c>
      <c r="V165" s="171" t="s">
        <v>811</v>
      </c>
      <c r="W165" s="173"/>
      <c r="X165" s="173">
        <f>Input!Q163</f>
        <v>0</v>
      </c>
      <c r="Y165" s="141">
        <f t="shared" si="94"/>
        <v>0</v>
      </c>
      <c r="AB165" s="210" t="s">
        <v>306</v>
      </c>
      <c r="AC165" s="171" t="s">
        <v>811</v>
      </c>
      <c r="AD165" s="170">
        <f>Input!R163</f>
        <v>300</v>
      </c>
      <c r="AE165" s="192">
        <f t="shared" si="95"/>
        <v>105</v>
      </c>
      <c r="AM165" s="113"/>
      <c r="AN165" s="113"/>
      <c r="AO165" s="113"/>
      <c r="AP165" s="113"/>
      <c r="AQ165" s="113"/>
      <c r="AR165" s="113"/>
      <c r="AS165" s="113"/>
    </row>
    <row r="166" spans="1:45" s="78" customFormat="1" x14ac:dyDescent="0.3">
      <c r="A166" s="210" t="s">
        <v>306</v>
      </c>
      <c r="B166" s="171" t="s">
        <v>816</v>
      </c>
      <c r="C166" s="172">
        <v>13649</v>
      </c>
      <c r="D166" s="173">
        <v>12900</v>
      </c>
      <c r="E166" s="178">
        <f t="shared" si="96"/>
        <v>0.94512418492197225</v>
      </c>
      <c r="F166" s="185">
        <f>$F$165</f>
        <v>127</v>
      </c>
      <c r="G166" s="173">
        <f t="shared" si="97"/>
        <v>1733423</v>
      </c>
      <c r="H166" s="186">
        <f>$H$165</f>
        <v>18936.887119800002</v>
      </c>
      <c r="I166" s="208">
        <f>$I$165</f>
        <v>0.35</v>
      </c>
      <c r="J166" s="204">
        <f t="shared" si="99"/>
        <v>6627.9104919299998</v>
      </c>
      <c r="K166" s="178">
        <f t="shared" si="98"/>
        <v>6264.1985014211295</v>
      </c>
      <c r="M166" s="113"/>
      <c r="O166" s="210" t="s">
        <v>338</v>
      </c>
      <c r="P166" s="171">
        <v>10250006</v>
      </c>
      <c r="Q166" s="173"/>
      <c r="R166" s="365">
        <f>Input!P162</f>
        <v>0</v>
      </c>
      <c r="S166" s="113"/>
      <c r="T166" s="113"/>
      <c r="U166" s="210" t="s">
        <v>306</v>
      </c>
      <c r="V166" s="171" t="s">
        <v>816</v>
      </c>
      <c r="W166" s="173"/>
      <c r="X166" s="173">
        <f>Input!Q164</f>
        <v>0</v>
      </c>
      <c r="Y166" s="141">
        <f t="shared" si="94"/>
        <v>0</v>
      </c>
      <c r="AB166" s="210" t="s">
        <v>306</v>
      </c>
      <c r="AC166" s="171" t="s">
        <v>816</v>
      </c>
      <c r="AD166" s="170">
        <f>Input!R164</f>
        <v>0</v>
      </c>
      <c r="AE166" s="192">
        <f t="shared" si="95"/>
        <v>0</v>
      </c>
      <c r="AM166" s="113"/>
      <c r="AN166" s="113"/>
      <c r="AO166" s="113"/>
      <c r="AP166" s="113"/>
      <c r="AQ166" s="113"/>
      <c r="AR166" s="113"/>
      <c r="AS166" s="113"/>
    </row>
    <row r="167" spans="1:45" s="78" customFormat="1" x14ac:dyDescent="0.3">
      <c r="A167" s="210" t="s">
        <v>306</v>
      </c>
      <c r="B167" s="171" t="s">
        <v>818</v>
      </c>
      <c r="C167" s="173">
        <f>$C$166</f>
        <v>13649</v>
      </c>
      <c r="D167" s="173">
        <v>525</v>
      </c>
      <c r="E167" s="178">
        <f t="shared" si="96"/>
        <v>3.8464356363103525E-2</v>
      </c>
      <c r="F167" s="187">
        <f t="shared" ref="F167:F168" si="117">$F$165</f>
        <v>127</v>
      </c>
      <c r="G167" s="173">
        <f t="shared" si="97"/>
        <v>1733423</v>
      </c>
      <c r="H167" s="178">
        <f t="shared" ref="H167:H168" si="118">$H$165</f>
        <v>18936.887119800002</v>
      </c>
      <c r="I167" s="208">
        <f t="shared" ref="I167:I168" si="119">$I$165</f>
        <v>0.35</v>
      </c>
      <c r="J167" s="204">
        <f t="shared" si="99"/>
        <v>6627.9104919299998</v>
      </c>
      <c r="K167" s="178">
        <f t="shared" si="98"/>
        <v>254.93831110434829</v>
      </c>
      <c r="M167" s="113"/>
      <c r="O167" s="210" t="s">
        <v>306</v>
      </c>
      <c r="P167" s="171">
        <v>14010005</v>
      </c>
      <c r="Q167" s="173" t="s">
        <v>735</v>
      </c>
      <c r="R167" s="365">
        <f>Input!P163</f>
        <v>50</v>
      </c>
      <c r="S167" s="113"/>
      <c r="T167" s="113"/>
      <c r="U167" s="210" t="s">
        <v>306</v>
      </c>
      <c r="V167" s="171" t="s">
        <v>818</v>
      </c>
      <c r="W167" s="173"/>
      <c r="X167" s="173">
        <f>Input!Q165</f>
        <v>0</v>
      </c>
      <c r="Y167" s="141">
        <f t="shared" si="94"/>
        <v>0</v>
      </c>
      <c r="AB167" s="210" t="s">
        <v>306</v>
      </c>
      <c r="AC167" s="171" t="s">
        <v>818</v>
      </c>
      <c r="AD167" s="170">
        <f>Input!R165</f>
        <v>0</v>
      </c>
      <c r="AE167" s="192">
        <f t="shared" si="95"/>
        <v>0</v>
      </c>
      <c r="AM167" s="113"/>
      <c r="AN167" s="113"/>
      <c r="AO167" s="113"/>
      <c r="AP167" s="113"/>
      <c r="AQ167" s="113"/>
      <c r="AR167" s="113"/>
      <c r="AS167" s="113"/>
    </row>
    <row r="168" spans="1:45" s="78" customFormat="1" x14ac:dyDescent="0.3">
      <c r="A168" s="210" t="s">
        <v>306</v>
      </c>
      <c r="B168" s="171" t="s">
        <v>821</v>
      </c>
      <c r="C168" s="173">
        <f>$C$166</f>
        <v>13649</v>
      </c>
      <c r="D168" s="173">
        <v>224</v>
      </c>
      <c r="E168" s="178">
        <f t="shared" si="96"/>
        <v>1.6411458714924169E-2</v>
      </c>
      <c r="F168" s="187">
        <f t="shared" si="117"/>
        <v>127</v>
      </c>
      <c r="G168" s="173">
        <f t="shared" si="97"/>
        <v>1733423</v>
      </c>
      <c r="H168" s="178">
        <f t="shared" si="118"/>
        <v>18936.887119800002</v>
      </c>
      <c r="I168" s="208">
        <f t="shared" si="119"/>
        <v>0.35</v>
      </c>
      <c r="J168" s="204">
        <f t="shared" si="99"/>
        <v>6627.9104919299998</v>
      </c>
      <c r="K168" s="178">
        <f t="shared" si="98"/>
        <v>108.77367940452193</v>
      </c>
      <c r="M168" s="113"/>
      <c r="O168" s="210" t="s">
        <v>306</v>
      </c>
      <c r="P168" s="171">
        <v>14020005</v>
      </c>
      <c r="Q168" s="173"/>
      <c r="R168" s="365">
        <f>Input!P164</f>
        <v>0</v>
      </c>
      <c r="S168" s="113"/>
      <c r="T168" s="113"/>
      <c r="U168" s="210" t="s">
        <v>306</v>
      </c>
      <c r="V168" s="171" t="s">
        <v>821</v>
      </c>
      <c r="W168" s="173"/>
      <c r="X168" s="173">
        <f>Input!Q166</f>
        <v>0</v>
      </c>
      <c r="Y168" s="141">
        <f t="shared" si="94"/>
        <v>0</v>
      </c>
      <c r="AB168" s="210" t="s">
        <v>306</v>
      </c>
      <c r="AC168" s="171" t="s">
        <v>821</v>
      </c>
      <c r="AD168" s="170">
        <f>Input!R166</f>
        <v>0</v>
      </c>
      <c r="AE168" s="192">
        <f t="shared" si="95"/>
        <v>0</v>
      </c>
      <c r="AM168" s="113"/>
      <c r="AN168" s="113"/>
      <c r="AO168" s="113"/>
      <c r="AP168" s="113"/>
      <c r="AQ168" s="113"/>
      <c r="AR168" s="113"/>
      <c r="AS168" s="113"/>
    </row>
    <row r="169" spans="1:45" x14ac:dyDescent="0.3">
      <c r="A169" s="179" t="s">
        <v>293</v>
      </c>
      <c r="B169" s="171" t="s">
        <v>800</v>
      </c>
      <c r="C169" s="172">
        <v>709</v>
      </c>
      <c r="D169" s="173">
        <v>695</v>
      </c>
      <c r="E169" s="178">
        <f t="shared" si="96"/>
        <v>0.98025387870239777</v>
      </c>
      <c r="F169" s="185">
        <v>296</v>
      </c>
      <c r="G169" s="173">
        <f t="shared" si="97"/>
        <v>209864</v>
      </c>
      <c r="H169" s="186">
        <f>(G169/1000000)*1120.55</f>
        <v>235.16310519999999</v>
      </c>
      <c r="I169" s="207">
        <v>0.35</v>
      </c>
      <c r="J169" s="204">
        <f t="shared" si="99"/>
        <v>82.307086819999995</v>
      </c>
      <c r="K169" s="178">
        <f t="shared" si="98"/>
        <v>80.6818411</v>
      </c>
      <c r="M169" s="113"/>
      <c r="O169" s="179" t="s">
        <v>306</v>
      </c>
      <c r="P169" s="171">
        <v>14030001</v>
      </c>
      <c r="Q169" s="170"/>
      <c r="R169" s="365">
        <f>Input!P165</f>
        <v>0</v>
      </c>
      <c r="S169" s="113"/>
      <c r="T169" s="113"/>
      <c r="U169" s="179" t="s">
        <v>293</v>
      </c>
      <c r="V169" s="171" t="s">
        <v>800</v>
      </c>
      <c r="W169" s="170"/>
      <c r="X169" s="173">
        <f>Input!Q167</f>
        <v>0</v>
      </c>
      <c r="Y169" s="141">
        <f t="shared" si="94"/>
        <v>0</v>
      </c>
      <c r="AB169" s="179" t="s">
        <v>293</v>
      </c>
      <c r="AC169" s="171" t="s">
        <v>800</v>
      </c>
      <c r="AD169" s="170">
        <f>Input!R167</f>
        <v>0</v>
      </c>
      <c r="AE169" s="192">
        <f t="shared" si="95"/>
        <v>0</v>
      </c>
    </row>
    <row r="170" spans="1:45" x14ac:dyDescent="0.3">
      <c r="A170" s="179" t="s">
        <v>293</v>
      </c>
      <c r="B170" s="171" t="s">
        <v>832</v>
      </c>
      <c r="C170" s="173">
        <f>$C$169</f>
        <v>709</v>
      </c>
      <c r="D170" s="173">
        <v>11</v>
      </c>
      <c r="E170" s="178">
        <f t="shared" si="96"/>
        <v>1.5514809590973202E-2</v>
      </c>
      <c r="F170" s="187">
        <f>$F$169</f>
        <v>296</v>
      </c>
      <c r="G170" s="173">
        <f t="shared" si="97"/>
        <v>209864</v>
      </c>
      <c r="H170" s="178">
        <f>$H$169</f>
        <v>235.16310519999999</v>
      </c>
      <c r="I170" s="208">
        <f>$I$169</f>
        <v>0.35</v>
      </c>
      <c r="J170" s="204">
        <f t="shared" si="99"/>
        <v>82.307086819999995</v>
      </c>
      <c r="K170" s="178">
        <f t="shared" si="98"/>
        <v>1.2769787799999999</v>
      </c>
      <c r="M170" s="113"/>
      <c r="O170" s="179" t="s">
        <v>306</v>
      </c>
      <c r="P170" s="171">
        <v>14030004</v>
      </c>
      <c r="Q170" s="170"/>
      <c r="R170" s="365">
        <f>Input!P166</f>
        <v>0</v>
      </c>
      <c r="S170" s="113"/>
      <c r="T170" s="113"/>
      <c r="U170" s="179" t="s">
        <v>293</v>
      </c>
      <c r="V170" s="171" t="s">
        <v>832</v>
      </c>
      <c r="W170" s="170"/>
      <c r="X170" s="173">
        <f>Input!Q168</f>
        <v>0</v>
      </c>
      <c r="Y170" s="141">
        <f t="shared" si="94"/>
        <v>0</v>
      </c>
      <c r="AB170" s="179" t="s">
        <v>293</v>
      </c>
      <c r="AC170" s="171" t="s">
        <v>832</v>
      </c>
      <c r="AD170" s="170">
        <f>Input!R168</f>
        <v>0</v>
      </c>
      <c r="AE170" s="192">
        <f t="shared" si="95"/>
        <v>0</v>
      </c>
    </row>
    <row r="171" spans="1:45" x14ac:dyDescent="0.3">
      <c r="A171" s="179" t="s">
        <v>293</v>
      </c>
      <c r="B171" s="171" t="s">
        <v>833</v>
      </c>
      <c r="C171" s="173">
        <f>$C$169</f>
        <v>709</v>
      </c>
      <c r="D171" s="173">
        <v>3</v>
      </c>
      <c r="E171" s="178">
        <f t="shared" si="96"/>
        <v>4.2313117066290554E-3</v>
      </c>
      <c r="F171" s="187">
        <f>$F$169</f>
        <v>296</v>
      </c>
      <c r="G171" s="173">
        <f t="shared" si="97"/>
        <v>209864</v>
      </c>
      <c r="H171" s="178">
        <f>$H$169</f>
        <v>235.16310519999999</v>
      </c>
      <c r="I171" s="208">
        <f>$I$169</f>
        <v>0.35</v>
      </c>
      <c r="J171" s="204">
        <f t="shared" si="99"/>
        <v>82.307086819999995</v>
      </c>
      <c r="K171" s="178">
        <f t="shared" si="98"/>
        <v>0.34826694000000002</v>
      </c>
      <c r="M171" s="113"/>
      <c r="O171" s="179" t="s">
        <v>293</v>
      </c>
      <c r="P171" s="171">
        <v>13010001</v>
      </c>
      <c r="Q171" s="170"/>
      <c r="R171" s="365">
        <f>Input!P167</f>
        <v>0</v>
      </c>
      <c r="S171" s="113"/>
      <c r="T171" s="113"/>
      <c r="U171" s="179" t="s">
        <v>293</v>
      </c>
      <c r="V171" s="171" t="s">
        <v>833</v>
      </c>
      <c r="W171" s="170"/>
      <c r="X171" s="173">
        <f>Input!Q169</f>
        <v>0</v>
      </c>
      <c r="Y171" s="141">
        <f t="shared" si="94"/>
        <v>0</v>
      </c>
      <c r="AB171" s="179" t="s">
        <v>293</v>
      </c>
      <c r="AC171" s="171" t="s">
        <v>833</v>
      </c>
      <c r="AD171" s="170">
        <f>Input!R169</f>
        <v>0</v>
      </c>
      <c r="AE171" s="192">
        <f t="shared" si="95"/>
        <v>0</v>
      </c>
    </row>
    <row r="172" spans="1:45" x14ac:dyDescent="0.3">
      <c r="A172" s="179" t="s">
        <v>335</v>
      </c>
      <c r="B172" s="171" t="s">
        <v>823</v>
      </c>
      <c r="C172" s="172">
        <v>13801</v>
      </c>
      <c r="D172" s="173">
        <v>29</v>
      </c>
      <c r="E172" s="178">
        <f t="shared" si="96"/>
        <v>2.1012970074632273E-3</v>
      </c>
      <c r="F172" s="185">
        <v>194</v>
      </c>
      <c r="G172" s="173">
        <f t="shared" si="97"/>
        <v>2677394</v>
      </c>
      <c r="H172" s="186">
        <f>(G172/1000000)*1120.55</f>
        <v>3000.1538467</v>
      </c>
      <c r="I172" s="207">
        <v>0.35</v>
      </c>
      <c r="J172" s="204">
        <f t="shared" si="99"/>
        <v>1050.053846345</v>
      </c>
      <c r="K172" s="178">
        <f t="shared" si="98"/>
        <v>2.2064750050000002</v>
      </c>
      <c r="M172" s="113"/>
      <c r="O172" s="179" t="s">
        <v>293</v>
      </c>
      <c r="P172" s="171">
        <v>14080101</v>
      </c>
      <c r="Q172" s="170"/>
      <c r="R172" s="365">
        <f>Input!P168</f>
        <v>0</v>
      </c>
      <c r="S172" s="113"/>
      <c r="T172" s="113"/>
      <c r="U172" s="179" t="s">
        <v>335</v>
      </c>
      <c r="V172" s="171" t="s">
        <v>823</v>
      </c>
      <c r="W172" s="170"/>
      <c r="X172" s="173">
        <f>Input!Q170</f>
        <v>0</v>
      </c>
      <c r="Y172" s="141">
        <f t="shared" si="94"/>
        <v>0</v>
      </c>
      <c r="AB172" s="179" t="s">
        <v>335</v>
      </c>
      <c r="AC172" s="171" t="s">
        <v>823</v>
      </c>
      <c r="AD172" s="170">
        <f>Input!R170</f>
        <v>0</v>
      </c>
      <c r="AE172" s="192">
        <f t="shared" si="95"/>
        <v>0</v>
      </c>
    </row>
    <row r="173" spans="1:45" x14ac:dyDescent="0.3">
      <c r="A173" s="179" t="s">
        <v>335</v>
      </c>
      <c r="B173" s="171" t="s">
        <v>824</v>
      </c>
      <c r="C173" s="173">
        <f>$C$172</f>
        <v>13801</v>
      </c>
      <c r="D173" s="173">
        <v>30</v>
      </c>
      <c r="E173" s="178">
        <f t="shared" si="96"/>
        <v>2.1737555249619592E-3</v>
      </c>
      <c r="F173" s="187">
        <f>$F$172</f>
        <v>194</v>
      </c>
      <c r="G173" s="173">
        <f t="shared" si="97"/>
        <v>2677394</v>
      </c>
      <c r="H173" s="178">
        <f>$H$172</f>
        <v>3000.1538467</v>
      </c>
      <c r="I173" s="208">
        <f>$I$172</f>
        <v>0.35</v>
      </c>
      <c r="J173" s="204">
        <f t="shared" si="99"/>
        <v>1050.053846345</v>
      </c>
      <c r="K173" s="178">
        <f t="shared" si="98"/>
        <v>2.2825603499999998</v>
      </c>
      <c r="M173" s="113"/>
      <c r="O173" s="179" t="s">
        <v>293</v>
      </c>
      <c r="P173" s="171">
        <v>14080102</v>
      </c>
      <c r="Q173" s="170"/>
      <c r="R173" s="365">
        <f>Input!P169</f>
        <v>0</v>
      </c>
      <c r="S173" s="113"/>
      <c r="T173" s="113"/>
      <c r="U173" s="179" t="s">
        <v>335</v>
      </c>
      <c r="V173" s="171" t="s">
        <v>824</v>
      </c>
      <c r="W173" s="170"/>
      <c r="X173" s="173">
        <f>Input!Q171</f>
        <v>0</v>
      </c>
      <c r="Y173" s="141">
        <f t="shared" si="94"/>
        <v>0</v>
      </c>
      <c r="AB173" s="179" t="s">
        <v>335</v>
      </c>
      <c r="AC173" s="171" t="s">
        <v>824</v>
      </c>
      <c r="AD173" s="170">
        <f>Input!R171</f>
        <v>0</v>
      </c>
      <c r="AE173" s="192">
        <f t="shared" si="95"/>
        <v>0</v>
      </c>
    </row>
    <row r="174" spans="1:45" x14ac:dyDescent="0.3">
      <c r="A174" s="179" t="s">
        <v>335</v>
      </c>
      <c r="B174" s="171" t="s">
        <v>825</v>
      </c>
      <c r="C174" s="173">
        <f t="shared" ref="C174:C179" si="120">$C$172</f>
        <v>13801</v>
      </c>
      <c r="D174" s="173">
        <v>12129</v>
      </c>
      <c r="E174" s="178">
        <f t="shared" si="96"/>
        <v>0.87884935874212011</v>
      </c>
      <c r="F174" s="187">
        <f t="shared" ref="F174:F179" si="121">$F$172</f>
        <v>194</v>
      </c>
      <c r="G174" s="173">
        <f t="shared" si="97"/>
        <v>2677394</v>
      </c>
      <c r="H174" s="178">
        <f t="shared" ref="H174:H179" si="122">$H$172</f>
        <v>3000.1538467</v>
      </c>
      <c r="I174" s="208">
        <f t="shared" ref="I174:I179" si="123">$I$172</f>
        <v>0.35</v>
      </c>
      <c r="J174" s="204">
        <f t="shared" si="99"/>
        <v>1050.053846345</v>
      </c>
      <c r="K174" s="178">
        <f t="shared" si="98"/>
        <v>922.83914950500002</v>
      </c>
      <c r="M174" s="113"/>
      <c r="O174" s="179" t="s">
        <v>335</v>
      </c>
      <c r="P174" s="171">
        <v>14040106</v>
      </c>
      <c r="Q174" s="170"/>
      <c r="R174" s="365">
        <f>Input!P170</f>
        <v>0</v>
      </c>
      <c r="S174" s="113"/>
      <c r="T174" s="113"/>
      <c r="U174" s="179" t="s">
        <v>335</v>
      </c>
      <c r="V174" s="171" t="s">
        <v>825</v>
      </c>
      <c r="W174" s="173" t="s">
        <v>742</v>
      </c>
      <c r="X174" s="173">
        <f>Input!Q172</f>
        <v>806</v>
      </c>
      <c r="Y174" s="141">
        <f t="shared" si="94"/>
        <v>282.09999999999997</v>
      </c>
      <c r="AB174" s="179" t="s">
        <v>335</v>
      </c>
      <c r="AC174" s="171" t="s">
        <v>825</v>
      </c>
      <c r="AD174" s="170">
        <f>Input!R172</f>
        <v>178</v>
      </c>
      <c r="AE174" s="192">
        <f t="shared" si="95"/>
        <v>62.3</v>
      </c>
    </row>
    <row r="175" spans="1:45" x14ac:dyDescent="0.3">
      <c r="A175" s="179" t="s">
        <v>335</v>
      </c>
      <c r="B175" s="171" t="s">
        <v>826</v>
      </c>
      <c r="C175" s="173">
        <f t="shared" si="120"/>
        <v>13801</v>
      </c>
      <c r="D175" s="173">
        <v>1044</v>
      </c>
      <c r="E175" s="178">
        <f t="shared" si="96"/>
        <v>7.564669226867618E-2</v>
      </c>
      <c r="F175" s="187">
        <f t="shared" si="121"/>
        <v>194</v>
      </c>
      <c r="G175" s="173">
        <f t="shared" si="97"/>
        <v>2677394</v>
      </c>
      <c r="H175" s="178">
        <f t="shared" si="122"/>
        <v>3000.1538467</v>
      </c>
      <c r="I175" s="208">
        <f t="shared" si="123"/>
        <v>0.35</v>
      </c>
      <c r="J175" s="204">
        <f t="shared" si="99"/>
        <v>1050.053846345</v>
      </c>
      <c r="K175" s="178">
        <f t="shared" si="98"/>
        <v>79.433100179999997</v>
      </c>
      <c r="M175" s="113"/>
      <c r="O175" s="179" t="s">
        <v>335</v>
      </c>
      <c r="P175" s="171">
        <v>14040109</v>
      </c>
      <c r="Q175" s="170"/>
      <c r="R175" s="365">
        <f>Input!P171</f>
        <v>0</v>
      </c>
      <c r="S175" s="113"/>
      <c r="T175" s="113"/>
      <c r="U175" s="179" t="s">
        <v>335</v>
      </c>
      <c r="V175" s="171" t="s">
        <v>826</v>
      </c>
      <c r="W175" s="173" t="s">
        <v>741</v>
      </c>
      <c r="X175" s="173">
        <f>Input!Q173</f>
        <v>1793.9999999999998</v>
      </c>
      <c r="Y175" s="141">
        <f t="shared" si="94"/>
        <v>627.89999999999986</v>
      </c>
      <c r="AB175" s="179" t="s">
        <v>335</v>
      </c>
      <c r="AC175" s="171" t="s">
        <v>826</v>
      </c>
      <c r="AD175" s="170">
        <f>Input!R173</f>
        <v>414</v>
      </c>
      <c r="AE175" s="192">
        <f t="shared" si="95"/>
        <v>144.89999999999998</v>
      </c>
    </row>
    <row r="176" spans="1:45" x14ac:dyDescent="0.3">
      <c r="A176" s="179" t="s">
        <v>335</v>
      </c>
      <c r="B176" s="171" t="s">
        <v>827</v>
      </c>
      <c r="C176" s="173">
        <f t="shared" si="120"/>
        <v>13801</v>
      </c>
      <c r="D176" s="173">
        <v>111</v>
      </c>
      <c r="E176" s="178">
        <f t="shared" si="96"/>
        <v>8.0428954423592495E-3</v>
      </c>
      <c r="F176" s="187">
        <f t="shared" si="121"/>
        <v>194</v>
      </c>
      <c r="G176" s="173">
        <f t="shared" si="97"/>
        <v>2677394</v>
      </c>
      <c r="H176" s="178">
        <f t="shared" si="122"/>
        <v>3000.1538467</v>
      </c>
      <c r="I176" s="208">
        <f t="shared" si="123"/>
        <v>0.35</v>
      </c>
      <c r="J176" s="204">
        <f t="shared" si="99"/>
        <v>1050.053846345</v>
      </c>
      <c r="K176" s="178">
        <f t="shared" si="98"/>
        <v>8.4454732950000011</v>
      </c>
      <c r="M176" s="113"/>
      <c r="O176" s="179" t="s">
        <v>335</v>
      </c>
      <c r="P176" s="171">
        <v>14050001</v>
      </c>
      <c r="Q176" s="170"/>
      <c r="R176" s="365">
        <f>Input!P172</f>
        <v>0</v>
      </c>
      <c r="S176" s="113"/>
      <c r="T176" s="113"/>
      <c r="U176" s="179" t="s">
        <v>335</v>
      </c>
      <c r="V176" s="171" t="s">
        <v>827</v>
      </c>
      <c r="W176" s="170"/>
      <c r="X176" s="173">
        <f>Input!Q174</f>
        <v>0</v>
      </c>
      <c r="Y176" s="141">
        <f t="shared" si="94"/>
        <v>0</v>
      </c>
      <c r="AB176" s="179" t="s">
        <v>335</v>
      </c>
      <c r="AC176" s="171" t="s">
        <v>827</v>
      </c>
      <c r="AD176" s="170">
        <f>Input!R174</f>
        <v>0</v>
      </c>
      <c r="AE176" s="192">
        <f t="shared" si="95"/>
        <v>0</v>
      </c>
    </row>
    <row r="177" spans="1:45" x14ac:dyDescent="0.3">
      <c r="A177" s="179" t="s">
        <v>335</v>
      </c>
      <c r="B177" s="171" t="s">
        <v>828</v>
      </c>
      <c r="C177" s="173">
        <f t="shared" si="120"/>
        <v>13801</v>
      </c>
      <c r="D177" s="173">
        <v>10</v>
      </c>
      <c r="E177" s="178">
        <f t="shared" si="96"/>
        <v>7.245851749873198E-4</v>
      </c>
      <c r="F177" s="187">
        <f t="shared" si="121"/>
        <v>194</v>
      </c>
      <c r="G177" s="173">
        <f t="shared" si="97"/>
        <v>2677394</v>
      </c>
      <c r="H177" s="178">
        <f t="shared" si="122"/>
        <v>3000.1538467</v>
      </c>
      <c r="I177" s="208">
        <f t="shared" si="123"/>
        <v>0.35</v>
      </c>
      <c r="J177" s="204">
        <f t="shared" si="99"/>
        <v>1050.053846345</v>
      </c>
      <c r="K177" s="178">
        <f t="shared" si="98"/>
        <v>0.76085345000000004</v>
      </c>
      <c r="M177" s="113"/>
      <c r="O177" s="179" t="s">
        <v>335</v>
      </c>
      <c r="P177" s="171">
        <v>14050002</v>
      </c>
      <c r="Q177" s="170"/>
      <c r="R177" s="365">
        <f>Input!P173</f>
        <v>0</v>
      </c>
      <c r="S177" s="113"/>
      <c r="T177" s="113"/>
      <c r="U177" s="179" t="s">
        <v>335</v>
      </c>
      <c r="V177" s="171" t="s">
        <v>828</v>
      </c>
      <c r="W177" s="170"/>
      <c r="X177" s="173">
        <f>Input!Q175</f>
        <v>0</v>
      </c>
      <c r="Y177" s="141">
        <f t="shared" si="94"/>
        <v>0</v>
      </c>
      <c r="AB177" s="179" t="s">
        <v>335</v>
      </c>
      <c r="AC177" s="171" t="s">
        <v>828</v>
      </c>
      <c r="AD177" s="170">
        <f>Input!R175</f>
        <v>208</v>
      </c>
      <c r="AE177" s="192">
        <f t="shared" si="95"/>
        <v>72.8</v>
      </c>
    </row>
    <row r="178" spans="1:45" x14ac:dyDescent="0.3">
      <c r="A178" s="179" t="s">
        <v>335</v>
      </c>
      <c r="B178" s="171" t="s">
        <v>830</v>
      </c>
      <c r="C178" s="173">
        <f t="shared" si="120"/>
        <v>13801</v>
      </c>
      <c r="D178" s="173">
        <v>422</v>
      </c>
      <c r="E178" s="178">
        <f t="shared" si="96"/>
        <v>3.0577494384464894E-2</v>
      </c>
      <c r="F178" s="187">
        <f t="shared" si="121"/>
        <v>194</v>
      </c>
      <c r="G178" s="173">
        <f t="shared" si="97"/>
        <v>2677394</v>
      </c>
      <c r="H178" s="178">
        <f t="shared" si="122"/>
        <v>3000.1538467</v>
      </c>
      <c r="I178" s="208">
        <f t="shared" si="123"/>
        <v>0.35</v>
      </c>
      <c r="J178" s="204">
        <f t="shared" si="99"/>
        <v>1050.053846345</v>
      </c>
      <c r="K178" s="178">
        <f t="shared" si="98"/>
        <v>32.108015590000001</v>
      </c>
      <c r="M178" s="113"/>
      <c r="O178" s="179" t="s">
        <v>335</v>
      </c>
      <c r="P178" s="171">
        <v>14050003</v>
      </c>
      <c r="Q178" s="170"/>
      <c r="R178" s="365">
        <f>Input!P174</f>
        <v>0</v>
      </c>
      <c r="S178" s="113"/>
      <c r="T178" s="113"/>
      <c r="U178" s="179" t="s">
        <v>335</v>
      </c>
      <c r="V178" s="171" t="s">
        <v>830</v>
      </c>
      <c r="W178" s="170"/>
      <c r="X178" s="173">
        <f>Input!Q176</f>
        <v>0</v>
      </c>
      <c r="Y178" s="141">
        <f t="shared" si="94"/>
        <v>0</v>
      </c>
      <c r="AB178" s="179" t="s">
        <v>335</v>
      </c>
      <c r="AC178" s="171" t="s">
        <v>830</v>
      </c>
      <c r="AD178" s="170">
        <f>Input!R176</f>
        <v>0</v>
      </c>
      <c r="AE178" s="192">
        <f t="shared" si="95"/>
        <v>0</v>
      </c>
    </row>
    <row r="179" spans="1:45" x14ac:dyDescent="0.3">
      <c r="A179" s="179" t="s">
        <v>335</v>
      </c>
      <c r="B179" s="171" t="s">
        <v>831</v>
      </c>
      <c r="C179" s="173">
        <f t="shared" si="120"/>
        <v>13801</v>
      </c>
      <c r="D179" s="173">
        <v>26</v>
      </c>
      <c r="E179" s="178">
        <f t="shared" si="96"/>
        <v>1.8839214549670313E-3</v>
      </c>
      <c r="F179" s="187">
        <f t="shared" si="121"/>
        <v>194</v>
      </c>
      <c r="G179" s="173">
        <f t="shared" si="97"/>
        <v>2677394</v>
      </c>
      <c r="H179" s="178">
        <f t="shared" si="122"/>
        <v>3000.1538467</v>
      </c>
      <c r="I179" s="208">
        <f t="shared" si="123"/>
        <v>0.35</v>
      </c>
      <c r="J179" s="204">
        <f t="shared" si="99"/>
        <v>1050.053846345</v>
      </c>
      <c r="K179" s="178">
        <f t="shared" si="98"/>
        <v>1.9782189699999999</v>
      </c>
      <c r="M179" s="113"/>
      <c r="O179" s="179" t="s">
        <v>335</v>
      </c>
      <c r="P179" s="171">
        <v>14050005</v>
      </c>
      <c r="Q179" s="170"/>
      <c r="R179" s="365">
        <f>Input!P175</f>
        <v>0</v>
      </c>
      <c r="S179" s="113"/>
      <c r="T179" s="113"/>
      <c r="U179" s="179" t="s">
        <v>335</v>
      </c>
      <c r="V179" s="171" t="s">
        <v>831</v>
      </c>
      <c r="W179" s="170"/>
      <c r="X179" s="173">
        <f>Input!Q177</f>
        <v>0</v>
      </c>
      <c r="Y179" s="141">
        <f t="shared" si="94"/>
        <v>0</v>
      </c>
      <c r="AB179" s="179" t="s">
        <v>335</v>
      </c>
      <c r="AC179" s="171" t="s">
        <v>831</v>
      </c>
      <c r="AD179" s="170">
        <f>Input!R177</f>
        <v>0</v>
      </c>
      <c r="AE179" s="192">
        <f t="shared" si="95"/>
        <v>0</v>
      </c>
    </row>
    <row r="180" spans="1:45" x14ac:dyDescent="0.3">
      <c r="A180" s="179" t="s">
        <v>221</v>
      </c>
      <c r="B180" s="171" t="s">
        <v>819</v>
      </c>
      <c r="C180" s="172">
        <v>25569</v>
      </c>
      <c r="D180" s="173">
        <v>1753</v>
      </c>
      <c r="E180" s="178">
        <f t="shared" si="96"/>
        <v>6.8559583871093899E-2</v>
      </c>
      <c r="F180" s="185">
        <v>172</v>
      </c>
      <c r="G180" s="173">
        <f t="shared" si="97"/>
        <v>4397868</v>
      </c>
      <c r="H180" s="186">
        <f>(G180/1000000)*1120.55</f>
        <v>4928.0309873999995</v>
      </c>
      <c r="I180" s="207">
        <v>0.35</v>
      </c>
      <c r="J180" s="204">
        <f t="shared" si="99"/>
        <v>1724.8108455899996</v>
      </c>
      <c r="K180" s="178">
        <f t="shared" si="98"/>
        <v>118.25231382999996</v>
      </c>
      <c r="M180" s="113"/>
      <c r="O180" s="179" t="s">
        <v>335</v>
      </c>
      <c r="P180" s="171">
        <v>14050007</v>
      </c>
      <c r="Q180" s="170"/>
      <c r="R180" s="365">
        <f>Input!P176</f>
        <v>0</v>
      </c>
      <c r="S180" s="113"/>
      <c r="T180" s="113"/>
      <c r="U180" s="179" t="s">
        <v>221</v>
      </c>
      <c r="V180" s="171" t="s">
        <v>819</v>
      </c>
      <c r="W180" s="170"/>
      <c r="X180" s="173">
        <f>Input!Q178</f>
        <v>0</v>
      </c>
      <c r="Y180" s="141">
        <f t="shared" si="94"/>
        <v>0</v>
      </c>
      <c r="AB180" s="179" t="s">
        <v>221</v>
      </c>
      <c r="AC180" s="171" t="s">
        <v>819</v>
      </c>
      <c r="AD180" s="170">
        <f>Input!R178</f>
        <v>0</v>
      </c>
      <c r="AE180" s="192">
        <f t="shared" si="95"/>
        <v>0</v>
      </c>
    </row>
    <row r="181" spans="1:45" x14ac:dyDescent="0.3">
      <c r="A181" s="179" t="s">
        <v>221</v>
      </c>
      <c r="B181" s="171" t="s">
        <v>836</v>
      </c>
      <c r="C181" s="173">
        <f>$C$180</f>
        <v>25569</v>
      </c>
      <c r="D181" s="173">
        <v>4827</v>
      </c>
      <c r="E181" s="178">
        <f t="shared" si="96"/>
        <v>0.18878329226798077</v>
      </c>
      <c r="F181" s="187">
        <f>$F$180</f>
        <v>172</v>
      </c>
      <c r="G181" s="173">
        <f t="shared" si="97"/>
        <v>4397868</v>
      </c>
      <c r="H181" s="178">
        <f>$H$180</f>
        <v>4928.0309873999995</v>
      </c>
      <c r="I181" s="208">
        <f>$I$180</f>
        <v>0.35</v>
      </c>
      <c r="J181" s="204">
        <f t="shared" si="99"/>
        <v>1724.8108455899996</v>
      </c>
      <c r="K181" s="178">
        <f t="shared" si="98"/>
        <v>325.61546996999994</v>
      </c>
      <c r="M181" s="113"/>
      <c r="O181" s="179" t="s">
        <v>335</v>
      </c>
      <c r="P181" s="171">
        <v>14060001</v>
      </c>
      <c r="Q181" s="170"/>
      <c r="R181" s="365">
        <f>Input!P177</f>
        <v>0</v>
      </c>
      <c r="S181" s="113"/>
      <c r="T181" s="113"/>
      <c r="U181" s="179" t="s">
        <v>221</v>
      </c>
      <c r="V181" s="171" t="s">
        <v>836</v>
      </c>
      <c r="W181" s="170"/>
      <c r="X181" s="173">
        <f>Input!Q179</f>
        <v>0</v>
      </c>
      <c r="Y181" s="141">
        <f t="shared" si="94"/>
        <v>0</v>
      </c>
      <c r="AB181" s="179" t="s">
        <v>221</v>
      </c>
      <c r="AC181" s="171" t="s">
        <v>836</v>
      </c>
      <c r="AD181" s="170">
        <f>Input!R179</f>
        <v>0</v>
      </c>
      <c r="AE181" s="192">
        <f t="shared" si="95"/>
        <v>0</v>
      </c>
    </row>
    <row r="182" spans="1:45" s="169" customFormat="1" x14ac:dyDescent="0.3">
      <c r="A182" s="179" t="s">
        <v>221</v>
      </c>
      <c r="B182" s="171" t="s">
        <v>837</v>
      </c>
      <c r="C182" s="173">
        <f>$C$180</f>
        <v>25569</v>
      </c>
      <c r="D182" s="173">
        <v>0</v>
      </c>
      <c r="E182" s="178">
        <f t="shared" si="96"/>
        <v>0</v>
      </c>
      <c r="F182" s="187">
        <f>$F$180</f>
        <v>172</v>
      </c>
      <c r="G182" s="173">
        <f t="shared" ref="G182" si="124">F182*C182</f>
        <v>4397868</v>
      </c>
      <c r="H182" s="178">
        <f>$H$180</f>
        <v>4928.0309873999995</v>
      </c>
      <c r="I182" s="208">
        <f>$I$180</f>
        <v>0.35</v>
      </c>
      <c r="J182" s="204">
        <f t="shared" ref="J182" si="125">I182*H182</f>
        <v>1724.8108455899996</v>
      </c>
      <c r="K182" s="178">
        <f t="shared" ref="K182" si="126">J182*E182</f>
        <v>0</v>
      </c>
      <c r="M182" s="113"/>
      <c r="N182" s="81"/>
      <c r="O182" s="179" t="s">
        <v>221</v>
      </c>
      <c r="P182" s="171">
        <v>14030002</v>
      </c>
      <c r="Q182" s="170"/>
      <c r="R182" s="365">
        <f>Input!P178</f>
        <v>0</v>
      </c>
      <c r="S182" s="113"/>
      <c r="T182" s="113"/>
      <c r="U182" s="179" t="s">
        <v>221</v>
      </c>
      <c r="V182" s="171" t="s">
        <v>837</v>
      </c>
      <c r="X182" s="173">
        <f>Input!Q180</f>
        <v>0</v>
      </c>
      <c r="Y182" s="213">
        <f t="shared" si="94"/>
        <v>0</v>
      </c>
      <c r="Z182" s="77"/>
      <c r="AA182" s="77"/>
      <c r="AB182" s="179" t="s">
        <v>221</v>
      </c>
      <c r="AC182" s="171" t="s">
        <v>837</v>
      </c>
      <c r="AD182" s="170">
        <f>Input!R180</f>
        <v>0</v>
      </c>
      <c r="AE182" s="223">
        <f t="shared" si="95"/>
        <v>0</v>
      </c>
      <c r="AH182"/>
      <c r="AI182"/>
      <c r="AJ182"/>
      <c r="AK182"/>
      <c r="AL182" s="78"/>
      <c r="AM182" s="30"/>
      <c r="AN182" s="113"/>
      <c r="AO182" s="113"/>
      <c r="AP182" s="113"/>
      <c r="AQ182" s="113"/>
      <c r="AR182" s="113"/>
      <c r="AS182" s="113"/>
    </row>
    <row r="183" spans="1:45" x14ac:dyDescent="0.3">
      <c r="A183" s="179" t="s">
        <v>221</v>
      </c>
      <c r="B183" s="171" t="s">
        <v>838</v>
      </c>
      <c r="C183" s="173">
        <f t="shared" ref="C183:C184" si="127">$C$180</f>
        <v>25569</v>
      </c>
      <c r="D183" s="173">
        <v>18809</v>
      </c>
      <c r="E183" s="178">
        <f t="shared" si="96"/>
        <v>0.73561734913371657</v>
      </c>
      <c r="F183" s="187">
        <f t="shared" ref="F183:F184" si="128">$F$180</f>
        <v>172</v>
      </c>
      <c r="G183" s="173">
        <f t="shared" si="97"/>
        <v>4397868</v>
      </c>
      <c r="H183" s="178">
        <f t="shared" ref="H183:H184" si="129">$H$180</f>
        <v>4928.0309873999995</v>
      </c>
      <c r="I183" s="208">
        <f t="shared" ref="I183:I184" si="130">$I$180</f>
        <v>0.35</v>
      </c>
      <c r="J183" s="204">
        <f t="shared" si="99"/>
        <v>1724.8108455899996</v>
      </c>
      <c r="K183" s="178">
        <f t="shared" si="98"/>
        <v>1268.8007819899997</v>
      </c>
      <c r="M183" s="113"/>
      <c r="O183" s="179" t="s">
        <v>221</v>
      </c>
      <c r="P183" s="171">
        <v>14080107</v>
      </c>
      <c r="Q183" s="170"/>
      <c r="R183" s="365">
        <f>Input!P179</f>
        <v>0</v>
      </c>
      <c r="S183" s="113"/>
      <c r="T183" s="113"/>
      <c r="U183" s="179" t="s">
        <v>221</v>
      </c>
      <c r="V183" s="171" t="s">
        <v>838</v>
      </c>
      <c r="W183" s="170"/>
      <c r="X183" s="173">
        <f>Input!Q181</f>
        <v>0</v>
      </c>
      <c r="Y183" s="141">
        <f t="shared" si="94"/>
        <v>0</v>
      </c>
      <c r="AB183" s="179" t="s">
        <v>221</v>
      </c>
      <c r="AC183" s="171" t="s">
        <v>838</v>
      </c>
      <c r="AD183" s="170">
        <f>Input!R181</f>
        <v>0</v>
      </c>
      <c r="AE183" s="192">
        <f t="shared" si="95"/>
        <v>0</v>
      </c>
    </row>
    <row r="184" spans="1:45" x14ac:dyDescent="0.3">
      <c r="A184" s="179" t="s">
        <v>221</v>
      </c>
      <c r="B184" s="171" t="s">
        <v>839</v>
      </c>
      <c r="C184" s="173">
        <f t="shared" si="127"/>
        <v>25569</v>
      </c>
      <c r="D184" s="173">
        <v>180</v>
      </c>
      <c r="E184" s="178">
        <f t="shared" si="96"/>
        <v>7.0397747272087294E-3</v>
      </c>
      <c r="F184" s="187">
        <f t="shared" si="128"/>
        <v>172</v>
      </c>
      <c r="G184" s="173">
        <f t="shared" si="97"/>
        <v>4397868</v>
      </c>
      <c r="H184" s="178">
        <f t="shared" si="129"/>
        <v>4928.0309873999995</v>
      </c>
      <c r="I184" s="208">
        <f t="shared" si="130"/>
        <v>0.35</v>
      </c>
      <c r="J184" s="204">
        <f t="shared" si="99"/>
        <v>1724.8108455899996</v>
      </c>
      <c r="K184" s="178">
        <f t="shared" si="98"/>
        <v>12.142279799999997</v>
      </c>
      <c r="M184" s="113"/>
      <c r="O184" s="199" t="s">
        <v>221</v>
      </c>
      <c r="P184" s="221">
        <v>14080201</v>
      </c>
      <c r="R184" s="365">
        <f>Input!P180</f>
        <v>0</v>
      </c>
      <c r="S184" s="113"/>
      <c r="T184" s="113"/>
      <c r="U184" s="179" t="s">
        <v>221</v>
      </c>
      <c r="V184" s="171" t="s">
        <v>839</v>
      </c>
      <c r="W184" s="170"/>
      <c r="X184" s="173">
        <f>Input!Q182</f>
        <v>0</v>
      </c>
      <c r="Y184" s="141">
        <f t="shared" si="94"/>
        <v>0</v>
      </c>
      <c r="AB184" s="179" t="s">
        <v>221</v>
      </c>
      <c r="AC184" s="171" t="s">
        <v>839</v>
      </c>
      <c r="AD184" s="170">
        <f>Input!R182</f>
        <v>0</v>
      </c>
      <c r="AE184" s="192">
        <f t="shared" si="95"/>
        <v>0</v>
      </c>
    </row>
    <row r="185" spans="1:45" x14ac:dyDescent="0.3">
      <c r="A185" s="179" t="s">
        <v>303</v>
      </c>
      <c r="B185" s="171" t="s">
        <v>813</v>
      </c>
      <c r="C185" s="172">
        <v>38458</v>
      </c>
      <c r="D185" s="173">
        <v>274</v>
      </c>
      <c r="E185" s="178">
        <f t="shared" si="96"/>
        <v>7.1246554683030835E-3</v>
      </c>
      <c r="F185" s="185">
        <v>187</v>
      </c>
      <c r="G185" s="173">
        <f t="shared" si="97"/>
        <v>7191646</v>
      </c>
      <c r="H185" s="186">
        <f>(G185/1000000)*1120.55</f>
        <v>8058.5989252999998</v>
      </c>
      <c r="I185" s="207">
        <v>0.35</v>
      </c>
      <c r="J185" s="204">
        <f t="shared" si="99"/>
        <v>2820.509623855</v>
      </c>
      <c r="K185" s="178">
        <f t="shared" si="98"/>
        <v>20.095159315</v>
      </c>
      <c r="M185" s="113"/>
      <c r="O185" s="179" t="s">
        <v>221</v>
      </c>
      <c r="P185" s="171">
        <v>14080202</v>
      </c>
      <c r="Q185" s="170"/>
      <c r="R185" s="365">
        <f>Input!P181</f>
        <v>0</v>
      </c>
      <c r="S185" s="113"/>
      <c r="T185" s="113"/>
      <c r="U185" s="179" t="s">
        <v>303</v>
      </c>
      <c r="V185" s="171" t="s">
        <v>813</v>
      </c>
      <c r="W185" s="170"/>
      <c r="X185" s="173">
        <f>Input!Q183</f>
        <v>0</v>
      </c>
      <c r="Y185" s="141">
        <f t="shared" si="94"/>
        <v>0</v>
      </c>
      <c r="AB185" s="179" t="s">
        <v>303</v>
      </c>
      <c r="AC185" s="171" t="s">
        <v>813</v>
      </c>
      <c r="AD185" s="170">
        <f>Input!R183</f>
        <v>0</v>
      </c>
      <c r="AE185" s="192">
        <f t="shared" si="95"/>
        <v>0</v>
      </c>
    </row>
    <row r="186" spans="1:45" x14ac:dyDescent="0.3">
      <c r="A186" s="179" t="s">
        <v>303</v>
      </c>
      <c r="B186" s="171" t="s">
        <v>816</v>
      </c>
      <c r="C186" s="173">
        <f>$C$185</f>
        <v>38458</v>
      </c>
      <c r="D186" s="173">
        <v>673</v>
      </c>
      <c r="E186" s="178">
        <f t="shared" si="96"/>
        <v>1.7499609964116699E-2</v>
      </c>
      <c r="F186" s="187">
        <f>$F$185</f>
        <v>187</v>
      </c>
      <c r="G186" s="173">
        <f t="shared" si="97"/>
        <v>7191646</v>
      </c>
      <c r="H186" s="178">
        <f>$H$185</f>
        <v>8058.5989252999998</v>
      </c>
      <c r="I186" s="208">
        <f>$I$185</f>
        <v>0.35</v>
      </c>
      <c r="J186" s="204">
        <f t="shared" si="99"/>
        <v>2820.509623855</v>
      </c>
      <c r="K186" s="178">
        <f t="shared" si="98"/>
        <v>49.357818317499998</v>
      </c>
      <c r="M186" s="113"/>
      <c r="O186" s="179" t="s">
        <v>221</v>
      </c>
      <c r="P186" s="171">
        <v>14080203</v>
      </c>
      <c r="Q186" s="170"/>
      <c r="R186" s="365">
        <f>Input!P182</f>
        <v>0</v>
      </c>
      <c r="S186" s="113"/>
      <c r="T186" s="113"/>
      <c r="U186" s="179" t="s">
        <v>303</v>
      </c>
      <c r="V186" s="171" t="s">
        <v>816</v>
      </c>
      <c r="W186" s="170"/>
      <c r="X186" s="173">
        <f>Input!Q184</f>
        <v>0</v>
      </c>
      <c r="Y186" s="141">
        <f t="shared" si="94"/>
        <v>0</v>
      </c>
      <c r="AB186" s="179" t="s">
        <v>303</v>
      </c>
      <c r="AC186" s="171" t="s">
        <v>816</v>
      </c>
      <c r="AD186" s="170">
        <f>Input!R184</f>
        <v>0</v>
      </c>
      <c r="AE186" s="192">
        <f t="shared" si="95"/>
        <v>0</v>
      </c>
    </row>
    <row r="187" spans="1:45" x14ac:dyDescent="0.3">
      <c r="A187" s="179" t="s">
        <v>303</v>
      </c>
      <c r="B187" s="171" t="s">
        <v>817</v>
      </c>
      <c r="C187" s="173">
        <f t="shared" ref="C187" si="131">$C$185</f>
        <v>38458</v>
      </c>
      <c r="D187" s="173">
        <v>37511</v>
      </c>
      <c r="E187" s="178">
        <f t="shared" si="96"/>
        <v>0.9753757345675802</v>
      </c>
      <c r="F187" s="187">
        <f t="shared" ref="F187:F190" si="132">$F$185</f>
        <v>187</v>
      </c>
      <c r="G187" s="173">
        <f t="shared" si="97"/>
        <v>7191646</v>
      </c>
      <c r="H187" s="178">
        <f t="shared" ref="H187:H190" si="133">$H$185</f>
        <v>8058.5989252999998</v>
      </c>
      <c r="I187" s="208">
        <f t="shared" ref="I187:I190" si="134">$I$185</f>
        <v>0.35</v>
      </c>
      <c r="J187" s="204">
        <f t="shared" si="99"/>
        <v>2820.509623855</v>
      </c>
      <c r="K187" s="178">
        <f t="shared" si="98"/>
        <v>2751.0566462225001</v>
      </c>
      <c r="M187" s="113"/>
      <c r="O187" s="179" t="s">
        <v>303</v>
      </c>
      <c r="P187" s="171">
        <v>14020002</v>
      </c>
      <c r="Q187" s="170"/>
      <c r="R187" s="365">
        <f>Input!P183</f>
        <v>0</v>
      </c>
      <c r="S187" s="113"/>
      <c r="T187" s="113"/>
      <c r="U187" s="179" t="s">
        <v>303</v>
      </c>
      <c r="V187" s="171" t="s">
        <v>817</v>
      </c>
      <c r="W187" s="170"/>
      <c r="X187" s="173">
        <f>Input!Q185</f>
        <v>0</v>
      </c>
      <c r="Y187" s="141">
        <f t="shared" si="94"/>
        <v>0</v>
      </c>
      <c r="AB187" s="179" t="s">
        <v>303</v>
      </c>
      <c r="AC187" s="171" t="s">
        <v>817</v>
      </c>
      <c r="AD187" s="170">
        <f>Input!R185</f>
        <v>0</v>
      </c>
      <c r="AE187" s="192">
        <f t="shared" si="95"/>
        <v>0</v>
      </c>
    </row>
    <row r="188" spans="1:45" x14ac:dyDescent="0.3">
      <c r="A188" s="179" t="s">
        <v>303</v>
      </c>
      <c r="B188" s="171" t="s">
        <v>819</v>
      </c>
      <c r="C188" s="172">
        <v>2747</v>
      </c>
      <c r="D188" s="173">
        <v>233</v>
      </c>
      <c r="E188" s="178">
        <f t="shared" si="96"/>
        <v>8.4819803421914822E-2</v>
      </c>
      <c r="F188" s="185">
        <f t="shared" si="132"/>
        <v>187</v>
      </c>
      <c r="G188" s="173">
        <f t="shared" si="97"/>
        <v>513689</v>
      </c>
      <c r="H188" s="186">
        <f t="shared" si="133"/>
        <v>8058.5989252999998</v>
      </c>
      <c r="I188" s="208">
        <f t="shared" si="134"/>
        <v>0.35</v>
      </c>
      <c r="J188" s="204">
        <f t="shared" si="99"/>
        <v>2820.509623855</v>
      </c>
      <c r="K188" s="178">
        <f t="shared" si="98"/>
        <v>239.23507184500002</v>
      </c>
      <c r="M188" s="113"/>
      <c r="O188" s="179" t="s">
        <v>303</v>
      </c>
      <c r="P188" s="171">
        <v>14020005</v>
      </c>
      <c r="Q188" s="170"/>
      <c r="R188" s="365">
        <f>Input!P184</f>
        <v>0</v>
      </c>
      <c r="S188" s="113"/>
      <c r="T188" s="113"/>
      <c r="U188" s="179" t="s">
        <v>303</v>
      </c>
      <c r="V188" s="171" t="s">
        <v>819</v>
      </c>
      <c r="W188" s="170"/>
      <c r="X188" s="173">
        <f>Input!Q186</f>
        <v>0</v>
      </c>
      <c r="Y188" s="141">
        <f t="shared" si="94"/>
        <v>0</v>
      </c>
      <c r="AB188" s="179" t="s">
        <v>303</v>
      </c>
      <c r="AC188" s="171" t="s">
        <v>819</v>
      </c>
      <c r="AD188" s="170">
        <f>Input!R186</f>
        <v>0</v>
      </c>
      <c r="AE188" s="192">
        <f t="shared" si="95"/>
        <v>0</v>
      </c>
    </row>
    <row r="189" spans="1:45" x14ac:dyDescent="0.3">
      <c r="A189" s="179" t="s">
        <v>303</v>
      </c>
      <c r="B189" s="171" t="s">
        <v>820</v>
      </c>
      <c r="C189" s="173">
        <f>C185</f>
        <v>38458</v>
      </c>
      <c r="D189" s="173">
        <v>2505</v>
      </c>
      <c r="E189" s="178">
        <f t="shared" si="96"/>
        <v>6.5135992511311039E-2</v>
      </c>
      <c r="F189" s="187">
        <f t="shared" si="132"/>
        <v>187</v>
      </c>
      <c r="G189" s="173">
        <f t="shared" si="97"/>
        <v>7191646</v>
      </c>
      <c r="H189" s="178">
        <f t="shared" si="133"/>
        <v>8058.5989252999998</v>
      </c>
      <c r="I189" s="208">
        <f t="shared" si="134"/>
        <v>0.35</v>
      </c>
      <c r="J189" s="204">
        <f t="shared" si="99"/>
        <v>2820.509623855</v>
      </c>
      <c r="K189" s="178">
        <f t="shared" si="98"/>
        <v>183.71669373749998</v>
      </c>
      <c r="M189" s="113"/>
      <c r="O189" s="179" t="s">
        <v>303</v>
      </c>
      <c r="P189" s="171">
        <v>14020006</v>
      </c>
      <c r="Q189" s="170"/>
      <c r="R189" s="365">
        <f>Input!P185</f>
        <v>0</v>
      </c>
      <c r="S189" s="113"/>
      <c r="T189" s="113"/>
      <c r="U189" s="179" t="s">
        <v>303</v>
      </c>
      <c r="V189" s="171" t="s">
        <v>820</v>
      </c>
      <c r="W189" s="170"/>
      <c r="X189" s="173">
        <f>Input!Q187</f>
        <v>0</v>
      </c>
      <c r="Y189" s="141">
        <f t="shared" si="94"/>
        <v>0</v>
      </c>
      <c r="AB189" s="179" t="s">
        <v>303</v>
      </c>
      <c r="AC189" s="171" t="s">
        <v>820</v>
      </c>
      <c r="AD189" s="170">
        <f>Input!R187</f>
        <v>0</v>
      </c>
      <c r="AE189" s="192">
        <f t="shared" si="95"/>
        <v>0</v>
      </c>
    </row>
    <row r="190" spans="1:45" x14ac:dyDescent="0.3">
      <c r="A190" s="179" t="s">
        <v>303</v>
      </c>
      <c r="B190" s="171" t="s">
        <v>821</v>
      </c>
      <c r="C190" s="173">
        <f>C186</f>
        <v>38458</v>
      </c>
      <c r="D190" s="173">
        <v>9</v>
      </c>
      <c r="E190" s="178">
        <f t="shared" si="96"/>
        <v>2.3402152998075823E-4</v>
      </c>
      <c r="F190" s="187">
        <f t="shared" si="132"/>
        <v>187</v>
      </c>
      <c r="G190" s="173">
        <f t="shared" si="97"/>
        <v>7191646</v>
      </c>
      <c r="H190" s="178">
        <f t="shared" si="133"/>
        <v>8058.5989252999998</v>
      </c>
      <c r="I190" s="208">
        <f t="shared" si="134"/>
        <v>0.35</v>
      </c>
      <c r="J190" s="204">
        <f t="shared" si="99"/>
        <v>2820.509623855</v>
      </c>
      <c r="K190" s="178">
        <f t="shared" si="98"/>
        <v>0.66005997750000001</v>
      </c>
      <c r="M190" s="113"/>
      <c r="O190" s="179" t="s">
        <v>303</v>
      </c>
      <c r="P190" s="171">
        <v>14030002</v>
      </c>
      <c r="Q190" s="170"/>
      <c r="R190" s="365">
        <f>Input!P186</f>
        <v>0</v>
      </c>
      <c r="S190" s="113"/>
      <c r="T190" s="113"/>
      <c r="U190" s="179" t="s">
        <v>303</v>
      </c>
      <c r="V190" s="171" t="s">
        <v>821</v>
      </c>
      <c r="W190" s="170"/>
      <c r="X190" s="173">
        <f>Input!Q188</f>
        <v>0</v>
      </c>
      <c r="Y190" s="141">
        <f t="shared" si="94"/>
        <v>0</v>
      </c>
      <c r="AB190" s="179" t="s">
        <v>303</v>
      </c>
      <c r="AC190" s="171" t="s">
        <v>821</v>
      </c>
      <c r="AD190" s="170">
        <f>Input!R188</f>
        <v>0</v>
      </c>
      <c r="AE190" s="192">
        <f t="shared" si="95"/>
        <v>0</v>
      </c>
      <c r="AK190" s="78"/>
    </row>
    <row r="191" spans="1:45" x14ac:dyDescent="0.3">
      <c r="A191" s="179" t="s">
        <v>333</v>
      </c>
      <c r="B191" s="171" t="s">
        <v>753</v>
      </c>
      <c r="C191" s="172">
        <v>28152</v>
      </c>
      <c r="D191" s="173">
        <v>1551</v>
      </c>
      <c r="E191" s="178">
        <f t="shared" si="96"/>
        <v>5.5093776641091219E-2</v>
      </c>
      <c r="F191" s="185">
        <v>241</v>
      </c>
      <c r="G191" s="173">
        <f t="shared" si="97"/>
        <v>6784632</v>
      </c>
      <c r="H191" s="186">
        <f>(G191/1000000)*1120.55</f>
        <v>7602.5193876000003</v>
      </c>
      <c r="I191" s="207">
        <v>0.35</v>
      </c>
      <c r="J191" s="204">
        <f t="shared" si="99"/>
        <v>2660.8817856599999</v>
      </c>
      <c r="K191" s="178">
        <f t="shared" si="98"/>
        <v>146.59802676749999</v>
      </c>
      <c r="M191" s="113"/>
      <c r="O191" s="179" t="s">
        <v>303</v>
      </c>
      <c r="P191" s="171">
        <v>14030003</v>
      </c>
      <c r="Q191" s="170"/>
      <c r="R191" s="365">
        <f>Input!P187</f>
        <v>0</v>
      </c>
      <c r="S191" s="113"/>
      <c r="T191" s="113"/>
      <c r="U191" s="179" t="s">
        <v>333</v>
      </c>
      <c r="V191" s="171" t="s">
        <v>753</v>
      </c>
      <c r="W191" s="170"/>
      <c r="X191" s="173">
        <f>Input!Q189</f>
        <v>0</v>
      </c>
      <c r="Y191" s="141">
        <f t="shared" si="94"/>
        <v>0</v>
      </c>
      <c r="AB191" s="179" t="s">
        <v>333</v>
      </c>
      <c r="AC191" s="171" t="s">
        <v>753</v>
      </c>
      <c r="AD191" s="170">
        <f>Input!R189</f>
        <v>0</v>
      </c>
      <c r="AE191" s="192">
        <f t="shared" si="95"/>
        <v>0</v>
      </c>
      <c r="AK191" s="78"/>
    </row>
    <row r="192" spans="1:45" x14ac:dyDescent="0.3">
      <c r="A192" s="179" t="s">
        <v>333</v>
      </c>
      <c r="B192" s="171" t="s">
        <v>760</v>
      </c>
      <c r="C192" s="173">
        <f>$C$191</f>
        <v>28152</v>
      </c>
      <c r="D192" s="173">
        <v>1166</v>
      </c>
      <c r="E192" s="178">
        <f t="shared" si="96"/>
        <v>4.1418016481955103E-2</v>
      </c>
      <c r="F192" s="187">
        <f>$F$191</f>
        <v>241</v>
      </c>
      <c r="G192" s="173">
        <f t="shared" si="97"/>
        <v>6784632</v>
      </c>
      <c r="H192" s="178">
        <f>$H$191</f>
        <v>7602.5193876000003</v>
      </c>
      <c r="I192" s="208">
        <f>$I$191</f>
        <v>0.35</v>
      </c>
      <c r="J192" s="204">
        <f t="shared" si="99"/>
        <v>2660.8817856599999</v>
      </c>
      <c r="K192" s="178">
        <f t="shared" si="98"/>
        <v>110.20844565500001</v>
      </c>
      <c r="M192" s="113"/>
      <c r="O192" s="179" t="s">
        <v>303</v>
      </c>
      <c r="P192" s="171">
        <v>14030004</v>
      </c>
      <c r="Q192" s="170"/>
      <c r="R192" s="365">
        <f>Input!P188</f>
        <v>0</v>
      </c>
      <c r="S192" s="113"/>
      <c r="T192" s="113"/>
      <c r="U192" s="179" t="s">
        <v>333</v>
      </c>
      <c r="V192" s="171" t="s">
        <v>760</v>
      </c>
      <c r="W192" s="170"/>
      <c r="X192" s="173">
        <f>Input!Q190</f>
        <v>0</v>
      </c>
      <c r="Y192" s="141">
        <f t="shared" si="94"/>
        <v>0</v>
      </c>
      <c r="AB192" s="179" t="s">
        <v>333</v>
      </c>
      <c r="AC192" s="171" t="s">
        <v>760</v>
      </c>
      <c r="AD192" s="170">
        <f>Input!R190</f>
        <v>0</v>
      </c>
      <c r="AE192" s="192">
        <f t="shared" si="95"/>
        <v>0</v>
      </c>
      <c r="AK192" s="78"/>
    </row>
    <row r="193" spans="1:62" x14ac:dyDescent="0.3">
      <c r="A193" s="179" t="s">
        <v>333</v>
      </c>
      <c r="B193" s="171" t="s">
        <v>761</v>
      </c>
      <c r="C193" s="173">
        <f t="shared" ref="C193:C195" si="135">$C$191</f>
        <v>28152</v>
      </c>
      <c r="D193" s="173">
        <v>774</v>
      </c>
      <c r="E193" s="178">
        <f t="shared" si="96"/>
        <v>2.7493606138107418E-2</v>
      </c>
      <c r="F193" s="187">
        <f t="shared" ref="F193:F195" si="136">$F$191</f>
        <v>241</v>
      </c>
      <c r="G193" s="173">
        <f t="shared" si="97"/>
        <v>6784632</v>
      </c>
      <c r="H193" s="178">
        <f t="shared" ref="H193:H195" si="137">$H$191</f>
        <v>7602.5193876000003</v>
      </c>
      <c r="I193" s="208">
        <f t="shared" ref="I193:I195" si="138">$I$191</f>
        <v>0.35</v>
      </c>
      <c r="J193" s="204">
        <f t="shared" si="99"/>
        <v>2660.8817856599999</v>
      </c>
      <c r="K193" s="178">
        <f t="shared" si="98"/>
        <v>73.157235795000005</v>
      </c>
      <c r="M193" s="113"/>
      <c r="O193" s="179" t="s">
        <v>333</v>
      </c>
      <c r="P193" s="171">
        <v>10190003</v>
      </c>
      <c r="Q193" s="170"/>
      <c r="R193" s="365">
        <f>Input!P189</f>
        <v>0</v>
      </c>
      <c r="S193" s="113"/>
      <c r="T193" s="113"/>
      <c r="U193" s="179" t="s">
        <v>333</v>
      </c>
      <c r="V193" s="171" t="s">
        <v>761</v>
      </c>
      <c r="W193" s="170"/>
      <c r="X193" s="173">
        <f>Input!Q191</f>
        <v>0</v>
      </c>
      <c r="Y193" s="141">
        <f t="shared" si="94"/>
        <v>0</v>
      </c>
      <c r="AB193" s="179" t="s">
        <v>333</v>
      </c>
      <c r="AC193" s="171" t="s">
        <v>761</v>
      </c>
      <c r="AD193" s="170">
        <f>Input!R191</f>
        <v>0</v>
      </c>
      <c r="AE193" s="192">
        <f t="shared" si="95"/>
        <v>0</v>
      </c>
      <c r="AK193" s="113"/>
      <c r="AL193" s="113"/>
    </row>
    <row r="194" spans="1:62" x14ac:dyDescent="0.3">
      <c r="A194" s="179" t="s">
        <v>333</v>
      </c>
      <c r="B194" s="171" t="s">
        <v>762</v>
      </c>
      <c r="C194" s="173">
        <f t="shared" si="135"/>
        <v>28152</v>
      </c>
      <c r="D194" s="173">
        <v>18326</v>
      </c>
      <c r="E194" s="178">
        <f t="shared" si="96"/>
        <v>0.65096618357487923</v>
      </c>
      <c r="F194" s="187">
        <f t="shared" si="136"/>
        <v>241</v>
      </c>
      <c r="G194" s="173">
        <f t="shared" si="97"/>
        <v>6784632</v>
      </c>
      <c r="H194" s="178">
        <f t="shared" si="137"/>
        <v>7602.5193876000003</v>
      </c>
      <c r="I194" s="208">
        <f t="shared" si="138"/>
        <v>0.35</v>
      </c>
      <c r="J194" s="204">
        <f t="shared" si="99"/>
        <v>2660.8817856599999</v>
      </c>
      <c r="K194" s="178">
        <f t="shared" si="98"/>
        <v>1732.144060955</v>
      </c>
      <c r="M194" s="113"/>
      <c r="O194" s="179" t="s">
        <v>333</v>
      </c>
      <c r="P194" s="171">
        <v>10190010</v>
      </c>
      <c r="Q194" s="170"/>
      <c r="R194" s="365">
        <f>Input!P190</f>
        <v>0</v>
      </c>
      <c r="S194" s="113"/>
      <c r="T194" s="113"/>
      <c r="U194" s="179" t="s">
        <v>333</v>
      </c>
      <c r="V194" s="171" t="s">
        <v>762</v>
      </c>
      <c r="W194" s="173" t="s">
        <v>743</v>
      </c>
      <c r="X194" s="173">
        <f>Input!Q192</f>
        <v>2100</v>
      </c>
      <c r="Y194" s="141">
        <f t="shared" si="94"/>
        <v>735</v>
      </c>
      <c r="AB194" s="179" t="s">
        <v>333</v>
      </c>
      <c r="AC194" s="171" t="s">
        <v>762</v>
      </c>
      <c r="AD194" s="170">
        <f>Input!R192</f>
        <v>0</v>
      </c>
      <c r="AE194" s="192">
        <f t="shared" si="95"/>
        <v>0</v>
      </c>
      <c r="AK194" s="78"/>
      <c r="AR194"/>
      <c r="AS194"/>
      <c r="AT194" s="1"/>
      <c r="AU194" s="1"/>
      <c r="AW194"/>
      <c r="AX194"/>
      <c r="BH194" s="77"/>
      <c r="BJ194"/>
    </row>
    <row r="195" spans="1:62" x14ac:dyDescent="0.3">
      <c r="A195" s="179" t="s">
        <v>333</v>
      </c>
      <c r="B195" s="171" t="s">
        <v>763</v>
      </c>
      <c r="C195" s="173">
        <f t="shared" si="135"/>
        <v>28152</v>
      </c>
      <c r="D195" s="173">
        <v>6335</v>
      </c>
      <c r="E195" s="178">
        <f t="shared" si="96"/>
        <v>0.22502841716396704</v>
      </c>
      <c r="F195" s="187">
        <f t="shared" si="136"/>
        <v>241</v>
      </c>
      <c r="G195" s="173">
        <f t="shared" si="97"/>
        <v>6784632</v>
      </c>
      <c r="H195" s="178">
        <f t="shared" si="137"/>
        <v>7602.5193876000003</v>
      </c>
      <c r="I195" s="208">
        <f t="shared" si="138"/>
        <v>0.35</v>
      </c>
      <c r="J195" s="204">
        <f t="shared" si="99"/>
        <v>2660.8817856599999</v>
      </c>
      <c r="K195" s="178">
        <f t="shared" si="98"/>
        <v>598.77401648750003</v>
      </c>
      <c r="M195" s="113"/>
      <c r="O195" s="179" t="s">
        <v>333</v>
      </c>
      <c r="P195" s="171">
        <v>10190011</v>
      </c>
      <c r="Q195" s="170"/>
      <c r="R195" s="365">
        <f>Input!P191</f>
        <v>0</v>
      </c>
      <c r="S195" s="113"/>
      <c r="T195" s="113"/>
      <c r="U195" s="179" t="s">
        <v>333</v>
      </c>
      <c r="V195" s="171" t="s">
        <v>763</v>
      </c>
      <c r="W195" s="170"/>
      <c r="X195" s="173">
        <f>Input!Q193</f>
        <v>0</v>
      </c>
      <c r="Y195" s="141">
        <f t="shared" si="94"/>
        <v>0</v>
      </c>
      <c r="AB195" s="179" t="s">
        <v>333</v>
      </c>
      <c r="AC195" s="171" t="s">
        <v>763</v>
      </c>
      <c r="AD195" s="170">
        <f>Input!R193</f>
        <v>0</v>
      </c>
      <c r="AE195" s="192">
        <f t="shared" si="95"/>
        <v>0</v>
      </c>
      <c r="AK195" s="78"/>
    </row>
    <row r="196" spans="1:62" x14ac:dyDescent="0.3">
      <c r="A196" s="179" t="s">
        <v>297</v>
      </c>
      <c r="B196" s="171" t="s">
        <v>783</v>
      </c>
      <c r="C196" s="172">
        <v>18723</v>
      </c>
      <c r="D196" s="173">
        <v>17782</v>
      </c>
      <c r="E196" s="178">
        <f t="shared" si="96"/>
        <v>0.9497409603161886</v>
      </c>
      <c r="F196" s="185">
        <v>185</v>
      </c>
      <c r="G196" s="173">
        <f t="shared" si="97"/>
        <v>3463755</v>
      </c>
      <c r="H196" s="186">
        <f>(G196/1000000)*1120.55</f>
        <v>3881.3106652499996</v>
      </c>
      <c r="I196" s="207">
        <v>0.35</v>
      </c>
      <c r="J196" s="204">
        <f t="shared" si="99"/>
        <v>1358.4587328374998</v>
      </c>
      <c r="K196" s="178">
        <f t="shared" si="98"/>
        <v>1290.1839014749999</v>
      </c>
      <c r="M196" s="113"/>
      <c r="O196" s="179" t="s">
        <v>333</v>
      </c>
      <c r="P196" s="171">
        <v>10190012</v>
      </c>
      <c r="Q196" s="170"/>
      <c r="R196" s="365">
        <f>Input!P192</f>
        <v>0</v>
      </c>
      <c r="S196" s="113"/>
      <c r="T196" s="113"/>
      <c r="U196" s="179" t="s">
        <v>297</v>
      </c>
      <c r="V196" s="171" t="s">
        <v>783</v>
      </c>
      <c r="W196" s="170"/>
      <c r="X196" s="173">
        <f>Input!Q194</f>
        <v>0</v>
      </c>
      <c r="Y196" s="141">
        <f t="shared" si="94"/>
        <v>0</v>
      </c>
      <c r="AB196" s="179" t="s">
        <v>297</v>
      </c>
      <c r="AC196" s="171" t="s">
        <v>783</v>
      </c>
      <c r="AD196" s="170">
        <f>Input!R194</f>
        <v>0</v>
      </c>
      <c r="AE196" s="192">
        <f t="shared" si="95"/>
        <v>0</v>
      </c>
      <c r="AK196" s="78"/>
    </row>
    <row r="197" spans="1:62" x14ac:dyDescent="0.3">
      <c r="A197" s="179" t="s">
        <v>297</v>
      </c>
      <c r="B197" s="171" t="s">
        <v>785</v>
      </c>
      <c r="C197" s="173">
        <f>$C$196</f>
        <v>18723</v>
      </c>
      <c r="D197" s="173">
        <v>144</v>
      </c>
      <c r="E197" s="178">
        <f t="shared" si="96"/>
        <v>7.6910751482134271E-3</v>
      </c>
      <c r="F197" s="187">
        <f>$F$196</f>
        <v>185</v>
      </c>
      <c r="G197" s="173">
        <f t="shared" si="97"/>
        <v>3463755</v>
      </c>
      <c r="H197" s="178">
        <f>$H$196</f>
        <v>3881.3106652499996</v>
      </c>
      <c r="I197" s="208">
        <f>$I$196</f>
        <v>0.35</v>
      </c>
      <c r="J197" s="204">
        <f t="shared" si="99"/>
        <v>1358.4587328374998</v>
      </c>
      <c r="K197" s="178">
        <f t="shared" si="98"/>
        <v>10.448008199999999</v>
      </c>
      <c r="M197" s="113"/>
      <c r="O197" s="179" t="s">
        <v>333</v>
      </c>
      <c r="P197" s="171">
        <v>10190013</v>
      </c>
      <c r="Q197" s="170"/>
      <c r="R197" s="365">
        <f>Input!P193</f>
        <v>0</v>
      </c>
      <c r="S197" s="113"/>
      <c r="T197" s="113"/>
      <c r="U197" s="179" t="s">
        <v>297</v>
      </c>
      <c r="V197" s="171" t="s">
        <v>785</v>
      </c>
      <c r="W197" s="170"/>
      <c r="X197" s="173">
        <f>Input!Q195</f>
        <v>0</v>
      </c>
      <c r="Y197" s="141">
        <f t="shared" ref="Y197:Y236" si="139">X197*I197</f>
        <v>0</v>
      </c>
      <c r="AB197" s="179" t="s">
        <v>297</v>
      </c>
      <c r="AC197" s="171" t="s">
        <v>785</v>
      </c>
      <c r="AD197" s="170">
        <f>Input!R195</f>
        <v>0</v>
      </c>
      <c r="AE197" s="192">
        <f t="shared" ref="AE197:AE236" si="140">AD197*I197</f>
        <v>0</v>
      </c>
      <c r="AK197" s="78"/>
    </row>
    <row r="198" spans="1:62" x14ac:dyDescent="0.3">
      <c r="A198" s="179" t="s">
        <v>297</v>
      </c>
      <c r="B198" s="171" t="s">
        <v>786</v>
      </c>
      <c r="C198" s="173">
        <f t="shared" ref="C198:C199" si="141">$C$196</f>
        <v>18723</v>
      </c>
      <c r="D198" s="173">
        <v>746</v>
      </c>
      <c r="E198" s="178">
        <f t="shared" ref="E198:E261" si="142">D198/C198</f>
        <v>3.9844042087272338E-2</v>
      </c>
      <c r="F198" s="187">
        <f t="shared" ref="F198:F199" si="143">$F$196</f>
        <v>185</v>
      </c>
      <c r="G198" s="173">
        <f t="shared" si="97"/>
        <v>3463755</v>
      </c>
      <c r="H198" s="178">
        <f t="shared" ref="H198:H199" si="144">$H$196</f>
        <v>3881.3106652499996</v>
      </c>
      <c r="I198" s="208">
        <f t="shared" ref="I198:I199" si="145">$I$196</f>
        <v>0.35</v>
      </c>
      <c r="J198" s="204">
        <f t="shared" si="99"/>
        <v>1358.4587328374998</v>
      </c>
      <c r="K198" s="178">
        <f t="shared" si="98"/>
        <v>54.126486924999995</v>
      </c>
      <c r="M198" s="113"/>
      <c r="O198" s="179" t="s">
        <v>297</v>
      </c>
      <c r="P198" s="171">
        <v>11020005</v>
      </c>
      <c r="Q198" s="170"/>
      <c r="R198" s="365">
        <f>Input!P194</f>
        <v>0</v>
      </c>
      <c r="S198" s="113"/>
      <c r="T198" s="113"/>
      <c r="U198" s="179" t="s">
        <v>297</v>
      </c>
      <c r="V198" s="171" t="s">
        <v>786</v>
      </c>
      <c r="W198" s="170"/>
      <c r="X198" s="173">
        <f>Input!Q196</f>
        <v>0</v>
      </c>
      <c r="Y198" s="141">
        <f t="shared" si="139"/>
        <v>0</v>
      </c>
      <c r="AB198" s="179" t="s">
        <v>297</v>
      </c>
      <c r="AC198" s="171" t="s">
        <v>786</v>
      </c>
      <c r="AD198" s="170">
        <f>Input!R196</f>
        <v>0</v>
      </c>
      <c r="AE198" s="192">
        <f t="shared" si="140"/>
        <v>0</v>
      </c>
      <c r="AK198" s="78"/>
    </row>
    <row r="199" spans="1:62" x14ac:dyDescent="0.3">
      <c r="A199" s="179" t="s">
        <v>297</v>
      </c>
      <c r="B199" s="171" t="s">
        <v>788</v>
      </c>
      <c r="C199" s="173">
        <f t="shared" si="141"/>
        <v>18723</v>
      </c>
      <c r="D199" s="173">
        <v>51</v>
      </c>
      <c r="E199" s="178">
        <f t="shared" si="142"/>
        <v>2.723922448325589E-3</v>
      </c>
      <c r="F199" s="187">
        <f t="shared" si="143"/>
        <v>185</v>
      </c>
      <c r="G199" s="173">
        <f t="shared" ref="G199:G238" si="146">F199*C199</f>
        <v>3463755</v>
      </c>
      <c r="H199" s="178">
        <f t="shared" si="144"/>
        <v>3881.3106652499996</v>
      </c>
      <c r="I199" s="208">
        <f t="shared" si="145"/>
        <v>0.35</v>
      </c>
      <c r="J199" s="204">
        <f t="shared" si="99"/>
        <v>1358.4587328374998</v>
      </c>
      <c r="K199" s="178">
        <f t="shared" ref="K199:K238" si="147">J199*E199</f>
        <v>3.7003362374999997</v>
      </c>
      <c r="M199" s="113"/>
      <c r="O199" s="179" t="s">
        <v>297</v>
      </c>
      <c r="P199" s="171">
        <v>11020007</v>
      </c>
      <c r="Q199" s="170"/>
      <c r="R199" s="365">
        <f>Input!P195</f>
        <v>0</v>
      </c>
      <c r="S199" s="113"/>
      <c r="T199" s="113"/>
      <c r="U199" s="179" t="s">
        <v>297</v>
      </c>
      <c r="V199" s="171" t="s">
        <v>788</v>
      </c>
      <c r="W199" s="170"/>
      <c r="X199" s="173">
        <f>Input!Q197</f>
        <v>0</v>
      </c>
      <c r="Y199" s="141">
        <f t="shared" si="139"/>
        <v>0</v>
      </c>
      <c r="AB199" s="179" t="s">
        <v>297</v>
      </c>
      <c r="AC199" s="171" t="s">
        <v>788</v>
      </c>
      <c r="AD199" s="170">
        <f>Input!R197</f>
        <v>0</v>
      </c>
      <c r="AE199" s="192">
        <f t="shared" si="140"/>
        <v>0</v>
      </c>
    </row>
    <row r="200" spans="1:62" ht="14.4" customHeight="1" x14ac:dyDescent="0.3">
      <c r="A200" s="179" t="s">
        <v>301</v>
      </c>
      <c r="B200" s="171" t="s">
        <v>817</v>
      </c>
      <c r="C200" s="172">
        <v>4438</v>
      </c>
      <c r="D200" s="173">
        <v>4436</v>
      </c>
      <c r="E200" s="178">
        <f t="shared" si="142"/>
        <v>0.99954934655250116</v>
      </c>
      <c r="F200" s="185">
        <v>157</v>
      </c>
      <c r="G200" s="173">
        <f t="shared" si="146"/>
        <v>696766</v>
      </c>
      <c r="H200" s="186">
        <f>(G200/1000000)*1120.55</f>
        <v>780.76114129999996</v>
      </c>
      <c r="I200" s="207">
        <v>0.35</v>
      </c>
      <c r="J200" s="204">
        <f t="shared" ref="J200:J238" si="148">I200*H200</f>
        <v>273.26639945499994</v>
      </c>
      <c r="K200" s="178">
        <f t="shared" si="147"/>
        <v>273.14325100999997</v>
      </c>
      <c r="M200" s="113"/>
      <c r="O200" s="179" t="s">
        <v>297</v>
      </c>
      <c r="P200" s="171">
        <v>11020008</v>
      </c>
      <c r="Q200" s="170"/>
      <c r="R200" s="365">
        <f>Input!P196</f>
        <v>0</v>
      </c>
      <c r="S200" s="113"/>
      <c r="T200" s="113"/>
      <c r="U200" s="179" t="s">
        <v>301</v>
      </c>
      <c r="V200" s="171" t="s">
        <v>817</v>
      </c>
      <c r="W200" s="170"/>
      <c r="X200" s="173">
        <f>Input!Q198</f>
        <v>0</v>
      </c>
      <c r="Y200" s="141">
        <f t="shared" si="139"/>
        <v>0</v>
      </c>
      <c r="AB200" s="179" t="s">
        <v>301</v>
      </c>
      <c r="AC200" s="171" t="s">
        <v>817</v>
      </c>
      <c r="AD200" s="170">
        <f>Input!R198</f>
        <v>0</v>
      </c>
      <c r="AE200" s="192">
        <f t="shared" si="140"/>
        <v>0</v>
      </c>
    </row>
    <row r="201" spans="1:62" x14ac:dyDescent="0.3">
      <c r="A201" s="179" t="s">
        <v>301</v>
      </c>
      <c r="B201" s="171" t="s">
        <v>820</v>
      </c>
      <c r="C201" s="173">
        <f>$C$200</f>
        <v>4438</v>
      </c>
      <c r="D201" s="173">
        <v>2</v>
      </c>
      <c r="E201" s="178">
        <f t="shared" si="142"/>
        <v>4.5065344749887338E-4</v>
      </c>
      <c r="F201" s="187">
        <f>$F$200</f>
        <v>157</v>
      </c>
      <c r="G201" s="173">
        <f t="shared" si="146"/>
        <v>696766</v>
      </c>
      <c r="H201" s="178">
        <f>$H$200</f>
        <v>780.76114129999996</v>
      </c>
      <c r="I201" s="208">
        <f>$I$200</f>
        <v>0.35</v>
      </c>
      <c r="J201" s="204">
        <f t="shared" si="148"/>
        <v>273.26639945499994</v>
      </c>
      <c r="K201" s="178">
        <f t="shared" si="147"/>
        <v>0.12314844499999998</v>
      </c>
      <c r="M201" s="113"/>
      <c r="O201" s="179" t="s">
        <v>297</v>
      </c>
      <c r="P201" s="171">
        <v>11020010</v>
      </c>
      <c r="Q201" s="170"/>
      <c r="R201" s="365">
        <f>Input!P197</f>
        <v>0</v>
      </c>
      <c r="S201" s="113"/>
      <c r="T201" s="113"/>
      <c r="U201" s="179" t="s">
        <v>301</v>
      </c>
      <c r="V201" s="171" t="s">
        <v>820</v>
      </c>
      <c r="W201" s="170"/>
      <c r="X201" s="173">
        <f>Input!Q199</f>
        <v>0</v>
      </c>
      <c r="Y201" s="141">
        <f t="shared" si="139"/>
        <v>0</v>
      </c>
      <c r="AB201" s="179" t="s">
        <v>301</v>
      </c>
      <c r="AC201" s="171" t="s">
        <v>820</v>
      </c>
      <c r="AD201" s="170">
        <f>Input!R199</f>
        <v>0</v>
      </c>
      <c r="AE201" s="192">
        <f t="shared" si="140"/>
        <v>0</v>
      </c>
    </row>
    <row r="202" spans="1:62" x14ac:dyDescent="0.3">
      <c r="A202" s="179" t="s">
        <v>312</v>
      </c>
      <c r="B202" s="171" t="s">
        <v>751</v>
      </c>
      <c r="C202" s="172">
        <v>17038</v>
      </c>
      <c r="D202" s="173">
        <v>6318</v>
      </c>
      <c r="E202" s="178">
        <f t="shared" si="142"/>
        <v>0.37081817114684823</v>
      </c>
      <c r="F202" s="185">
        <v>110</v>
      </c>
      <c r="G202" s="173">
        <f t="shared" si="146"/>
        <v>1874180</v>
      </c>
      <c r="H202" s="186">
        <f>(G202/1000000)*1120.55</f>
        <v>2100.1123989999996</v>
      </c>
      <c r="I202" s="207">
        <v>0.35</v>
      </c>
      <c r="J202" s="204">
        <f t="shared" si="148"/>
        <v>735.03933964999987</v>
      </c>
      <c r="K202" s="178">
        <f t="shared" si="147"/>
        <v>272.56594364999995</v>
      </c>
      <c r="M202" s="113"/>
      <c r="O202" s="179" t="s">
        <v>301</v>
      </c>
      <c r="P202" s="171">
        <v>14020006</v>
      </c>
      <c r="Q202" s="170"/>
      <c r="R202" s="365">
        <f>Input!P198</f>
        <v>0</v>
      </c>
      <c r="S202" s="113"/>
      <c r="T202" s="113"/>
      <c r="U202" s="179" t="s">
        <v>312</v>
      </c>
      <c r="V202" s="171" t="s">
        <v>751</v>
      </c>
      <c r="W202" s="170"/>
      <c r="X202" s="173">
        <f>Input!Q200</f>
        <v>0</v>
      </c>
      <c r="Y202" s="141">
        <f t="shared" si="139"/>
        <v>0</v>
      </c>
      <c r="AB202" s="179" t="s">
        <v>312</v>
      </c>
      <c r="AC202" s="171" t="s">
        <v>751</v>
      </c>
      <c r="AD202" s="170">
        <f>Input!R200</f>
        <v>0</v>
      </c>
      <c r="AE202" s="192">
        <f t="shared" si="140"/>
        <v>0</v>
      </c>
    </row>
    <row r="203" spans="1:62" x14ac:dyDescent="0.3">
      <c r="A203" s="179" t="s">
        <v>312</v>
      </c>
      <c r="B203" s="171" t="s">
        <v>752</v>
      </c>
      <c r="C203" s="173">
        <f>$C$202</f>
        <v>17038</v>
      </c>
      <c r="D203" s="173">
        <v>9769</v>
      </c>
      <c r="E203" s="178">
        <f t="shared" si="142"/>
        <v>0.57336541847634703</v>
      </c>
      <c r="F203" s="187">
        <f>$F$202</f>
        <v>110</v>
      </c>
      <c r="G203" s="173">
        <f t="shared" si="146"/>
        <v>1874180</v>
      </c>
      <c r="H203" s="178">
        <f>$H$202</f>
        <v>2100.1123989999996</v>
      </c>
      <c r="I203" s="208">
        <f>$I$202</f>
        <v>0.35</v>
      </c>
      <c r="J203" s="204">
        <f t="shared" si="148"/>
        <v>735.03933964999987</v>
      </c>
      <c r="K203" s="178">
        <f t="shared" si="147"/>
        <v>421.44613857499996</v>
      </c>
      <c r="M203" s="113"/>
      <c r="O203" s="179" t="s">
        <v>301</v>
      </c>
      <c r="P203" s="171">
        <v>14030003</v>
      </c>
      <c r="Q203" s="170"/>
      <c r="R203" s="365">
        <f>Input!P199</f>
        <v>0</v>
      </c>
      <c r="S203" s="113"/>
      <c r="T203" s="113"/>
      <c r="U203" s="179" t="s">
        <v>312</v>
      </c>
      <c r="V203" s="171" t="s">
        <v>752</v>
      </c>
      <c r="W203" s="170"/>
      <c r="X203" s="173">
        <f>Input!Q201</f>
        <v>0</v>
      </c>
      <c r="Y203" s="141">
        <f t="shared" si="139"/>
        <v>0</v>
      </c>
      <c r="AB203" s="179" t="s">
        <v>312</v>
      </c>
      <c r="AC203" s="171" t="s">
        <v>752</v>
      </c>
      <c r="AD203" s="170">
        <f>Input!R201</f>
        <v>0</v>
      </c>
      <c r="AE203" s="192">
        <f t="shared" si="140"/>
        <v>0</v>
      </c>
    </row>
    <row r="204" spans="1:62" x14ac:dyDescent="0.3">
      <c r="A204" s="179" t="s">
        <v>312</v>
      </c>
      <c r="B204" s="171" t="s">
        <v>779</v>
      </c>
      <c r="C204" s="173">
        <f t="shared" ref="C204:C205" si="149">$C$202</f>
        <v>17038</v>
      </c>
      <c r="D204" s="173">
        <v>272</v>
      </c>
      <c r="E204" s="178">
        <f t="shared" si="142"/>
        <v>1.5964315060453104E-2</v>
      </c>
      <c r="F204" s="187">
        <f t="shared" ref="F204:F205" si="150">$F$202</f>
        <v>110</v>
      </c>
      <c r="G204" s="173">
        <f t="shared" si="146"/>
        <v>1874180</v>
      </c>
      <c r="H204" s="178">
        <f t="shared" ref="H204:H205" si="151">$H$202</f>
        <v>2100.1123989999996</v>
      </c>
      <c r="I204" s="208">
        <f t="shared" ref="I204:I205" si="152">$I$202</f>
        <v>0.35</v>
      </c>
      <c r="J204" s="204">
        <f t="shared" si="148"/>
        <v>735.03933964999987</v>
      </c>
      <c r="K204" s="178">
        <f t="shared" si="147"/>
        <v>11.734399599999998</v>
      </c>
      <c r="M204" s="113"/>
      <c r="O204" s="179" t="s">
        <v>312</v>
      </c>
      <c r="P204" s="171">
        <v>10190001</v>
      </c>
      <c r="Q204" s="170"/>
      <c r="R204" s="365">
        <f>Input!P200</f>
        <v>0</v>
      </c>
      <c r="S204" s="113"/>
      <c r="T204" s="113"/>
      <c r="U204" s="179" t="s">
        <v>312</v>
      </c>
      <c r="V204" s="171" t="s">
        <v>779</v>
      </c>
      <c r="W204" s="170"/>
      <c r="X204" s="173">
        <f>Input!Q202</f>
        <v>0</v>
      </c>
      <c r="Y204" s="141">
        <f t="shared" si="139"/>
        <v>0</v>
      </c>
      <c r="AB204" s="179" t="s">
        <v>312</v>
      </c>
      <c r="AC204" s="171" t="s">
        <v>779</v>
      </c>
      <c r="AD204" s="170">
        <f>Input!R202</f>
        <v>0</v>
      </c>
      <c r="AE204" s="192">
        <f t="shared" si="140"/>
        <v>0</v>
      </c>
    </row>
    <row r="205" spans="1:62" x14ac:dyDescent="0.3">
      <c r="A205" s="179" t="s">
        <v>312</v>
      </c>
      <c r="B205" s="171" t="s">
        <v>780</v>
      </c>
      <c r="C205" s="173">
        <f t="shared" si="149"/>
        <v>17038</v>
      </c>
      <c r="D205" s="173">
        <v>679</v>
      </c>
      <c r="E205" s="178">
        <f t="shared" si="142"/>
        <v>3.9852095316351685E-2</v>
      </c>
      <c r="F205" s="187">
        <f t="shared" si="150"/>
        <v>110</v>
      </c>
      <c r="G205" s="173">
        <f t="shared" si="146"/>
        <v>1874180</v>
      </c>
      <c r="H205" s="178">
        <f t="shared" si="151"/>
        <v>2100.1123989999996</v>
      </c>
      <c r="I205" s="208">
        <f t="shared" si="152"/>
        <v>0.35</v>
      </c>
      <c r="J205" s="204">
        <f t="shared" si="148"/>
        <v>735.03933964999987</v>
      </c>
      <c r="K205" s="178">
        <f t="shared" si="147"/>
        <v>29.292857824999995</v>
      </c>
      <c r="M205" s="113"/>
      <c r="O205" s="179" t="s">
        <v>312</v>
      </c>
      <c r="P205" s="171">
        <v>10190002</v>
      </c>
      <c r="Q205" s="170"/>
      <c r="R205" s="365">
        <f>Input!P201</f>
        <v>0</v>
      </c>
      <c r="S205" s="113"/>
      <c r="T205" s="113"/>
      <c r="U205" s="179" t="s">
        <v>312</v>
      </c>
      <c r="V205" s="171" t="s">
        <v>780</v>
      </c>
      <c r="W205" s="170"/>
      <c r="X205" s="173">
        <f>Input!Q203</f>
        <v>0</v>
      </c>
      <c r="Y205" s="141">
        <f t="shared" si="139"/>
        <v>0</v>
      </c>
      <c r="AB205" s="179" t="s">
        <v>312</v>
      </c>
      <c r="AC205" s="171" t="s">
        <v>780</v>
      </c>
      <c r="AD205" s="170">
        <f>Input!R203</f>
        <v>0</v>
      </c>
      <c r="AE205" s="192">
        <f t="shared" si="140"/>
        <v>0</v>
      </c>
    </row>
    <row r="206" spans="1:62" x14ac:dyDescent="0.3">
      <c r="A206" s="179" t="s">
        <v>339</v>
      </c>
      <c r="B206" s="171" t="s">
        <v>770</v>
      </c>
      <c r="C206" s="172">
        <v>4420</v>
      </c>
      <c r="D206" s="173">
        <v>63</v>
      </c>
      <c r="E206" s="178">
        <f t="shared" si="142"/>
        <v>1.4253393665158371E-2</v>
      </c>
      <c r="F206" s="185">
        <v>390</v>
      </c>
      <c r="G206" s="173">
        <f t="shared" si="146"/>
        <v>1723800</v>
      </c>
      <c r="H206" s="186">
        <f>(G206/1000000)*1120.55</f>
        <v>1931.6040899999998</v>
      </c>
      <c r="I206" s="207">
        <v>0.35</v>
      </c>
      <c r="J206" s="204">
        <f t="shared" si="148"/>
        <v>676.06143149999991</v>
      </c>
      <c r="K206" s="178">
        <f t="shared" si="147"/>
        <v>9.6361697249999985</v>
      </c>
      <c r="M206" s="113"/>
      <c r="O206" s="179" t="s">
        <v>312</v>
      </c>
      <c r="P206" s="171">
        <v>11020001</v>
      </c>
      <c r="Q206" s="170"/>
      <c r="R206" s="365">
        <f>Input!P202</f>
        <v>0</v>
      </c>
      <c r="S206" s="113"/>
      <c r="T206" s="113"/>
      <c r="U206" s="179" t="s">
        <v>339</v>
      </c>
      <c r="V206" s="171" t="s">
        <v>770</v>
      </c>
      <c r="W206" s="170"/>
      <c r="X206" s="173">
        <f>Input!Q204</f>
        <v>0</v>
      </c>
      <c r="Y206" s="141">
        <f t="shared" si="139"/>
        <v>0</v>
      </c>
      <c r="AB206" s="179" t="s">
        <v>339</v>
      </c>
      <c r="AC206" s="171" t="s">
        <v>770</v>
      </c>
      <c r="AD206" s="170">
        <f>Input!R204</f>
        <v>0</v>
      </c>
      <c r="AE206" s="192">
        <f t="shared" si="140"/>
        <v>0</v>
      </c>
    </row>
    <row r="207" spans="1:62" x14ac:dyDescent="0.3">
      <c r="A207" s="179" t="s">
        <v>339</v>
      </c>
      <c r="B207" s="171" t="s">
        <v>772</v>
      </c>
      <c r="C207" s="173">
        <f>$C$206</f>
        <v>4420</v>
      </c>
      <c r="D207" s="173">
        <v>4317</v>
      </c>
      <c r="E207" s="178">
        <f t="shared" si="142"/>
        <v>0.97669683257918549</v>
      </c>
      <c r="F207" s="187">
        <f>$F$206</f>
        <v>390</v>
      </c>
      <c r="G207" s="173">
        <f t="shared" si="146"/>
        <v>1723800</v>
      </c>
      <c r="H207" s="178">
        <f>$H$206</f>
        <v>1931.6040899999998</v>
      </c>
      <c r="I207" s="208">
        <f>$I$206</f>
        <v>0.35</v>
      </c>
      <c r="J207" s="204">
        <f t="shared" si="148"/>
        <v>676.06143149999991</v>
      </c>
      <c r="K207" s="178">
        <f t="shared" si="147"/>
        <v>660.30705877499986</v>
      </c>
      <c r="M207" s="113"/>
      <c r="O207" s="179" t="s">
        <v>312</v>
      </c>
      <c r="P207" s="171">
        <v>11020002</v>
      </c>
      <c r="Q207" s="170"/>
      <c r="R207" s="365">
        <f>Input!P203</f>
        <v>0</v>
      </c>
      <c r="S207" s="113"/>
      <c r="T207" s="113"/>
      <c r="U207" s="179" t="s">
        <v>339</v>
      </c>
      <c r="V207" s="171" t="s">
        <v>772</v>
      </c>
      <c r="W207" s="170"/>
      <c r="X207" s="173">
        <f>Input!Q205</f>
        <v>0</v>
      </c>
      <c r="Y207" s="141">
        <f t="shared" si="139"/>
        <v>0</v>
      </c>
      <c r="AB207" s="179" t="s">
        <v>339</v>
      </c>
      <c r="AC207" s="171" t="s">
        <v>772</v>
      </c>
      <c r="AD207" s="170">
        <f>Input!R205</f>
        <v>0</v>
      </c>
      <c r="AE207" s="192">
        <f t="shared" si="140"/>
        <v>0</v>
      </c>
    </row>
    <row r="208" spans="1:62" x14ac:dyDescent="0.3">
      <c r="A208" s="179" t="s">
        <v>339</v>
      </c>
      <c r="B208" s="171" t="s">
        <v>773</v>
      </c>
      <c r="C208" s="173">
        <f>$C$206</f>
        <v>4420</v>
      </c>
      <c r="D208" s="173">
        <v>40</v>
      </c>
      <c r="E208" s="178">
        <f t="shared" si="142"/>
        <v>9.0497737556561094E-3</v>
      </c>
      <c r="F208" s="187">
        <f>$F$206</f>
        <v>390</v>
      </c>
      <c r="G208" s="173">
        <f t="shared" si="146"/>
        <v>1723800</v>
      </c>
      <c r="H208" s="178">
        <f>$H$206</f>
        <v>1931.6040899999998</v>
      </c>
      <c r="I208" s="208">
        <f>$I$206</f>
        <v>0.35</v>
      </c>
      <c r="J208" s="204">
        <f t="shared" si="148"/>
        <v>676.06143149999991</v>
      </c>
      <c r="K208" s="178">
        <f t="shared" si="147"/>
        <v>6.1182029999999994</v>
      </c>
      <c r="M208" s="113"/>
      <c r="O208" s="179" t="s">
        <v>339</v>
      </c>
      <c r="P208" s="171">
        <v>10250002</v>
      </c>
      <c r="Q208" s="170"/>
      <c r="R208" s="365">
        <f>Input!P204</f>
        <v>0</v>
      </c>
      <c r="S208" s="113"/>
      <c r="T208" s="113"/>
      <c r="U208" s="179" t="s">
        <v>339</v>
      </c>
      <c r="V208" s="171" t="s">
        <v>773</v>
      </c>
      <c r="W208" s="170"/>
      <c r="X208" s="173">
        <f>Input!Q206</f>
        <v>0</v>
      </c>
      <c r="Y208" s="141">
        <f t="shared" si="139"/>
        <v>0</v>
      </c>
      <c r="AB208" s="179" t="s">
        <v>339</v>
      </c>
      <c r="AC208" s="171" t="s">
        <v>773</v>
      </c>
      <c r="AD208" s="170">
        <f>Input!R206</f>
        <v>0</v>
      </c>
      <c r="AE208" s="192">
        <f t="shared" si="140"/>
        <v>0</v>
      </c>
    </row>
    <row r="209" spans="1:31" x14ac:dyDescent="0.3">
      <c r="A209" s="179" t="s">
        <v>314</v>
      </c>
      <c r="B209" s="171" t="s">
        <v>810</v>
      </c>
      <c r="C209" s="172">
        <v>15841</v>
      </c>
      <c r="D209" s="173">
        <v>15841</v>
      </c>
      <c r="E209" s="178">
        <f t="shared" si="142"/>
        <v>1</v>
      </c>
      <c r="F209" s="185">
        <v>284</v>
      </c>
      <c r="G209" s="173">
        <f t="shared" si="146"/>
        <v>4498844</v>
      </c>
      <c r="H209" s="186">
        <f>(G209/1000000)*1120.55</f>
        <v>5041.1796441999995</v>
      </c>
      <c r="I209" s="207">
        <v>0.35</v>
      </c>
      <c r="J209" s="204">
        <f t="shared" si="148"/>
        <v>1764.4128754699998</v>
      </c>
      <c r="K209" s="178">
        <f t="shared" si="147"/>
        <v>1764.4128754699998</v>
      </c>
      <c r="M209" s="113"/>
      <c r="O209" s="179" t="s">
        <v>339</v>
      </c>
      <c r="P209" s="171">
        <v>10250005</v>
      </c>
      <c r="Q209" s="170"/>
      <c r="R209" s="365">
        <f>Input!P205</f>
        <v>0</v>
      </c>
      <c r="S209" s="113"/>
      <c r="T209" s="113"/>
      <c r="U209" s="179" t="s">
        <v>314</v>
      </c>
      <c r="V209" s="171" t="s">
        <v>810</v>
      </c>
      <c r="W209" s="170"/>
      <c r="X209" s="173">
        <f>Input!Q207</f>
        <v>0</v>
      </c>
      <c r="Y209" s="141">
        <f t="shared" si="139"/>
        <v>0</v>
      </c>
      <c r="AB209" s="179" t="s">
        <v>314</v>
      </c>
      <c r="AC209" s="171" t="s">
        <v>810</v>
      </c>
      <c r="AD209" s="170">
        <f>Input!R207</f>
        <v>0</v>
      </c>
      <c r="AE209" s="192">
        <f t="shared" si="140"/>
        <v>0</v>
      </c>
    </row>
    <row r="210" spans="1:31" x14ac:dyDescent="0.3">
      <c r="A210" s="179" t="s">
        <v>296</v>
      </c>
      <c r="B210" s="171" t="s">
        <v>787</v>
      </c>
      <c r="C210" s="172">
        <v>12442</v>
      </c>
      <c r="D210" s="173">
        <v>12250</v>
      </c>
      <c r="E210" s="178">
        <f t="shared" si="142"/>
        <v>0.98456839736376789</v>
      </c>
      <c r="F210" s="185">
        <v>232</v>
      </c>
      <c r="G210" s="173">
        <f t="shared" si="146"/>
        <v>2886544</v>
      </c>
      <c r="H210" s="186">
        <f>(G210/1000000)*1120.55</f>
        <v>3234.5168791999999</v>
      </c>
      <c r="I210" s="207">
        <v>0.35</v>
      </c>
      <c r="J210" s="204">
        <f t="shared" si="148"/>
        <v>1132.0809077199999</v>
      </c>
      <c r="K210" s="178">
        <f t="shared" si="147"/>
        <v>1114.611085</v>
      </c>
      <c r="M210" s="113"/>
      <c r="O210" s="179" t="s">
        <v>339</v>
      </c>
      <c r="P210" s="171">
        <v>10250006</v>
      </c>
      <c r="Q210" s="170"/>
      <c r="R210" s="365">
        <f>Input!P206</f>
        <v>0</v>
      </c>
      <c r="S210" s="113"/>
      <c r="T210" s="113"/>
      <c r="U210" s="179" t="s">
        <v>296</v>
      </c>
      <c r="V210" s="171" t="s">
        <v>787</v>
      </c>
      <c r="W210" s="170"/>
      <c r="X210" s="173">
        <f>Input!Q208</f>
        <v>0</v>
      </c>
      <c r="Y210" s="141">
        <f t="shared" si="139"/>
        <v>0</v>
      </c>
      <c r="AB210" s="179" t="s">
        <v>296</v>
      </c>
      <c r="AC210" s="171" t="s">
        <v>787</v>
      </c>
      <c r="AD210" s="170">
        <f>Input!R208</f>
        <v>0</v>
      </c>
      <c r="AE210" s="192">
        <f t="shared" si="140"/>
        <v>0</v>
      </c>
    </row>
    <row r="211" spans="1:31" x14ac:dyDescent="0.3">
      <c r="A211" s="179" t="s">
        <v>296</v>
      </c>
      <c r="B211" s="171" t="s">
        <v>789</v>
      </c>
      <c r="C211" s="173">
        <f>$C$210</f>
        <v>12442</v>
      </c>
      <c r="D211" s="173">
        <v>34</v>
      </c>
      <c r="E211" s="178">
        <f t="shared" si="142"/>
        <v>2.7326796334994374E-3</v>
      </c>
      <c r="F211" s="187">
        <f>$F$210</f>
        <v>232</v>
      </c>
      <c r="G211" s="173">
        <f t="shared" si="146"/>
        <v>2886544</v>
      </c>
      <c r="H211" s="178">
        <f>$H$210</f>
        <v>3234.5168791999999</v>
      </c>
      <c r="I211" s="208">
        <f>$I$210</f>
        <v>0.35</v>
      </c>
      <c r="J211" s="204">
        <f t="shared" si="148"/>
        <v>1132.0809077199999</v>
      </c>
      <c r="K211" s="178">
        <f t="shared" si="147"/>
        <v>3.0936144399999996</v>
      </c>
      <c r="M211" s="113"/>
      <c r="O211" s="179" t="s">
        <v>314</v>
      </c>
      <c r="P211" s="171">
        <v>14010004</v>
      </c>
      <c r="Q211" s="170" t="s">
        <v>734</v>
      </c>
      <c r="R211" s="365">
        <f>Input!P207</f>
        <v>560</v>
      </c>
      <c r="S211" s="113"/>
      <c r="T211" s="113"/>
      <c r="U211" s="179" t="s">
        <v>296</v>
      </c>
      <c r="V211" s="171" t="s">
        <v>789</v>
      </c>
      <c r="W211" s="170"/>
      <c r="X211" s="173">
        <f>Input!Q209</f>
        <v>0</v>
      </c>
      <c r="Y211" s="141">
        <f t="shared" si="139"/>
        <v>0</v>
      </c>
      <c r="AB211" s="179" t="s">
        <v>296</v>
      </c>
      <c r="AC211" s="171" t="s">
        <v>789</v>
      </c>
      <c r="AD211" s="170">
        <f>Input!R209</f>
        <v>0</v>
      </c>
      <c r="AE211" s="192">
        <f t="shared" si="140"/>
        <v>0</v>
      </c>
    </row>
    <row r="212" spans="1:31" x14ac:dyDescent="0.3">
      <c r="A212" s="179" t="s">
        <v>296</v>
      </c>
      <c r="B212" s="171" t="s">
        <v>791</v>
      </c>
      <c r="C212" s="173">
        <f t="shared" ref="C212:C214" si="153">$C$210</f>
        <v>12442</v>
      </c>
      <c r="D212" s="173">
        <v>89</v>
      </c>
      <c r="E212" s="178">
        <f t="shared" si="142"/>
        <v>7.1531908053367628E-3</v>
      </c>
      <c r="F212" s="187">
        <f t="shared" ref="F212:F214" si="154">$F$210</f>
        <v>232</v>
      </c>
      <c r="G212" s="173">
        <f t="shared" si="146"/>
        <v>2886544</v>
      </c>
      <c r="H212" s="178">
        <f t="shared" ref="H212:H214" si="155">$H$210</f>
        <v>3234.5168791999999</v>
      </c>
      <c r="I212" s="208">
        <f t="shared" ref="I212:I214" si="156">$I$210</f>
        <v>0.35</v>
      </c>
      <c r="J212" s="204">
        <f t="shared" si="148"/>
        <v>1132.0809077199999</v>
      </c>
      <c r="K212" s="178">
        <f t="shared" si="147"/>
        <v>8.0979907400000002</v>
      </c>
      <c r="M212" s="113"/>
      <c r="O212" s="179" t="s">
        <v>296</v>
      </c>
      <c r="P212" s="171">
        <v>11020009</v>
      </c>
      <c r="Q212" s="170"/>
      <c r="R212" s="365">
        <f>Input!P208</f>
        <v>0</v>
      </c>
      <c r="S212" s="113"/>
      <c r="T212" s="113"/>
      <c r="U212" s="179" t="s">
        <v>296</v>
      </c>
      <c r="V212" s="171" t="s">
        <v>791</v>
      </c>
      <c r="W212" s="170"/>
      <c r="X212" s="173">
        <f>Input!Q210</f>
        <v>0</v>
      </c>
      <c r="Y212" s="141">
        <f t="shared" si="139"/>
        <v>0</v>
      </c>
      <c r="AB212" s="179" t="s">
        <v>296</v>
      </c>
      <c r="AC212" s="171" t="s">
        <v>791</v>
      </c>
      <c r="AD212" s="170">
        <f>Input!R210</f>
        <v>0</v>
      </c>
      <c r="AE212" s="192">
        <f t="shared" si="140"/>
        <v>0</v>
      </c>
    </row>
    <row r="213" spans="1:31" x14ac:dyDescent="0.3">
      <c r="A213" s="179" t="s">
        <v>296</v>
      </c>
      <c r="B213" s="171" t="s">
        <v>792</v>
      </c>
      <c r="C213" s="173">
        <f t="shared" si="153"/>
        <v>12442</v>
      </c>
      <c r="D213" s="173">
        <v>21</v>
      </c>
      <c r="E213" s="178">
        <f t="shared" si="142"/>
        <v>1.6878315383378878E-3</v>
      </c>
      <c r="F213" s="187">
        <f t="shared" si="154"/>
        <v>232</v>
      </c>
      <c r="G213" s="173">
        <f t="shared" si="146"/>
        <v>2886544</v>
      </c>
      <c r="H213" s="178">
        <f t="shared" si="155"/>
        <v>3234.5168791999999</v>
      </c>
      <c r="I213" s="208">
        <f t="shared" si="156"/>
        <v>0.35</v>
      </c>
      <c r="J213" s="204">
        <f t="shared" si="148"/>
        <v>1132.0809077199999</v>
      </c>
      <c r="K213" s="178">
        <f t="shared" si="147"/>
        <v>1.9107618599999998</v>
      </c>
      <c r="M213" s="113"/>
      <c r="O213" s="179" t="s">
        <v>296</v>
      </c>
      <c r="P213" s="171">
        <v>11020011</v>
      </c>
      <c r="Q213" s="170"/>
      <c r="R213" s="365">
        <f>Input!P209</f>
        <v>0</v>
      </c>
      <c r="S213" s="113"/>
      <c r="T213" s="113"/>
      <c r="U213" s="179" t="s">
        <v>296</v>
      </c>
      <c r="V213" s="171" t="s">
        <v>792</v>
      </c>
      <c r="W213" s="170"/>
      <c r="X213" s="173">
        <f>Input!Q211</f>
        <v>0</v>
      </c>
      <c r="Y213" s="141">
        <f t="shared" si="139"/>
        <v>0</v>
      </c>
      <c r="AB213" s="179" t="s">
        <v>296</v>
      </c>
      <c r="AC213" s="171" t="s">
        <v>792</v>
      </c>
      <c r="AD213" s="170">
        <f>Input!R211</f>
        <v>0</v>
      </c>
      <c r="AE213" s="192">
        <f t="shared" si="140"/>
        <v>0</v>
      </c>
    </row>
    <row r="214" spans="1:31" x14ac:dyDescent="0.3">
      <c r="A214" s="179" t="s">
        <v>296</v>
      </c>
      <c r="B214" s="171" t="s">
        <v>798</v>
      </c>
      <c r="C214" s="173">
        <f t="shared" si="153"/>
        <v>12442</v>
      </c>
      <c r="D214" s="173">
        <v>48</v>
      </c>
      <c r="E214" s="178">
        <f t="shared" si="142"/>
        <v>3.8579006590580291E-3</v>
      </c>
      <c r="F214" s="187">
        <f t="shared" si="154"/>
        <v>232</v>
      </c>
      <c r="G214" s="173">
        <f t="shared" si="146"/>
        <v>2886544</v>
      </c>
      <c r="H214" s="178">
        <f t="shared" si="155"/>
        <v>3234.5168791999999</v>
      </c>
      <c r="I214" s="208">
        <f t="shared" si="156"/>
        <v>0.35</v>
      </c>
      <c r="J214" s="204">
        <f t="shared" si="148"/>
        <v>1132.0809077199999</v>
      </c>
      <c r="K214" s="178">
        <f t="shared" si="147"/>
        <v>4.36745568</v>
      </c>
      <c r="M214" s="113"/>
      <c r="O214" s="179" t="s">
        <v>296</v>
      </c>
      <c r="P214" s="171">
        <v>11020013</v>
      </c>
      <c r="Q214" s="170"/>
      <c r="R214" s="365">
        <f>Input!P210</f>
        <v>0</v>
      </c>
      <c r="S214" s="113"/>
      <c r="T214" s="113"/>
      <c r="U214" s="179" t="s">
        <v>296</v>
      </c>
      <c r="V214" s="171" t="s">
        <v>798</v>
      </c>
      <c r="W214" s="170"/>
      <c r="X214" s="173">
        <f>Input!Q212</f>
        <v>0</v>
      </c>
      <c r="Y214" s="141">
        <f t="shared" si="139"/>
        <v>0</v>
      </c>
      <c r="AB214" s="179" t="s">
        <v>296</v>
      </c>
      <c r="AC214" s="171" t="s">
        <v>798</v>
      </c>
      <c r="AD214" s="170">
        <f>Input!R212</f>
        <v>0</v>
      </c>
      <c r="AE214" s="192">
        <f t="shared" si="140"/>
        <v>0</v>
      </c>
    </row>
    <row r="215" spans="1:31" ht="13.8" customHeight="1" x14ac:dyDescent="0.3">
      <c r="A215" s="179" t="s">
        <v>299</v>
      </c>
      <c r="B215" s="171" t="s">
        <v>780</v>
      </c>
      <c r="C215" s="172">
        <v>159077</v>
      </c>
      <c r="D215" s="173">
        <v>130663</v>
      </c>
      <c r="E215" s="178">
        <f t="shared" si="142"/>
        <v>0.82138209797770889</v>
      </c>
      <c r="F215" s="185">
        <v>206</v>
      </c>
      <c r="G215" s="173">
        <f t="shared" si="146"/>
        <v>32769862</v>
      </c>
      <c r="H215" s="186">
        <f>(G215/1000000)*1120.55</f>
        <v>36720.268864100006</v>
      </c>
      <c r="I215" s="207">
        <v>0.35</v>
      </c>
      <c r="J215" s="204">
        <f t="shared" si="148"/>
        <v>12852.094102435001</v>
      </c>
      <c r="K215" s="178">
        <f t="shared" si="147"/>
        <v>10556.480017265001</v>
      </c>
      <c r="M215" s="113"/>
      <c r="O215" s="179" t="s">
        <v>296</v>
      </c>
      <c r="P215" s="171">
        <v>11030001</v>
      </c>
      <c r="Q215" s="170"/>
      <c r="R215" s="365">
        <f>Input!P211</f>
        <v>0</v>
      </c>
      <c r="S215" s="113"/>
      <c r="T215" s="113"/>
      <c r="U215" s="179" t="s">
        <v>299</v>
      </c>
      <c r="V215" s="171" t="s">
        <v>780</v>
      </c>
      <c r="W215" s="173" t="s">
        <v>747</v>
      </c>
      <c r="X215" s="173">
        <f>Input!Q213</f>
        <v>49400</v>
      </c>
      <c r="Y215" s="141">
        <f t="shared" si="139"/>
        <v>17290</v>
      </c>
      <c r="AB215" s="179" t="s">
        <v>299</v>
      </c>
      <c r="AC215" s="171" t="s">
        <v>780</v>
      </c>
      <c r="AD215" s="170">
        <f>Input!R213</f>
        <v>0</v>
      </c>
      <c r="AE215" s="192">
        <f t="shared" si="140"/>
        <v>0</v>
      </c>
    </row>
    <row r="216" spans="1:31" x14ac:dyDescent="0.3">
      <c r="A216" s="179" t="s">
        <v>299</v>
      </c>
      <c r="B216" s="171" t="s">
        <v>781</v>
      </c>
      <c r="C216" s="173">
        <f>$C$215</f>
        <v>159077</v>
      </c>
      <c r="D216" s="173">
        <v>25802</v>
      </c>
      <c r="E216" s="178">
        <f t="shared" si="142"/>
        <v>0.16219818075523174</v>
      </c>
      <c r="F216" s="187">
        <f>$F$215</f>
        <v>206</v>
      </c>
      <c r="G216" s="173">
        <f t="shared" si="146"/>
        <v>32769862</v>
      </c>
      <c r="H216" s="178">
        <f>$H$215</f>
        <v>36720.268864100006</v>
      </c>
      <c r="I216" s="208">
        <f>$I$215</f>
        <v>0.35</v>
      </c>
      <c r="J216" s="204">
        <f t="shared" si="148"/>
        <v>12852.094102435001</v>
      </c>
      <c r="K216" s="178">
        <f t="shared" si="147"/>
        <v>2084.5862823100001</v>
      </c>
      <c r="M216" s="113"/>
      <c r="O216" s="179" t="s">
        <v>296</v>
      </c>
      <c r="P216" s="171">
        <v>11040005</v>
      </c>
      <c r="Q216" s="170"/>
      <c r="R216" s="365">
        <f>Input!P212</f>
        <v>0</v>
      </c>
      <c r="S216" s="113"/>
      <c r="T216" s="113"/>
      <c r="U216" s="179" t="s">
        <v>299</v>
      </c>
      <c r="V216" s="171" t="s">
        <v>781</v>
      </c>
      <c r="W216" s="170"/>
      <c r="X216" s="173">
        <f>Input!Q214</f>
        <v>0</v>
      </c>
      <c r="Y216" s="141">
        <f t="shared" si="139"/>
        <v>0</v>
      </c>
      <c r="AB216" s="179" t="s">
        <v>299</v>
      </c>
      <c r="AC216" s="171" t="s">
        <v>781</v>
      </c>
      <c r="AD216" s="170">
        <f>Input!R214</f>
        <v>0</v>
      </c>
      <c r="AE216" s="192">
        <f t="shared" si="140"/>
        <v>0</v>
      </c>
    </row>
    <row r="217" spans="1:31" x14ac:dyDescent="0.3">
      <c r="A217" s="179" t="s">
        <v>299</v>
      </c>
      <c r="B217" s="171" t="s">
        <v>782</v>
      </c>
      <c r="C217" s="173">
        <f t="shared" ref="C217:C220" si="157">$C$215</f>
        <v>159077</v>
      </c>
      <c r="D217" s="173">
        <v>1</v>
      </c>
      <c r="E217" s="178">
        <f t="shared" si="142"/>
        <v>6.2862638847853555E-6</v>
      </c>
      <c r="F217" s="187">
        <f t="shared" ref="F217:F220" si="158">$F$215</f>
        <v>206</v>
      </c>
      <c r="G217" s="173">
        <f t="shared" si="146"/>
        <v>32769862</v>
      </c>
      <c r="H217" s="178">
        <f t="shared" ref="H217:H220" si="159">$H$215</f>
        <v>36720.268864100006</v>
      </c>
      <c r="I217" s="208">
        <f t="shared" ref="I217:I220" si="160">$I$215</f>
        <v>0.35</v>
      </c>
      <c r="J217" s="204">
        <f t="shared" si="148"/>
        <v>12852.094102435001</v>
      </c>
      <c r="K217" s="178">
        <f t="shared" si="147"/>
        <v>8.0791655000000004E-2</v>
      </c>
      <c r="M217" s="113"/>
      <c r="O217" s="179" t="s">
        <v>299</v>
      </c>
      <c r="P217" s="171">
        <v>11020002</v>
      </c>
      <c r="Q217" s="170"/>
      <c r="R217" s="365">
        <f>Input!P213</f>
        <v>0</v>
      </c>
      <c r="S217" s="113"/>
      <c r="T217" s="113"/>
      <c r="U217" s="179" t="s">
        <v>299</v>
      </c>
      <c r="V217" s="171" t="s">
        <v>782</v>
      </c>
      <c r="W217" s="170"/>
      <c r="X217" s="173">
        <f>Input!Q215</f>
        <v>0</v>
      </c>
      <c r="Y217" s="141">
        <f t="shared" si="139"/>
        <v>0</v>
      </c>
      <c r="AB217" s="179" t="s">
        <v>299</v>
      </c>
      <c r="AC217" s="171" t="s">
        <v>782</v>
      </c>
      <c r="AD217" s="170">
        <f>Input!R215</f>
        <v>0</v>
      </c>
      <c r="AE217" s="192">
        <f t="shared" si="140"/>
        <v>0</v>
      </c>
    </row>
    <row r="218" spans="1:31" x14ac:dyDescent="0.3">
      <c r="A218" s="179" t="s">
        <v>299</v>
      </c>
      <c r="B218" s="171" t="s">
        <v>783</v>
      </c>
      <c r="C218" s="173">
        <f t="shared" si="157"/>
        <v>159077</v>
      </c>
      <c r="D218" s="173">
        <v>1967</v>
      </c>
      <c r="E218" s="178">
        <f t="shared" si="142"/>
        <v>1.2365081061372794E-2</v>
      </c>
      <c r="F218" s="187">
        <f t="shared" si="158"/>
        <v>206</v>
      </c>
      <c r="G218" s="173">
        <f t="shared" si="146"/>
        <v>32769862</v>
      </c>
      <c r="H218" s="178">
        <f t="shared" si="159"/>
        <v>36720.268864100006</v>
      </c>
      <c r="I218" s="208">
        <f t="shared" si="160"/>
        <v>0.35</v>
      </c>
      <c r="J218" s="204">
        <f t="shared" si="148"/>
        <v>12852.094102435001</v>
      </c>
      <c r="K218" s="178">
        <f t="shared" si="147"/>
        <v>158.91718538500001</v>
      </c>
      <c r="M218" s="113"/>
      <c r="O218" s="179" t="s">
        <v>299</v>
      </c>
      <c r="P218" s="171">
        <v>11020003</v>
      </c>
      <c r="Q218" s="170"/>
      <c r="R218" s="365">
        <f>Input!P214</f>
        <v>0</v>
      </c>
      <c r="S218" s="113"/>
      <c r="T218" s="113"/>
      <c r="U218" s="179" t="s">
        <v>299</v>
      </c>
      <c r="V218" s="171" t="s">
        <v>783</v>
      </c>
      <c r="W218" s="170"/>
      <c r="X218" s="173">
        <f>Input!Q216</f>
        <v>0</v>
      </c>
      <c r="Y218" s="141">
        <f t="shared" si="139"/>
        <v>0</v>
      </c>
      <c r="AB218" s="179" t="s">
        <v>299</v>
      </c>
      <c r="AC218" s="171" t="s">
        <v>783</v>
      </c>
      <c r="AD218" s="170">
        <f>Input!R216</f>
        <v>0</v>
      </c>
      <c r="AE218" s="192">
        <f t="shared" si="140"/>
        <v>0</v>
      </c>
    </row>
    <row r="219" spans="1:31" x14ac:dyDescent="0.3">
      <c r="A219" s="179" t="s">
        <v>299</v>
      </c>
      <c r="B219" s="171" t="s">
        <v>784</v>
      </c>
      <c r="C219" s="173">
        <f t="shared" si="157"/>
        <v>159077</v>
      </c>
      <c r="D219" s="173">
        <v>606</v>
      </c>
      <c r="E219" s="178">
        <f t="shared" si="142"/>
        <v>3.8094759141799254E-3</v>
      </c>
      <c r="F219" s="187">
        <f t="shared" si="158"/>
        <v>206</v>
      </c>
      <c r="G219" s="173">
        <f t="shared" si="146"/>
        <v>32769862</v>
      </c>
      <c r="H219" s="178">
        <f t="shared" si="159"/>
        <v>36720.268864100006</v>
      </c>
      <c r="I219" s="208">
        <f t="shared" si="160"/>
        <v>0.35</v>
      </c>
      <c r="J219" s="204">
        <f t="shared" si="148"/>
        <v>12852.094102435001</v>
      </c>
      <c r="K219" s="178">
        <f t="shared" si="147"/>
        <v>48.959742930000004</v>
      </c>
      <c r="M219" s="113"/>
      <c r="O219" s="179" t="s">
        <v>299</v>
      </c>
      <c r="P219" s="171">
        <v>11020004</v>
      </c>
      <c r="Q219" s="170"/>
      <c r="R219" s="365">
        <f>Input!P215</f>
        <v>0</v>
      </c>
      <c r="S219" s="113"/>
      <c r="T219" s="113"/>
      <c r="U219" s="179" t="s">
        <v>299</v>
      </c>
      <c r="V219" s="171" t="s">
        <v>784</v>
      </c>
      <c r="W219" s="170"/>
      <c r="X219" s="173">
        <f>Input!Q217</f>
        <v>0</v>
      </c>
      <c r="Y219" s="141">
        <f t="shared" si="139"/>
        <v>0</v>
      </c>
      <c r="AB219" s="179" t="s">
        <v>299</v>
      </c>
      <c r="AC219" s="171" t="s">
        <v>784</v>
      </c>
      <c r="AD219" s="170">
        <f>Input!R217</f>
        <v>0</v>
      </c>
      <c r="AE219" s="192">
        <f t="shared" si="140"/>
        <v>0</v>
      </c>
    </row>
    <row r="220" spans="1:31" x14ac:dyDescent="0.3">
      <c r="A220" s="179" t="s">
        <v>299</v>
      </c>
      <c r="B220" s="171" t="s">
        <v>785</v>
      </c>
      <c r="C220" s="173">
        <f t="shared" si="157"/>
        <v>159077</v>
      </c>
      <c r="D220" s="173">
        <v>38</v>
      </c>
      <c r="E220" s="178">
        <f t="shared" si="142"/>
        <v>2.3887802762184352E-4</v>
      </c>
      <c r="F220" s="187">
        <f t="shared" si="158"/>
        <v>206</v>
      </c>
      <c r="G220" s="173">
        <f t="shared" si="146"/>
        <v>32769862</v>
      </c>
      <c r="H220" s="178">
        <f t="shared" si="159"/>
        <v>36720.268864100006</v>
      </c>
      <c r="I220" s="208">
        <f t="shared" si="160"/>
        <v>0.35</v>
      </c>
      <c r="J220" s="204">
        <f t="shared" si="148"/>
        <v>12852.094102435001</v>
      </c>
      <c r="K220" s="178">
        <f t="shared" si="147"/>
        <v>3.0700828900000006</v>
      </c>
      <c r="M220" s="113"/>
      <c r="O220" s="179" t="s">
        <v>299</v>
      </c>
      <c r="P220" s="171">
        <v>11020005</v>
      </c>
      <c r="Q220" s="170"/>
      <c r="R220" s="365">
        <f>Input!P216</f>
        <v>0</v>
      </c>
      <c r="S220" s="113"/>
      <c r="T220" s="113"/>
      <c r="U220" s="179" t="s">
        <v>299</v>
      </c>
      <c r="V220" s="171" t="s">
        <v>785</v>
      </c>
      <c r="W220" s="170"/>
      <c r="X220" s="173">
        <f>Input!Q218</f>
        <v>0</v>
      </c>
      <c r="Y220" s="141">
        <f t="shared" si="139"/>
        <v>0</v>
      </c>
      <c r="AB220" s="179" t="s">
        <v>299</v>
      </c>
      <c r="AC220" s="171" t="s">
        <v>785</v>
      </c>
      <c r="AD220" s="170">
        <f>Input!R218</f>
        <v>0</v>
      </c>
      <c r="AE220" s="192">
        <f t="shared" si="140"/>
        <v>0</v>
      </c>
    </row>
    <row r="221" spans="1:31" x14ac:dyDescent="0.3">
      <c r="A221" s="179" t="s">
        <v>326</v>
      </c>
      <c r="B221" s="171" t="s">
        <v>825</v>
      </c>
      <c r="C221" s="172">
        <v>6664</v>
      </c>
      <c r="D221" s="173">
        <v>18</v>
      </c>
      <c r="E221" s="178">
        <f t="shared" si="142"/>
        <v>2.7010804321728693E-3</v>
      </c>
      <c r="F221" s="185">
        <v>262</v>
      </c>
      <c r="G221" s="173">
        <f t="shared" si="146"/>
        <v>1745968</v>
      </c>
      <c r="H221" s="186">
        <f>(G221/1000000)*1120.55</f>
        <v>1956.4444423999998</v>
      </c>
      <c r="I221" s="207">
        <v>0.35</v>
      </c>
      <c r="J221" s="204">
        <f t="shared" si="148"/>
        <v>684.75555483999995</v>
      </c>
      <c r="K221" s="178">
        <f t="shared" si="147"/>
        <v>1.8495798299999999</v>
      </c>
      <c r="M221" s="113"/>
      <c r="O221" s="179" t="s">
        <v>299</v>
      </c>
      <c r="P221" s="171">
        <v>11020006</v>
      </c>
      <c r="Q221" s="170"/>
      <c r="R221" s="365">
        <f>Input!P217</f>
        <v>0</v>
      </c>
      <c r="S221" s="113"/>
      <c r="T221" s="113"/>
      <c r="U221" s="179" t="s">
        <v>326</v>
      </c>
      <c r="V221" s="171" t="s">
        <v>825</v>
      </c>
      <c r="W221" s="170"/>
      <c r="X221" s="173">
        <f>Input!Q219</f>
        <v>0</v>
      </c>
      <c r="Y221" s="141">
        <f t="shared" si="139"/>
        <v>0</v>
      </c>
      <c r="AB221" s="179" t="s">
        <v>326</v>
      </c>
      <c r="AC221" s="171" t="s">
        <v>825</v>
      </c>
      <c r="AD221" s="170">
        <f>Input!R219</f>
        <v>0</v>
      </c>
      <c r="AE221" s="192">
        <f t="shared" si="140"/>
        <v>0</v>
      </c>
    </row>
    <row r="222" spans="1:31" x14ac:dyDescent="0.3">
      <c r="A222" s="179" t="s">
        <v>326</v>
      </c>
      <c r="B222" s="171" t="s">
        <v>826</v>
      </c>
      <c r="C222" s="173">
        <f>$C$221</f>
        <v>6664</v>
      </c>
      <c r="D222" s="173">
        <v>6</v>
      </c>
      <c r="E222" s="178">
        <f t="shared" si="142"/>
        <v>9.0036014405762304E-4</v>
      </c>
      <c r="F222" s="187">
        <f>$F$221</f>
        <v>262</v>
      </c>
      <c r="G222" s="173">
        <f t="shared" si="146"/>
        <v>1745968</v>
      </c>
      <c r="H222" s="178">
        <f>$H$221</f>
        <v>1956.4444423999998</v>
      </c>
      <c r="I222" s="208">
        <f>$I$221</f>
        <v>0.35</v>
      </c>
      <c r="J222" s="204">
        <f t="shared" si="148"/>
        <v>684.75555483999995</v>
      </c>
      <c r="K222" s="178">
        <f t="shared" si="147"/>
        <v>0.61652660999999997</v>
      </c>
      <c r="M222" s="113"/>
      <c r="O222" s="179" t="s">
        <v>299</v>
      </c>
      <c r="P222" s="171">
        <v>11020007</v>
      </c>
      <c r="Q222" s="170"/>
      <c r="R222" s="365">
        <f>Input!P218</f>
        <v>0</v>
      </c>
      <c r="S222" s="113"/>
      <c r="T222" s="113"/>
      <c r="U222" s="179" t="s">
        <v>326</v>
      </c>
      <c r="V222" s="171" t="s">
        <v>826</v>
      </c>
      <c r="W222" s="170"/>
      <c r="X222" s="173">
        <f>Input!Q220</f>
        <v>0</v>
      </c>
      <c r="Y222" s="141">
        <f t="shared" si="139"/>
        <v>0</v>
      </c>
      <c r="AB222" s="179" t="s">
        <v>326</v>
      </c>
      <c r="AC222" s="171" t="s">
        <v>826</v>
      </c>
      <c r="AD222" s="170">
        <f>Input!R220</f>
        <v>0</v>
      </c>
      <c r="AE222" s="192">
        <f t="shared" si="140"/>
        <v>0</v>
      </c>
    </row>
    <row r="223" spans="1:31" x14ac:dyDescent="0.3">
      <c r="A223" s="179" t="s">
        <v>326</v>
      </c>
      <c r="B223" s="171" t="s">
        <v>828</v>
      </c>
      <c r="C223" s="173">
        <f t="shared" ref="C223:C225" si="161">$C$221</f>
        <v>6664</v>
      </c>
      <c r="D223" s="173">
        <v>3722</v>
      </c>
      <c r="E223" s="178">
        <f t="shared" si="142"/>
        <v>0.55852340936374545</v>
      </c>
      <c r="F223" s="187">
        <f t="shared" ref="F223:F225" si="162">$F$221</f>
        <v>262</v>
      </c>
      <c r="G223" s="173">
        <f t="shared" si="146"/>
        <v>1745968</v>
      </c>
      <c r="H223" s="178">
        <f t="shared" ref="H223:H225" si="163">$H$221</f>
        <v>1956.4444423999998</v>
      </c>
      <c r="I223" s="208">
        <f t="shared" ref="I223:I225" si="164">$I$221</f>
        <v>0.35</v>
      </c>
      <c r="J223" s="204">
        <f t="shared" si="148"/>
        <v>684.75555483999995</v>
      </c>
      <c r="K223" s="178">
        <f t="shared" si="147"/>
        <v>382.45200706999992</v>
      </c>
      <c r="M223" s="113"/>
      <c r="O223" s="179" t="s">
        <v>326</v>
      </c>
      <c r="P223" s="171">
        <v>14050001</v>
      </c>
      <c r="Q223" s="170"/>
      <c r="R223" s="365">
        <f>Input!P219</f>
        <v>0</v>
      </c>
      <c r="S223" s="113"/>
      <c r="T223" s="113"/>
      <c r="U223" s="179" t="s">
        <v>326</v>
      </c>
      <c r="V223" s="171" t="s">
        <v>828</v>
      </c>
      <c r="W223" s="170"/>
      <c r="X223" s="173">
        <f>Input!Q221</f>
        <v>0</v>
      </c>
      <c r="Y223" s="141">
        <f t="shared" si="139"/>
        <v>0</v>
      </c>
      <c r="AB223" s="179" t="s">
        <v>326</v>
      </c>
      <c r="AC223" s="171" t="s">
        <v>828</v>
      </c>
      <c r="AD223" s="170">
        <f>Input!R221</f>
        <v>0</v>
      </c>
      <c r="AE223" s="192">
        <f t="shared" si="140"/>
        <v>0</v>
      </c>
    </row>
    <row r="224" spans="1:31" x14ac:dyDescent="0.3">
      <c r="A224" s="179" t="s">
        <v>326</v>
      </c>
      <c r="B224" s="171" t="s">
        <v>829</v>
      </c>
      <c r="C224" s="173">
        <f t="shared" si="161"/>
        <v>6664</v>
      </c>
      <c r="D224" s="173">
        <v>124</v>
      </c>
      <c r="E224" s="178">
        <f t="shared" si="142"/>
        <v>1.8607442977190875E-2</v>
      </c>
      <c r="F224" s="187">
        <f t="shared" si="162"/>
        <v>262</v>
      </c>
      <c r="G224" s="173">
        <f t="shared" si="146"/>
        <v>1745968</v>
      </c>
      <c r="H224" s="178">
        <f t="shared" si="163"/>
        <v>1956.4444423999998</v>
      </c>
      <c r="I224" s="208">
        <f t="shared" si="164"/>
        <v>0.35</v>
      </c>
      <c r="J224" s="204">
        <f t="shared" si="148"/>
        <v>684.75555483999995</v>
      </c>
      <c r="K224" s="178">
        <f t="shared" si="147"/>
        <v>12.741549939999999</v>
      </c>
      <c r="M224" s="113"/>
      <c r="O224" s="179" t="s">
        <v>326</v>
      </c>
      <c r="P224" s="171">
        <v>14050002</v>
      </c>
      <c r="Q224" s="170"/>
      <c r="R224" s="365">
        <f>Input!P220</f>
        <v>0</v>
      </c>
      <c r="S224" s="113"/>
      <c r="T224" s="113"/>
      <c r="U224" s="179" t="s">
        <v>326</v>
      </c>
      <c r="V224" s="171" t="s">
        <v>829</v>
      </c>
      <c r="W224" s="170"/>
      <c r="X224" s="173">
        <f>Input!Q222</f>
        <v>0</v>
      </c>
      <c r="Y224" s="141">
        <f t="shared" si="139"/>
        <v>0</v>
      </c>
      <c r="AB224" s="179" t="s">
        <v>326</v>
      </c>
      <c r="AC224" s="171" t="s">
        <v>829</v>
      </c>
      <c r="AD224" s="170">
        <f>Input!R222</f>
        <v>0</v>
      </c>
      <c r="AE224" s="192">
        <f t="shared" si="140"/>
        <v>0</v>
      </c>
    </row>
    <row r="225" spans="1:31" x14ac:dyDescent="0.3">
      <c r="A225" s="179" t="s">
        <v>326</v>
      </c>
      <c r="B225" s="171" t="s">
        <v>830</v>
      </c>
      <c r="C225" s="173">
        <f t="shared" si="161"/>
        <v>6664</v>
      </c>
      <c r="D225" s="173">
        <v>2794</v>
      </c>
      <c r="E225" s="178">
        <f t="shared" si="142"/>
        <v>0.41926770708283312</v>
      </c>
      <c r="F225" s="187">
        <f t="shared" si="162"/>
        <v>262</v>
      </c>
      <c r="G225" s="173">
        <f t="shared" si="146"/>
        <v>1745968</v>
      </c>
      <c r="H225" s="178">
        <f t="shared" si="163"/>
        <v>1956.4444423999998</v>
      </c>
      <c r="I225" s="208">
        <f t="shared" si="164"/>
        <v>0.35</v>
      </c>
      <c r="J225" s="204">
        <f t="shared" si="148"/>
        <v>684.75555483999995</v>
      </c>
      <c r="K225" s="178">
        <f t="shared" si="147"/>
        <v>287.09589138999996</v>
      </c>
      <c r="M225" s="113"/>
      <c r="O225" s="179" t="s">
        <v>326</v>
      </c>
      <c r="P225" s="171">
        <v>14050005</v>
      </c>
      <c r="Q225" s="170"/>
      <c r="R225" s="365">
        <f>Input!P221</f>
        <v>0</v>
      </c>
      <c r="S225" s="113"/>
      <c r="T225" s="113"/>
      <c r="U225" s="179" t="s">
        <v>326</v>
      </c>
      <c r="V225" s="171" t="s">
        <v>830</v>
      </c>
      <c r="W225" s="170"/>
      <c r="X225" s="173">
        <f>Input!Q223</f>
        <v>0</v>
      </c>
      <c r="Y225" s="141">
        <f t="shared" si="139"/>
        <v>0</v>
      </c>
      <c r="AB225" s="179" t="s">
        <v>326</v>
      </c>
      <c r="AC225" s="171" t="s">
        <v>830</v>
      </c>
      <c r="AD225" s="170">
        <f>Input!R223</f>
        <v>700</v>
      </c>
      <c r="AE225" s="192">
        <f t="shared" si="140"/>
        <v>244.99999999999997</v>
      </c>
    </row>
    <row r="226" spans="1:31" x14ac:dyDescent="0.3">
      <c r="A226" s="179" t="s">
        <v>142</v>
      </c>
      <c r="B226" s="171" t="s">
        <v>800</v>
      </c>
      <c r="C226" s="172">
        <v>11635</v>
      </c>
      <c r="D226" s="173">
        <v>1417</v>
      </c>
      <c r="E226" s="178">
        <f t="shared" si="142"/>
        <v>0.1217877094972067</v>
      </c>
      <c r="F226" s="185">
        <v>306</v>
      </c>
      <c r="G226" s="173">
        <f t="shared" si="146"/>
        <v>3560310</v>
      </c>
      <c r="H226" s="186">
        <f>(G226/1000000)*1120.55</f>
        <v>3989.5053704999996</v>
      </c>
      <c r="I226" s="207">
        <v>0.35</v>
      </c>
      <c r="J226" s="204">
        <f t="shared" si="148"/>
        <v>1396.3268796749999</v>
      </c>
      <c r="K226" s="178">
        <f t="shared" si="147"/>
        <v>170.05545238499997</v>
      </c>
      <c r="M226" s="113"/>
      <c r="O226" s="179" t="s">
        <v>326</v>
      </c>
      <c r="P226" s="171">
        <v>14050006</v>
      </c>
      <c r="Q226" s="170"/>
      <c r="R226" s="365">
        <f>Input!P222</f>
        <v>0</v>
      </c>
      <c r="S226" s="113"/>
      <c r="T226" s="113"/>
      <c r="U226" s="179" t="s">
        <v>142</v>
      </c>
      <c r="V226" s="171" t="s">
        <v>800</v>
      </c>
      <c r="W226" s="170"/>
      <c r="X226" s="173">
        <f>Input!Q224</f>
        <v>0</v>
      </c>
      <c r="Y226" s="141">
        <f t="shared" si="139"/>
        <v>0</v>
      </c>
      <c r="AB226" s="179" t="s">
        <v>142</v>
      </c>
      <c r="AC226" s="171" t="s">
        <v>800</v>
      </c>
      <c r="AD226" s="170">
        <f>Input!R224</f>
        <v>0</v>
      </c>
      <c r="AE226" s="192">
        <f t="shared" si="140"/>
        <v>0</v>
      </c>
    </row>
    <row r="227" spans="1:31" x14ac:dyDescent="0.3">
      <c r="A227" s="179" t="s">
        <v>142</v>
      </c>
      <c r="B227" s="171" t="s">
        <v>801</v>
      </c>
      <c r="C227" s="173">
        <f>$C$226</f>
        <v>11635</v>
      </c>
      <c r="D227" s="173">
        <v>9152</v>
      </c>
      <c r="E227" s="178">
        <f t="shared" si="142"/>
        <v>0.78659217877094967</v>
      </c>
      <c r="F227" s="187">
        <f>$F$226</f>
        <v>306</v>
      </c>
      <c r="G227" s="173">
        <f t="shared" si="146"/>
        <v>3560310</v>
      </c>
      <c r="H227" s="178">
        <f>$H$226</f>
        <v>3989.5053704999996</v>
      </c>
      <c r="I227" s="208">
        <f>$I$226</f>
        <v>0.35</v>
      </c>
      <c r="J227" s="204">
        <f t="shared" si="148"/>
        <v>1396.3268796749999</v>
      </c>
      <c r="K227" s="178">
        <f t="shared" si="147"/>
        <v>1098.3398025599997</v>
      </c>
      <c r="M227" s="113"/>
      <c r="O227" s="179" t="s">
        <v>326</v>
      </c>
      <c r="P227" s="171">
        <v>14050007</v>
      </c>
      <c r="Q227" s="170"/>
      <c r="R227" s="365">
        <f>Input!P223</f>
        <v>0</v>
      </c>
      <c r="S227" s="113"/>
      <c r="T227" s="113"/>
      <c r="U227" s="179" t="s">
        <v>142</v>
      </c>
      <c r="V227" s="171" t="s">
        <v>801</v>
      </c>
      <c r="W227" s="170"/>
      <c r="X227" s="173">
        <f>Input!Q225</f>
        <v>0</v>
      </c>
      <c r="Y227" s="141">
        <f t="shared" si="139"/>
        <v>0</v>
      </c>
      <c r="AB227" s="179" t="s">
        <v>142</v>
      </c>
      <c r="AC227" s="171" t="s">
        <v>801</v>
      </c>
      <c r="AD227" s="170">
        <f>Input!R225</f>
        <v>0</v>
      </c>
      <c r="AE227" s="192">
        <f t="shared" si="140"/>
        <v>0</v>
      </c>
    </row>
    <row r="228" spans="1:31" x14ac:dyDescent="0.3">
      <c r="A228" s="179" t="s">
        <v>142</v>
      </c>
      <c r="B228" s="171" t="s">
        <v>802</v>
      </c>
      <c r="C228" s="173">
        <f t="shared" ref="C228:C229" si="165">$C$226</f>
        <v>11635</v>
      </c>
      <c r="D228" s="173">
        <v>1005</v>
      </c>
      <c r="E228" s="178">
        <f t="shared" si="142"/>
        <v>8.6377309840996994E-2</v>
      </c>
      <c r="F228" s="187">
        <f t="shared" ref="F228:F229" si="166">$F$226</f>
        <v>306</v>
      </c>
      <c r="G228" s="173">
        <f t="shared" si="146"/>
        <v>3560310</v>
      </c>
      <c r="H228" s="178">
        <f t="shared" ref="H228:H229" si="167">$H$226</f>
        <v>3989.5053704999996</v>
      </c>
      <c r="I228" s="208">
        <f t="shared" ref="I228:I229" si="168">$I$226</f>
        <v>0.35</v>
      </c>
      <c r="J228" s="204">
        <f t="shared" si="148"/>
        <v>1396.3268796749999</v>
      </c>
      <c r="K228" s="178">
        <f t="shared" si="147"/>
        <v>120.610959525</v>
      </c>
      <c r="M228" s="113"/>
      <c r="O228" s="179" t="s">
        <v>142</v>
      </c>
      <c r="P228" s="171">
        <v>13010001</v>
      </c>
      <c r="Q228" s="170"/>
      <c r="R228" s="365">
        <f>Input!P224</f>
        <v>0</v>
      </c>
      <c r="S228" s="113"/>
      <c r="T228" s="113"/>
      <c r="U228" s="179" t="s">
        <v>142</v>
      </c>
      <c r="V228" s="171" t="s">
        <v>802</v>
      </c>
      <c r="W228" s="170"/>
      <c r="X228" s="173">
        <f>Input!Q226</f>
        <v>0</v>
      </c>
      <c r="Y228" s="141">
        <f t="shared" si="139"/>
        <v>0</v>
      </c>
      <c r="AB228" s="179" t="s">
        <v>142</v>
      </c>
      <c r="AC228" s="171" t="s">
        <v>802</v>
      </c>
      <c r="AD228" s="170">
        <f>Input!R226</f>
        <v>0</v>
      </c>
      <c r="AE228" s="192">
        <f t="shared" si="140"/>
        <v>0</v>
      </c>
    </row>
    <row r="229" spans="1:31" x14ac:dyDescent="0.3">
      <c r="A229" s="179" t="s">
        <v>142</v>
      </c>
      <c r="B229" s="171" t="s">
        <v>803</v>
      </c>
      <c r="C229" s="173">
        <f t="shared" si="165"/>
        <v>11635</v>
      </c>
      <c r="D229" s="173">
        <v>61</v>
      </c>
      <c r="E229" s="178">
        <f t="shared" si="142"/>
        <v>5.2428018908465832E-3</v>
      </c>
      <c r="F229" s="187">
        <f t="shared" si="166"/>
        <v>306</v>
      </c>
      <c r="G229" s="173">
        <f t="shared" si="146"/>
        <v>3560310</v>
      </c>
      <c r="H229" s="178">
        <f t="shared" si="167"/>
        <v>3989.5053704999996</v>
      </c>
      <c r="I229" s="208">
        <f t="shared" si="168"/>
        <v>0.35</v>
      </c>
      <c r="J229" s="204">
        <f t="shared" si="148"/>
        <v>1396.3268796749999</v>
      </c>
      <c r="K229" s="178">
        <f t="shared" si="147"/>
        <v>7.3206652049999992</v>
      </c>
      <c r="M229" s="113"/>
      <c r="O229" s="179" t="s">
        <v>142</v>
      </c>
      <c r="P229" s="171">
        <v>13010002</v>
      </c>
      <c r="Q229" s="170"/>
      <c r="R229" s="365">
        <f>Input!P225</f>
        <v>0</v>
      </c>
      <c r="S229" s="113"/>
      <c r="T229" s="113"/>
      <c r="U229" s="179" t="s">
        <v>142</v>
      </c>
      <c r="V229" s="171" t="s">
        <v>803</v>
      </c>
      <c r="W229" s="170"/>
      <c r="X229" s="173">
        <f>Input!Q227</f>
        <v>0</v>
      </c>
      <c r="Y229" s="141">
        <f t="shared" si="139"/>
        <v>0</v>
      </c>
      <c r="AB229" s="179" t="s">
        <v>142</v>
      </c>
      <c r="AC229" s="171" t="s">
        <v>803</v>
      </c>
      <c r="AD229" s="170">
        <f>Input!R227</f>
        <v>0</v>
      </c>
      <c r="AE229" s="192">
        <f t="shared" si="140"/>
        <v>0</v>
      </c>
    </row>
    <row r="230" spans="1:31" x14ac:dyDescent="0.3">
      <c r="A230" s="179" t="s">
        <v>332</v>
      </c>
      <c r="B230" s="171" t="s">
        <v>807</v>
      </c>
      <c r="C230" s="172">
        <v>23497</v>
      </c>
      <c r="D230" s="173">
        <v>116</v>
      </c>
      <c r="E230" s="178">
        <f t="shared" si="142"/>
        <v>4.9368004426096944E-3</v>
      </c>
      <c r="F230" s="185">
        <v>243</v>
      </c>
      <c r="G230" s="173">
        <f t="shared" si="146"/>
        <v>5709771</v>
      </c>
      <c r="H230" s="186">
        <f>(G230/1000000)*1120.55</f>
        <v>6398.0838940499998</v>
      </c>
      <c r="I230" s="207">
        <v>0.35</v>
      </c>
      <c r="J230" s="204">
        <f t="shared" si="148"/>
        <v>2239.3293629174996</v>
      </c>
      <c r="K230" s="178">
        <f t="shared" si="147"/>
        <v>11.055122189999997</v>
      </c>
      <c r="M230" s="113"/>
      <c r="O230" s="179" t="s">
        <v>142</v>
      </c>
      <c r="P230" s="171">
        <v>13010003</v>
      </c>
      <c r="Q230" s="170"/>
      <c r="R230" s="365">
        <f>Input!P226</f>
        <v>0</v>
      </c>
      <c r="S230" s="113"/>
      <c r="T230" s="113"/>
      <c r="U230" s="179" t="s">
        <v>332</v>
      </c>
      <c r="V230" s="171" t="s">
        <v>807</v>
      </c>
      <c r="W230" s="170"/>
      <c r="X230" s="173">
        <f>Input!Q228</f>
        <v>0</v>
      </c>
      <c r="Y230" s="141">
        <f t="shared" si="139"/>
        <v>0</v>
      </c>
      <c r="AB230" s="179" t="s">
        <v>332</v>
      </c>
      <c r="AC230" s="171" t="s">
        <v>807</v>
      </c>
      <c r="AD230" s="170">
        <f>Input!R228</f>
        <v>0</v>
      </c>
      <c r="AE230" s="192">
        <f t="shared" si="140"/>
        <v>0</v>
      </c>
    </row>
    <row r="231" spans="1:31" x14ac:dyDescent="0.3">
      <c r="A231" s="179" t="s">
        <v>332</v>
      </c>
      <c r="B231" s="171" t="s">
        <v>825</v>
      </c>
      <c r="C231" s="173">
        <f>$C$230</f>
        <v>23497</v>
      </c>
      <c r="D231" s="173">
        <v>23352</v>
      </c>
      <c r="E231" s="178">
        <f t="shared" si="142"/>
        <v>0.99382899944673786</v>
      </c>
      <c r="F231" s="187">
        <f>$F$230</f>
        <v>243</v>
      </c>
      <c r="G231" s="173">
        <f t="shared" si="146"/>
        <v>5709771</v>
      </c>
      <c r="H231" s="178">
        <f>$H$230</f>
        <v>6398.0838940499998</v>
      </c>
      <c r="I231" s="208">
        <f>$I$230</f>
        <v>0.35</v>
      </c>
      <c r="J231" s="204">
        <f t="shared" si="148"/>
        <v>2239.3293629174996</v>
      </c>
      <c r="K231" s="178">
        <f t="shared" si="147"/>
        <v>2225.5104601799994</v>
      </c>
      <c r="M231" s="113"/>
      <c r="O231" s="179" t="s">
        <v>142</v>
      </c>
      <c r="P231" s="171">
        <v>13010004</v>
      </c>
      <c r="Q231" s="170"/>
      <c r="R231" s="365">
        <f>Input!P227</f>
        <v>0</v>
      </c>
      <c r="S231" s="113"/>
      <c r="T231" s="113"/>
      <c r="U231" s="179" t="s">
        <v>332</v>
      </c>
      <c r="V231" s="171" t="s">
        <v>825</v>
      </c>
      <c r="W231" s="173" t="s">
        <v>744</v>
      </c>
      <c r="X231" s="173">
        <f>Input!Q229</f>
        <v>3500</v>
      </c>
      <c r="Y231" s="141">
        <f t="shared" si="139"/>
        <v>1225</v>
      </c>
      <c r="AB231" s="179" t="s">
        <v>332</v>
      </c>
      <c r="AC231" s="171" t="s">
        <v>825</v>
      </c>
      <c r="AD231" s="170">
        <f>Input!R229</f>
        <v>500</v>
      </c>
      <c r="AE231" s="192">
        <f t="shared" si="140"/>
        <v>175</v>
      </c>
    </row>
    <row r="232" spans="1:31" x14ac:dyDescent="0.3">
      <c r="A232" s="179" t="s">
        <v>332</v>
      </c>
      <c r="B232" s="171" t="s">
        <v>827</v>
      </c>
      <c r="C232" s="173">
        <f>$C$230</f>
        <v>23497</v>
      </c>
      <c r="D232" s="173">
        <v>29</v>
      </c>
      <c r="E232" s="178">
        <f t="shared" si="142"/>
        <v>1.2342001106524236E-3</v>
      </c>
      <c r="F232" s="187">
        <f>$F$230</f>
        <v>243</v>
      </c>
      <c r="G232" s="173">
        <f t="shared" si="146"/>
        <v>5709771</v>
      </c>
      <c r="H232" s="178">
        <f>$H$230</f>
        <v>6398.0838940499998</v>
      </c>
      <c r="I232" s="208">
        <f>$I$230</f>
        <v>0.35</v>
      </c>
      <c r="J232" s="204">
        <f t="shared" si="148"/>
        <v>2239.3293629174996</v>
      </c>
      <c r="K232" s="178">
        <f t="shared" si="147"/>
        <v>2.7637805474999992</v>
      </c>
      <c r="M232" s="113"/>
      <c r="O232" s="179" t="s">
        <v>332</v>
      </c>
      <c r="P232" s="171">
        <v>14010001</v>
      </c>
      <c r="Q232" s="170"/>
      <c r="R232" s="365">
        <f>Input!P228</f>
        <v>0</v>
      </c>
      <c r="S232" s="113"/>
      <c r="T232" s="113"/>
      <c r="U232" s="179" t="s">
        <v>332</v>
      </c>
      <c r="V232" s="171" t="s">
        <v>827</v>
      </c>
      <c r="W232" s="170"/>
      <c r="X232" s="173">
        <f>Input!Q230</f>
        <v>0</v>
      </c>
      <c r="Y232" s="141">
        <f t="shared" si="139"/>
        <v>0</v>
      </c>
      <c r="AB232" s="179" t="s">
        <v>332</v>
      </c>
      <c r="AC232" s="171" t="s">
        <v>827</v>
      </c>
      <c r="AD232" s="170">
        <f>Input!R230</f>
        <v>0</v>
      </c>
      <c r="AE232" s="192">
        <f t="shared" si="140"/>
        <v>0</v>
      </c>
    </row>
    <row r="233" spans="1:31" x14ac:dyDescent="0.3">
      <c r="A233" s="179" t="s">
        <v>149</v>
      </c>
      <c r="B233" s="171" t="s">
        <v>779</v>
      </c>
      <c r="C233" s="172">
        <v>6614</v>
      </c>
      <c r="D233" s="173">
        <v>6</v>
      </c>
      <c r="E233" s="178">
        <f t="shared" si="142"/>
        <v>9.0716661626852129E-4</v>
      </c>
      <c r="F233" s="185">
        <v>274</v>
      </c>
      <c r="G233" s="173">
        <f t="shared" si="146"/>
        <v>1812236</v>
      </c>
      <c r="H233" s="186">
        <f>(G233/1000000)*1120.55</f>
        <v>2030.7010498</v>
      </c>
      <c r="I233" s="207">
        <v>0.35</v>
      </c>
      <c r="J233" s="204">
        <f t="shared" si="148"/>
        <v>710.74536742999999</v>
      </c>
      <c r="K233" s="178">
        <f t="shared" si="147"/>
        <v>0.64476446999999992</v>
      </c>
      <c r="M233" s="113"/>
      <c r="O233" s="179" t="s">
        <v>332</v>
      </c>
      <c r="P233" s="171">
        <v>14050001</v>
      </c>
      <c r="Q233" s="170" t="s">
        <v>738</v>
      </c>
      <c r="R233" s="365">
        <f>Input!P229</f>
        <v>290</v>
      </c>
      <c r="S233" s="113"/>
      <c r="T233" s="113"/>
      <c r="U233" s="179" t="s">
        <v>149</v>
      </c>
      <c r="V233" s="171" t="s">
        <v>779</v>
      </c>
      <c r="W233" s="170"/>
      <c r="X233" s="173">
        <f>Input!Q231</f>
        <v>0</v>
      </c>
      <c r="Y233" s="141">
        <f t="shared" si="139"/>
        <v>0</v>
      </c>
      <c r="AB233" s="179" t="s">
        <v>149</v>
      </c>
      <c r="AC233" s="171" t="s">
        <v>779</v>
      </c>
      <c r="AD233" s="170">
        <f>Input!R231</f>
        <v>0</v>
      </c>
      <c r="AE233" s="192">
        <f t="shared" si="140"/>
        <v>0</v>
      </c>
    </row>
    <row r="234" spans="1:31" x14ac:dyDescent="0.3">
      <c r="A234" s="179" t="s">
        <v>149</v>
      </c>
      <c r="B234" s="171" t="s">
        <v>800</v>
      </c>
      <c r="C234" s="173">
        <f>$C$233</f>
        <v>6614</v>
      </c>
      <c r="D234" s="173">
        <v>15</v>
      </c>
      <c r="E234" s="178">
        <f t="shared" si="142"/>
        <v>2.2679165406713033E-3</v>
      </c>
      <c r="F234" s="187">
        <f>$F$233</f>
        <v>274</v>
      </c>
      <c r="G234" s="173">
        <f t="shared" si="146"/>
        <v>1812236</v>
      </c>
      <c r="H234" s="178">
        <f>$H$233</f>
        <v>2030.7010498</v>
      </c>
      <c r="I234" s="208">
        <f>$I$233</f>
        <v>0.35</v>
      </c>
      <c r="J234" s="204">
        <f t="shared" si="148"/>
        <v>710.74536742999999</v>
      </c>
      <c r="K234" s="178">
        <f t="shared" si="147"/>
        <v>1.6119111749999999</v>
      </c>
      <c r="M234" s="113"/>
      <c r="O234" s="179" t="s">
        <v>332</v>
      </c>
      <c r="P234" s="171">
        <v>14050003</v>
      </c>
      <c r="Q234" s="170"/>
      <c r="R234" s="365">
        <f>Input!P230</f>
        <v>0</v>
      </c>
      <c r="S234" s="113"/>
      <c r="T234" s="113"/>
      <c r="U234" s="179" t="s">
        <v>149</v>
      </c>
      <c r="V234" s="171" t="s">
        <v>800</v>
      </c>
      <c r="W234" s="170"/>
      <c r="X234" s="173">
        <f>Input!Q232</f>
        <v>0</v>
      </c>
      <c r="Y234" s="141">
        <f t="shared" si="139"/>
        <v>0</v>
      </c>
      <c r="AB234" s="179" t="s">
        <v>149</v>
      </c>
      <c r="AC234" s="171" t="s">
        <v>800</v>
      </c>
      <c r="AD234" s="170">
        <f>Input!R232</f>
        <v>0</v>
      </c>
      <c r="AE234" s="192">
        <f t="shared" si="140"/>
        <v>0</v>
      </c>
    </row>
    <row r="235" spans="1:31" x14ac:dyDescent="0.3">
      <c r="A235" s="179" t="s">
        <v>149</v>
      </c>
      <c r="B235" s="171" t="s">
        <v>802</v>
      </c>
      <c r="C235" s="173">
        <f t="shared" ref="C235:C237" si="169">$C$233</f>
        <v>6614</v>
      </c>
      <c r="D235" s="173">
        <v>4799</v>
      </c>
      <c r="E235" s="178">
        <f t="shared" si="142"/>
        <v>0.72558209857877232</v>
      </c>
      <c r="F235" s="187">
        <f t="shared" ref="F235:F237" si="170">$F$233</f>
        <v>274</v>
      </c>
      <c r="G235" s="173">
        <f t="shared" si="146"/>
        <v>1812236</v>
      </c>
      <c r="H235" s="178">
        <f t="shared" ref="H235:H237" si="171">$H$233</f>
        <v>2030.7010498</v>
      </c>
      <c r="I235" s="208">
        <f t="shared" ref="I235:I237" si="172">$I$233</f>
        <v>0.35</v>
      </c>
      <c r="J235" s="204">
        <f t="shared" si="148"/>
        <v>710.74536742999999</v>
      </c>
      <c r="K235" s="178">
        <f t="shared" si="147"/>
        <v>515.70411525500003</v>
      </c>
      <c r="M235" s="113"/>
      <c r="O235" s="179" t="s">
        <v>149</v>
      </c>
      <c r="P235" s="171">
        <v>11020001</v>
      </c>
      <c r="Q235" s="170"/>
      <c r="R235" s="365">
        <f>Input!P231</f>
        <v>0</v>
      </c>
      <c r="S235" s="113"/>
      <c r="T235" s="113"/>
      <c r="U235" s="179" t="s">
        <v>149</v>
      </c>
      <c r="V235" s="171" t="s">
        <v>802</v>
      </c>
      <c r="W235" s="170"/>
      <c r="X235" s="173">
        <f>Input!Q233</f>
        <v>0</v>
      </c>
      <c r="Y235" s="141">
        <f t="shared" si="139"/>
        <v>0</v>
      </c>
      <c r="AB235" s="179" t="s">
        <v>149</v>
      </c>
      <c r="AC235" s="171" t="s">
        <v>802</v>
      </c>
      <c r="AD235" s="170">
        <f>Input!R233</f>
        <v>0</v>
      </c>
      <c r="AE235" s="192">
        <f t="shared" si="140"/>
        <v>0</v>
      </c>
    </row>
    <row r="236" spans="1:31" x14ac:dyDescent="0.3">
      <c r="A236" s="179" t="s">
        <v>149</v>
      </c>
      <c r="B236" s="171" t="s">
        <v>803</v>
      </c>
      <c r="C236" s="173">
        <f t="shared" si="169"/>
        <v>6614</v>
      </c>
      <c r="D236" s="173">
        <v>1660</v>
      </c>
      <c r="E236" s="178">
        <f t="shared" si="142"/>
        <v>0.25098276383429091</v>
      </c>
      <c r="F236" s="187">
        <f t="shared" si="170"/>
        <v>274</v>
      </c>
      <c r="G236" s="173">
        <f t="shared" si="146"/>
        <v>1812236</v>
      </c>
      <c r="H236" s="178">
        <f t="shared" si="171"/>
        <v>2030.7010498</v>
      </c>
      <c r="I236" s="208">
        <f t="shared" si="172"/>
        <v>0.35</v>
      </c>
      <c r="J236" s="204">
        <f t="shared" si="148"/>
        <v>710.74536742999999</v>
      </c>
      <c r="K236" s="178">
        <f t="shared" si="147"/>
        <v>178.38483669999999</v>
      </c>
      <c r="M236" s="113"/>
      <c r="O236" s="179" t="s">
        <v>149</v>
      </c>
      <c r="P236" s="171">
        <v>13010001</v>
      </c>
      <c r="Q236" s="170"/>
      <c r="R236" s="365">
        <f>Input!P232</f>
        <v>0</v>
      </c>
      <c r="S236" s="113"/>
      <c r="T236" s="113"/>
      <c r="U236" s="179" t="s">
        <v>149</v>
      </c>
      <c r="V236" s="171" t="s">
        <v>803</v>
      </c>
      <c r="W236" s="170"/>
      <c r="X236" s="173">
        <f>Input!Q234</f>
        <v>0</v>
      </c>
      <c r="Y236" s="141">
        <f t="shared" si="139"/>
        <v>0</v>
      </c>
      <c r="AB236" s="179" t="s">
        <v>149</v>
      </c>
      <c r="AC236" s="171" t="s">
        <v>803</v>
      </c>
      <c r="AD236" s="170">
        <f>Input!R234</f>
        <v>0</v>
      </c>
      <c r="AE236" s="192">
        <f t="shared" si="140"/>
        <v>0</v>
      </c>
    </row>
    <row r="237" spans="1:31" x14ac:dyDescent="0.3">
      <c r="A237" s="179" t="s">
        <v>149</v>
      </c>
      <c r="B237" s="171" t="s">
        <v>814</v>
      </c>
      <c r="C237" s="173">
        <f t="shared" si="169"/>
        <v>6614</v>
      </c>
      <c r="D237" s="173">
        <v>134</v>
      </c>
      <c r="E237" s="178">
        <f t="shared" si="142"/>
        <v>2.0260054429996975E-2</v>
      </c>
      <c r="F237" s="187">
        <f t="shared" si="170"/>
        <v>274</v>
      </c>
      <c r="G237" s="173">
        <f t="shared" si="146"/>
        <v>1812236</v>
      </c>
      <c r="H237" s="178">
        <f t="shared" si="171"/>
        <v>2030.7010498</v>
      </c>
      <c r="I237" s="208">
        <f t="shared" si="172"/>
        <v>0.35</v>
      </c>
      <c r="J237" s="204">
        <f t="shared" si="148"/>
        <v>710.74536742999999</v>
      </c>
      <c r="K237" s="178">
        <f t="shared" si="147"/>
        <v>14.39973983</v>
      </c>
      <c r="M237" s="113"/>
      <c r="O237" s="179" t="s">
        <v>149</v>
      </c>
      <c r="P237" s="171">
        <v>13010003</v>
      </c>
      <c r="Q237" s="170"/>
      <c r="R237" s="365">
        <f>Input!P233</f>
        <v>0</v>
      </c>
      <c r="S237" s="113"/>
      <c r="T237" s="113"/>
      <c r="U237" s="179" t="s">
        <v>295</v>
      </c>
      <c r="V237" s="171" t="s">
        <v>834</v>
      </c>
      <c r="W237" s="170"/>
      <c r="X237" s="173">
        <f>Input!Q235</f>
        <v>0</v>
      </c>
      <c r="Y237" s="141">
        <f t="shared" ref="Y237:Y270" si="173">X237*I238</f>
        <v>0</v>
      </c>
      <c r="AB237" s="179" t="s">
        <v>295</v>
      </c>
      <c r="AC237" s="171" t="s">
        <v>834</v>
      </c>
      <c r="AD237" s="170">
        <f>Input!R235</f>
        <v>0</v>
      </c>
      <c r="AE237" s="192">
        <f t="shared" ref="AE237:AE270" si="174">AD237*I238</f>
        <v>0</v>
      </c>
    </row>
    <row r="238" spans="1:31" x14ac:dyDescent="0.3">
      <c r="A238" s="179" t="s">
        <v>295</v>
      </c>
      <c r="B238" s="171" t="s">
        <v>834</v>
      </c>
      <c r="C238" s="172">
        <v>705</v>
      </c>
      <c r="D238" s="173">
        <v>705</v>
      </c>
      <c r="E238" s="178">
        <f t="shared" si="142"/>
        <v>1</v>
      </c>
      <c r="F238" s="185">
        <v>182</v>
      </c>
      <c r="G238" s="173">
        <f t="shared" si="146"/>
        <v>128310</v>
      </c>
      <c r="H238" s="186">
        <f>(G238/1000000)*1120.55</f>
        <v>143.7777705</v>
      </c>
      <c r="I238" s="207">
        <v>0.35</v>
      </c>
      <c r="J238" s="204">
        <f t="shared" si="148"/>
        <v>50.322219674999999</v>
      </c>
      <c r="K238" s="178">
        <f t="shared" si="147"/>
        <v>50.322219674999999</v>
      </c>
      <c r="M238" s="113"/>
      <c r="O238" s="179" t="s">
        <v>149</v>
      </c>
      <c r="P238" s="171">
        <v>13010004</v>
      </c>
      <c r="Q238" s="170"/>
      <c r="R238" s="365">
        <f>Input!P234</f>
        <v>0</v>
      </c>
      <c r="S238" s="113"/>
      <c r="T238" s="113"/>
      <c r="U238" s="199" t="s">
        <v>185</v>
      </c>
      <c r="V238" s="171" t="s">
        <v>819</v>
      </c>
      <c r="X238" s="173">
        <f>Input!Q236</f>
        <v>0</v>
      </c>
      <c r="Y238" s="213">
        <f t="shared" si="173"/>
        <v>0</v>
      </c>
      <c r="AB238" s="199" t="s">
        <v>185</v>
      </c>
      <c r="AC238" s="171" t="s">
        <v>819</v>
      </c>
      <c r="AD238" s="170">
        <f>Input!R236</f>
        <v>0</v>
      </c>
      <c r="AE238" s="223">
        <f t="shared" si="174"/>
        <v>0</v>
      </c>
    </row>
    <row r="239" spans="1:31" x14ac:dyDescent="0.3">
      <c r="A239" s="179" t="s">
        <v>185</v>
      </c>
      <c r="B239" s="171" t="s">
        <v>819</v>
      </c>
      <c r="C239" s="172">
        <v>7357</v>
      </c>
      <c r="D239" s="173">
        <v>34</v>
      </c>
      <c r="E239" s="178">
        <f t="shared" si="142"/>
        <v>4.6214489601739839E-3</v>
      </c>
      <c r="F239" s="185">
        <v>289</v>
      </c>
      <c r="G239" s="173">
        <f t="shared" ref="G239:G263" si="175">F239*C239</f>
        <v>2126173</v>
      </c>
      <c r="H239" s="186">
        <f>(G239/1000000)*1120.55</f>
        <v>2382.4831551500001</v>
      </c>
      <c r="I239" s="207">
        <v>0.35</v>
      </c>
      <c r="J239" s="204">
        <f t="shared" ref="J239:J264" si="176">I239*H239</f>
        <v>833.86910430249998</v>
      </c>
      <c r="K239" s="178">
        <f t="shared" ref="K239:K263" si="177">J239*E239</f>
        <v>3.8536835049999998</v>
      </c>
      <c r="M239" s="113"/>
      <c r="O239" s="179" t="s">
        <v>295</v>
      </c>
      <c r="P239" s="171">
        <v>14080104</v>
      </c>
      <c r="Q239" s="170"/>
      <c r="R239" s="365">
        <f>Input!P235</f>
        <v>0</v>
      </c>
      <c r="S239" s="113"/>
      <c r="T239" s="113"/>
      <c r="U239" s="179" t="s">
        <v>185</v>
      </c>
      <c r="V239" s="171" t="s">
        <v>820</v>
      </c>
      <c r="W239" s="170"/>
      <c r="X239" s="173">
        <f>Input!Q237</f>
        <v>0</v>
      </c>
      <c r="Y239" s="141">
        <f t="shared" si="173"/>
        <v>0</v>
      </c>
      <c r="AB239" s="179" t="s">
        <v>185</v>
      </c>
      <c r="AC239" s="171" t="s">
        <v>820</v>
      </c>
      <c r="AD239" s="170">
        <f>Input!R237</f>
        <v>0</v>
      </c>
      <c r="AE239" s="192">
        <f t="shared" si="174"/>
        <v>0</v>
      </c>
    </row>
    <row r="240" spans="1:31" x14ac:dyDescent="0.3">
      <c r="A240" s="179" t="s">
        <v>185</v>
      </c>
      <c r="B240" s="171" t="s">
        <v>820</v>
      </c>
      <c r="C240" s="173">
        <f>$C$239</f>
        <v>7357</v>
      </c>
      <c r="D240" s="173">
        <v>7239</v>
      </c>
      <c r="E240" s="178">
        <f t="shared" si="142"/>
        <v>0.98396085360880792</v>
      </c>
      <c r="F240" s="187">
        <f>$F$239</f>
        <v>289</v>
      </c>
      <c r="G240" s="173">
        <f t="shared" si="175"/>
        <v>2126173</v>
      </c>
      <c r="H240" s="178">
        <f>$H$239</f>
        <v>2382.4831551500001</v>
      </c>
      <c r="I240" s="208">
        <f>$I$239</f>
        <v>0.35</v>
      </c>
      <c r="J240" s="204">
        <f t="shared" si="176"/>
        <v>833.86910430249998</v>
      </c>
      <c r="K240" s="178">
        <f t="shared" si="177"/>
        <v>820.49455566749998</v>
      </c>
      <c r="M240" s="113"/>
      <c r="O240" s="179" t="s">
        <v>185</v>
      </c>
      <c r="P240" s="171">
        <v>14030002</v>
      </c>
      <c r="Q240" s="170" t="s">
        <v>737</v>
      </c>
      <c r="R240" s="365">
        <f>Input!P236</f>
        <v>180</v>
      </c>
      <c r="S240" s="113"/>
      <c r="T240" s="113"/>
      <c r="U240" s="179" t="s">
        <v>185</v>
      </c>
      <c r="V240" s="171" t="s">
        <v>822</v>
      </c>
      <c r="X240" s="173">
        <f>Input!Q238</f>
        <v>0</v>
      </c>
      <c r="Y240" s="141">
        <f t="shared" si="173"/>
        <v>0</v>
      </c>
      <c r="AB240" s="179" t="s">
        <v>185</v>
      </c>
      <c r="AC240" s="171" t="s">
        <v>822</v>
      </c>
      <c r="AD240" s="170">
        <f>Input!R238</f>
        <v>0</v>
      </c>
      <c r="AE240" s="222">
        <f t="shared" si="174"/>
        <v>0</v>
      </c>
    </row>
    <row r="241" spans="1:62" s="169" customFormat="1" x14ac:dyDescent="0.3">
      <c r="A241" s="179" t="s">
        <v>185</v>
      </c>
      <c r="B241" s="171" t="s">
        <v>822</v>
      </c>
      <c r="C241" s="173">
        <f>$C$239</f>
        <v>7357</v>
      </c>
      <c r="D241" s="173">
        <v>0</v>
      </c>
      <c r="E241" s="178">
        <f t="shared" si="142"/>
        <v>0</v>
      </c>
      <c r="F241" s="187">
        <f>$F$239</f>
        <v>289</v>
      </c>
      <c r="G241" s="173">
        <f t="shared" si="175"/>
        <v>2126173</v>
      </c>
      <c r="H241" s="178">
        <f>$H$239</f>
        <v>2382.4831551500001</v>
      </c>
      <c r="I241" s="208">
        <f>$I$239</f>
        <v>0.35</v>
      </c>
      <c r="J241" s="204">
        <f t="shared" si="176"/>
        <v>833.86910430249998</v>
      </c>
      <c r="K241" s="178">
        <f t="shared" si="177"/>
        <v>0</v>
      </c>
      <c r="M241" s="113"/>
      <c r="N241" s="81"/>
      <c r="O241" s="179" t="s">
        <v>185</v>
      </c>
      <c r="P241" s="171">
        <v>14030003</v>
      </c>
      <c r="Q241" s="170"/>
      <c r="R241" s="365">
        <f>Input!P237</f>
        <v>0</v>
      </c>
      <c r="S241" s="113"/>
      <c r="T241" s="113"/>
      <c r="U241" s="179" t="s">
        <v>185</v>
      </c>
      <c r="V241" s="171" t="s">
        <v>839</v>
      </c>
      <c r="W241" s="170"/>
      <c r="X241" s="173">
        <f>Input!Q239</f>
        <v>0</v>
      </c>
      <c r="Y241" s="141">
        <f t="shared" si="173"/>
        <v>0</v>
      </c>
      <c r="Z241" s="77"/>
      <c r="AA241" s="77"/>
      <c r="AB241" s="179" t="s">
        <v>185</v>
      </c>
      <c r="AC241" s="171" t="s">
        <v>839</v>
      </c>
      <c r="AD241" s="170">
        <f>Input!R239</f>
        <v>0</v>
      </c>
      <c r="AE241" s="192">
        <f t="shared" si="174"/>
        <v>0</v>
      </c>
      <c r="AH241"/>
      <c r="AI241"/>
      <c r="AJ241"/>
      <c r="AK241"/>
      <c r="AL241" s="78"/>
      <c r="AM241" s="30"/>
      <c r="AN241" s="113"/>
      <c r="AO241" s="113"/>
      <c r="AP241" s="113"/>
      <c r="AQ241" s="113"/>
      <c r="AR241" s="113"/>
      <c r="AS241" s="113"/>
    </row>
    <row r="242" spans="1:62" x14ac:dyDescent="0.3">
      <c r="A242" s="179" t="s">
        <v>185</v>
      </c>
      <c r="B242" s="171" t="s">
        <v>839</v>
      </c>
      <c r="C242" s="173">
        <f>$C$239</f>
        <v>7357</v>
      </c>
      <c r="D242" s="173">
        <v>84</v>
      </c>
      <c r="E242" s="178">
        <f t="shared" si="142"/>
        <v>1.1417697431018078E-2</v>
      </c>
      <c r="F242" s="187">
        <f>$F$239</f>
        <v>289</v>
      </c>
      <c r="G242" s="173">
        <f t="shared" si="175"/>
        <v>2126173</v>
      </c>
      <c r="H242" s="178">
        <f>$H$239</f>
        <v>2382.4831551500001</v>
      </c>
      <c r="I242" s="208">
        <f>$I$239</f>
        <v>0.35</v>
      </c>
      <c r="J242" s="204">
        <f t="shared" si="176"/>
        <v>833.86910430249998</v>
      </c>
      <c r="K242" s="178">
        <f t="shared" si="177"/>
        <v>9.5208651300000007</v>
      </c>
      <c r="M242" s="113"/>
      <c r="O242" s="199" t="s">
        <v>185</v>
      </c>
      <c r="P242" s="221">
        <v>14030005</v>
      </c>
      <c r="R242" s="365">
        <f>Input!P238</f>
        <v>0</v>
      </c>
      <c r="S242" s="113"/>
      <c r="T242" s="113"/>
      <c r="U242" s="179" t="s">
        <v>340</v>
      </c>
      <c r="V242" s="171" t="s">
        <v>762</v>
      </c>
      <c r="W242" s="170"/>
      <c r="X242" s="173">
        <f>Input!Q240</f>
        <v>0</v>
      </c>
      <c r="Y242" s="141">
        <f t="shared" si="173"/>
        <v>0</v>
      </c>
      <c r="AB242" s="179" t="s">
        <v>340</v>
      </c>
      <c r="AC242" s="171" t="s">
        <v>762</v>
      </c>
      <c r="AD242" s="170">
        <f>Input!R240</f>
        <v>0</v>
      </c>
      <c r="AE242" s="192">
        <f t="shared" si="174"/>
        <v>0</v>
      </c>
    </row>
    <row r="243" spans="1:62" x14ac:dyDescent="0.3">
      <c r="A243" s="179" t="s">
        <v>340</v>
      </c>
      <c r="B243" s="171" t="s">
        <v>762</v>
      </c>
      <c r="C243" s="172">
        <v>2399</v>
      </c>
      <c r="D243" s="173">
        <v>616</v>
      </c>
      <c r="E243" s="178">
        <f t="shared" si="142"/>
        <v>0.25677365568987076</v>
      </c>
      <c r="F243" s="185">
        <v>322</v>
      </c>
      <c r="G243" s="173">
        <f t="shared" si="175"/>
        <v>772478</v>
      </c>
      <c r="H243" s="186">
        <f>(G243/1000000)*1120.55</f>
        <v>865.60022289999995</v>
      </c>
      <c r="I243" s="207">
        <v>0.35</v>
      </c>
      <c r="J243" s="204">
        <f t="shared" si="176"/>
        <v>302.96007801499997</v>
      </c>
      <c r="K243" s="178">
        <f t="shared" si="177"/>
        <v>77.792166759999986</v>
      </c>
      <c r="M243" s="113"/>
      <c r="O243" s="179" t="s">
        <v>185</v>
      </c>
      <c r="P243" s="171">
        <v>14080203</v>
      </c>
      <c r="Q243" s="170"/>
      <c r="R243" s="365">
        <f>Input!P239</f>
        <v>0</v>
      </c>
      <c r="S243" s="113"/>
      <c r="T243" s="113"/>
      <c r="U243" s="179" t="s">
        <v>340</v>
      </c>
      <c r="V243" s="171" t="s">
        <v>766</v>
      </c>
      <c r="W243" s="170"/>
      <c r="X243" s="173">
        <f>Input!Q241</f>
        <v>0</v>
      </c>
      <c r="Y243" s="141">
        <f t="shared" si="173"/>
        <v>0</v>
      </c>
      <c r="AB243" s="179" t="s">
        <v>340</v>
      </c>
      <c r="AC243" s="171" t="s">
        <v>766</v>
      </c>
      <c r="AD243" s="170">
        <f>Input!R241</f>
        <v>0</v>
      </c>
      <c r="AE243" s="192">
        <f t="shared" si="174"/>
        <v>0</v>
      </c>
    </row>
    <row r="244" spans="1:62" x14ac:dyDescent="0.3">
      <c r="A244" s="179" t="s">
        <v>340</v>
      </c>
      <c r="B244" s="171" t="s">
        <v>766</v>
      </c>
      <c r="C244" s="173">
        <f>$C$243</f>
        <v>2399</v>
      </c>
      <c r="D244" s="173">
        <v>78</v>
      </c>
      <c r="E244" s="178">
        <f t="shared" si="142"/>
        <v>3.2513547311379738E-2</v>
      </c>
      <c r="F244" s="187">
        <f>$F$243</f>
        <v>322</v>
      </c>
      <c r="G244" s="173">
        <f t="shared" si="175"/>
        <v>772478</v>
      </c>
      <c r="H244" s="178">
        <f>$H$243</f>
        <v>865.60022289999995</v>
      </c>
      <c r="I244" s="208">
        <f>$I$243</f>
        <v>0.35</v>
      </c>
      <c r="J244" s="204">
        <f t="shared" si="176"/>
        <v>302.96007801499997</v>
      </c>
      <c r="K244" s="178">
        <f t="shared" si="177"/>
        <v>9.8503068299999974</v>
      </c>
      <c r="M244" s="113"/>
      <c r="O244" s="179" t="s">
        <v>340</v>
      </c>
      <c r="P244" s="171">
        <v>10190012</v>
      </c>
      <c r="Q244" s="170"/>
      <c r="R244" s="365">
        <f>Input!P240</f>
        <v>0</v>
      </c>
      <c r="S244" s="113"/>
      <c r="T244" s="113"/>
      <c r="U244" s="179" t="s">
        <v>340</v>
      </c>
      <c r="V244" s="171" t="s">
        <v>768</v>
      </c>
      <c r="W244" s="170"/>
      <c r="X244" s="173">
        <f>Input!Q242</f>
        <v>0</v>
      </c>
      <c r="Y244" s="141">
        <f t="shared" si="173"/>
        <v>0</v>
      </c>
      <c r="AB244" s="179" t="s">
        <v>340</v>
      </c>
      <c r="AC244" s="171" t="s">
        <v>768</v>
      </c>
      <c r="AD244" s="170">
        <f>Input!R242</f>
        <v>0</v>
      </c>
      <c r="AE244" s="192">
        <f t="shared" si="174"/>
        <v>0</v>
      </c>
    </row>
    <row r="245" spans="1:62" x14ac:dyDescent="0.3">
      <c r="A245" s="179" t="s">
        <v>340</v>
      </c>
      <c r="B245" s="171" t="s">
        <v>768</v>
      </c>
      <c r="C245" s="173">
        <f>$C$243</f>
        <v>2399</v>
      </c>
      <c r="D245" s="173">
        <v>1447</v>
      </c>
      <c r="E245" s="178">
        <f t="shared" si="142"/>
        <v>0.60316798666110882</v>
      </c>
      <c r="F245" s="187">
        <f>$F$243</f>
        <v>322</v>
      </c>
      <c r="G245" s="173">
        <f t="shared" si="175"/>
        <v>772478</v>
      </c>
      <c r="H245" s="178">
        <f>$H$243</f>
        <v>865.60022289999995</v>
      </c>
      <c r="I245" s="208">
        <f>$I$243</f>
        <v>0.35</v>
      </c>
      <c r="J245" s="204">
        <f t="shared" si="176"/>
        <v>302.96007801499997</v>
      </c>
      <c r="K245" s="178">
        <f t="shared" si="177"/>
        <v>182.735820295</v>
      </c>
      <c r="M245" s="113"/>
      <c r="O245" s="179" t="s">
        <v>340</v>
      </c>
      <c r="P245" s="171">
        <v>10190016</v>
      </c>
      <c r="Q245" s="170"/>
      <c r="R245" s="365">
        <f>Input!P241</f>
        <v>0</v>
      </c>
      <c r="S245" s="113"/>
      <c r="T245" s="113"/>
      <c r="U245" s="179" t="s">
        <v>340</v>
      </c>
      <c r="V245" s="171" t="s">
        <v>772</v>
      </c>
      <c r="W245" s="170"/>
      <c r="X245" s="173">
        <f>Input!Q243</f>
        <v>0</v>
      </c>
      <c r="Y245" s="141">
        <f t="shared" si="173"/>
        <v>0</v>
      </c>
      <c r="AB245" s="179" t="s">
        <v>340</v>
      </c>
      <c r="AC245" s="171" t="s">
        <v>772</v>
      </c>
      <c r="AD245" s="170">
        <f>Input!R243</f>
        <v>0</v>
      </c>
      <c r="AE245" s="192">
        <f t="shared" si="174"/>
        <v>0</v>
      </c>
    </row>
    <row r="246" spans="1:62" x14ac:dyDescent="0.3">
      <c r="A246" s="179" t="s">
        <v>340</v>
      </c>
      <c r="B246" s="171" t="s">
        <v>772</v>
      </c>
      <c r="C246" s="173">
        <f>$C$243</f>
        <v>2399</v>
      </c>
      <c r="D246" s="173">
        <v>2</v>
      </c>
      <c r="E246" s="178">
        <f t="shared" si="142"/>
        <v>8.3368070029178826E-4</v>
      </c>
      <c r="F246" s="187">
        <f>$F$243</f>
        <v>322</v>
      </c>
      <c r="G246" s="173">
        <f t="shared" si="175"/>
        <v>772478</v>
      </c>
      <c r="H246" s="178">
        <f>$H$243</f>
        <v>865.60022289999995</v>
      </c>
      <c r="I246" s="208">
        <f>$I$243</f>
        <v>0.35</v>
      </c>
      <c r="J246" s="204">
        <f t="shared" si="176"/>
        <v>302.96007801499997</v>
      </c>
      <c r="K246" s="178">
        <f t="shared" si="177"/>
        <v>0.25257196999999998</v>
      </c>
      <c r="M246" s="113"/>
      <c r="O246" s="179" t="s">
        <v>340</v>
      </c>
      <c r="P246" s="171">
        <v>10190018</v>
      </c>
      <c r="Q246" s="170"/>
      <c r="R246" s="365">
        <f>Input!P242</f>
        <v>0</v>
      </c>
      <c r="S246" s="113"/>
      <c r="T246" s="113"/>
      <c r="U246" s="179" t="s">
        <v>340</v>
      </c>
      <c r="V246" s="171" t="s">
        <v>773</v>
      </c>
      <c r="W246" s="170"/>
      <c r="X246" s="173">
        <f>Input!Q244</f>
        <v>0</v>
      </c>
      <c r="Y246" s="141">
        <f t="shared" si="173"/>
        <v>0</v>
      </c>
      <c r="AB246" s="179" t="s">
        <v>340</v>
      </c>
      <c r="AC246" s="171" t="s">
        <v>773</v>
      </c>
      <c r="AD246" s="170">
        <f>Input!R244</f>
        <v>0</v>
      </c>
      <c r="AE246" s="192">
        <f t="shared" si="174"/>
        <v>0</v>
      </c>
    </row>
    <row r="247" spans="1:62" x14ac:dyDescent="0.3">
      <c r="A247" s="179" t="s">
        <v>340</v>
      </c>
      <c r="B247" s="171" t="s">
        <v>773</v>
      </c>
      <c r="C247" s="173">
        <f>$C$243</f>
        <v>2399</v>
      </c>
      <c r="D247" s="173">
        <v>256</v>
      </c>
      <c r="E247" s="178">
        <f t="shared" si="142"/>
        <v>0.1067111296373489</v>
      </c>
      <c r="F247" s="187">
        <f>$F$243</f>
        <v>322</v>
      </c>
      <c r="G247" s="173">
        <f t="shared" si="175"/>
        <v>772478</v>
      </c>
      <c r="H247" s="178">
        <f>$H$243</f>
        <v>865.60022289999995</v>
      </c>
      <c r="I247" s="208">
        <f>$I$243</f>
        <v>0.35</v>
      </c>
      <c r="J247" s="204">
        <f t="shared" si="176"/>
        <v>302.96007801499997</v>
      </c>
      <c r="K247" s="178">
        <f t="shared" si="177"/>
        <v>32.329212159999997</v>
      </c>
      <c r="M247" s="113"/>
      <c r="O247" s="179" t="s">
        <v>340</v>
      </c>
      <c r="P247" s="171">
        <v>10250005</v>
      </c>
      <c r="Q247" s="170"/>
      <c r="R247" s="365">
        <f>Input!P243</f>
        <v>0</v>
      </c>
      <c r="S247" s="113"/>
      <c r="T247" s="113"/>
      <c r="U247" s="179" t="s">
        <v>320</v>
      </c>
      <c r="V247" s="171" t="s">
        <v>808</v>
      </c>
      <c r="W247" s="170"/>
      <c r="X247" s="173">
        <f>Input!Q245</f>
        <v>0</v>
      </c>
      <c r="Y247" s="141">
        <f t="shared" si="173"/>
        <v>0</v>
      </c>
      <c r="AB247" s="179" t="s">
        <v>320</v>
      </c>
      <c r="AC247" s="171" t="s">
        <v>808</v>
      </c>
      <c r="AD247" s="170">
        <f>Input!R245</f>
        <v>0</v>
      </c>
      <c r="AE247" s="192">
        <f t="shared" si="174"/>
        <v>0</v>
      </c>
    </row>
    <row r="248" spans="1:62" x14ac:dyDescent="0.3">
      <c r="A248" s="179" t="s">
        <v>320</v>
      </c>
      <c r="B248" s="171" t="s">
        <v>808</v>
      </c>
      <c r="C248" s="172">
        <v>27994</v>
      </c>
      <c r="D248" s="173">
        <v>27994</v>
      </c>
      <c r="E248" s="178">
        <f t="shared" si="142"/>
        <v>1</v>
      </c>
      <c r="F248" s="185">
        <v>246</v>
      </c>
      <c r="G248" s="173">
        <f t="shared" si="175"/>
        <v>6886524</v>
      </c>
      <c r="H248" s="186">
        <f>(G248/1000000)*1120.55</f>
        <v>7716.6944681999994</v>
      </c>
      <c r="I248" s="207">
        <v>0.35</v>
      </c>
      <c r="J248" s="204">
        <f t="shared" si="176"/>
        <v>2700.8430638699997</v>
      </c>
      <c r="K248" s="178">
        <f t="shared" si="177"/>
        <v>2700.8430638699997</v>
      </c>
      <c r="M248" s="113"/>
      <c r="O248" s="179" t="s">
        <v>340</v>
      </c>
      <c r="P248" s="171">
        <v>10250006</v>
      </c>
      <c r="Q248" s="170"/>
      <c r="R248" s="365">
        <f>Input!P244</f>
        <v>0</v>
      </c>
      <c r="S248" s="113"/>
      <c r="T248" s="113"/>
      <c r="U248" s="179" t="s">
        <v>310</v>
      </c>
      <c r="V248" s="171" t="s">
        <v>751</v>
      </c>
      <c r="W248" s="170"/>
      <c r="X248" s="173">
        <f>Input!Q246</f>
        <v>0</v>
      </c>
      <c r="Y248" s="141">
        <f t="shared" si="173"/>
        <v>0</v>
      </c>
      <c r="AB248" s="179" t="s">
        <v>310</v>
      </c>
      <c r="AC248" s="171" t="s">
        <v>751</v>
      </c>
      <c r="AD248" s="170">
        <f>Input!R246</f>
        <v>0</v>
      </c>
      <c r="AE248" s="192">
        <f t="shared" si="174"/>
        <v>0</v>
      </c>
      <c r="AL248" s="113"/>
    </row>
    <row r="249" spans="1:62" x14ac:dyDescent="0.3">
      <c r="A249" s="179" t="s">
        <v>310</v>
      </c>
      <c r="B249" s="171" t="s">
        <v>751</v>
      </c>
      <c r="C249" s="172">
        <v>13898</v>
      </c>
      <c r="D249" s="173">
        <v>5100</v>
      </c>
      <c r="E249" s="178">
        <f t="shared" si="142"/>
        <v>0.36695927471578643</v>
      </c>
      <c r="F249" s="185">
        <v>173</v>
      </c>
      <c r="G249" s="173">
        <f t="shared" si="175"/>
        <v>2404354</v>
      </c>
      <c r="H249" s="186">
        <f>(G249/1000000)*1120.55</f>
        <v>2694.1988747</v>
      </c>
      <c r="I249" s="207">
        <v>0.35</v>
      </c>
      <c r="J249" s="204">
        <f t="shared" si="176"/>
        <v>942.96960614499994</v>
      </c>
      <c r="K249" s="178">
        <f t="shared" si="177"/>
        <v>346.03144274999994</v>
      </c>
      <c r="M249" s="113"/>
      <c r="O249" s="179" t="s">
        <v>320</v>
      </c>
      <c r="P249" s="171">
        <v>14010002</v>
      </c>
      <c r="Q249" s="170" t="s">
        <v>728</v>
      </c>
      <c r="R249" s="365">
        <f>Input!P245*0.39</f>
        <v>624</v>
      </c>
      <c r="S249" s="113"/>
      <c r="T249" s="113"/>
      <c r="U249" s="179" t="s">
        <v>310</v>
      </c>
      <c r="V249" s="171" t="s">
        <v>752</v>
      </c>
      <c r="W249" s="170"/>
      <c r="X249" s="173">
        <f>Input!Q247</f>
        <v>0</v>
      </c>
      <c r="Y249" s="141">
        <f t="shared" si="173"/>
        <v>0</v>
      </c>
      <c r="AB249" s="179" t="s">
        <v>310</v>
      </c>
      <c r="AC249" s="171" t="s">
        <v>752</v>
      </c>
      <c r="AD249" s="170">
        <f>Input!R247</f>
        <v>0</v>
      </c>
      <c r="AE249" s="192">
        <f t="shared" si="174"/>
        <v>0</v>
      </c>
      <c r="AL249" s="113"/>
    </row>
    <row r="250" spans="1:62" x14ac:dyDescent="0.3">
      <c r="A250" s="179" t="s">
        <v>310</v>
      </c>
      <c r="B250" s="171" t="s">
        <v>752</v>
      </c>
      <c r="C250" s="173">
        <f>$C$249</f>
        <v>13898</v>
      </c>
      <c r="D250" s="173">
        <v>8798</v>
      </c>
      <c r="E250" s="178">
        <f t="shared" si="142"/>
        <v>0.63304072528421351</v>
      </c>
      <c r="F250" s="187">
        <f>$F$249</f>
        <v>173</v>
      </c>
      <c r="G250" s="173">
        <f t="shared" si="175"/>
        <v>2404354</v>
      </c>
      <c r="H250" s="178">
        <f>$H$249</f>
        <v>2694.1988747</v>
      </c>
      <c r="I250" s="208">
        <f>$I$249</f>
        <v>0.35</v>
      </c>
      <c r="J250" s="204">
        <f t="shared" si="176"/>
        <v>942.96960614499994</v>
      </c>
      <c r="K250" s="178">
        <f t="shared" si="177"/>
        <v>596.93816339499995</v>
      </c>
      <c r="M250" s="113"/>
      <c r="O250" s="179" t="s">
        <v>320</v>
      </c>
      <c r="P250" s="171">
        <v>14010002</v>
      </c>
      <c r="Q250" s="170" t="s">
        <v>729</v>
      </c>
      <c r="R250" s="365">
        <f>Input!P245*0.28</f>
        <v>448.00000000000006</v>
      </c>
      <c r="S250" s="113"/>
      <c r="T250" s="113"/>
      <c r="U250" s="179" t="s">
        <v>310</v>
      </c>
      <c r="V250" s="171" t="s">
        <v>780</v>
      </c>
      <c r="W250" s="170"/>
      <c r="X250" s="173">
        <f>Input!Q248</f>
        <v>0</v>
      </c>
      <c r="Y250" s="141">
        <f t="shared" si="173"/>
        <v>0</v>
      </c>
      <c r="AB250" s="179" t="s">
        <v>310</v>
      </c>
      <c r="AC250" s="171" t="s">
        <v>780</v>
      </c>
      <c r="AD250" s="170">
        <f>Input!R248</f>
        <v>0</v>
      </c>
      <c r="AE250" s="192">
        <f t="shared" si="174"/>
        <v>0</v>
      </c>
      <c r="AL250" s="113"/>
      <c r="AS250"/>
      <c r="AU250" s="1"/>
      <c r="AX250"/>
      <c r="BI250" s="77"/>
      <c r="BJ250"/>
    </row>
    <row r="251" spans="1:62" x14ac:dyDescent="0.3">
      <c r="A251" s="179" t="s">
        <v>310</v>
      </c>
      <c r="B251" s="171" t="s">
        <v>780</v>
      </c>
      <c r="C251" s="172">
        <v>9306</v>
      </c>
      <c r="D251" s="173">
        <v>4838</v>
      </c>
      <c r="E251" s="178">
        <f t="shared" si="142"/>
        <v>0.519879647539222</v>
      </c>
      <c r="F251" s="187">
        <f>$F$249</f>
        <v>173</v>
      </c>
      <c r="G251" s="173">
        <f t="shared" si="175"/>
        <v>1609938</v>
      </c>
      <c r="H251" s="186">
        <f>$H$249</f>
        <v>2694.1988747</v>
      </c>
      <c r="I251" s="208">
        <f>$I$249</f>
        <v>0.35</v>
      </c>
      <c r="J251" s="204">
        <f t="shared" si="176"/>
        <v>942.96960614499994</v>
      </c>
      <c r="K251" s="178">
        <f t="shared" si="177"/>
        <v>490.23070648286154</v>
      </c>
      <c r="M251" s="113"/>
      <c r="O251" s="179" t="s">
        <v>320</v>
      </c>
      <c r="P251" s="171">
        <v>14010002</v>
      </c>
      <c r="Q251" s="170" t="s">
        <v>730</v>
      </c>
      <c r="R251" s="365">
        <f>Input!P245*0.06</f>
        <v>96</v>
      </c>
      <c r="S251" s="113"/>
      <c r="T251" s="113"/>
      <c r="U251" s="179" t="s">
        <v>310</v>
      </c>
      <c r="V251" s="171" t="s">
        <v>781</v>
      </c>
      <c r="W251" s="170"/>
      <c r="X251" s="173">
        <f>Input!Q249</f>
        <v>0</v>
      </c>
      <c r="Y251" s="141">
        <f t="shared" si="173"/>
        <v>0</v>
      </c>
      <c r="AB251" s="179" t="s">
        <v>310</v>
      </c>
      <c r="AC251" s="171" t="s">
        <v>781</v>
      </c>
      <c r="AD251" s="170">
        <f>Input!R249</f>
        <v>0</v>
      </c>
      <c r="AE251" s="192">
        <f t="shared" si="174"/>
        <v>0</v>
      </c>
      <c r="AL251" s="113"/>
      <c r="AS251"/>
      <c r="AU251" s="1"/>
      <c r="AX251"/>
      <c r="BI251" s="77"/>
      <c r="BJ251"/>
    </row>
    <row r="252" spans="1:62" x14ac:dyDescent="0.3">
      <c r="A252" s="179" t="s">
        <v>310</v>
      </c>
      <c r="B252" s="171" t="s">
        <v>781</v>
      </c>
      <c r="C252" s="173">
        <f>$C$251</f>
        <v>9306</v>
      </c>
      <c r="D252" s="173">
        <v>4468</v>
      </c>
      <c r="E252" s="178">
        <f t="shared" si="142"/>
        <v>0.480120352460778</v>
      </c>
      <c r="F252" s="187">
        <f>$F$249</f>
        <v>173</v>
      </c>
      <c r="G252" s="173">
        <f t="shared" si="175"/>
        <v>1609938</v>
      </c>
      <c r="H252" s="178">
        <f>$H$249</f>
        <v>2694.1988747</v>
      </c>
      <c r="I252" s="208">
        <f>$I$249</f>
        <v>0.35</v>
      </c>
      <c r="J252" s="204">
        <f t="shared" si="176"/>
        <v>942.96960614499994</v>
      </c>
      <c r="K252" s="178">
        <f t="shared" si="177"/>
        <v>452.73889966213841</v>
      </c>
      <c r="M252" s="113"/>
      <c r="O252" s="179" t="s">
        <v>320</v>
      </c>
      <c r="P252" s="171">
        <v>14010002</v>
      </c>
      <c r="Q252" s="170" t="s">
        <v>731</v>
      </c>
      <c r="R252" s="365">
        <f>Input!P245*0.27</f>
        <v>432</v>
      </c>
      <c r="S252" s="113"/>
      <c r="T252" s="113"/>
      <c r="U252" s="179" t="s">
        <v>324</v>
      </c>
      <c r="V252" s="171" t="s">
        <v>762</v>
      </c>
      <c r="W252" s="170"/>
      <c r="X252" s="173">
        <f>Input!Q250</f>
        <v>0</v>
      </c>
      <c r="Y252" s="141">
        <f t="shared" si="173"/>
        <v>0</v>
      </c>
      <c r="AB252" s="179" t="s">
        <v>324</v>
      </c>
      <c r="AC252" s="171" t="s">
        <v>762</v>
      </c>
      <c r="AD252" s="170">
        <f>Input!R250</f>
        <v>0</v>
      </c>
      <c r="AE252" s="192">
        <f t="shared" si="174"/>
        <v>0</v>
      </c>
      <c r="AL252" s="113"/>
      <c r="AS252"/>
      <c r="AU252" s="1"/>
      <c r="AX252"/>
      <c r="BI252" s="77"/>
      <c r="BJ252"/>
    </row>
    <row r="253" spans="1:62" x14ac:dyDescent="0.3">
      <c r="A253" s="179" t="s">
        <v>324</v>
      </c>
      <c r="B253" s="171" t="s">
        <v>762</v>
      </c>
      <c r="C253" s="172">
        <v>4753</v>
      </c>
      <c r="D253" s="173">
        <v>427</v>
      </c>
      <c r="E253" s="178">
        <f t="shared" si="142"/>
        <v>8.98379970544919E-2</v>
      </c>
      <c r="F253" s="185">
        <v>320</v>
      </c>
      <c r="G253" s="173">
        <f t="shared" si="175"/>
        <v>1520960</v>
      </c>
      <c r="H253" s="186">
        <f>(G253/1000000)*1120.55</f>
        <v>1704.3117280000001</v>
      </c>
      <c r="I253" s="207">
        <v>0.35</v>
      </c>
      <c r="J253" s="204">
        <f t="shared" si="176"/>
        <v>596.50910480000005</v>
      </c>
      <c r="K253" s="178">
        <f t="shared" si="177"/>
        <v>53.589183200000001</v>
      </c>
      <c r="M253" s="113"/>
      <c r="O253" s="179" t="s">
        <v>310</v>
      </c>
      <c r="P253" s="171">
        <v>10190001</v>
      </c>
      <c r="Q253" s="170"/>
      <c r="R253" s="365">
        <f>Input!P246</f>
        <v>0</v>
      </c>
      <c r="S253" s="113"/>
      <c r="T253" s="113"/>
      <c r="U253" s="179" t="s">
        <v>324</v>
      </c>
      <c r="V253" s="171" t="s">
        <v>763</v>
      </c>
      <c r="W253" s="170"/>
      <c r="X253" s="173">
        <f>Input!Q251</f>
        <v>0</v>
      </c>
      <c r="Y253" s="141">
        <f t="shared" si="173"/>
        <v>0</v>
      </c>
      <c r="AB253" s="179" t="s">
        <v>324</v>
      </c>
      <c r="AC253" s="171" t="s">
        <v>763</v>
      </c>
      <c r="AD253" s="170">
        <f>Input!R251</f>
        <v>0</v>
      </c>
      <c r="AE253" s="192">
        <f t="shared" si="174"/>
        <v>0</v>
      </c>
      <c r="AL253" s="113"/>
      <c r="AS253"/>
      <c r="AU253" s="1"/>
      <c r="AX253"/>
      <c r="BI253" s="77"/>
      <c r="BJ253"/>
    </row>
    <row r="254" spans="1:62" x14ac:dyDescent="0.3">
      <c r="A254" s="179" t="s">
        <v>324</v>
      </c>
      <c r="B254" s="171" t="s">
        <v>763</v>
      </c>
      <c r="C254" s="173">
        <f>$C$253</f>
        <v>4753</v>
      </c>
      <c r="D254" s="173">
        <v>396</v>
      </c>
      <c r="E254" s="178">
        <f t="shared" si="142"/>
        <v>8.3315800547022936E-2</v>
      </c>
      <c r="F254" s="187">
        <f>$F$253</f>
        <v>320</v>
      </c>
      <c r="G254" s="173">
        <f t="shared" si="175"/>
        <v>1520960</v>
      </c>
      <c r="H254" s="178">
        <f>$H$253</f>
        <v>1704.3117280000001</v>
      </c>
      <c r="I254" s="208">
        <f>$I$253</f>
        <v>0.35</v>
      </c>
      <c r="J254" s="204">
        <f t="shared" si="176"/>
        <v>596.50910480000005</v>
      </c>
      <c r="K254" s="178">
        <f t="shared" si="177"/>
        <v>49.698633600000008</v>
      </c>
      <c r="M254" s="113"/>
      <c r="O254" s="179" t="s">
        <v>310</v>
      </c>
      <c r="P254" s="171">
        <v>10190002</v>
      </c>
      <c r="Q254" s="170"/>
      <c r="R254" s="365">
        <f>Input!P247</f>
        <v>0</v>
      </c>
      <c r="S254" s="113"/>
      <c r="T254" s="113"/>
      <c r="U254" s="179" t="s">
        <v>324</v>
      </c>
      <c r="V254" s="171" t="s">
        <v>769</v>
      </c>
      <c r="W254" s="170"/>
      <c r="X254" s="173">
        <f>Input!Q252</f>
        <v>0</v>
      </c>
      <c r="Y254" s="141">
        <f t="shared" si="173"/>
        <v>0</v>
      </c>
      <c r="AA254" s="78"/>
      <c r="AB254" s="179" t="s">
        <v>324</v>
      </c>
      <c r="AC254" s="171" t="s">
        <v>769</v>
      </c>
      <c r="AD254" s="170">
        <f>Input!R252</f>
        <v>0</v>
      </c>
      <c r="AE254" s="192">
        <f t="shared" si="174"/>
        <v>0</v>
      </c>
      <c r="AG254" s="78"/>
      <c r="AH254" s="78"/>
      <c r="AI254" s="78"/>
      <c r="AJ254" s="78"/>
      <c r="AK254" s="78"/>
      <c r="AL254" s="113"/>
      <c r="AS254"/>
      <c r="AU254" s="1"/>
      <c r="AX254"/>
      <c r="BI254" s="77"/>
      <c r="BJ254"/>
    </row>
    <row r="255" spans="1:62" x14ac:dyDescent="0.3">
      <c r="A255" s="179" t="s">
        <v>324</v>
      </c>
      <c r="B255" s="171" t="s">
        <v>769</v>
      </c>
      <c r="C255" s="173">
        <f>$C$253</f>
        <v>4753</v>
      </c>
      <c r="D255" s="173">
        <v>533</v>
      </c>
      <c r="E255" s="178">
        <f t="shared" si="142"/>
        <v>0.11213970124132128</v>
      </c>
      <c r="F255" s="187">
        <f>$F$253</f>
        <v>320</v>
      </c>
      <c r="G255" s="173">
        <f t="shared" si="175"/>
        <v>1520960</v>
      </c>
      <c r="H255" s="178">
        <f>$H$253</f>
        <v>1704.3117280000001</v>
      </c>
      <c r="I255" s="208">
        <f>$I$253</f>
        <v>0.35</v>
      </c>
      <c r="J255" s="204">
        <f t="shared" si="176"/>
        <v>596.50910480000005</v>
      </c>
      <c r="K255" s="178">
        <f t="shared" si="177"/>
        <v>66.892352800000012</v>
      </c>
      <c r="M255" s="113"/>
      <c r="O255" s="179" t="s">
        <v>310</v>
      </c>
      <c r="P255" s="171">
        <v>11020002</v>
      </c>
      <c r="Q255" s="170"/>
      <c r="R255" s="365">
        <f>Input!P248</f>
        <v>0</v>
      </c>
      <c r="S255" s="113"/>
      <c r="T255" s="113"/>
      <c r="U255" s="179" t="s">
        <v>324</v>
      </c>
      <c r="V255" s="171" t="s">
        <v>770</v>
      </c>
      <c r="W255" s="170"/>
      <c r="X255" s="173">
        <f>Input!Q253</f>
        <v>0</v>
      </c>
      <c r="Y255" s="141">
        <f t="shared" si="173"/>
        <v>0</v>
      </c>
      <c r="AB255" s="179" t="s">
        <v>324</v>
      </c>
      <c r="AC255" s="171" t="s">
        <v>770</v>
      </c>
      <c r="AD255" s="170">
        <f>Input!R253</f>
        <v>0</v>
      </c>
      <c r="AE255" s="192">
        <f t="shared" si="174"/>
        <v>0</v>
      </c>
      <c r="AL255" s="113"/>
      <c r="AS255"/>
      <c r="AU255" s="1"/>
      <c r="AX255"/>
      <c r="BI255" s="77"/>
      <c r="BJ255"/>
    </row>
    <row r="256" spans="1:62" s="78" customFormat="1" x14ac:dyDescent="0.3">
      <c r="A256" s="179" t="s">
        <v>324</v>
      </c>
      <c r="B256" s="171" t="s">
        <v>770</v>
      </c>
      <c r="C256" s="173">
        <f>$C$253</f>
        <v>4753</v>
      </c>
      <c r="D256" s="173">
        <v>3397</v>
      </c>
      <c r="E256" s="178">
        <f t="shared" si="142"/>
        <v>0.71470650115716394</v>
      </c>
      <c r="F256" s="187">
        <f>$F$253</f>
        <v>320</v>
      </c>
      <c r="G256" s="173">
        <f t="shared" si="175"/>
        <v>1520960</v>
      </c>
      <c r="H256" s="178">
        <f>$H$253</f>
        <v>1704.3117280000001</v>
      </c>
      <c r="I256" s="208">
        <f>$I$253</f>
        <v>0.35</v>
      </c>
      <c r="J256" s="204">
        <f t="shared" si="176"/>
        <v>596.50910480000005</v>
      </c>
      <c r="K256" s="178">
        <f t="shared" si="177"/>
        <v>426.32893520000005</v>
      </c>
      <c r="M256" s="113"/>
      <c r="N256" s="81"/>
      <c r="O256" s="210" t="s">
        <v>310</v>
      </c>
      <c r="P256" s="171">
        <v>11020003</v>
      </c>
      <c r="Q256" s="173"/>
      <c r="R256" s="365">
        <f>Input!P249</f>
        <v>0</v>
      </c>
      <c r="S256" s="113"/>
      <c r="T256" s="113"/>
      <c r="U256" s="210" t="s">
        <v>334</v>
      </c>
      <c r="V256" s="171" t="s">
        <v>753</v>
      </c>
      <c r="W256" s="173"/>
      <c r="X256" s="173">
        <f>Input!Q254</f>
        <v>0</v>
      </c>
      <c r="Y256" s="141">
        <f t="shared" si="173"/>
        <v>0</v>
      </c>
      <c r="Z256" s="77"/>
      <c r="AA256" s="77"/>
      <c r="AB256" s="210" t="s">
        <v>334</v>
      </c>
      <c r="AC256" s="171" t="s">
        <v>753</v>
      </c>
      <c r="AD256" s="170">
        <f>Input!R254</f>
        <v>0</v>
      </c>
      <c r="AE256" s="192">
        <f t="shared" si="174"/>
        <v>0</v>
      </c>
      <c r="AF256" s="169"/>
      <c r="AG256" s="169"/>
      <c r="AH256"/>
      <c r="AI256"/>
      <c r="AJ256"/>
      <c r="AK256"/>
      <c r="AL256" s="113"/>
      <c r="AM256" s="30"/>
      <c r="AN256" s="113"/>
      <c r="AO256" s="113"/>
      <c r="AP256" s="113"/>
      <c r="AQ256" s="113"/>
      <c r="AR256" s="113"/>
    </row>
    <row r="257" spans="1:62" x14ac:dyDescent="0.3">
      <c r="A257" s="210" t="s">
        <v>334</v>
      </c>
      <c r="B257" s="171" t="s">
        <v>753</v>
      </c>
      <c r="C257" s="172">
        <v>255527</v>
      </c>
      <c r="D257" s="173">
        <v>82903</v>
      </c>
      <c r="E257" s="178">
        <f t="shared" si="142"/>
        <v>0.32443929604307958</v>
      </c>
      <c r="F257" s="185">
        <v>186</v>
      </c>
      <c r="G257" s="173">
        <f t="shared" si="175"/>
        <v>47528022</v>
      </c>
      <c r="H257" s="186">
        <f>(G257/1000000)*1120.55</f>
        <v>53257.525052099998</v>
      </c>
      <c r="I257" s="207">
        <v>0.35</v>
      </c>
      <c r="J257" s="204">
        <f t="shared" si="176"/>
        <v>18640.133768234999</v>
      </c>
      <c r="K257" s="178">
        <f t="shared" si="177"/>
        <v>6047.5918779149997</v>
      </c>
      <c r="M257" s="113"/>
      <c r="O257" s="179" t="s">
        <v>324</v>
      </c>
      <c r="P257" s="171">
        <v>10190012</v>
      </c>
      <c r="Q257" s="170"/>
      <c r="R257" s="365">
        <f>Input!P250</f>
        <v>0</v>
      </c>
      <c r="S257" s="113"/>
      <c r="T257" s="113"/>
      <c r="U257" s="179" t="s">
        <v>334</v>
      </c>
      <c r="V257" s="171" t="s">
        <v>755</v>
      </c>
      <c r="W257" s="170"/>
      <c r="X257" s="173">
        <f>Input!Q255</f>
        <v>0</v>
      </c>
      <c r="Y257" s="141">
        <f t="shared" si="173"/>
        <v>0</v>
      </c>
      <c r="AB257" s="179" t="s">
        <v>334</v>
      </c>
      <c r="AC257" s="171" t="s">
        <v>755</v>
      </c>
      <c r="AD257" s="170">
        <f>Input!R255</f>
        <v>0</v>
      </c>
      <c r="AE257" s="192">
        <f t="shared" si="174"/>
        <v>0</v>
      </c>
      <c r="AL257" s="113"/>
      <c r="AS257"/>
      <c r="AU257" s="1"/>
      <c r="AX257"/>
      <c r="BI257" s="77"/>
      <c r="BJ257"/>
    </row>
    <row r="258" spans="1:62" x14ac:dyDescent="0.3">
      <c r="A258" s="179" t="s">
        <v>334</v>
      </c>
      <c r="B258" s="171" t="s">
        <v>755</v>
      </c>
      <c r="C258" s="173">
        <f t="shared" ref="C258:C267" si="178">$C$257</f>
        <v>255527</v>
      </c>
      <c r="D258" s="173">
        <v>43172</v>
      </c>
      <c r="E258" s="178">
        <f t="shared" si="142"/>
        <v>0.16895279168150529</v>
      </c>
      <c r="F258" s="187">
        <f t="shared" ref="F258:F267" si="179">$F$257</f>
        <v>186</v>
      </c>
      <c r="G258" s="173">
        <f t="shared" si="175"/>
        <v>47528022</v>
      </c>
      <c r="H258" s="178">
        <f t="shared" ref="H258:H267" si="180">$H$257</f>
        <v>53257.525052099998</v>
      </c>
      <c r="I258" s="208">
        <f t="shared" ref="I258:I267" si="181">$I$257</f>
        <v>0.35</v>
      </c>
      <c r="J258" s="204">
        <f t="shared" si="176"/>
        <v>18640.133768234999</v>
      </c>
      <c r="K258" s="178">
        <f t="shared" si="177"/>
        <v>3149.3026374599999</v>
      </c>
      <c r="M258" s="113"/>
      <c r="O258" s="179" t="s">
        <v>324</v>
      </c>
      <c r="P258" s="171">
        <v>10190013</v>
      </c>
      <c r="Q258" s="170"/>
      <c r="R258" s="365">
        <f>Input!P251</f>
        <v>0</v>
      </c>
      <c r="S258" s="113"/>
      <c r="T258" s="113"/>
      <c r="U258" s="179" t="s">
        <v>334</v>
      </c>
      <c r="V258" s="171" t="s">
        <v>756</v>
      </c>
      <c r="W258" s="170"/>
      <c r="X258" s="173">
        <f>Input!Q256</f>
        <v>0</v>
      </c>
      <c r="Y258" s="141">
        <f t="shared" si="173"/>
        <v>0</v>
      </c>
      <c r="AB258" s="179" t="s">
        <v>334</v>
      </c>
      <c r="AC258" s="171" t="s">
        <v>756</v>
      </c>
      <c r="AD258" s="170">
        <f>Input!R256</f>
        <v>0</v>
      </c>
      <c r="AE258" s="192">
        <f t="shared" si="174"/>
        <v>0</v>
      </c>
      <c r="AL258" s="113"/>
      <c r="AS258"/>
      <c r="AU258" s="1"/>
      <c r="AX258"/>
      <c r="BI258" s="77"/>
      <c r="BJ258"/>
    </row>
    <row r="259" spans="1:62" x14ac:dyDescent="0.3">
      <c r="A259" s="179" t="s">
        <v>334</v>
      </c>
      <c r="B259" s="171" t="s">
        <v>756</v>
      </c>
      <c r="C259" s="173">
        <f t="shared" si="178"/>
        <v>255527</v>
      </c>
      <c r="D259" s="173">
        <v>16484</v>
      </c>
      <c r="E259" s="178">
        <f t="shared" si="142"/>
        <v>6.4509816966504513E-2</v>
      </c>
      <c r="F259" s="187">
        <f t="shared" si="179"/>
        <v>186</v>
      </c>
      <c r="G259" s="173">
        <f t="shared" si="175"/>
        <v>47528022</v>
      </c>
      <c r="H259" s="178">
        <f t="shared" si="180"/>
        <v>53257.525052099998</v>
      </c>
      <c r="I259" s="208">
        <f t="shared" si="181"/>
        <v>0.35</v>
      </c>
      <c r="J259" s="204">
        <f t="shared" si="176"/>
        <v>18640.133768234999</v>
      </c>
      <c r="K259" s="178">
        <f t="shared" si="177"/>
        <v>1202.4716176199997</v>
      </c>
      <c r="M259" s="113"/>
      <c r="O259" s="179" t="s">
        <v>324</v>
      </c>
      <c r="P259" s="171">
        <v>10250001</v>
      </c>
      <c r="Q259" s="170"/>
      <c r="R259" s="365">
        <f>Input!P252</f>
        <v>0</v>
      </c>
      <c r="S259" s="113"/>
      <c r="T259" s="113"/>
      <c r="U259" s="179" t="s">
        <v>334</v>
      </c>
      <c r="V259" s="171" t="s">
        <v>757</v>
      </c>
      <c r="W259" s="173" t="s">
        <v>745</v>
      </c>
      <c r="X259" s="173">
        <f>Input!Q257</f>
        <v>4500</v>
      </c>
      <c r="Y259" s="141">
        <f t="shared" si="173"/>
        <v>1575</v>
      </c>
      <c r="AB259" s="179" t="s">
        <v>334</v>
      </c>
      <c r="AC259" s="171" t="s">
        <v>757</v>
      </c>
      <c r="AD259" s="170">
        <f>Input!R257</f>
        <v>0</v>
      </c>
      <c r="AE259" s="192">
        <f t="shared" si="174"/>
        <v>0</v>
      </c>
      <c r="AL259" s="113"/>
      <c r="AS259"/>
      <c r="AU259" s="1"/>
      <c r="AX259"/>
      <c r="BI259" s="77"/>
      <c r="BJ259"/>
    </row>
    <row r="260" spans="1:62" x14ac:dyDescent="0.3">
      <c r="A260" s="179" t="s">
        <v>334</v>
      </c>
      <c r="B260" s="171" t="s">
        <v>757</v>
      </c>
      <c r="C260" s="173">
        <f t="shared" si="178"/>
        <v>255527</v>
      </c>
      <c r="D260" s="173">
        <v>105495</v>
      </c>
      <c r="E260" s="178">
        <f t="shared" si="142"/>
        <v>0.41285265353563422</v>
      </c>
      <c r="F260" s="187">
        <f t="shared" si="179"/>
        <v>186</v>
      </c>
      <c r="G260" s="173">
        <f t="shared" si="175"/>
        <v>47528022</v>
      </c>
      <c r="H260" s="178">
        <f t="shared" si="180"/>
        <v>53257.525052099998</v>
      </c>
      <c r="I260" s="208">
        <f t="shared" si="181"/>
        <v>0.35</v>
      </c>
      <c r="J260" s="204">
        <f t="shared" si="176"/>
        <v>18640.133768234999</v>
      </c>
      <c r="K260" s="178">
        <f t="shared" si="177"/>
        <v>7695.6286884749998</v>
      </c>
      <c r="M260" s="113"/>
      <c r="O260" s="179" t="s">
        <v>324</v>
      </c>
      <c r="P260" s="171">
        <v>10250002</v>
      </c>
      <c r="Q260" s="170"/>
      <c r="R260" s="365">
        <f>Input!P253</f>
        <v>0</v>
      </c>
      <c r="S260" s="113"/>
      <c r="T260" s="113"/>
      <c r="U260" s="179" t="s">
        <v>334</v>
      </c>
      <c r="V260" s="171" t="s">
        <v>758</v>
      </c>
      <c r="W260" s="170"/>
      <c r="X260" s="173">
        <f>Input!Q258</f>
        <v>0</v>
      </c>
      <c r="Y260" s="141">
        <f t="shared" si="173"/>
        <v>0</v>
      </c>
      <c r="AB260" s="179" t="s">
        <v>334</v>
      </c>
      <c r="AC260" s="171" t="s">
        <v>758</v>
      </c>
      <c r="AD260" s="170">
        <f>Input!R258</f>
        <v>0</v>
      </c>
      <c r="AE260" s="192">
        <f t="shared" si="174"/>
        <v>0</v>
      </c>
      <c r="AL260" s="113"/>
      <c r="AS260"/>
      <c r="AU260" s="1"/>
      <c r="AX260"/>
      <c r="BI260" s="77"/>
      <c r="BJ260"/>
    </row>
    <row r="261" spans="1:62" x14ac:dyDescent="0.3">
      <c r="A261" s="179" t="s">
        <v>334</v>
      </c>
      <c r="B261" s="171" t="s">
        <v>758</v>
      </c>
      <c r="C261" s="173">
        <f t="shared" si="178"/>
        <v>255527</v>
      </c>
      <c r="D261" s="173">
        <v>4942</v>
      </c>
      <c r="E261" s="178">
        <f t="shared" si="142"/>
        <v>1.9340421951496319E-2</v>
      </c>
      <c r="F261" s="187">
        <f t="shared" si="179"/>
        <v>186</v>
      </c>
      <c r="G261" s="173">
        <f t="shared" si="175"/>
        <v>47528022</v>
      </c>
      <c r="H261" s="178">
        <f t="shared" si="180"/>
        <v>53257.525052099998</v>
      </c>
      <c r="I261" s="208">
        <f t="shared" si="181"/>
        <v>0.35</v>
      </c>
      <c r="J261" s="204">
        <f t="shared" si="176"/>
        <v>18640.133768234999</v>
      </c>
      <c r="K261" s="178">
        <f t="shared" si="177"/>
        <v>360.50805230999998</v>
      </c>
      <c r="M261" s="113"/>
      <c r="O261" s="179" t="s">
        <v>334</v>
      </c>
      <c r="P261" s="171">
        <v>10190003</v>
      </c>
      <c r="Q261" s="170"/>
      <c r="R261" s="365">
        <f>Input!P254</f>
        <v>0</v>
      </c>
      <c r="S261" s="113"/>
      <c r="T261" s="113"/>
      <c r="U261" s="179" t="s">
        <v>334</v>
      </c>
      <c r="V261" s="171" t="s">
        <v>759</v>
      </c>
      <c r="W261" s="170"/>
      <c r="X261" s="173">
        <f>Input!Q259</f>
        <v>0</v>
      </c>
      <c r="Y261" s="141">
        <f t="shared" si="173"/>
        <v>0</v>
      </c>
      <c r="AB261" s="179" t="s">
        <v>334</v>
      </c>
      <c r="AC261" s="171" t="s">
        <v>759</v>
      </c>
      <c r="AD261" s="170">
        <f>Input!R259</f>
        <v>0</v>
      </c>
      <c r="AE261" s="192">
        <f t="shared" si="174"/>
        <v>0</v>
      </c>
      <c r="AL261" s="113"/>
      <c r="AS261"/>
      <c r="AU261" s="1"/>
      <c r="AX261"/>
      <c r="BI261" s="77"/>
      <c r="BJ261"/>
    </row>
    <row r="262" spans="1:62" x14ac:dyDescent="0.3">
      <c r="A262" s="179" t="s">
        <v>334</v>
      </c>
      <c r="B262" s="171" t="s">
        <v>759</v>
      </c>
      <c r="C262" s="173">
        <f t="shared" si="178"/>
        <v>255527</v>
      </c>
      <c r="D262" s="173">
        <v>1808</v>
      </c>
      <c r="E262" s="178">
        <f t="shared" ref="E262:E271" si="182">D262/C262</f>
        <v>7.0755732270953754E-3</v>
      </c>
      <c r="F262" s="187">
        <f t="shared" si="179"/>
        <v>186</v>
      </c>
      <c r="G262" s="173">
        <f t="shared" si="175"/>
        <v>47528022</v>
      </c>
      <c r="H262" s="178">
        <f t="shared" si="180"/>
        <v>53257.525052099998</v>
      </c>
      <c r="I262" s="208">
        <f t="shared" si="181"/>
        <v>0.35</v>
      </c>
      <c r="J262" s="204">
        <f t="shared" si="176"/>
        <v>18640.133768234999</v>
      </c>
      <c r="K262" s="178">
        <f t="shared" si="177"/>
        <v>131.88963143999999</v>
      </c>
      <c r="M262" s="113"/>
      <c r="O262" s="179" t="s">
        <v>334</v>
      </c>
      <c r="P262" s="171">
        <v>10190005</v>
      </c>
      <c r="Q262" s="170"/>
      <c r="R262" s="365">
        <f>Input!P255</f>
        <v>0</v>
      </c>
      <c r="S262" s="113"/>
      <c r="T262" s="113"/>
      <c r="U262" s="179" t="s">
        <v>334</v>
      </c>
      <c r="V262" s="171" t="s">
        <v>760</v>
      </c>
      <c r="W262" s="170"/>
      <c r="X262" s="173">
        <f>Input!Q260</f>
        <v>0</v>
      </c>
      <c r="Y262" s="141">
        <f t="shared" si="173"/>
        <v>0</v>
      </c>
      <c r="AB262" s="179" t="s">
        <v>334</v>
      </c>
      <c r="AC262" s="171" t="s">
        <v>760</v>
      </c>
      <c r="AD262" s="170">
        <f>Input!R260</f>
        <v>0</v>
      </c>
      <c r="AE262" s="192">
        <f t="shared" si="174"/>
        <v>0</v>
      </c>
      <c r="AL262" s="113"/>
      <c r="AS262"/>
      <c r="AU262" s="1"/>
      <c r="AX262"/>
      <c r="BI262" s="77"/>
      <c r="BJ262"/>
    </row>
    <row r="263" spans="1:62" x14ac:dyDescent="0.3">
      <c r="A263" s="179" t="s">
        <v>334</v>
      </c>
      <c r="B263" s="171" t="s">
        <v>760</v>
      </c>
      <c r="C263" s="173">
        <f t="shared" si="178"/>
        <v>255527</v>
      </c>
      <c r="D263" s="173">
        <v>178</v>
      </c>
      <c r="E263" s="178">
        <f t="shared" si="182"/>
        <v>6.96599576561381E-4</v>
      </c>
      <c r="F263" s="187">
        <f t="shared" si="179"/>
        <v>186</v>
      </c>
      <c r="G263" s="173">
        <f t="shared" si="175"/>
        <v>47528022</v>
      </c>
      <c r="H263" s="178">
        <f t="shared" si="180"/>
        <v>53257.525052099998</v>
      </c>
      <c r="I263" s="208">
        <f t="shared" si="181"/>
        <v>0.35</v>
      </c>
      <c r="J263" s="204">
        <f t="shared" si="176"/>
        <v>18640.133768234999</v>
      </c>
      <c r="K263" s="178">
        <f t="shared" si="177"/>
        <v>12.98470929</v>
      </c>
      <c r="M263" s="113"/>
      <c r="O263" s="179" t="s">
        <v>334</v>
      </c>
      <c r="P263" s="171">
        <v>10190006</v>
      </c>
      <c r="Q263" s="170"/>
      <c r="R263" s="365">
        <f>Input!P256</f>
        <v>0</v>
      </c>
      <c r="S263" s="113"/>
      <c r="T263" s="113"/>
      <c r="U263" s="179" t="s">
        <v>334</v>
      </c>
      <c r="V263" s="171" t="s">
        <v>762</v>
      </c>
      <c r="W263" s="170"/>
      <c r="X263" s="173">
        <f>Input!Q261</f>
        <v>0</v>
      </c>
      <c r="Y263" s="141">
        <f t="shared" si="173"/>
        <v>0</v>
      </c>
      <c r="AB263" s="179" t="s">
        <v>334</v>
      </c>
      <c r="AC263" s="171" t="s">
        <v>762</v>
      </c>
      <c r="AD263" s="170">
        <f>Input!R261</f>
        <v>0</v>
      </c>
      <c r="AE263" s="192">
        <f t="shared" si="174"/>
        <v>0</v>
      </c>
      <c r="AL263" s="113"/>
      <c r="AS263"/>
      <c r="AU263" s="1"/>
      <c r="AX263"/>
      <c r="BI263" s="77"/>
      <c r="BJ263"/>
    </row>
    <row r="264" spans="1:62" x14ac:dyDescent="0.3">
      <c r="A264" s="179" t="s">
        <v>334</v>
      </c>
      <c r="B264" s="171" t="s">
        <v>762</v>
      </c>
      <c r="C264" s="173">
        <f t="shared" si="178"/>
        <v>255527</v>
      </c>
      <c r="D264" s="173">
        <v>236</v>
      </c>
      <c r="E264" s="178">
        <f t="shared" si="182"/>
        <v>9.2358146105890962E-4</v>
      </c>
      <c r="F264" s="187">
        <f t="shared" si="179"/>
        <v>186</v>
      </c>
      <c r="G264" s="173">
        <f t="shared" ref="G264:G271" si="183">F264*C264</f>
        <v>47528022</v>
      </c>
      <c r="H264" s="178">
        <f t="shared" si="180"/>
        <v>53257.525052099998</v>
      </c>
      <c r="I264" s="208">
        <f t="shared" si="181"/>
        <v>0.35</v>
      </c>
      <c r="J264" s="204">
        <f t="shared" si="176"/>
        <v>18640.133768234999</v>
      </c>
      <c r="K264" s="178">
        <f t="shared" ref="K264:K271" si="184">J264*E264</f>
        <v>17.215681979999999</v>
      </c>
      <c r="M264" s="113"/>
      <c r="O264" s="179" t="s">
        <v>334</v>
      </c>
      <c r="P264" s="171">
        <v>10190007</v>
      </c>
      <c r="Q264" s="170"/>
      <c r="R264" s="365">
        <f>Input!P257</f>
        <v>0</v>
      </c>
      <c r="S264" s="113"/>
      <c r="T264" s="113"/>
      <c r="U264" s="179" t="s">
        <v>334</v>
      </c>
      <c r="V264" s="171" t="s">
        <v>764</v>
      </c>
      <c r="W264" s="170"/>
      <c r="X264" s="173">
        <f>Input!Q262</f>
        <v>0</v>
      </c>
      <c r="Y264" s="141">
        <f t="shared" si="173"/>
        <v>0</v>
      </c>
      <c r="AB264" s="179" t="s">
        <v>334</v>
      </c>
      <c r="AC264" s="171" t="s">
        <v>764</v>
      </c>
      <c r="AD264" s="170">
        <f>Input!R262</f>
        <v>0</v>
      </c>
      <c r="AE264" s="192">
        <f t="shared" si="174"/>
        <v>0</v>
      </c>
      <c r="AL264" s="113"/>
      <c r="AS264"/>
      <c r="AU264" s="1"/>
      <c r="AX264"/>
      <c r="BI264" s="77"/>
      <c r="BJ264"/>
    </row>
    <row r="265" spans="1:62" x14ac:dyDescent="0.3">
      <c r="A265" s="179" t="s">
        <v>334</v>
      </c>
      <c r="B265" s="171" t="s">
        <v>764</v>
      </c>
      <c r="C265" s="173">
        <f t="shared" si="178"/>
        <v>255527</v>
      </c>
      <c r="D265" s="173">
        <v>243</v>
      </c>
      <c r="E265" s="178">
        <f t="shared" si="182"/>
        <v>9.5097582642930103E-4</v>
      </c>
      <c r="F265" s="187">
        <f t="shared" si="179"/>
        <v>186</v>
      </c>
      <c r="G265" s="173">
        <f t="shared" si="183"/>
        <v>47528022</v>
      </c>
      <c r="H265" s="178">
        <f t="shared" si="180"/>
        <v>53257.525052099998</v>
      </c>
      <c r="I265" s="208">
        <f t="shared" si="181"/>
        <v>0.35</v>
      </c>
      <c r="J265" s="204">
        <f t="shared" ref="J265:J271" si="185">I265*H265</f>
        <v>18640.133768234999</v>
      </c>
      <c r="K265" s="178">
        <f t="shared" si="184"/>
        <v>17.726316614999998</v>
      </c>
      <c r="M265" s="113"/>
      <c r="O265" s="179" t="s">
        <v>334</v>
      </c>
      <c r="P265" s="171">
        <v>10190008</v>
      </c>
      <c r="Q265" s="170"/>
      <c r="R265" s="365">
        <f>Input!P258</f>
        <v>0</v>
      </c>
      <c r="S265" s="113"/>
      <c r="T265" s="113"/>
      <c r="U265" s="179" t="s">
        <v>334</v>
      </c>
      <c r="V265" s="171" t="s">
        <v>765</v>
      </c>
      <c r="W265" s="170"/>
      <c r="X265" s="173">
        <f>Input!Q263</f>
        <v>0</v>
      </c>
      <c r="Y265" s="141">
        <f t="shared" si="173"/>
        <v>0</v>
      </c>
      <c r="AB265" s="179" t="s">
        <v>334</v>
      </c>
      <c r="AC265" s="171" t="s">
        <v>765</v>
      </c>
      <c r="AD265" s="170">
        <f>Input!R263</f>
        <v>0</v>
      </c>
      <c r="AE265" s="192">
        <f t="shared" si="174"/>
        <v>0</v>
      </c>
      <c r="AL265" s="113"/>
      <c r="AS265"/>
      <c r="AU265" s="1"/>
      <c r="AX265"/>
      <c r="BI265" s="77"/>
      <c r="BJ265"/>
    </row>
    <row r="266" spans="1:62" x14ac:dyDescent="0.3">
      <c r="A266" s="179" t="s">
        <v>334</v>
      </c>
      <c r="B266" s="171" t="s">
        <v>765</v>
      </c>
      <c r="C266" s="173">
        <f t="shared" si="178"/>
        <v>255527</v>
      </c>
      <c r="D266" s="173">
        <v>14</v>
      </c>
      <c r="E266" s="178">
        <f t="shared" si="182"/>
        <v>5.4788730740782776E-5</v>
      </c>
      <c r="F266" s="187">
        <f t="shared" si="179"/>
        <v>186</v>
      </c>
      <c r="G266" s="173">
        <f t="shared" si="183"/>
        <v>47528022</v>
      </c>
      <c r="H266" s="178">
        <f t="shared" si="180"/>
        <v>53257.525052099998</v>
      </c>
      <c r="I266" s="208">
        <f t="shared" si="181"/>
        <v>0.35</v>
      </c>
      <c r="J266" s="204">
        <f t="shared" si="185"/>
        <v>18640.133768234999</v>
      </c>
      <c r="K266" s="178">
        <f t="shared" si="184"/>
        <v>1.0212692699999999</v>
      </c>
      <c r="M266" s="113"/>
      <c r="O266" s="179" t="s">
        <v>334</v>
      </c>
      <c r="P266" s="171">
        <v>10190009</v>
      </c>
      <c r="Q266" s="170"/>
      <c r="R266" s="365">
        <f>Input!P259</f>
        <v>0</v>
      </c>
      <c r="S266" s="113"/>
      <c r="T266" s="113"/>
      <c r="U266" s="179" t="s">
        <v>334</v>
      </c>
      <c r="V266" s="171" t="s">
        <v>767</v>
      </c>
      <c r="W266" s="170"/>
      <c r="X266" s="173">
        <f>Input!Q264</f>
        <v>0</v>
      </c>
      <c r="Y266" s="141">
        <f t="shared" si="173"/>
        <v>0</v>
      </c>
      <c r="AB266" s="179" t="s">
        <v>334</v>
      </c>
      <c r="AC266" s="171" t="s">
        <v>767</v>
      </c>
      <c r="AD266" s="170">
        <f>Input!R264</f>
        <v>0</v>
      </c>
      <c r="AE266" s="192">
        <f t="shared" si="174"/>
        <v>0</v>
      </c>
      <c r="AL266" s="113"/>
      <c r="AS266"/>
      <c r="AU266" s="1"/>
      <c r="AX266"/>
      <c r="BI266" s="77"/>
      <c r="BJ266"/>
    </row>
    <row r="267" spans="1:62" x14ac:dyDescent="0.3">
      <c r="A267" s="179" t="s">
        <v>334</v>
      </c>
      <c r="B267" s="171" t="s">
        <v>767</v>
      </c>
      <c r="C267" s="173">
        <f t="shared" si="178"/>
        <v>255527</v>
      </c>
      <c r="D267" s="173">
        <v>52</v>
      </c>
      <c r="E267" s="178">
        <f t="shared" si="182"/>
        <v>2.0350099989433602E-4</v>
      </c>
      <c r="F267" s="187">
        <f t="shared" si="179"/>
        <v>186</v>
      </c>
      <c r="G267" s="173">
        <f t="shared" si="183"/>
        <v>47528022</v>
      </c>
      <c r="H267" s="178">
        <f t="shared" si="180"/>
        <v>53257.525052099998</v>
      </c>
      <c r="I267" s="208">
        <f t="shared" si="181"/>
        <v>0.35</v>
      </c>
      <c r="J267" s="204">
        <f t="shared" si="185"/>
        <v>18640.133768234999</v>
      </c>
      <c r="K267" s="178">
        <f t="shared" si="184"/>
        <v>3.7932858599999997</v>
      </c>
      <c r="M267" s="113"/>
      <c r="O267" s="179" t="s">
        <v>334</v>
      </c>
      <c r="P267" s="171">
        <v>10190010</v>
      </c>
      <c r="Q267" s="170"/>
      <c r="R267" s="365">
        <f>Input!P260</f>
        <v>0</v>
      </c>
      <c r="S267" s="113"/>
      <c r="T267" s="113"/>
      <c r="U267" s="179" t="s">
        <v>323</v>
      </c>
      <c r="V267" s="171" t="s">
        <v>769</v>
      </c>
      <c r="W267" s="170"/>
      <c r="X267" s="173">
        <f>Input!Q265</f>
        <v>0</v>
      </c>
      <c r="Y267" s="141">
        <f t="shared" si="173"/>
        <v>0</v>
      </c>
      <c r="AB267" s="179" t="s">
        <v>323</v>
      </c>
      <c r="AC267" s="171" t="s">
        <v>769</v>
      </c>
      <c r="AD267" s="170">
        <f>Input!R265</f>
        <v>0</v>
      </c>
      <c r="AE267" s="192">
        <f t="shared" si="174"/>
        <v>0</v>
      </c>
      <c r="AL267" s="113"/>
      <c r="AS267"/>
      <c r="AU267" s="1"/>
      <c r="AX267"/>
      <c r="BI267" s="77"/>
      <c r="BJ267"/>
    </row>
    <row r="268" spans="1:62" x14ac:dyDescent="0.3">
      <c r="A268" s="179" t="s">
        <v>323</v>
      </c>
      <c r="B268" s="171" t="s">
        <v>769</v>
      </c>
      <c r="C268" s="172">
        <v>10028</v>
      </c>
      <c r="D268" s="173">
        <v>973</v>
      </c>
      <c r="E268" s="178">
        <f t="shared" si="182"/>
        <v>9.7028320702034307E-2</v>
      </c>
      <c r="F268" s="185">
        <v>281</v>
      </c>
      <c r="G268" s="173">
        <f t="shared" si="183"/>
        <v>2817868</v>
      </c>
      <c r="H268" s="186">
        <f>(G268/1000000)*1120.55</f>
        <v>3157.5619873999995</v>
      </c>
      <c r="I268" s="207">
        <v>0.35</v>
      </c>
      <c r="J268" s="204">
        <f t="shared" si="185"/>
        <v>1105.1466955899998</v>
      </c>
      <c r="K268" s="178">
        <f t="shared" si="184"/>
        <v>107.23052800249998</v>
      </c>
      <c r="M268" s="113"/>
      <c r="O268" s="179" t="s">
        <v>334</v>
      </c>
      <c r="P268" s="171">
        <v>10190012</v>
      </c>
      <c r="Q268" s="170"/>
      <c r="R268" s="365">
        <f>Input!P261</f>
        <v>0</v>
      </c>
      <c r="S268" s="113"/>
      <c r="T268" s="113"/>
      <c r="U268" s="179" t="s">
        <v>323</v>
      </c>
      <c r="V268" s="171" t="s">
        <v>770</v>
      </c>
      <c r="W268" s="170"/>
      <c r="X268" s="173">
        <f>Input!Q266</f>
        <v>0</v>
      </c>
      <c r="Y268" s="141">
        <f t="shared" si="173"/>
        <v>0</v>
      </c>
      <c r="AB268" s="179" t="s">
        <v>323</v>
      </c>
      <c r="AC268" s="171" t="s">
        <v>770</v>
      </c>
      <c r="AD268" s="170">
        <f>Input!R266</f>
        <v>0</v>
      </c>
      <c r="AE268" s="192">
        <f t="shared" si="174"/>
        <v>0</v>
      </c>
      <c r="AL268" s="113"/>
      <c r="AS268"/>
      <c r="AU268" s="1"/>
      <c r="AX268"/>
      <c r="BI268" s="77"/>
      <c r="BJ268"/>
    </row>
    <row r="269" spans="1:62" x14ac:dyDescent="0.3">
      <c r="A269" s="179" t="s">
        <v>323</v>
      </c>
      <c r="B269" s="171" t="s">
        <v>770</v>
      </c>
      <c r="C269" s="173">
        <f>$C$268</f>
        <v>10028</v>
      </c>
      <c r="D269" s="173">
        <v>8556</v>
      </c>
      <c r="E269" s="178">
        <f t="shared" si="182"/>
        <v>0.85321100917431192</v>
      </c>
      <c r="F269" s="187">
        <f>$F$268</f>
        <v>281</v>
      </c>
      <c r="G269" s="173">
        <f t="shared" si="183"/>
        <v>2817868</v>
      </c>
      <c r="H269" s="178">
        <f>$H$268</f>
        <v>3157.5619873999995</v>
      </c>
      <c r="I269" s="208">
        <f>$I$268</f>
        <v>0.35</v>
      </c>
      <c r="J269" s="204">
        <f t="shared" si="185"/>
        <v>1105.1466955899998</v>
      </c>
      <c r="K269" s="178">
        <f t="shared" si="184"/>
        <v>942.92332742999986</v>
      </c>
      <c r="M269" s="113"/>
      <c r="O269" s="179" t="s">
        <v>334</v>
      </c>
      <c r="P269" s="171">
        <v>10190014</v>
      </c>
      <c r="Q269" s="170"/>
      <c r="R269" s="365">
        <f>Input!P262</f>
        <v>0</v>
      </c>
      <c r="S269" s="113"/>
      <c r="T269" s="113"/>
      <c r="U269" s="179" t="s">
        <v>323</v>
      </c>
      <c r="V269" s="171" t="s">
        <v>771</v>
      </c>
      <c r="W269" s="170"/>
      <c r="X269" s="173">
        <f>Input!Q267</f>
        <v>0</v>
      </c>
      <c r="Y269" s="141">
        <f t="shared" si="173"/>
        <v>0</v>
      </c>
      <c r="AB269" s="179" t="s">
        <v>323</v>
      </c>
      <c r="AC269" s="171" t="s">
        <v>771</v>
      </c>
      <c r="AD269" s="170">
        <f>Input!R267</f>
        <v>0</v>
      </c>
      <c r="AE269" s="192">
        <f t="shared" si="174"/>
        <v>0</v>
      </c>
      <c r="AL269" s="113"/>
      <c r="AS269"/>
      <c r="AU269" s="1"/>
      <c r="AX269"/>
      <c r="BI269" s="77"/>
      <c r="BJ269"/>
    </row>
    <row r="270" spans="1:62" ht="15" thickBot="1" x14ac:dyDescent="0.35">
      <c r="A270" s="179" t="s">
        <v>323</v>
      </c>
      <c r="B270" s="171" t="s">
        <v>771</v>
      </c>
      <c r="C270" s="173">
        <f>$C$268</f>
        <v>10028</v>
      </c>
      <c r="D270" s="173">
        <v>466</v>
      </c>
      <c r="E270" s="178">
        <f t="shared" si="182"/>
        <v>4.6469884323893096E-2</v>
      </c>
      <c r="F270" s="187">
        <f>$F$268</f>
        <v>281</v>
      </c>
      <c r="G270" s="173">
        <f t="shared" si="183"/>
        <v>2817868</v>
      </c>
      <c r="H270" s="178">
        <f>$H$268</f>
        <v>3157.5619873999995</v>
      </c>
      <c r="I270" s="208">
        <f>$I$268</f>
        <v>0.35</v>
      </c>
      <c r="J270" s="204">
        <f t="shared" si="185"/>
        <v>1105.1466955899998</v>
      </c>
      <c r="K270" s="178">
        <f t="shared" si="184"/>
        <v>51.356039104999986</v>
      </c>
      <c r="M270" s="113"/>
      <c r="O270" s="179" t="s">
        <v>334</v>
      </c>
      <c r="P270" s="171">
        <v>10190015</v>
      </c>
      <c r="Q270" s="170"/>
      <c r="R270" s="365">
        <f>Input!P263</f>
        <v>0</v>
      </c>
      <c r="S270" s="113"/>
      <c r="T270" s="113"/>
      <c r="U270" s="181" t="s">
        <v>323</v>
      </c>
      <c r="V270" s="394" t="s">
        <v>772</v>
      </c>
      <c r="W270" s="170"/>
      <c r="X270" s="173">
        <f>Input!Q268</f>
        <v>0</v>
      </c>
      <c r="Y270" s="141">
        <f t="shared" si="173"/>
        <v>0</v>
      </c>
      <c r="AB270" s="181" t="s">
        <v>323</v>
      </c>
      <c r="AC270" s="171" t="s">
        <v>772</v>
      </c>
      <c r="AD270" s="170">
        <f>Input!R268</f>
        <v>0</v>
      </c>
      <c r="AE270" s="192">
        <f t="shared" si="174"/>
        <v>0</v>
      </c>
      <c r="AL270" s="113"/>
      <c r="AS270"/>
      <c r="AU270" s="1"/>
      <c r="AX270"/>
      <c r="BI270" s="77"/>
      <c r="BJ270"/>
    </row>
    <row r="271" spans="1:62" ht="15.6" thickTop="1" thickBot="1" x14ac:dyDescent="0.35">
      <c r="A271" s="181" t="s">
        <v>323</v>
      </c>
      <c r="B271" s="171" t="s">
        <v>772</v>
      </c>
      <c r="C271" s="183">
        <f>$C$268</f>
        <v>10028</v>
      </c>
      <c r="D271" s="183">
        <v>33</v>
      </c>
      <c r="E271" s="178">
        <f t="shared" si="182"/>
        <v>3.2907857997606701E-3</v>
      </c>
      <c r="F271" s="189">
        <f>$F$268</f>
        <v>281</v>
      </c>
      <c r="G271" s="183">
        <f t="shared" si="183"/>
        <v>2817868</v>
      </c>
      <c r="H271" s="184">
        <f>$H$268</f>
        <v>3157.5619873999995</v>
      </c>
      <c r="I271" s="209">
        <f>$I$268</f>
        <v>0.35</v>
      </c>
      <c r="J271" s="205">
        <f t="shared" si="185"/>
        <v>1105.1466955899998</v>
      </c>
      <c r="K271" s="184">
        <f t="shared" si="184"/>
        <v>3.6368010524999992</v>
      </c>
      <c r="O271" s="179" t="s">
        <v>334</v>
      </c>
      <c r="P271" s="171">
        <v>10190017</v>
      </c>
      <c r="Q271" s="170"/>
      <c r="R271" s="365">
        <f>Input!P264</f>
        <v>0</v>
      </c>
      <c r="S271" s="113"/>
      <c r="T271" s="113"/>
      <c r="V271" s="393" t="s">
        <v>944</v>
      </c>
      <c r="AE271"/>
      <c r="AL271" s="113"/>
      <c r="AS271"/>
      <c r="AU271" s="1"/>
      <c r="AX271"/>
      <c r="BI271" s="77"/>
      <c r="BJ271"/>
    </row>
    <row r="272" spans="1:62" ht="15" thickTop="1" x14ac:dyDescent="0.3">
      <c r="O272" s="179" t="s">
        <v>323</v>
      </c>
      <c r="P272" s="171">
        <v>10250001</v>
      </c>
      <c r="Q272" s="170"/>
      <c r="R272" s="365">
        <f>Input!P265</f>
        <v>0</v>
      </c>
      <c r="S272" s="113"/>
      <c r="T272" s="113"/>
      <c r="V272" s="393" t="s">
        <v>944</v>
      </c>
      <c r="AE272"/>
      <c r="AL272" s="113"/>
      <c r="AS272"/>
      <c r="AU272" s="1"/>
      <c r="AX272"/>
      <c r="BI272" s="77"/>
      <c r="BJ272"/>
    </row>
    <row r="273" spans="15:62" x14ac:dyDescent="0.3">
      <c r="O273" s="179" t="s">
        <v>323</v>
      </c>
      <c r="P273" s="171">
        <v>10250002</v>
      </c>
      <c r="Q273" s="170"/>
      <c r="R273" s="365">
        <f>Input!P266</f>
        <v>0</v>
      </c>
      <c r="S273" s="113"/>
      <c r="T273" s="113"/>
      <c r="V273" s="393" t="s">
        <v>944</v>
      </c>
      <c r="AE273"/>
      <c r="AL273" s="113"/>
      <c r="AS273"/>
      <c r="AU273" s="1"/>
      <c r="AX273"/>
      <c r="BI273" s="77"/>
      <c r="BJ273"/>
    </row>
    <row r="274" spans="15:62" x14ac:dyDescent="0.3">
      <c r="O274" s="179" t="s">
        <v>323</v>
      </c>
      <c r="P274" s="171">
        <v>10250003</v>
      </c>
      <c r="Q274" s="170"/>
      <c r="R274" s="365">
        <f>Input!P267</f>
        <v>0</v>
      </c>
      <c r="V274" s="393" t="s">
        <v>944</v>
      </c>
      <c r="AE274"/>
      <c r="AL274" s="113"/>
      <c r="AS274"/>
      <c r="AU274" s="1"/>
      <c r="AX274"/>
      <c r="BI274" s="77"/>
      <c r="BJ274"/>
    </row>
    <row r="275" spans="15:62" ht="15" thickBot="1" x14ac:dyDescent="0.35">
      <c r="O275" s="181" t="s">
        <v>323</v>
      </c>
      <c r="P275" s="182">
        <v>10250005</v>
      </c>
      <c r="Q275" s="7"/>
      <c r="R275" s="365">
        <f>Input!P268</f>
        <v>0</v>
      </c>
      <c r="V275" s="393" t="s">
        <v>944</v>
      </c>
      <c r="AE275"/>
      <c r="AL275" s="113"/>
      <c r="AS275"/>
      <c r="AU275" s="1"/>
      <c r="AX275"/>
      <c r="BI275" s="77"/>
      <c r="BJ275"/>
    </row>
    <row r="276" spans="15:62" ht="15" thickTop="1" x14ac:dyDescent="0.3">
      <c r="AE276"/>
      <c r="AL276" s="113"/>
      <c r="AS276"/>
      <c r="AU276" s="1"/>
      <c r="AX276"/>
      <c r="BI276" s="77"/>
      <c r="BJ276"/>
    </row>
    <row r="277" spans="15:62" x14ac:dyDescent="0.3">
      <c r="AE277"/>
      <c r="AL277" s="113"/>
      <c r="AS277"/>
      <c r="AU277" s="1"/>
      <c r="AX277"/>
      <c r="BI277" s="77"/>
      <c r="BJ277"/>
    </row>
    <row r="278" spans="15:62" x14ac:dyDescent="0.3">
      <c r="AE278"/>
      <c r="AL278" s="113"/>
      <c r="AS278"/>
      <c r="AU278" s="1"/>
      <c r="AX278"/>
      <c r="BI278" s="77"/>
      <c r="BJ278"/>
    </row>
    <row r="279" spans="15:62" x14ac:dyDescent="0.3">
      <c r="AE279"/>
      <c r="AL279" s="113"/>
      <c r="AS279"/>
      <c r="AU279" s="1"/>
      <c r="AX279"/>
      <c r="BI279" s="77"/>
      <c r="BJ279"/>
    </row>
    <row r="280" spans="15:62" x14ac:dyDescent="0.3">
      <c r="AE280"/>
      <c r="AL280" s="113"/>
      <c r="AS280"/>
      <c r="AU280" s="1"/>
      <c r="AX280"/>
      <c r="BI280" s="77"/>
      <c r="BJ280"/>
    </row>
    <row r="281" spans="15:62" x14ac:dyDescent="0.3">
      <c r="AL281" s="113"/>
      <c r="AS281"/>
      <c r="AU281" s="1"/>
      <c r="AX281"/>
      <c r="BI281" s="77"/>
      <c r="BJ281"/>
    </row>
    <row r="282" spans="15:62" x14ac:dyDescent="0.3">
      <c r="AS282"/>
      <c r="AU282" s="1"/>
      <c r="AX282"/>
      <c r="BI282" s="77"/>
      <c r="BJ282"/>
    </row>
    <row r="283" spans="15:62" x14ac:dyDescent="0.3">
      <c r="AS283"/>
      <c r="AU283" s="1"/>
      <c r="AX283"/>
      <c r="BI283" s="77"/>
      <c r="BJ283"/>
    </row>
  </sheetData>
  <sortState ref="AF5:AF269">
    <sortCondition ref="AF5"/>
  </sortState>
  <mergeCells count="23">
    <mergeCell ref="AU33:AW33"/>
    <mergeCell ref="AU35:AW35"/>
    <mergeCell ref="AT23:AT24"/>
    <mergeCell ref="AU23:AZ23"/>
    <mergeCell ref="AT22:AZ22"/>
    <mergeCell ref="AU27:AZ28"/>
    <mergeCell ref="AU30:AW30"/>
    <mergeCell ref="BA3:BJ3"/>
    <mergeCell ref="AH3:AL3"/>
    <mergeCell ref="BE17:BH17"/>
    <mergeCell ref="AV5:AV7"/>
    <mergeCell ref="A1:F1"/>
    <mergeCell ref="A2:M2"/>
    <mergeCell ref="A3:E3"/>
    <mergeCell ref="F3:H3"/>
    <mergeCell ref="I3:K3"/>
    <mergeCell ref="L3:M3"/>
    <mergeCell ref="AT3:AZ3"/>
    <mergeCell ref="O3:T3"/>
    <mergeCell ref="U3:AA3"/>
    <mergeCell ref="AB3:AG3"/>
    <mergeCell ref="AN1:AQ3"/>
    <mergeCell ref="O2:AL2"/>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Q67815"/>
  <sheetViews>
    <sheetView topLeftCell="AJ1" workbookViewId="0">
      <selection activeCell="AQ84" sqref="AQ84"/>
    </sheetView>
  </sheetViews>
  <sheetFormatPr defaultRowHeight="14.4" x14ac:dyDescent="0.3"/>
  <cols>
    <col min="1" max="1" width="15.21875" customWidth="1"/>
    <col min="2" max="2" width="15.88671875" customWidth="1"/>
    <col min="3" max="3" width="10" customWidth="1"/>
    <col min="4" max="4" width="12.109375" customWidth="1"/>
    <col min="5" max="5" width="14" customWidth="1"/>
    <col min="6" max="6" width="14.33203125" customWidth="1"/>
    <col min="7" max="7" width="19.109375" customWidth="1"/>
    <col min="8" max="9" width="16.109375" customWidth="1"/>
    <col min="10" max="10" width="15.88671875" customWidth="1"/>
    <col min="11" max="11" width="15" customWidth="1"/>
    <col min="12" max="12" width="2" style="81" customWidth="1"/>
    <col min="13" max="13" width="20" customWidth="1"/>
    <col min="14" max="14" width="15.21875" customWidth="1"/>
    <col min="15" max="15" width="22.5546875" customWidth="1"/>
    <col min="16" max="16" width="15.77734375" style="81" customWidth="1"/>
    <col min="17" max="17" width="13.77734375" customWidth="1"/>
    <col min="18" max="18" width="8.88671875" customWidth="1"/>
    <col min="19" max="19" width="12.88671875" customWidth="1"/>
    <col min="20" max="20" width="2.21875" style="81" customWidth="1"/>
    <col min="21" max="21" width="14.77734375" customWidth="1"/>
    <col min="22" max="22" width="11.21875" customWidth="1"/>
    <col min="23" max="23" width="2.109375" style="81" customWidth="1"/>
    <col min="24" max="24" width="14.77734375" customWidth="1"/>
    <col min="25" max="25" width="12.21875" customWidth="1"/>
    <col min="26" max="26" width="19.33203125" customWidth="1"/>
    <col min="27" max="27" width="16.33203125" style="32" customWidth="1"/>
    <col min="28" max="28" width="14.109375" customWidth="1"/>
    <col min="29" max="29" width="16.5546875" customWidth="1"/>
    <col min="30" max="30" width="19.5546875" customWidth="1"/>
    <col min="31" max="31" width="15" customWidth="1"/>
    <col min="32" max="32" width="14.33203125" customWidth="1"/>
    <col min="33" max="33" width="16.44140625" customWidth="1"/>
    <col min="34" max="34" width="11.33203125" customWidth="1"/>
    <col min="35" max="35" width="18.44140625" customWidth="1"/>
    <col min="36" max="36" width="13.44140625" customWidth="1"/>
    <col min="37" max="37" width="12.77734375" customWidth="1"/>
    <col min="38" max="38" width="19.77734375" customWidth="1"/>
    <col min="39" max="39" width="2.33203125" style="81" customWidth="1"/>
    <col min="40" max="40" width="17.6640625" customWidth="1"/>
    <col min="41" max="41" width="17.109375" customWidth="1"/>
    <col min="42" max="42" width="18" customWidth="1"/>
    <col min="43" max="43" width="3" customWidth="1"/>
    <col min="44" max="45" width="20.33203125" customWidth="1"/>
    <col min="46" max="46" width="11.44140625" customWidth="1"/>
    <col min="47" max="47" width="11.33203125" customWidth="1"/>
  </cols>
  <sheetData>
    <row r="1" spans="1:43" ht="18.600000000000001" customHeight="1" thickTop="1" thickBot="1" x14ac:dyDescent="0.4">
      <c r="A1" s="469" t="s">
        <v>394</v>
      </c>
      <c r="B1" s="470"/>
      <c r="C1" s="471"/>
      <c r="P1" s="78"/>
      <c r="AA1"/>
      <c r="AN1" s="512" t="s">
        <v>895</v>
      </c>
      <c r="AO1" s="513"/>
      <c r="AP1" s="44"/>
      <c r="AQ1" s="44"/>
    </row>
    <row r="2" spans="1:43" ht="19.8" customHeight="1" thickBot="1" x14ac:dyDescent="0.4">
      <c r="A2" s="527" t="s">
        <v>393</v>
      </c>
      <c r="B2" s="528"/>
      <c r="C2" s="528"/>
      <c r="D2" s="528"/>
      <c r="E2" s="528"/>
      <c r="F2" s="528"/>
      <c r="G2" s="528"/>
      <c r="H2" s="528"/>
      <c r="I2" s="528"/>
      <c r="J2" s="528"/>
      <c r="K2" s="528"/>
      <c r="L2" s="528"/>
      <c r="M2" s="529"/>
      <c r="N2" s="529"/>
      <c r="O2" s="529"/>
      <c r="P2" s="529"/>
      <c r="Q2" s="529"/>
      <c r="R2" s="529"/>
      <c r="S2" s="529"/>
      <c r="T2" s="528"/>
      <c r="U2" s="529"/>
      <c r="V2" s="529"/>
      <c r="W2" s="528"/>
      <c r="X2" s="524" t="s">
        <v>409</v>
      </c>
      <c r="Y2" s="525"/>
      <c r="Z2" s="525"/>
      <c r="AA2" s="525"/>
      <c r="AB2" s="525"/>
      <c r="AC2" s="525"/>
      <c r="AD2" s="525"/>
      <c r="AE2" s="525"/>
      <c r="AF2" s="525"/>
      <c r="AG2" s="525"/>
      <c r="AH2" s="525"/>
      <c r="AI2" s="525"/>
      <c r="AJ2" s="525"/>
      <c r="AK2" s="525"/>
      <c r="AL2" s="526"/>
      <c r="AN2" s="514"/>
      <c r="AO2" s="515"/>
      <c r="AP2" s="44"/>
      <c r="AQ2" s="44"/>
    </row>
    <row r="3" spans="1:43" s="18" customFormat="1" ht="16.2" customHeight="1" thickTop="1" thickBot="1" x14ac:dyDescent="0.35">
      <c r="A3" s="531" t="s">
        <v>342</v>
      </c>
      <c r="B3" s="531"/>
      <c r="C3" s="532"/>
      <c r="D3" s="533" t="s">
        <v>891</v>
      </c>
      <c r="E3" s="534"/>
      <c r="F3" s="534"/>
      <c r="G3" s="534"/>
      <c r="H3" s="534"/>
      <c r="I3" s="534"/>
      <c r="J3" s="534"/>
      <c r="K3" s="534"/>
      <c r="L3" s="234"/>
      <c r="M3" s="535" t="s">
        <v>892</v>
      </c>
      <c r="N3" s="536"/>
      <c r="O3" s="536"/>
      <c r="P3" s="536"/>
      <c r="Q3" s="536"/>
      <c r="R3" s="536"/>
      <c r="S3" s="537"/>
      <c r="T3" s="234"/>
      <c r="U3" s="530" t="s">
        <v>345</v>
      </c>
      <c r="V3" s="530"/>
      <c r="W3" s="234"/>
      <c r="X3" s="518" t="s">
        <v>846</v>
      </c>
      <c r="Y3" s="519"/>
      <c r="Z3" s="519"/>
      <c r="AA3" s="519"/>
      <c r="AB3" s="519"/>
      <c r="AC3" s="520"/>
      <c r="AD3" s="521" t="s">
        <v>893</v>
      </c>
      <c r="AE3" s="523"/>
      <c r="AF3" s="523"/>
      <c r="AG3" s="523"/>
      <c r="AH3" s="523"/>
      <c r="AI3" s="523"/>
      <c r="AJ3" s="522"/>
      <c r="AK3" s="521" t="s">
        <v>894</v>
      </c>
      <c r="AL3" s="522"/>
      <c r="AM3" s="81"/>
      <c r="AN3" s="516"/>
      <c r="AO3" s="517"/>
    </row>
    <row r="4" spans="1:43" ht="29.4" customHeight="1" thickTop="1" thickBot="1" x14ac:dyDescent="0.35">
      <c r="A4" s="240" t="s">
        <v>398</v>
      </c>
      <c r="B4" s="241" t="s">
        <v>391</v>
      </c>
      <c r="C4" s="242" t="s">
        <v>390</v>
      </c>
      <c r="D4" s="243" t="s">
        <v>396</v>
      </c>
      <c r="E4" s="244" t="s">
        <v>397</v>
      </c>
      <c r="F4" s="244" t="s">
        <v>399</v>
      </c>
      <c r="G4" s="244" t="s">
        <v>400</v>
      </c>
      <c r="H4" s="244" t="s">
        <v>401</v>
      </c>
      <c r="I4" s="245" t="s">
        <v>875</v>
      </c>
      <c r="J4" s="251" t="s">
        <v>402</v>
      </c>
      <c r="K4" s="252" t="s">
        <v>403</v>
      </c>
      <c r="L4" s="29"/>
      <c r="M4" s="256" t="s">
        <v>351</v>
      </c>
      <c r="N4" s="31" t="s">
        <v>225</v>
      </c>
      <c r="O4" s="28" t="s">
        <v>404</v>
      </c>
      <c r="P4" s="28" t="s">
        <v>407</v>
      </c>
      <c r="Q4" s="31" t="s">
        <v>401</v>
      </c>
      <c r="R4" s="28" t="s">
        <v>405</v>
      </c>
      <c r="S4" s="257" t="s">
        <v>406</v>
      </c>
      <c r="U4" s="399" t="s">
        <v>225</v>
      </c>
      <c r="V4" s="400" t="s">
        <v>408</v>
      </c>
      <c r="W4" s="33"/>
      <c r="X4" s="260" t="s">
        <v>389</v>
      </c>
      <c r="Y4" s="40" t="s">
        <v>351</v>
      </c>
      <c r="Z4" s="41" t="s">
        <v>410</v>
      </c>
      <c r="AA4" s="41" t="s">
        <v>411</v>
      </c>
      <c r="AB4" s="41" t="s">
        <v>412</v>
      </c>
      <c r="AC4" s="42" t="s">
        <v>413</v>
      </c>
      <c r="AD4" s="328" t="s">
        <v>398</v>
      </c>
      <c r="AE4" s="238" t="s">
        <v>225</v>
      </c>
      <c r="AF4" s="96" t="s">
        <v>414</v>
      </c>
      <c r="AG4" s="238" t="s">
        <v>415</v>
      </c>
      <c r="AH4" s="96" t="s">
        <v>416</v>
      </c>
      <c r="AI4" s="96" t="s">
        <v>417</v>
      </c>
      <c r="AJ4" s="235" t="s">
        <v>418</v>
      </c>
      <c r="AK4" s="262" t="s">
        <v>225</v>
      </c>
      <c r="AL4" s="38" t="s">
        <v>419</v>
      </c>
      <c r="AN4" s="266" t="s">
        <v>225</v>
      </c>
      <c r="AO4" s="267" t="s">
        <v>421</v>
      </c>
    </row>
    <row r="5" spans="1:43" x14ac:dyDescent="0.3">
      <c r="A5" s="88">
        <v>1</v>
      </c>
      <c r="B5" s="16">
        <v>231593</v>
      </c>
      <c r="C5" s="21">
        <f>Input!U3</f>
        <v>334911</v>
      </c>
      <c r="D5" s="246">
        <v>1</v>
      </c>
      <c r="E5" s="24" t="s">
        <v>753</v>
      </c>
      <c r="F5" s="23">
        <v>115181.93799999978</v>
      </c>
      <c r="G5" s="22">
        <v>292451.02600000001</v>
      </c>
      <c r="H5" s="22">
        <v>0.39400000000000002</v>
      </c>
      <c r="I5" s="109">
        <f>H5*$C$5</f>
        <v>131954.93400000001</v>
      </c>
      <c r="J5" s="396" t="s">
        <v>748</v>
      </c>
      <c r="K5" s="253">
        <f>I78</f>
        <v>111291.32799999999</v>
      </c>
      <c r="L5" s="30"/>
      <c r="M5" s="88" t="s">
        <v>108</v>
      </c>
      <c r="N5" s="16" t="s">
        <v>779</v>
      </c>
      <c r="O5" s="16">
        <v>36230</v>
      </c>
      <c r="P5" s="16">
        <v>490590</v>
      </c>
      <c r="Q5" s="16">
        <v>7.3849854257118985E-2</v>
      </c>
      <c r="R5" s="16">
        <f>Input!$U$81</f>
        <v>541663</v>
      </c>
      <c r="S5" s="258">
        <f>R5*Q5</f>
        <v>40001.733606473841</v>
      </c>
      <c r="U5" s="401" t="s">
        <v>748</v>
      </c>
      <c r="V5" s="402">
        <f t="shared" ref="V5:V21" si="0">K5</f>
        <v>111291.32799999999</v>
      </c>
      <c r="W5" s="30"/>
      <c r="X5" s="88">
        <v>1</v>
      </c>
      <c r="Y5" s="16" t="s">
        <v>63</v>
      </c>
      <c r="Z5" s="363">
        <f>Input!V3</f>
        <v>4923</v>
      </c>
      <c r="AA5" s="363">
        <f>Input!W3</f>
        <v>11149</v>
      </c>
      <c r="AB5" s="363">
        <f>Input!X3</f>
        <v>19108</v>
      </c>
      <c r="AC5" s="21">
        <f>SUM(Z5:AB5)</f>
        <v>35180</v>
      </c>
      <c r="AD5" s="110">
        <v>1</v>
      </c>
      <c r="AE5" s="24" t="s">
        <v>753</v>
      </c>
      <c r="AF5" s="22">
        <v>952980.74583599996</v>
      </c>
      <c r="AG5" s="22">
        <v>4512388.0368317785</v>
      </c>
      <c r="AH5" s="22">
        <v>0.21099999999999999</v>
      </c>
      <c r="AI5" s="22">
        <f>$AC$5</f>
        <v>35180</v>
      </c>
      <c r="AJ5" s="109">
        <f>AI5*AH5</f>
        <v>7422.98</v>
      </c>
      <c r="AK5" s="397" t="s">
        <v>748</v>
      </c>
      <c r="AL5" s="263">
        <f>AJ90</f>
        <v>10568.476000000001</v>
      </c>
      <c r="AN5" s="398" t="s">
        <v>748</v>
      </c>
      <c r="AO5" s="268">
        <f t="shared" ref="AO5:AO36" si="1">SUM(V5,AL5)</f>
        <v>121859.80399999999</v>
      </c>
    </row>
    <row r="6" spans="1:43" x14ac:dyDescent="0.3">
      <c r="A6" s="177">
        <v>2</v>
      </c>
      <c r="B6" s="170">
        <v>153485</v>
      </c>
      <c r="C6" s="21">
        <f>Input!U4</f>
        <v>186577</v>
      </c>
      <c r="D6" s="247">
        <v>1</v>
      </c>
      <c r="E6" s="24" t="s">
        <v>757</v>
      </c>
      <c r="F6" s="20">
        <v>831.79100000000005</v>
      </c>
      <c r="G6" s="173">
        <v>292451.02600000001</v>
      </c>
      <c r="H6" s="173">
        <v>3.0000000000000001E-3</v>
      </c>
      <c r="I6" s="109">
        <f>H6*$C$5</f>
        <v>1004.7330000000001</v>
      </c>
      <c r="J6" s="396" t="s">
        <v>749</v>
      </c>
      <c r="K6" s="39">
        <f>I79</f>
        <v>1924.672</v>
      </c>
      <c r="L6" s="30"/>
      <c r="M6" s="177" t="s">
        <v>108</v>
      </c>
      <c r="N6" s="16" t="s">
        <v>780</v>
      </c>
      <c r="O6" s="170">
        <v>29900</v>
      </c>
      <c r="P6" s="170">
        <v>490590</v>
      </c>
      <c r="Q6" s="170">
        <v>6.0947022972339428E-2</v>
      </c>
      <c r="R6" s="16">
        <f>Input!$U$81</f>
        <v>541663</v>
      </c>
      <c r="S6" s="258">
        <f t="shared" ref="S6:S35" si="2">R6*Q6</f>
        <v>33012.74730426629</v>
      </c>
      <c r="U6" s="401" t="s">
        <v>749</v>
      </c>
      <c r="V6" s="402">
        <f t="shared" si="0"/>
        <v>1924.672</v>
      </c>
      <c r="W6" s="30"/>
      <c r="X6" s="177">
        <v>2</v>
      </c>
      <c r="Y6" s="170" t="s">
        <v>63</v>
      </c>
      <c r="Z6" s="363">
        <f>Input!V4</f>
        <v>684</v>
      </c>
      <c r="AA6" s="363">
        <f>Input!W4</f>
        <v>239</v>
      </c>
      <c r="AB6" s="363">
        <f>Input!X4</f>
        <v>16207</v>
      </c>
      <c r="AC6" s="21">
        <f t="shared" ref="AC6:AC69" si="3">SUM(Z6:AB6)</f>
        <v>17130</v>
      </c>
      <c r="AD6" s="187">
        <v>1</v>
      </c>
      <c r="AE6" s="24" t="s">
        <v>758</v>
      </c>
      <c r="AF6" s="173">
        <v>282210.85854233999</v>
      </c>
      <c r="AG6" s="173">
        <v>4512388.0368317785</v>
      </c>
      <c r="AH6" s="173">
        <v>6.2E-2</v>
      </c>
      <c r="AI6" s="22">
        <f t="shared" ref="AI6:AI13" si="4">$AC$5</f>
        <v>35180</v>
      </c>
      <c r="AJ6" s="109">
        <f t="shared" ref="AJ6:AJ69" si="5">AI6*AH6</f>
        <v>2181.16</v>
      </c>
      <c r="AK6" s="397" t="s">
        <v>749</v>
      </c>
      <c r="AL6" s="264">
        <f>AJ91</f>
        <v>1427.5239999999999</v>
      </c>
      <c r="AN6" s="398" t="s">
        <v>749</v>
      </c>
      <c r="AO6" s="268">
        <f t="shared" si="1"/>
        <v>3352.1959999999999</v>
      </c>
    </row>
    <row r="7" spans="1:43" x14ac:dyDescent="0.3">
      <c r="A7" s="177">
        <v>3</v>
      </c>
      <c r="B7" s="170">
        <v>181574</v>
      </c>
      <c r="C7" s="21">
        <f>Input!U5</f>
        <v>233086</v>
      </c>
      <c r="D7" s="247">
        <v>1</v>
      </c>
      <c r="E7" s="24" t="s">
        <v>758</v>
      </c>
      <c r="F7" s="20">
        <v>32442.980999999974</v>
      </c>
      <c r="G7" s="173">
        <v>292451.02600000001</v>
      </c>
      <c r="H7" s="173">
        <v>0.111</v>
      </c>
      <c r="I7" s="109">
        <f t="shared" ref="I7:I12" si="6">H7*$C$5</f>
        <v>37175.120999999999</v>
      </c>
      <c r="J7" s="396" t="s">
        <v>750</v>
      </c>
      <c r="K7" s="39">
        <f>I80</f>
        <v>4743.9999999999991</v>
      </c>
      <c r="L7" s="30"/>
      <c r="M7" s="177" t="s">
        <v>108</v>
      </c>
      <c r="N7" s="16" t="s">
        <v>781</v>
      </c>
      <c r="O7" s="170">
        <v>6200</v>
      </c>
      <c r="P7" s="170">
        <v>490590</v>
      </c>
      <c r="Q7" s="170">
        <v>1.2637844228378076E-2</v>
      </c>
      <c r="R7" s="16">
        <f>Input!$U$81</f>
        <v>541663</v>
      </c>
      <c r="S7" s="258">
        <f t="shared" si="2"/>
        <v>6845.4526182759537</v>
      </c>
      <c r="U7" s="401" t="s">
        <v>750</v>
      </c>
      <c r="V7" s="402">
        <f t="shared" si="0"/>
        <v>4743.9999999999991</v>
      </c>
      <c r="W7" s="30"/>
      <c r="X7" s="177">
        <v>3</v>
      </c>
      <c r="Y7" s="170" t="s">
        <v>63</v>
      </c>
      <c r="Z7" s="363">
        <f>Input!V5</f>
        <v>1231</v>
      </c>
      <c r="AA7" s="363">
        <f>Input!W5</f>
        <v>374</v>
      </c>
      <c r="AB7" s="363">
        <f>Input!X5</f>
        <v>20626</v>
      </c>
      <c r="AC7" s="21">
        <f t="shared" si="3"/>
        <v>22231</v>
      </c>
      <c r="AD7" s="187">
        <v>1</v>
      </c>
      <c r="AE7" s="24" t="s">
        <v>759</v>
      </c>
      <c r="AF7" s="175">
        <v>513950.88188599999</v>
      </c>
      <c r="AG7" s="175">
        <v>4512388.0368317785</v>
      </c>
      <c r="AH7" s="175">
        <v>0.114</v>
      </c>
      <c r="AI7" s="134">
        <f t="shared" si="4"/>
        <v>35180</v>
      </c>
      <c r="AJ7" s="135">
        <f t="shared" si="5"/>
        <v>4010.52</v>
      </c>
      <c r="AK7" s="397" t="s">
        <v>750</v>
      </c>
      <c r="AL7" s="264">
        <f>SUM(AJ92,AJ149)</f>
        <v>942.52800000000002</v>
      </c>
      <c r="AN7" s="398" t="s">
        <v>750</v>
      </c>
      <c r="AO7" s="268">
        <f t="shared" si="1"/>
        <v>5686.5279999999993</v>
      </c>
    </row>
    <row r="8" spans="1:43" x14ac:dyDescent="0.3">
      <c r="A8" s="177">
        <v>4</v>
      </c>
      <c r="B8" s="170">
        <v>60864</v>
      </c>
      <c r="C8" s="21">
        <f>Input!U6</f>
        <v>70858</v>
      </c>
      <c r="D8" s="247">
        <v>1</v>
      </c>
      <c r="E8" s="24" t="s">
        <v>759</v>
      </c>
      <c r="F8" s="20">
        <v>20574.183000000001</v>
      </c>
      <c r="G8" s="173">
        <v>292451.02600000001</v>
      </c>
      <c r="H8" s="173">
        <v>7.0000000000000007E-2</v>
      </c>
      <c r="I8" s="109">
        <f t="shared" si="6"/>
        <v>23443.77</v>
      </c>
      <c r="J8" s="396" t="s">
        <v>751</v>
      </c>
      <c r="K8" s="39">
        <f>I40</f>
        <v>4570.0000000000009</v>
      </c>
      <c r="L8" s="30"/>
      <c r="M8" s="177" t="s">
        <v>108</v>
      </c>
      <c r="N8" s="16" t="s">
        <v>782</v>
      </c>
      <c r="O8" s="170">
        <v>5700</v>
      </c>
      <c r="P8" s="170">
        <v>490590</v>
      </c>
      <c r="Q8" s="170">
        <v>1.1618663242218554E-2</v>
      </c>
      <c r="R8" s="16">
        <f>Input!$U$81</f>
        <v>541663</v>
      </c>
      <c r="S8" s="258">
        <f t="shared" si="2"/>
        <v>6293.3999877698288</v>
      </c>
      <c r="U8" s="401" t="s">
        <v>751</v>
      </c>
      <c r="V8" s="402">
        <f t="shared" si="0"/>
        <v>4570.0000000000009</v>
      </c>
      <c r="W8" s="30"/>
      <c r="X8" s="177">
        <v>4</v>
      </c>
      <c r="Y8" s="170" t="s">
        <v>63</v>
      </c>
      <c r="Z8" s="363">
        <f>Input!V6</f>
        <v>547</v>
      </c>
      <c r="AA8" s="363">
        <f>Input!W6</f>
        <v>117</v>
      </c>
      <c r="AB8" s="363">
        <f>Input!X6</f>
        <v>7013</v>
      </c>
      <c r="AC8" s="21">
        <f t="shared" si="3"/>
        <v>7677</v>
      </c>
      <c r="AD8" s="187">
        <v>1</v>
      </c>
      <c r="AE8" s="24" t="s">
        <v>760</v>
      </c>
      <c r="AF8" s="173">
        <v>458408.355994949</v>
      </c>
      <c r="AG8" s="173">
        <v>4512388.0368317785</v>
      </c>
      <c r="AH8" s="173">
        <v>0.10199999999999999</v>
      </c>
      <c r="AI8" s="22">
        <f t="shared" si="4"/>
        <v>35180</v>
      </c>
      <c r="AJ8" s="109">
        <f t="shared" si="5"/>
        <v>3588.3599999999997</v>
      </c>
      <c r="AK8" s="397" t="s">
        <v>751</v>
      </c>
      <c r="AL8" s="264">
        <f>AJ53</f>
        <v>2036</v>
      </c>
      <c r="AN8" s="398" t="s">
        <v>751</v>
      </c>
      <c r="AO8" s="268">
        <f t="shared" si="1"/>
        <v>6606.0000000000009</v>
      </c>
    </row>
    <row r="9" spans="1:43" x14ac:dyDescent="0.3">
      <c r="A9" s="177">
        <v>5</v>
      </c>
      <c r="B9" s="170">
        <v>50191</v>
      </c>
      <c r="C9" s="21">
        <f>Input!U7</f>
        <v>51918</v>
      </c>
      <c r="D9" s="247">
        <v>1</v>
      </c>
      <c r="E9" s="24" t="s">
        <v>760</v>
      </c>
      <c r="F9" s="20">
        <v>14879.719000000006</v>
      </c>
      <c r="G9" s="173">
        <v>292451.02600000001</v>
      </c>
      <c r="H9" s="173">
        <v>5.0999999999999997E-2</v>
      </c>
      <c r="I9" s="109">
        <f t="shared" si="6"/>
        <v>17080.460999999999</v>
      </c>
      <c r="J9" s="396" t="s">
        <v>752</v>
      </c>
      <c r="K9" s="39">
        <f>SUM(I27,I30,I32,I114)</f>
        <v>6791.4880000000003</v>
      </c>
      <c r="L9" s="30"/>
      <c r="M9" s="177" t="s">
        <v>108</v>
      </c>
      <c r="N9" s="16" t="s">
        <v>783</v>
      </c>
      <c r="O9" s="170">
        <v>69720</v>
      </c>
      <c r="P9" s="170">
        <v>490590</v>
      </c>
      <c r="Q9" s="170">
        <v>0.14211459671008378</v>
      </c>
      <c r="R9" s="16">
        <f>Input!$U$81</f>
        <v>541663</v>
      </c>
      <c r="S9" s="258">
        <f t="shared" si="2"/>
        <v>76978.218797774112</v>
      </c>
      <c r="U9" s="401" t="s">
        <v>752</v>
      </c>
      <c r="V9" s="402">
        <f t="shared" si="0"/>
        <v>6791.4880000000003</v>
      </c>
      <c r="W9" s="30"/>
      <c r="X9" s="177">
        <v>5</v>
      </c>
      <c r="Y9" s="170" t="s">
        <v>63</v>
      </c>
      <c r="Z9" s="363">
        <f>Input!V7</f>
        <v>414</v>
      </c>
      <c r="AA9" s="363">
        <f>Input!W7</f>
        <v>109</v>
      </c>
      <c r="AB9" s="363">
        <f>Input!X7</f>
        <v>5182</v>
      </c>
      <c r="AC9" s="21">
        <f t="shared" si="3"/>
        <v>5705</v>
      </c>
      <c r="AD9" s="187">
        <v>1</v>
      </c>
      <c r="AE9" s="24" t="s">
        <v>761</v>
      </c>
      <c r="AF9" s="173">
        <v>884972.86032592994</v>
      </c>
      <c r="AG9" s="173">
        <v>4512388.0368317785</v>
      </c>
      <c r="AH9" s="173">
        <v>0.19600000000000001</v>
      </c>
      <c r="AI9" s="22">
        <f t="shared" si="4"/>
        <v>35180</v>
      </c>
      <c r="AJ9" s="109">
        <f t="shared" si="5"/>
        <v>6895.2800000000007</v>
      </c>
      <c r="AK9" s="397" t="s">
        <v>752</v>
      </c>
      <c r="AL9" s="264">
        <f>SUM(AJ20,AJ22,AJ153)</f>
        <v>4352.6679999999997</v>
      </c>
      <c r="AN9" s="398" t="s">
        <v>752</v>
      </c>
      <c r="AO9" s="268">
        <f t="shared" si="1"/>
        <v>11144.155999999999</v>
      </c>
    </row>
    <row r="10" spans="1:43" x14ac:dyDescent="0.3">
      <c r="A10" s="177">
        <v>6</v>
      </c>
      <c r="B10" s="170">
        <v>35011</v>
      </c>
      <c r="C10" s="21">
        <f>Input!U8</f>
        <v>43856</v>
      </c>
      <c r="D10" s="247">
        <v>1</v>
      </c>
      <c r="E10" s="24" t="s">
        <v>761</v>
      </c>
      <c r="F10" s="20">
        <v>29552.343999999957</v>
      </c>
      <c r="G10" s="173">
        <v>292451.02600000001</v>
      </c>
      <c r="H10" s="173">
        <v>0.10100000000000001</v>
      </c>
      <c r="I10" s="109">
        <f t="shared" si="6"/>
        <v>33826.010999999999</v>
      </c>
      <c r="J10" s="396" t="s">
        <v>753</v>
      </c>
      <c r="K10" s="39">
        <f>SUM(I5,I13,I19,I22,I25,I28,I31)</f>
        <v>313739.06199999998</v>
      </c>
      <c r="L10" s="30"/>
      <c r="M10" s="177" t="s">
        <v>108</v>
      </c>
      <c r="N10" s="16" t="s">
        <v>784</v>
      </c>
      <c r="O10" s="170">
        <v>23380</v>
      </c>
      <c r="P10" s="170">
        <v>490590</v>
      </c>
      <c r="Q10" s="170">
        <v>4.7656902912819259E-2</v>
      </c>
      <c r="R10" s="16">
        <f>Input!$U$81</f>
        <v>541663</v>
      </c>
      <c r="S10" s="258">
        <f t="shared" si="2"/>
        <v>25813.981002466418</v>
      </c>
      <c r="U10" s="401" t="s">
        <v>753</v>
      </c>
      <c r="V10" s="402">
        <f t="shared" si="0"/>
        <v>313739.06199999998</v>
      </c>
      <c r="W10" s="30"/>
      <c r="X10" s="177">
        <v>6</v>
      </c>
      <c r="Y10" s="170" t="s">
        <v>63</v>
      </c>
      <c r="Z10" s="363">
        <f>Input!V8</f>
        <v>276</v>
      </c>
      <c r="AA10" s="363">
        <f>Input!W8</f>
        <v>215</v>
      </c>
      <c r="AB10" s="363">
        <f>Input!X8</f>
        <v>4385</v>
      </c>
      <c r="AC10" s="21">
        <f t="shared" si="3"/>
        <v>4876</v>
      </c>
      <c r="AD10" s="187">
        <v>1</v>
      </c>
      <c r="AE10" s="24" t="s">
        <v>762</v>
      </c>
      <c r="AF10" s="173">
        <v>675723.27777399996</v>
      </c>
      <c r="AG10" s="173">
        <v>4512388.0368317785</v>
      </c>
      <c r="AH10" s="173">
        <v>0.15</v>
      </c>
      <c r="AI10" s="22">
        <f t="shared" si="4"/>
        <v>35180</v>
      </c>
      <c r="AJ10" s="109">
        <f t="shared" si="5"/>
        <v>5277</v>
      </c>
      <c r="AK10" s="397" t="s">
        <v>753</v>
      </c>
      <c r="AL10" s="264">
        <f>SUM(AJ5,AJ14,AJ21)</f>
        <v>26138.311999999998</v>
      </c>
      <c r="AN10" s="398" t="s">
        <v>753</v>
      </c>
      <c r="AO10" s="268">
        <f t="shared" si="1"/>
        <v>339877.37399999995</v>
      </c>
    </row>
    <row r="11" spans="1:43" x14ac:dyDescent="0.3">
      <c r="A11" s="177">
        <v>7</v>
      </c>
      <c r="B11" s="170">
        <v>4756</v>
      </c>
      <c r="C11" s="21">
        <f>Input!U9</f>
        <v>9267</v>
      </c>
      <c r="D11" s="247">
        <v>1</v>
      </c>
      <c r="E11" s="24" t="s">
        <v>762</v>
      </c>
      <c r="F11" s="20">
        <v>66519.323000000004</v>
      </c>
      <c r="G11" s="173">
        <v>292451.02600000001</v>
      </c>
      <c r="H11" s="173">
        <v>0.22700000000000001</v>
      </c>
      <c r="I11" s="109">
        <f t="shared" si="6"/>
        <v>76024.797000000006</v>
      </c>
      <c r="J11" s="396" t="s">
        <v>754</v>
      </c>
      <c r="K11" s="39">
        <f>I29</f>
        <v>8312.4989999999998</v>
      </c>
      <c r="L11" s="30"/>
      <c r="M11" s="177" t="s">
        <v>108</v>
      </c>
      <c r="N11" s="16" t="s">
        <v>785</v>
      </c>
      <c r="O11" s="170">
        <v>4450</v>
      </c>
      <c r="P11" s="170">
        <v>490590</v>
      </c>
      <c r="Q11" s="170">
        <v>9.0707107768197483E-3</v>
      </c>
      <c r="R11" s="16">
        <f>Input!$U$81</f>
        <v>541663</v>
      </c>
      <c r="S11" s="258">
        <f>R11*Q11</f>
        <v>4913.2684115045149</v>
      </c>
      <c r="U11" s="401" t="s">
        <v>754</v>
      </c>
      <c r="V11" s="402">
        <f t="shared" si="0"/>
        <v>8312.4989999999998</v>
      </c>
      <c r="W11" s="30"/>
      <c r="X11" s="177">
        <v>7</v>
      </c>
      <c r="Y11" s="170" t="s">
        <v>63</v>
      </c>
      <c r="Z11" s="363">
        <f>Input!V9</f>
        <v>414</v>
      </c>
      <c r="AA11" s="363">
        <f>Input!W9</f>
        <v>68</v>
      </c>
      <c r="AB11" s="363">
        <f>Input!X9</f>
        <v>927</v>
      </c>
      <c r="AC11" s="21">
        <f t="shared" si="3"/>
        <v>1409</v>
      </c>
      <c r="AD11" s="187">
        <v>1</v>
      </c>
      <c r="AE11" s="24" t="s">
        <v>763</v>
      </c>
      <c r="AF11" s="173">
        <v>707786.43199929001</v>
      </c>
      <c r="AG11" s="173">
        <v>4512388.0368317785</v>
      </c>
      <c r="AH11" s="173">
        <v>0.157</v>
      </c>
      <c r="AI11" s="22">
        <f t="shared" si="4"/>
        <v>35180</v>
      </c>
      <c r="AJ11" s="109">
        <f t="shared" si="5"/>
        <v>5523.26</v>
      </c>
      <c r="AK11" s="397" t="s">
        <v>754</v>
      </c>
      <c r="AL11" s="264">
        <f>AJ19</f>
        <v>1409</v>
      </c>
      <c r="AN11" s="398" t="s">
        <v>754</v>
      </c>
      <c r="AO11" s="268">
        <f t="shared" si="1"/>
        <v>9721.4989999999998</v>
      </c>
    </row>
    <row r="12" spans="1:43" x14ac:dyDescent="0.3">
      <c r="A12" s="177">
        <v>8</v>
      </c>
      <c r="B12" s="170">
        <v>3188</v>
      </c>
      <c r="C12" s="21">
        <f>Input!U10</f>
        <v>3930</v>
      </c>
      <c r="D12" s="247">
        <v>1</v>
      </c>
      <c r="E12" s="24" t="s">
        <v>763</v>
      </c>
      <c r="F12" s="20">
        <v>12468.747000000003</v>
      </c>
      <c r="G12" s="173">
        <v>292451.02600000001</v>
      </c>
      <c r="H12" s="173">
        <v>4.2999999999999997E-2</v>
      </c>
      <c r="I12" s="109">
        <f t="shared" si="6"/>
        <v>14401.172999999999</v>
      </c>
      <c r="J12" s="396" t="s">
        <v>755</v>
      </c>
      <c r="K12" s="39">
        <f>SUM(I14,I23,I26)</f>
        <v>99451.554999999993</v>
      </c>
      <c r="L12" s="30"/>
      <c r="M12" s="177" t="s">
        <v>108</v>
      </c>
      <c r="N12" s="16" t="s">
        <v>786</v>
      </c>
      <c r="O12" s="170">
        <v>21810</v>
      </c>
      <c r="P12" s="170">
        <v>490590</v>
      </c>
      <c r="Q12" s="170">
        <v>4.4456674616278356E-2</v>
      </c>
      <c r="R12" s="16">
        <f>Input!$U$81</f>
        <v>541663</v>
      </c>
      <c r="S12" s="258">
        <f t="shared" si="2"/>
        <v>24080.535742677184</v>
      </c>
      <c r="U12" s="401" t="s">
        <v>755</v>
      </c>
      <c r="V12" s="402">
        <f t="shared" si="0"/>
        <v>99451.554999999993</v>
      </c>
      <c r="W12" s="30"/>
      <c r="X12" s="177">
        <v>8</v>
      </c>
      <c r="Y12" s="170" t="s">
        <v>63</v>
      </c>
      <c r="Z12" s="363">
        <f>Input!V10</f>
        <v>966</v>
      </c>
      <c r="AA12" s="363">
        <f>Input!W10</f>
        <v>3681</v>
      </c>
      <c r="AB12" s="363">
        <f>Input!X10</f>
        <v>246</v>
      </c>
      <c r="AC12" s="21">
        <f t="shared" si="3"/>
        <v>4893</v>
      </c>
      <c r="AD12" s="187">
        <v>1</v>
      </c>
      <c r="AE12" s="24" t="s">
        <v>764</v>
      </c>
      <c r="AF12" s="173">
        <v>33322.850339299897</v>
      </c>
      <c r="AG12" s="173">
        <v>4512388.0368317785</v>
      </c>
      <c r="AH12" s="173">
        <v>7.0000000000000001E-3</v>
      </c>
      <c r="AI12" s="22">
        <f t="shared" si="4"/>
        <v>35180</v>
      </c>
      <c r="AJ12" s="109">
        <f t="shared" si="5"/>
        <v>246.26000000000002</v>
      </c>
      <c r="AK12" s="397" t="s">
        <v>755</v>
      </c>
      <c r="AL12" s="264">
        <f>SUM(AJ18,AJ17)</f>
        <v>10581</v>
      </c>
      <c r="AN12" s="398" t="s">
        <v>755</v>
      </c>
      <c r="AO12" s="268">
        <f t="shared" si="1"/>
        <v>110032.55499999999</v>
      </c>
    </row>
    <row r="13" spans="1:43" x14ac:dyDescent="0.3">
      <c r="A13" s="177">
        <v>9</v>
      </c>
      <c r="B13" s="170">
        <v>1627</v>
      </c>
      <c r="C13" s="21">
        <f>Input!U11</f>
        <v>2830</v>
      </c>
      <c r="D13" s="247">
        <v>2</v>
      </c>
      <c r="E13" s="24" t="s">
        <v>753</v>
      </c>
      <c r="F13" s="20">
        <v>111622.296</v>
      </c>
      <c r="G13" s="173">
        <v>116360.03599999999</v>
      </c>
      <c r="H13" s="173">
        <v>0.95899999999999996</v>
      </c>
      <c r="I13" s="109">
        <f>H13*$C$6</f>
        <v>178927.34299999999</v>
      </c>
      <c r="J13" s="396" t="s">
        <v>756</v>
      </c>
      <c r="K13" s="39">
        <f>SUM(I15,I20,I24)</f>
        <v>71510.426999999996</v>
      </c>
      <c r="L13" s="30"/>
      <c r="M13" s="177" t="s">
        <v>108</v>
      </c>
      <c r="N13" s="16" t="s">
        <v>787</v>
      </c>
      <c r="O13" s="170">
        <v>159820</v>
      </c>
      <c r="P13" s="170">
        <v>490590</v>
      </c>
      <c r="Q13" s="170">
        <v>0.32577101041602968</v>
      </c>
      <c r="R13" s="16">
        <f>Input!$U$81</f>
        <v>541663</v>
      </c>
      <c r="S13" s="258">
        <f t="shared" si="2"/>
        <v>176458.10281497787</v>
      </c>
      <c r="U13" s="401" t="s">
        <v>756</v>
      </c>
      <c r="V13" s="402">
        <f t="shared" si="0"/>
        <v>71510.426999999996</v>
      </c>
      <c r="W13" s="30"/>
      <c r="X13" s="177">
        <v>9</v>
      </c>
      <c r="Y13" s="170" t="s">
        <v>63</v>
      </c>
      <c r="Z13" s="363">
        <f>Input!V11</f>
        <v>138</v>
      </c>
      <c r="AA13" s="363">
        <f>Input!W11</f>
        <v>94</v>
      </c>
      <c r="AB13" s="363">
        <f>Input!X11</f>
        <v>283</v>
      </c>
      <c r="AC13" s="21">
        <f t="shared" si="3"/>
        <v>515</v>
      </c>
      <c r="AD13" s="187">
        <v>1</v>
      </c>
      <c r="AE13" s="24" t="s">
        <v>765</v>
      </c>
      <c r="AF13" s="173">
        <v>3031.7741339700001</v>
      </c>
      <c r="AG13" s="173">
        <v>4512388.0368317785</v>
      </c>
      <c r="AH13" s="173">
        <v>1E-3</v>
      </c>
      <c r="AI13" s="22">
        <f t="shared" si="4"/>
        <v>35180</v>
      </c>
      <c r="AJ13" s="109">
        <f t="shared" si="5"/>
        <v>35.18</v>
      </c>
      <c r="AK13" s="397" t="s">
        <v>756</v>
      </c>
      <c r="AL13" s="264">
        <f>AJ16</f>
        <v>7677</v>
      </c>
      <c r="AN13" s="398" t="s">
        <v>756</v>
      </c>
      <c r="AO13" s="268">
        <f t="shared" si="1"/>
        <v>79187.426999999996</v>
      </c>
    </row>
    <row r="14" spans="1:43" x14ac:dyDescent="0.3">
      <c r="A14" s="177">
        <v>10</v>
      </c>
      <c r="B14" s="170">
        <v>4723</v>
      </c>
      <c r="C14" s="21">
        <f>Input!U12</f>
        <v>4598</v>
      </c>
      <c r="D14" s="247">
        <v>2</v>
      </c>
      <c r="E14" s="24" t="s">
        <v>755</v>
      </c>
      <c r="F14" s="20">
        <v>3900.3359999999998</v>
      </c>
      <c r="G14" s="173">
        <v>116360.03599999999</v>
      </c>
      <c r="H14" s="173">
        <v>3.3000000000000002E-2</v>
      </c>
      <c r="I14" s="109">
        <f t="shared" ref="I14:I16" si="7">H14*$C$6</f>
        <v>6157.0410000000002</v>
      </c>
      <c r="J14" s="396" t="s">
        <v>757</v>
      </c>
      <c r="K14" s="39">
        <f>SUM(I6,I16,I17,I21)</f>
        <v>230684.486</v>
      </c>
      <c r="L14" s="30"/>
      <c r="M14" s="177" t="s">
        <v>108</v>
      </c>
      <c r="N14" s="16" t="s">
        <v>788</v>
      </c>
      <c r="O14" s="170">
        <v>34740</v>
      </c>
      <c r="P14" s="170">
        <v>490590</v>
      </c>
      <c r="Q14" s="170">
        <v>7.0812694918363603E-2</v>
      </c>
      <c r="R14" s="16">
        <f>Input!$U$81</f>
        <v>541663</v>
      </c>
      <c r="S14" s="258">
        <f t="shared" si="2"/>
        <v>38356.616767565582</v>
      </c>
      <c r="U14" s="401" t="s">
        <v>757</v>
      </c>
      <c r="V14" s="402">
        <f t="shared" si="0"/>
        <v>230684.486</v>
      </c>
      <c r="W14" s="30"/>
      <c r="X14" s="177">
        <v>10</v>
      </c>
      <c r="Y14" s="170" t="s">
        <v>108</v>
      </c>
      <c r="Z14" s="363">
        <f>Input!V12</f>
        <v>540</v>
      </c>
      <c r="AA14" s="363">
        <f>Input!W12</f>
        <v>759</v>
      </c>
      <c r="AB14" s="363">
        <f>Input!X12</f>
        <v>239</v>
      </c>
      <c r="AC14" s="21">
        <f t="shared" si="3"/>
        <v>1538</v>
      </c>
      <c r="AD14" s="187">
        <v>2</v>
      </c>
      <c r="AE14" s="24" t="s">
        <v>753</v>
      </c>
      <c r="AF14" s="173">
        <v>607597.39883091499</v>
      </c>
      <c r="AG14" s="173">
        <v>607597.39883091499</v>
      </c>
      <c r="AH14" s="173">
        <v>1</v>
      </c>
      <c r="AI14" s="173">
        <f t="shared" ref="AI14:AI19" si="8">AC6</f>
        <v>17130</v>
      </c>
      <c r="AJ14" s="109">
        <f t="shared" si="5"/>
        <v>17130</v>
      </c>
      <c r="AK14" s="397" t="s">
        <v>757</v>
      </c>
      <c r="AL14" s="264">
        <f>SUM(AJ15,AJ93)</f>
        <v>22314.472000000002</v>
      </c>
      <c r="AN14" s="398" t="s">
        <v>757</v>
      </c>
      <c r="AO14" s="268">
        <f t="shared" si="1"/>
        <v>252998.95800000001</v>
      </c>
    </row>
    <row r="15" spans="1:43" x14ac:dyDescent="0.3">
      <c r="A15" s="177">
        <v>11</v>
      </c>
      <c r="B15" s="170">
        <v>10179</v>
      </c>
      <c r="C15" s="21">
        <f>Input!U13</f>
        <v>13026</v>
      </c>
      <c r="D15" s="247">
        <v>2</v>
      </c>
      <c r="E15" s="24" t="s">
        <v>756</v>
      </c>
      <c r="F15" s="20">
        <v>290.97400000000005</v>
      </c>
      <c r="G15" s="173">
        <v>116360.03599999999</v>
      </c>
      <c r="H15" s="173">
        <v>3.0000000000000001E-3</v>
      </c>
      <c r="I15" s="109">
        <f t="shared" si="7"/>
        <v>559.73099999999999</v>
      </c>
      <c r="J15" s="396" t="s">
        <v>758</v>
      </c>
      <c r="K15" s="39">
        <f>SUM(I7,I18)</f>
        <v>43002.271000000001</v>
      </c>
      <c r="L15" s="30"/>
      <c r="M15" s="177" t="s">
        <v>108</v>
      </c>
      <c r="N15" s="16" t="s">
        <v>789</v>
      </c>
      <c r="O15" s="170">
        <v>8010</v>
      </c>
      <c r="P15" s="170">
        <v>490590</v>
      </c>
      <c r="Q15" s="170">
        <v>1.6327279398275545E-2</v>
      </c>
      <c r="R15" s="16">
        <f>Input!$U$81</f>
        <v>541663</v>
      </c>
      <c r="S15" s="258">
        <f t="shared" si="2"/>
        <v>8843.883140708127</v>
      </c>
      <c r="U15" s="401" t="s">
        <v>758</v>
      </c>
      <c r="V15" s="402">
        <f t="shared" si="0"/>
        <v>43002.271000000001</v>
      </c>
      <c r="W15" s="30"/>
      <c r="X15" s="177">
        <v>11</v>
      </c>
      <c r="Y15" s="170" t="s">
        <v>108</v>
      </c>
      <c r="Z15" s="363">
        <f>Input!V13</f>
        <v>386</v>
      </c>
      <c r="AA15" s="363">
        <f>Input!W13</f>
        <v>56</v>
      </c>
      <c r="AB15" s="363">
        <f>Input!X13</f>
        <v>1303</v>
      </c>
      <c r="AC15" s="21">
        <f t="shared" si="3"/>
        <v>1745</v>
      </c>
      <c r="AD15" s="187">
        <v>3</v>
      </c>
      <c r="AE15" s="24" t="s">
        <v>757</v>
      </c>
      <c r="AF15" s="173">
        <v>1106003.5538402926</v>
      </c>
      <c r="AG15" s="173">
        <v>1106003.5538402926</v>
      </c>
      <c r="AH15" s="173">
        <v>1</v>
      </c>
      <c r="AI15" s="173">
        <f t="shared" si="8"/>
        <v>22231</v>
      </c>
      <c r="AJ15" s="109">
        <f t="shared" si="5"/>
        <v>22231</v>
      </c>
      <c r="AK15" s="397" t="s">
        <v>758</v>
      </c>
      <c r="AL15" s="264">
        <f>AJ6</f>
        <v>2181.16</v>
      </c>
      <c r="AN15" s="398" t="s">
        <v>758</v>
      </c>
      <c r="AO15" s="268">
        <f t="shared" si="1"/>
        <v>45183.430999999997</v>
      </c>
    </row>
    <row r="16" spans="1:43" x14ac:dyDescent="0.3">
      <c r="A16" s="177">
        <v>12</v>
      </c>
      <c r="B16" s="170">
        <v>5596</v>
      </c>
      <c r="C16" s="21">
        <f>Input!U14</f>
        <v>7628</v>
      </c>
      <c r="D16" s="247">
        <v>2</v>
      </c>
      <c r="E16" s="24" t="s">
        <v>757</v>
      </c>
      <c r="F16" s="20">
        <v>546.43000000000006</v>
      </c>
      <c r="G16" s="173">
        <v>116360.03599999999</v>
      </c>
      <c r="H16" s="173">
        <v>5.0000000000000001E-3</v>
      </c>
      <c r="I16" s="109">
        <f t="shared" si="7"/>
        <v>932.88499999999999</v>
      </c>
      <c r="J16" s="396" t="s">
        <v>759</v>
      </c>
      <c r="K16" s="39">
        <f>I8</f>
        <v>23443.77</v>
      </c>
      <c r="L16" s="30"/>
      <c r="M16" s="177" t="s">
        <v>108</v>
      </c>
      <c r="N16" s="16" t="s">
        <v>790</v>
      </c>
      <c r="O16" s="170">
        <v>2650</v>
      </c>
      <c r="P16" s="170">
        <v>490590</v>
      </c>
      <c r="Q16" s="170">
        <v>5.4016592266454676E-3</v>
      </c>
      <c r="R16" s="16">
        <f>Input!$U$81</f>
        <v>541663</v>
      </c>
      <c r="S16" s="258">
        <f t="shared" si="2"/>
        <v>2925.8789416824638</v>
      </c>
      <c r="U16" s="401" t="s">
        <v>759</v>
      </c>
      <c r="V16" s="402">
        <f t="shared" si="0"/>
        <v>23443.77</v>
      </c>
      <c r="W16" s="30"/>
      <c r="X16" s="177">
        <v>12</v>
      </c>
      <c r="Y16" s="170" t="s">
        <v>108</v>
      </c>
      <c r="Z16" s="363">
        <f>Input!V14</f>
        <v>617</v>
      </c>
      <c r="AA16" s="363">
        <f>Input!W14</f>
        <v>560</v>
      </c>
      <c r="AB16" s="363">
        <f>Input!X14</f>
        <v>763</v>
      </c>
      <c r="AC16" s="21">
        <f t="shared" si="3"/>
        <v>1940</v>
      </c>
      <c r="AD16" s="187">
        <v>4</v>
      </c>
      <c r="AE16" s="24" t="s">
        <v>756</v>
      </c>
      <c r="AF16" s="173">
        <v>532039.95362442906</v>
      </c>
      <c r="AG16" s="173">
        <v>532039.95362442906</v>
      </c>
      <c r="AH16" s="173">
        <v>1</v>
      </c>
      <c r="AI16" s="173">
        <f t="shared" si="8"/>
        <v>7677</v>
      </c>
      <c r="AJ16" s="109">
        <f t="shared" si="5"/>
        <v>7677</v>
      </c>
      <c r="AK16" s="397" t="s">
        <v>759</v>
      </c>
      <c r="AL16" s="264">
        <f>SUM(AJ7,AJ119)</f>
        <v>4163.9849999999997</v>
      </c>
      <c r="AN16" s="398" t="s">
        <v>759</v>
      </c>
      <c r="AO16" s="268">
        <f t="shared" si="1"/>
        <v>27607.755000000001</v>
      </c>
    </row>
    <row r="17" spans="1:41" x14ac:dyDescent="0.3">
      <c r="A17" s="177">
        <v>13</v>
      </c>
      <c r="B17" s="170">
        <v>17983</v>
      </c>
      <c r="C17" s="21">
        <f>Input!U15</f>
        <v>20625</v>
      </c>
      <c r="D17" s="247">
        <v>3</v>
      </c>
      <c r="E17" s="24" t="s">
        <v>757</v>
      </c>
      <c r="F17" s="20">
        <v>128787.325</v>
      </c>
      <c r="G17" s="173">
        <v>132091.071</v>
      </c>
      <c r="H17" s="173">
        <v>0.97499999999999998</v>
      </c>
      <c r="I17" s="109">
        <f>H17*$C$7</f>
        <v>227258.85</v>
      </c>
      <c r="J17" s="396" t="s">
        <v>760</v>
      </c>
      <c r="K17" s="39">
        <f>I9</f>
        <v>17080.460999999999</v>
      </c>
      <c r="L17" s="30"/>
      <c r="M17" s="177" t="s">
        <v>108</v>
      </c>
      <c r="N17" s="16" t="s">
        <v>791</v>
      </c>
      <c r="O17" s="170">
        <v>5680</v>
      </c>
      <c r="P17" s="170">
        <v>490590</v>
      </c>
      <c r="Q17" s="170">
        <v>1.1577896002772172E-2</v>
      </c>
      <c r="R17" s="16">
        <f>Input!$U$81</f>
        <v>541663</v>
      </c>
      <c r="S17" s="258">
        <f t="shared" si="2"/>
        <v>6271.3178825495834</v>
      </c>
      <c r="U17" s="401" t="s">
        <v>760</v>
      </c>
      <c r="V17" s="402">
        <f t="shared" si="0"/>
        <v>17080.460999999999</v>
      </c>
      <c r="W17" s="30"/>
      <c r="X17" s="177">
        <v>13</v>
      </c>
      <c r="Y17" s="170" t="s">
        <v>108</v>
      </c>
      <c r="Z17" s="363">
        <f>Input!V15</f>
        <v>154</v>
      </c>
      <c r="AA17" s="363">
        <f>Input!W15</f>
        <v>169</v>
      </c>
      <c r="AB17" s="363">
        <f>Input!X15</f>
        <v>2062</v>
      </c>
      <c r="AC17" s="21">
        <f t="shared" si="3"/>
        <v>2385</v>
      </c>
      <c r="AD17" s="187">
        <v>5</v>
      </c>
      <c r="AE17" s="24" t="s">
        <v>755</v>
      </c>
      <c r="AF17" s="173">
        <v>335832.88545501401</v>
      </c>
      <c r="AG17" s="173">
        <v>335832.88545501401</v>
      </c>
      <c r="AH17" s="173">
        <v>1</v>
      </c>
      <c r="AI17" s="173">
        <f t="shared" si="8"/>
        <v>5705</v>
      </c>
      <c r="AJ17" s="109">
        <f t="shared" si="5"/>
        <v>5705</v>
      </c>
      <c r="AK17" s="397" t="s">
        <v>760</v>
      </c>
      <c r="AL17" s="264">
        <f>AJ8</f>
        <v>3588.3599999999997</v>
      </c>
      <c r="AN17" s="398" t="s">
        <v>760</v>
      </c>
      <c r="AO17" s="268">
        <f t="shared" si="1"/>
        <v>20668.821</v>
      </c>
    </row>
    <row r="18" spans="1:41" x14ac:dyDescent="0.3">
      <c r="A18" s="177">
        <v>14</v>
      </c>
      <c r="B18" s="170">
        <v>90526</v>
      </c>
      <c r="C18" s="21">
        <f>Input!U16</f>
        <v>106563</v>
      </c>
      <c r="D18" s="247">
        <v>3</v>
      </c>
      <c r="E18" s="24" t="s">
        <v>758</v>
      </c>
      <c r="F18" s="20">
        <v>3303.7459999999996</v>
      </c>
      <c r="G18" s="173">
        <v>132091.071</v>
      </c>
      <c r="H18" s="173">
        <v>2.5000000000000001E-2</v>
      </c>
      <c r="I18" s="109">
        <f>H18*$C$7</f>
        <v>5827.1500000000005</v>
      </c>
      <c r="J18" s="396" t="s">
        <v>761</v>
      </c>
      <c r="K18" s="39">
        <f>I10</f>
        <v>33826.010999999999</v>
      </c>
      <c r="L18" s="30"/>
      <c r="M18" s="177" t="s">
        <v>108</v>
      </c>
      <c r="N18" s="16" t="s">
        <v>792</v>
      </c>
      <c r="O18" s="170">
        <v>600</v>
      </c>
      <c r="P18" s="170">
        <v>490590</v>
      </c>
      <c r="Q18" s="170">
        <v>1.2230171833914267E-3</v>
      </c>
      <c r="R18" s="16">
        <f>Input!$U$81</f>
        <v>541663</v>
      </c>
      <c r="S18" s="258">
        <f t="shared" si="2"/>
        <v>662.46315660735036</v>
      </c>
      <c r="U18" s="401" t="s">
        <v>761</v>
      </c>
      <c r="V18" s="402">
        <f t="shared" si="0"/>
        <v>33826.010999999999</v>
      </c>
      <c r="W18" s="30"/>
      <c r="X18" s="177">
        <v>14</v>
      </c>
      <c r="Y18" s="170" t="s">
        <v>108</v>
      </c>
      <c r="Z18" s="363">
        <f>Input!V16</f>
        <v>386</v>
      </c>
      <c r="AA18" s="363">
        <f>Input!W16</f>
        <v>668</v>
      </c>
      <c r="AB18" s="363">
        <f>Input!X16</f>
        <v>9015</v>
      </c>
      <c r="AC18" s="21">
        <f t="shared" si="3"/>
        <v>10069</v>
      </c>
      <c r="AD18" s="187">
        <v>6</v>
      </c>
      <c r="AE18" s="24" t="s">
        <v>755</v>
      </c>
      <c r="AF18" s="173">
        <v>290375.43298975</v>
      </c>
      <c r="AG18" s="173">
        <v>290375.43298975</v>
      </c>
      <c r="AH18" s="173">
        <v>1</v>
      </c>
      <c r="AI18" s="173">
        <f t="shared" si="8"/>
        <v>4876</v>
      </c>
      <c r="AJ18" s="109">
        <f t="shared" si="5"/>
        <v>4876</v>
      </c>
      <c r="AK18" s="397" t="s">
        <v>761</v>
      </c>
      <c r="AL18" s="264">
        <f>AJ9</f>
        <v>6895.2800000000007</v>
      </c>
      <c r="AN18" s="398" t="s">
        <v>761</v>
      </c>
      <c r="AO18" s="268">
        <f t="shared" si="1"/>
        <v>40721.290999999997</v>
      </c>
    </row>
    <row r="19" spans="1:41" x14ac:dyDescent="0.3">
      <c r="A19" s="177">
        <v>15</v>
      </c>
      <c r="B19" s="170">
        <v>1104</v>
      </c>
      <c r="C19" s="21">
        <f>Input!U17</f>
        <v>1339</v>
      </c>
      <c r="D19" s="247">
        <v>4</v>
      </c>
      <c r="E19" s="24" t="s">
        <v>753</v>
      </c>
      <c r="F19" s="20">
        <v>396.09600000000006</v>
      </c>
      <c r="G19" s="173">
        <v>56507.91</v>
      </c>
      <c r="H19" s="173">
        <v>7.0000000000000001E-3</v>
      </c>
      <c r="I19" s="109">
        <f>H19*$C$8</f>
        <v>496.00600000000003</v>
      </c>
      <c r="J19" s="396" t="s">
        <v>762</v>
      </c>
      <c r="K19" s="39">
        <f>SUM(I11,I100)</f>
        <v>227004.397</v>
      </c>
      <c r="L19" s="30"/>
      <c r="M19" s="177" t="s">
        <v>108</v>
      </c>
      <c r="N19" s="16" t="s">
        <v>793</v>
      </c>
      <c r="O19" s="170">
        <v>0</v>
      </c>
      <c r="P19" s="170">
        <v>490590</v>
      </c>
      <c r="Q19" s="170">
        <v>0</v>
      </c>
      <c r="R19" s="16">
        <f>Input!$U$81</f>
        <v>541663</v>
      </c>
      <c r="S19" s="258">
        <f t="shared" si="2"/>
        <v>0</v>
      </c>
      <c r="U19" s="401" t="s">
        <v>762</v>
      </c>
      <c r="V19" s="402">
        <f t="shared" si="0"/>
        <v>227004.397</v>
      </c>
      <c r="W19" s="30"/>
      <c r="X19" s="177">
        <v>15</v>
      </c>
      <c r="Y19" s="170" t="s">
        <v>108</v>
      </c>
      <c r="Z19" s="363">
        <f>Input!V17</f>
        <v>154</v>
      </c>
      <c r="AA19" s="363">
        <f>Input!W17</f>
        <v>129</v>
      </c>
      <c r="AB19" s="363">
        <f>Input!X17</f>
        <v>134</v>
      </c>
      <c r="AC19" s="21">
        <f t="shared" si="3"/>
        <v>417</v>
      </c>
      <c r="AD19" s="187">
        <v>7</v>
      </c>
      <c r="AE19" s="24" t="s">
        <v>754</v>
      </c>
      <c r="AF19" s="173">
        <v>361832.14138847421</v>
      </c>
      <c r="AG19" s="173">
        <v>361832.14138847421</v>
      </c>
      <c r="AH19" s="173">
        <v>1</v>
      </c>
      <c r="AI19" s="173">
        <f t="shared" si="8"/>
        <v>1409</v>
      </c>
      <c r="AJ19" s="109">
        <f t="shared" si="5"/>
        <v>1409</v>
      </c>
      <c r="AK19" s="397" t="s">
        <v>762</v>
      </c>
      <c r="AL19" s="264">
        <f>SUM(AJ10,AJ120)</f>
        <v>12832.2</v>
      </c>
      <c r="AN19" s="398" t="s">
        <v>762</v>
      </c>
      <c r="AO19" s="268">
        <f t="shared" si="1"/>
        <v>239836.59700000001</v>
      </c>
    </row>
    <row r="20" spans="1:41" x14ac:dyDescent="0.3">
      <c r="A20" s="177">
        <v>16</v>
      </c>
      <c r="B20" s="170">
        <v>1399</v>
      </c>
      <c r="C20" s="21">
        <f>Input!U18</f>
        <v>2108</v>
      </c>
      <c r="D20" s="247">
        <v>4</v>
      </c>
      <c r="E20" s="24" t="s">
        <v>756</v>
      </c>
      <c r="F20" s="20">
        <v>54918.976999999999</v>
      </c>
      <c r="G20" s="173">
        <v>56507.91</v>
      </c>
      <c r="H20" s="173">
        <v>0.97199999999999998</v>
      </c>
      <c r="I20" s="109">
        <f t="shared" ref="I20:I21" si="9">H20*$C$8</f>
        <v>68873.975999999995</v>
      </c>
      <c r="J20" s="396" t="s">
        <v>763</v>
      </c>
      <c r="K20" s="39">
        <f>I12</f>
        <v>14401.172999999999</v>
      </c>
      <c r="L20" s="30"/>
      <c r="M20" s="177" t="s">
        <v>108</v>
      </c>
      <c r="N20" s="16" t="s">
        <v>794</v>
      </c>
      <c r="O20" s="170">
        <v>560</v>
      </c>
      <c r="P20" s="170">
        <v>490590</v>
      </c>
      <c r="Q20" s="170">
        <v>1.1414827044986648E-3</v>
      </c>
      <c r="R20" s="16">
        <f>Input!$U$81</f>
        <v>541663</v>
      </c>
      <c r="S20" s="258">
        <f t="shared" si="2"/>
        <v>618.29894616686022</v>
      </c>
      <c r="U20" s="401" t="s">
        <v>763</v>
      </c>
      <c r="V20" s="402">
        <f t="shared" si="0"/>
        <v>14401.172999999999</v>
      </c>
      <c r="W20" s="30"/>
      <c r="X20" s="177">
        <v>16</v>
      </c>
      <c r="Y20" s="170" t="s">
        <v>108</v>
      </c>
      <c r="Z20" s="363">
        <f>Input!V18</f>
        <v>231</v>
      </c>
      <c r="AA20" s="363">
        <f>Input!W18</f>
        <v>365</v>
      </c>
      <c r="AB20" s="363">
        <f>Input!X18</f>
        <v>211</v>
      </c>
      <c r="AC20" s="21">
        <f t="shared" si="3"/>
        <v>807</v>
      </c>
      <c r="AD20" s="187">
        <v>8</v>
      </c>
      <c r="AE20" s="24" t="s">
        <v>752</v>
      </c>
      <c r="AF20" s="173">
        <v>584793.59999999998</v>
      </c>
      <c r="AG20" s="173">
        <v>865157.53405907494</v>
      </c>
      <c r="AH20" s="173">
        <v>0.67600000000000005</v>
      </c>
      <c r="AI20" s="173">
        <f>$AC$12</f>
        <v>4893</v>
      </c>
      <c r="AJ20" s="109">
        <f t="shared" si="5"/>
        <v>3307.6680000000001</v>
      </c>
      <c r="AK20" s="397" t="s">
        <v>763</v>
      </c>
      <c r="AL20" s="264">
        <f>AJ11</f>
        <v>5523.26</v>
      </c>
      <c r="AN20" s="398" t="s">
        <v>763</v>
      </c>
      <c r="AO20" s="268">
        <f t="shared" si="1"/>
        <v>19924.432999999997</v>
      </c>
    </row>
    <row r="21" spans="1:41" x14ac:dyDescent="0.3">
      <c r="A21" s="177">
        <v>17</v>
      </c>
      <c r="B21" s="170">
        <v>143543</v>
      </c>
      <c r="C21" s="21">
        <f>Input!U19</f>
        <v>175157</v>
      </c>
      <c r="D21" s="247">
        <v>4</v>
      </c>
      <c r="E21" s="24" t="s">
        <v>757</v>
      </c>
      <c r="F21" s="20">
        <v>1192.837</v>
      </c>
      <c r="G21" s="173">
        <v>56507.91</v>
      </c>
      <c r="H21" s="173">
        <v>2.1000000000000001E-2</v>
      </c>
      <c r="I21" s="109">
        <f t="shared" si="9"/>
        <v>1488.018</v>
      </c>
      <c r="J21" s="396" t="s">
        <v>764</v>
      </c>
      <c r="K21" s="39">
        <f>I101</f>
        <v>5937.4000000000005</v>
      </c>
      <c r="L21" s="30"/>
      <c r="M21" s="177" t="s">
        <v>108</v>
      </c>
      <c r="N21" s="16" t="s">
        <v>795</v>
      </c>
      <c r="O21" s="170">
        <v>3160</v>
      </c>
      <c r="P21" s="170">
        <v>490590</v>
      </c>
      <c r="Q21" s="170">
        <v>6.4412238325281803E-3</v>
      </c>
      <c r="R21" s="16">
        <f>Input!$U$81</f>
        <v>541663</v>
      </c>
      <c r="S21" s="258">
        <f t="shared" si="2"/>
        <v>3488.9726247987119</v>
      </c>
      <c r="U21" s="401" t="s">
        <v>764</v>
      </c>
      <c r="V21" s="402">
        <f t="shared" si="0"/>
        <v>5937.4000000000005</v>
      </c>
      <c r="W21" s="30"/>
      <c r="X21" s="177">
        <v>17</v>
      </c>
      <c r="Y21" s="170" t="s">
        <v>108</v>
      </c>
      <c r="Z21" s="363">
        <f>Input!V19</f>
        <v>1311</v>
      </c>
      <c r="AA21" s="363">
        <f>Input!W19</f>
        <v>959</v>
      </c>
      <c r="AB21" s="363">
        <f>Input!X19</f>
        <v>14310</v>
      </c>
      <c r="AC21" s="21">
        <f t="shared" si="3"/>
        <v>16580</v>
      </c>
      <c r="AD21" s="187">
        <v>8</v>
      </c>
      <c r="AE21" s="24" t="s">
        <v>753</v>
      </c>
      <c r="AF21" s="173">
        <v>280363.93405907502</v>
      </c>
      <c r="AG21" s="173">
        <v>865157.53405907494</v>
      </c>
      <c r="AH21" s="173">
        <v>0.32400000000000001</v>
      </c>
      <c r="AI21" s="173">
        <f>$AC$12</f>
        <v>4893</v>
      </c>
      <c r="AJ21" s="109">
        <f t="shared" si="5"/>
        <v>1585.3320000000001</v>
      </c>
      <c r="AK21" s="397" t="s">
        <v>764</v>
      </c>
      <c r="AL21" s="264">
        <f>SUM(AJ12,AJ121)</f>
        <v>3008.6300000000006</v>
      </c>
      <c r="AN21" s="398" t="s">
        <v>764</v>
      </c>
      <c r="AO21" s="268">
        <f t="shared" si="1"/>
        <v>8946.0300000000007</v>
      </c>
    </row>
    <row r="22" spans="1:41" x14ac:dyDescent="0.3">
      <c r="A22" s="177">
        <v>18</v>
      </c>
      <c r="B22" s="170">
        <v>1277</v>
      </c>
      <c r="C22" s="21">
        <f>Input!U20</f>
        <v>1914</v>
      </c>
      <c r="D22" s="247">
        <v>5</v>
      </c>
      <c r="E22" s="24" t="s">
        <v>753</v>
      </c>
      <c r="F22" s="20">
        <v>56.039000000000001</v>
      </c>
      <c r="G22" s="173">
        <v>52996.584000000003</v>
      </c>
      <c r="H22" s="173">
        <v>1E-3</v>
      </c>
      <c r="I22" s="109">
        <f>H22*$C$9</f>
        <v>51.917999999999999</v>
      </c>
      <c r="J22" s="396" t="s">
        <v>765</v>
      </c>
      <c r="K22" s="254">
        <v>0</v>
      </c>
      <c r="L22" s="30"/>
      <c r="M22" s="177" t="s">
        <v>108</v>
      </c>
      <c r="N22" s="16" t="s">
        <v>796</v>
      </c>
      <c r="O22" s="170">
        <v>6520</v>
      </c>
      <c r="P22" s="170">
        <v>490590</v>
      </c>
      <c r="Q22" s="170">
        <v>1.3290120059520169E-2</v>
      </c>
      <c r="R22" s="16">
        <f>Input!$U$81</f>
        <v>541663</v>
      </c>
      <c r="S22" s="258">
        <f t="shared" si="2"/>
        <v>7198.766301799873</v>
      </c>
      <c r="U22" s="401" t="s">
        <v>765</v>
      </c>
      <c r="V22" s="402">
        <v>0</v>
      </c>
      <c r="W22" s="30"/>
      <c r="X22" s="177">
        <v>18</v>
      </c>
      <c r="Y22" s="170" t="s">
        <v>108</v>
      </c>
      <c r="Z22" s="363">
        <f>Input!V20</f>
        <v>154</v>
      </c>
      <c r="AA22" s="363">
        <f>Input!W20</f>
        <v>488</v>
      </c>
      <c r="AB22" s="363">
        <f>Input!X20</f>
        <v>191</v>
      </c>
      <c r="AC22" s="21">
        <f t="shared" si="3"/>
        <v>833</v>
      </c>
      <c r="AD22" s="187">
        <v>9</v>
      </c>
      <c r="AE22" s="24" t="s">
        <v>752</v>
      </c>
      <c r="AF22" s="173">
        <v>171300.1</v>
      </c>
      <c r="AG22" s="173">
        <v>171300.1</v>
      </c>
      <c r="AH22" s="173">
        <v>1</v>
      </c>
      <c r="AI22" s="173">
        <f>AC13</f>
        <v>515</v>
      </c>
      <c r="AJ22" s="109">
        <f t="shared" si="5"/>
        <v>515</v>
      </c>
      <c r="AK22" s="397" t="s">
        <v>765</v>
      </c>
      <c r="AL22" s="264">
        <f>SUM(AJ13,AJ122)</f>
        <v>106.00999999999999</v>
      </c>
      <c r="AN22" s="398" t="s">
        <v>765</v>
      </c>
      <c r="AO22" s="268">
        <f t="shared" si="1"/>
        <v>106.00999999999999</v>
      </c>
    </row>
    <row r="23" spans="1:41" x14ac:dyDescent="0.3">
      <c r="A23" s="177">
        <v>19</v>
      </c>
      <c r="B23" s="170">
        <v>16495</v>
      </c>
      <c r="C23" s="21">
        <f>Input!U21</f>
        <v>25668</v>
      </c>
      <c r="D23" s="247">
        <v>5</v>
      </c>
      <c r="E23" s="24" t="s">
        <v>755</v>
      </c>
      <c r="F23" s="20">
        <v>50829.714000000124</v>
      </c>
      <c r="G23" s="173">
        <v>52996.584000000003</v>
      </c>
      <c r="H23" s="173">
        <v>0.95899999999999996</v>
      </c>
      <c r="I23" s="109">
        <f t="shared" ref="I23:I24" si="10">H23*$C$9</f>
        <v>49789.362000000001</v>
      </c>
      <c r="J23" s="396" t="s">
        <v>766</v>
      </c>
      <c r="K23" s="39">
        <f>I102</f>
        <v>1696.4</v>
      </c>
      <c r="L23" s="30"/>
      <c r="M23" s="177" t="s">
        <v>108</v>
      </c>
      <c r="N23" s="16" t="s">
        <v>797</v>
      </c>
      <c r="O23" s="170">
        <v>18820</v>
      </c>
      <c r="P23" s="170">
        <v>490590</v>
      </c>
      <c r="Q23" s="170">
        <v>3.8361972319044417E-2</v>
      </c>
      <c r="R23" s="16">
        <f>Input!$U$81</f>
        <v>541663</v>
      </c>
      <c r="S23" s="258">
        <f t="shared" si="2"/>
        <v>20779.261012250558</v>
      </c>
      <c r="U23" s="401" t="s">
        <v>766</v>
      </c>
      <c r="V23" s="402">
        <f>K23</f>
        <v>1696.4</v>
      </c>
      <c r="W23" s="30"/>
      <c r="X23" s="177">
        <v>19</v>
      </c>
      <c r="Y23" s="170" t="s">
        <v>108</v>
      </c>
      <c r="Z23" s="363">
        <f>Input!V21</f>
        <v>771</v>
      </c>
      <c r="AA23" s="363">
        <f>Input!W21</f>
        <v>2241</v>
      </c>
      <c r="AB23" s="363">
        <f>Input!X21</f>
        <v>2567</v>
      </c>
      <c r="AC23" s="21">
        <f t="shared" si="3"/>
        <v>5579</v>
      </c>
      <c r="AD23" s="187">
        <v>10</v>
      </c>
      <c r="AE23" s="24" t="s">
        <v>780</v>
      </c>
      <c r="AF23" s="173">
        <v>173777.43731400001</v>
      </c>
      <c r="AG23" s="173">
        <v>1225581.2666952633</v>
      </c>
      <c r="AH23" s="173">
        <v>0.14199999999999999</v>
      </c>
      <c r="AI23" s="173">
        <f>$AC$14</f>
        <v>1538</v>
      </c>
      <c r="AJ23" s="109">
        <f t="shared" si="5"/>
        <v>218.39599999999999</v>
      </c>
      <c r="AK23" s="397" t="s">
        <v>766</v>
      </c>
      <c r="AL23" s="264">
        <f>AJ123</f>
        <v>236.1</v>
      </c>
      <c r="AN23" s="398" t="s">
        <v>766</v>
      </c>
      <c r="AO23" s="268">
        <f t="shared" si="1"/>
        <v>1932.5</v>
      </c>
    </row>
    <row r="24" spans="1:41" x14ac:dyDescent="0.3">
      <c r="A24" s="177">
        <v>20</v>
      </c>
      <c r="B24" s="173">
        <v>341193</v>
      </c>
      <c r="C24" s="21">
        <f>Input!U22</f>
        <v>486209</v>
      </c>
      <c r="D24" s="247">
        <v>5</v>
      </c>
      <c r="E24" s="24" t="s">
        <v>756</v>
      </c>
      <c r="F24" s="20">
        <v>2110.8309999999997</v>
      </c>
      <c r="G24" s="173">
        <v>52996.584000000003</v>
      </c>
      <c r="H24" s="173">
        <v>0.04</v>
      </c>
      <c r="I24" s="109">
        <f t="shared" si="10"/>
        <v>2076.7200000000003</v>
      </c>
      <c r="J24" s="396" t="s">
        <v>767</v>
      </c>
      <c r="K24" s="254">
        <v>0</v>
      </c>
      <c r="L24" s="30"/>
      <c r="M24" s="177" t="s">
        <v>108</v>
      </c>
      <c r="N24" s="16" t="s">
        <v>798</v>
      </c>
      <c r="O24" s="170">
        <v>52640</v>
      </c>
      <c r="P24" s="170">
        <v>490590</v>
      </c>
      <c r="Q24" s="170">
        <v>0.1072993742228745</v>
      </c>
      <c r="R24" s="16">
        <f>Input!$U$81</f>
        <v>541663</v>
      </c>
      <c r="S24" s="258">
        <f t="shared" si="2"/>
        <v>58120.100939684868</v>
      </c>
      <c r="U24" s="401" t="s">
        <v>767</v>
      </c>
      <c r="V24" s="402">
        <v>0</v>
      </c>
      <c r="W24" s="30"/>
      <c r="X24" s="177">
        <v>20</v>
      </c>
      <c r="Y24" s="170" t="s">
        <v>142</v>
      </c>
      <c r="Z24" s="363">
        <f>Input!V22</f>
        <v>352</v>
      </c>
      <c r="AA24" s="363">
        <f>Input!W22</f>
        <v>6242</v>
      </c>
      <c r="AB24" s="363">
        <f>Input!X22</f>
        <v>15030</v>
      </c>
      <c r="AC24" s="21">
        <f t="shared" si="3"/>
        <v>21624</v>
      </c>
      <c r="AD24" s="187">
        <v>10</v>
      </c>
      <c r="AE24" s="24" t="s">
        <v>781</v>
      </c>
      <c r="AF24" s="173">
        <v>593705.66689653543</v>
      </c>
      <c r="AG24" s="173">
        <v>1225581.2666952633</v>
      </c>
      <c r="AH24" s="173">
        <v>0.48399999999999999</v>
      </c>
      <c r="AI24" s="173">
        <f t="shared" ref="AI24:AI26" si="11">$AC$14</f>
        <v>1538</v>
      </c>
      <c r="AJ24" s="109">
        <f t="shared" si="5"/>
        <v>744.39199999999994</v>
      </c>
      <c r="AK24" s="397" t="s">
        <v>767</v>
      </c>
      <c r="AL24" s="264">
        <f>AJ124</f>
        <v>602.05499999999995</v>
      </c>
      <c r="AN24" s="398" t="s">
        <v>767</v>
      </c>
      <c r="AO24" s="268">
        <f t="shared" si="1"/>
        <v>602.05499999999995</v>
      </c>
    </row>
    <row r="25" spans="1:41" x14ac:dyDescent="0.3">
      <c r="A25" s="177">
        <v>21</v>
      </c>
      <c r="B25" s="173">
        <v>53174</v>
      </c>
      <c r="C25" s="21">
        <f>Input!U23</f>
        <v>50149</v>
      </c>
      <c r="D25" s="247">
        <v>6</v>
      </c>
      <c r="E25" s="24" t="s">
        <v>753</v>
      </c>
      <c r="F25" s="20">
        <v>186.49700000000001</v>
      </c>
      <c r="G25" s="173">
        <v>23468.954000000002</v>
      </c>
      <c r="H25" s="173">
        <v>8.0000000000000002E-3</v>
      </c>
      <c r="I25" s="109">
        <f>H25*$C$10</f>
        <v>350.84800000000001</v>
      </c>
      <c r="J25" s="396" t="s">
        <v>768</v>
      </c>
      <c r="K25" s="39">
        <f>I103</f>
        <v>11026.6</v>
      </c>
      <c r="L25" s="30"/>
      <c r="M25" s="177" t="s">
        <v>108</v>
      </c>
      <c r="N25" s="16" t="s">
        <v>799</v>
      </c>
      <c r="O25" s="170">
        <v>0</v>
      </c>
      <c r="P25" s="170">
        <v>490590</v>
      </c>
      <c r="Q25" s="170">
        <v>0</v>
      </c>
      <c r="R25" s="16">
        <f>Input!$U$81</f>
        <v>541663</v>
      </c>
      <c r="S25" s="258">
        <f t="shared" si="2"/>
        <v>0</v>
      </c>
      <c r="U25" s="401" t="s">
        <v>768</v>
      </c>
      <c r="V25" s="402">
        <f>K25</f>
        <v>11026.6</v>
      </c>
      <c r="W25" s="30"/>
      <c r="X25" s="177">
        <v>21</v>
      </c>
      <c r="Y25" s="170" t="s">
        <v>142</v>
      </c>
      <c r="Z25" s="363">
        <f>Input!V23</f>
        <v>75</v>
      </c>
      <c r="AA25" s="363">
        <f>Input!W23</f>
        <v>769</v>
      </c>
      <c r="AB25" s="363">
        <f>Input!X23</f>
        <v>2752</v>
      </c>
      <c r="AC25" s="21">
        <f t="shared" si="3"/>
        <v>3596</v>
      </c>
      <c r="AD25" s="187">
        <v>10</v>
      </c>
      <c r="AE25" s="24" t="s">
        <v>782</v>
      </c>
      <c r="AF25" s="173">
        <v>370352.28037282795</v>
      </c>
      <c r="AG25" s="173">
        <v>1225581.2666952633</v>
      </c>
      <c r="AH25" s="173">
        <v>0.30199999999999999</v>
      </c>
      <c r="AI25" s="173">
        <f t="shared" si="11"/>
        <v>1538</v>
      </c>
      <c r="AJ25" s="109">
        <f t="shared" si="5"/>
        <v>464.476</v>
      </c>
      <c r="AK25" s="397" t="s">
        <v>768</v>
      </c>
      <c r="AL25" s="264">
        <f>AJ125</f>
        <v>424.97999999999996</v>
      </c>
      <c r="AN25" s="398" t="s">
        <v>768</v>
      </c>
      <c r="AO25" s="268">
        <f t="shared" si="1"/>
        <v>11451.58</v>
      </c>
    </row>
    <row r="26" spans="1:41" x14ac:dyDescent="0.3">
      <c r="A26" s="177">
        <v>22</v>
      </c>
      <c r="B26" s="173">
        <v>82674</v>
      </c>
      <c r="C26" s="21">
        <f>Input!U24</f>
        <v>106303</v>
      </c>
      <c r="D26" s="247">
        <v>6</v>
      </c>
      <c r="E26" s="24" t="s">
        <v>755</v>
      </c>
      <c r="F26" s="20">
        <v>23282.457000000009</v>
      </c>
      <c r="G26" s="173">
        <v>23468.954000000002</v>
      </c>
      <c r="H26" s="173">
        <v>0.99199999999999999</v>
      </c>
      <c r="I26" s="109">
        <f>H26*$C$10</f>
        <v>43505.152000000002</v>
      </c>
      <c r="J26" s="396" t="s">
        <v>769</v>
      </c>
      <c r="K26" s="39">
        <v>0</v>
      </c>
      <c r="L26" s="30"/>
      <c r="M26" s="177" t="s">
        <v>395</v>
      </c>
      <c r="N26" s="16" t="s">
        <v>769</v>
      </c>
      <c r="O26" s="170">
        <v>67170</v>
      </c>
      <c r="P26" s="170">
        <v>560690</v>
      </c>
      <c r="Q26" s="170">
        <v>0.11979881931191924</v>
      </c>
      <c r="R26" s="170">
        <f>Input!$U$82</f>
        <v>601814</v>
      </c>
      <c r="S26" s="258">
        <f t="shared" si="2"/>
        <v>72096.606645383363</v>
      </c>
      <c r="U26" s="401" t="s">
        <v>769</v>
      </c>
      <c r="V26" s="402">
        <f>S26</f>
        <v>72096.606645383363</v>
      </c>
      <c r="W26" s="30"/>
      <c r="X26" s="177">
        <v>22</v>
      </c>
      <c r="Y26" s="170" t="s">
        <v>142</v>
      </c>
      <c r="Z26" s="363">
        <f>Input!V24</f>
        <v>107</v>
      </c>
      <c r="AA26" s="363">
        <f>Input!W24</f>
        <v>468</v>
      </c>
      <c r="AB26" s="363">
        <f>Input!X24</f>
        <v>6795</v>
      </c>
      <c r="AC26" s="21">
        <f t="shared" si="3"/>
        <v>7370</v>
      </c>
      <c r="AD26" s="187">
        <v>10</v>
      </c>
      <c r="AE26" s="24" t="s">
        <v>783</v>
      </c>
      <c r="AF26" s="173">
        <v>87745.882111900006</v>
      </c>
      <c r="AG26" s="173">
        <v>1225581.2666952633</v>
      </c>
      <c r="AH26" s="173">
        <v>7.1999999999999995E-2</v>
      </c>
      <c r="AI26" s="173">
        <f t="shared" si="11"/>
        <v>1538</v>
      </c>
      <c r="AJ26" s="109">
        <f t="shared" si="5"/>
        <v>110.73599999999999</v>
      </c>
      <c r="AK26" s="397" t="s">
        <v>769</v>
      </c>
      <c r="AL26" s="264">
        <f>AJ126</f>
        <v>1292.9760000000001</v>
      </c>
      <c r="AN26" s="398" t="s">
        <v>769</v>
      </c>
      <c r="AO26" s="268">
        <f t="shared" si="1"/>
        <v>73389.582645383358</v>
      </c>
    </row>
    <row r="27" spans="1:41" x14ac:dyDescent="0.3">
      <c r="A27" s="177">
        <v>23</v>
      </c>
      <c r="B27" s="170">
        <v>5120</v>
      </c>
      <c r="C27" s="21">
        <f>Input!U25</f>
        <v>4570</v>
      </c>
      <c r="D27" s="247">
        <v>7</v>
      </c>
      <c r="E27" s="24" t="s">
        <v>752</v>
      </c>
      <c r="F27" s="20">
        <v>132.56700000000001</v>
      </c>
      <c r="G27" s="173">
        <v>1415.59</v>
      </c>
      <c r="H27" s="173">
        <v>9.4E-2</v>
      </c>
      <c r="I27" s="109">
        <f>H27*$C$11</f>
        <v>871.09799999999996</v>
      </c>
      <c r="J27" s="396" t="s">
        <v>770</v>
      </c>
      <c r="K27" s="39">
        <v>0</v>
      </c>
      <c r="L27" s="30"/>
      <c r="M27" s="177" t="s">
        <v>395</v>
      </c>
      <c r="N27" s="16" t="s">
        <v>770</v>
      </c>
      <c r="O27" s="170">
        <v>209540</v>
      </c>
      <c r="P27" s="170">
        <v>560690</v>
      </c>
      <c r="Q27" s="170">
        <v>0.37371809734434358</v>
      </c>
      <c r="R27" s="170">
        <f>Input!$U$82</f>
        <v>601814</v>
      </c>
      <c r="S27" s="258">
        <f t="shared" si="2"/>
        <v>224908.7830351888</v>
      </c>
      <c r="U27" s="401" t="s">
        <v>770</v>
      </c>
      <c r="V27" s="402">
        <f>S27</f>
        <v>224908.7830351888</v>
      </c>
      <c r="W27" s="30"/>
      <c r="X27" s="177">
        <v>23</v>
      </c>
      <c r="Y27" s="170" t="s">
        <v>63</v>
      </c>
      <c r="Z27" s="363">
        <f>Input!V25</f>
        <v>1104</v>
      </c>
      <c r="AA27" s="363">
        <f>Input!W25</f>
        <v>475</v>
      </c>
      <c r="AB27" s="363">
        <f>Input!X25</f>
        <v>457</v>
      </c>
      <c r="AC27" s="21">
        <f t="shared" si="3"/>
        <v>2036</v>
      </c>
      <c r="AD27" s="187">
        <v>11</v>
      </c>
      <c r="AE27" s="24" t="s">
        <v>779</v>
      </c>
      <c r="AF27" s="173">
        <v>916260.27040784236</v>
      </c>
      <c r="AG27" s="173">
        <v>916260.27040784236</v>
      </c>
      <c r="AH27" s="173">
        <v>1</v>
      </c>
      <c r="AI27" s="173">
        <f>AC15</f>
        <v>1745</v>
      </c>
      <c r="AJ27" s="109">
        <f t="shared" si="5"/>
        <v>1745</v>
      </c>
      <c r="AK27" s="397" t="s">
        <v>770</v>
      </c>
      <c r="AL27" s="264">
        <f>AJ127</f>
        <v>1769.9580000000001</v>
      </c>
      <c r="AN27" s="398" t="s">
        <v>770</v>
      </c>
      <c r="AO27" s="268">
        <f t="shared" si="1"/>
        <v>226678.74103518881</v>
      </c>
    </row>
    <row r="28" spans="1:41" x14ac:dyDescent="0.3">
      <c r="A28" s="177">
        <v>24</v>
      </c>
      <c r="B28" s="173">
        <v>27875</v>
      </c>
      <c r="C28" s="21">
        <f>Input!U26</f>
        <v>43222</v>
      </c>
      <c r="D28" s="247">
        <v>7</v>
      </c>
      <c r="E28" s="24" t="s">
        <v>753</v>
      </c>
      <c r="F28" s="20">
        <v>12.606</v>
      </c>
      <c r="G28" s="173">
        <v>1415.59</v>
      </c>
      <c r="H28" s="173">
        <v>8.9999999999999993E-3</v>
      </c>
      <c r="I28" s="109">
        <f t="shared" ref="I28:I29" si="12">H28*$C$11</f>
        <v>83.402999999999992</v>
      </c>
      <c r="J28" s="396" t="s">
        <v>771</v>
      </c>
      <c r="K28" s="39">
        <v>0</v>
      </c>
      <c r="L28" s="30"/>
      <c r="M28" s="177" t="s">
        <v>395</v>
      </c>
      <c r="N28" s="16" t="s">
        <v>771</v>
      </c>
      <c r="O28" s="170">
        <v>113860</v>
      </c>
      <c r="P28" s="170">
        <v>560690</v>
      </c>
      <c r="Q28" s="170">
        <v>0.20307121582336049</v>
      </c>
      <c r="R28" s="170">
        <f>Input!$U$82</f>
        <v>601814</v>
      </c>
      <c r="S28" s="258">
        <f t="shared" si="2"/>
        <v>122211.10067951988</v>
      </c>
      <c r="U28" s="401" t="s">
        <v>771</v>
      </c>
      <c r="V28" s="402">
        <f>S28</f>
        <v>122211.10067951988</v>
      </c>
      <c r="W28" s="30"/>
      <c r="X28" s="177">
        <v>24</v>
      </c>
      <c r="Y28" s="170" t="s">
        <v>142</v>
      </c>
      <c r="Z28" s="363">
        <f>Input!V26</f>
        <v>96</v>
      </c>
      <c r="AA28" s="363">
        <f>Input!W26</f>
        <v>43</v>
      </c>
      <c r="AB28" s="363">
        <f>Input!X26</f>
        <v>3228</v>
      </c>
      <c r="AC28" s="21">
        <f t="shared" si="3"/>
        <v>3367</v>
      </c>
      <c r="AD28" s="187">
        <v>12</v>
      </c>
      <c r="AE28" s="24" t="s">
        <v>779</v>
      </c>
      <c r="AF28" s="173">
        <v>710077.57466569997</v>
      </c>
      <c r="AG28" s="173">
        <v>1439225.4164803429</v>
      </c>
      <c r="AH28" s="173">
        <v>0.49299999999999999</v>
      </c>
      <c r="AI28" s="173">
        <f>$AC$16</f>
        <v>1940</v>
      </c>
      <c r="AJ28" s="109">
        <f t="shared" si="5"/>
        <v>956.42</v>
      </c>
      <c r="AK28" s="397" t="s">
        <v>771</v>
      </c>
      <c r="AL28" s="264">
        <f>AJ94</f>
        <v>1465.07</v>
      </c>
      <c r="AN28" s="398" t="s">
        <v>771</v>
      </c>
      <c r="AO28" s="268">
        <f t="shared" si="1"/>
        <v>123676.17067951988</v>
      </c>
    </row>
    <row r="29" spans="1:41" x14ac:dyDescent="0.3">
      <c r="A29" s="177">
        <v>25</v>
      </c>
      <c r="B29" s="173">
        <v>34546</v>
      </c>
      <c r="C29" s="21">
        <f>Input!U27</f>
        <v>45281</v>
      </c>
      <c r="D29" s="247">
        <v>7</v>
      </c>
      <c r="E29" s="24" t="s">
        <v>754</v>
      </c>
      <c r="F29" s="20">
        <v>1270.4170000000004</v>
      </c>
      <c r="G29" s="173">
        <v>1415.59</v>
      </c>
      <c r="H29" s="173">
        <v>0.89700000000000002</v>
      </c>
      <c r="I29" s="109">
        <f t="shared" si="12"/>
        <v>8312.4989999999998</v>
      </c>
      <c r="J29" s="396" t="s">
        <v>772</v>
      </c>
      <c r="K29" s="39">
        <v>0</v>
      </c>
      <c r="L29" s="30"/>
      <c r="M29" s="177" t="s">
        <v>395</v>
      </c>
      <c r="N29" s="16" t="s">
        <v>772</v>
      </c>
      <c r="O29" s="170">
        <v>50970</v>
      </c>
      <c r="P29" s="170">
        <v>560690</v>
      </c>
      <c r="Q29" s="170">
        <v>9.0905848151384902E-2</v>
      </c>
      <c r="R29" s="170">
        <f>Input!$U$82</f>
        <v>601814</v>
      </c>
      <c r="S29" s="258">
        <f t="shared" si="2"/>
        <v>54708.41209937755</v>
      </c>
      <c r="U29" s="401" t="s">
        <v>772</v>
      </c>
      <c r="V29" s="402">
        <f>S29</f>
        <v>54708.41209937755</v>
      </c>
      <c r="W29" s="30"/>
      <c r="X29" s="177">
        <v>25</v>
      </c>
      <c r="Y29" s="170" t="s">
        <v>142</v>
      </c>
      <c r="Z29" s="363">
        <f>Input!V27</f>
        <v>117</v>
      </c>
      <c r="AA29" s="363">
        <f>Input!W27</f>
        <v>490</v>
      </c>
      <c r="AB29" s="363">
        <f>Input!X27</f>
        <v>1954</v>
      </c>
      <c r="AC29" s="21">
        <f t="shared" si="3"/>
        <v>2561</v>
      </c>
      <c r="AD29" s="187">
        <v>12</v>
      </c>
      <c r="AE29" s="24" t="s">
        <v>780</v>
      </c>
      <c r="AF29" s="173">
        <v>729147.841814643</v>
      </c>
      <c r="AG29" s="173">
        <v>1439225.4164803429</v>
      </c>
      <c r="AH29" s="173">
        <v>0.50700000000000001</v>
      </c>
      <c r="AI29" s="173">
        <f>$AC$16</f>
        <v>1940</v>
      </c>
      <c r="AJ29" s="109">
        <f t="shared" si="5"/>
        <v>983.58</v>
      </c>
      <c r="AK29" s="397" t="s">
        <v>772</v>
      </c>
      <c r="AL29" s="264">
        <f>AJ128</f>
        <v>611.01</v>
      </c>
      <c r="AN29" s="398" t="s">
        <v>772</v>
      </c>
      <c r="AO29" s="268">
        <f t="shared" si="1"/>
        <v>55319.422099377553</v>
      </c>
    </row>
    <row r="30" spans="1:41" x14ac:dyDescent="0.3">
      <c r="A30" s="177">
        <v>26</v>
      </c>
      <c r="B30" s="173">
        <v>29933</v>
      </c>
      <c r="C30" s="21">
        <f>Input!U28</f>
        <v>45895</v>
      </c>
      <c r="D30" s="247">
        <v>8</v>
      </c>
      <c r="E30" s="24" t="s">
        <v>752</v>
      </c>
      <c r="F30" s="20">
        <v>1943.6600000000003</v>
      </c>
      <c r="G30" s="173">
        <v>3718.4180000000001</v>
      </c>
      <c r="H30" s="173">
        <v>0.52300000000000002</v>
      </c>
      <c r="I30" s="109">
        <f>H30*$C$12</f>
        <v>2055.39</v>
      </c>
      <c r="J30" s="396" t="s">
        <v>773</v>
      </c>
      <c r="K30" s="39">
        <f>I104</f>
        <v>156860.27499999999</v>
      </c>
      <c r="L30" s="30"/>
      <c r="M30" s="177" t="s">
        <v>395</v>
      </c>
      <c r="N30" s="16" t="s">
        <v>773</v>
      </c>
      <c r="O30" s="170">
        <v>27950</v>
      </c>
      <c r="P30" s="170">
        <v>560690</v>
      </c>
      <c r="Q30" s="170">
        <v>4.9849292835613263E-2</v>
      </c>
      <c r="R30" s="170">
        <f>Input!$U$82</f>
        <v>601814</v>
      </c>
      <c r="S30" s="258">
        <f t="shared" si="2"/>
        <v>30000.002318571758</v>
      </c>
      <c r="U30" s="401" t="s">
        <v>773</v>
      </c>
      <c r="V30" s="402">
        <f>S30</f>
        <v>30000.002318571758</v>
      </c>
      <c r="W30" s="30"/>
      <c r="X30" s="177">
        <v>26</v>
      </c>
      <c r="Y30" s="170" t="s">
        <v>142</v>
      </c>
      <c r="Z30" s="363">
        <f>Input!V28</f>
        <v>117</v>
      </c>
      <c r="AA30" s="363">
        <f>Input!W28</f>
        <v>229</v>
      </c>
      <c r="AB30" s="363">
        <f>Input!X28</f>
        <v>1482</v>
      </c>
      <c r="AC30" s="21">
        <f t="shared" si="3"/>
        <v>1828</v>
      </c>
      <c r="AD30" s="187">
        <v>13</v>
      </c>
      <c r="AE30" s="24" t="s">
        <v>779</v>
      </c>
      <c r="AF30" s="173">
        <v>333970.23920358531</v>
      </c>
      <c r="AG30" s="173">
        <v>333970.23920358531</v>
      </c>
      <c r="AH30" s="173">
        <v>1</v>
      </c>
      <c r="AI30" s="173">
        <f>AC17</f>
        <v>2385</v>
      </c>
      <c r="AJ30" s="109">
        <f t="shared" si="5"/>
        <v>2385</v>
      </c>
      <c r="AK30" s="397" t="s">
        <v>773</v>
      </c>
      <c r="AL30" s="264">
        <f>AJ129</f>
        <v>268.05600000000004</v>
      </c>
      <c r="AN30" s="398" t="s">
        <v>773</v>
      </c>
      <c r="AO30" s="268">
        <f t="shared" si="1"/>
        <v>30268.058318571759</v>
      </c>
    </row>
    <row r="31" spans="1:41" x14ac:dyDescent="0.3">
      <c r="A31" s="177">
        <v>27</v>
      </c>
      <c r="B31" s="173">
        <v>22101</v>
      </c>
      <c r="C31" s="21">
        <f>Input!U29</f>
        <v>35995</v>
      </c>
      <c r="D31" s="247">
        <v>8</v>
      </c>
      <c r="E31" s="24" t="s">
        <v>753</v>
      </c>
      <c r="F31" s="20">
        <v>1774.7579999999996</v>
      </c>
      <c r="G31" s="173">
        <v>3718.4180000000001</v>
      </c>
      <c r="H31" s="173">
        <v>0.47699999999999998</v>
      </c>
      <c r="I31" s="109">
        <f>H31*$C$12</f>
        <v>1874.61</v>
      </c>
      <c r="J31" s="396" t="s">
        <v>774</v>
      </c>
      <c r="K31" s="39">
        <v>0</v>
      </c>
      <c r="L31" s="30"/>
      <c r="M31" s="177" t="s">
        <v>395</v>
      </c>
      <c r="N31" s="16" t="s">
        <v>774</v>
      </c>
      <c r="O31" s="170">
        <v>23160</v>
      </c>
      <c r="P31" s="170">
        <v>560690</v>
      </c>
      <c r="Q31" s="170">
        <v>4.1306247659134279E-2</v>
      </c>
      <c r="R31" s="170">
        <f>Input!$U$82</f>
        <v>601814</v>
      </c>
      <c r="S31" s="258">
        <f t="shared" si="2"/>
        <v>24858.678128734238</v>
      </c>
      <c r="U31" s="401" t="s">
        <v>774</v>
      </c>
      <c r="V31" s="402">
        <v>24866</v>
      </c>
      <c r="W31" s="30"/>
      <c r="X31" s="177">
        <v>27</v>
      </c>
      <c r="Y31" s="170" t="s">
        <v>142</v>
      </c>
      <c r="Z31" s="363">
        <f>Input!V29</f>
        <v>64</v>
      </c>
      <c r="AA31" s="363">
        <f>Input!W29</f>
        <v>15</v>
      </c>
      <c r="AB31" s="363">
        <f>Input!X29</f>
        <v>657</v>
      </c>
      <c r="AC31" s="21">
        <f t="shared" si="3"/>
        <v>736</v>
      </c>
      <c r="AD31" s="187">
        <v>14</v>
      </c>
      <c r="AE31" s="24" t="s">
        <v>780</v>
      </c>
      <c r="AF31" s="173">
        <v>242298.590417</v>
      </c>
      <c r="AG31" s="173">
        <v>876215.51853220002</v>
      </c>
      <c r="AH31" s="173">
        <v>0.27700000000000002</v>
      </c>
      <c r="AI31" s="173">
        <f>$AC$18</f>
        <v>10069</v>
      </c>
      <c r="AJ31" s="109">
        <f t="shared" si="5"/>
        <v>2789.1130000000003</v>
      </c>
      <c r="AK31" s="397" t="s">
        <v>774</v>
      </c>
      <c r="AL31" s="264">
        <f>AJ95</f>
        <v>157.74</v>
      </c>
      <c r="AN31" s="398" t="s">
        <v>774</v>
      </c>
      <c r="AO31" s="268">
        <f t="shared" si="1"/>
        <v>25023.74</v>
      </c>
    </row>
    <row r="32" spans="1:41" x14ac:dyDescent="0.3">
      <c r="A32" s="177">
        <v>28</v>
      </c>
      <c r="B32" s="170">
        <v>28441</v>
      </c>
      <c r="C32" s="21">
        <f>Input!U30</f>
        <v>43898</v>
      </c>
      <c r="D32" s="247">
        <v>9</v>
      </c>
      <c r="E32" s="24" t="s">
        <v>752</v>
      </c>
      <c r="F32" s="20">
        <v>1435.0520000000001</v>
      </c>
      <c r="G32" s="173">
        <v>1435.0519999999999</v>
      </c>
      <c r="H32" s="173">
        <v>1.0000000000000002</v>
      </c>
      <c r="I32" s="109">
        <f>H32*$C$13</f>
        <v>2830.0000000000005</v>
      </c>
      <c r="J32" s="396" t="s">
        <v>775</v>
      </c>
      <c r="K32" s="39">
        <v>0</v>
      </c>
      <c r="L32" s="30"/>
      <c r="M32" s="177" t="s">
        <v>395</v>
      </c>
      <c r="N32" s="16" t="s">
        <v>775</v>
      </c>
      <c r="O32" s="170">
        <v>15620</v>
      </c>
      <c r="P32" s="170">
        <v>560690</v>
      </c>
      <c r="Q32" s="170">
        <v>2.7858531452317679E-2</v>
      </c>
      <c r="R32" s="170">
        <f>Input!$U$82</f>
        <v>601814</v>
      </c>
      <c r="S32" s="258">
        <f t="shared" si="2"/>
        <v>16765.654247445113</v>
      </c>
      <c r="U32" s="401" t="s">
        <v>775</v>
      </c>
      <c r="V32" s="402">
        <f>S32</f>
        <v>16765.654247445113</v>
      </c>
      <c r="W32" s="30"/>
      <c r="X32" s="177">
        <v>28</v>
      </c>
      <c r="Y32" s="170" t="s">
        <v>167</v>
      </c>
      <c r="Z32" s="363">
        <f>Input!V30</f>
        <v>184</v>
      </c>
      <c r="AA32" s="363">
        <f>Input!W30</f>
        <v>0</v>
      </c>
      <c r="AB32" s="363">
        <f>Input!X30</f>
        <v>4390</v>
      </c>
      <c r="AC32" s="21">
        <f t="shared" si="3"/>
        <v>4574</v>
      </c>
      <c r="AD32" s="187">
        <v>14</v>
      </c>
      <c r="AE32" s="24" t="s">
        <v>782</v>
      </c>
      <c r="AF32" s="173">
        <v>92431.850909200002</v>
      </c>
      <c r="AG32" s="173">
        <v>876215.51853220002</v>
      </c>
      <c r="AH32" s="173">
        <v>0.105</v>
      </c>
      <c r="AI32" s="173">
        <f t="shared" ref="AI32:AI34" si="13">$AC$18</f>
        <v>10069</v>
      </c>
      <c r="AJ32" s="109">
        <f t="shared" si="5"/>
        <v>1057.2449999999999</v>
      </c>
      <c r="AK32" s="397" t="s">
        <v>775</v>
      </c>
      <c r="AL32" s="264">
        <f>AJ96</f>
        <v>64.53</v>
      </c>
      <c r="AN32" s="398" t="s">
        <v>775</v>
      </c>
      <c r="AO32" s="268">
        <f t="shared" si="1"/>
        <v>16830.184247445111</v>
      </c>
    </row>
    <row r="33" spans="1:41" x14ac:dyDescent="0.3">
      <c r="A33" s="177">
        <v>29</v>
      </c>
      <c r="B33" s="170">
        <v>12922</v>
      </c>
      <c r="C33" s="21">
        <f>Input!U31</f>
        <v>17683</v>
      </c>
      <c r="D33" s="247">
        <v>20</v>
      </c>
      <c r="E33" s="24" t="s">
        <v>800</v>
      </c>
      <c r="F33" s="20">
        <v>9865.0250000000233</v>
      </c>
      <c r="G33" s="173">
        <v>282099.85800000001</v>
      </c>
      <c r="H33" s="173">
        <v>3.5000000000000003E-2</v>
      </c>
      <c r="I33" s="109">
        <f>H33*C24</f>
        <v>17017.315000000002</v>
      </c>
      <c r="J33" s="396" t="s">
        <v>776</v>
      </c>
      <c r="K33" s="39">
        <v>0</v>
      </c>
      <c r="L33" s="30"/>
      <c r="M33" s="177" t="s">
        <v>395</v>
      </c>
      <c r="N33" s="16" t="s">
        <v>776</v>
      </c>
      <c r="O33" s="170">
        <v>5940</v>
      </c>
      <c r="P33" s="170">
        <v>560690</v>
      </c>
      <c r="Q33" s="170">
        <v>1.0594089425529259E-2</v>
      </c>
      <c r="R33" s="170">
        <f>Input!$U$82</f>
        <v>601814</v>
      </c>
      <c r="S33" s="258">
        <f t="shared" si="2"/>
        <v>6375.6713335354652</v>
      </c>
      <c r="U33" s="401" t="s">
        <v>776</v>
      </c>
      <c r="V33" s="402">
        <f>S33</f>
        <v>6375.6713335354652</v>
      </c>
      <c r="W33" s="30"/>
      <c r="X33" s="177">
        <v>29</v>
      </c>
      <c r="Y33" s="170" t="s">
        <v>295</v>
      </c>
      <c r="Z33" s="363">
        <f>Input!V31</f>
        <v>98</v>
      </c>
      <c r="AA33" s="363">
        <f>Input!W31</f>
        <v>559</v>
      </c>
      <c r="AB33" s="363">
        <f>Input!X31</f>
        <v>1768</v>
      </c>
      <c r="AC33" s="21">
        <f t="shared" si="3"/>
        <v>2425</v>
      </c>
      <c r="AD33" s="187">
        <v>14</v>
      </c>
      <c r="AE33" s="24" t="s">
        <v>783</v>
      </c>
      <c r="AF33" s="173">
        <v>376602.76676299999</v>
      </c>
      <c r="AG33" s="173">
        <v>876215.51853220002</v>
      </c>
      <c r="AH33" s="173">
        <v>0.43</v>
      </c>
      <c r="AI33" s="173">
        <f t="shared" si="13"/>
        <v>10069</v>
      </c>
      <c r="AJ33" s="109">
        <f t="shared" si="5"/>
        <v>4329.67</v>
      </c>
      <c r="AK33" s="397" t="s">
        <v>776</v>
      </c>
      <c r="AL33" s="264">
        <f>AJ97</f>
        <v>239</v>
      </c>
      <c r="AN33" s="398" t="s">
        <v>776</v>
      </c>
      <c r="AO33" s="268">
        <f t="shared" si="1"/>
        <v>6614.6713335354652</v>
      </c>
    </row>
    <row r="34" spans="1:41" x14ac:dyDescent="0.3">
      <c r="A34" s="177">
        <v>30</v>
      </c>
      <c r="B34" s="170">
        <v>32193</v>
      </c>
      <c r="C34" s="21">
        <f>Input!U32</f>
        <v>53817</v>
      </c>
      <c r="D34" s="247">
        <v>20</v>
      </c>
      <c r="E34" s="24" t="s">
        <v>801</v>
      </c>
      <c r="F34" s="20">
        <v>134426.96000000037</v>
      </c>
      <c r="G34" s="173">
        <v>282099.85800000001</v>
      </c>
      <c r="H34" s="173">
        <v>0.47699999999999998</v>
      </c>
      <c r="I34" s="109">
        <f>H34*C25</f>
        <v>23921.073</v>
      </c>
      <c r="J34" s="396" t="s">
        <v>777</v>
      </c>
      <c r="K34" s="39">
        <v>0</v>
      </c>
      <c r="L34" s="30"/>
      <c r="M34" s="177" t="s">
        <v>395</v>
      </c>
      <c r="N34" s="16" t="s">
        <v>777</v>
      </c>
      <c r="O34" s="170">
        <v>35970</v>
      </c>
      <c r="P34" s="170">
        <v>560690</v>
      </c>
      <c r="Q34" s="170">
        <v>6.415309707681606E-2</v>
      </c>
      <c r="R34" s="170">
        <f>Input!$U$82</f>
        <v>601814</v>
      </c>
      <c r="S34" s="258">
        <f t="shared" si="2"/>
        <v>38608.231964186984</v>
      </c>
      <c r="U34" s="401" t="s">
        <v>777</v>
      </c>
      <c r="V34" s="402">
        <f>S34</f>
        <v>38608.231964186984</v>
      </c>
      <c r="W34" s="30"/>
      <c r="X34" s="177">
        <v>30</v>
      </c>
      <c r="Y34" s="170" t="s">
        <v>295</v>
      </c>
      <c r="Z34" s="363">
        <f>Input!V32</f>
        <v>135</v>
      </c>
      <c r="AA34" s="363">
        <f>Input!W32</f>
        <v>326</v>
      </c>
      <c r="AB34" s="363">
        <f>Input!X32</f>
        <v>5382</v>
      </c>
      <c r="AC34" s="21">
        <f t="shared" si="3"/>
        <v>5843</v>
      </c>
      <c r="AD34" s="187">
        <v>14</v>
      </c>
      <c r="AE34" s="24" t="s">
        <v>784</v>
      </c>
      <c r="AF34" s="173">
        <v>164882.31044299999</v>
      </c>
      <c r="AG34" s="173">
        <v>876215.51853220002</v>
      </c>
      <c r="AH34" s="173">
        <v>0.188</v>
      </c>
      <c r="AI34" s="173">
        <f t="shared" si="13"/>
        <v>10069</v>
      </c>
      <c r="AJ34" s="109">
        <f t="shared" si="5"/>
        <v>1892.972</v>
      </c>
      <c r="AK34" s="397" t="s">
        <v>777</v>
      </c>
      <c r="AL34" s="264">
        <f>AJ98</f>
        <v>267.68</v>
      </c>
      <c r="AN34" s="398" t="s">
        <v>777</v>
      </c>
      <c r="AO34" s="268">
        <f t="shared" si="1"/>
        <v>38875.911964186984</v>
      </c>
    </row>
    <row r="35" spans="1:41" ht="15" thickBot="1" x14ac:dyDescent="0.35">
      <c r="A35" s="177">
        <v>31</v>
      </c>
      <c r="B35" s="170">
        <v>46755</v>
      </c>
      <c r="C35" s="21">
        <f>Input!U33</f>
        <v>90515</v>
      </c>
      <c r="D35" s="247">
        <v>20</v>
      </c>
      <c r="E35" s="24" t="s">
        <v>802</v>
      </c>
      <c r="F35" s="20">
        <v>132114.74200000011</v>
      </c>
      <c r="G35" s="173">
        <v>282099.85800000001</v>
      </c>
      <c r="H35" s="173">
        <v>0.46800000000000003</v>
      </c>
      <c r="I35" s="109">
        <f>H35*C26</f>
        <v>49749.804000000004</v>
      </c>
      <c r="J35" s="396" t="s">
        <v>778</v>
      </c>
      <c r="K35" s="39">
        <v>0</v>
      </c>
      <c r="L35" s="30"/>
      <c r="M35" s="6" t="s">
        <v>395</v>
      </c>
      <c r="N35" s="16" t="s">
        <v>778</v>
      </c>
      <c r="O35" s="7">
        <v>10510</v>
      </c>
      <c r="P35" s="7">
        <v>560690</v>
      </c>
      <c r="Q35" s="7">
        <v>1.874476091958123E-2</v>
      </c>
      <c r="R35" s="170">
        <f>Input!$U$82</f>
        <v>601814</v>
      </c>
      <c r="S35" s="259">
        <f t="shared" si="2"/>
        <v>11280.859548056858</v>
      </c>
      <c r="U35" s="401" t="s">
        <v>778</v>
      </c>
      <c r="V35" s="402">
        <f>S35</f>
        <v>11280.859548056858</v>
      </c>
      <c r="W35" s="30"/>
      <c r="X35" s="177">
        <v>31</v>
      </c>
      <c r="Y35" s="170" t="s">
        <v>295</v>
      </c>
      <c r="Z35" s="363">
        <f>Input!V33</f>
        <v>74</v>
      </c>
      <c r="AA35" s="363">
        <f>Input!W33</f>
        <v>186</v>
      </c>
      <c r="AB35" s="363">
        <f>Input!X33</f>
        <v>9051</v>
      </c>
      <c r="AC35" s="21">
        <f t="shared" si="3"/>
        <v>9311</v>
      </c>
      <c r="AD35" s="187">
        <v>15</v>
      </c>
      <c r="AE35" s="24" t="s">
        <v>780</v>
      </c>
      <c r="AF35" s="173">
        <v>326937.82539775001</v>
      </c>
      <c r="AG35" s="173">
        <v>326937.82539775001</v>
      </c>
      <c r="AH35" s="173">
        <v>1</v>
      </c>
      <c r="AI35" s="173">
        <f>AC19</f>
        <v>417</v>
      </c>
      <c r="AJ35" s="109">
        <f t="shared" si="5"/>
        <v>417</v>
      </c>
      <c r="AK35" s="397" t="s">
        <v>778</v>
      </c>
      <c r="AL35" s="264">
        <f>AJ99</f>
        <v>195.98000000000002</v>
      </c>
      <c r="AN35" s="398" t="s">
        <v>778</v>
      </c>
      <c r="AO35" s="268">
        <f t="shared" si="1"/>
        <v>11476.839548056858</v>
      </c>
    </row>
    <row r="36" spans="1:41" ht="15" thickTop="1" x14ac:dyDescent="0.3">
      <c r="A36" s="177">
        <v>32</v>
      </c>
      <c r="B36" s="170">
        <v>72463</v>
      </c>
      <c r="C36" s="21">
        <f>Input!U34</f>
        <v>110571</v>
      </c>
      <c r="D36" s="247">
        <v>20</v>
      </c>
      <c r="E36" s="24" t="s">
        <v>803</v>
      </c>
      <c r="F36" s="20">
        <v>5693.1310000000021</v>
      </c>
      <c r="G36" s="173">
        <v>282099.85800000001</v>
      </c>
      <c r="H36" s="173">
        <v>0.02</v>
      </c>
      <c r="I36" s="109">
        <f>H36*C27</f>
        <v>91.4</v>
      </c>
      <c r="J36" s="396" t="s">
        <v>779</v>
      </c>
      <c r="K36" s="39">
        <v>0</v>
      </c>
      <c r="L36" s="30"/>
      <c r="P36"/>
      <c r="U36" s="401" t="s">
        <v>779</v>
      </c>
      <c r="V36" s="402">
        <f t="shared" ref="V36:V56" si="14">S5</f>
        <v>40001.733606473841</v>
      </c>
      <c r="W36" s="30"/>
      <c r="X36" s="177">
        <v>32</v>
      </c>
      <c r="Y36" s="170" t="s">
        <v>295</v>
      </c>
      <c r="Z36" s="363">
        <f>Input!V34</f>
        <v>148</v>
      </c>
      <c r="AA36" s="363">
        <f>Input!W34</f>
        <v>4046</v>
      </c>
      <c r="AB36" s="363">
        <f>Input!X34</f>
        <v>11057</v>
      </c>
      <c r="AC36" s="21">
        <f t="shared" si="3"/>
        <v>15251</v>
      </c>
      <c r="AD36" s="187">
        <v>16</v>
      </c>
      <c r="AE36" s="24" t="s">
        <v>784</v>
      </c>
      <c r="AF36" s="173">
        <v>494985.929828808</v>
      </c>
      <c r="AG36" s="173">
        <v>494985.929828808</v>
      </c>
      <c r="AH36" s="173">
        <v>1</v>
      </c>
      <c r="AI36" s="173">
        <f>AC20</f>
        <v>807</v>
      </c>
      <c r="AJ36" s="109">
        <f t="shared" si="5"/>
        <v>807</v>
      </c>
      <c r="AK36" s="397" t="s">
        <v>779</v>
      </c>
      <c r="AL36" s="264">
        <f>SUM(AJ27,AJ28,AJ30)</f>
        <v>5086.42</v>
      </c>
      <c r="AN36" s="398" t="s">
        <v>779</v>
      </c>
      <c r="AO36" s="268">
        <f t="shared" si="1"/>
        <v>45088.153606473839</v>
      </c>
    </row>
    <row r="37" spans="1:41" x14ac:dyDescent="0.3">
      <c r="A37" s="177">
        <v>33</v>
      </c>
      <c r="B37" s="170">
        <v>21305</v>
      </c>
      <c r="C37" s="21">
        <f>Input!U35</f>
        <v>14286</v>
      </c>
      <c r="D37" s="247">
        <v>21</v>
      </c>
      <c r="E37" s="24" t="s">
        <v>801</v>
      </c>
      <c r="F37" s="20">
        <v>72430.415999999896</v>
      </c>
      <c r="G37" s="173">
        <v>72430.415999999997</v>
      </c>
      <c r="H37" s="173">
        <v>0.99999999999999856</v>
      </c>
      <c r="I37" s="109">
        <f>H37*$C$25</f>
        <v>50148.999999999927</v>
      </c>
      <c r="J37" s="396" t="s">
        <v>780</v>
      </c>
      <c r="K37" s="39">
        <v>0</v>
      </c>
      <c r="L37" s="30"/>
      <c r="P37"/>
      <c r="U37" s="401" t="s">
        <v>780</v>
      </c>
      <c r="V37" s="402">
        <f t="shared" si="14"/>
        <v>33012.74730426629</v>
      </c>
      <c r="W37" s="30"/>
      <c r="X37" s="177">
        <v>33</v>
      </c>
      <c r="Y37" s="170" t="s">
        <v>295</v>
      </c>
      <c r="Z37" s="363">
        <f>Input!V35</f>
        <v>49</v>
      </c>
      <c r="AA37" s="363">
        <f>Input!W35</f>
        <v>279</v>
      </c>
      <c r="AB37" s="363">
        <f>Input!X35</f>
        <v>1429</v>
      </c>
      <c r="AC37" s="21">
        <f t="shared" si="3"/>
        <v>1757</v>
      </c>
      <c r="AD37" s="187">
        <v>17</v>
      </c>
      <c r="AE37" s="24" t="s">
        <v>783</v>
      </c>
      <c r="AF37" s="173">
        <v>951558.17776520504</v>
      </c>
      <c r="AG37" s="173">
        <v>3034483.0232807649</v>
      </c>
      <c r="AH37" s="173">
        <v>0.314</v>
      </c>
      <c r="AI37" s="173">
        <f>$AC$21</f>
        <v>16580</v>
      </c>
      <c r="AJ37" s="109">
        <f t="shared" si="5"/>
        <v>5206.12</v>
      </c>
      <c r="AK37" s="397" t="s">
        <v>780</v>
      </c>
      <c r="AL37" s="264">
        <f>SUM(AJ23,AJ29,AJ31,AJ35)</f>
        <v>4408.0889999999999</v>
      </c>
      <c r="AN37" s="398" t="s">
        <v>780</v>
      </c>
      <c r="AO37" s="268">
        <f t="shared" ref="AO37:AO68" si="15">SUM(V37,AL37)</f>
        <v>37420.83630426629</v>
      </c>
    </row>
    <row r="38" spans="1:41" x14ac:dyDescent="0.3">
      <c r="A38" s="177">
        <v>34</v>
      </c>
      <c r="B38" s="170">
        <v>11617</v>
      </c>
      <c r="C38" s="21">
        <f>Input!U36</f>
        <v>16060</v>
      </c>
      <c r="D38" s="247">
        <v>22</v>
      </c>
      <c r="E38" s="24" t="s">
        <v>801</v>
      </c>
      <c r="F38" s="20">
        <v>27211.739999999987</v>
      </c>
      <c r="G38" s="173">
        <v>68977.354000000007</v>
      </c>
      <c r="H38" s="173">
        <v>0.39500000000000002</v>
      </c>
      <c r="I38" s="109">
        <f>H38*$C$26</f>
        <v>41989.685000000005</v>
      </c>
      <c r="J38" s="396" t="s">
        <v>781</v>
      </c>
      <c r="K38" s="39">
        <v>0</v>
      </c>
      <c r="L38" s="30"/>
      <c r="P38"/>
      <c r="U38" s="401" t="s">
        <v>781</v>
      </c>
      <c r="V38" s="402">
        <f t="shared" si="14"/>
        <v>6845.4526182759537</v>
      </c>
      <c r="W38" s="30"/>
      <c r="X38" s="177">
        <v>34</v>
      </c>
      <c r="Y38" s="170" t="s">
        <v>295</v>
      </c>
      <c r="Z38" s="363">
        <f>Input!V36</f>
        <v>86</v>
      </c>
      <c r="AA38" s="363">
        <f>Input!W36</f>
        <v>1024</v>
      </c>
      <c r="AB38" s="363">
        <f>Input!X36</f>
        <v>1606</v>
      </c>
      <c r="AC38" s="21">
        <f t="shared" si="3"/>
        <v>2716</v>
      </c>
      <c r="AD38" s="187">
        <v>17</v>
      </c>
      <c r="AE38" s="24" t="s">
        <v>785</v>
      </c>
      <c r="AF38" s="173">
        <v>390262.60281332</v>
      </c>
      <c r="AG38" s="173">
        <v>3034483.0232807649</v>
      </c>
      <c r="AH38" s="173">
        <v>0.129</v>
      </c>
      <c r="AI38" s="173">
        <f t="shared" ref="AI38:AI41" si="16">$AC$21</f>
        <v>16580</v>
      </c>
      <c r="AJ38" s="109">
        <f t="shared" si="5"/>
        <v>2138.8200000000002</v>
      </c>
      <c r="AK38" s="397" t="s">
        <v>781</v>
      </c>
      <c r="AL38" s="264">
        <f>AJ24</f>
        <v>744.39199999999994</v>
      </c>
      <c r="AN38" s="398" t="s">
        <v>781</v>
      </c>
      <c r="AO38" s="268">
        <f t="shared" si="15"/>
        <v>7589.8446182759535</v>
      </c>
    </row>
    <row r="39" spans="1:41" x14ac:dyDescent="0.3">
      <c r="A39" s="177">
        <v>35</v>
      </c>
      <c r="B39" s="170">
        <v>30108</v>
      </c>
      <c r="C39" s="21">
        <f>Input!U37</f>
        <v>41483</v>
      </c>
      <c r="D39" s="247">
        <v>22</v>
      </c>
      <c r="E39" s="24" t="s">
        <v>804</v>
      </c>
      <c r="F39" s="20">
        <v>41765.613999999965</v>
      </c>
      <c r="G39" s="173">
        <v>68977.354000000007</v>
      </c>
      <c r="H39" s="173">
        <v>0.60499999999999998</v>
      </c>
      <c r="I39" s="109">
        <f>H39*$C$26</f>
        <v>64313.314999999995</v>
      </c>
      <c r="J39" s="396" t="s">
        <v>782</v>
      </c>
      <c r="K39" s="39">
        <v>0</v>
      </c>
      <c r="L39" s="30"/>
      <c r="P39"/>
      <c r="U39" s="401" t="s">
        <v>782</v>
      </c>
      <c r="V39" s="402">
        <f t="shared" si="14"/>
        <v>6293.3999877698288</v>
      </c>
      <c r="W39" s="30"/>
      <c r="X39" s="177">
        <v>35</v>
      </c>
      <c r="Y39" s="170" t="s">
        <v>142</v>
      </c>
      <c r="Z39" s="363">
        <f>Input!V37</f>
        <v>139</v>
      </c>
      <c r="AA39" s="363">
        <f>Input!W37</f>
        <v>1033</v>
      </c>
      <c r="AB39" s="363">
        <f>Input!X37</f>
        <v>2388</v>
      </c>
      <c r="AC39" s="21">
        <f t="shared" si="3"/>
        <v>3560</v>
      </c>
      <c r="AD39" s="187">
        <v>17</v>
      </c>
      <c r="AE39" s="24" t="s">
        <v>786</v>
      </c>
      <c r="AF39" s="173">
        <v>911317.73502103996</v>
      </c>
      <c r="AG39" s="173">
        <v>3034483.0232807649</v>
      </c>
      <c r="AH39" s="173">
        <v>0.3</v>
      </c>
      <c r="AI39" s="173">
        <f t="shared" si="16"/>
        <v>16580</v>
      </c>
      <c r="AJ39" s="109">
        <f t="shared" si="5"/>
        <v>4974</v>
      </c>
      <c r="AK39" s="397" t="s">
        <v>782</v>
      </c>
      <c r="AL39" s="264">
        <f>SUM(AJ25,AJ32)</f>
        <v>1521.721</v>
      </c>
      <c r="AN39" s="398" t="s">
        <v>782</v>
      </c>
      <c r="AO39" s="268">
        <f t="shared" si="15"/>
        <v>7815.1209877698293</v>
      </c>
    </row>
    <row r="40" spans="1:41" x14ac:dyDescent="0.3">
      <c r="A40" s="177">
        <v>36</v>
      </c>
      <c r="B40" s="173">
        <v>8569</v>
      </c>
      <c r="C40" s="21">
        <f>Input!U38</f>
        <v>17888</v>
      </c>
      <c r="D40" s="247">
        <v>23</v>
      </c>
      <c r="E40" s="24" t="s">
        <v>751</v>
      </c>
      <c r="F40" s="20">
        <v>5225.1630000000005</v>
      </c>
      <c r="G40" s="173">
        <v>5225.1629999999996</v>
      </c>
      <c r="H40" s="173">
        <v>1.0000000000000002</v>
      </c>
      <c r="I40" s="109">
        <f>H40*$C$27</f>
        <v>4570.0000000000009</v>
      </c>
      <c r="J40" s="396" t="s">
        <v>783</v>
      </c>
      <c r="K40" s="39">
        <v>0</v>
      </c>
      <c r="L40" s="30"/>
      <c r="P40"/>
      <c r="U40" s="401" t="s">
        <v>783</v>
      </c>
      <c r="V40" s="402">
        <f t="shared" si="14"/>
        <v>76978.218797774112</v>
      </c>
      <c r="W40" s="30"/>
      <c r="X40" s="177">
        <v>36</v>
      </c>
      <c r="Y40" s="170" t="s">
        <v>156</v>
      </c>
      <c r="Z40" s="363">
        <f>Input!V38</f>
        <v>65</v>
      </c>
      <c r="AA40" s="363">
        <f>Input!W38</f>
        <v>0</v>
      </c>
      <c r="AB40" s="363">
        <f>Input!X38</f>
        <v>1789</v>
      </c>
      <c r="AC40" s="21">
        <f t="shared" si="3"/>
        <v>1854</v>
      </c>
      <c r="AD40" s="187">
        <v>17</v>
      </c>
      <c r="AE40" s="24" t="s">
        <v>787</v>
      </c>
      <c r="AF40" s="173">
        <v>514234.54893200001</v>
      </c>
      <c r="AG40" s="173">
        <v>3034483.0232807649</v>
      </c>
      <c r="AH40" s="173">
        <v>0.16900000000000001</v>
      </c>
      <c r="AI40" s="173">
        <f t="shared" si="16"/>
        <v>16580</v>
      </c>
      <c r="AJ40" s="109">
        <f t="shared" si="5"/>
        <v>2802.02</v>
      </c>
      <c r="AK40" s="397" t="s">
        <v>783</v>
      </c>
      <c r="AL40" s="264">
        <f>SUM(AJ26,AJ33,AJ37)</f>
        <v>9646.5259999999998</v>
      </c>
      <c r="AN40" s="398" t="s">
        <v>783</v>
      </c>
      <c r="AO40" s="268">
        <f t="shared" si="15"/>
        <v>86624.74479777411</v>
      </c>
    </row>
    <row r="41" spans="1:41" x14ac:dyDescent="0.3">
      <c r="A41" s="177">
        <v>37</v>
      </c>
      <c r="B41" s="173">
        <v>11781</v>
      </c>
      <c r="C41" s="21">
        <f>Input!U39</f>
        <v>27025</v>
      </c>
      <c r="D41" s="247">
        <v>24</v>
      </c>
      <c r="E41" s="24" t="s">
        <v>801</v>
      </c>
      <c r="F41" s="20">
        <v>20335.237000000001</v>
      </c>
      <c r="G41" s="173">
        <v>29975.146000000001</v>
      </c>
      <c r="H41" s="173">
        <v>0.67800000000000005</v>
      </c>
      <c r="I41" s="109">
        <f>H41*$C$28</f>
        <v>29304.516000000003</v>
      </c>
      <c r="J41" s="396" t="s">
        <v>784</v>
      </c>
      <c r="K41" s="39">
        <v>0</v>
      </c>
      <c r="L41" s="30"/>
      <c r="P41"/>
      <c r="U41" s="401" t="s">
        <v>784</v>
      </c>
      <c r="V41" s="402">
        <f t="shared" si="14"/>
        <v>25813.981002466418</v>
      </c>
      <c r="W41" s="30"/>
      <c r="X41" s="177">
        <v>37</v>
      </c>
      <c r="Y41" s="170" t="s">
        <v>156</v>
      </c>
      <c r="Z41" s="363">
        <f>Input!V39</f>
        <v>92</v>
      </c>
      <c r="AA41" s="363">
        <f>Input!W39</f>
        <v>0</v>
      </c>
      <c r="AB41" s="363">
        <f>Input!X39</f>
        <v>2702</v>
      </c>
      <c r="AC41" s="21">
        <f t="shared" si="3"/>
        <v>2794</v>
      </c>
      <c r="AD41" s="187">
        <v>17</v>
      </c>
      <c r="AE41" s="24" t="s">
        <v>788</v>
      </c>
      <c r="AF41" s="173">
        <v>267109.95874919998</v>
      </c>
      <c r="AG41" s="173">
        <v>3034483.0232807649</v>
      </c>
      <c r="AH41" s="173">
        <v>8.7999999999999995E-2</v>
      </c>
      <c r="AI41" s="173">
        <f t="shared" si="16"/>
        <v>16580</v>
      </c>
      <c r="AJ41" s="109">
        <f t="shared" si="5"/>
        <v>1459.04</v>
      </c>
      <c r="AK41" s="397" t="s">
        <v>784</v>
      </c>
      <c r="AL41" s="264">
        <f>SUM(AJ34,AJ36,AJ152)</f>
        <v>4089.9719999999998</v>
      </c>
      <c r="AN41" s="398" t="s">
        <v>784</v>
      </c>
      <c r="AO41" s="268">
        <f t="shared" si="15"/>
        <v>29903.95300246642</v>
      </c>
    </row>
    <row r="42" spans="1:41" x14ac:dyDescent="0.3">
      <c r="A42" s="177">
        <v>38</v>
      </c>
      <c r="B42" s="173">
        <v>33587</v>
      </c>
      <c r="C42" s="21">
        <f>Input!U40</f>
        <v>66937</v>
      </c>
      <c r="D42" s="247">
        <v>24</v>
      </c>
      <c r="E42" s="24" t="s">
        <v>805</v>
      </c>
      <c r="F42" s="20">
        <v>9639.9089999999997</v>
      </c>
      <c r="G42" s="173">
        <v>29975.146000000001</v>
      </c>
      <c r="H42" s="173">
        <v>0.32200000000000001</v>
      </c>
      <c r="I42" s="109">
        <f>H42*$C$28</f>
        <v>13917.484</v>
      </c>
      <c r="J42" s="396" t="s">
        <v>785</v>
      </c>
      <c r="K42" s="39">
        <v>0</v>
      </c>
      <c r="L42" s="30"/>
      <c r="P42"/>
      <c r="U42" s="401" t="s">
        <v>785</v>
      </c>
      <c r="V42" s="402">
        <f t="shared" si="14"/>
        <v>4913.2684115045149</v>
      </c>
      <c r="W42" s="30"/>
      <c r="X42" s="177">
        <v>38</v>
      </c>
      <c r="Y42" s="170" t="s">
        <v>156</v>
      </c>
      <c r="Z42" s="363">
        <f>Input!V40</f>
        <v>138</v>
      </c>
      <c r="AA42" s="363">
        <f>Input!W40</f>
        <v>0</v>
      </c>
      <c r="AB42" s="363">
        <f>Input!X40</f>
        <v>6694</v>
      </c>
      <c r="AC42" s="21">
        <f t="shared" si="3"/>
        <v>6832</v>
      </c>
      <c r="AD42" s="187">
        <v>18</v>
      </c>
      <c r="AE42" s="24" t="s">
        <v>785</v>
      </c>
      <c r="AF42" s="173">
        <v>298228.72545874002</v>
      </c>
      <c r="AG42" s="173">
        <v>298228.72545874002</v>
      </c>
      <c r="AH42" s="173">
        <v>1</v>
      </c>
      <c r="AI42" s="173">
        <f>AC22</f>
        <v>833</v>
      </c>
      <c r="AJ42" s="109">
        <f t="shared" si="5"/>
        <v>833</v>
      </c>
      <c r="AK42" s="397" t="s">
        <v>785</v>
      </c>
      <c r="AL42" s="264">
        <f>SUM(AJ38,AJ42)</f>
        <v>2971.82</v>
      </c>
      <c r="AN42" s="398" t="s">
        <v>785</v>
      </c>
      <c r="AO42" s="268">
        <f t="shared" si="15"/>
        <v>7885.0884115045155</v>
      </c>
    </row>
    <row r="43" spans="1:41" x14ac:dyDescent="0.3">
      <c r="A43" s="177">
        <v>39</v>
      </c>
      <c r="B43" s="173">
        <v>16854</v>
      </c>
      <c r="C43" s="21">
        <f>Input!U41</f>
        <v>32085</v>
      </c>
      <c r="D43" s="247">
        <v>25</v>
      </c>
      <c r="E43" s="24" t="s">
        <v>802</v>
      </c>
      <c r="F43" s="20">
        <v>32479.451999999997</v>
      </c>
      <c r="G43" s="173">
        <v>35151.355000000003</v>
      </c>
      <c r="H43" s="173">
        <v>0.92400000000000004</v>
      </c>
      <c r="I43" s="109">
        <f>H43*$C$29</f>
        <v>41839.644</v>
      </c>
      <c r="J43" s="396" t="s">
        <v>786</v>
      </c>
      <c r="K43" s="39">
        <v>0</v>
      </c>
      <c r="L43" s="30"/>
      <c r="P43"/>
      <c r="U43" s="401" t="s">
        <v>786</v>
      </c>
      <c r="V43" s="402">
        <f t="shared" si="14"/>
        <v>24080.535742677184</v>
      </c>
      <c r="W43" s="30"/>
      <c r="X43" s="177">
        <v>39</v>
      </c>
      <c r="Y43" s="170" t="s">
        <v>156</v>
      </c>
      <c r="Z43" s="363">
        <f>Input!V41</f>
        <v>74</v>
      </c>
      <c r="AA43" s="363">
        <f>Input!W41</f>
        <v>0</v>
      </c>
      <c r="AB43" s="363">
        <f>Input!X41</f>
        <v>3208</v>
      </c>
      <c r="AC43" s="21">
        <f t="shared" si="3"/>
        <v>3282</v>
      </c>
      <c r="AD43" s="187">
        <v>19</v>
      </c>
      <c r="AE43" s="24" t="s">
        <v>788</v>
      </c>
      <c r="AF43" s="173">
        <v>1855703.0406749295</v>
      </c>
      <c r="AG43" s="173">
        <v>1889020.7965968305</v>
      </c>
      <c r="AH43" s="173">
        <v>0.98199999999999998</v>
      </c>
      <c r="AI43" s="173">
        <f>$AC$23</f>
        <v>5579</v>
      </c>
      <c r="AJ43" s="109">
        <f t="shared" si="5"/>
        <v>5478.5779999999995</v>
      </c>
      <c r="AK43" s="397" t="s">
        <v>786</v>
      </c>
      <c r="AL43" s="264">
        <f>AJ39</f>
        <v>4974</v>
      </c>
      <c r="AN43" s="398" t="s">
        <v>786</v>
      </c>
      <c r="AO43" s="268">
        <f t="shared" si="15"/>
        <v>29054.535742677184</v>
      </c>
    </row>
    <row r="44" spans="1:41" x14ac:dyDescent="0.3">
      <c r="A44" s="177">
        <v>40</v>
      </c>
      <c r="B44" s="170">
        <v>90238</v>
      </c>
      <c r="C44" s="21">
        <f>Input!U42</f>
        <v>153636</v>
      </c>
      <c r="D44" s="247">
        <v>25</v>
      </c>
      <c r="E44" s="24" t="s">
        <v>803</v>
      </c>
      <c r="F44" s="20">
        <v>2671.9030000000002</v>
      </c>
      <c r="G44" s="173">
        <v>35151.355000000003</v>
      </c>
      <c r="H44" s="173">
        <v>7.5999999999999998E-2</v>
      </c>
      <c r="I44" s="109">
        <f>H44*$C$29</f>
        <v>3441.3559999999998</v>
      </c>
      <c r="J44" s="396" t="s">
        <v>787</v>
      </c>
      <c r="K44" s="39">
        <v>0</v>
      </c>
      <c r="L44" s="30"/>
      <c r="P44"/>
      <c r="U44" s="401" t="s">
        <v>787</v>
      </c>
      <c r="V44" s="402">
        <f t="shared" si="14"/>
        <v>176458.10281497787</v>
      </c>
      <c r="W44" s="30"/>
      <c r="X44" s="177">
        <v>40</v>
      </c>
      <c r="Y44" s="170" t="s">
        <v>167</v>
      </c>
      <c r="Z44" s="363">
        <f>Input!V42</f>
        <v>382</v>
      </c>
      <c r="AA44" s="363">
        <f>Input!W42</f>
        <v>342</v>
      </c>
      <c r="AB44" s="363">
        <f>Input!X42</f>
        <v>15364</v>
      </c>
      <c r="AC44" s="21">
        <f t="shared" si="3"/>
        <v>16088</v>
      </c>
      <c r="AD44" s="187">
        <v>19</v>
      </c>
      <c r="AE44" s="24" t="s">
        <v>799</v>
      </c>
      <c r="AF44" s="173">
        <v>33317.755921901</v>
      </c>
      <c r="AG44" s="173">
        <v>1889020.7965968305</v>
      </c>
      <c r="AH44" s="173">
        <v>1.7999999999999999E-2</v>
      </c>
      <c r="AI44" s="173">
        <f>$AC$23</f>
        <v>5579</v>
      </c>
      <c r="AJ44" s="109">
        <f t="shared" si="5"/>
        <v>100.422</v>
      </c>
      <c r="AK44" s="397" t="s">
        <v>787</v>
      </c>
      <c r="AL44" s="264">
        <f>SUM(AJ40,AJ134)</f>
        <v>7202.2829999999994</v>
      </c>
      <c r="AN44" s="398" t="s">
        <v>787</v>
      </c>
      <c r="AO44" s="268">
        <f t="shared" si="15"/>
        <v>183660.38581497787</v>
      </c>
    </row>
    <row r="45" spans="1:41" x14ac:dyDescent="0.3">
      <c r="A45" s="177">
        <v>41</v>
      </c>
      <c r="B45" s="170">
        <v>79796</v>
      </c>
      <c r="C45" s="21">
        <f>Input!U43</f>
        <v>172757</v>
      </c>
      <c r="D45" s="247">
        <v>26</v>
      </c>
      <c r="E45" s="24" t="s">
        <v>803</v>
      </c>
      <c r="F45" s="20">
        <v>28756.122000000003</v>
      </c>
      <c r="G45" s="173">
        <v>28756.121999999999</v>
      </c>
      <c r="H45" s="173">
        <v>1.0000000000000002</v>
      </c>
      <c r="I45" s="109">
        <f>H45*$C$30</f>
        <v>45895.000000000007</v>
      </c>
      <c r="J45" s="396" t="s">
        <v>788</v>
      </c>
      <c r="K45" s="39">
        <v>0</v>
      </c>
      <c r="L45" s="30"/>
      <c r="P45"/>
      <c r="U45" s="401" t="s">
        <v>788</v>
      </c>
      <c r="V45" s="402">
        <f t="shared" si="14"/>
        <v>38356.616767565582</v>
      </c>
      <c r="W45" s="30"/>
      <c r="X45" s="177">
        <v>41</v>
      </c>
      <c r="Y45" s="170" t="s">
        <v>167</v>
      </c>
      <c r="Z45" s="363">
        <f>Input!V43</f>
        <v>92</v>
      </c>
      <c r="AA45" s="363">
        <f>Input!W43</f>
        <v>342</v>
      </c>
      <c r="AB45" s="363">
        <f>Input!X43</f>
        <v>17276</v>
      </c>
      <c r="AC45" s="21">
        <f t="shared" si="3"/>
        <v>17710</v>
      </c>
      <c r="AD45" s="187">
        <v>20</v>
      </c>
      <c r="AE45" s="24" t="s">
        <v>800</v>
      </c>
      <c r="AF45" s="173">
        <v>883522.50434290862</v>
      </c>
      <c r="AG45" s="173">
        <v>1608473.4169189087</v>
      </c>
      <c r="AH45" s="173">
        <v>0.54900000000000004</v>
      </c>
      <c r="AI45" s="173">
        <f>$AC$24</f>
        <v>21624</v>
      </c>
      <c r="AJ45" s="109">
        <f t="shared" si="5"/>
        <v>11871.576000000001</v>
      </c>
      <c r="AK45" s="397" t="s">
        <v>788</v>
      </c>
      <c r="AL45" s="264">
        <f>SUM(AJ41:AJ43)</f>
        <v>7770.6179999999995</v>
      </c>
      <c r="AN45" s="398" t="s">
        <v>788</v>
      </c>
      <c r="AO45" s="268">
        <f t="shared" si="15"/>
        <v>46127.234767565584</v>
      </c>
    </row>
    <row r="46" spans="1:41" x14ac:dyDescent="0.3">
      <c r="A46" s="177">
        <v>42</v>
      </c>
      <c r="B46" s="173">
        <v>8263</v>
      </c>
      <c r="C46" s="21">
        <f>Input!U44</f>
        <v>18650</v>
      </c>
      <c r="D46" s="247">
        <v>27</v>
      </c>
      <c r="E46" s="24" t="s">
        <v>802</v>
      </c>
      <c r="F46" s="20">
        <v>20871.909000000011</v>
      </c>
      <c r="G46" s="173">
        <v>61365.612999999998</v>
      </c>
      <c r="H46" s="173">
        <v>0.34</v>
      </c>
      <c r="I46" s="109">
        <f>H46*$C$31</f>
        <v>12238.300000000001</v>
      </c>
      <c r="J46" s="396" t="s">
        <v>789</v>
      </c>
      <c r="K46" s="39">
        <v>0</v>
      </c>
      <c r="L46" s="30"/>
      <c r="P46"/>
      <c r="U46" s="401" t="s">
        <v>789</v>
      </c>
      <c r="V46" s="402">
        <f t="shared" si="14"/>
        <v>8843.883140708127</v>
      </c>
      <c r="W46" s="30"/>
      <c r="X46" s="177">
        <v>42</v>
      </c>
      <c r="Y46" s="170" t="s">
        <v>167</v>
      </c>
      <c r="Z46" s="363">
        <f>Input!V44</f>
        <v>105</v>
      </c>
      <c r="AA46" s="363">
        <f>Input!W44</f>
        <v>342</v>
      </c>
      <c r="AB46" s="363">
        <f>Input!X44</f>
        <v>1865</v>
      </c>
      <c r="AC46" s="21">
        <f t="shared" si="3"/>
        <v>2312</v>
      </c>
      <c r="AD46" s="187">
        <v>20</v>
      </c>
      <c r="AE46" s="24" t="s">
        <v>801</v>
      </c>
      <c r="AF46" s="173">
        <v>444092.15811000002</v>
      </c>
      <c r="AG46" s="173">
        <v>1608473.4169189087</v>
      </c>
      <c r="AH46" s="173">
        <v>0.27600000000000002</v>
      </c>
      <c r="AI46" s="173">
        <f t="shared" ref="AI46:AI48" si="17">$AC$24</f>
        <v>21624</v>
      </c>
      <c r="AJ46" s="109">
        <f t="shared" si="5"/>
        <v>5968.2240000000002</v>
      </c>
      <c r="AK46" s="397" t="s">
        <v>789</v>
      </c>
      <c r="AL46" s="264">
        <f>AJ135</f>
        <v>2684.2829999999999</v>
      </c>
      <c r="AN46" s="398" t="s">
        <v>789</v>
      </c>
      <c r="AO46" s="268">
        <f t="shared" si="15"/>
        <v>11528.166140708126</v>
      </c>
    </row>
    <row r="47" spans="1:41" x14ac:dyDescent="0.3">
      <c r="A47" s="177">
        <v>43</v>
      </c>
      <c r="B47" s="170">
        <v>26593</v>
      </c>
      <c r="C47" s="21">
        <f>Input!U45</f>
        <v>41166</v>
      </c>
      <c r="D47" s="247">
        <v>27</v>
      </c>
      <c r="E47" s="24" t="s">
        <v>803</v>
      </c>
      <c r="F47" s="20">
        <v>40493.703999999976</v>
      </c>
      <c r="G47" s="173">
        <v>61365.612999999998</v>
      </c>
      <c r="H47" s="173">
        <v>0.66</v>
      </c>
      <c r="I47" s="109">
        <f>H47*$C$31</f>
        <v>23756.7</v>
      </c>
      <c r="J47" s="396" t="s">
        <v>790</v>
      </c>
      <c r="K47" s="39">
        <v>0</v>
      </c>
      <c r="L47" s="30"/>
      <c r="P47"/>
      <c r="U47" s="401" t="s">
        <v>790</v>
      </c>
      <c r="V47" s="402">
        <f t="shared" si="14"/>
        <v>2925.8789416824638</v>
      </c>
      <c r="W47" s="30"/>
      <c r="X47" s="177">
        <v>43</v>
      </c>
      <c r="Y47" s="170" t="s">
        <v>190</v>
      </c>
      <c r="Z47" s="363">
        <f>Input!V45</f>
        <v>399</v>
      </c>
      <c r="AA47" s="363">
        <f>Input!W45</f>
        <v>988</v>
      </c>
      <c r="AB47" s="363">
        <f>Input!X45</f>
        <v>4117</v>
      </c>
      <c r="AC47" s="21">
        <f t="shared" si="3"/>
        <v>5504</v>
      </c>
      <c r="AD47" s="187">
        <v>20</v>
      </c>
      <c r="AE47" s="24" t="s">
        <v>802</v>
      </c>
      <c r="AF47" s="173">
        <v>235610.94437400001</v>
      </c>
      <c r="AG47" s="173">
        <v>1608473.4169189087</v>
      </c>
      <c r="AH47" s="173">
        <v>0.14699999999999999</v>
      </c>
      <c r="AI47" s="173">
        <f t="shared" si="17"/>
        <v>21624</v>
      </c>
      <c r="AJ47" s="109">
        <f t="shared" si="5"/>
        <v>3178.7279999999996</v>
      </c>
      <c r="AK47" s="397" t="s">
        <v>790</v>
      </c>
      <c r="AL47" s="264">
        <f>AJ136</f>
        <v>1985.634</v>
      </c>
      <c r="AN47" s="398" t="s">
        <v>790</v>
      </c>
      <c r="AO47" s="268">
        <f t="shared" si="15"/>
        <v>4911.5129416824639</v>
      </c>
    </row>
    <row r="48" spans="1:41" x14ac:dyDescent="0.3">
      <c r="A48" s="177">
        <v>44</v>
      </c>
      <c r="B48" s="170">
        <v>39069</v>
      </c>
      <c r="C48" s="21">
        <f>Input!U46</f>
        <v>39292</v>
      </c>
      <c r="D48" s="247">
        <v>28</v>
      </c>
      <c r="E48" s="24" t="s">
        <v>814</v>
      </c>
      <c r="F48" s="20">
        <v>28754.420999999998</v>
      </c>
      <c r="G48" s="173">
        <v>28754.420999999998</v>
      </c>
      <c r="H48" s="173">
        <v>1</v>
      </c>
      <c r="I48" s="109">
        <f>H48*$C$32</f>
        <v>43898</v>
      </c>
      <c r="J48" s="396" t="s">
        <v>791</v>
      </c>
      <c r="K48" s="39">
        <v>0</v>
      </c>
      <c r="L48" s="30"/>
      <c r="P48"/>
      <c r="U48" s="401" t="s">
        <v>791</v>
      </c>
      <c r="V48" s="402">
        <f t="shared" si="14"/>
        <v>6271.3178825495834</v>
      </c>
      <c r="W48" s="30"/>
      <c r="X48" s="177">
        <v>44</v>
      </c>
      <c r="Y48" s="170" t="s">
        <v>190</v>
      </c>
      <c r="Z48" s="363">
        <f>Input!V46</f>
        <v>306</v>
      </c>
      <c r="AA48" s="363">
        <f>Input!W46</f>
        <v>2493</v>
      </c>
      <c r="AB48" s="363">
        <f>Input!X46</f>
        <v>3929</v>
      </c>
      <c r="AC48" s="21">
        <f t="shared" si="3"/>
        <v>6728</v>
      </c>
      <c r="AD48" s="187">
        <v>20</v>
      </c>
      <c r="AE48" s="24" t="s">
        <v>803</v>
      </c>
      <c r="AF48" s="173">
        <v>45247.810092</v>
      </c>
      <c r="AG48" s="173">
        <v>1608473.4169189087</v>
      </c>
      <c r="AH48" s="173">
        <v>2.8000000000000001E-2</v>
      </c>
      <c r="AI48" s="173">
        <f t="shared" si="17"/>
        <v>21624</v>
      </c>
      <c r="AJ48" s="109">
        <f t="shared" si="5"/>
        <v>605.47199999999998</v>
      </c>
      <c r="AK48" s="397" t="s">
        <v>791</v>
      </c>
      <c r="AL48" s="264">
        <f>AJ137</f>
        <v>1164.415</v>
      </c>
      <c r="AN48" s="398" t="s">
        <v>791</v>
      </c>
      <c r="AO48" s="268">
        <f t="shared" si="15"/>
        <v>7435.7328825495833</v>
      </c>
    </row>
    <row r="49" spans="1:41" x14ac:dyDescent="0.3">
      <c r="A49" s="177">
        <v>45</v>
      </c>
      <c r="B49" s="173">
        <v>30370</v>
      </c>
      <c r="C49" s="21">
        <f>Input!U47</f>
        <v>43777</v>
      </c>
      <c r="D49" s="247">
        <v>29</v>
      </c>
      <c r="E49" s="24" t="s">
        <v>832</v>
      </c>
      <c r="F49" s="20">
        <v>12069.045999999993</v>
      </c>
      <c r="G49" s="173">
        <v>12069.046</v>
      </c>
      <c r="H49" s="173">
        <v>0.99999999999999944</v>
      </c>
      <c r="I49" s="109">
        <f>H49*$C$33</f>
        <v>17682.999999999989</v>
      </c>
      <c r="J49" s="396" t="s">
        <v>792</v>
      </c>
      <c r="K49" s="39">
        <v>0</v>
      </c>
      <c r="L49" s="30"/>
      <c r="P49"/>
      <c r="U49" s="401" t="s">
        <v>792</v>
      </c>
      <c r="V49" s="402">
        <f t="shared" si="14"/>
        <v>662.46315660735036</v>
      </c>
      <c r="W49" s="30"/>
      <c r="X49" s="177">
        <v>45</v>
      </c>
      <c r="Y49" s="170" t="s">
        <v>156</v>
      </c>
      <c r="Z49" s="363">
        <f>Input!V47</f>
        <v>55</v>
      </c>
      <c r="AA49" s="363">
        <f>Input!W47</f>
        <v>0</v>
      </c>
      <c r="AB49" s="363">
        <f>Input!X47</f>
        <v>4378</v>
      </c>
      <c r="AC49" s="21">
        <f t="shared" si="3"/>
        <v>4433</v>
      </c>
      <c r="AD49" s="187">
        <v>21</v>
      </c>
      <c r="AE49" s="24" t="s">
        <v>801</v>
      </c>
      <c r="AF49" s="173">
        <v>321357.91999892803</v>
      </c>
      <c r="AG49" s="173">
        <v>321357.91999892803</v>
      </c>
      <c r="AH49" s="173">
        <v>1</v>
      </c>
      <c r="AI49" s="173">
        <f>AC25</f>
        <v>3596</v>
      </c>
      <c r="AJ49" s="109">
        <f t="shared" si="5"/>
        <v>3596</v>
      </c>
      <c r="AK49" s="397" t="s">
        <v>792</v>
      </c>
      <c r="AL49" s="264">
        <f>AJ138</f>
        <v>61.285000000000004</v>
      </c>
      <c r="AN49" s="398" t="s">
        <v>792</v>
      </c>
      <c r="AO49" s="268">
        <f t="shared" si="15"/>
        <v>723.74815660735032</v>
      </c>
    </row>
    <row r="50" spans="1:41" x14ac:dyDescent="0.3">
      <c r="A50" s="239">
        <v>46</v>
      </c>
      <c r="B50" s="17"/>
      <c r="C50" s="21">
        <f>Input!U48</f>
        <v>0</v>
      </c>
      <c r="D50" s="247">
        <v>30</v>
      </c>
      <c r="E50" s="24" t="s">
        <v>834</v>
      </c>
      <c r="F50" s="20">
        <v>34007.364999999998</v>
      </c>
      <c r="G50" s="173">
        <v>34007.364999999998</v>
      </c>
      <c r="H50" s="173">
        <v>1</v>
      </c>
      <c r="I50" s="109">
        <f>H50*$C$34</f>
        <v>53817</v>
      </c>
      <c r="J50" s="396" t="s">
        <v>793</v>
      </c>
      <c r="K50" s="39">
        <v>0</v>
      </c>
      <c r="L50" s="30"/>
      <c r="P50"/>
      <c r="U50" s="401" t="s">
        <v>793</v>
      </c>
      <c r="V50" s="402">
        <f t="shared" si="14"/>
        <v>0</v>
      </c>
      <c r="W50" s="30"/>
      <c r="X50" s="177">
        <v>47</v>
      </c>
      <c r="Y50" s="170" t="s">
        <v>50</v>
      </c>
      <c r="Z50" s="173">
        <f>Input!V49</f>
        <v>402</v>
      </c>
      <c r="AA50" s="173">
        <f>Input!W49</f>
        <v>272</v>
      </c>
      <c r="AB50" s="173">
        <f>Input!X49</f>
        <v>11322</v>
      </c>
      <c r="AC50" s="21">
        <f t="shared" si="3"/>
        <v>11996</v>
      </c>
      <c r="AD50" s="187">
        <v>22</v>
      </c>
      <c r="AE50" s="24" t="s">
        <v>801</v>
      </c>
      <c r="AF50" s="173">
        <v>106058.093765</v>
      </c>
      <c r="AG50" s="173">
        <v>500959.66001988098</v>
      </c>
      <c r="AH50" s="173">
        <v>0.21199999999999999</v>
      </c>
      <c r="AI50" s="173">
        <f>$AC$26</f>
        <v>7370</v>
      </c>
      <c r="AJ50" s="109">
        <f t="shared" si="5"/>
        <v>1562.44</v>
      </c>
      <c r="AK50" s="397" t="s">
        <v>793</v>
      </c>
      <c r="AL50" s="264">
        <f>AJ139</f>
        <v>539.30799999999999</v>
      </c>
      <c r="AN50" s="398" t="s">
        <v>793</v>
      </c>
      <c r="AO50" s="268">
        <f t="shared" si="15"/>
        <v>539.30799999999999</v>
      </c>
    </row>
    <row r="51" spans="1:41" x14ac:dyDescent="0.3">
      <c r="A51" s="177">
        <v>47</v>
      </c>
      <c r="B51" s="173">
        <v>117259</v>
      </c>
      <c r="C51" s="21">
        <f>Input!U49</f>
        <v>113216</v>
      </c>
      <c r="D51" s="247">
        <v>31</v>
      </c>
      <c r="E51" s="24" t="s">
        <v>832</v>
      </c>
      <c r="F51" s="20">
        <v>38032.07900000002</v>
      </c>
      <c r="G51" s="173">
        <v>38418.985999999997</v>
      </c>
      <c r="H51" s="173">
        <v>0.99</v>
      </c>
      <c r="I51" s="109">
        <f>H51*$C$35</f>
        <v>89609.85</v>
      </c>
      <c r="J51" s="396" t="s">
        <v>794</v>
      </c>
      <c r="K51" s="39">
        <v>0</v>
      </c>
      <c r="L51" s="30"/>
      <c r="P51"/>
      <c r="U51" s="401" t="s">
        <v>794</v>
      </c>
      <c r="V51" s="402">
        <f t="shared" si="14"/>
        <v>618.29894616686022</v>
      </c>
      <c r="W51" s="30"/>
      <c r="X51" s="177">
        <v>48</v>
      </c>
      <c r="Y51" s="170" t="s">
        <v>63</v>
      </c>
      <c r="Z51" s="173">
        <f>Input!V50</f>
        <v>414</v>
      </c>
      <c r="AA51" s="173">
        <f>Input!W50</f>
        <v>0</v>
      </c>
      <c r="AB51" s="173">
        <f>Input!X50</f>
        <v>474</v>
      </c>
      <c r="AC51" s="21">
        <f t="shared" si="3"/>
        <v>888</v>
      </c>
      <c r="AD51" s="187">
        <v>22</v>
      </c>
      <c r="AE51" s="24" t="s">
        <v>804</v>
      </c>
      <c r="AF51" s="173">
        <v>342647.96076434897</v>
      </c>
      <c r="AG51" s="173">
        <v>500959.66001988098</v>
      </c>
      <c r="AH51" s="173">
        <v>0.68400000000000005</v>
      </c>
      <c r="AI51" s="173">
        <f t="shared" ref="AI51:AI52" si="18">$AC$26</f>
        <v>7370</v>
      </c>
      <c r="AJ51" s="109">
        <f t="shared" si="5"/>
        <v>5041.0800000000008</v>
      </c>
      <c r="AK51" s="397" t="s">
        <v>794</v>
      </c>
      <c r="AL51" s="264">
        <f>AJ130</f>
        <v>305.916</v>
      </c>
      <c r="AN51" s="398" t="s">
        <v>794</v>
      </c>
      <c r="AO51" s="268">
        <f t="shared" si="15"/>
        <v>924.21494616686027</v>
      </c>
    </row>
    <row r="52" spans="1:41" x14ac:dyDescent="0.3">
      <c r="A52" s="177">
        <v>48</v>
      </c>
      <c r="B52" s="170">
        <v>3977</v>
      </c>
      <c r="C52" s="21">
        <f>Input!U50</f>
        <v>4744</v>
      </c>
      <c r="D52" s="247">
        <v>31</v>
      </c>
      <c r="E52" s="24" t="s">
        <v>834</v>
      </c>
      <c r="F52" s="20">
        <v>386.90700000000004</v>
      </c>
      <c r="G52" s="173">
        <v>38418.985999999997</v>
      </c>
      <c r="H52" s="173">
        <v>0.01</v>
      </c>
      <c r="I52" s="109">
        <f t="shared" ref="I52:I53" si="19">H52*$C$35</f>
        <v>905.15</v>
      </c>
      <c r="J52" s="396" t="s">
        <v>795</v>
      </c>
      <c r="K52" s="39">
        <v>0</v>
      </c>
      <c r="L52" s="30"/>
      <c r="P52"/>
      <c r="U52" s="401" t="s">
        <v>795</v>
      </c>
      <c r="V52" s="402">
        <f t="shared" si="14"/>
        <v>3488.9726247987119</v>
      </c>
      <c r="W52" s="30"/>
      <c r="X52" s="177">
        <v>49</v>
      </c>
      <c r="Y52" s="170" t="s">
        <v>395</v>
      </c>
      <c r="Z52" s="173">
        <f>Input!V51</f>
        <v>2390</v>
      </c>
      <c r="AA52" s="173">
        <f>Input!W51</f>
        <v>0</v>
      </c>
      <c r="AB52" s="173">
        <f>Input!X51</f>
        <v>0</v>
      </c>
      <c r="AC52" s="21">
        <f t="shared" si="3"/>
        <v>2390</v>
      </c>
      <c r="AD52" s="187">
        <v>22</v>
      </c>
      <c r="AE52" s="24" t="s">
        <v>806</v>
      </c>
      <c r="AF52" s="173">
        <v>52253.605490531998</v>
      </c>
      <c r="AG52" s="173">
        <v>500959.66001988098</v>
      </c>
      <c r="AH52" s="173">
        <v>0.104</v>
      </c>
      <c r="AI52" s="173">
        <f t="shared" si="18"/>
        <v>7370</v>
      </c>
      <c r="AJ52" s="109">
        <f t="shared" si="5"/>
        <v>766.48</v>
      </c>
      <c r="AK52" s="397" t="s">
        <v>795</v>
      </c>
      <c r="AL52" s="264">
        <f>AJ131</f>
        <v>238.57599999999999</v>
      </c>
      <c r="AN52" s="398" t="s">
        <v>795</v>
      </c>
      <c r="AO52" s="268">
        <f t="shared" si="15"/>
        <v>3727.5486247987119</v>
      </c>
    </row>
    <row r="53" spans="1:41" x14ac:dyDescent="0.3">
      <c r="A53" s="177">
        <v>49</v>
      </c>
      <c r="B53" s="173">
        <v>154549</v>
      </c>
      <c r="C53" s="21">
        <f>Input!U51</f>
        <v>185739</v>
      </c>
      <c r="D53" s="247">
        <v>31</v>
      </c>
      <c r="E53" s="24" t="s">
        <v>837</v>
      </c>
      <c r="F53" s="231">
        <v>0</v>
      </c>
      <c r="G53" s="159">
        <v>0</v>
      </c>
      <c r="H53" s="159">
        <v>0</v>
      </c>
      <c r="I53" s="109">
        <f t="shared" si="19"/>
        <v>0</v>
      </c>
      <c r="J53" s="396" t="s">
        <v>796</v>
      </c>
      <c r="K53" s="39">
        <v>0</v>
      </c>
      <c r="L53" s="30"/>
      <c r="P53"/>
      <c r="U53" s="401" t="s">
        <v>796</v>
      </c>
      <c r="V53" s="402">
        <f t="shared" si="14"/>
        <v>7198.766301799873</v>
      </c>
      <c r="W53" s="30"/>
      <c r="X53" s="177">
        <v>50</v>
      </c>
      <c r="Y53" s="170" t="s">
        <v>156</v>
      </c>
      <c r="Z53" s="173">
        <f>Input!V52</f>
        <v>46</v>
      </c>
      <c r="AA53" s="173">
        <f>Input!W52</f>
        <v>0</v>
      </c>
      <c r="AB53" s="173">
        <f>Input!X52</f>
        <v>2971</v>
      </c>
      <c r="AC53" s="21">
        <f t="shared" si="3"/>
        <v>3017</v>
      </c>
      <c r="AD53" s="187">
        <v>23</v>
      </c>
      <c r="AE53" s="24" t="s">
        <v>751</v>
      </c>
      <c r="AF53" s="173">
        <v>1026023.713839751</v>
      </c>
      <c r="AG53" s="173">
        <v>1026023.713839751</v>
      </c>
      <c r="AH53" s="173">
        <v>1</v>
      </c>
      <c r="AI53" s="173">
        <f>AC27</f>
        <v>2036</v>
      </c>
      <c r="AJ53" s="109">
        <f t="shared" si="5"/>
        <v>2036</v>
      </c>
      <c r="AK53" s="397" t="s">
        <v>796</v>
      </c>
      <c r="AL53" s="264">
        <f>AJ132</f>
        <v>193.36200000000002</v>
      </c>
      <c r="AN53" s="398" t="s">
        <v>796</v>
      </c>
      <c r="AO53" s="268">
        <f t="shared" si="15"/>
        <v>7392.128301799873</v>
      </c>
    </row>
    <row r="54" spans="1:41" x14ac:dyDescent="0.3">
      <c r="A54" s="177">
        <v>50</v>
      </c>
      <c r="B54" s="173">
        <v>19094</v>
      </c>
      <c r="C54" s="21">
        <f>Input!U52</f>
        <v>29707</v>
      </c>
      <c r="D54" s="247">
        <v>32</v>
      </c>
      <c r="E54" s="24" t="s">
        <v>838</v>
      </c>
      <c r="F54" s="20">
        <v>49957.086000000003</v>
      </c>
      <c r="G54" s="173">
        <v>67226.63</v>
      </c>
      <c r="H54" s="173">
        <v>0.74299999999999999</v>
      </c>
      <c r="I54" s="109">
        <f>H54*$C$36</f>
        <v>82154.252999999997</v>
      </c>
      <c r="J54" s="396" t="s">
        <v>797</v>
      </c>
      <c r="K54" s="39">
        <v>0</v>
      </c>
      <c r="L54" s="30"/>
      <c r="P54"/>
      <c r="U54" s="401" t="s">
        <v>797</v>
      </c>
      <c r="V54" s="402">
        <f t="shared" si="14"/>
        <v>20779.261012250558</v>
      </c>
      <c r="W54" s="30"/>
      <c r="X54" s="177">
        <v>51</v>
      </c>
      <c r="Y54" s="170" t="s">
        <v>156</v>
      </c>
      <c r="Z54" s="173">
        <f>Input!V53</f>
        <v>111</v>
      </c>
      <c r="AA54" s="173">
        <f>Input!W53</f>
        <v>0</v>
      </c>
      <c r="AB54" s="173">
        <f>Input!X53</f>
        <v>4144</v>
      </c>
      <c r="AC54" s="21">
        <f t="shared" si="3"/>
        <v>4255</v>
      </c>
      <c r="AD54" s="187">
        <v>24</v>
      </c>
      <c r="AE54" s="24" t="s">
        <v>801</v>
      </c>
      <c r="AF54" s="173">
        <v>351407.51255807001</v>
      </c>
      <c r="AG54" s="173">
        <v>454847.24062707002</v>
      </c>
      <c r="AH54" s="173">
        <v>0.77300000000000002</v>
      </c>
      <c r="AI54" s="173">
        <f>$AC$28</f>
        <v>3367</v>
      </c>
      <c r="AJ54" s="109">
        <f t="shared" si="5"/>
        <v>2602.6910000000003</v>
      </c>
      <c r="AK54" s="397" t="s">
        <v>797</v>
      </c>
      <c r="AL54" s="264">
        <f>AJ133</f>
        <v>224.14600000000002</v>
      </c>
      <c r="AN54" s="398" t="s">
        <v>797</v>
      </c>
      <c r="AO54" s="268">
        <f t="shared" si="15"/>
        <v>21003.407012250558</v>
      </c>
    </row>
    <row r="55" spans="1:41" x14ac:dyDescent="0.3">
      <c r="A55" s="177">
        <v>51</v>
      </c>
      <c r="B55" s="173">
        <v>25406</v>
      </c>
      <c r="C55" s="21">
        <f>Input!U53</f>
        <v>41440</v>
      </c>
      <c r="D55" s="247">
        <v>32</v>
      </c>
      <c r="E55" s="24" t="s">
        <v>839</v>
      </c>
      <c r="F55" s="20">
        <v>17269.54400000002</v>
      </c>
      <c r="G55" s="173">
        <v>67226.63</v>
      </c>
      <c r="H55" s="173">
        <v>0.25700000000000001</v>
      </c>
      <c r="I55" s="109">
        <f>H55*$C$36</f>
        <v>28416.746999999999</v>
      </c>
      <c r="J55" s="396" t="s">
        <v>798</v>
      </c>
      <c r="K55" s="39">
        <v>0</v>
      </c>
      <c r="L55" s="30"/>
      <c r="P55"/>
      <c r="U55" s="401" t="s">
        <v>798</v>
      </c>
      <c r="V55" s="402">
        <f t="shared" si="14"/>
        <v>58120.100939684868</v>
      </c>
      <c r="W55" s="30"/>
      <c r="X55" s="177">
        <v>52</v>
      </c>
      <c r="Y55" s="170" t="s">
        <v>156</v>
      </c>
      <c r="Z55" s="173">
        <f>Input!V54</f>
        <v>37</v>
      </c>
      <c r="AA55" s="173">
        <f>Input!W54</f>
        <v>0</v>
      </c>
      <c r="AB55" s="173">
        <f>Input!X54</f>
        <v>528</v>
      </c>
      <c r="AC55" s="21">
        <f t="shared" si="3"/>
        <v>565</v>
      </c>
      <c r="AD55" s="187">
        <v>24</v>
      </c>
      <c r="AE55" s="24" t="s">
        <v>805</v>
      </c>
      <c r="AF55" s="173">
        <v>103439.728069</v>
      </c>
      <c r="AG55" s="173">
        <v>454847.24062707002</v>
      </c>
      <c r="AH55" s="173">
        <v>0.22700000000000001</v>
      </c>
      <c r="AI55" s="173">
        <f>$AC$28</f>
        <v>3367</v>
      </c>
      <c r="AJ55" s="109">
        <f t="shared" si="5"/>
        <v>764.30899999999997</v>
      </c>
      <c r="AK55" s="397" t="s">
        <v>798</v>
      </c>
      <c r="AL55" s="264">
        <f>AJ140</f>
        <v>1421.8120000000001</v>
      </c>
      <c r="AN55" s="398" t="s">
        <v>798</v>
      </c>
      <c r="AO55" s="268">
        <f t="shared" si="15"/>
        <v>59541.912939684866</v>
      </c>
    </row>
    <row r="56" spans="1:41" x14ac:dyDescent="0.3">
      <c r="A56" s="177">
        <v>52</v>
      </c>
      <c r="B56" s="173">
        <v>4171</v>
      </c>
      <c r="C56" s="21">
        <f>Input!U54</f>
        <v>5276</v>
      </c>
      <c r="D56" s="247">
        <v>33</v>
      </c>
      <c r="E56" s="24" t="s">
        <v>835</v>
      </c>
      <c r="F56" s="20">
        <v>21184.423999999999</v>
      </c>
      <c r="G56" s="173">
        <v>21184.423999999999</v>
      </c>
      <c r="H56" s="173">
        <v>1</v>
      </c>
      <c r="I56" s="109">
        <f>H56*$C$37</f>
        <v>14286</v>
      </c>
      <c r="J56" s="396" t="s">
        <v>799</v>
      </c>
      <c r="K56" s="39">
        <v>0</v>
      </c>
      <c r="L56" s="30"/>
      <c r="P56"/>
      <c r="U56" s="401" t="s">
        <v>799</v>
      </c>
      <c r="V56" s="402">
        <f t="shared" si="14"/>
        <v>0</v>
      </c>
      <c r="W56" s="30"/>
      <c r="X56" s="177">
        <v>53</v>
      </c>
      <c r="Y56" s="170" t="s">
        <v>156</v>
      </c>
      <c r="Z56" s="173">
        <f>Input!V55</f>
        <v>74</v>
      </c>
      <c r="AA56" s="173">
        <f>Input!W55</f>
        <v>0</v>
      </c>
      <c r="AB56" s="173">
        <f>Input!X55</f>
        <v>1927</v>
      </c>
      <c r="AC56" s="21">
        <f t="shared" si="3"/>
        <v>2001</v>
      </c>
      <c r="AD56" s="187">
        <v>25</v>
      </c>
      <c r="AE56" s="24" t="s">
        <v>802</v>
      </c>
      <c r="AF56" s="173">
        <v>470067.06733765546</v>
      </c>
      <c r="AG56" s="173">
        <v>516203.28805065545</v>
      </c>
      <c r="AH56" s="173">
        <v>0.91100000000000003</v>
      </c>
      <c r="AI56" s="173">
        <f>$AC$29</f>
        <v>2561</v>
      </c>
      <c r="AJ56" s="109">
        <f t="shared" si="5"/>
        <v>2333.0709999999999</v>
      </c>
      <c r="AK56" s="397" t="s">
        <v>799</v>
      </c>
      <c r="AL56" s="264">
        <f>AJ44</f>
        <v>100.422</v>
      </c>
      <c r="AN56" s="398" t="s">
        <v>799</v>
      </c>
      <c r="AO56" s="268">
        <f t="shared" si="15"/>
        <v>100.422</v>
      </c>
    </row>
    <row r="57" spans="1:41" x14ac:dyDescent="0.3">
      <c r="A57" s="177">
        <v>53</v>
      </c>
      <c r="B57" s="173">
        <v>13591</v>
      </c>
      <c r="C57" s="21">
        <f>Input!U55</f>
        <v>19273</v>
      </c>
      <c r="D57" s="247">
        <v>34</v>
      </c>
      <c r="E57" s="24" t="s">
        <v>836</v>
      </c>
      <c r="F57" s="20">
        <v>14293.498</v>
      </c>
      <c r="G57" s="173">
        <v>14293.498</v>
      </c>
      <c r="H57" s="173">
        <v>1</v>
      </c>
      <c r="I57" s="109">
        <f>H57*$C$38</f>
        <v>16060</v>
      </c>
      <c r="J57" s="396" t="s">
        <v>800</v>
      </c>
      <c r="K57" s="39">
        <f>I33</f>
        <v>17017.315000000002</v>
      </c>
      <c r="L57" s="30"/>
      <c r="P57"/>
      <c r="U57" s="401" t="s">
        <v>800</v>
      </c>
      <c r="V57" s="402">
        <f t="shared" ref="V57:V62" si="20">K57</f>
        <v>17017.315000000002</v>
      </c>
      <c r="W57" s="30"/>
      <c r="X57" s="177">
        <v>54</v>
      </c>
      <c r="Y57" s="170" t="s">
        <v>190</v>
      </c>
      <c r="Z57" s="173">
        <f>Input!V56</f>
        <v>102</v>
      </c>
      <c r="AA57" s="173">
        <f>Input!W56</f>
        <v>0</v>
      </c>
      <c r="AB57" s="173">
        <f>Input!X56</f>
        <v>2819</v>
      </c>
      <c r="AC57" s="21">
        <f t="shared" si="3"/>
        <v>2921</v>
      </c>
      <c r="AD57" s="187">
        <v>25</v>
      </c>
      <c r="AE57" s="24" t="s">
        <v>803</v>
      </c>
      <c r="AF57" s="173">
        <v>46136.220713000002</v>
      </c>
      <c r="AG57" s="173">
        <v>516203.28805065545</v>
      </c>
      <c r="AH57" s="173">
        <v>8.8999999999999996E-2</v>
      </c>
      <c r="AI57" s="173">
        <f>$AC$29</f>
        <v>2561</v>
      </c>
      <c r="AJ57" s="109">
        <f t="shared" si="5"/>
        <v>227.929</v>
      </c>
      <c r="AK57" s="397" t="s">
        <v>800</v>
      </c>
      <c r="AL57" s="264">
        <f>AJ45</f>
        <v>11871.576000000001</v>
      </c>
      <c r="AN57" s="398" t="s">
        <v>800</v>
      </c>
      <c r="AO57" s="268">
        <f t="shared" si="15"/>
        <v>28888.891000000003</v>
      </c>
    </row>
    <row r="58" spans="1:41" x14ac:dyDescent="0.3">
      <c r="A58" s="177">
        <v>54</v>
      </c>
      <c r="B58" s="170">
        <v>14678</v>
      </c>
      <c r="C58" s="21">
        <f>Input!U56</f>
        <v>28195</v>
      </c>
      <c r="D58" s="247">
        <v>35</v>
      </c>
      <c r="E58" s="24" t="s">
        <v>801</v>
      </c>
      <c r="F58" s="20">
        <v>22838.714999999986</v>
      </c>
      <c r="G58" s="173">
        <v>28136.831999999999</v>
      </c>
      <c r="H58" s="173">
        <v>0.81200000000000006</v>
      </c>
      <c r="I58" s="109">
        <f>H58*$C$39</f>
        <v>33684.196000000004</v>
      </c>
      <c r="J58" s="396" t="s">
        <v>801</v>
      </c>
      <c r="K58" s="39">
        <f>SUM(I34,I37,I38,I41,I58)</f>
        <v>179048.46999999994</v>
      </c>
      <c r="L58" s="30"/>
      <c r="P58"/>
      <c r="U58" s="401" t="s">
        <v>801</v>
      </c>
      <c r="V58" s="402">
        <f t="shared" si="20"/>
        <v>179048.46999999994</v>
      </c>
      <c r="W58" s="30"/>
      <c r="X58" s="177">
        <v>55</v>
      </c>
      <c r="Y58" s="170" t="s">
        <v>190</v>
      </c>
      <c r="Z58" s="173">
        <f>Input!V57</f>
        <v>186</v>
      </c>
      <c r="AA58" s="173">
        <f>Input!W57</f>
        <v>619</v>
      </c>
      <c r="AB58" s="173">
        <f>Input!X57</f>
        <v>267</v>
      </c>
      <c r="AC58" s="21">
        <f t="shared" si="3"/>
        <v>1072</v>
      </c>
      <c r="AD58" s="187">
        <v>26</v>
      </c>
      <c r="AE58" s="24" t="s">
        <v>803</v>
      </c>
      <c r="AF58" s="173">
        <v>535485.35027103999</v>
      </c>
      <c r="AG58" s="173">
        <v>535485.35027103999</v>
      </c>
      <c r="AH58" s="173">
        <v>1</v>
      </c>
      <c r="AI58" s="173">
        <f>AC30</f>
        <v>1828</v>
      </c>
      <c r="AJ58" s="109">
        <f t="shared" si="5"/>
        <v>1828</v>
      </c>
      <c r="AK58" s="397" t="s">
        <v>801</v>
      </c>
      <c r="AL58" s="264">
        <f>SUM(AJ46,AJ49,AJ50,AJ54,AJ70)</f>
        <v>15772.795000000002</v>
      </c>
      <c r="AN58" s="398" t="s">
        <v>801</v>
      </c>
      <c r="AO58" s="268">
        <f t="shared" si="15"/>
        <v>194821.26499999996</v>
      </c>
    </row>
    <row r="59" spans="1:41" x14ac:dyDescent="0.3">
      <c r="A59" s="177">
        <v>55</v>
      </c>
      <c r="B59" s="170">
        <v>1789</v>
      </c>
      <c r="C59" s="21">
        <f>Input!U57</f>
        <v>2674</v>
      </c>
      <c r="D59" s="247">
        <v>35</v>
      </c>
      <c r="E59" s="24" t="s">
        <v>802</v>
      </c>
      <c r="F59" s="20">
        <v>5298.1170000000011</v>
      </c>
      <c r="G59" s="173">
        <v>28136.831999999999</v>
      </c>
      <c r="H59" s="173">
        <v>0.188</v>
      </c>
      <c r="I59" s="109">
        <f>H59*$C$39</f>
        <v>7798.8040000000001</v>
      </c>
      <c r="J59" s="396" t="s">
        <v>802</v>
      </c>
      <c r="K59" s="39">
        <f>SUM(I35,I43,I46,I59)</f>
        <v>111626.55200000001</v>
      </c>
      <c r="L59" s="30"/>
      <c r="P59"/>
      <c r="U59" s="401" t="s">
        <v>802</v>
      </c>
      <c r="V59" s="402">
        <f t="shared" si="20"/>
        <v>111626.55200000001</v>
      </c>
      <c r="W59" s="30"/>
      <c r="X59" s="177">
        <v>56</v>
      </c>
      <c r="Y59" s="170" t="s">
        <v>190</v>
      </c>
      <c r="Z59" s="173">
        <f>Input!V58</f>
        <v>121</v>
      </c>
      <c r="AA59" s="173">
        <f>Input!W58</f>
        <v>0</v>
      </c>
      <c r="AB59" s="173">
        <f>Input!X58</f>
        <v>297</v>
      </c>
      <c r="AC59" s="21">
        <f t="shared" si="3"/>
        <v>418</v>
      </c>
      <c r="AD59" s="187">
        <v>27</v>
      </c>
      <c r="AE59" s="24" t="s">
        <v>802</v>
      </c>
      <c r="AF59" s="173">
        <v>42810.651918299998</v>
      </c>
      <c r="AG59" s="173">
        <v>275034.04736929998</v>
      </c>
      <c r="AH59" s="173">
        <v>0.156</v>
      </c>
      <c r="AI59" s="173">
        <f>$AC$31</f>
        <v>736</v>
      </c>
      <c r="AJ59" s="109">
        <f t="shared" si="5"/>
        <v>114.816</v>
      </c>
      <c r="AK59" s="397" t="s">
        <v>802</v>
      </c>
      <c r="AL59" s="264">
        <f>SUM(AJ47,AJ56,AJ59,AJ71)</f>
        <v>7143.1749999999993</v>
      </c>
      <c r="AN59" s="398" t="s">
        <v>802</v>
      </c>
      <c r="AO59" s="268">
        <f t="shared" si="15"/>
        <v>118769.72700000001</v>
      </c>
    </row>
    <row r="60" spans="1:41" x14ac:dyDescent="0.3">
      <c r="A60" s="177">
        <v>56</v>
      </c>
      <c r="B60" s="170">
        <v>2173</v>
      </c>
      <c r="C60" s="21">
        <f>Input!U58</f>
        <v>2969</v>
      </c>
      <c r="D60" s="247">
        <v>36</v>
      </c>
      <c r="E60" s="24" t="s">
        <v>807</v>
      </c>
      <c r="F60" s="20">
        <v>56.653999999999996</v>
      </c>
      <c r="G60" s="173">
        <v>8360.9830000000002</v>
      </c>
      <c r="H60" s="173">
        <v>7.0000000000000001E-3</v>
      </c>
      <c r="I60" s="109">
        <f>H60*$C$40</f>
        <v>125.21600000000001</v>
      </c>
      <c r="J60" s="396" t="s">
        <v>803</v>
      </c>
      <c r="K60" s="39">
        <f>SUM(I36,I44,I45,I47)</f>
        <v>73184.456000000006</v>
      </c>
      <c r="L60" s="30"/>
      <c r="P60"/>
      <c r="U60" s="401" t="s">
        <v>803</v>
      </c>
      <c r="V60" s="402">
        <f t="shared" si="20"/>
        <v>73184.456000000006</v>
      </c>
      <c r="W60" s="30"/>
      <c r="X60" s="177">
        <v>57</v>
      </c>
      <c r="Y60" s="170" t="s">
        <v>190</v>
      </c>
      <c r="Z60" s="173">
        <f>Input!V59</f>
        <v>65</v>
      </c>
      <c r="AA60" s="173">
        <f>Input!W59</f>
        <v>0</v>
      </c>
      <c r="AB60" s="173">
        <f>Input!X59</f>
        <v>1357</v>
      </c>
      <c r="AC60" s="21">
        <f t="shared" si="3"/>
        <v>1422</v>
      </c>
      <c r="AD60" s="187">
        <v>27</v>
      </c>
      <c r="AE60" s="24" t="s">
        <v>803</v>
      </c>
      <c r="AF60" s="173">
        <v>232223.39545099999</v>
      </c>
      <c r="AG60" s="173">
        <v>275034.04736929998</v>
      </c>
      <c r="AH60" s="173">
        <v>0.84399999999999997</v>
      </c>
      <c r="AI60" s="173">
        <f>$AC$31</f>
        <v>736</v>
      </c>
      <c r="AJ60" s="109">
        <f t="shared" si="5"/>
        <v>621.18399999999997</v>
      </c>
      <c r="AK60" s="397" t="s">
        <v>803</v>
      </c>
      <c r="AL60" s="264">
        <f>SUM(AJ48,AJ57,AJ58,AJ60)</f>
        <v>3282.585</v>
      </c>
      <c r="AN60" s="398" t="s">
        <v>803</v>
      </c>
      <c r="AO60" s="268">
        <f t="shared" si="15"/>
        <v>76467.041000000012</v>
      </c>
    </row>
    <row r="61" spans="1:41" x14ac:dyDescent="0.3">
      <c r="A61" s="177">
        <v>57</v>
      </c>
      <c r="B61" s="170">
        <v>10537</v>
      </c>
      <c r="C61" s="21">
        <f>Input!U59</f>
        <v>13565</v>
      </c>
      <c r="D61" s="247">
        <v>36</v>
      </c>
      <c r="E61" s="24" t="s">
        <v>808</v>
      </c>
      <c r="F61" s="20">
        <v>8304.3289999999979</v>
      </c>
      <c r="G61" s="173">
        <v>8360.9830000000002</v>
      </c>
      <c r="H61" s="173">
        <v>0.99299999999999999</v>
      </c>
      <c r="I61" s="109">
        <f>H61*$C$40</f>
        <v>17762.784</v>
      </c>
      <c r="J61" s="396" t="s">
        <v>804</v>
      </c>
      <c r="K61" s="39">
        <f>I39</f>
        <v>64313.314999999995</v>
      </c>
      <c r="L61" s="30"/>
      <c r="P61"/>
      <c r="U61" s="401" t="s">
        <v>804</v>
      </c>
      <c r="V61" s="402">
        <f t="shared" si="20"/>
        <v>64313.314999999995</v>
      </c>
      <c r="W61" s="30"/>
      <c r="X61" s="177">
        <v>58</v>
      </c>
      <c r="Y61" s="170" t="s">
        <v>190</v>
      </c>
      <c r="Z61" s="173">
        <f>Input!V60</f>
        <v>149</v>
      </c>
      <c r="AA61" s="173">
        <f>Input!W60</f>
        <v>0</v>
      </c>
      <c r="AB61" s="173">
        <f>Input!X60</f>
        <v>5336</v>
      </c>
      <c r="AC61" s="21">
        <f t="shared" si="3"/>
        <v>5485</v>
      </c>
      <c r="AD61" s="187">
        <v>28</v>
      </c>
      <c r="AE61" s="24" t="s">
        <v>814</v>
      </c>
      <c r="AF61" s="173">
        <v>705500.02902618109</v>
      </c>
      <c r="AG61" s="173">
        <v>705500.02902618109</v>
      </c>
      <c r="AH61" s="173">
        <v>1</v>
      </c>
      <c r="AI61" s="173">
        <f>AC32</f>
        <v>4574</v>
      </c>
      <c r="AJ61" s="109">
        <f t="shared" si="5"/>
        <v>4574</v>
      </c>
      <c r="AK61" s="397" t="s">
        <v>804</v>
      </c>
      <c r="AL61" s="264">
        <f>AJ51</f>
        <v>5041.0800000000008</v>
      </c>
      <c r="AN61" s="398" t="s">
        <v>804</v>
      </c>
      <c r="AO61" s="268">
        <f t="shared" si="15"/>
        <v>69354.39499999999</v>
      </c>
    </row>
    <row r="62" spans="1:41" x14ac:dyDescent="0.3">
      <c r="A62" s="177">
        <v>58</v>
      </c>
      <c r="B62" s="170">
        <v>34551</v>
      </c>
      <c r="C62" s="21">
        <f>Input!U60</f>
        <v>53358</v>
      </c>
      <c r="D62" s="247">
        <v>37</v>
      </c>
      <c r="E62" s="24" t="s">
        <v>809</v>
      </c>
      <c r="F62" s="20">
        <v>11858.444</v>
      </c>
      <c r="G62" s="173">
        <v>11858.444</v>
      </c>
      <c r="H62" s="173">
        <v>1</v>
      </c>
      <c r="I62" s="109">
        <f>H62*$C$41</f>
        <v>27025</v>
      </c>
      <c r="J62" s="396" t="s">
        <v>805</v>
      </c>
      <c r="K62" s="39">
        <f>I42</f>
        <v>13917.484</v>
      </c>
      <c r="P62"/>
      <c r="U62" s="401" t="s">
        <v>805</v>
      </c>
      <c r="V62" s="402">
        <f t="shared" si="20"/>
        <v>13917.484</v>
      </c>
      <c r="W62" s="30"/>
      <c r="X62" s="177">
        <v>59</v>
      </c>
      <c r="Y62" s="170" t="s">
        <v>167</v>
      </c>
      <c r="Z62" s="173">
        <f>Input!V61</f>
        <v>224</v>
      </c>
      <c r="AA62" s="173">
        <f>Input!W61</f>
        <v>0</v>
      </c>
      <c r="AB62" s="173">
        <f>Input!X61</f>
        <v>5856</v>
      </c>
      <c r="AC62" s="21">
        <f t="shared" si="3"/>
        <v>6080</v>
      </c>
      <c r="AD62" s="187">
        <v>29</v>
      </c>
      <c r="AE62" s="24" t="s">
        <v>832</v>
      </c>
      <c r="AF62" s="173">
        <v>489915.38676020002</v>
      </c>
      <c r="AG62" s="173">
        <v>489915.38676020002</v>
      </c>
      <c r="AH62" s="173">
        <v>1</v>
      </c>
      <c r="AI62" s="173">
        <f>AC33</f>
        <v>2425</v>
      </c>
      <c r="AJ62" s="109">
        <f t="shared" si="5"/>
        <v>2425</v>
      </c>
      <c r="AK62" s="397" t="s">
        <v>805</v>
      </c>
      <c r="AL62" s="264">
        <f>AJ55</f>
        <v>764.30899999999997</v>
      </c>
      <c r="AN62" s="398" t="s">
        <v>805</v>
      </c>
      <c r="AO62" s="268">
        <f t="shared" si="15"/>
        <v>14681.793</v>
      </c>
    </row>
    <row r="63" spans="1:41" x14ac:dyDescent="0.3">
      <c r="A63" s="177">
        <v>59</v>
      </c>
      <c r="B63" s="173">
        <v>33786</v>
      </c>
      <c r="C63" s="21">
        <f>Input!U61</f>
        <v>58557</v>
      </c>
      <c r="D63" s="247">
        <v>38</v>
      </c>
      <c r="E63" s="24" t="s">
        <v>810</v>
      </c>
      <c r="F63" s="20">
        <v>33463.646000000015</v>
      </c>
      <c r="G63" s="173">
        <v>33463.646000000001</v>
      </c>
      <c r="H63" s="173">
        <v>1.0000000000000004</v>
      </c>
      <c r="I63" s="109">
        <f>H63*$C$42</f>
        <v>66937.000000000029</v>
      </c>
      <c r="J63" s="396" t="s">
        <v>806</v>
      </c>
      <c r="K63" s="39">
        <v>0</v>
      </c>
      <c r="P63"/>
      <c r="U63" s="401" t="s">
        <v>806</v>
      </c>
      <c r="V63" s="402">
        <v>0</v>
      </c>
      <c r="W63" s="30"/>
      <c r="X63" s="177">
        <v>60</v>
      </c>
      <c r="Y63" s="170" t="s">
        <v>295</v>
      </c>
      <c r="Z63" s="173">
        <f>Input!V62</f>
        <v>197</v>
      </c>
      <c r="AA63" s="173">
        <f>Input!W62</f>
        <v>0</v>
      </c>
      <c r="AB63" s="173">
        <f>Input!X62</f>
        <v>3740</v>
      </c>
      <c r="AC63" s="21">
        <f t="shared" si="3"/>
        <v>3937</v>
      </c>
      <c r="AD63" s="187">
        <v>30</v>
      </c>
      <c r="AE63" s="24" t="s">
        <v>834</v>
      </c>
      <c r="AF63" s="173">
        <v>732946.11119426682</v>
      </c>
      <c r="AG63" s="173">
        <v>732946.11119426682</v>
      </c>
      <c r="AH63" s="173">
        <v>1</v>
      </c>
      <c r="AI63" s="173">
        <f>AC34</f>
        <v>5843</v>
      </c>
      <c r="AJ63" s="109">
        <f t="shared" si="5"/>
        <v>5843</v>
      </c>
      <c r="AK63" s="397" t="s">
        <v>806</v>
      </c>
      <c r="AL63" s="264">
        <f>AJ52</f>
        <v>766.48</v>
      </c>
      <c r="AN63" s="398" t="s">
        <v>806</v>
      </c>
      <c r="AO63" s="268">
        <f t="shared" si="15"/>
        <v>766.48</v>
      </c>
    </row>
    <row r="64" spans="1:41" x14ac:dyDescent="0.3">
      <c r="A64" s="177">
        <v>60</v>
      </c>
      <c r="B64" s="170">
        <v>32879</v>
      </c>
      <c r="C64" s="21">
        <f>Input!U62</f>
        <v>37396</v>
      </c>
      <c r="D64" s="247">
        <v>39</v>
      </c>
      <c r="E64" s="24" t="s">
        <v>811</v>
      </c>
      <c r="F64" s="20">
        <v>18548.324000000001</v>
      </c>
      <c r="G64" s="173">
        <v>18548.324000000001</v>
      </c>
      <c r="H64" s="173">
        <v>1</v>
      </c>
      <c r="I64" s="109">
        <f>H64*$C$43</f>
        <v>32085</v>
      </c>
      <c r="J64" s="396" t="s">
        <v>807</v>
      </c>
      <c r="K64" s="39">
        <f>SUM(I60,I81,I82,I83,I84,I92)</f>
        <v>96621.585999999981</v>
      </c>
      <c r="P64"/>
      <c r="U64" s="401" t="s">
        <v>807</v>
      </c>
      <c r="V64" s="402">
        <f t="shared" ref="V64:V78" si="21">K64</f>
        <v>96621.585999999981</v>
      </c>
      <c r="W64" s="30"/>
      <c r="X64" s="177">
        <v>61</v>
      </c>
      <c r="Y64" s="170" t="s">
        <v>295</v>
      </c>
      <c r="Z64" s="173">
        <f>Input!V63</f>
        <v>37</v>
      </c>
      <c r="AA64" s="173">
        <f>Input!W63</f>
        <v>0</v>
      </c>
      <c r="AB64" s="173">
        <f>Input!X63</f>
        <v>537</v>
      </c>
      <c r="AC64" s="21">
        <f t="shared" si="3"/>
        <v>574</v>
      </c>
      <c r="AD64" s="187">
        <v>31</v>
      </c>
      <c r="AE64" s="24" t="s">
        <v>832</v>
      </c>
      <c r="AF64" s="173">
        <v>397532.58450199995</v>
      </c>
      <c r="AG64" s="173">
        <v>397532.58450199995</v>
      </c>
      <c r="AH64" s="173">
        <v>1</v>
      </c>
      <c r="AI64" s="173">
        <f>AC35</f>
        <v>9311</v>
      </c>
      <c r="AJ64" s="109">
        <f t="shared" si="5"/>
        <v>9311</v>
      </c>
      <c r="AK64" s="397" t="s">
        <v>807</v>
      </c>
      <c r="AL64" s="264">
        <f>SUM(AJ100,AJ101,AJ102,AJ103)</f>
        <v>9838</v>
      </c>
      <c r="AN64" s="398" t="s">
        <v>807</v>
      </c>
      <c r="AO64" s="268">
        <f t="shared" si="15"/>
        <v>106459.58599999998</v>
      </c>
    </row>
    <row r="65" spans="1:41" s="78" customFormat="1" x14ac:dyDescent="0.3">
      <c r="A65" s="187">
        <v>61</v>
      </c>
      <c r="B65" s="173">
        <v>3403</v>
      </c>
      <c r="C65" s="21">
        <f>Input!U63</f>
        <v>5370</v>
      </c>
      <c r="D65" s="247">
        <v>40</v>
      </c>
      <c r="E65" s="24" t="s">
        <v>813</v>
      </c>
      <c r="F65" s="20">
        <v>16712.243000000009</v>
      </c>
      <c r="G65" s="173">
        <v>106852.568</v>
      </c>
      <c r="H65" s="173">
        <v>0.157</v>
      </c>
      <c r="I65" s="109">
        <f>H65*$C$44</f>
        <v>24120.851999999999</v>
      </c>
      <c r="J65" s="396" t="s">
        <v>808</v>
      </c>
      <c r="K65" s="39">
        <f>I61</f>
        <v>17762.784</v>
      </c>
      <c r="L65" s="81"/>
      <c r="T65" s="81"/>
      <c r="U65" s="401" t="s">
        <v>808</v>
      </c>
      <c r="V65" s="402">
        <f t="shared" si="21"/>
        <v>17762.784</v>
      </c>
      <c r="W65" s="30"/>
      <c r="X65" s="187">
        <v>62</v>
      </c>
      <c r="Y65" s="173" t="s">
        <v>167</v>
      </c>
      <c r="Z65" s="173">
        <f>Input!V64</f>
        <v>237</v>
      </c>
      <c r="AA65" s="173">
        <f>Input!W64</f>
        <v>342</v>
      </c>
      <c r="AB65" s="173">
        <f>Input!X64</f>
        <v>3193</v>
      </c>
      <c r="AC65" s="21">
        <f t="shared" si="3"/>
        <v>3772</v>
      </c>
      <c r="AD65" s="187">
        <v>32</v>
      </c>
      <c r="AE65" s="24" t="s">
        <v>837</v>
      </c>
      <c r="AF65" s="173">
        <v>101842.29203862</v>
      </c>
      <c r="AG65" s="173">
        <v>752072.02785942995</v>
      </c>
      <c r="AH65" s="173">
        <v>0.13600000000000001</v>
      </c>
      <c r="AI65" s="173">
        <f>$AC$36</f>
        <v>15251</v>
      </c>
      <c r="AJ65" s="109">
        <f t="shared" si="5"/>
        <v>2074.136</v>
      </c>
      <c r="AK65" s="397" t="s">
        <v>808</v>
      </c>
      <c r="AL65" s="264">
        <f>AJ72</f>
        <v>1854</v>
      </c>
      <c r="AM65" s="81"/>
      <c r="AN65" s="398" t="s">
        <v>808</v>
      </c>
      <c r="AO65" s="268">
        <f t="shared" si="15"/>
        <v>19616.784</v>
      </c>
    </row>
    <row r="66" spans="1:41" x14ac:dyDescent="0.3">
      <c r="A66" s="177">
        <v>62</v>
      </c>
      <c r="B66" s="173">
        <v>16503</v>
      </c>
      <c r="C66" s="21">
        <f>Input!U64</f>
        <v>31927</v>
      </c>
      <c r="D66" s="247">
        <v>40</v>
      </c>
      <c r="E66" s="24" t="s">
        <v>815</v>
      </c>
      <c r="F66" s="20">
        <v>40198.585999999988</v>
      </c>
      <c r="G66" s="173">
        <v>106852.568</v>
      </c>
      <c r="H66" s="173">
        <v>0.376</v>
      </c>
      <c r="I66" s="109">
        <f t="shared" ref="I66:I67" si="22">H66*$C$44</f>
        <v>57767.135999999999</v>
      </c>
      <c r="J66" s="396" t="s">
        <v>809</v>
      </c>
      <c r="K66" s="39">
        <f>I62</f>
        <v>27025</v>
      </c>
      <c r="P66"/>
      <c r="U66" s="401" t="s">
        <v>809</v>
      </c>
      <c r="V66" s="402">
        <f t="shared" si="21"/>
        <v>27025</v>
      </c>
      <c r="W66" s="30"/>
      <c r="X66" s="177">
        <v>63</v>
      </c>
      <c r="Y66" s="170" t="s">
        <v>295</v>
      </c>
      <c r="Z66" s="173">
        <f>Input!V65</f>
        <v>74</v>
      </c>
      <c r="AA66" s="173">
        <f>Input!W65</f>
        <v>84</v>
      </c>
      <c r="AB66" s="173">
        <f>Input!X65</f>
        <v>706</v>
      </c>
      <c r="AC66" s="21">
        <f t="shared" si="3"/>
        <v>864</v>
      </c>
      <c r="AD66" s="187">
        <v>32</v>
      </c>
      <c r="AE66" s="24" t="s">
        <v>838</v>
      </c>
      <c r="AF66" s="173">
        <v>410889.78035412997</v>
      </c>
      <c r="AG66" s="173">
        <v>752072.02785942995</v>
      </c>
      <c r="AH66" s="173">
        <v>0.54600000000000004</v>
      </c>
      <c r="AI66" s="173">
        <f t="shared" ref="AI66:AI67" si="23">$AC$36</f>
        <v>15251</v>
      </c>
      <c r="AJ66" s="109">
        <f t="shared" si="5"/>
        <v>8327.0460000000003</v>
      </c>
      <c r="AK66" s="397" t="s">
        <v>809</v>
      </c>
      <c r="AL66" s="264">
        <f>AJ73</f>
        <v>2794</v>
      </c>
      <c r="AN66" s="398" t="s">
        <v>809</v>
      </c>
      <c r="AO66" s="268">
        <f t="shared" si="15"/>
        <v>29819</v>
      </c>
    </row>
    <row r="67" spans="1:41" x14ac:dyDescent="0.3">
      <c r="A67" s="177">
        <v>63</v>
      </c>
      <c r="B67" s="170">
        <v>2864</v>
      </c>
      <c r="C67" s="21">
        <f>Input!U65</f>
        <v>7065</v>
      </c>
      <c r="D67" s="247">
        <v>40</v>
      </c>
      <c r="E67" s="24" t="s">
        <v>816</v>
      </c>
      <c r="F67" s="20">
        <v>49941.739000000001</v>
      </c>
      <c r="G67" s="173">
        <v>106852.568</v>
      </c>
      <c r="H67" s="173">
        <v>0.46700000000000003</v>
      </c>
      <c r="I67" s="109">
        <f t="shared" si="22"/>
        <v>71748.012000000002</v>
      </c>
      <c r="J67" s="396" t="s">
        <v>810</v>
      </c>
      <c r="K67" s="39">
        <f>I63</f>
        <v>66937.000000000029</v>
      </c>
      <c r="P67"/>
      <c r="U67" s="401" t="s">
        <v>810</v>
      </c>
      <c r="V67" s="402">
        <f t="shared" si="21"/>
        <v>66937.000000000029</v>
      </c>
      <c r="W67" s="30"/>
      <c r="X67" s="177">
        <v>64</v>
      </c>
      <c r="Y67" s="170" t="s">
        <v>63</v>
      </c>
      <c r="Z67" s="173">
        <f>Input!V66</f>
        <v>2070</v>
      </c>
      <c r="AA67" s="173">
        <f>Input!W66</f>
        <v>1315</v>
      </c>
      <c r="AB67" s="173">
        <f>Input!X66</f>
        <v>8420</v>
      </c>
      <c r="AC67" s="21">
        <f t="shared" si="3"/>
        <v>11805</v>
      </c>
      <c r="AD67" s="187">
        <v>32</v>
      </c>
      <c r="AE67" s="24" t="s">
        <v>839</v>
      </c>
      <c r="AF67" s="173">
        <v>239339.95546668</v>
      </c>
      <c r="AG67" s="173">
        <v>752072.02785942995</v>
      </c>
      <c r="AH67" s="173">
        <v>0.318</v>
      </c>
      <c r="AI67" s="173">
        <f t="shared" si="23"/>
        <v>15251</v>
      </c>
      <c r="AJ67" s="109">
        <f t="shared" si="5"/>
        <v>4849.8180000000002</v>
      </c>
      <c r="AK67" s="397" t="s">
        <v>810</v>
      </c>
      <c r="AL67" s="264">
        <f>AJ74</f>
        <v>6832</v>
      </c>
      <c r="AN67" s="398" t="s">
        <v>810</v>
      </c>
      <c r="AO67" s="268">
        <f t="shared" si="15"/>
        <v>73769.000000000029</v>
      </c>
    </row>
    <row r="68" spans="1:41" x14ac:dyDescent="0.3">
      <c r="A68" s="177">
        <v>64</v>
      </c>
      <c r="B68" s="170">
        <v>98181</v>
      </c>
      <c r="C68" s="21">
        <f>Input!U66</f>
        <v>169640</v>
      </c>
      <c r="D68" s="247">
        <v>41</v>
      </c>
      <c r="E68" s="24" t="s">
        <v>817</v>
      </c>
      <c r="F68" s="20">
        <v>65418.548999999999</v>
      </c>
      <c r="G68" s="173">
        <v>65418.548999999999</v>
      </c>
      <c r="H68" s="173">
        <v>1</v>
      </c>
      <c r="I68" s="109">
        <f>H68*$C$45</f>
        <v>172757</v>
      </c>
      <c r="J68" s="396" t="s">
        <v>811</v>
      </c>
      <c r="K68" s="39">
        <f>SUM(I64,I75,I107,I110)</f>
        <v>286094</v>
      </c>
      <c r="P68"/>
      <c r="U68" s="401" t="s">
        <v>811</v>
      </c>
      <c r="V68" s="402">
        <f t="shared" si="21"/>
        <v>286094</v>
      </c>
      <c r="W68" s="30"/>
      <c r="X68" s="177">
        <v>65</v>
      </c>
      <c r="Y68" s="170" t="s">
        <v>395</v>
      </c>
      <c r="Z68" s="173">
        <f>Input!V67</f>
        <v>3900</v>
      </c>
      <c r="AA68" s="173">
        <f>Input!W67</f>
        <v>42</v>
      </c>
      <c r="AB68" s="173">
        <f>Input!X67</f>
        <v>0</v>
      </c>
      <c r="AC68" s="21">
        <f t="shared" si="3"/>
        <v>3942</v>
      </c>
      <c r="AD68" s="187">
        <v>33</v>
      </c>
      <c r="AE68" s="24" t="s">
        <v>835</v>
      </c>
      <c r="AF68" s="173">
        <v>268289.16230272019</v>
      </c>
      <c r="AG68" s="173">
        <v>268289.16230272019</v>
      </c>
      <c r="AH68" s="173">
        <v>1</v>
      </c>
      <c r="AI68" s="173">
        <f>AC37</f>
        <v>1757</v>
      </c>
      <c r="AJ68" s="109">
        <f t="shared" si="5"/>
        <v>1757</v>
      </c>
      <c r="AK68" s="397" t="s">
        <v>811</v>
      </c>
      <c r="AL68" s="264">
        <f>SUM(AJ75,AJ87,AJ143,AJ146)</f>
        <v>28154</v>
      </c>
      <c r="AN68" s="398" t="s">
        <v>811</v>
      </c>
      <c r="AO68" s="268">
        <f t="shared" si="15"/>
        <v>314248</v>
      </c>
    </row>
    <row r="69" spans="1:41" x14ac:dyDescent="0.3">
      <c r="A69" s="177">
        <v>65</v>
      </c>
      <c r="B69" s="173">
        <v>395650</v>
      </c>
      <c r="C69" s="21">
        <f>Input!U67</f>
        <v>416075</v>
      </c>
      <c r="D69" s="247">
        <v>42</v>
      </c>
      <c r="E69" s="24" t="s">
        <v>816</v>
      </c>
      <c r="F69" s="20">
        <v>5647.9759999999997</v>
      </c>
      <c r="G69" s="173">
        <v>5647.9759999999997</v>
      </c>
      <c r="H69" s="173">
        <v>1</v>
      </c>
      <c r="I69" s="109">
        <f>H69*$C$46</f>
        <v>18650</v>
      </c>
      <c r="J69" s="396" t="s">
        <v>812</v>
      </c>
      <c r="K69" s="39">
        <f>I94</f>
        <v>20670.620999999999</v>
      </c>
      <c r="P69"/>
      <c r="U69" s="401" t="s">
        <v>812</v>
      </c>
      <c r="V69" s="402">
        <f t="shared" si="21"/>
        <v>20670.620999999999</v>
      </c>
      <c r="W69" s="30"/>
      <c r="X69" s="177">
        <v>66</v>
      </c>
      <c r="Y69" s="170" t="s">
        <v>108</v>
      </c>
      <c r="Z69" s="173">
        <f>Input!V68</f>
        <v>540</v>
      </c>
      <c r="AA69" s="173">
        <f>Input!W68</f>
        <v>422</v>
      </c>
      <c r="AB69" s="173">
        <f>Input!X68</f>
        <v>0</v>
      </c>
      <c r="AC69" s="21">
        <f t="shared" si="3"/>
        <v>962</v>
      </c>
      <c r="AD69" s="187">
        <v>34</v>
      </c>
      <c r="AE69" s="24" t="s">
        <v>836</v>
      </c>
      <c r="AF69" s="173">
        <v>476812.82772857003</v>
      </c>
      <c r="AG69" s="173">
        <v>476812.82772857003</v>
      </c>
      <c r="AH69" s="173">
        <v>1</v>
      </c>
      <c r="AI69" s="173">
        <f>AC38</f>
        <v>2716</v>
      </c>
      <c r="AJ69" s="109">
        <f t="shared" si="5"/>
        <v>2716</v>
      </c>
      <c r="AK69" s="397" t="s">
        <v>812</v>
      </c>
      <c r="AL69" s="264">
        <f>AJ113</f>
        <v>3410.88</v>
      </c>
      <c r="AN69" s="398" t="s">
        <v>812</v>
      </c>
      <c r="AO69" s="268">
        <f t="shared" ref="AO69:AO96" si="24">SUM(V69,AL69)</f>
        <v>24081.501</v>
      </c>
    </row>
    <row r="70" spans="1:41" x14ac:dyDescent="0.3">
      <c r="A70" s="177">
        <v>66</v>
      </c>
      <c r="B70" s="170">
        <v>27181</v>
      </c>
      <c r="C70" s="21">
        <f>Input!U68</f>
        <v>33545</v>
      </c>
      <c r="D70" s="247">
        <v>43</v>
      </c>
      <c r="E70" s="24" t="s">
        <v>828</v>
      </c>
      <c r="F70" s="20">
        <v>18951.115000000005</v>
      </c>
      <c r="G70" s="173">
        <v>26577.342000000001</v>
      </c>
      <c r="H70" s="173">
        <v>0.71299999999999997</v>
      </c>
      <c r="I70" s="109">
        <f>H70*$C$47</f>
        <v>29351.358</v>
      </c>
      <c r="J70" s="396" t="s">
        <v>813</v>
      </c>
      <c r="K70" s="39">
        <f>SUM(I65,I95,I98)</f>
        <v>93934.231</v>
      </c>
      <c r="P70"/>
      <c r="U70" s="401" t="s">
        <v>813</v>
      </c>
      <c r="V70" s="402">
        <f t="shared" si="21"/>
        <v>93934.231</v>
      </c>
      <c r="W70" s="30"/>
      <c r="X70" s="177">
        <v>67</v>
      </c>
      <c r="Y70" s="170" t="s">
        <v>108</v>
      </c>
      <c r="Z70" s="173">
        <f>Input!V69</f>
        <v>2236</v>
      </c>
      <c r="AA70" s="173">
        <f>Input!W69</f>
        <v>2250</v>
      </c>
      <c r="AB70" s="173">
        <f>Input!X69</f>
        <v>7771</v>
      </c>
      <c r="AC70" s="21">
        <f t="shared" ref="AC70:AC81" si="25">SUM(Z70:AB70)</f>
        <v>12257</v>
      </c>
      <c r="AD70" s="187">
        <v>35</v>
      </c>
      <c r="AE70" s="24" t="s">
        <v>801</v>
      </c>
      <c r="AF70" s="173">
        <v>354640.71332888416</v>
      </c>
      <c r="AG70" s="173">
        <v>618119.0414864812</v>
      </c>
      <c r="AH70" s="173">
        <v>0.57399999999999995</v>
      </c>
      <c r="AI70" s="173">
        <f>$AC$39</f>
        <v>3560</v>
      </c>
      <c r="AJ70" s="109">
        <f t="shared" ref="AJ70:AJ133" si="26">AI70*AH70</f>
        <v>2043.4399999999998</v>
      </c>
      <c r="AK70" s="397" t="s">
        <v>813</v>
      </c>
      <c r="AL70" s="264">
        <f>SUM(AJ76,AJ114,AJ117)</f>
        <v>8886.4959999999992</v>
      </c>
      <c r="AN70" s="398" t="s">
        <v>813</v>
      </c>
      <c r="AO70" s="268">
        <f t="shared" si="24"/>
        <v>102820.727</v>
      </c>
    </row>
    <row r="71" spans="1:41" x14ac:dyDescent="0.3">
      <c r="A71" s="177">
        <v>67</v>
      </c>
      <c r="B71" s="170">
        <v>104991</v>
      </c>
      <c r="C71" s="21">
        <f>Input!U69</f>
        <v>145689</v>
      </c>
      <c r="D71" s="247">
        <v>43</v>
      </c>
      <c r="E71" s="24" t="s">
        <v>829</v>
      </c>
      <c r="F71" s="20">
        <v>4206.1360000000004</v>
      </c>
      <c r="G71" s="173">
        <v>26577.342000000001</v>
      </c>
      <c r="H71" s="173">
        <v>0.158</v>
      </c>
      <c r="I71" s="109">
        <f t="shared" ref="I71:I72" si="27">H71*$C$47</f>
        <v>6504.2280000000001</v>
      </c>
      <c r="J71" s="396" t="s">
        <v>814</v>
      </c>
      <c r="K71" s="39">
        <f>I48</f>
        <v>43898</v>
      </c>
      <c r="P71"/>
      <c r="U71" s="401" t="s">
        <v>814</v>
      </c>
      <c r="V71" s="402">
        <f t="shared" si="21"/>
        <v>43898</v>
      </c>
      <c r="W71" s="30"/>
      <c r="X71" s="177">
        <v>68</v>
      </c>
      <c r="Y71" s="170" t="s">
        <v>167</v>
      </c>
      <c r="Z71" s="173">
        <f>Input!V70</f>
        <v>92</v>
      </c>
      <c r="AA71" s="173">
        <f>Input!W70</f>
        <v>342</v>
      </c>
      <c r="AB71" s="173">
        <f>Input!X70</f>
        <v>2591</v>
      </c>
      <c r="AC71" s="21">
        <f t="shared" si="25"/>
        <v>3025</v>
      </c>
      <c r="AD71" s="187">
        <v>35</v>
      </c>
      <c r="AE71" s="24" t="s">
        <v>802</v>
      </c>
      <c r="AF71" s="173">
        <v>263478.32815759699</v>
      </c>
      <c r="AG71" s="173">
        <v>618119.0414864812</v>
      </c>
      <c r="AH71" s="173">
        <v>0.42599999999999999</v>
      </c>
      <c r="AI71" s="173">
        <f>$AC$39</f>
        <v>3560</v>
      </c>
      <c r="AJ71" s="109">
        <f t="shared" si="26"/>
        <v>1516.56</v>
      </c>
      <c r="AK71" s="397" t="s">
        <v>814</v>
      </c>
      <c r="AL71" s="264">
        <f>AJ61</f>
        <v>4574</v>
      </c>
      <c r="AN71" s="398" t="s">
        <v>814</v>
      </c>
      <c r="AO71" s="268">
        <f t="shared" si="24"/>
        <v>48472</v>
      </c>
    </row>
    <row r="72" spans="1:41" x14ac:dyDescent="0.3">
      <c r="A72" s="177">
        <v>68</v>
      </c>
      <c r="B72" s="173">
        <v>14926</v>
      </c>
      <c r="C72" s="21">
        <f>Input!U70</f>
        <v>25915</v>
      </c>
      <c r="D72" s="247">
        <v>43</v>
      </c>
      <c r="E72" s="24" t="s">
        <v>830</v>
      </c>
      <c r="F72" s="20">
        <v>3420.0909999999981</v>
      </c>
      <c r="G72" s="173">
        <v>26577.342000000001</v>
      </c>
      <c r="H72" s="173">
        <v>0.129</v>
      </c>
      <c r="I72" s="109">
        <f t="shared" si="27"/>
        <v>5310.4139999999998</v>
      </c>
      <c r="J72" s="396" t="s">
        <v>815</v>
      </c>
      <c r="K72" s="39">
        <f>I66</f>
        <v>57767.135999999999</v>
      </c>
      <c r="P72"/>
      <c r="U72" s="401" t="s">
        <v>815</v>
      </c>
      <c r="V72" s="402">
        <f t="shared" si="21"/>
        <v>57767.135999999999</v>
      </c>
      <c r="W72" s="30"/>
      <c r="X72" s="177">
        <v>69</v>
      </c>
      <c r="Y72" s="170" t="s">
        <v>295</v>
      </c>
      <c r="Z72" s="173">
        <f>Input!V71</f>
        <v>37</v>
      </c>
      <c r="AA72" s="173">
        <f>Input!W71</f>
        <v>0</v>
      </c>
      <c r="AB72" s="173">
        <f>Input!X71</f>
        <v>202</v>
      </c>
      <c r="AC72" s="21">
        <f t="shared" si="25"/>
        <v>239</v>
      </c>
      <c r="AD72" s="187">
        <v>36</v>
      </c>
      <c r="AE72" s="24" t="s">
        <v>808</v>
      </c>
      <c r="AF72" s="173">
        <v>436970.27276007633</v>
      </c>
      <c r="AG72" s="173">
        <v>436970.27276007633</v>
      </c>
      <c r="AH72" s="173">
        <v>1</v>
      </c>
      <c r="AI72" s="173">
        <f>AC40</f>
        <v>1854</v>
      </c>
      <c r="AJ72" s="109">
        <f t="shared" si="26"/>
        <v>1854</v>
      </c>
      <c r="AK72" s="397" t="s">
        <v>815</v>
      </c>
      <c r="AL72" s="264">
        <f>AJ77</f>
        <v>6660.4319999999998</v>
      </c>
      <c r="AN72" s="398" t="s">
        <v>815</v>
      </c>
      <c r="AO72" s="268">
        <f t="shared" si="24"/>
        <v>64427.567999999999</v>
      </c>
    </row>
    <row r="73" spans="1:41" x14ac:dyDescent="0.3">
      <c r="A73" s="177">
        <v>69</v>
      </c>
      <c r="B73" s="170">
        <v>2832</v>
      </c>
      <c r="C73" s="21">
        <f>Input!U71</f>
        <v>2021</v>
      </c>
      <c r="D73" s="247">
        <v>44</v>
      </c>
      <c r="E73" s="24" t="s">
        <v>825</v>
      </c>
      <c r="F73" s="20">
        <v>15577.338</v>
      </c>
      <c r="G73" s="173">
        <v>28280.427</v>
      </c>
      <c r="H73" s="173">
        <v>0.55100000000000005</v>
      </c>
      <c r="I73" s="109">
        <f>H73*$C$48</f>
        <v>21649.892000000003</v>
      </c>
      <c r="J73" s="396" t="s">
        <v>816</v>
      </c>
      <c r="K73" s="39">
        <f>SUM(I67,I69)</f>
        <v>90398.012000000002</v>
      </c>
      <c r="P73"/>
      <c r="U73" s="401" t="s">
        <v>816</v>
      </c>
      <c r="V73" s="402">
        <f t="shared" si="21"/>
        <v>90398.012000000002</v>
      </c>
      <c r="W73" s="30"/>
      <c r="X73" s="177">
        <v>70</v>
      </c>
      <c r="Y73" s="170" t="s">
        <v>156</v>
      </c>
      <c r="Z73" s="173">
        <f>Input!V72</f>
        <v>46</v>
      </c>
      <c r="AA73" s="173">
        <f>Input!W72</f>
        <v>0</v>
      </c>
      <c r="AB73" s="173">
        <f>Input!X72</f>
        <v>793</v>
      </c>
      <c r="AC73" s="21">
        <f t="shared" si="25"/>
        <v>839</v>
      </c>
      <c r="AD73" s="187">
        <v>37</v>
      </c>
      <c r="AE73" s="24" t="s">
        <v>809</v>
      </c>
      <c r="AF73" s="173">
        <v>622161.64089675364</v>
      </c>
      <c r="AG73" s="173">
        <v>622161.64089675364</v>
      </c>
      <c r="AH73" s="173">
        <v>1</v>
      </c>
      <c r="AI73" s="173">
        <f>AC41</f>
        <v>2794</v>
      </c>
      <c r="AJ73" s="109">
        <f t="shared" si="26"/>
        <v>2794</v>
      </c>
      <c r="AK73" s="397" t="s">
        <v>816</v>
      </c>
      <c r="AL73" s="264">
        <f>SUM(AJ78,AJ79,AJ81)</f>
        <v>9666.101999999999</v>
      </c>
      <c r="AN73" s="398" t="s">
        <v>816</v>
      </c>
      <c r="AO73" s="268">
        <f t="shared" si="24"/>
        <v>100064.114</v>
      </c>
    </row>
    <row r="74" spans="1:41" x14ac:dyDescent="0.3">
      <c r="A74" s="177">
        <v>70</v>
      </c>
      <c r="B74" s="173">
        <v>6250</v>
      </c>
      <c r="C74" s="21">
        <f>Input!U72</f>
        <v>7931</v>
      </c>
      <c r="D74" s="247">
        <v>44</v>
      </c>
      <c r="E74" s="24" t="s">
        <v>826</v>
      </c>
      <c r="F74" s="20">
        <v>12703.089</v>
      </c>
      <c r="G74" s="173">
        <v>28280.427</v>
      </c>
      <c r="H74" s="173">
        <v>0.44900000000000001</v>
      </c>
      <c r="I74" s="109">
        <f>H74*$C$48</f>
        <v>17642.108</v>
      </c>
      <c r="J74" s="396" t="s">
        <v>817</v>
      </c>
      <c r="K74" s="39">
        <f>SUM(I68,I105)</f>
        <v>198672</v>
      </c>
      <c r="P74"/>
      <c r="U74" s="401" t="s">
        <v>817</v>
      </c>
      <c r="V74" s="402">
        <f t="shared" si="21"/>
        <v>198672</v>
      </c>
      <c r="W74" s="30"/>
      <c r="X74" s="177">
        <v>71</v>
      </c>
      <c r="Y74" s="170" t="s">
        <v>295</v>
      </c>
      <c r="Z74" s="173">
        <f>Input!V73</f>
        <v>148</v>
      </c>
      <c r="AA74" s="173">
        <f>Input!W73</f>
        <v>0</v>
      </c>
      <c r="AB74" s="173">
        <f>Input!X73</f>
        <v>950</v>
      </c>
      <c r="AC74" s="21">
        <f t="shared" si="25"/>
        <v>1098</v>
      </c>
      <c r="AD74" s="187">
        <v>38</v>
      </c>
      <c r="AE74" s="24" t="s">
        <v>810</v>
      </c>
      <c r="AF74" s="173">
        <v>930856.75802445272</v>
      </c>
      <c r="AG74" s="173">
        <v>930856.75802445272</v>
      </c>
      <c r="AH74" s="173">
        <v>1</v>
      </c>
      <c r="AI74" s="173">
        <f>AC42</f>
        <v>6832</v>
      </c>
      <c r="AJ74" s="109">
        <f t="shared" si="26"/>
        <v>6832</v>
      </c>
      <c r="AK74" s="397" t="s">
        <v>817</v>
      </c>
      <c r="AL74" s="264">
        <f>SUM(AJ80,AJ141)</f>
        <v>20363.09</v>
      </c>
      <c r="AN74" s="398" t="s">
        <v>817</v>
      </c>
      <c r="AO74" s="268">
        <f t="shared" si="24"/>
        <v>219035.09</v>
      </c>
    </row>
    <row r="75" spans="1:41" x14ac:dyDescent="0.3">
      <c r="A75" s="177">
        <v>71</v>
      </c>
      <c r="B75" s="170">
        <v>7128</v>
      </c>
      <c r="C75" s="21">
        <f>Input!U73</f>
        <v>9501</v>
      </c>
      <c r="D75" s="247">
        <v>45</v>
      </c>
      <c r="E75" s="24" t="s">
        <v>811</v>
      </c>
      <c r="F75" s="20">
        <v>28896.068999999989</v>
      </c>
      <c r="G75" s="173">
        <v>28896.069</v>
      </c>
      <c r="H75" s="173">
        <v>0.99999999999999967</v>
      </c>
      <c r="I75" s="109">
        <f>H75*$C$49</f>
        <v>43776.999999999985</v>
      </c>
      <c r="J75" s="396" t="s">
        <v>818</v>
      </c>
      <c r="K75" s="39">
        <f>I111</f>
        <v>4093.9999999999995</v>
      </c>
      <c r="P75"/>
      <c r="U75" s="401" t="s">
        <v>818</v>
      </c>
      <c r="V75" s="402">
        <f t="shared" si="21"/>
        <v>4093.9999999999995</v>
      </c>
      <c r="W75" s="30"/>
      <c r="X75" s="177">
        <v>72</v>
      </c>
      <c r="Y75" s="170" t="s">
        <v>156</v>
      </c>
      <c r="Z75" s="173">
        <f>Input!V74</f>
        <v>184</v>
      </c>
      <c r="AA75" s="173">
        <f>Input!W74</f>
        <v>468</v>
      </c>
      <c r="AB75" s="173">
        <f>Input!X74</f>
        <v>19348</v>
      </c>
      <c r="AC75" s="21">
        <f t="shared" si="25"/>
        <v>20000</v>
      </c>
      <c r="AD75" s="187">
        <v>39</v>
      </c>
      <c r="AE75" s="24" t="s">
        <v>811</v>
      </c>
      <c r="AF75" s="173">
        <v>508205.51084920997</v>
      </c>
      <c r="AG75" s="173">
        <v>508205.51084920997</v>
      </c>
      <c r="AH75" s="173">
        <v>1</v>
      </c>
      <c r="AI75" s="173">
        <f>AC43</f>
        <v>3282</v>
      </c>
      <c r="AJ75" s="109">
        <f t="shared" si="26"/>
        <v>3282</v>
      </c>
      <c r="AK75" s="397" t="s">
        <v>818</v>
      </c>
      <c r="AL75" s="264">
        <f>SUM(AJ147,AJ148)</f>
        <v>846</v>
      </c>
      <c r="AN75" s="398" t="s">
        <v>818</v>
      </c>
      <c r="AO75" s="268">
        <f t="shared" si="24"/>
        <v>4940</v>
      </c>
    </row>
    <row r="76" spans="1:41" x14ac:dyDescent="0.3">
      <c r="A76" s="177">
        <v>72</v>
      </c>
      <c r="B76" s="173">
        <v>101175</v>
      </c>
      <c r="C76" s="21">
        <f>Input!U74</f>
        <v>202301</v>
      </c>
      <c r="D76" s="247">
        <v>46</v>
      </c>
      <c r="E76" s="24" t="s">
        <v>832</v>
      </c>
      <c r="F76" s="20">
        <v>5872.2369999999983</v>
      </c>
      <c r="G76" s="173">
        <v>6265.9279999999999</v>
      </c>
      <c r="H76" s="173">
        <v>0.93700000000000006</v>
      </c>
      <c r="I76" s="109">
        <f>H76*$C$50</f>
        <v>0</v>
      </c>
      <c r="J76" s="396" t="s">
        <v>819</v>
      </c>
      <c r="K76" s="39">
        <f>SUM(I97,I106,I108)</f>
        <v>16892</v>
      </c>
      <c r="P76"/>
      <c r="U76" s="401" t="s">
        <v>819</v>
      </c>
      <c r="V76" s="402">
        <f t="shared" si="21"/>
        <v>16892</v>
      </c>
      <c r="W76" s="30"/>
      <c r="X76" s="177">
        <v>73</v>
      </c>
      <c r="Y76" s="170" t="s">
        <v>295</v>
      </c>
      <c r="Z76" s="173">
        <f>Input!V75</f>
        <v>37</v>
      </c>
      <c r="AA76" s="173">
        <f>Input!W75</f>
        <v>0</v>
      </c>
      <c r="AB76" s="173">
        <f>Input!X75</f>
        <v>409</v>
      </c>
      <c r="AC76" s="25">
        <f t="shared" si="25"/>
        <v>446</v>
      </c>
      <c r="AD76" s="187">
        <v>40</v>
      </c>
      <c r="AE76" s="24" t="s">
        <v>813</v>
      </c>
      <c r="AF76" s="173">
        <v>228430.574207</v>
      </c>
      <c r="AG76" s="173">
        <v>1499824.3229456055</v>
      </c>
      <c r="AH76" s="173">
        <v>0.152</v>
      </c>
      <c r="AI76" s="173">
        <f>$AC$44</f>
        <v>16088</v>
      </c>
      <c r="AJ76" s="109">
        <f t="shared" si="26"/>
        <v>2445.3759999999997</v>
      </c>
      <c r="AK76" s="397" t="s">
        <v>819</v>
      </c>
      <c r="AL76" s="264">
        <f>SUM(AJ116,AJ142,AJ144)</f>
        <v>1908.8040000000001</v>
      </c>
      <c r="AN76" s="398" t="s">
        <v>819</v>
      </c>
      <c r="AO76" s="268">
        <f t="shared" si="24"/>
        <v>18800.804</v>
      </c>
    </row>
    <row r="77" spans="1:41" x14ac:dyDescent="0.3">
      <c r="A77" s="177">
        <v>73</v>
      </c>
      <c r="B77" s="170">
        <v>3070</v>
      </c>
      <c r="C77" s="21">
        <f>Input!U75</f>
        <v>4094</v>
      </c>
      <c r="D77" s="247">
        <v>46</v>
      </c>
      <c r="E77" s="24" t="s">
        <v>833</v>
      </c>
      <c r="F77" s="20">
        <v>393.69099999999997</v>
      </c>
      <c r="G77" s="173">
        <v>6265.9279999999999</v>
      </c>
      <c r="H77" s="173">
        <v>6.3E-2</v>
      </c>
      <c r="I77" s="109">
        <f>H77*$C$50</f>
        <v>0</v>
      </c>
      <c r="J77" s="396" t="s">
        <v>820</v>
      </c>
      <c r="K77" s="39">
        <f>I96</f>
        <v>37395.999999999985</v>
      </c>
      <c r="P77"/>
      <c r="U77" s="401" t="s">
        <v>820</v>
      </c>
      <c r="V77" s="402">
        <f t="shared" si="21"/>
        <v>37395.999999999985</v>
      </c>
      <c r="W77" s="30"/>
      <c r="X77" s="177">
        <v>77</v>
      </c>
      <c r="Y77" s="170" t="s">
        <v>295</v>
      </c>
      <c r="Z77" s="173">
        <f>Input!V76</f>
        <v>25</v>
      </c>
      <c r="AA77" s="173">
        <f>Input!W76</f>
        <v>0</v>
      </c>
      <c r="AB77" s="173">
        <f>Input!X76</f>
        <v>491</v>
      </c>
      <c r="AC77" s="25">
        <f t="shared" si="25"/>
        <v>516</v>
      </c>
      <c r="AD77" s="187">
        <v>40</v>
      </c>
      <c r="AE77" s="24" t="s">
        <v>815</v>
      </c>
      <c r="AF77" s="173">
        <v>620358.80061560543</v>
      </c>
      <c r="AG77" s="173">
        <v>1499824.3229456055</v>
      </c>
      <c r="AH77" s="173">
        <v>0.41399999999999998</v>
      </c>
      <c r="AI77" s="173">
        <f t="shared" ref="AI77:AI78" si="28">$AC$44</f>
        <v>16088</v>
      </c>
      <c r="AJ77" s="109">
        <f t="shared" si="26"/>
        <v>6660.4319999999998</v>
      </c>
      <c r="AK77" s="397" t="s">
        <v>820</v>
      </c>
      <c r="AL77" s="264">
        <f>AJ115</f>
        <v>3937</v>
      </c>
      <c r="AN77" s="398" t="s">
        <v>820</v>
      </c>
      <c r="AO77" s="268">
        <f t="shared" si="24"/>
        <v>41332.999999999985</v>
      </c>
    </row>
    <row r="78" spans="1:41" x14ac:dyDescent="0.3">
      <c r="A78" s="177">
        <v>77</v>
      </c>
      <c r="B78" s="170">
        <v>2919</v>
      </c>
      <c r="C78" s="21">
        <f>Input!U76</f>
        <v>4914</v>
      </c>
      <c r="D78" s="247">
        <v>47</v>
      </c>
      <c r="E78" s="24" t="s">
        <v>748</v>
      </c>
      <c r="F78" s="20">
        <v>114959.68299999984</v>
      </c>
      <c r="G78" s="173">
        <v>116894.459</v>
      </c>
      <c r="H78" s="173">
        <v>0.98299999999999998</v>
      </c>
      <c r="I78" s="109">
        <f>H78*$C$51</f>
        <v>111291.32799999999</v>
      </c>
      <c r="J78" s="396" t="s">
        <v>821</v>
      </c>
      <c r="K78" s="39">
        <f>I99</f>
        <v>7064.9999999999982</v>
      </c>
      <c r="P78"/>
      <c r="U78" s="401" t="s">
        <v>821</v>
      </c>
      <c r="V78" s="402">
        <f t="shared" si="21"/>
        <v>7064.9999999999982</v>
      </c>
      <c r="W78" s="30"/>
      <c r="X78" s="177">
        <v>78</v>
      </c>
      <c r="Y78" s="170" t="s">
        <v>295</v>
      </c>
      <c r="Z78" s="173">
        <f>Input!V78</f>
        <v>86</v>
      </c>
      <c r="AA78" s="173">
        <f>Input!W78</f>
        <v>0</v>
      </c>
      <c r="AB78" s="173">
        <f>Input!X78</f>
        <v>860</v>
      </c>
      <c r="AC78" s="25">
        <f t="shared" si="25"/>
        <v>946</v>
      </c>
      <c r="AD78" s="187">
        <v>40</v>
      </c>
      <c r="AE78" s="24" t="s">
        <v>816</v>
      </c>
      <c r="AF78" s="173">
        <v>651034.94812299998</v>
      </c>
      <c r="AG78" s="173">
        <v>1499824.3229456055</v>
      </c>
      <c r="AH78" s="173">
        <v>0.434</v>
      </c>
      <c r="AI78" s="173">
        <f t="shared" si="28"/>
        <v>16088</v>
      </c>
      <c r="AJ78" s="109">
        <f t="shared" si="26"/>
        <v>6982.192</v>
      </c>
      <c r="AK78" s="397" t="s">
        <v>821</v>
      </c>
      <c r="AL78" s="264">
        <f>AJ118</f>
        <v>864</v>
      </c>
      <c r="AN78" s="398" t="s">
        <v>821</v>
      </c>
      <c r="AO78" s="268">
        <f t="shared" si="24"/>
        <v>7928.9999999999982</v>
      </c>
    </row>
    <row r="79" spans="1:41" x14ac:dyDescent="0.3">
      <c r="A79" s="177">
        <v>78</v>
      </c>
      <c r="B79" s="170">
        <v>7074</v>
      </c>
      <c r="C79" s="141">
        <f>Input!U78</f>
        <v>8595</v>
      </c>
      <c r="D79" s="247">
        <v>47</v>
      </c>
      <c r="E79" s="24" t="s">
        <v>749</v>
      </c>
      <c r="F79" s="20">
        <v>1934.7760000000001</v>
      </c>
      <c r="G79" s="173">
        <v>116894.459</v>
      </c>
      <c r="H79" s="173">
        <v>1.7000000000000001E-2</v>
      </c>
      <c r="I79" s="109">
        <f>H79*$C$51</f>
        <v>1924.672</v>
      </c>
      <c r="J79" s="396" t="s">
        <v>822</v>
      </c>
      <c r="K79" s="39">
        <f>I109</f>
        <v>0</v>
      </c>
      <c r="P79"/>
      <c r="U79" s="401" t="s">
        <v>822</v>
      </c>
      <c r="V79" s="402">
        <v>0</v>
      </c>
      <c r="W79" s="30"/>
      <c r="X79" s="177">
        <v>79</v>
      </c>
      <c r="Y79" s="170" t="s">
        <v>108</v>
      </c>
      <c r="Z79" s="173">
        <f>Input!V79</f>
        <v>231</v>
      </c>
      <c r="AA79" s="173">
        <f>Input!W79</f>
        <v>779</v>
      </c>
      <c r="AB79" s="173">
        <f>Input!X79</f>
        <v>380</v>
      </c>
      <c r="AC79" s="25">
        <f t="shared" si="25"/>
        <v>1390</v>
      </c>
      <c r="AD79" s="187">
        <v>41</v>
      </c>
      <c r="AE79" s="24" t="s">
        <v>816</v>
      </c>
      <c r="AF79" s="173">
        <v>7686.5917540999999</v>
      </c>
      <c r="AG79" s="173">
        <v>362315.37448709999</v>
      </c>
      <c r="AH79" s="173">
        <v>2.1000000000000001E-2</v>
      </c>
      <c r="AI79" s="173">
        <f>$AC$45</f>
        <v>17710</v>
      </c>
      <c r="AJ79" s="109">
        <f t="shared" si="26"/>
        <v>371.91</v>
      </c>
      <c r="AK79" s="397" t="s">
        <v>822</v>
      </c>
      <c r="AL79" s="264">
        <f>AJ145</f>
        <v>2.1960000000000002</v>
      </c>
      <c r="AN79" s="398" t="s">
        <v>822</v>
      </c>
      <c r="AO79" s="268">
        <f t="shared" si="24"/>
        <v>2.1960000000000002</v>
      </c>
    </row>
    <row r="80" spans="1:41" x14ac:dyDescent="0.3">
      <c r="A80" s="177">
        <v>79</v>
      </c>
      <c r="B80" s="170">
        <v>3040</v>
      </c>
      <c r="C80" s="141">
        <f>Input!U79</f>
        <v>3803</v>
      </c>
      <c r="D80" s="247">
        <v>48</v>
      </c>
      <c r="E80" s="24" t="s">
        <v>750</v>
      </c>
      <c r="F80" s="20">
        <v>3906.101999999999</v>
      </c>
      <c r="G80" s="173">
        <v>3906.1019999999999</v>
      </c>
      <c r="H80" s="173">
        <v>0.99999999999999978</v>
      </c>
      <c r="I80" s="109">
        <f>H80*$C$52</f>
        <v>4743.9999999999991</v>
      </c>
      <c r="J80" s="396" t="s">
        <v>823</v>
      </c>
      <c r="K80" s="39">
        <f>I88</f>
        <v>1104.4680000000001</v>
      </c>
      <c r="P80"/>
      <c r="U80" s="401" t="s">
        <v>823</v>
      </c>
      <c r="V80" s="402">
        <f t="shared" ref="V80:V93" si="29">K80</f>
        <v>1104.4680000000001</v>
      </c>
      <c r="W80" s="30"/>
      <c r="X80" s="177">
        <v>80</v>
      </c>
      <c r="Y80" s="170" t="s">
        <v>63</v>
      </c>
      <c r="Z80" s="173">
        <f>Input!V80</f>
        <v>414</v>
      </c>
      <c r="AA80" s="173">
        <f>Input!W80</f>
        <v>13</v>
      </c>
      <c r="AB80" s="173">
        <f>Input!X80</f>
        <v>103</v>
      </c>
      <c r="AC80" s="25">
        <f t="shared" si="25"/>
        <v>530</v>
      </c>
      <c r="AD80" s="187">
        <v>41</v>
      </c>
      <c r="AE80" s="24" t="s">
        <v>817</v>
      </c>
      <c r="AF80" s="173">
        <v>354628.782733</v>
      </c>
      <c r="AG80" s="173">
        <v>362315.37448709999</v>
      </c>
      <c r="AH80" s="173">
        <v>0.97899999999999998</v>
      </c>
      <c r="AI80" s="173">
        <f>$AC$45</f>
        <v>17710</v>
      </c>
      <c r="AJ80" s="109">
        <f t="shared" si="26"/>
        <v>17338.09</v>
      </c>
      <c r="AK80" s="397" t="s">
        <v>823</v>
      </c>
      <c r="AL80" s="264">
        <f>AJ107</f>
        <v>161.76599999999999</v>
      </c>
      <c r="AN80" s="398" t="s">
        <v>823</v>
      </c>
      <c r="AO80" s="268">
        <f t="shared" si="24"/>
        <v>1266.2340000000002</v>
      </c>
    </row>
    <row r="81" spans="1:41" ht="15" thickBot="1" x14ac:dyDescent="0.35">
      <c r="A81" s="6">
        <v>80</v>
      </c>
      <c r="B81" s="7">
        <v>978</v>
      </c>
      <c r="C81" s="141">
        <f>Input!U80</f>
        <v>1035</v>
      </c>
      <c r="D81" s="247">
        <v>50</v>
      </c>
      <c r="E81" s="24" t="s">
        <v>807</v>
      </c>
      <c r="F81" s="20">
        <v>17945.496999999992</v>
      </c>
      <c r="G81" s="173">
        <v>17945.496999999999</v>
      </c>
      <c r="H81" s="173">
        <v>0.99999999999999956</v>
      </c>
      <c r="I81" s="109">
        <f>H81*$C$54</f>
        <v>29706.999999999985</v>
      </c>
      <c r="J81" s="396" t="s">
        <v>824</v>
      </c>
      <c r="K81" s="39">
        <f>I89</f>
        <v>1713.1129999999998</v>
      </c>
      <c r="P81"/>
      <c r="U81" s="401" t="s">
        <v>824</v>
      </c>
      <c r="V81" s="402">
        <f t="shared" si="29"/>
        <v>1713.1129999999998</v>
      </c>
      <c r="W81" s="30"/>
      <c r="X81" s="6">
        <v>76</v>
      </c>
      <c r="Y81" s="7" t="s">
        <v>63</v>
      </c>
      <c r="Z81" s="183">
        <f>Input!V77</f>
        <v>138</v>
      </c>
      <c r="AA81" s="183">
        <f>Input!W77</f>
        <v>0</v>
      </c>
      <c r="AB81" s="183">
        <f>Input!X77</f>
        <v>0</v>
      </c>
      <c r="AC81" s="261">
        <f t="shared" si="25"/>
        <v>138</v>
      </c>
      <c r="AD81" s="187">
        <v>42</v>
      </c>
      <c r="AE81" s="24" t="s">
        <v>816</v>
      </c>
      <c r="AF81" s="173">
        <v>406657.475711487</v>
      </c>
      <c r="AG81" s="173">
        <v>406657.475711487</v>
      </c>
      <c r="AH81" s="173">
        <v>1</v>
      </c>
      <c r="AI81" s="173">
        <f>AC46</f>
        <v>2312</v>
      </c>
      <c r="AJ81" s="109">
        <f t="shared" si="26"/>
        <v>2312</v>
      </c>
      <c r="AK81" s="397" t="s">
        <v>824</v>
      </c>
      <c r="AL81" s="264">
        <f>AJ108</f>
        <v>212.34399999999999</v>
      </c>
      <c r="AN81" s="398" t="s">
        <v>824</v>
      </c>
      <c r="AO81" s="268">
        <f t="shared" si="24"/>
        <v>1925.4569999999999</v>
      </c>
    </row>
    <row r="82" spans="1:41" ht="15" thickTop="1" x14ac:dyDescent="0.3">
      <c r="D82" s="247">
        <v>51</v>
      </c>
      <c r="E82" s="24" t="s">
        <v>807</v>
      </c>
      <c r="F82" s="20">
        <v>25622.175999999999</v>
      </c>
      <c r="G82" s="173">
        <v>25622.175999999999</v>
      </c>
      <c r="H82" s="173">
        <v>1</v>
      </c>
      <c r="I82" s="109">
        <f>H82*$C$55</f>
        <v>41440</v>
      </c>
      <c r="J82" s="396" t="s">
        <v>825</v>
      </c>
      <c r="K82" s="39">
        <f>SUM(I73,I91,I93)</f>
        <v>87772.521999999997</v>
      </c>
      <c r="P82"/>
      <c r="U82" s="401" t="s">
        <v>825</v>
      </c>
      <c r="V82" s="402">
        <f t="shared" si="29"/>
        <v>87772.521999999997</v>
      </c>
      <c r="W82" s="30"/>
      <c r="AA82"/>
      <c r="AD82" s="187">
        <v>43</v>
      </c>
      <c r="AE82" s="24" t="s">
        <v>828</v>
      </c>
      <c r="AF82" s="173">
        <v>873471.39982532745</v>
      </c>
      <c r="AG82" s="173">
        <v>2402421.0977694355</v>
      </c>
      <c r="AH82" s="173">
        <v>0.36399999999999999</v>
      </c>
      <c r="AI82" s="173">
        <f>$AC$47</f>
        <v>5504</v>
      </c>
      <c r="AJ82" s="109">
        <f t="shared" si="26"/>
        <v>2003.4559999999999</v>
      </c>
      <c r="AK82" s="397" t="s">
        <v>825</v>
      </c>
      <c r="AL82" s="264">
        <f>SUM(AJ85,AJ111,AJ112)</f>
        <v>10069.16</v>
      </c>
      <c r="AN82" s="398" t="s">
        <v>825</v>
      </c>
      <c r="AO82" s="268">
        <f t="shared" si="24"/>
        <v>97841.682000000001</v>
      </c>
    </row>
    <row r="83" spans="1:41" x14ac:dyDescent="0.3">
      <c r="D83" s="247">
        <v>52</v>
      </c>
      <c r="E83" s="24" t="s">
        <v>807</v>
      </c>
      <c r="F83" s="20">
        <v>4027.4459999999999</v>
      </c>
      <c r="G83" s="173">
        <v>4027.4459999999999</v>
      </c>
      <c r="H83" s="173">
        <v>1</v>
      </c>
      <c r="I83" s="109">
        <f>H83*$C$56</f>
        <v>5276</v>
      </c>
      <c r="J83" s="396" t="s">
        <v>826</v>
      </c>
      <c r="K83" s="39">
        <f>SUM(I74,I86)</f>
        <v>18198.3</v>
      </c>
      <c r="P83"/>
      <c r="U83" s="401" t="s">
        <v>826</v>
      </c>
      <c r="V83" s="402">
        <f t="shared" si="29"/>
        <v>18198.3</v>
      </c>
      <c r="W83" s="30"/>
      <c r="AA83"/>
      <c r="AD83" s="187">
        <v>43</v>
      </c>
      <c r="AE83" s="24" t="s">
        <v>829</v>
      </c>
      <c r="AF83" s="173">
        <v>585809.7181741033</v>
      </c>
      <c r="AG83" s="173">
        <v>2402421.0977694355</v>
      </c>
      <c r="AH83" s="173">
        <v>0.24399999999999999</v>
      </c>
      <c r="AI83" s="173">
        <f t="shared" ref="AI83:AI84" si="30">$AC$47</f>
        <v>5504</v>
      </c>
      <c r="AJ83" s="109">
        <f t="shared" si="26"/>
        <v>1342.9759999999999</v>
      </c>
      <c r="AK83" s="397" t="s">
        <v>826</v>
      </c>
      <c r="AL83" s="264">
        <f>SUM(AJ86,AJ105,AJ109)</f>
        <v>3870.49</v>
      </c>
      <c r="AN83" s="398" t="s">
        <v>826</v>
      </c>
      <c r="AO83" s="268">
        <f t="shared" si="24"/>
        <v>22068.79</v>
      </c>
    </row>
    <row r="84" spans="1:41" x14ac:dyDescent="0.3">
      <c r="D84" s="247">
        <v>53</v>
      </c>
      <c r="E84" s="24" t="s">
        <v>807</v>
      </c>
      <c r="F84" s="20">
        <v>15000.970000000001</v>
      </c>
      <c r="G84" s="173">
        <v>15000.97</v>
      </c>
      <c r="H84" s="173">
        <v>1.0000000000000002</v>
      </c>
      <c r="I84" s="109">
        <f>H84*$C$57</f>
        <v>19273.000000000004</v>
      </c>
      <c r="J84" s="396" t="s">
        <v>827</v>
      </c>
      <c r="K84" s="39">
        <f>SUM(I85,I87)</f>
        <v>30312.808000000012</v>
      </c>
      <c r="P84"/>
      <c r="U84" s="401" t="s">
        <v>827</v>
      </c>
      <c r="V84" s="402">
        <f t="shared" si="29"/>
        <v>30312.808000000012</v>
      </c>
      <c r="W84" s="30"/>
      <c r="AA84"/>
      <c r="AD84" s="187">
        <v>43</v>
      </c>
      <c r="AE84" s="24" t="s">
        <v>830</v>
      </c>
      <c r="AF84" s="173">
        <v>943139.97977000475</v>
      </c>
      <c r="AG84" s="173">
        <v>2402421.0977694355</v>
      </c>
      <c r="AH84" s="173">
        <v>0.39200000000000002</v>
      </c>
      <c r="AI84" s="173">
        <f t="shared" si="30"/>
        <v>5504</v>
      </c>
      <c r="AJ84" s="109">
        <f t="shared" si="26"/>
        <v>2157.5680000000002</v>
      </c>
      <c r="AK84" s="397" t="s">
        <v>827</v>
      </c>
      <c r="AL84" s="264">
        <f>SUM(AJ104,AJ106)</f>
        <v>3697.1279999999997</v>
      </c>
      <c r="AN84" s="398" t="s">
        <v>827</v>
      </c>
      <c r="AO84" s="268">
        <f t="shared" si="24"/>
        <v>34009.936000000009</v>
      </c>
    </row>
    <row r="85" spans="1:41" x14ac:dyDescent="0.3">
      <c r="D85" s="247">
        <v>54</v>
      </c>
      <c r="E85" s="24" t="s">
        <v>827</v>
      </c>
      <c r="F85" s="20">
        <v>11807.248000000005</v>
      </c>
      <c r="G85" s="173">
        <v>11807.248</v>
      </c>
      <c r="H85" s="173">
        <v>1.0000000000000004</v>
      </c>
      <c r="I85" s="109">
        <f>H85*$C$58</f>
        <v>28195.000000000011</v>
      </c>
      <c r="J85" s="396" t="s">
        <v>828</v>
      </c>
      <c r="K85" s="39">
        <f>I70</f>
        <v>29351.358</v>
      </c>
      <c r="P85"/>
      <c r="U85" s="401" t="s">
        <v>828</v>
      </c>
      <c r="V85" s="402">
        <f t="shared" si="29"/>
        <v>29351.358</v>
      </c>
      <c r="W85" s="30"/>
      <c r="AA85"/>
      <c r="AD85" s="187">
        <v>44</v>
      </c>
      <c r="AE85" s="24" t="s">
        <v>825</v>
      </c>
      <c r="AF85" s="173">
        <v>669645.44533100002</v>
      </c>
      <c r="AG85" s="173">
        <v>1424564.5663727622</v>
      </c>
      <c r="AH85" s="173">
        <v>0.47</v>
      </c>
      <c r="AI85" s="173">
        <f>$AC$48</f>
        <v>6728</v>
      </c>
      <c r="AJ85" s="109">
        <f t="shared" si="26"/>
        <v>3162.16</v>
      </c>
      <c r="AK85" s="397" t="s">
        <v>828</v>
      </c>
      <c r="AL85" s="264">
        <f>AJ82</f>
        <v>2003.4559999999999</v>
      </c>
      <c r="AN85" s="398" t="s">
        <v>828</v>
      </c>
      <c r="AO85" s="268">
        <f t="shared" si="24"/>
        <v>31354.813999999998</v>
      </c>
    </row>
    <row r="86" spans="1:41" x14ac:dyDescent="0.3">
      <c r="D86" s="247">
        <v>55</v>
      </c>
      <c r="E86" s="24" t="s">
        <v>826</v>
      </c>
      <c r="F86" s="20">
        <v>487.08900000000006</v>
      </c>
      <c r="G86" s="173">
        <v>2345.8719999999998</v>
      </c>
      <c r="H86" s="173">
        <v>0.20799999999999999</v>
      </c>
      <c r="I86" s="109">
        <f>H86*$C$59</f>
        <v>556.19200000000001</v>
      </c>
      <c r="J86" s="396" t="s">
        <v>829</v>
      </c>
      <c r="K86" s="39">
        <f>I71</f>
        <v>6504.2280000000001</v>
      </c>
      <c r="P86"/>
      <c r="U86" s="401" t="s">
        <v>829</v>
      </c>
      <c r="V86" s="402">
        <f t="shared" si="29"/>
        <v>6504.2280000000001</v>
      </c>
      <c r="W86" s="30"/>
      <c r="AA86"/>
      <c r="AD86" s="187">
        <v>44</v>
      </c>
      <c r="AE86" s="24" t="s">
        <v>826</v>
      </c>
      <c r="AF86" s="173">
        <v>754919.12104176218</v>
      </c>
      <c r="AG86" s="173">
        <v>1424564.5663727622</v>
      </c>
      <c r="AH86" s="173">
        <v>0.53</v>
      </c>
      <c r="AI86" s="173">
        <f>$AC$48</f>
        <v>6728</v>
      </c>
      <c r="AJ86" s="109">
        <f t="shared" si="26"/>
        <v>3565.84</v>
      </c>
      <c r="AK86" s="397" t="s">
        <v>829</v>
      </c>
      <c r="AL86" s="264">
        <f>AJ83</f>
        <v>1342.9759999999999</v>
      </c>
      <c r="AN86" s="398" t="s">
        <v>829</v>
      </c>
      <c r="AO86" s="268">
        <f t="shared" si="24"/>
        <v>7847.2039999999997</v>
      </c>
    </row>
    <row r="87" spans="1:41" x14ac:dyDescent="0.3">
      <c r="D87" s="247">
        <v>55</v>
      </c>
      <c r="E87" s="24" t="s">
        <v>827</v>
      </c>
      <c r="F87" s="20">
        <v>1858.7830000000001</v>
      </c>
      <c r="G87" s="173">
        <v>2345.8719999999998</v>
      </c>
      <c r="H87" s="173">
        <v>0.79200000000000004</v>
      </c>
      <c r="I87" s="109">
        <f>H87*$C$59</f>
        <v>2117.808</v>
      </c>
      <c r="J87" s="396" t="s">
        <v>830</v>
      </c>
      <c r="K87" s="39">
        <f>I72</f>
        <v>5310.4139999999998</v>
      </c>
      <c r="P87"/>
      <c r="U87" s="401" t="s">
        <v>830</v>
      </c>
      <c r="V87" s="402">
        <f t="shared" si="29"/>
        <v>5310.4139999999998</v>
      </c>
      <c r="W87" s="30"/>
      <c r="AA87"/>
      <c r="AD87" s="187">
        <v>45</v>
      </c>
      <c r="AE87" s="24" t="s">
        <v>811</v>
      </c>
      <c r="AF87" s="173">
        <v>389790.87017939001</v>
      </c>
      <c r="AG87" s="173">
        <v>389790.87017939001</v>
      </c>
      <c r="AH87" s="173">
        <v>1</v>
      </c>
      <c r="AI87" s="173">
        <f>AC49</f>
        <v>4433</v>
      </c>
      <c r="AJ87" s="109">
        <f t="shared" si="26"/>
        <v>4433</v>
      </c>
      <c r="AK87" s="397" t="s">
        <v>830</v>
      </c>
      <c r="AL87" s="264">
        <f>AJ84</f>
        <v>2157.5680000000002</v>
      </c>
      <c r="AN87" s="398" t="s">
        <v>830</v>
      </c>
      <c r="AO87" s="268">
        <f t="shared" si="24"/>
        <v>7467.982</v>
      </c>
    </row>
    <row r="88" spans="1:41" x14ac:dyDescent="0.3">
      <c r="D88" s="247">
        <v>56</v>
      </c>
      <c r="E88" s="24" t="s">
        <v>823</v>
      </c>
      <c r="F88" s="20">
        <v>806.66300000000001</v>
      </c>
      <c r="G88" s="173">
        <v>2171.5509999999999</v>
      </c>
      <c r="H88" s="173">
        <v>0.372</v>
      </c>
      <c r="I88" s="109">
        <f>H88*$C$60</f>
        <v>1104.4680000000001</v>
      </c>
      <c r="J88" s="396" t="s">
        <v>831</v>
      </c>
      <c r="K88" s="39">
        <f>I90</f>
        <v>151.41899999999998</v>
      </c>
      <c r="P88"/>
      <c r="U88" s="401" t="s">
        <v>831</v>
      </c>
      <c r="V88" s="402">
        <f t="shared" si="29"/>
        <v>151.41899999999998</v>
      </c>
      <c r="W88" s="30"/>
      <c r="AA88"/>
      <c r="AD88" s="187">
        <v>46</v>
      </c>
      <c r="AE88" s="24" t="s">
        <v>832</v>
      </c>
      <c r="AF88" s="173">
        <v>21752.908704000001</v>
      </c>
      <c r="AG88" s="173">
        <v>28867.364564390002</v>
      </c>
      <c r="AH88" s="173">
        <v>0.754</v>
      </c>
      <c r="AI88" s="173">
        <v>0</v>
      </c>
      <c r="AJ88" s="109">
        <f t="shared" si="26"/>
        <v>0</v>
      </c>
      <c r="AK88" s="397" t="s">
        <v>831</v>
      </c>
      <c r="AL88" s="264">
        <f>AJ110</f>
        <v>35.112000000000002</v>
      </c>
      <c r="AN88" s="398" t="s">
        <v>831</v>
      </c>
      <c r="AO88" s="268">
        <f t="shared" si="24"/>
        <v>186.53099999999998</v>
      </c>
    </row>
    <row r="89" spans="1:41" x14ac:dyDescent="0.3">
      <c r="D89" s="247">
        <v>56</v>
      </c>
      <c r="E89" s="24" t="s">
        <v>824</v>
      </c>
      <c r="F89" s="20">
        <v>1253.182</v>
      </c>
      <c r="G89" s="173">
        <v>2171.5509999999999</v>
      </c>
      <c r="H89" s="173">
        <v>0.57699999999999996</v>
      </c>
      <c r="I89" s="109">
        <f t="shared" ref="I89:I90" si="31">H89*$C$60</f>
        <v>1713.1129999999998</v>
      </c>
      <c r="J89" s="396" t="s">
        <v>832</v>
      </c>
      <c r="K89" s="39">
        <f>SUM(I49,I51,I76,I112)</f>
        <v>112206.84999999999</v>
      </c>
      <c r="P89"/>
      <c r="U89" s="401" t="s">
        <v>832</v>
      </c>
      <c r="V89" s="402">
        <f t="shared" si="29"/>
        <v>112206.84999999999</v>
      </c>
      <c r="W89" s="30"/>
      <c r="AA89"/>
      <c r="AD89" s="187">
        <v>46</v>
      </c>
      <c r="AE89" s="24" t="s">
        <v>833</v>
      </c>
      <c r="AF89" s="173">
        <v>7114.4558603900005</v>
      </c>
      <c r="AG89" s="173">
        <v>28867.364564390002</v>
      </c>
      <c r="AH89" s="173">
        <v>0.246</v>
      </c>
      <c r="AI89" s="173">
        <v>0</v>
      </c>
      <c r="AJ89" s="109">
        <f t="shared" si="26"/>
        <v>0</v>
      </c>
      <c r="AK89" s="397" t="s">
        <v>832</v>
      </c>
      <c r="AL89" s="264">
        <f>SUM(AJ62,AJ64,AJ88,AJ150)</f>
        <v>12252</v>
      </c>
      <c r="AN89" s="398" t="s">
        <v>832</v>
      </c>
      <c r="AO89" s="268">
        <f t="shared" si="24"/>
        <v>124458.84999999999</v>
      </c>
    </row>
    <row r="90" spans="1:41" x14ac:dyDescent="0.3">
      <c r="D90" s="247">
        <v>56</v>
      </c>
      <c r="E90" s="24" t="s">
        <v>831</v>
      </c>
      <c r="F90" s="20">
        <v>111.706</v>
      </c>
      <c r="G90" s="173">
        <v>2171.5509999999999</v>
      </c>
      <c r="H90" s="173">
        <v>5.0999999999999997E-2</v>
      </c>
      <c r="I90" s="109">
        <f t="shared" si="31"/>
        <v>151.41899999999998</v>
      </c>
      <c r="J90" s="396" t="s">
        <v>833</v>
      </c>
      <c r="K90" s="39">
        <f>SUM(I77,I113)</f>
        <v>8595</v>
      </c>
      <c r="P90"/>
      <c r="U90" s="401" t="s">
        <v>833</v>
      </c>
      <c r="V90" s="402">
        <f t="shared" si="29"/>
        <v>8595</v>
      </c>
      <c r="W90" s="30"/>
      <c r="AA90"/>
      <c r="AD90" s="187">
        <v>47</v>
      </c>
      <c r="AE90" s="24" t="s">
        <v>748</v>
      </c>
      <c r="AF90" s="173">
        <v>911151.80473976198</v>
      </c>
      <c r="AG90" s="173">
        <v>1034646.9110215411</v>
      </c>
      <c r="AH90" s="173">
        <v>0.88100000000000001</v>
      </c>
      <c r="AI90" s="173">
        <f>$AC$50</f>
        <v>11996</v>
      </c>
      <c r="AJ90" s="109">
        <f t="shared" si="26"/>
        <v>10568.476000000001</v>
      </c>
      <c r="AK90" s="397" t="s">
        <v>833</v>
      </c>
      <c r="AL90" s="264">
        <f>SUM(AJ89,AJ151)</f>
        <v>946</v>
      </c>
      <c r="AN90" s="398" t="s">
        <v>833</v>
      </c>
      <c r="AO90" s="268">
        <f t="shared" si="24"/>
        <v>9541</v>
      </c>
    </row>
    <row r="91" spans="1:41" x14ac:dyDescent="0.3">
      <c r="D91" s="247">
        <v>57</v>
      </c>
      <c r="E91" s="24" t="s">
        <v>825</v>
      </c>
      <c r="F91" s="20">
        <v>10557.512999999994</v>
      </c>
      <c r="G91" s="173">
        <v>10557.513000000001</v>
      </c>
      <c r="H91" s="173">
        <v>0.99999999999999933</v>
      </c>
      <c r="I91" s="109">
        <f>H91*$C$61</f>
        <v>13564.999999999991</v>
      </c>
      <c r="J91" s="396" t="s">
        <v>834</v>
      </c>
      <c r="K91" s="39">
        <f>SUM(I50,I52)</f>
        <v>54722.15</v>
      </c>
      <c r="P91"/>
      <c r="U91" s="401" t="s">
        <v>834</v>
      </c>
      <c r="V91" s="402">
        <f t="shared" si="29"/>
        <v>54722.15</v>
      </c>
      <c r="W91" s="30"/>
      <c r="AA91"/>
      <c r="AD91" s="187">
        <v>47</v>
      </c>
      <c r="AE91" s="24" t="s">
        <v>749</v>
      </c>
      <c r="AF91" s="173">
        <v>123495.10628177911</v>
      </c>
      <c r="AG91" s="173">
        <v>1034646.9110215411</v>
      </c>
      <c r="AH91" s="173">
        <v>0.11899999999999999</v>
      </c>
      <c r="AI91" s="173">
        <f>$AC$50</f>
        <v>11996</v>
      </c>
      <c r="AJ91" s="109">
        <f t="shared" si="26"/>
        <v>1427.5239999999999</v>
      </c>
      <c r="AK91" s="397" t="s">
        <v>834</v>
      </c>
      <c r="AL91" s="264">
        <f>AJ63</f>
        <v>5843</v>
      </c>
      <c r="AN91" s="398" t="s">
        <v>834</v>
      </c>
      <c r="AO91" s="268">
        <f t="shared" si="24"/>
        <v>60565.15</v>
      </c>
    </row>
    <row r="92" spans="1:41" x14ac:dyDescent="0.3">
      <c r="D92" s="247">
        <v>58</v>
      </c>
      <c r="E92" s="24" t="s">
        <v>807</v>
      </c>
      <c r="F92" s="20">
        <v>519.28499999999997</v>
      </c>
      <c r="G92" s="173">
        <v>34838.964</v>
      </c>
      <c r="H92" s="173">
        <v>1.4999999999999999E-2</v>
      </c>
      <c r="I92" s="109">
        <f>H92*$C$62</f>
        <v>800.37</v>
      </c>
      <c r="J92" s="396" t="s">
        <v>835</v>
      </c>
      <c r="K92" s="39">
        <f>I56</f>
        <v>14286</v>
      </c>
      <c r="P92"/>
      <c r="U92" s="401" t="s">
        <v>835</v>
      </c>
      <c r="V92" s="402">
        <f t="shared" si="29"/>
        <v>14286</v>
      </c>
      <c r="AA92"/>
      <c r="AD92" s="187">
        <v>48</v>
      </c>
      <c r="AE92" s="24" t="s">
        <v>750</v>
      </c>
      <c r="AF92" s="173">
        <v>204100.48123648509</v>
      </c>
      <c r="AG92" s="173">
        <v>225320.34522768509</v>
      </c>
      <c r="AH92" s="173">
        <v>0.90600000000000003</v>
      </c>
      <c r="AI92" s="173">
        <f>$AC$51</f>
        <v>888</v>
      </c>
      <c r="AJ92" s="109">
        <f t="shared" si="26"/>
        <v>804.52800000000002</v>
      </c>
      <c r="AK92" s="397" t="s">
        <v>835</v>
      </c>
      <c r="AL92" s="264">
        <f>AJ68</f>
        <v>1757</v>
      </c>
      <c r="AN92" s="398" t="s">
        <v>835</v>
      </c>
      <c r="AO92" s="268">
        <f t="shared" si="24"/>
        <v>16043</v>
      </c>
    </row>
    <row r="93" spans="1:41" x14ac:dyDescent="0.3">
      <c r="D93" s="247">
        <v>58</v>
      </c>
      <c r="E93" s="24" t="s">
        <v>825</v>
      </c>
      <c r="F93" s="20">
        <v>34319.679000000004</v>
      </c>
      <c r="G93" s="173">
        <v>34838.964</v>
      </c>
      <c r="H93" s="173">
        <v>0.98499999999999999</v>
      </c>
      <c r="I93" s="109">
        <f>H93*$C$62</f>
        <v>52557.63</v>
      </c>
      <c r="J93" s="396" t="s">
        <v>836</v>
      </c>
      <c r="K93" s="39">
        <f>I57</f>
        <v>16060</v>
      </c>
      <c r="P93"/>
      <c r="U93" s="401" t="s">
        <v>836</v>
      </c>
      <c r="V93" s="402">
        <f t="shared" si="29"/>
        <v>16060</v>
      </c>
      <c r="AA93"/>
      <c r="AD93" s="187">
        <v>48</v>
      </c>
      <c r="AE93" s="24" t="s">
        <v>757</v>
      </c>
      <c r="AF93" s="173">
        <v>21219.8639912</v>
      </c>
      <c r="AG93" s="173">
        <v>225320.34522768509</v>
      </c>
      <c r="AH93" s="173">
        <v>9.4E-2</v>
      </c>
      <c r="AI93" s="173">
        <f>$AC$51</f>
        <v>888</v>
      </c>
      <c r="AJ93" s="109">
        <f t="shared" si="26"/>
        <v>83.471999999999994</v>
      </c>
      <c r="AK93" s="397" t="s">
        <v>836</v>
      </c>
      <c r="AL93" s="264">
        <f>AJ69</f>
        <v>2716</v>
      </c>
      <c r="AN93" s="398" t="s">
        <v>836</v>
      </c>
      <c r="AO93" s="268">
        <f t="shared" si="24"/>
        <v>18776</v>
      </c>
    </row>
    <row r="94" spans="1:41" x14ac:dyDescent="0.3">
      <c r="D94" s="247">
        <v>59</v>
      </c>
      <c r="E94" s="24" t="s">
        <v>812</v>
      </c>
      <c r="F94" s="20">
        <v>11977.059999999992</v>
      </c>
      <c r="G94" s="173">
        <v>33975.232000000004</v>
      </c>
      <c r="H94" s="173">
        <v>0.35299999999999998</v>
      </c>
      <c r="I94" s="109">
        <f>H94*$C$63</f>
        <v>20670.620999999999</v>
      </c>
      <c r="J94" s="396" t="s">
        <v>837</v>
      </c>
      <c r="K94" s="39">
        <f>I53</f>
        <v>0</v>
      </c>
      <c r="P94"/>
      <c r="U94" s="401" t="s">
        <v>837</v>
      </c>
      <c r="V94" s="402">
        <v>0</v>
      </c>
      <c r="AA94"/>
      <c r="AD94" s="187">
        <v>49</v>
      </c>
      <c r="AE94" s="24" t="s">
        <v>771</v>
      </c>
      <c r="AF94" s="173">
        <v>1296241.9553336799</v>
      </c>
      <c r="AG94" s="173">
        <v>2113266.1553515201</v>
      </c>
      <c r="AH94" s="173">
        <v>0.61299999999999999</v>
      </c>
      <c r="AI94" s="173">
        <f>$AC$52</f>
        <v>2390</v>
      </c>
      <c r="AJ94" s="109">
        <f t="shared" si="26"/>
        <v>1465.07</v>
      </c>
      <c r="AK94" s="397" t="s">
        <v>837</v>
      </c>
      <c r="AL94" s="264">
        <f>AJ65</f>
        <v>2074.136</v>
      </c>
      <c r="AN94" s="398" t="s">
        <v>837</v>
      </c>
      <c r="AO94" s="268">
        <f t="shared" si="24"/>
        <v>2074.136</v>
      </c>
    </row>
    <row r="95" spans="1:41" x14ac:dyDescent="0.3">
      <c r="D95" s="247">
        <v>59</v>
      </c>
      <c r="E95" s="24" t="s">
        <v>813</v>
      </c>
      <c r="F95" s="20">
        <v>21998.171999999999</v>
      </c>
      <c r="G95" s="173">
        <v>33975.232000000004</v>
      </c>
      <c r="H95" s="173">
        <v>0.64700000000000002</v>
      </c>
      <c r="I95" s="109">
        <f>H95*$C$63</f>
        <v>37886.379000000001</v>
      </c>
      <c r="J95" s="396" t="s">
        <v>838</v>
      </c>
      <c r="K95" s="39">
        <f>I54</f>
        <v>82154.252999999997</v>
      </c>
      <c r="P95"/>
      <c r="U95" s="401" t="s">
        <v>838</v>
      </c>
      <c r="V95" s="402">
        <f>K95</f>
        <v>82154.252999999997</v>
      </c>
      <c r="AA95"/>
      <c r="AD95" s="187">
        <v>49</v>
      </c>
      <c r="AE95" s="24" t="s">
        <v>774</v>
      </c>
      <c r="AF95" s="173">
        <v>138676.15490600001</v>
      </c>
      <c r="AG95" s="173">
        <v>2113266.1553515201</v>
      </c>
      <c r="AH95" s="173">
        <v>6.6000000000000003E-2</v>
      </c>
      <c r="AI95" s="173">
        <f t="shared" ref="AI95:AI99" si="32">$AC$52</f>
        <v>2390</v>
      </c>
      <c r="AJ95" s="109">
        <f t="shared" si="26"/>
        <v>157.74</v>
      </c>
      <c r="AK95" s="397" t="s">
        <v>838</v>
      </c>
      <c r="AL95" s="264">
        <f>AJ66</f>
        <v>8327.0460000000003</v>
      </c>
      <c r="AN95" s="398" t="s">
        <v>838</v>
      </c>
      <c r="AO95" s="268">
        <f t="shared" si="24"/>
        <v>90481.298999999999</v>
      </c>
    </row>
    <row r="96" spans="1:41" ht="15" thickBot="1" x14ac:dyDescent="0.35">
      <c r="D96" s="247">
        <v>60</v>
      </c>
      <c r="E96" s="24" t="s">
        <v>820</v>
      </c>
      <c r="F96" s="20">
        <v>32637.650999999991</v>
      </c>
      <c r="G96" s="173">
        <v>32637.651000000002</v>
      </c>
      <c r="H96" s="173">
        <v>0.99999999999999967</v>
      </c>
      <c r="I96" s="109">
        <f>H96*$C$64</f>
        <v>37395.999999999985</v>
      </c>
      <c r="J96" s="396" t="s">
        <v>839</v>
      </c>
      <c r="K96" s="255">
        <f>I55</f>
        <v>28416.746999999999</v>
      </c>
      <c r="P96"/>
      <c r="U96" s="403" t="s">
        <v>839</v>
      </c>
      <c r="V96" s="404">
        <f>K96</f>
        <v>28416.746999999999</v>
      </c>
      <c r="AA96"/>
      <c r="AD96" s="187">
        <v>49</v>
      </c>
      <c r="AE96" s="24" t="s">
        <v>775</v>
      </c>
      <c r="AF96" s="173">
        <v>57433.3307671</v>
      </c>
      <c r="AG96" s="173">
        <v>2113266.1553515201</v>
      </c>
      <c r="AH96" s="173">
        <v>2.7E-2</v>
      </c>
      <c r="AI96" s="173">
        <f t="shared" si="32"/>
        <v>2390</v>
      </c>
      <c r="AJ96" s="109">
        <f t="shared" si="26"/>
        <v>64.53</v>
      </c>
      <c r="AK96" s="397" t="s">
        <v>839</v>
      </c>
      <c r="AL96" s="265">
        <f>AJ67</f>
        <v>4849.8180000000002</v>
      </c>
      <c r="AN96" s="398" t="s">
        <v>839</v>
      </c>
      <c r="AO96" s="269">
        <f t="shared" si="24"/>
        <v>33266.565000000002</v>
      </c>
    </row>
    <row r="97" spans="4:41" ht="15" thickTop="1" x14ac:dyDescent="0.3">
      <c r="D97" s="247">
        <v>61</v>
      </c>
      <c r="E97" s="24" t="s">
        <v>819</v>
      </c>
      <c r="F97" s="20">
        <v>3344.1810000000005</v>
      </c>
      <c r="G97" s="173">
        <v>3344.181</v>
      </c>
      <c r="H97" s="173">
        <v>1.0000000000000002</v>
      </c>
      <c r="I97" s="109">
        <f>H97*$C$65</f>
        <v>5370.0000000000009</v>
      </c>
      <c r="P97"/>
      <c r="AA97"/>
      <c r="AD97" s="187">
        <v>49</v>
      </c>
      <c r="AE97" s="24" t="s">
        <v>776</v>
      </c>
      <c r="AF97" s="173">
        <v>211185.37495048999</v>
      </c>
      <c r="AG97" s="173">
        <v>2113266.1553515201</v>
      </c>
      <c r="AH97" s="173">
        <v>0.1</v>
      </c>
      <c r="AI97" s="173">
        <f t="shared" si="32"/>
        <v>2390</v>
      </c>
      <c r="AJ97" s="109">
        <f t="shared" si="26"/>
        <v>239</v>
      </c>
      <c r="AK97" s="78"/>
    </row>
    <row r="98" spans="4:41" x14ac:dyDescent="0.3">
      <c r="D98" s="247">
        <v>62</v>
      </c>
      <c r="E98" s="24" t="s">
        <v>813</v>
      </c>
      <c r="F98" s="20">
        <v>13452.906000000001</v>
      </c>
      <c r="G98" s="173">
        <v>13452.906000000001</v>
      </c>
      <c r="H98" s="173">
        <v>1</v>
      </c>
      <c r="I98" s="109">
        <f>H98*$C$66</f>
        <v>31927</v>
      </c>
      <c r="P98"/>
      <c r="AA98"/>
      <c r="AD98" s="187">
        <v>49</v>
      </c>
      <c r="AE98" s="24" t="s">
        <v>777</v>
      </c>
      <c r="AF98" s="173">
        <v>237051.84621359</v>
      </c>
      <c r="AG98" s="173">
        <v>2113266.1553515201</v>
      </c>
      <c r="AH98" s="173">
        <v>0.112</v>
      </c>
      <c r="AI98" s="173">
        <f t="shared" si="32"/>
        <v>2390</v>
      </c>
      <c r="AJ98" s="109">
        <f t="shared" si="26"/>
        <v>267.68</v>
      </c>
      <c r="AK98" s="78"/>
      <c r="AO98" s="113"/>
    </row>
    <row r="99" spans="4:41" x14ac:dyDescent="0.3">
      <c r="D99" s="247">
        <v>63</v>
      </c>
      <c r="E99" s="24" t="s">
        <v>821</v>
      </c>
      <c r="F99" s="20">
        <v>2308.5199999999995</v>
      </c>
      <c r="G99" s="173">
        <v>2308.52</v>
      </c>
      <c r="H99" s="173">
        <v>0.99999999999999978</v>
      </c>
      <c r="I99" s="109">
        <f>H99*$C$67</f>
        <v>7064.9999999999982</v>
      </c>
      <c r="P99"/>
      <c r="AA99"/>
      <c r="AD99" s="187">
        <v>49</v>
      </c>
      <c r="AE99" s="24" t="s">
        <v>778</v>
      </c>
      <c r="AF99" s="173">
        <v>172677.49318066001</v>
      </c>
      <c r="AG99" s="173">
        <v>2113266.1553515201</v>
      </c>
      <c r="AH99" s="173">
        <v>8.2000000000000003E-2</v>
      </c>
      <c r="AI99" s="173">
        <f t="shared" si="32"/>
        <v>2390</v>
      </c>
      <c r="AJ99" s="109">
        <f t="shared" si="26"/>
        <v>195.98000000000002</v>
      </c>
      <c r="AK99" s="78"/>
    </row>
    <row r="100" spans="4:41" x14ac:dyDescent="0.3">
      <c r="D100" s="247">
        <v>64</v>
      </c>
      <c r="E100" s="24" t="s">
        <v>762</v>
      </c>
      <c r="F100" s="20">
        <v>123840.35700000008</v>
      </c>
      <c r="G100" s="173">
        <v>139173.15</v>
      </c>
      <c r="H100" s="173">
        <v>0.89</v>
      </c>
      <c r="I100" s="109">
        <f>H100*$C$68</f>
        <v>150979.6</v>
      </c>
      <c r="P100"/>
      <c r="AA100"/>
      <c r="AD100" s="187">
        <v>50</v>
      </c>
      <c r="AE100" s="24" t="s">
        <v>807</v>
      </c>
      <c r="AF100" s="173">
        <v>299587.58006055327</v>
      </c>
      <c r="AG100" s="173">
        <v>299587.58006055327</v>
      </c>
      <c r="AH100" s="173">
        <v>1</v>
      </c>
      <c r="AI100" s="173">
        <f>AC53</f>
        <v>3017</v>
      </c>
      <c r="AJ100" s="109">
        <f t="shared" si="26"/>
        <v>3017</v>
      </c>
      <c r="AK100" s="78"/>
    </row>
    <row r="101" spans="4:41" x14ac:dyDescent="0.3">
      <c r="D101" s="247">
        <v>64</v>
      </c>
      <c r="E101" s="24" t="s">
        <v>764</v>
      </c>
      <c r="F101" s="20">
        <v>4810.8600000000024</v>
      </c>
      <c r="G101" s="173">
        <v>139173.15</v>
      </c>
      <c r="H101" s="173">
        <v>3.5000000000000003E-2</v>
      </c>
      <c r="I101" s="109">
        <f t="shared" ref="I101:I103" si="33">H101*$C$68</f>
        <v>5937.4000000000005</v>
      </c>
      <c r="P101"/>
      <c r="AA101"/>
      <c r="AD101" s="187">
        <v>51</v>
      </c>
      <c r="AE101" s="24" t="s">
        <v>807</v>
      </c>
      <c r="AF101" s="173">
        <v>771444.63765710581</v>
      </c>
      <c r="AG101" s="173">
        <v>771444.63765710581</v>
      </c>
      <c r="AH101" s="173">
        <v>1</v>
      </c>
      <c r="AI101" s="173">
        <f>AC54</f>
        <v>4255</v>
      </c>
      <c r="AJ101" s="109">
        <f t="shared" si="26"/>
        <v>4255</v>
      </c>
      <c r="AK101" s="78"/>
    </row>
    <row r="102" spans="4:41" x14ac:dyDescent="0.3">
      <c r="D102" s="247">
        <v>64</v>
      </c>
      <c r="E102" s="24" t="s">
        <v>766</v>
      </c>
      <c r="F102" s="20">
        <v>1472.9199999999998</v>
      </c>
      <c r="G102" s="173">
        <v>139173.15</v>
      </c>
      <c r="H102" s="173">
        <v>0.01</v>
      </c>
      <c r="I102" s="109">
        <f t="shared" si="33"/>
        <v>1696.4</v>
      </c>
      <c r="P102"/>
      <c r="AA102"/>
      <c r="AD102" s="187">
        <v>52</v>
      </c>
      <c r="AE102" s="24" t="s">
        <v>807</v>
      </c>
      <c r="AF102" s="173">
        <v>269840.19108729</v>
      </c>
      <c r="AG102" s="173">
        <v>269840.19108729</v>
      </c>
      <c r="AH102" s="173">
        <v>1</v>
      </c>
      <c r="AI102" s="173">
        <f>AC55</f>
        <v>565</v>
      </c>
      <c r="AJ102" s="109">
        <f t="shared" si="26"/>
        <v>565</v>
      </c>
      <c r="AK102" s="78"/>
    </row>
    <row r="103" spans="4:41" x14ac:dyDescent="0.3">
      <c r="D103" s="247">
        <v>64</v>
      </c>
      <c r="E103" s="24" t="s">
        <v>768</v>
      </c>
      <c r="F103" s="20">
        <v>9049.0130000000008</v>
      </c>
      <c r="G103" s="173">
        <v>139173.15</v>
      </c>
      <c r="H103" s="173">
        <v>6.5000000000000002E-2</v>
      </c>
      <c r="I103" s="109">
        <f t="shared" si="33"/>
        <v>11026.6</v>
      </c>
      <c r="P103"/>
      <c r="AA103"/>
      <c r="AD103" s="187">
        <v>53</v>
      </c>
      <c r="AE103" s="24" t="s">
        <v>807</v>
      </c>
      <c r="AF103" s="173">
        <v>515262.6755490051</v>
      </c>
      <c r="AG103" s="173">
        <v>515262.6755490051</v>
      </c>
      <c r="AH103" s="173">
        <v>1</v>
      </c>
      <c r="AI103" s="173">
        <f>AC56</f>
        <v>2001</v>
      </c>
      <c r="AJ103" s="109">
        <f t="shared" si="26"/>
        <v>2001</v>
      </c>
      <c r="AK103" s="78"/>
    </row>
    <row r="104" spans="4:41" x14ac:dyDescent="0.3">
      <c r="D104" s="247">
        <v>65</v>
      </c>
      <c r="E104" s="24" t="s">
        <v>773</v>
      </c>
      <c r="F104" s="20">
        <v>12.37</v>
      </c>
      <c r="G104" s="173">
        <v>32.81</v>
      </c>
      <c r="H104" s="173">
        <v>0.377</v>
      </c>
      <c r="I104" s="109">
        <f>H104*$C$69</f>
        <v>156860.27499999999</v>
      </c>
      <c r="P104"/>
      <c r="AA104"/>
      <c r="AD104" s="187">
        <v>54</v>
      </c>
      <c r="AE104" s="24" t="s">
        <v>827</v>
      </c>
      <c r="AF104" s="173">
        <v>465892.10037235497</v>
      </c>
      <c r="AG104" s="173">
        <v>465892.10037235497</v>
      </c>
      <c r="AH104" s="173">
        <v>1</v>
      </c>
      <c r="AI104" s="173">
        <f>AC57</f>
        <v>2921</v>
      </c>
      <c r="AJ104" s="109">
        <f t="shared" si="26"/>
        <v>2921</v>
      </c>
      <c r="AK104" s="78"/>
    </row>
    <row r="105" spans="4:41" x14ac:dyDescent="0.3">
      <c r="D105" s="247">
        <v>68</v>
      </c>
      <c r="E105" s="24" t="s">
        <v>817</v>
      </c>
      <c r="F105" s="20">
        <v>15244.451999999994</v>
      </c>
      <c r="G105" s="173">
        <v>15244.451999999999</v>
      </c>
      <c r="H105" s="173">
        <v>0.99999999999999967</v>
      </c>
      <c r="I105" s="109">
        <f>H105*$C$72</f>
        <v>25914.999999999993</v>
      </c>
      <c r="P105"/>
      <c r="AA105"/>
      <c r="AD105" s="187">
        <v>55</v>
      </c>
      <c r="AE105" s="24" t="s">
        <v>826</v>
      </c>
      <c r="AF105" s="173">
        <v>238414.674799</v>
      </c>
      <c r="AG105" s="173">
        <v>864800.43065700005</v>
      </c>
      <c r="AH105" s="173">
        <v>0.27600000000000002</v>
      </c>
      <c r="AI105" s="173">
        <f>$AC$58</f>
        <v>1072</v>
      </c>
      <c r="AJ105" s="109">
        <f t="shared" si="26"/>
        <v>295.87200000000001</v>
      </c>
      <c r="AK105" s="78"/>
    </row>
    <row r="106" spans="4:41" x14ac:dyDescent="0.3">
      <c r="D106" s="247">
        <v>69</v>
      </c>
      <c r="E106" s="24" t="s">
        <v>819</v>
      </c>
      <c r="F106" s="20">
        <v>2831.9670000000001</v>
      </c>
      <c r="G106" s="173">
        <v>2831.9670000000001</v>
      </c>
      <c r="H106" s="173">
        <v>1</v>
      </c>
      <c r="I106" s="109">
        <f>H106*$C$73</f>
        <v>2021</v>
      </c>
      <c r="P106"/>
      <c r="AA106"/>
      <c r="AD106" s="187">
        <v>55</v>
      </c>
      <c r="AE106" s="24" t="s">
        <v>827</v>
      </c>
      <c r="AF106" s="173">
        <v>626385.75585800002</v>
      </c>
      <c r="AG106" s="173">
        <v>864800.43065700005</v>
      </c>
      <c r="AH106" s="173">
        <v>0.72399999999999998</v>
      </c>
      <c r="AI106" s="173">
        <f>$AC$58</f>
        <v>1072</v>
      </c>
      <c r="AJ106" s="109">
        <f t="shared" si="26"/>
        <v>776.12799999999993</v>
      </c>
      <c r="AK106" s="78"/>
    </row>
    <row r="107" spans="4:41" x14ac:dyDescent="0.3">
      <c r="D107" s="247">
        <v>70</v>
      </c>
      <c r="E107" s="24" t="s">
        <v>811</v>
      </c>
      <c r="F107" s="20">
        <v>5635.0229999999956</v>
      </c>
      <c r="G107" s="173">
        <v>5635.0230000000001</v>
      </c>
      <c r="H107" s="173">
        <v>0.99999999999999922</v>
      </c>
      <c r="I107" s="109">
        <f>H107*$C$74</f>
        <v>7930.9999999999936</v>
      </c>
      <c r="P107"/>
      <c r="AA107"/>
      <c r="AD107" s="187">
        <v>56</v>
      </c>
      <c r="AE107" s="24" t="s">
        <v>823</v>
      </c>
      <c r="AF107" s="173">
        <v>219337.94246739201</v>
      </c>
      <c r="AG107" s="173">
        <v>566897.55092640698</v>
      </c>
      <c r="AH107" s="173">
        <v>0.38700000000000001</v>
      </c>
      <c r="AI107" s="173">
        <f>$AC$59</f>
        <v>418</v>
      </c>
      <c r="AJ107" s="109">
        <f t="shared" si="26"/>
        <v>161.76599999999999</v>
      </c>
      <c r="AK107" s="78"/>
    </row>
    <row r="108" spans="4:41" x14ac:dyDescent="0.3">
      <c r="D108" s="247">
        <v>71</v>
      </c>
      <c r="E108" s="24" t="s">
        <v>819</v>
      </c>
      <c r="F108" s="20">
        <v>3474.578</v>
      </c>
      <c r="G108" s="173">
        <v>3474.578</v>
      </c>
      <c r="H108" s="173">
        <v>1</v>
      </c>
      <c r="I108" s="109">
        <f>H108*$C$75</f>
        <v>9501</v>
      </c>
      <c r="P108"/>
      <c r="AA108"/>
      <c r="AD108" s="187">
        <v>56</v>
      </c>
      <c r="AE108" s="24" t="s">
        <v>824</v>
      </c>
      <c r="AF108" s="173">
        <v>287940.10334130999</v>
      </c>
      <c r="AG108" s="173">
        <v>566897.55092640698</v>
      </c>
      <c r="AH108" s="173">
        <v>0.50800000000000001</v>
      </c>
      <c r="AI108" s="173">
        <f t="shared" ref="AI108:AI110" si="34">$AC$59</f>
        <v>418</v>
      </c>
      <c r="AJ108" s="109">
        <f t="shared" si="26"/>
        <v>212.34399999999999</v>
      </c>
      <c r="AK108" s="78"/>
    </row>
    <row r="109" spans="4:41" x14ac:dyDescent="0.3">
      <c r="D109" s="248">
        <v>71</v>
      </c>
      <c r="E109" s="24" t="s">
        <v>822</v>
      </c>
      <c r="F109" s="231">
        <v>0</v>
      </c>
      <c r="G109" s="159">
        <v>0</v>
      </c>
      <c r="H109" s="159">
        <v>0</v>
      </c>
      <c r="I109" s="109">
        <f>H109*$C$75</f>
        <v>0</v>
      </c>
      <c r="P109"/>
      <c r="AA109"/>
      <c r="AD109" s="187">
        <v>56</v>
      </c>
      <c r="AE109" s="24" t="s">
        <v>826</v>
      </c>
      <c r="AF109" s="173">
        <v>12125.679763</v>
      </c>
      <c r="AG109" s="173">
        <v>566897.55092640698</v>
      </c>
      <c r="AH109" s="173">
        <v>2.1000000000000001E-2</v>
      </c>
      <c r="AI109" s="173">
        <f t="shared" si="34"/>
        <v>418</v>
      </c>
      <c r="AJ109" s="109">
        <f t="shared" si="26"/>
        <v>8.7780000000000005</v>
      </c>
      <c r="AK109" s="78"/>
    </row>
    <row r="110" spans="4:41" x14ac:dyDescent="0.3">
      <c r="D110" s="247">
        <v>72</v>
      </c>
      <c r="E110" s="24" t="s">
        <v>811</v>
      </c>
      <c r="F110" s="20">
        <v>101344.428</v>
      </c>
      <c r="G110" s="173">
        <v>101344.428</v>
      </c>
      <c r="H110" s="173">
        <v>1</v>
      </c>
      <c r="I110" s="109">
        <f>H110*$C$76</f>
        <v>202301</v>
      </c>
      <c r="P110"/>
      <c r="AA110"/>
      <c r="AD110" s="187">
        <v>56</v>
      </c>
      <c r="AE110" s="24" t="s">
        <v>831</v>
      </c>
      <c r="AF110" s="173">
        <v>47493.825354704997</v>
      </c>
      <c r="AG110" s="173">
        <v>566897.55092640698</v>
      </c>
      <c r="AH110" s="173">
        <v>8.4000000000000005E-2</v>
      </c>
      <c r="AI110" s="173">
        <f t="shared" si="34"/>
        <v>418</v>
      </c>
      <c r="AJ110" s="109">
        <f t="shared" si="26"/>
        <v>35.112000000000002</v>
      </c>
      <c r="AK110" s="78"/>
    </row>
    <row r="111" spans="4:41" x14ac:dyDescent="0.3">
      <c r="D111" s="247">
        <v>73</v>
      </c>
      <c r="E111" s="24" t="s">
        <v>818</v>
      </c>
      <c r="F111" s="20">
        <v>2980.9999999999995</v>
      </c>
      <c r="G111" s="173">
        <v>2981</v>
      </c>
      <c r="H111" s="173">
        <v>0.99999999999999989</v>
      </c>
      <c r="I111" s="109">
        <f>H111*$C$77</f>
        <v>4093.9999999999995</v>
      </c>
      <c r="P111"/>
      <c r="AA111"/>
      <c r="AD111" s="187">
        <v>57</v>
      </c>
      <c r="AE111" s="24" t="s">
        <v>825</v>
      </c>
      <c r="AF111" s="173">
        <v>297424.05281800003</v>
      </c>
      <c r="AG111" s="173">
        <v>297424.05281800003</v>
      </c>
      <c r="AH111" s="173">
        <v>1</v>
      </c>
      <c r="AI111" s="173">
        <f>AC60</f>
        <v>1422</v>
      </c>
      <c r="AJ111" s="109">
        <f t="shared" si="26"/>
        <v>1422</v>
      </c>
      <c r="AK111" s="78"/>
    </row>
    <row r="112" spans="4:41" x14ac:dyDescent="0.3">
      <c r="D112" s="247">
        <v>77</v>
      </c>
      <c r="E112" s="24" t="s">
        <v>832</v>
      </c>
      <c r="F112" s="20">
        <v>2803.6839999999997</v>
      </c>
      <c r="G112" s="173">
        <v>2803.6840000000002</v>
      </c>
      <c r="H112" s="173">
        <v>0.99999999999999989</v>
      </c>
      <c r="I112" s="109">
        <f>H112*$C$78</f>
        <v>4913.9999999999991</v>
      </c>
      <c r="P112"/>
      <c r="AA112"/>
      <c r="AD112" s="187">
        <v>58</v>
      </c>
      <c r="AE112" s="24" t="s">
        <v>825</v>
      </c>
      <c r="AF112" s="173">
        <v>709649.89525279903</v>
      </c>
      <c r="AG112" s="173">
        <v>709649.89525279903</v>
      </c>
      <c r="AH112" s="173">
        <v>1</v>
      </c>
      <c r="AI112" s="173">
        <f>AC61</f>
        <v>5485</v>
      </c>
      <c r="AJ112" s="109">
        <f t="shared" si="26"/>
        <v>5485</v>
      </c>
      <c r="AK112" s="78"/>
    </row>
    <row r="113" spans="4:37" x14ac:dyDescent="0.3">
      <c r="D113" s="247">
        <v>78</v>
      </c>
      <c r="E113" s="24" t="s">
        <v>833</v>
      </c>
      <c r="F113" s="20">
        <v>7966.7550000000001</v>
      </c>
      <c r="G113" s="173">
        <v>7966.7550000000001</v>
      </c>
      <c r="H113" s="173">
        <v>1</v>
      </c>
      <c r="I113" s="109">
        <f>H113*$C$79</f>
        <v>8595</v>
      </c>
      <c r="P113"/>
      <c r="AA113"/>
      <c r="AD113" s="187">
        <v>59</v>
      </c>
      <c r="AE113" s="24" t="s">
        <v>812</v>
      </c>
      <c r="AF113" s="173">
        <v>490687.27339412598</v>
      </c>
      <c r="AG113" s="173">
        <v>875242.26096612599</v>
      </c>
      <c r="AH113" s="173">
        <v>0.56100000000000005</v>
      </c>
      <c r="AI113" s="173">
        <f>$AC$62</f>
        <v>6080</v>
      </c>
      <c r="AJ113" s="109">
        <f t="shared" si="26"/>
        <v>3410.88</v>
      </c>
      <c r="AK113" s="78"/>
    </row>
    <row r="114" spans="4:37" ht="15" thickBot="1" x14ac:dyDescent="0.35">
      <c r="D114" s="249">
        <v>80</v>
      </c>
      <c r="E114" s="24" t="s">
        <v>752</v>
      </c>
      <c r="F114" s="250">
        <v>873.55699999999979</v>
      </c>
      <c r="G114" s="183">
        <v>873.55700000000002</v>
      </c>
      <c r="H114" s="183">
        <v>0.99999999999999978</v>
      </c>
      <c r="I114" s="112">
        <f>H114*$C$81</f>
        <v>1034.9999999999998</v>
      </c>
      <c r="P114"/>
      <c r="AA114"/>
      <c r="AD114" s="187">
        <v>59</v>
      </c>
      <c r="AE114" s="24" t="s">
        <v>813</v>
      </c>
      <c r="AF114" s="173">
        <v>384554.98757200001</v>
      </c>
      <c r="AG114" s="173">
        <v>875242.26096612599</v>
      </c>
      <c r="AH114" s="173">
        <v>0.439</v>
      </c>
      <c r="AI114" s="173">
        <f>$AC$62</f>
        <v>6080</v>
      </c>
      <c r="AJ114" s="109">
        <f t="shared" si="26"/>
        <v>2669.12</v>
      </c>
      <c r="AK114" s="78"/>
    </row>
    <row r="115" spans="4:37" ht="15" thickTop="1" x14ac:dyDescent="0.3">
      <c r="P115"/>
      <c r="AA115"/>
      <c r="AD115" s="187">
        <v>60</v>
      </c>
      <c r="AE115" s="24" t="s">
        <v>820</v>
      </c>
      <c r="AF115" s="173">
        <v>995450.19517722749</v>
      </c>
      <c r="AG115" s="173">
        <v>995450.19517722749</v>
      </c>
      <c r="AH115" s="173">
        <v>1</v>
      </c>
      <c r="AI115" s="173">
        <f>AC63</f>
        <v>3937</v>
      </c>
      <c r="AJ115" s="109">
        <f t="shared" si="26"/>
        <v>3937</v>
      </c>
      <c r="AK115" s="78"/>
    </row>
    <row r="116" spans="4:37" x14ac:dyDescent="0.3">
      <c r="P116"/>
      <c r="AA116"/>
      <c r="AD116" s="187">
        <v>61</v>
      </c>
      <c r="AE116" s="24" t="s">
        <v>819</v>
      </c>
      <c r="AF116" s="173">
        <v>192377.86583790003</v>
      </c>
      <c r="AG116" s="173">
        <v>192377.86583790003</v>
      </c>
      <c r="AH116" s="173">
        <v>1</v>
      </c>
      <c r="AI116" s="173">
        <f>AC64</f>
        <v>574</v>
      </c>
      <c r="AJ116" s="109">
        <f t="shared" si="26"/>
        <v>574</v>
      </c>
      <c r="AK116" s="78"/>
    </row>
    <row r="117" spans="4:37" x14ac:dyDescent="0.3">
      <c r="P117"/>
      <c r="AA117"/>
      <c r="AD117" s="187">
        <v>62</v>
      </c>
      <c r="AE117" s="24" t="s">
        <v>813</v>
      </c>
      <c r="AF117" s="173">
        <v>919617.135698303</v>
      </c>
      <c r="AG117" s="173">
        <v>919617.135698303</v>
      </c>
      <c r="AH117" s="173">
        <v>1</v>
      </c>
      <c r="AI117" s="173">
        <f>AC65</f>
        <v>3772</v>
      </c>
      <c r="AJ117" s="109">
        <f t="shared" si="26"/>
        <v>3772</v>
      </c>
      <c r="AK117" s="78"/>
    </row>
    <row r="118" spans="4:37" x14ac:dyDescent="0.3">
      <c r="P118"/>
      <c r="AA118"/>
      <c r="AD118" s="187">
        <v>63</v>
      </c>
      <c r="AE118" s="24" t="s">
        <v>821</v>
      </c>
      <c r="AF118" s="173">
        <v>404328.174519917</v>
      </c>
      <c r="AG118" s="173">
        <v>404328.174519917</v>
      </c>
      <c r="AH118" s="173">
        <v>1</v>
      </c>
      <c r="AI118" s="173">
        <f>AC66</f>
        <v>864</v>
      </c>
      <c r="AJ118" s="109">
        <f t="shared" si="26"/>
        <v>864</v>
      </c>
      <c r="AK118" s="78"/>
    </row>
    <row r="119" spans="4:37" x14ac:dyDescent="0.3">
      <c r="P119"/>
      <c r="AA119"/>
      <c r="AD119" s="187">
        <v>64</v>
      </c>
      <c r="AE119" s="24" t="s">
        <v>759</v>
      </c>
      <c r="AF119" s="173">
        <v>23228.845736800002</v>
      </c>
      <c r="AG119" s="173">
        <v>1835064.5206369702</v>
      </c>
      <c r="AH119" s="173">
        <v>1.2999999999999999E-2</v>
      </c>
      <c r="AI119" s="173">
        <f>$AC$67</f>
        <v>11805</v>
      </c>
      <c r="AJ119" s="109">
        <f t="shared" si="26"/>
        <v>153.465</v>
      </c>
      <c r="AK119" s="78"/>
    </row>
    <row r="120" spans="4:37" x14ac:dyDescent="0.3">
      <c r="P120"/>
      <c r="AA120"/>
      <c r="AD120" s="187">
        <v>64</v>
      </c>
      <c r="AE120" s="24" t="s">
        <v>762</v>
      </c>
      <c r="AF120" s="173">
        <v>1174387.5349741001</v>
      </c>
      <c r="AG120" s="173">
        <v>1835064.5206369702</v>
      </c>
      <c r="AH120" s="173">
        <v>0.64</v>
      </c>
      <c r="AI120" s="173">
        <f t="shared" ref="AI120:AI125" si="35">$AC$67</f>
        <v>11805</v>
      </c>
      <c r="AJ120" s="109">
        <f t="shared" si="26"/>
        <v>7555.2</v>
      </c>
      <c r="AK120" s="78"/>
    </row>
    <row r="121" spans="4:37" x14ac:dyDescent="0.3">
      <c r="P121"/>
      <c r="AA121"/>
      <c r="AD121" s="187">
        <v>64</v>
      </c>
      <c r="AE121" s="24" t="s">
        <v>764</v>
      </c>
      <c r="AF121" s="173">
        <v>429607.73058799998</v>
      </c>
      <c r="AG121" s="173">
        <v>1835064.5206369702</v>
      </c>
      <c r="AH121" s="173">
        <v>0.23400000000000001</v>
      </c>
      <c r="AI121" s="173">
        <f t="shared" si="35"/>
        <v>11805</v>
      </c>
      <c r="AJ121" s="109">
        <f t="shared" si="26"/>
        <v>2762.3700000000003</v>
      </c>
      <c r="AK121" s="78"/>
    </row>
    <row r="122" spans="4:37" x14ac:dyDescent="0.3">
      <c r="P122"/>
      <c r="AA122"/>
      <c r="AD122" s="187">
        <v>64</v>
      </c>
      <c r="AE122" s="24" t="s">
        <v>765</v>
      </c>
      <c r="AF122" s="173">
        <v>11775.2772126</v>
      </c>
      <c r="AG122" s="173">
        <v>1835064.5206369702</v>
      </c>
      <c r="AH122" s="173">
        <v>6.0000000000000001E-3</v>
      </c>
      <c r="AI122" s="173">
        <f t="shared" si="35"/>
        <v>11805</v>
      </c>
      <c r="AJ122" s="109">
        <f t="shared" si="26"/>
        <v>70.83</v>
      </c>
      <c r="AK122" s="78"/>
    </row>
    <row r="123" spans="4:37" x14ac:dyDescent="0.3">
      <c r="P123"/>
      <c r="AA123"/>
      <c r="AD123" s="187">
        <v>64</v>
      </c>
      <c r="AE123" s="24" t="s">
        <v>766</v>
      </c>
      <c r="AF123" s="173">
        <v>37262.8265436</v>
      </c>
      <c r="AG123" s="173">
        <v>1835064.5206369702</v>
      </c>
      <c r="AH123" s="173">
        <v>0.02</v>
      </c>
      <c r="AI123" s="173">
        <f t="shared" si="35"/>
        <v>11805</v>
      </c>
      <c r="AJ123" s="109">
        <f t="shared" si="26"/>
        <v>236.1</v>
      </c>
      <c r="AK123" s="78"/>
    </row>
    <row r="124" spans="4:37" x14ac:dyDescent="0.3">
      <c r="P124"/>
      <c r="AA124"/>
      <c r="AD124" s="187">
        <v>64</v>
      </c>
      <c r="AE124" s="24" t="s">
        <v>767</v>
      </c>
      <c r="AF124" s="173">
        <v>92603.435732099999</v>
      </c>
      <c r="AG124" s="173">
        <v>1835064.5206369702</v>
      </c>
      <c r="AH124" s="173">
        <v>5.0999999999999997E-2</v>
      </c>
      <c r="AI124" s="173">
        <f t="shared" si="35"/>
        <v>11805</v>
      </c>
      <c r="AJ124" s="109">
        <f t="shared" si="26"/>
        <v>602.05499999999995</v>
      </c>
      <c r="AK124" s="78"/>
    </row>
    <row r="125" spans="4:37" x14ac:dyDescent="0.3">
      <c r="P125"/>
      <c r="AA125"/>
      <c r="AD125" s="187">
        <v>64</v>
      </c>
      <c r="AE125" s="24" t="s">
        <v>768</v>
      </c>
      <c r="AF125" s="173">
        <v>66198.869849769995</v>
      </c>
      <c r="AG125" s="173">
        <v>1835064.5206369702</v>
      </c>
      <c r="AH125" s="173">
        <v>3.5999999999999997E-2</v>
      </c>
      <c r="AI125" s="173">
        <f t="shared" si="35"/>
        <v>11805</v>
      </c>
      <c r="AJ125" s="109">
        <f t="shared" si="26"/>
        <v>424.97999999999996</v>
      </c>
      <c r="AK125" s="78"/>
    </row>
    <row r="126" spans="4:37" x14ac:dyDescent="0.3">
      <c r="P126"/>
      <c r="AA126"/>
      <c r="AD126" s="187">
        <v>65</v>
      </c>
      <c r="AE126" s="24" t="s">
        <v>769</v>
      </c>
      <c r="AF126" s="173">
        <v>1151457.78231446</v>
      </c>
      <c r="AG126" s="173">
        <v>3509542.85923691</v>
      </c>
      <c r="AH126" s="173">
        <v>0.32800000000000001</v>
      </c>
      <c r="AI126" s="173">
        <f>$AC$68</f>
        <v>3942</v>
      </c>
      <c r="AJ126" s="109">
        <f t="shared" si="26"/>
        <v>1292.9760000000001</v>
      </c>
      <c r="AK126" s="78"/>
    </row>
    <row r="127" spans="4:37" x14ac:dyDescent="0.3">
      <c r="P127"/>
      <c r="AA127"/>
      <c r="AD127" s="187">
        <v>65</v>
      </c>
      <c r="AE127" s="24" t="s">
        <v>770</v>
      </c>
      <c r="AF127" s="173">
        <v>1574724.6745327301</v>
      </c>
      <c r="AG127" s="173">
        <v>3509542.85923691</v>
      </c>
      <c r="AH127" s="173">
        <v>0.44900000000000001</v>
      </c>
      <c r="AI127" s="173">
        <f t="shared" ref="AI127:AI129" si="36">$AC$68</f>
        <v>3942</v>
      </c>
      <c r="AJ127" s="109">
        <f t="shared" si="26"/>
        <v>1769.9580000000001</v>
      </c>
      <c r="AK127" s="78"/>
    </row>
    <row r="128" spans="4:37" x14ac:dyDescent="0.3">
      <c r="P128"/>
      <c r="AA128"/>
      <c r="AD128" s="187">
        <v>65</v>
      </c>
      <c r="AE128" s="24" t="s">
        <v>772</v>
      </c>
      <c r="AF128" s="173">
        <v>544759.62924909999</v>
      </c>
      <c r="AG128" s="173">
        <v>3509542.85923691</v>
      </c>
      <c r="AH128" s="173">
        <v>0.155</v>
      </c>
      <c r="AI128" s="173">
        <f t="shared" si="36"/>
        <v>3942</v>
      </c>
      <c r="AJ128" s="109">
        <f t="shared" si="26"/>
        <v>611.01</v>
      </c>
      <c r="AK128" s="78"/>
    </row>
    <row r="129" spans="16:37" x14ac:dyDescent="0.3">
      <c r="P129"/>
      <c r="AA129"/>
      <c r="AD129" s="187">
        <v>65</v>
      </c>
      <c r="AE129" s="24" t="s">
        <v>773</v>
      </c>
      <c r="AF129" s="173">
        <v>238600.77314061997</v>
      </c>
      <c r="AG129" s="173">
        <v>3509542.85923691</v>
      </c>
      <c r="AH129" s="173">
        <v>6.8000000000000005E-2</v>
      </c>
      <c r="AI129" s="173">
        <f t="shared" si="36"/>
        <v>3942</v>
      </c>
      <c r="AJ129" s="109">
        <f t="shared" si="26"/>
        <v>268.05600000000004</v>
      </c>
      <c r="AK129" s="78"/>
    </row>
    <row r="130" spans="16:37" x14ac:dyDescent="0.3">
      <c r="P130"/>
      <c r="AA130"/>
      <c r="AD130" s="187">
        <v>66</v>
      </c>
      <c r="AE130" s="24" t="s">
        <v>794</v>
      </c>
      <c r="AF130" s="173">
        <v>416102.19535001001</v>
      </c>
      <c r="AG130" s="173">
        <v>1308254.9677862101</v>
      </c>
      <c r="AH130" s="173">
        <v>0.318</v>
      </c>
      <c r="AI130" s="173">
        <f>$AC$69</f>
        <v>962</v>
      </c>
      <c r="AJ130" s="109">
        <f t="shared" si="26"/>
        <v>305.916</v>
      </c>
      <c r="AK130" s="78"/>
    </row>
    <row r="131" spans="16:37" x14ac:dyDescent="0.3">
      <c r="P131"/>
      <c r="AA131"/>
      <c r="AD131" s="187">
        <v>66</v>
      </c>
      <c r="AE131" s="24" t="s">
        <v>795</v>
      </c>
      <c r="AF131" s="173">
        <v>324239.36642899999</v>
      </c>
      <c r="AG131" s="173">
        <v>1308254.9677862101</v>
      </c>
      <c r="AH131" s="173">
        <v>0.248</v>
      </c>
      <c r="AI131" s="173">
        <f t="shared" ref="AI131:AI133" si="37">$AC$69</f>
        <v>962</v>
      </c>
      <c r="AJ131" s="109">
        <f t="shared" si="26"/>
        <v>238.57599999999999</v>
      </c>
      <c r="AK131" s="78"/>
    </row>
    <row r="132" spans="16:37" x14ac:dyDescent="0.3">
      <c r="P132"/>
      <c r="AA132"/>
      <c r="AD132" s="187">
        <v>66</v>
      </c>
      <c r="AE132" s="24" t="s">
        <v>796</v>
      </c>
      <c r="AF132" s="173">
        <v>263030.16146600002</v>
      </c>
      <c r="AG132" s="173">
        <v>1308254.9677862101</v>
      </c>
      <c r="AH132" s="173">
        <v>0.20100000000000001</v>
      </c>
      <c r="AI132" s="173">
        <f t="shared" si="37"/>
        <v>962</v>
      </c>
      <c r="AJ132" s="109">
        <f t="shared" si="26"/>
        <v>193.36200000000002</v>
      </c>
      <c r="AK132" s="78"/>
    </row>
    <row r="133" spans="16:37" x14ac:dyDescent="0.3">
      <c r="P133"/>
      <c r="AA133"/>
      <c r="AD133" s="187">
        <v>66</v>
      </c>
      <c r="AE133" s="24" t="s">
        <v>797</v>
      </c>
      <c r="AF133" s="173">
        <v>304883.24454120005</v>
      </c>
      <c r="AG133" s="173">
        <v>1308254.9677862101</v>
      </c>
      <c r="AH133" s="173">
        <v>0.23300000000000001</v>
      </c>
      <c r="AI133" s="173">
        <f t="shared" si="37"/>
        <v>962</v>
      </c>
      <c r="AJ133" s="109">
        <f t="shared" si="26"/>
        <v>224.14600000000002</v>
      </c>
      <c r="AK133" s="78"/>
    </row>
    <row r="134" spans="16:37" x14ac:dyDescent="0.3">
      <c r="P134"/>
      <c r="AA134"/>
      <c r="AD134" s="187">
        <v>67</v>
      </c>
      <c r="AE134" s="24" t="s">
        <v>787</v>
      </c>
      <c r="AF134" s="173">
        <v>1940220.38725007</v>
      </c>
      <c r="AG134" s="173">
        <v>5407816.1426492082</v>
      </c>
      <c r="AH134" s="173">
        <v>0.35899999999999999</v>
      </c>
      <c r="AI134" s="173">
        <f>$AC$70</f>
        <v>12257</v>
      </c>
      <c r="AJ134" s="109">
        <f t="shared" ref="AJ134:AJ153" si="38">AI134*AH134</f>
        <v>4400.2629999999999</v>
      </c>
      <c r="AK134" s="78"/>
    </row>
    <row r="135" spans="16:37" x14ac:dyDescent="0.3">
      <c r="P135"/>
      <c r="AA135"/>
      <c r="AD135" s="187">
        <v>67</v>
      </c>
      <c r="AE135" s="24" t="s">
        <v>789</v>
      </c>
      <c r="AF135" s="173">
        <v>1184550.9941855171</v>
      </c>
      <c r="AG135" s="173">
        <v>5407816.1426492082</v>
      </c>
      <c r="AH135" s="173">
        <v>0.219</v>
      </c>
      <c r="AI135" s="173">
        <f t="shared" ref="AI135:AI140" si="39">$AC$70</f>
        <v>12257</v>
      </c>
      <c r="AJ135" s="109">
        <f t="shared" si="38"/>
        <v>2684.2829999999999</v>
      </c>
      <c r="AK135" s="78"/>
    </row>
    <row r="136" spans="16:37" x14ac:dyDescent="0.3">
      <c r="P136"/>
      <c r="AA136"/>
      <c r="AD136" s="187">
        <v>67</v>
      </c>
      <c r="AE136" s="24" t="s">
        <v>790</v>
      </c>
      <c r="AF136" s="173">
        <v>873091.29667037993</v>
      </c>
      <c r="AG136" s="173">
        <v>5407816.1426492082</v>
      </c>
      <c r="AH136" s="173">
        <v>0.16200000000000001</v>
      </c>
      <c r="AI136" s="173">
        <f t="shared" si="39"/>
        <v>12257</v>
      </c>
      <c r="AJ136" s="109">
        <f t="shared" si="38"/>
        <v>1985.634</v>
      </c>
      <c r="AK136" s="78"/>
    </row>
    <row r="137" spans="16:37" x14ac:dyDescent="0.3">
      <c r="P137"/>
      <c r="AA137"/>
      <c r="AD137" s="187">
        <v>67</v>
      </c>
      <c r="AE137" s="24" t="s">
        <v>791</v>
      </c>
      <c r="AF137" s="173">
        <v>516043.56226452999</v>
      </c>
      <c r="AG137" s="173">
        <v>5407816.1426492082</v>
      </c>
      <c r="AH137" s="173">
        <v>9.5000000000000001E-2</v>
      </c>
      <c r="AI137" s="173">
        <f t="shared" si="39"/>
        <v>12257</v>
      </c>
      <c r="AJ137" s="109">
        <f t="shared" si="38"/>
        <v>1164.415</v>
      </c>
      <c r="AK137" s="78"/>
    </row>
    <row r="138" spans="16:37" x14ac:dyDescent="0.3">
      <c r="P138"/>
      <c r="AA138"/>
      <c r="AD138" s="187">
        <v>67</v>
      </c>
      <c r="AE138" s="24" t="s">
        <v>792</v>
      </c>
      <c r="AF138" s="173">
        <v>28037.778951799999</v>
      </c>
      <c r="AG138" s="173">
        <v>5407816.1426492082</v>
      </c>
      <c r="AH138" s="173">
        <v>5.0000000000000001E-3</v>
      </c>
      <c r="AI138" s="173">
        <f t="shared" si="39"/>
        <v>12257</v>
      </c>
      <c r="AJ138" s="109">
        <f t="shared" si="38"/>
        <v>61.285000000000004</v>
      </c>
      <c r="AK138" s="78"/>
    </row>
    <row r="139" spans="16:37" x14ac:dyDescent="0.3">
      <c r="P139"/>
      <c r="AA139"/>
      <c r="AD139" s="187">
        <v>67</v>
      </c>
      <c r="AE139" s="24" t="s">
        <v>793</v>
      </c>
      <c r="AF139" s="173">
        <v>236515.49296194001</v>
      </c>
      <c r="AG139" s="173">
        <v>5407816.1426492082</v>
      </c>
      <c r="AH139" s="173">
        <v>4.3999999999999997E-2</v>
      </c>
      <c r="AI139" s="173">
        <f t="shared" si="39"/>
        <v>12257</v>
      </c>
      <c r="AJ139" s="109">
        <f t="shared" si="38"/>
        <v>539.30799999999999</v>
      </c>
      <c r="AK139" s="78"/>
    </row>
    <row r="140" spans="16:37" x14ac:dyDescent="0.3">
      <c r="P140"/>
      <c r="AA140"/>
      <c r="AD140" s="187">
        <v>67</v>
      </c>
      <c r="AE140" s="24" t="s">
        <v>798</v>
      </c>
      <c r="AF140" s="173">
        <v>629356.63036496995</v>
      </c>
      <c r="AG140" s="173">
        <v>5407816.1426492082</v>
      </c>
      <c r="AH140" s="173">
        <v>0.11600000000000001</v>
      </c>
      <c r="AI140" s="173">
        <f t="shared" si="39"/>
        <v>12257</v>
      </c>
      <c r="AJ140" s="109">
        <f t="shared" si="38"/>
        <v>1421.8120000000001</v>
      </c>
      <c r="AK140" s="78"/>
    </row>
    <row r="141" spans="16:37" x14ac:dyDescent="0.3">
      <c r="P141"/>
      <c r="AA141"/>
      <c r="AD141" s="187">
        <v>68</v>
      </c>
      <c r="AE141" s="24" t="s">
        <v>817</v>
      </c>
      <c r="AF141" s="173">
        <v>359259.56914097298</v>
      </c>
      <c r="AG141" s="173">
        <v>359259.56914097298</v>
      </c>
      <c r="AH141" s="173">
        <v>1</v>
      </c>
      <c r="AI141" s="173">
        <f>AC71</f>
        <v>3025</v>
      </c>
      <c r="AJ141" s="109">
        <f t="shared" si="38"/>
        <v>3025</v>
      </c>
      <c r="AK141" s="78"/>
    </row>
    <row r="142" spans="16:37" x14ac:dyDescent="0.3">
      <c r="P142"/>
      <c r="AA142"/>
      <c r="AD142" s="187">
        <v>69</v>
      </c>
      <c r="AE142" s="24" t="s">
        <v>819</v>
      </c>
      <c r="AF142" s="173">
        <v>228995.45532000001</v>
      </c>
      <c r="AG142" s="173">
        <v>228995.45532000001</v>
      </c>
      <c r="AH142" s="173">
        <v>1</v>
      </c>
      <c r="AI142" s="173">
        <f>AC72</f>
        <v>239</v>
      </c>
      <c r="AJ142" s="109">
        <f t="shared" si="38"/>
        <v>239</v>
      </c>
      <c r="AK142" s="78"/>
    </row>
    <row r="143" spans="16:37" x14ac:dyDescent="0.3">
      <c r="P143"/>
      <c r="AA143"/>
      <c r="AD143" s="187">
        <v>70</v>
      </c>
      <c r="AE143" s="24" t="s">
        <v>811</v>
      </c>
      <c r="AF143" s="173">
        <v>328474.39254326996</v>
      </c>
      <c r="AG143" s="173">
        <v>328474.39254326996</v>
      </c>
      <c r="AH143" s="173">
        <v>1</v>
      </c>
      <c r="AI143" s="173">
        <f>AC73</f>
        <v>839</v>
      </c>
      <c r="AJ143" s="109">
        <f t="shared" si="38"/>
        <v>839</v>
      </c>
      <c r="AK143" s="78"/>
    </row>
    <row r="144" spans="16:37" x14ac:dyDescent="0.3">
      <c r="P144"/>
      <c r="AA144"/>
      <c r="AD144" s="187">
        <v>71</v>
      </c>
      <c r="AE144" s="24" t="s">
        <v>819</v>
      </c>
      <c r="AF144" s="173">
        <v>793919.96856177703</v>
      </c>
      <c r="AG144" s="173">
        <v>795302.36019857705</v>
      </c>
      <c r="AH144" s="173">
        <v>0.998</v>
      </c>
      <c r="AI144" s="173">
        <f>$AC$74</f>
        <v>1098</v>
      </c>
      <c r="AJ144" s="109">
        <f t="shared" si="38"/>
        <v>1095.8040000000001</v>
      </c>
      <c r="AK144" s="78"/>
    </row>
    <row r="145" spans="16:36" x14ac:dyDescent="0.3">
      <c r="P145"/>
      <c r="AA145"/>
      <c r="AD145" s="187">
        <v>71</v>
      </c>
      <c r="AE145" s="24" t="s">
        <v>822</v>
      </c>
      <c r="AF145" s="173">
        <v>1382.3916368</v>
      </c>
      <c r="AG145" s="173">
        <v>795302.36019857705</v>
      </c>
      <c r="AH145" s="173">
        <v>2E-3</v>
      </c>
      <c r="AI145" s="173">
        <f>$AC$74</f>
        <v>1098</v>
      </c>
      <c r="AJ145" s="109">
        <f t="shared" si="38"/>
        <v>2.1960000000000002</v>
      </c>
    </row>
    <row r="146" spans="16:36" x14ac:dyDescent="0.3">
      <c r="P146"/>
      <c r="AA146"/>
      <c r="AD146" s="187">
        <v>72</v>
      </c>
      <c r="AE146" s="24" t="s">
        <v>811</v>
      </c>
      <c r="AF146" s="173">
        <v>1209130.0231877591</v>
      </c>
      <c r="AG146" s="173">
        <v>1234096.8387127591</v>
      </c>
      <c r="AH146" s="173">
        <v>0.98</v>
      </c>
      <c r="AI146" s="173">
        <f>$AC$75</f>
        <v>20000</v>
      </c>
      <c r="AJ146" s="109">
        <f t="shared" si="38"/>
        <v>19600</v>
      </c>
    </row>
    <row r="147" spans="16:36" x14ac:dyDescent="0.3">
      <c r="P147"/>
      <c r="AA147"/>
      <c r="AD147" s="187">
        <v>72</v>
      </c>
      <c r="AE147" s="24" t="s">
        <v>818</v>
      </c>
      <c r="AF147" s="173">
        <v>24966.815525000002</v>
      </c>
      <c r="AG147" s="173">
        <v>1234096.8387127591</v>
      </c>
      <c r="AH147" s="173">
        <v>0.02</v>
      </c>
      <c r="AI147" s="173">
        <f>$AC$75</f>
        <v>20000</v>
      </c>
      <c r="AJ147" s="109">
        <f t="shared" si="38"/>
        <v>400</v>
      </c>
    </row>
    <row r="148" spans="16:36" x14ac:dyDescent="0.3">
      <c r="P148"/>
      <c r="AA148"/>
      <c r="AD148" s="187">
        <v>73</v>
      </c>
      <c r="AE148" s="24" t="s">
        <v>818</v>
      </c>
      <c r="AF148" s="173">
        <v>169308.537758536</v>
      </c>
      <c r="AG148" s="173">
        <v>169308.537758536</v>
      </c>
      <c r="AH148" s="173">
        <v>1</v>
      </c>
      <c r="AI148" s="173">
        <f>AC76</f>
        <v>446</v>
      </c>
      <c r="AJ148" s="109">
        <f t="shared" si="38"/>
        <v>446</v>
      </c>
    </row>
    <row r="149" spans="16:36" x14ac:dyDescent="0.3">
      <c r="P149"/>
      <c r="AA149"/>
      <c r="AD149" s="187">
        <v>76</v>
      </c>
      <c r="AE149" s="24" t="s">
        <v>750</v>
      </c>
      <c r="AF149" s="173">
        <v>48137.473989600003</v>
      </c>
      <c r="AG149" s="173">
        <v>48137.473989600003</v>
      </c>
      <c r="AH149" s="173">
        <v>1</v>
      </c>
      <c r="AI149" s="173">
        <f>AC81</f>
        <v>138</v>
      </c>
      <c r="AJ149" s="109">
        <f t="shared" si="38"/>
        <v>138</v>
      </c>
    </row>
    <row r="150" spans="16:36" x14ac:dyDescent="0.3">
      <c r="P150"/>
      <c r="AA150"/>
      <c r="AD150" s="187">
        <v>77</v>
      </c>
      <c r="AE150" s="24" t="s">
        <v>832</v>
      </c>
      <c r="AF150" s="173">
        <v>131912.38556900001</v>
      </c>
      <c r="AG150" s="173">
        <v>131912.38556900001</v>
      </c>
      <c r="AH150" s="173">
        <v>1</v>
      </c>
      <c r="AI150" s="173">
        <f>AC77</f>
        <v>516</v>
      </c>
      <c r="AJ150" s="109">
        <f t="shared" si="38"/>
        <v>516</v>
      </c>
    </row>
    <row r="151" spans="16:36" x14ac:dyDescent="0.3">
      <c r="P151"/>
      <c r="AA151"/>
      <c r="AD151" s="187">
        <v>78</v>
      </c>
      <c r="AE151" s="24" t="s">
        <v>833</v>
      </c>
      <c r="AF151" s="173">
        <v>425850.83235829003</v>
      </c>
      <c r="AG151" s="173">
        <v>425850.83235829003</v>
      </c>
      <c r="AH151" s="173">
        <v>1</v>
      </c>
      <c r="AI151" s="173">
        <f>AC78</f>
        <v>946</v>
      </c>
      <c r="AJ151" s="109">
        <f t="shared" si="38"/>
        <v>946</v>
      </c>
    </row>
    <row r="152" spans="16:36" x14ac:dyDescent="0.3">
      <c r="P152"/>
      <c r="AA152"/>
      <c r="AD152" s="187">
        <v>79</v>
      </c>
      <c r="AE152" s="24" t="s">
        <v>784</v>
      </c>
      <c r="AF152" s="173">
        <v>529640.07888620999</v>
      </c>
      <c r="AG152" s="173">
        <v>529640.07888620999</v>
      </c>
      <c r="AH152" s="173">
        <v>1</v>
      </c>
      <c r="AI152" s="173">
        <f>AC79</f>
        <v>1390</v>
      </c>
      <c r="AJ152" s="109">
        <f t="shared" si="38"/>
        <v>1390</v>
      </c>
    </row>
    <row r="153" spans="16:36" ht="15" thickBot="1" x14ac:dyDescent="0.35">
      <c r="P153"/>
      <c r="AA153"/>
      <c r="AD153" s="189">
        <v>80</v>
      </c>
      <c r="AE153" s="24" t="s">
        <v>752</v>
      </c>
      <c r="AF153" s="183">
        <v>425682.8</v>
      </c>
      <c r="AG153" s="183">
        <v>425682.8</v>
      </c>
      <c r="AH153" s="183">
        <v>1</v>
      </c>
      <c r="AI153" s="183">
        <f>AC80</f>
        <v>530</v>
      </c>
      <c r="AJ153" s="112">
        <f t="shared" si="38"/>
        <v>530</v>
      </c>
    </row>
    <row r="154" spans="16:36" ht="15" thickTop="1" x14ac:dyDescent="0.3">
      <c r="P154"/>
      <c r="AA154"/>
      <c r="AE154" s="78"/>
      <c r="AF154" s="78"/>
      <c r="AG154" s="78"/>
      <c r="AH154" s="78"/>
      <c r="AI154" s="78"/>
      <c r="AJ154" s="78"/>
    </row>
    <row r="155" spans="16:36" x14ac:dyDescent="0.3">
      <c r="P155"/>
      <c r="AA155"/>
    </row>
    <row r="156" spans="16:36" x14ac:dyDescent="0.3">
      <c r="P156"/>
      <c r="AA156"/>
    </row>
    <row r="157" spans="16:36" x14ac:dyDescent="0.3">
      <c r="P157"/>
      <c r="AA157"/>
    </row>
    <row r="158" spans="16:36" x14ac:dyDescent="0.3">
      <c r="P158"/>
      <c r="AA158"/>
    </row>
    <row r="159" spans="16:36" x14ac:dyDescent="0.3">
      <c r="P159"/>
      <c r="AA159"/>
    </row>
    <row r="160" spans="16:36" x14ac:dyDescent="0.3">
      <c r="P160"/>
      <c r="AA160"/>
    </row>
    <row r="161" spans="16:27" x14ac:dyDescent="0.3">
      <c r="P161"/>
      <c r="AA161"/>
    </row>
    <row r="162" spans="16:27" x14ac:dyDescent="0.3">
      <c r="P162"/>
      <c r="AA162"/>
    </row>
    <row r="163" spans="16:27" x14ac:dyDescent="0.3">
      <c r="P163"/>
      <c r="AA163"/>
    </row>
    <row r="164" spans="16:27" x14ac:dyDescent="0.3">
      <c r="P164"/>
      <c r="AA164"/>
    </row>
    <row r="165" spans="16:27" x14ac:dyDescent="0.3">
      <c r="P165"/>
      <c r="AA165"/>
    </row>
    <row r="166" spans="16:27" x14ac:dyDescent="0.3">
      <c r="P166"/>
      <c r="AA166"/>
    </row>
    <row r="167" spans="16:27" x14ac:dyDescent="0.3">
      <c r="P167"/>
      <c r="AA167"/>
    </row>
    <row r="168" spans="16:27" x14ac:dyDescent="0.3">
      <c r="P168"/>
      <c r="AA168"/>
    </row>
    <row r="169" spans="16:27" x14ac:dyDescent="0.3">
      <c r="P169"/>
      <c r="AA169"/>
    </row>
    <row r="170" spans="16:27" x14ac:dyDescent="0.3">
      <c r="P170"/>
      <c r="AA170"/>
    </row>
    <row r="171" spans="16:27" x14ac:dyDescent="0.3">
      <c r="P171"/>
      <c r="AA171"/>
    </row>
    <row r="172" spans="16:27" x14ac:dyDescent="0.3">
      <c r="P172"/>
      <c r="AA172"/>
    </row>
    <row r="173" spans="16:27" x14ac:dyDescent="0.3">
      <c r="P173"/>
      <c r="AA173"/>
    </row>
    <row r="174" spans="16:27" x14ac:dyDescent="0.3">
      <c r="P174"/>
      <c r="AA174"/>
    </row>
    <row r="175" spans="16:27" x14ac:dyDescent="0.3">
      <c r="P175"/>
      <c r="AA175"/>
    </row>
    <row r="176" spans="16:27" x14ac:dyDescent="0.3">
      <c r="P176"/>
      <c r="AA176"/>
    </row>
    <row r="177" spans="16:27" x14ac:dyDescent="0.3">
      <c r="P177"/>
      <c r="AA177"/>
    </row>
    <row r="178" spans="16:27" x14ac:dyDescent="0.3">
      <c r="P178"/>
      <c r="AA178"/>
    </row>
    <row r="179" spans="16:27" x14ac:dyDescent="0.3">
      <c r="P179"/>
      <c r="AA179"/>
    </row>
    <row r="180" spans="16:27" x14ac:dyDescent="0.3">
      <c r="P180"/>
      <c r="AA180"/>
    </row>
    <row r="181" spans="16:27" x14ac:dyDescent="0.3">
      <c r="P181"/>
      <c r="AA181"/>
    </row>
    <row r="182" spans="16:27" x14ac:dyDescent="0.3">
      <c r="P182"/>
      <c r="AA182"/>
    </row>
    <row r="183" spans="16:27" x14ac:dyDescent="0.3">
      <c r="P183"/>
      <c r="AA183"/>
    </row>
    <row r="184" spans="16:27" x14ac:dyDescent="0.3">
      <c r="P184"/>
      <c r="AA184"/>
    </row>
    <row r="185" spans="16:27" x14ac:dyDescent="0.3">
      <c r="P185"/>
      <c r="AA185"/>
    </row>
    <row r="186" spans="16:27" x14ac:dyDescent="0.3">
      <c r="P186"/>
      <c r="AA186"/>
    </row>
    <row r="187" spans="16:27" x14ac:dyDescent="0.3">
      <c r="P187"/>
      <c r="AA187"/>
    </row>
    <row r="188" spans="16:27" x14ac:dyDescent="0.3">
      <c r="P188"/>
      <c r="AA188"/>
    </row>
    <row r="189" spans="16:27" x14ac:dyDescent="0.3">
      <c r="P189"/>
      <c r="AA189"/>
    </row>
    <row r="190" spans="16:27" x14ac:dyDescent="0.3">
      <c r="P190"/>
      <c r="AA190"/>
    </row>
    <row r="191" spans="16:27" x14ac:dyDescent="0.3">
      <c r="P191"/>
      <c r="AA191"/>
    </row>
    <row r="192" spans="16:27" x14ac:dyDescent="0.3">
      <c r="P192"/>
      <c r="AA192"/>
    </row>
    <row r="193" spans="16:27" x14ac:dyDescent="0.3">
      <c r="P193"/>
      <c r="AA193"/>
    </row>
    <row r="194" spans="16:27" x14ac:dyDescent="0.3">
      <c r="P194"/>
      <c r="AA194"/>
    </row>
    <row r="195" spans="16:27" x14ac:dyDescent="0.3">
      <c r="P195"/>
      <c r="AA195"/>
    </row>
    <row r="196" spans="16:27" x14ac:dyDescent="0.3">
      <c r="P196"/>
      <c r="AA196"/>
    </row>
    <row r="197" spans="16:27" x14ac:dyDescent="0.3">
      <c r="P197"/>
      <c r="AA197"/>
    </row>
    <row r="198" spans="16:27" x14ac:dyDescent="0.3">
      <c r="P198"/>
      <c r="AA198"/>
    </row>
    <row r="199" spans="16:27" x14ac:dyDescent="0.3">
      <c r="P199"/>
      <c r="AA199"/>
    </row>
    <row r="200" spans="16:27" x14ac:dyDescent="0.3">
      <c r="P200"/>
      <c r="AA200"/>
    </row>
    <row r="201" spans="16:27" x14ac:dyDescent="0.3">
      <c r="P201"/>
      <c r="AA201"/>
    </row>
    <row r="202" spans="16:27" x14ac:dyDescent="0.3">
      <c r="P202"/>
      <c r="AA202"/>
    </row>
    <row r="203" spans="16:27" x14ac:dyDescent="0.3">
      <c r="P203"/>
      <c r="AA203"/>
    </row>
    <row r="204" spans="16:27" x14ac:dyDescent="0.3">
      <c r="P204"/>
      <c r="AA204"/>
    </row>
    <row r="205" spans="16:27" x14ac:dyDescent="0.3">
      <c r="P205"/>
      <c r="AA205"/>
    </row>
    <row r="206" spans="16:27" x14ac:dyDescent="0.3">
      <c r="P206"/>
      <c r="AA206"/>
    </row>
    <row r="207" spans="16:27" x14ac:dyDescent="0.3">
      <c r="P207"/>
      <c r="AA207"/>
    </row>
    <row r="208" spans="16:27" x14ac:dyDescent="0.3">
      <c r="P208"/>
      <c r="AA208"/>
    </row>
    <row r="209" spans="16:27" x14ac:dyDescent="0.3">
      <c r="P209"/>
      <c r="AA209"/>
    </row>
    <row r="210" spans="16:27" x14ac:dyDescent="0.3">
      <c r="P210"/>
      <c r="AA210"/>
    </row>
    <row r="211" spans="16:27" x14ac:dyDescent="0.3">
      <c r="P211"/>
      <c r="AA211"/>
    </row>
    <row r="212" spans="16:27" x14ac:dyDescent="0.3">
      <c r="P212"/>
      <c r="AA212"/>
    </row>
    <row r="213" spans="16:27" x14ac:dyDescent="0.3">
      <c r="P213"/>
      <c r="AA213"/>
    </row>
    <row r="214" spans="16:27" x14ac:dyDescent="0.3">
      <c r="P214"/>
      <c r="AA214"/>
    </row>
    <row r="215" spans="16:27" x14ac:dyDescent="0.3">
      <c r="P215"/>
      <c r="AA215"/>
    </row>
    <row r="216" spans="16:27" x14ac:dyDescent="0.3">
      <c r="P216"/>
      <c r="AA216"/>
    </row>
    <row r="217" spans="16:27" x14ac:dyDescent="0.3">
      <c r="P217"/>
      <c r="AA217"/>
    </row>
    <row r="218" spans="16:27" x14ac:dyDescent="0.3">
      <c r="P218"/>
      <c r="AA218"/>
    </row>
    <row r="219" spans="16:27" x14ac:dyDescent="0.3">
      <c r="P219"/>
      <c r="AA219"/>
    </row>
    <row r="220" spans="16:27" x14ac:dyDescent="0.3">
      <c r="P220"/>
      <c r="AA220"/>
    </row>
    <row r="221" spans="16:27" x14ac:dyDescent="0.3">
      <c r="P221"/>
      <c r="AA221"/>
    </row>
    <row r="222" spans="16:27" x14ac:dyDescent="0.3">
      <c r="P222"/>
      <c r="AA222"/>
    </row>
    <row r="223" spans="16:27" x14ac:dyDescent="0.3">
      <c r="P223"/>
      <c r="AA223"/>
    </row>
    <row r="224" spans="16:27" x14ac:dyDescent="0.3">
      <c r="P224"/>
      <c r="AA224"/>
    </row>
    <row r="225" spans="16:27" x14ac:dyDescent="0.3">
      <c r="P225"/>
      <c r="AA225"/>
    </row>
    <row r="226" spans="16:27" x14ac:dyDescent="0.3">
      <c r="P226"/>
      <c r="AA226"/>
    </row>
    <row r="227" spans="16:27" x14ac:dyDescent="0.3">
      <c r="P227"/>
      <c r="AA227"/>
    </row>
    <row r="228" spans="16:27" x14ac:dyDescent="0.3">
      <c r="P228"/>
      <c r="AA228"/>
    </row>
    <row r="229" spans="16:27" x14ac:dyDescent="0.3">
      <c r="P229"/>
      <c r="AA229"/>
    </row>
    <row r="230" spans="16:27" x14ac:dyDescent="0.3">
      <c r="P230"/>
      <c r="AA230"/>
    </row>
    <row r="231" spans="16:27" x14ac:dyDescent="0.3">
      <c r="P231"/>
      <c r="AA231"/>
    </row>
    <row r="232" spans="16:27" x14ac:dyDescent="0.3">
      <c r="P232"/>
      <c r="AA232"/>
    </row>
    <row r="233" spans="16:27" x14ac:dyDescent="0.3">
      <c r="P233"/>
      <c r="AA233"/>
    </row>
    <row r="234" spans="16:27" x14ac:dyDescent="0.3">
      <c r="P234"/>
      <c r="AA234"/>
    </row>
    <row r="235" spans="16:27" x14ac:dyDescent="0.3">
      <c r="P235"/>
      <c r="AA235"/>
    </row>
    <row r="236" spans="16:27" x14ac:dyDescent="0.3">
      <c r="P236"/>
      <c r="AA236"/>
    </row>
    <row r="237" spans="16:27" x14ac:dyDescent="0.3">
      <c r="P237"/>
      <c r="AA237"/>
    </row>
    <row r="238" spans="16:27" x14ac:dyDescent="0.3">
      <c r="P238"/>
      <c r="AA238"/>
    </row>
    <row r="239" spans="16:27" x14ac:dyDescent="0.3">
      <c r="P239"/>
      <c r="AA239"/>
    </row>
    <row r="240" spans="16:27" x14ac:dyDescent="0.3">
      <c r="P240"/>
      <c r="AA240"/>
    </row>
    <row r="241" spans="16:27" x14ac:dyDescent="0.3">
      <c r="P241"/>
      <c r="AA241"/>
    </row>
    <row r="242" spans="16:27" x14ac:dyDescent="0.3">
      <c r="P242"/>
      <c r="AA242"/>
    </row>
    <row r="243" spans="16:27" x14ac:dyDescent="0.3">
      <c r="P243"/>
      <c r="AA243"/>
    </row>
    <row r="244" spans="16:27" x14ac:dyDescent="0.3">
      <c r="P244"/>
      <c r="AA244"/>
    </row>
    <row r="245" spans="16:27" x14ac:dyDescent="0.3">
      <c r="P245"/>
      <c r="AA245"/>
    </row>
    <row r="246" spans="16:27" x14ac:dyDescent="0.3">
      <c r="P246"/>
      <c r="AA246"/>
    </row>
    <row r="247" spans="16:27" x14ac:dyDescent="0.3">
      <c r="P247"/>
      <c r="AA247"/>
    </row>
    <row r="248" spans="16:27" x14ac:dyDescent="0.3">
      <c r="P248"/>
      <c r="AA248"/>
    </row>
    <row r="249" spans="16:27" x14ac:dyDescent="0.3">
      <c r="P249"/>
      <c r="AA249"/>
    </row>
    <row r="250" spans="16:27" x14ac:dyDescent="0.3">
      <c r="P250"/>
      <c r="AA250"/>
    </row>
    <row r="251" spans="16:27" x14ac:dyDescent="0.3">
      <c r="P251"/>
      <c r="AA251"/>
    </row>
    <row r="252" spans="16:27" x14ac:dyDescent="0.3">
      <c r="P252"/>
      <c r="AA252"/>
    </row>
    <row r="253" spans="16:27" x14ac:dyDescent="0.3">
      <c r="P253"/>
      <c r="AA253"/>
    </row>
    <row r="254" spans="16:27" x14ac:dyDescent="0.3">
      <c r="P254"/>
      <c r="AA254"/>
    </row>
    <row r="255" spans="16:27" x14ac:dyDescent="0.3">
      <c r="P255"/>
      <c r="AA255"/>
    </row>
    <row r="256" spans="16:27" x14ac:dyDescent="0.3">
      <c r="P256"/>
      <c r="AA256"/>
    </row>
    <row r="257" spans="16:27" x14ac:dyDescent="0.3">
      <c r="P257"/>
      <c r="AA257"/>
    </row>
    <row r="258" spans="16:27" x14ac:dyDescent="0.3">
      <c r="P258"/>
      <c r="AA258"/>
    </row>
    <row r="259" spans="16:27" x14ac:dyDescent="0.3">
      <c r="P259"/>
      <c r="AA259"/>
    </row>
    <row r="260" spans="16:27" x14ac:dyDescent="0.3">
      <c r="P260"/>
      <c r="AA260"/>
    </row>
    <row r="261" spans="16:27" x14ac:dyDescent="0.3">
      <c r="P261"/>
      <c r="AA261"/>
    </row>
    <row r="262" spans="16:27" x14ac:dyDescent="0.3">
      <c r="P262"/>
      <c r="AA262"/>
    </row>
    <row r="263" spans="16:27" x14ac:dyDescent="0.3">
      <c r="P263"/>
      <c r="AA263"/>
    </row>
    <row r="264" spans="16:27" x14ac:dyDescent="0.3">
      <c r="P264"/>
      <c r="AA264"/>
    </row>
    <row r="265" spans="16:27" x14ac:dyDescent="0.3">
      <c r="P265"/>
      <c r="AA265"/>
    </row>
    <row r="266" spans="16:27" x14ac:dyDescent="0.3">
      <c r="P266"/>
      <c r="AA266"/>
    </row>
    <row r="267" spans="16:27" x14ac:dyDescent="0.3">
      <c r="P267"/>
      <c r="AA267"/>
    </row>
    <row r="268" spans="16:27" x14ac:dyDescent="0.3">
      <c r="P268"/>
      <c r="AA268"/>
    </row>
    <row r="269" spans="16:27" x14ac:dyDescent="0.3">
      <c r="P269"/>
      <c r="AA269"/>
    </row>
    <row r="270" spans="16:27" x14ac:dyDescent="0.3">
      <c r="P270"/>
      <c r="AA270"/>
    </row>
    <row r="271" spans="16:27" x14ac:dyDescent="0.3">
      <c r="P271"/>
      <c r="AA271"/>
    </row>
    <row r="272" spans="16:27" x14ac:dyDescent="0.3">
      <c r="P272"/>
      <c r="AA272"/>
    </row>
    <row r="273" spans="16:27" x14ac:dyDescent="0.3">
      <c r="P273"/>
      <c r="AA273"/>
    </row>
    <row r="274" spans="16:27" x14ac:dyDescent="0.3">
      <c r="P274"/>
      <c r="AA274"/>
    </row>
    <row r="275" spans="16:27" x14ac:dyDescent="0.3">
      <c r="P275"/>
      <c r="AA275"/>
    </row>
    <row r="276" spans="16:27" x14ac:dyDescent="0.3">
      <c r="P276"/>
      <c r="AA276"/>
    </row>
    <row r="277" spans="16:27" x14ac:dyDescent="0.3">
      <c r="P277"/>
      <c r="AA277"/>
    </row>
    <row r="278" spans="16:27" x14ac:dyDescent="0.3">
      <c r="P278"/>
      <c r="AA278"/>
    </row>
    <row r="279" spans="16:27" x14ac:dyDescent="0.3">
      <c r="P279"/>
      <c r="AA279"/>
    </row>
    <row r="280" spans="16:27" x14ac:dyDescent="0.3">
      <c r="P280"/>
      <c r="AA280"/>
    </row>
    <row r="281" spans="16:27" x14ac:dyDescent="0.3">
      <c r="P281"/>
      <c r="AA281"/>
    </row>
    <row r="282" spans="16:27" x14ac:dyDescent="0.3">
      <c r="P282"/>
      <c r="AA282"/>
    </row>
    <row r="283" spans="16:27" x14ac:dyDescent="0.3">
      <c r="P283"/>
      <c r="AA283"/>
    </row>
    <row r="284" spans="16:27" x14ac:dyDescent="0.3">
      <c r="P284"/>
      <c r="AA284"/>
    </row>
    <row r="285" spans="16:27" x14ac:dyDescent="0.3">
      <c r="P285"/>
      <c r="AA285"/>
    </row>
    <row r="286" spans="16:27" x14ac:dyDescent="0.3">
      <c r="P286"/>
      <c r="AA286"/>
    </row>
    <row r="287" spans="16:27" x14ac:dyDescent="0.3">
      <c r="P287"/>
      <c r="AA287"/>
    </row>
    <row r="288" spans="16:27" x14ac:dyDescent="0.3">
      <c r="P288"/>
      <c r="AA288"/>
    </row>
    <row r="289" spans="16:27" x14ac:dyDescent="0.3">
      <c r="P289"/>
      <c r="AA289"/>
    </row>
    <row r="290" spans="16:27" x14ac:dyDescent="0.3">
      <c r="P290"/>
      <c r="AA290"/>
    </row>
    <row r="291" spans="16:27" x14ac:dyDescent="0.3">
      <c r="P291"/>
      <c r="AA291"/>
    </row>
    <row r="292" spans="16:27" x14ac:dyDescent="0.3">
      <c r="P292"/>
      <c r="AA292"/>
    </row>
    <row r="293" spans="16:27" x14ac:dyDescent="0.3">
      <c r="P293"/>
      <c r="AA293"/>
    </row>
    <row r="294" spans="16:27" x14ac:dyDescent="0.3">
      <c r="P294"/>
      <c r="AA294"/>
    </row>
    <row r="295" spans="16:27" x14ac:dyDescent="0.3">
      <c r="P295"/>
      <c r="AA295"/>
    </row>
    <row r="296" spans="16:27" x14ac:dyDescent="0.3">
      <c r="P296"/>
      <c r="AA296"/>
    </row>
    <row r="297" spans="16:27" x14ac:dyDescent="0.3">
      <c r="P297"/>
      <c r="AA297"/>
    </row>
    <row r="298" spans="16:27" x14ac:dyDescent="0.3">
      <c r="P298"/>
      <c r="AA298"/>
    </row>
    <row r="299" spans="16:27" x14ac:dyDescent="0.3">
      <c r="P299"/>
      <c r="AA299"/>
    </row>
    <row r="300" spans="16:27" x14ac:dyDescent="0.3">
      <c r="P300"/>
      <c r="AA300"/>
    </row>
    <row r="301" spans="16:27" x14ac:dyDescent="0.3">
      <c r="P301"/>
      <c r="AA301"/>
    </row>
    <row r="302" spans="16:27" x14ac:dyDescent="0.3">
      <c r="P302"/>
      <c r="AA302"/>
    </row>
    <row r="303" spans="16:27" x14ac:dyDescent="0.3">
      <c r="P303"/>
      <c r="AA303"/>
    </row>
    <row r="304" spans="16:27" x14ac:dyDescent="0.3">
      <c r="P304"/>
      <c r="AA304"/>
    </row>
    <row r="305" spans="16:27" x14ac:dyDescent="0.3">
      <c r="P305"/>
      <c r="AA305"/>
    </row>
    <row r="306" spans="16:27" x14ac:dyDescent="0.3">
      <c r="P306"/>
      <c r="AA306"/>
    </row>
    <row r="307" spans="16:27" x14ac:dyDescent="0.3">
      <c r="P307"/>
      <c r="AA307"/>
    </row>
    <row r="308" spans="16:27" x14ac:dyDescent="0.3">
      <c r="P308"/>
      <c r="AA308"/>
    </row>
    <row r="309" spans="16:27" x14ac:dyDescent="0.3">
      <c r="P309"/>
      <c r="AA309"/>
    </row>
    <row r="310" spans="16:27" x14ac:dyDescent="0.3">
      <c r="P310"/>
      <c r="AA310"/>
    </row>
    <row r="311" spans="16:27" x14ac:dyDescent="0.3">
      <c r="P311"/>
      <c r="AA311"/>
    </row>
    <row r="312" spans="16:27" x14ac:dyDescent="0.3">
      <c r="P312"/>
      <c r="AA312"/>
    </row>
    <row r="313" spans="16:27" x14ac:dyDescent="0.3">
      <c r="P313"/>
      <c r="AA313"/>
    </row>
    <row r="314" spans="16:27" x14ac:dyDescent="0.3">
      <c r="P314"/>
      <c r="AA314"/>
    </row>
    <row r="315" spans="16:27" x14ac:dyDescent="0.3">
      <c r="P315"/>
      <c r="AA315"/>
    </row>
    <row r="316" spans="16:27" x14ac:dyDescent="0.3">
      <c r="P316"/>
      <c r="AA316"/>
    </row>
    <row r="317" spans="16:27" x14ac:dyDescent="0.3">
      <c r="P317"/>
      <c r="AA317"/>
    </row>
    <row r="318" spans="16:27" x14ac:dyDescent="0.3">
      <c r="P318"/>
      <c r="AA318"/>
    </row>
    <row r="319" spans="16:27" x14ac:dyDescent="0.3">
      <c r="P319"/>
      <c r="AA319"/>
    </row>
    <row r="320" spans="16:27" x14ac:dyDescent="0.3">
      <c r="P320"/>
      <c r="AA320"/>
    </row>
    <row r="321" spans="16:27" x14ac:dyDescent="0.3">
      <c r="P321"/>
      <c r="AA321"/>
    </row>
    <row r="322" spans="16:27" x14ac:dyDescent="0.3">
      <c r="P322"/>
      <c r="AA322"/>
    </row>
    <row r="323" spans="16:27" x14ac:dyDescent="0.3">
      <c r="P323"/>
      <c r="AA323"/>
    </row>
    <row r="324" spans="16:27" x14ac:dyDescent="0.3">
      <c r="P324"/>
      <c r="AA324"/>
    </row>
    <row r="325" spans="16:27" x14ac:dyDescent="0.3">
      <c r="P325"/>
      <c r="AA325"/>
    </row>
    <row r="326" spans="16:27" x14ac:dyDescent="0.3">
      <c r="P326"/>
      <c r="AA326"/>
    </row>
    <row r="327" spans="16:27" x14ac:dyDescent="0.3">
      <c r="P327"/>
      <c r="AA327"/>
    </row>
    <row r="328" spans="16:27" x14ac:dyDescent="0.3">
      <c r="P328"/>
      <c r="AA328"/>
    </row>
    <row r="329" spans="16:27" x14ac:dyDescent="0.3">
      <c r="P329"/>
      <c r="AA329"/>
    </row>
    <row r="330" spans="16:27" x14ac:dyDescent="0.3">
      <c r="P330"/>
      <c r="AA330"/>
    </row>
    <row r="331" spans="16:27" x14ac:dyDescent="0.3">
      <c r="P331"/>
      <c r="AA331"/>
    </row>
    <row r="332" spans="16:27" x14ac:dyDescent="0.3">
      <c r="P332"/>
      <c r="AA332"/>
    </row>
    <row r="333" spans="16:27" x14ac:dyDescent="0.3">
      <c r="P333"/>
      <c r="AA333"/>
    </row>
    <row r="334" spans="16:27" x14ac:dyDescent="0.3">
      <c r="P334"/>
      <c r="AA334"/>
    </row>
    <row r="335" spans="16:27" x14ac:dyDescent="0.3">
      <c r="P335"/>
      <c r="AA335"/>
    </row>
    <row r="336" spans="16:27" x14ac:dyDescent="0.3">
      <c r="P336"/>
      <c r="AA336"/>
    </row>
    <row r="337" spans="16:27" x14ac:dyDescent="0.3">
      <c r="P337"/>
      <c r="AA337"/>
    </row>
    <row r="338" spans="16:27" x14ac:dyDescent="0.3">
      <c r="P338"/>
      <c r="AA338"/>
    </row>
    <row r="339" spans="16:27" x14ac:dyDescent="0.3">
      <c r="P339"/>
      <c r="AA339"/>
    </row>
    <row r="340" spans="16:27" x14ac:dyDescent="0.3">
      <c r="P340"/>
      <c r="AA340"/>
    </row>
    <row r="341" spans="16:27" x14ac:dyDescent="0.3">
      <c r="P341"/>
      <c r="AA341"/>
    </row>
    <row r="342" spans="16:27" x14ac:dyDescent="0.3">
      <c r="P342"/>
      <c r="AA342"/>
    </row>
    <row r="343" spans="16:27" x14ac:dyDescent="0.3">
      <c r="P343"/>
      <c r="AA343"/>
    </row>
    <row r="344" spans="16:27" x14ac:dyDescent="0.3">
      <c r="P344"/>
      <c r="AA344"/>
    </row>
    <row r="345" spans="16:27" x14ac:dyDescent="0.3">
      <c r="P345"/>
      <c r="AA345"/>
    </row>
    <row r="346" spans="16:27" x14ac:dyDescent="0.3">
      <c r="P346"/>
      <c r="AA346"/>
    </row>
    <row r="347" spans="16:27" x14ac:dyDescent="0.3">
      <c r="P347"/>
      <c r="AA347"/>
    </row>
    <row r="348" spans="16:27" x14ac:dyDescent="0.3">
      <c r="P348"/>
      <c r="AA348"/>
    </row>
    <row r="349" spans="16:27" x14ac:dyDescent="0.3">
      <c r="P349"/>
      <c r="AA349"/>
    </row>
    <row r="350" spans="16:27" x14ac:dyDescent="0.3">
      <c r="P350"/>
      <c r="AA350"/>
    </row>
    <row r="351" spans="16:27" x14ac:dyDescent="0.3">
      <c r="P351"/>
      <c r="AA351"/>
    </row>
    <row r="352" spans="16:27" x14ac:dyDescent="0.3">
      <c r="P352"/>
      <c r="AA352"/>
    </row>
    <row r="353" spans="16:27" x14ac:dyDescent="0.3">
      <c r="P353"/>
      <c r="AA353"/>
    </row>
    <row r="354" spans="16:27" x14ac:dyDescent="0.3">
      <c r="P354"/>
      <c r="AA354"/>
    </row>
    <row r="355" spans="16:27" x14ac:dyDescent="0.3">
      <c r="P355"/>
      <c r="AA355"/>
    </row>
    <row r="356" spans="16:27" x14ac:dyDescent="0.3">
      <c r="P356"/>
      <c r="AA356"/>
    </row>
    <row r="357" spans="16:27" x14ac:dyDescent="0.3">
      <c r="P357"/>
      <c r="AA357"/>
    </row>
    <row r="358" spans="16:27" x14ac:dyDescent="0.3">
      <c r="P358"/>
      <c r="AA358"/>
    </row>
    <row r="359" spans="16:27" x14ac:dyDescent="0.3">
      <c r="P359"/>
      <c r="AA359"/>
    </row>
    <row r="360" spans="16:27" x14ac:dyDescent="0.3">
      <c r="P360"/>
      <c r="AA360"/>
    </row>
    <row r="361" spans="16:27" x14ac:dyDescent="0.3">
      <c r="P361"/>
      <c r="AA361"/>
    </row>
    <row r="362" spans="16:27" x14ac:dyDescent="0.3">
      <c r="P362"/>
      <c r="AA362"/>
    </row>
    <row r="363" spans="16:27" x14ac:dyDescent="0.3">
      <c r="P363"/>
      <c r="AA363"/>
    </row>
    <row r="364" spans="16:27" x14ac:dyDescent="0.3">
      <c r="P364"/>
      <c r="AA364"/>
    </row>
    <row r="365" spans="16:27" x14ac:dyDescent="0.3">
      <c r="P365"/>
      <c r="AA365"/>
    </row>
    <row r="366" spans="16:27" x14ac:dyDescent="0.3">
      <c r="P366"/>
      <c r="AA366"/>
    </row>
    <row r="367" spans="16:27" x14ac:dyDescent="0.3">
      <c r="P367"/>
      <c r="AA367"/>
    </row>
    <row r="368" spans="16:27" x14ac:dyDescent="0.3">
      <c r="P368"/>
      <c r="AA368"/>
    </row>
    <row r="369" spans="16:27" x14ac:dyDescent="0.3">
      <c r="P369"/>
      <c r="AA369"/>
    </row>
    <row r="370" spans="16:27" x14ac:dyDescent="0.3">
      <c r="P370"/>
      <c r="AA370"/>
    </row>
    <row r="371" spans="16:27" x14ac:dyDescent="0.3">
      <c r="P371"/>
      <c r="AA371"/>
    </row>
    <row r="372" spans="16:27" x14ac:dyDescent="0.3">
      <c r="P372"/>
      <c r="AA372"/>
    </row>
    <row r="373" spans="16:27" x14ac:dyDescent="0.3">
      <c r="P373"/>
      <c r="AA373"/>
    </row>
    <row r="374" spans="16:27" x14ac:dyDescent="0.3">
      <c r="P374"/>
      <c r="AA374"/>
    </row>
    <row r="375" spans="16:27" x14ac:dyDescent="0.3">
      <c r="P375"/>
      <c r="AA375"/>
    </row>
    <row r="376" spans="16:27" x14ac:dyDescent="0.3">
      <c r="P376"/>
      <c r="AA376"/>
    </row>
    <row r="377" spans="16:27" x14ac:dyDescent="0.3">
      <c r="P377"/>
      <c r="AA377"/>
    </row>
    <row r="378" spans="16:27" x14ac:dyDescent="0.3">
      <c r="P378"/>
      <c r="AA378"/>
    </row>
    <row r="379" spans="16:27" x14ac:dyDescent="0.3">
      <c r="P379"/>
      <c r="AA379"/>
    </row>
    <row r="380" spans="16:27" x14ac:dyDescent="0.3">
      <c r="P380"/>
      <c r="AA380"/>
    </row>
    <row r="381" spans="16:27" x14ac:dyDescent="0.3">
      <c r="P381"/>
      <c r="AA381"/>
    </row>
    <row r="382" spans="16:27" x14ac:dyDescent="0.3">
      <c r="P382"/>
      <c r="AA382"/>
    </row>
    <row r="383" spans="16:27" x14ac:dyDescent="0.3">
      <c r="P383"/>
      <c r="AA383"/>
    </row>
    <row r="384" spans="16:27" x14ac:dyDescent="0.3">
      <c r="P384"/>
      <c r="AA384"/>
    </row>
    <row r="385" spans="16:27" x14ac:dyDescent="0.3">
      <c r="P385"/>
      <c r="AA385"/>
    </row>
    <row r="386" spans="16:27" x14ac:dyDescent="0.3">
      <c r="P386"/>
      <c r="AA386"/>
    </row>
    <row r="387" spans="16:27" x14ac:dyDescent="0.3">
      <c r="P387"/>
      <c r="AA387"/>
    </row>
    <row r="388" spans="16:27" x14ac:dyDescent="0.3">
      <c r="P388"/>
      <c r="AA388"/>
    </row>
    <row r="389" spans="16:27" x14ac:dyDescent="0.3">
      <c r="P389"/>
      <c r="AA389"/>
    </row>
    <row r="390" spans="16:27" x14ac:dyDescent="0.3">
      <c r="P390"/>
      <c r="AA390"/>
    </row>
    <row r="391" spans="16:27" x14ac:dyDescent="0.3">
      <c r="P391"/>
      <c r="AA391"/>
    </row>
    <row r="392" spans="16:27" x14ac:dyDescent="0.3">
      <c r="P392"/>
      <c r="AA392"/>
    </row>
    <row r="393" spans="16:27" x14ac:dyDescent="0.3">
      <c r="P393"/>
      <c r="AA393"/>
    </row>
    <row r="394" spans="16:27" x14ac:dyDescent="0.3">
      <c r="P394"/>
      <c r="AA394"/>
    </row>
    <row r="395" spans="16:27" x14ac:dyDescent="0.3">
      <c r="P395"/>
      <c r="AA395"/>
    </row>
    <row r="396" spans="16:27" x14ac:dyDescent="0.3">
      <c r="P396"/>
      <c r="AA396"/>
    </row>
    <row r="397" spans="16:27" x14ac:dyDescent="0.3">
      <c r="P397"/>
      <c r="AA397"/>
    </row>
    <row r="398" spans="16:27" x14ac:dyDescent="0.3">
      <c r="P398"/>
      <c r="AA398"/>
    </row>
    <row r="399" spans="16:27" x14ac:dyDescent="0.3">
      <c r="P399"/>
      <c r="AA399"/>
    </row>
    <row r="400" spans="16:27" x14ac:dyDescent="0.3">
      <c r="P400"/>
      <c r="AA400"/>
    </row>
    <row r="401" spans="16:27" x14ac:dyDescent="0.3">
      <c r="P401"/>
      <c r="AA401"/>
    </row>
    <row r="402" spans="16:27" x14ac:dyDescent="0.3">
      <c r="P402"/>
      <c r="AA402"/>
    </row>
    <row r="403" spans="16:27" x14ac:dyDescent="0.3">
      <c r="P403"/>
      <c r="AA403"/>
    </row>
    <row r="404" spans="16:27" x14ac:dyDescent="0.3">
      <c r="P404"/>
      <c r="AA404"/>
    </row>
    <row r="405" spans="16:27" x14ac:dyDescent="0.3">
      <c r="P405"/>
      <c r="AA405"/>
    </row>
    <row r="406" spans="16:27" x14ac:dyDescent="0.3">
      <c r="P406"/>
      <c r="AA406"/>
    </row>
    <row r="407" spans="16:27" x14ac:dyDescent="0.3">
      <c r="P407"/>
      <c r="AA407"/>
    </row>
    <row r="408" spans="16:27" x14ac:dyDescent="0.3">
      <c r="P408"/>
      <c r="AA408"/>
    </row>
    <row r="409" spans="16:27" x14ac:dyDescent="0.3">
      <c r="P409"/>
      <c r="AA409"/>
    </row>
    <row r="410" spans="16:27" x14ac:dyDescent="0.3">
      <c r="P410"/>
      <c r="AA410"/>
    </row>
    <row r="411" spans="16:27" x14ac:dyDescent="0.3">
      <c r="P411"/>
      <c r="AA411"/>
    </row>
    <row r="412" spans="16:27" x14ac:dyDescent="0.3">
      <c r="P412"/>
      <c r="AA412"/>
    </row>
    <row r="413" spans="16:27" x14ac:dyDescent="0.3">
      <c r="P413"/>
      <c r="AA413"/>
    </row>
    <row r="414" spans="16:27" x14ac:dyDescent="0.3">
      <c r="P414"/>
      <c r="AA414"/>
    </row>
    <row r="415" spans="16:27" x14ac:dyDescent="0.3">
      <c r="P415"/>
      <c r="AA415"/>
    </row>
    <row r="416" spans="16:27" x14ac:dyDescent="0.3">
      <c r="P416"/>
      <c r="AA416"/>
    </row>
    <row r="417" spans="16:27" x14ac:dyDescent="0.3">
      <c r="P417"/>
      <c r="AA417"/>
    </row>
    <row r="418" spans="16:27" x14ac:dyDescent="0.3">
      <c r="P418"/>
      <c r="AA418"/>
    </row>
    <row r="419" spans="16:27" x14ac:dyDescent="0.3">
      <c r="P419"/>
      <c r="AA419"/>
    </row>
    <row r="420" spans="16:27" x14ac:dyDescent="0.3">
      <c r="P420"/>
      <c r="AA420"/>
    </row>
    <row r="421" spans="16:27" x14ac:dyDescent="0.3">
      <c r="P421"/>
      <c r="AA421"/>
    </row>
    <row r="422" spans="16:27" x14ac:dyDescent="0.3">
      <c r="P422"/>
      <c r="AA422"/>
    </row>
    <row r="423" spans="16:27" x14ac:dyDescent="0.3">
      <c r="P423"/>
      <c r="AA423"/>
    </row>
    <row r="424" spans="16:27" x14ac:dyDescent="0.3">
      <c r="P424"/>
      <c r="AA424"/>
    </row>
    <row r="425" spans="16:27" x14ac:dyDescent="0.3">
      <c r="P425"/>
      <c r="AA425"/>
    </row>
    <row r="426" spans="16:27" x14ac:dyDescent="0.3">
      <c r="P426"/>
      <c r="AA426"/>
    </row>
    <row r="427" spans="16:27" x14ac:dyDescent="0.3">
      <c r="P427"/>
      <c r="AA427"/>
    </row>
    <row r="428" spans="16:27" x14ac:dyDescent="0.3">
      <c r="P428"/>
      <c r="AA428"/>
    </row>
    <row r="429" spans="16:27" x14ac:dyDescent="0.3">
      <c r="P429"/>
      <c r="AA429"/>
    </row>
    <row r="430" spans="16:27" x14ac:dyDescent="0.3">
      <c r="P430"/>
      <c r="AA430"/>
    </row>
    <row r="431" spans="16:27" x14ac:dyDescent="0.3">
      <c r="P431"/>
      <c r="AA431"/>
    </row>
    <row r="432" spans="16:27" x14ac:dyDescent="0.3">
      <c r="P432"/>
      <c r="AA432"/>
    </row>
    <row r="433" spans="16:27" x14ac:dyDescent="0.3">
      <c r="P433"/>
      <c r="AA433"/>
    </row>
    <row r="434" spans="16:27" x14ac:dyDescent="0.3">
      <c r="P434"/>
      <c r="AA434"/>
    </row>
    <row r="435" spans="16:27" x14ac:dyDescent="0.3">
      <c r="P435"/>
      <c r="AA435"/>
    </row>
    <row r="436" spans="16:27" x14ac:dyDescent="0.3">
      <c r="P436"/>
      <c r="AA436"/>
    </row>
    <row r="437" spans="16:27" x14ac:dyDescent="0.3">
      <c r="P437"/>
      <c r="AA437"/>
    </row>
    <row r="438" spans="16:27" x14ac:dyDescent="0.3">
      <c r="P438"/>
      <c r="AA438"/>
    </row>
    <row r="439" spans="16:27" x14ac:dyDescent="0.3">
      <c r="P439"/>
      <c r="AA439"/>
    </row>
    <row r="440" spans="16:27" x14ac:dyDescent="0.3">
      <c r="P440"/>
      <c r="AA440"/>
    </row>
    <row r="441" spans="16:27" x14ac:dyDescent="0.3">
      <c r="P441"/>
      <c r="AA441"/>
    </row>
    <row r="442" spans="16:27" x14ac:dyDescent="0.3">
      <c r="P442"/>
      <c r="AA442"/>
    </row>
    <row r="443" spans="16:27" x14ac:dyDescent="0.3">
      <c r="P443"/>
      <c r="AA443"/>
    </row>
    <row r="444" spans="16:27" x14ac:dyDescent="0.3">
      <c r="P444"/>
      <c r="AA444"/>
    </row>
    <row r="445" spans="16:27" x14ac:dyDescent="0.3">
      <c r="P445"/>
      <c r="AA445"/>
    </row>
    <row r="446" spans="16:27" x14ac:dyDescent="0.3">
      <c r="P446"/>
      <c r="AA446"/>
    </row>
    <row r="447" spans="16:27" x14ac:dyDescent="0.3">
      <c r="P447"/>
      <c r="AA447"/>
    </row>
    <row r="448" spans="16:27" x14ac:dyDescent="0.3">
      <c r="P448"/>
      <c r="AA448"/>
    </row>
    <row r="449" spans="16:27" x14ac:dyDescent="0.3">
      <c r="P449"/>
      <c r="AA449"/>
    </row>
    <row r="450" spans="16:27" x14ac:dyDescent="0.3">
      <c r="P450"/>
      <c r="AA450"/>
    </row>
    <row r="451" spans="16:27" x14ac:dyDescent="0.3">
      <c r="P451"/>
      <c r="AA451"/>
    </row>
    <row r="452" spans="16:27" x14ac:dyDescent="0.3">
      <c r="P452"/>
      <c r="AA452"/>
    </row>
    <row r="453" spans="16:27" x14ac:dyDescent="0.3">
      <c r="P453"/>
      <c r="AA453"/>
    </row>
    <row r="454" spans="16:27" x14ac:dyDescent="0.3">
      <c r="P454"/>
      <c r="AA454"/>
    </row>
    <row r="455" spans="16:27" x14ac:dyDescent="0.3">
      <c r="P455"/>
      <c r="AA455"/>
    </row>
    <row r="456" spans="16:27" x14ac:dyDescent="0.3">
      <c r="P456"/>
      <c r="AA456"/>
    </row>
    <row r="457" spans="16:27" x14ac:dyDescent="0.3">
      <c r="P457"/>
      <c r="AA457"/>
    </row>
    <row r="458" spans="16:27" x14ac:dyDescent="0.3">
      <c r="P458"/>
      <c r="AA458"/>
    </row>
    <row r="459" spans="16:27" x14ac:dyDescent="0.3">
      <c r="P459"/>
      <c r="AA459"/>
    </row>
    <row r="460" spans="16:27" x14ac:dyDescent="0.3">
      <c r="P460"/>
      <c r="AA460"/>
    </row>
    <row r="461" spans="16:27" x14ac:dyDescent="0.3">
      <c r="P461"/>
      <c r="AA461"/>
    </row>
    <row r="462" spans="16:27" x14ac:dyDescent="0.3">
      <c r="P462"/>
      <c r="AA462"/>
    </row>
    <row r="463" spans="16:27" x14ac:dyDescent="0.3">
      <c r="P463"/>
      <c r="AA463"/>
    </row>
    <row r="464" spans="16:27" x14ac:dyDescent="0.3">
      <c r="P464"/>
      <c r="AA464"/>
    </row>
    <row r="465" spans="16:27" x14ac:dyDescent="0.3">
      <c r="P465"/>
      <c r="AA465"/>
    </row>
    <row r="466" spans="16:27" x14ac:dyDescent="0.3">
      <c r="P466"/>
      <c r="AA466"/>
    </row>
    <row r="467" spans="16:27" x14ac:dyDescent="0.3">
      <c r="P467"/>
      <c r="AA467"/>
    </row>
    <row r="468" spans="16:27" x14ac:dyDescent="0.3">
      <c r="P468"/>
      <c r="AA468"/>
    </row>
    <row r="469" spans="16:27" x14ac:dyDescent="0.3">
      <c r="P469"/>
      <c r="AA469"/>
    </row>
    <row r="470" spans="16:27" x14ac:dyDescent="0.3">
      <c r="P470"/>
      <c r="AA470"/>
    </row>
    <row r="471" spans="16:27" x14ac:dyDescent="0.3">
      <c r="P471"/>
      <c r="AA471"/>
    </row>
    <row r="472" spans="16:27" x14ac:dyDescent="0.3">
      <c r="P472"/>
      <c r="AA472"/>
    </row>
    <row r="473" spans="16:27" x14ac:dyDescent="0.3">
      <c r="P473"/>
      <c r="AA473"/>
    </row>
    <row r="474" spans="16:27" x14ac:dyDescent="0.3">
      <c r="P474"/>
      <c r="AA474"/>
    </row>
    <row r="475" spans="16:27" x14ac:dyDescent="0.3">
      <c r="P475"/>
      <c r="AA475"/>
    </row>
    <row r="476" spans="16:27" x14ac:dyDescent="0.3">
      <c r="P476"/>
      <c r="AA476"/>
    </row>
    <row r="477" spans="16:27" x14ac:dyDescent="0.3">
      <c r="P477"/>
      <c r="AA477"/>
    </row>
    <row r="478" spans="16:27" x14ac:dyDescent="0.3">
      <c r="P478"/>
      <c r="AA478"/>
    </row>
    <row r="479" spans="16:27" x14ac:dyDescent="0.3">
      <c r="P479"/>
      <c r="AA479"/>
    </row>
    <row r="480" spans="16:27" x14ac:dyDescent="0.3">
      <c r="P480"/>
      <c r="AA480"/>
    </row>
    <row r="481" spans="16:27" x14ac:dyDescent="0.3">
      <c r="P481"/>
      <c r="AA481"/>
    </row>
    <row r="482" spans="16:27" x14ac:dyDescent="0.3">
      <c r="P482"/>
      <c r="AA482"/>
    </row>
    <row r="483" spans="16:27" x14ac:dyDescent="0.3">
      <c r="P483"/>
      <c r="AA483"/>
    </row>
    <row r="484" spans="16:27" x14ac:dyDescent="0.3">
      <c r="P484"/>
      <c r="AA484"/>
    </row>
    <row r="485" spans="16:27" x14ac:dyDescent="0.3">
      <c r="P485"/>
      <c r="AA485"/>
    </row>
    <row r="486" spans="16:27" x14ac:dyDescent="0.3">
      <c r="P486"/>
      <c r="AA486"/>
    </row>
    <row r="487" spans="16:27" x14ac:dyDescent="0.3">
      <c r="P487"/>
      <c r="AA487"/>
    </row>
    <row r="488" spans="16:27" x14ac:dyDescent="0.3">
      <c r="P488"/>
      <c r="AA488"/>
    </row>
    <row r="489" spans="16:27" x14ac:dyDescent="0.3">
      <c r="P489"/>
      <c r="AA489"/>
    </row>
    <row r="490" spans="16:27" x14ac:dyDescent="0.3">
      <c r="P490"/>
      <c r="AA490"/>
    </row>
    <row r="491" spans="16:27" x14ac:dyDescent="0.3">
      <c r="P491"/>
      <c r="AA491"/>
    </row>
    <row r="492" spans="16:27" x14ac:dyDescent="0.3">
      <c r="P492"/>
      <c r="AA492"/>
    </row>
    <row r="493" spans="16:27" x14ac:dyDescent="0.3">
      <c r="P493"/>
      <c r="AA493"/>
    </row>
    <row r="494" spans="16:27" x14ac:dyDescent="0.3">
      <c r="P494"/>
      <c r="AA494"/>
    </row>
    <row r="495" spans="16:27" x14ac:dyDescent="0.3">
      <c r="P495"/>
      <c r="AA495"/>
    </row>
    <row r="496" spans="16:27" x14ac:dyDescent="0.3">
      <c r="P496"/>
      <c r="AA496"/>
    </row>
    <row r="497" spans="16:27" x14ac:dyDescent="0.3">
      <c r="P497"/>
      <c r="AA497"/>
    </row>
    <row r="498" spans="16:27" x14ac:dyDescent="0.3">
      <c r="P498"/>
      <c r="AA498"/>
    </row>
    <row r="499" spans="16:27" x14ac:dyDescent="0.3">
      <c r="P499"/>
      <c r="AA499"/>
    </row>
    <row r="500" spans="16:27" x14ac:dyDescent="0.3">
      <c r="P500"/>
      <c r="AA500"/>
    </row>
    <row r="501" spans="16:27" x14ac:dyDescent="0.3">
      <c r="P501"/>
      <c r="AA501"/>
    </row>
    <row r="502" spans="16:27" x14ac:dyDescent="0.3">
      <c r="P502"/>
      <c r="AA502"/>
    </row>
    <row r="503" spans="16:27" x14ac:dyDescent="0.3">
      <c r="P503"/>
      <c r="AA503"/>
    </row>
    <row r="504" spans="16:27" x14ac:dyDescent="0.3">
      <c r="P504"/>
      <c r="AA504"/>
    </row>
    <row r="505" spans="16:27" x14ac:dyDescent="0.3">
      <c r="P505"/>
      <c r="AA505"/>
    </row>
    <row r="506" spans="16:27" x14ac:dyDescent="0.3">
      <c r="P506"/>
      <c r="AA506"/>
    </row>
    <row r="507" spans="16:27" x14ac:dyDescent="0.3">
      <c r="P507"/>
      <c r="AA507"/>
    </row>
    <row r="508" spans="16:27" x14ac:dyDescent="0.3">
      <c r="P508"/>
      <c r="AA508"/>
    </row>
    <row r="509" spans="16:27" x14ac:dyDescent="0.3">
      <c r="P509"/>
      <c r="AA509"/>
    </row>
    <row r="510" spans="16:27" x14ac:dyDescent="0.3">
      <c r="P510"/>
      <c r="AA510"/>
    </row>
    <row r="511" spans="16:27" x14ac:dyDescent="0.3">
      <c r="P511"/>
      <c r="AA511"/>
    </row>
    <row r="512" spans="16:27" x14ac:dyDescent="0.3">
      <c r="P512"/>
      <c r="AA512"/>
    </row>
    <row r="513" spans="16:27" x14ac:dyDescent="0.3">
      <c r="P513"/>
      <c r="AA513"/>
    </row>
    <row r="514" spans="16:27" x14ac:dyDescent="0.3">
      <c r="P514"/>
      <c r="AA514"/>
    </row>
    <row r="515" spans="16:27" x14ac:dyDescent="0.3">
      <c r="P515"/>
      <c r="AA515"/>
    </row>
    <row r="516" spans="16:27" x14ac:dyDescent="0.3">
      <c r="P516"/>
      <c r="AA516"/>
    </row>
    <row r="517" spans="16:27" x14ac:dyDescent="0.3">
      <c r="P517"/>
      <c r="AA517"/>
    </row>
    <row r="518" spans="16:27" x14ac:dyDescent="0.3">
      <c r="P518"/>
      <c r="AA518"/>
    </row>
    <row r="519" spans="16:27" x14ac:dyDescent="0.3">
      <c r="P519"/>
      <c r="AA519"/>
    </row>
    <row r="520" spans="16:27" x14ac:dyDescent="0.3">
      <c r="P520"/>
      <c r="AA520"/>
    </row>
    <row r="521" spans="16:27" x14ac:dyDescent="0.3">
      <c r="P521"/>
      <c r="AA521"/>
    </row>
    <row r="522" spans="16:27" x14ac:dyDescent="0.3">
      <c r="P522"/>
      <c r="AA522"/>
    </row>
    <row r="523" spans="16:27" x14ac:dyDescent="0.3">
      <c r="P523"/>
      <c r="AA523"/>
    </row>
    <row r="524" spans="16:27" x14ac:dyDescent="0.3">
      <c r="P524"/>
      <c r="AA524"/>
    </row>
    <row r="525" spans="16:27" x14ac:dyDescent="0.3">
      <c r="P525"/>
      <c r="AA525"/>
    </row>
    <row r="526" spans="16:27" x14ac:dyDescent="0.3">
      <c r="P526"/>
      <c r="AA526"/>
    </row>
    <row r="527" spans="16:27" x14ac:dyDescent="0.3">
      <c r="P527"/>
      <c r="AA527"/>
    </row>
    <row r="528" spans="16:27" x14ac:dyDescent="0.3">
      <c r="P528"/>
      <c r="AA528"/>
    </row>
    <row r="529" spans="16:27" x14ac:dyDescent="0.3">
      <c r="P529"/>
      <c r="AA529"/>
    </row>
    <row r="530" spans="16:27" x14ac:dyDescent="0.3">
      <c r="P530"/>
      <c r="AA530"/>
    </row>
    <row r="531" spans="16:27" x14ac:dyDescent="0.3">
      <c r="P531"/>
      <c r="AA531"/>
    </row>
    <row r="532" spans="16:27" x14ac:dyDescent="0.3">
      <c r="P532"/>
      <c r="AA532"/>
    </row>
    <row r="533" spans="16:27" x14ac:dyDescent="0.3">
      <c r="P533"/>
      <c r="AA533"/>
    </row>
    <row r="534" spans="16:27" x14ac:dyDescent="0.3">
      <c r="P534"/>
      <c r="AA534"/>
    </row>
    <row r="535" spans="16:27" x14ac:dyDescent="0.3">
      <c r="P535"/>
      <c r="AA535"/>
    </row>
    <row r="536" spans="16:27" x14ac:dyDescent="0.3">
      <c r="P536"/>
      <c r="AA536"/>
    </row>
    <row r="537" spans="16:27" x14ac:dyDescent="0.3">
      <c r="P537"/>
      <c r="AA537"/>
    </row>
    <row r="538" spans="16:27" x14ac:dyDescent="0.3">
      <c r="P538"/>
      <c r="AA538"/>
    </row>
    <row r="539" spans="16:27" x14ac:dyDescent="0.3">
      <c r="P539"/>
      <c r="AA539"/>
    </row>
    <row r="540" spans="16:27" x14ac:dyDescent="0.3">
      <c r="P540"/>
      <c r="AA540"/>
    </row>
    <row r="541" spans="16:27" x14ac:dyDescent="0.3">
      <c r="P541"/>
      <c r="AA541"/>
    </row>
    <row r="542" spans="16:27" x14ac:dyDescent="0.3">
      <c r="P542"/>
      <c r="AA542"/>
    </row>
    <row r="543" spans="16:27" x14ac:dyDescent="0.3">
      <c r="P543"/>
      <c r="AA543"/>
    </row>
    <row r="544" spans="16:27" x14ac:dyDescent="0.3">
      <c r="P544"/>
      <c r="AA544"/>
    </row>
    <row r="545" spans="16:27" x14ac:dyDescent="0.3">
      <c r="P545"/>
      <c r="AA545"/>
    </row>
    <row r="546" spans="16:27" x14ac:dyDescent="0.3">
      <c r="P546"/>
      <c r="AA546"/>
    </row>
    <row r="547" spans="16:27" x14ac:dyDescent="0.3">
      <c r="P547"/>
      <c r="AA547"/>
    </row>
    <row r="548" spans="16:27" x14ac:dyDescent="0.3">
      <c r="P548"/>
      <c r="AA548"/>
    </row>
    <row r="549" spans="16:27" x14ac:dyDescent="0.3">
      <c r="P549"/>
      <c r="AA549"/>
    </row>
    <row r="550" spans="16:27" x14ac:dyDescent="0.3">
      <c r="P550"/>
      <c r="AA550"/>
    </row>
    <row r="551" spans="16:27" x14ac:dyDescent="0.3">
      <c r="P551"/>
      <c r="AA551"/>
    </row>
    <row r="552" spans="16:27" x14ac:dyDescent="0.3">
      <c r="P552"/>
      <c r="AA552"/>
    </row>
    <row r="553" spans="16:27" x14ac:dyDescent="0.3">
      <c r="P553"/>
      <c r="AA553"/>
    </row>
    <row r="554" spans="16:27" x14ac:dyDescent="0.3">
      <c r="P554"/>
      <c r="AA554"/>
    </row>
    <row r="555" spans="16:27" x14ac:dyDescent="0.3">
      <c r="P555"/>
      <c r="AA555"/>
    </row>
    <row r="556" spans="16:27" x14ac:dyDescent="0.3">
      <c r="P556"/>
      <c r="AA556"/>
    </row>
    <row r="557" spans="16:27" x14ac:dyDescent="0.3">
      <c r="P557"/>
      <c r="AA557"/>
    </row>
    <row r="558" spans="16:27" x14ac:dyDescent="0.3">
      <c r="P558"/>
      <c r="AA558"/>
    </row>
    <row r="559" spans="16:27" x14ac:dyDescent="0.3">
      <c r="P559"/>
      <c r="AA559"/>
    </row>
    <row r="560" spans="16:27" x14ac:dyDescent="0.3">
      <c r="P560"/>
      <c r="AA560"/>
    </row>
    <row r="561" spans="16:27" x14ac:dyDescent="0.3">
      <c r="P561"/>
      <c r="AA561"/>
    </row>
    <row r="562" spans="16:27" x14ac:dyDescent="0.3">
      <c r="P562"/>
      <c r="AA562"/>
    </row>
    <row r="563" spans="16:27" x14ac:dyDescent="0.3">
      <c r="P563"/>
      <c r="AA563"/>
    </row>
    <row r="564" spans="16:27" x14ac:dyDescent="0.3">
      <c r="P564"/>
      <c r="AA564"/>
    </row>
    <row r="565" spans="16:27" x14ac:dyDescent="0.3">
      <c r="P565"/>
      <c r="AA565"/>
    </row>
    <row r="566" spans="16:27" x14ac:dyDescent="0.3">
      <c r="P566"/>
      <c r="AA566"/>
    </row>
    <row r="567" spans="16:27" x14ac:dyDescent="0.3">
      <c r="P567"/>
      <c r="AA567"/>
    </row>
    <row r="568" spans="16:27" x14ac:dyDescent="0.3">
      <c r="P568"/>
      <c r="AA568"/>
    </row>
    <row r="569" spans="16:27" x14ac:dyDescent="0.3">
      <c r="P569"/>
      <c r="AA569"/>
    </row>
    <row r="570" spans="16:27" x14ac:dyDescent="0.3">
      <c r="P570"/>
      <c r="AA570"/>
    </row>
    <row r="571" spans="16:27" x14ac:dyDescent="0.3">
      <c r="P571"/>
      <c r="AA571"/>
    </row>
    <row r="572" spans="16:27" x14ac:dyDescent="0.3">
      <c r="P572"/>
      <c r="AA572"/>
    </row>
    <row r="573" spans="16:27" x14ac:dyDescent="0.3">
      <c r="P573"/>
      <c r="AA573"/>
    </row>
    <row r="574" spans="16:27" x14ac:dyDescent="0.3">
      <c r="P574"/>
      <c r="AA574"/>
    </row>
    <row r="575" spans="16:27" x14ac:dyDescent="0.3">
      <c r="P575"/>
      <c r="AA575"/>
    </row>
    <row r="576" spans="16:27" x14ac:dyDescent="0.3">
      <c r="P576"/>
      <c r="AA576"/>
    </row>
    <row r="577" spans="16:27" x14ac:dyDescent="0.3">
      <c r="P577"/>
      <c r="AA577"/>
    </row>
    <row r="578" spans="16:27" x14ac:dyDescent="0.3">
      <c r="P578"/>
      <c r="AA578"/>
    </row>
    <row r="579" spans="16:27" x14ac:dyDescent="0.3">
      <c r="P579"/>
      <c r="AA579"/>
    </row>
    <row r="580" spans="16:27" x14ac:dyDescent="0.3">
      <c r="P580"/>
      <c r="AA580"/>
    </row>
    <row r="581" spans="16:27" x14ac:dyDescent="0.3">
      <c r="P581"/>
      <c r="AA581"/>
    </row>
    <row r="582" spans="16:27" x14ac:dyDescent="0.3">
      <c r="P582"/>
      <c r="AA582"/>
    </row>
    <row r="583" spans="16:27" x14ac:dyDescent="0.3">
      <c r="P583"/>
      <c r="AA583"/>
    </row>
    <row r="584" spans="16:27" x14ac:dyDescent="0.3">
      <c r="P584"/>
      <c r="AA584"/>
    </row>
    <row r="585" spans="16:27" x14ac:dyDescent="0.3">
      <c r="P585"/>
      <c r="AA585"/>
    </row>
    <row r="586" spans="16:27" x14ac:dyDescent="0.3">
      <c r="P586"/>
      <c r="AA586"/>
    </row>
    <row r="587" spans="16:27" x14ac:dyDescent="0.3">
      <c r="P587"/>
      <c r="AA587"/>
    </row>
    <row r="588" spans="16:27" x14ac:dyDescent="0.3">
      <c r="P588"/>
      <c r="AA588"/>
    </row>
    <row r="589" spans="16:27" x14ac:dyDescent="0.3">
      <c r="P589"/>
      <c r="AA589"/>
    </row>
    <row r="590" spans="16:27" x14ac:dyDescent="0.3">
      <c r="P590"/>
      <c r="AA590"/>
    </row>
    <row r="591" spans="16:27" x14ac:dyDescent="0.3">
      <c r="P591"/>
      <c r="AA591"/>
    </row>
    <row r="592" spans="16:27" x14ac:dyDescent="0.3">
      <c r="P592"/>
      <c r="AA592"/>
    </row>
    <row r="593" spans="16:27" x14ac:dyDescent="0.3">
      <c r="P593"/>
      <c r="AA593"/>
    </row>
    <row r="594" spans="16:27" x14ac:dyDescent="0.3">
      <c r="P594"/>
      <c r="AA594"/>
    </row>
    <row r="595" spans="16:27" x14ac:dyDescent="0.3">
      <c r="P595"/>
      <c r="AA595"/>
    </row>
    <row r="596" spans="16:27" x14ac:dyDescent="0.3">
      <c r="P596"/>
      <c r="AA596"/>
    </row>
    <row r="597" spans="16:27" x14ac:dyDescent="0.3">
      <c r="P597"/>
      <c r="AA597"/>
    </row>
    <row r="598" spans="16:27" x14ac:dyDescent="0.3">
      <c r="P598"/>
      <c r="AA598"/>
    </row>
    <row r="599" spans="16:27" x14ac:dyDescent="0.3">
      <c r="P599"/>
      <c r="AA599"/>
    </row>
    <row r="600" spans="16:27" x14ac:dyDescent="0.3">
      <c r="P600"/>
      <c r="AA600"/>
    </row>
    <row r="601" spans="16:27" x14ac:dyDescent="0.3">
      <c r="P601"/>
      <c r="AA601"/>
    </row>
    <row r="602" spans="16:27" x14ac:dyDescent="0.3">
      <c r="P602"/>
      <c r="AA602"/>
    </row>
    <row r="603" spans="16:27" x14ac:dyDescent="0.3">
      <c r="P603"/>
      <c r="AA603"/>
    </row>
    <row r="604" spans="16:27" x14ac:dyDescent="0.3">
      <c r="P604"/>
      <c r="AA604"/>
    </row>
    <row r="605" spans="16:27" x14ac:dyDescent="0.3">
      <c r="P605"/>
      <c r="AA605"/>
    </row>
    <row r="606" spans="16:27" x14ac:dyDescent="0.3">
      <c r="P606"/>
      <c r="AA606"/>
    </row>
    <row r="607" spans="16:27" x14ac:dyDescent="0.3">
      <c r="P607"/>
      <c r="AA607"/>
    </row>
    <row r="608" spans="16:27" x14ac:dyDescent="0.3">
      <c r="P608"/>
      <c r="AA608"/>
    </row>
    <row r="609" spans="16:27" x14ac:dyDescent="0.3">
      <c r="P609"/>
      <c r="AA609"/>
    </row>
    <row r="610" spans="16:27" x14ac:dyDescent="0.3">
      <c r="P610"/>
      <c r="AA610"/>
    </row>
    <row r="611" spans="16:27" x14ac:dyDescent="0.3">
      <c r="P611"/>
      <c r="AA611"/>
    </row>
    <row r="612" spans="16:27" x14ac:dyDescent="0.3">
      <c r="P612"/>
      <c r="AA612"/>
    </row>
    <row r="613" spans="16:27" x14ac:dyDescent="0.3">
      <c r="P613"/>
      <c r="AA613"/>
    </row>
    <row r="614" spans="16:27" x14ac:dyDescent="0.3">
      <c r="P614"/>
      <c r="AA614"/>
    </row>
    <row r="615" spans="16:27" x14ac:dyDescent="0.3">
      <c r="P615"/>
      <c r="AA615"/>
    </row>
    <row r="616" spans="16:27" x14ac:dyDescent="0.3">
      <c r="P616"/>
      <c r="AA616"/>
    </row>
    <row r="617" spans="16:27" x14ac:dyDescent="0.3">
      <c r="P617"/>
      <c r="AA617"/>
    </row>
    <row r="618" spans="16:27" x14ac:dyDescent="0.3">
      <c r="P618"/>
      <c r="AA618"/>
    </row>
    <row r="619" spans="16:27" x14ac:dyDescent="0.3">
      <c r="P619"/>
      <c r="AA619"/>
    </row>
    <row r="620" spans="16:27" x14ac:dyDescent="0.3">
      <c r="P620"/>
      <c r="AA620"/>
    </row>
    <row r="621" spans="16:27" x14ac:dyDescent="0.3">
      <c r="P621"/>
      <c r="AA621"/>
    </row>
    <row r="622" spans="16:27" x14ac:dyDescent="0.3">
      <c r="P622"/>
      <c r="AA622"/>
    </row>
    <row r="623" spans="16:27" x14ac:dyDescent="0.3">
      <c r="P623"/>
      <c r="AA623"/>
    </row>
    <row r="624" spans="16:27" x14ac:dyDescent="0.3">
      <c r="P624"/>
      <c r="AA624"/>
    </row>
    <row r="625" spans="16:27" x14ac:dyDescent="0.3">
      <c r="P625"/>
      <c r="AA625"/>
    </row>
    <row r="626" spans="16:27" x14ac:dyDescent="0.3">
      <c r="P626"/>
      <c r="AA626"/>
    </row>
    <row r="627" spans="16:27" x14ac:dyDescent="0.3">
      <c r="P627"/>
      <c r="AA627"/>
    </row>
    <row r="628" spans="16:27" x14ac:dyDescent="0.3">
      <c r="P628"/>
      <c r="AA628"/>
    </row>
    <row r="629" spans="16:27" x14ac:dyDescent="0.3">
      <c r="P629"/>
      <c r="AA629"/>
    </row>
    <row r="630" spans="16:27" x14ac:dyDescent="0.3">
      <c r="P630"/>
      <c r="AA630"/>
    </row>
    <row r="631" spans="16:27" x14ac:dyDescent="0.3">
      <c r="P631"/>
      <c r="AA631"/>
    </row>
    <row r="632" spans="16:27" x14ac:dyDescent="0.3">
      <c r="P632"/>
      <c r="AA632"/>
    </row>
    <row r="633" spans="16:27" x14ac:dyDescent="0.3">
      <c r="P633"/>
      <c r="AA633"/>
    </row>
    <row r="634" spans="16:27" x14ac:dyDescent="0.3">
      <c r="P634"/>
      <c r="AA634"/>
    </row>
    <row r="635" spans="16:27" x14ac:dyDescent="0.3">
      <c r="P635"/>
      <c r="AA635"/>
    </row>
    <row r="636" spans="16:27" x14ac:dyDescent="0.3">
      <c r="P636"/>
      <c r="AA636"/>
    </row>
    <row r="637" spans="16:27" x14ac:dyDescent="0.3">
      <c r="P637"/>
      <c r="AA637"/>
    </row>
    <row r="638" spans="16:27" x14ac:dyDescent="0.3">
      <c r="P638"/>
      <c r="AA638"/>
    </row>
    <row r="639" spans="16:27" x14ac:dyDescent="0.3">
      <c r="P639"/>
      <c r="AA639"/>
    </row>
    <row r="640" spans="16:27" x14ac:dyDescent="0.3">
      <c r="P640"/>
      <c r="AA640"/>
    </row>
    <row r="641" spans="16:27" x14ac:dyDescent="0.3">
      <c r="P641"/>
      <c r="AA641"/>
    </row>
    <row r="642" spans="16:27" x14ac:dyDescent="0.3">
      <c r="P642"/>
      <c r="AA642"/>
    </row>
    <row r="643" spans="16:27" x14ac:dyDescent="0.3">
      <c r="P643"/>
      <c r="AA643"/>
    </row>
    <row r="644" spans="16:27" x14ac:dyDescent="0.3">
      <c r="P644"/>
      <c r="AA644"/>
    </row>
    <row r="645" spans="16:27" x14ac:dyDescent="0.3">
      <c r="P645"/>
      <c r="AA645"/>
    </row>
    <row r="646" spans="16:27" x14ac:dyDescent="0.3">
      <c r="P646"/>
      <c r="AA646"/>
    </row>
    <row r="647" spans="16:27" x14ac:dyDescent="0.3">
      <c r="P647"/>
      <c r="AA647"/>
    </row>
    <row r="648" spans="16:27" x14ac:dyDescent="0.3">
      <c r="P648"/>
      <c r="AA648"/>
    </row>
    <row r="649" spans="16:27" x14ac:dyDescent="0.3">
      <c r="P649"/>
      <c r="AA649"/>
    </row>
    <row r="650" spans="16:27" x14ac:dyDescent="0.3">
      <c r="P650"/>
      <c r="AA650"/>
    </row>
    <row r="651" spans="16:27" x14ac:dyDescent="0.3">
      <c r="P651"/>
      <c r="AA651"/>
    </row>
    <row r="652" spans="16:27" x14ac:dyDescent="0.3">
      <c r="P652"/>
      <c r="AA652"/>
    </row>
    <row r="653" spans="16:27" x14ac:dyDescent="0.3">
      <c r="P653"/>
      <c r="AA653"/>
    </row>
    <row r="654" spans="16:27" x14ac:dyDescent="0.3">
      <c r="P654"/>
      <c r="AA654"/>
    </row>
    <row r="655" spans="16:27" x14ac:dyDescent="0.3">
      <c r="P655"/>
      <c r="AA655"/>
    </row>
    <row r="656" spans="16:27" x14ac:dyDescent="0.3">
      <c r="P656"/>
      <c r="AA656"/>
    </row>
    <row r="657" spans="16:27" x14ac:dyDescent="0.3">
      <c r="P657"/>
      <c r="AA657"/>
    </row>
    <row r="658" spans="16:27" x14ac:dyDescent="0.3">
      <c r="P658"/>
      <c r="AA658"/>
    </row>
    <row r="659" spans="16:27" x14ac:dyDescent="0.3">
      <c r="P659"/>
      <c r="AA659"/>
    </row>
    <row r="660" spans="16:27" x14ac:dyDescent="0.3">
      <c r="P660"/>
      <c r="AA660"/>
    </row>
    <row r="661" spans="16:27" x14ac:dyDescent="0.3">
      <c r="P661"/>
      <c r="AA661"/>
    </row>
    <row r="662" spans="16:27" x14ac:dyDescent="0.3">
      <c r="P662"/>
      <c r="AA662"/>
    </row>
    <row r="663" spans="16:27" x14ac:dyDescent="0.3">
      <c r="P663"/>
      <c r="AA663"/>
    </row>
    <row r="664" spans="16:27" x14ac:dyDescent="0.3">
      <c r="P664"/>
      <c r="AA664"/>
    </row>
    <row r="665" spans="16:27" x14ac:dyDescent="0.3">
      <c r="P665"/>
      <c r="AA665"/>
    </row>
    <row r="666" spans="16:27" x14ac:dyDescent="0.3">
      <c r="P666"/>
      <c r="AA666"/>
    </row>
    <row r="667" spans="16:27" x14ac:dyDescent="0.3">
      <c r="P667"/>
      <c r="AA667"/>
    </row>
    <row r="668" spans="16:27" x14ac:dyDescent="0.3">
      <c r="P668"/>
      <c r="AA668"/>
    </row>
    <row r="669" spans="16:27" x14ac:dyDescent="0.3">
      <c r="P669"/>
      <c r="AA669"/>
    </row>
    <row r="670" spans="16:27" x14ac:dyDescent="0.3">
      <c r="P670"/>
      <c r="AA670"/>
    </row>
    <row r="671" spans="16:27" x14ac:dyDescent="0.3">
      <c r="P671"/>
      <c r="AA671"/>
    </row>
    <row r="672" spans="16:27" x14ac:dyDescent="0.3">
      <c r="P672"/>
      <c r="AA672"/>
    </row>
    <row r="673" spans="16:27" x14ac:dyDescent="0.3">
      <c r="P673"/>
      <c r="AA673"/>
    </row>
    <row r="674" spans="16:27" x14ac:dyDescent="0.3">
      <c r="P674"/>
      <c r="AA674"/>
    </row>
    <row r="675" spans="16:27" x14ac:dyDescent="0.3">
      <c r="P675"/>
      <c r="AA675"/>
    </row>
    <row r="676" spans="16:27" x14ac:dyDescent="0.3">
      <c r="P676"/>
      <c r="AA676"/>
    </row>
    <row r="677" spans="16:27" x14ac:dyDescent="0.3">
      <c r="P677"/>
      <c r="AA677"/>
    </row>
    <row r="678" spans="16:27" x14ac:dyDescent="0.3">
      <c r="P678"/>
      <c r="AA678"/>
    </row>
    <row r="679" spans="16:27" x14ac:dyDescent="0.3">
      <c r="P679"/>
      <c r="AA679"/>
    </row>
    <row r="680" spans="16:27" x14ac:dyDescent="0.3">
      <c r="P680"/>
      <c r="AA680"/>
    </row>
    <row r="681" spans="16:27" x14ac:dyDescent="0.3">
      <c r="P681"/>
      <c r="AA681"/>
    </row>
    <row r="682" spans="16:27" x14ac:dyDescent="0.3">
      <c r="P682"/>
      <c r="AA682"/>
    </row>
    <row r="683" spans="16:27" x14ac:dyDescent="0.3">
      <c r="P683"/>
      <c r="AA683"/>
    </row>
    <row r="684" spans="16:27" x14ac:dyDescent="0.3">
      <c r="P684"/>
      <c r="AA684"/>
    </row>
    <row r="685" spans="16:27" x14ac:dyDescent="0.3">
      <c r="P685"/>
      <c r="AA685"/>
    </row>
    <row r="686" spans="16:27" x14ac:dyDescent="0.3">
      <c r="P686"/>
      <c r="AA686"/>
    </row>
    <row r="687" spans="16:27" x14ac:dyDescent="0.3">
      <c r="P687"/>
      <c r="AA687"/>
    </row>
    <row r="688" spans="16:27" x14ac:dyDescent="0.3">
      <c r="P688"/>
      <c r="AA688"/>
    </row>
    <row r="689" spans="16:27" x14ac:dyDescent="0.3">
      <c r="P689"/>
      <c r="AA689"/>
    </row>
    <row r="690" spans="16:27" x14ac:dyDescent="0.3">
      <c r="P690"/>
      <c r="AA690"/>
    </row>
    <row r="691" spans="16:27" x14ac:dyDescent="0.3">
      <c r="P691"/>
      <c r="AA691"/>
    </row>
    <row r="692" spans="16:27" x14ac:dyDescent="0.3">
      <c r="P692"/>
      <c r="AA692"/>
    </row>
    <row r="693" spans="16:27" x14ac:dyDescent="0.3">
      <c r="P693"/>
      <c r="AA693"/>
    </row>
    <row r="694" spans="16:27" x14ac:dyDescent="0.3">
      <c r="P694"/>
      <c r="AA694"/>
    </row>
    <row r="695" spans="16:27" x14ac:dyDescent="0.3">
      <c r="P695"/>
      <c r="AA695"/>
    </row>
    <row r="696" spans="16:27" x14ac:dyDescent="0.3">
      <c r="P696"/>
      <c r="AA696"/>
    </row>
    <row r="697" spans="16:27" x14ac:dyDescent="0.3">
      <c r="P697"/>
      <c r="AA697"/>
    </row>
    <row r="698" spans="16:27" x14ac:dyDescent="0.3">
      <c r="P698"/>
      <c r="AA698"/>
    </row>
    <row r="699" spans="16:27" x14ac:dyDescent="0.3">
      <c r="P699"/>
      <c r="AA699"/>
    </row>
    <row r="700" spans="16:27" x14ac:dyDescent="0.3">
      <c r="P700"/>
      <c r="AA700"/>
    </row>
    <row r="701" spans="16:27" x14ac:dyDescent="0.3">
      <c r="P701"/>
      <c r="AA701"/>
    </row>
    <row r="702" spans="16:27" x14ac:dyDescent="0.3">
      <c r="P702"/>
      <c r="AA702"/>
    </row>
    <row r="703" spans="16:27" x14ac:dyDescent="0.3">
      <c r="P703"/>
      <c r="AA703"/>
    </row>
    <row r="704" spans="16:27" x14ac:dyDescent="0.3">
      <c r="P704"/>
      <c r="AA704"/>
    </row>
    <row r="705" spans="16:27" x14ac:dyDescent="0.3">
      <c r="P705"/>
      <c r="AA705"/>
    </row>
    <row r="706" spans="16:27" x14ac:dyDescent="0.3">
      <c r="P706"/>
      <c r="AA706"/>
    </row>
    <row r="707" spans="16:27" x14ac:dyDescent="0.3">
      <c r="P707"/>
      <c r="AA707"/>
    </row>
    <row r="708" spans="16:27" x14ac:dyDescent="0.3">
      <c r="P708"/>
      <c r="AA708"/>
    </row>
    <row r="709" spans="16:27" x14ac:dyDescent="0.3">
      <c r="P709"/>
      <c r="AA709"/>
    </row>
    <row r="710" spans="16:27" x14ac:dyDescent="0.3">
      <c r="P710"/>
      <c r="AA710"/>
    </row>
    <row r="711" spans="16:27" x14ac:dyDescent="0.3">
      <c r="P711"/>
      <c r="AA711"/>
    </row>
    <row r="712" spans="16:27" x14ac:dyDescent="0.3">
      <c r="P712"/>
      <c r="AA712"/>
    </row>
    <row r="713" spans="16:27" x14ac:dyDescent="0.3">
      <c r="P713"/>
      <c r="AA713"/>
    </row>
    <row r="714" spans="16:27" x14ac:dyDescent="0.3">
      <c r="P714"/>
      <c r="AA714"/>
    </row>
    <row r="715" spans="16:27" x14ac:dyDescent="0.3">
      <c r="P715"/>
      <c r="AA715"/>
    </row>
    <row r="716" spans="16:27" x14ac:dyDescent="0.3">
      <c r="P716"/>
      <c r="AA716"/>
    </row>
    <row r="717" spans="16:27" x14ac:dyDescent="0.3">
      <c r="P717"/>
      <c r="AA717"/>
    </row>
    <row r="718" spans="16:27" x14ac:dyDescent="0.3">
      <c r="P718"/>
      <c r="AA718"/>
    </row>
    <row r="719" spans="16:27" x14ac:dyDescent="0.3">
      <c r="P719"/>
      <c r="AA719"/>
    </row>
    <row r="720" spans="16:27" x14ac:dyDescent="0.3">
      <c r="P720"/>
      <c r="AA720"/>
    </row>
    <row r="721" spans="16:27" x14ac:dyDescent="0.3">
      <c r="P721"/>
      <c r="AA721"/>
    </row>
    <row r="722" spans="16:27" x14ac:dyDescent="0.3">
      <c r="P722"/>
      <c r="AA722"/>
    </row>
    <row r="723" spans="16:27" x14ac:dyDescent="0.3">
      <c r="P723"/>
      <c r="AA723"/>
    </row>
    <row r="724" spans="16:27" x14ac:dyDescent="0.3">
      <c r="P724"/>
      <c r="AA724"/>
    </row>
    <row r="725" spans="16:27" x14ac:dyDescent="0.3">
      <c r="P725"/>
      <c r="AA725"/>
    </row>
    <row r="726" spans="16:27" x14ac:dyDescent="0.3">
      <c r="P726"/>
      <c r="AA726"/>
    </row>
    <row r="727" spans="16:27" x14ac:dyDescent="0.3">
      <c r="P727"/>
      <c r="AA727"/>
    </row>
    <row r="728" spans="16:27" x14ac:dyDescent="0.3">
      <c r="P728"/>
      <c r="AA728"/>
    </row>
    <row r="729" spans="16:27" x14ac:dyDescent="0.3">
      <c r="P729"/>
      <c r="AA729"/>
    </row>
    <row r="730" spans="16:27" x14ac:dyDescent="0.3">
      <c r="P730"/>
      <c r="AA730"/>
    </row>
    <row r="731" spans="16:27" x14ac:dyDescent="0.3">
      <c r="P731"/>
      <c r="AA731"/>
    </row>
    <row r="732" spans="16:27" x14ac:dyDescent="0.3">
      <c r="P732"/>
      <c r="AA732"/>
    </row>
    <row r="733" spans="16:27" x14ac:dyDescent="0.3">
      <c r="P733"/>
      <c r="AA733"/>
    </row>
    <row r="734" spans="16:27" x14ac:dyDescent="0.3">
      <c r="P734"/>
      <c r="AA734"/>
    </row>
    <row r="735" spans="16:27" x14ac:dyDescent="0.3">
      <c r="P735"/>
      <c r="AA735"/>
    </row>
    <row r="736" spans="16:27" x14ac:dyDescent="0.3">
      <c r="P736"/>
      <c r="AA736"/>
    </row>
    <row r="737" spans="16:27" x14ac:dyDescent="0.3">
      <c r="P737"/>
      <c r="AA737"/>
    </row>
    <row r="738" spans="16:27" x14ac:dyDescent="0.3">
      <c r="P738"/>
      <c r="AA738"/>
    </row>
    <row r="739" spans="16:27" x14ac:dyDescent="0.3">
      <c r="P739"/>
      <c r="AA739"/>
    </row>
    <row r="740" spans="16:27" x14ac:dyDescent="0.3">
      <c r="P740"/>
      <c r="AA740"/>
    </row>
    <row r="741" spans="16:27" x14ac:dyDescent="0.3">
      <c r="P741"/>
      <c r="AA741"/>
    </row>
    <row r="742" spans="16:27" x14ac:dyDescent="0.3">
      <c r="P742"/>
      <c r="AA742"/>
    </row>
    <row r="743" spans="16:27" x14ac:dyDescent="0.3">
      <c r="P743"/>
      <c r="AA743"/>
    </row>
    <row r="744" spans="16:27" x14ac:dyDescent="0.3">
      <c r="P744"/>
      <c r="AA744"/>
    </row>
    <row r="745" spans="16:27" x14ac:dyDescent="0.3">
      <c r="P745"/>
      <c r="AA745"/>
    </row>
    <row r="746" spans="16:27" x14ac:dyDescent="0.3">
      <c r="P746"/>
      <c r="AA746"/>
    </row>
    <row r="747" spans="16:27" x14ac:dyDescent="0.3">
      <c r="P747"/>
      <c r="AA747"/>
    </row>
    <row r="748" spans="16:27" x14ac:dyDescent="0.3">
      <c r="P748"/>
      <c r="AA748"/>
    </row>
    <row r="749" spans="16:27" x14ac:dyDescent="0.3">
      <c r="P749"/>
      <c r="AA749"/>
    </row>
    <row r="750" spans="16:27" x14ac:dyDescent="0.3">
      <c r="P750"/>
      <c r="AA750"/>
    </row>
    <row r="751" spans="16:27" x14ac:dyDescent="0.3">
      <c r="P751"/>
      <c r="AA751"/>
    </row>
    <row r="752" spans="16:27" x14ac:dyDescent="0.3">
      <c r="P752"/>
      <c r="AA752"/>
    </row>
    <row r="753" spans="16:27" x14ac:dyDescent="0.3">
      <c r="P753"/>
      <c r="AA753"/>
    </row>
    <row r="754" spans="16:27" x14ac:dyDescent="0.3">
      <c r="P754"/>
      <c r="AA754"/>
    </row>
    <row r="755" spans="16:27" x14ac:dyDescent="0.3">
      <c r="P755"/>
      <c r="AA755"/>
    </row>
    <row r="756" spans="16:27" x14ac:dyDescent="0.3">
      <c r="P756"/>
      <c r="AA756"/>
    </row>
    <row r="757" spans="16:27" x14ac:dyDescent="0.3">
      <c r="P757"/>
      <c r="AA757"/>
    </row>
    <row r="758" spans="16:27" x14ac:dyDescent="0.3">
      <c r="P758"/>
      <c r="AA758"/>
    </row>
    <row r="759" spans="16:27" x14ac:dyDescent="0.3">
      <c r="P759"/>
      <c r="AA759"/>
    </row>
    <row r="760" spans="16:27" x14ac:dyDescent="0.3">
      <c r="P760"/>
      <c r="AA760"/>
    </row>
    <row r="761" spans="16:27" x14ac:dyDescent="0.3">
      <c r="P761"/>
      <c r="AA761"/>
    </row>
    <row r="762" spans="16:27" x14ac:dyDescent="0.3">
      <c r="P762"/>
      <c r="AA762"/>
    </row>
    <row r="763" spans="16:27" x14ac:dyDescent="0.3">
      <c r="P763"/>
      <c r="AA763"/>
    </row>
    <row r="764" spans="16:27" x14ac:dyDescent="0.3">
      <c r="P764"/>
      <c r="AA764"/>
    </row>
    <row r="765" spans="16:27" x14ac:dyDescent="0.3">
      <c r="P765"/>
      <c r="AA765"/>
    </row>
    <row r="766" spans="16:27" x14ac:dyDescent="0.3">
      <c r="P766"/>
      <c r="AA766"/>
    </row>
    <row r="767" spans="16:27" x14ac:dyDescent="0.3">
      <c r="P767"/>
      <c r="AA767"/>
    </row>
    <row r="768" spans="16:27" x14ac:dyDescent="0.3">
      <c r="P768"/>
      <c r="AA768"/>
    </row>
    <row r="769" spans="16:27" x14ac:dyDescent="0.3">
      <c r="P769"/>
      <c r="AA769"/>
    </row>
    <row r="770" spans="16:27" x14ac:dyDescent="0.3">
      <c r="P770"/>
      <c r="AA770"/>
    </row>
    <row r="771" spans="16:27" x14ac:dyDescent="0.3">
      <c r="P771"/>
      <c r="AA771"/>
    </row>
    <row r="772" spans="16:27" x14ac:dyDescent="0.3">
      <c r="P772"/>
      <c r="AA772"/>
    </row>
    <row r="773" spans="16:27" x14ac:dyDescent="0.3">
      <c r="P773"/>
      <c r="AA773"/>
    </row>
    <row r="774" spans="16:27" x14ac:dyDescent="0.3">
      <c r="P774"/>
      <c r="AA774"/>
    </row>
    <row r="775" spans="16:27" x14ac:dyDescent="0.3">
      <c r="P775"/>
      <c r="AA775"/>
    </row>
    <row r="776" spans="16:27" x14ac:dyDescent="0.3">
      <c r="P776"/>
      <c r="AA776"/>
    </row>
    <row r="777" spans="16:27" x14ac:dyDescent="0.3">
      <c r="P777"/>
      <c r="AA777"/>
    </row>
    <row r="778" spans="16:27" x14ac:dyDescent="0.3">
      <c r="P778"/>
      <c r="AA778"/>
    </row>
    <row r="779" spans="16:27" x14ac:dyDescent="0.3">
      <c r="P779"/>
      <c r="AA779"/>
    </row>
    <row r="780" spans="16:27" x14ac:dyDescent="0.3">
      <c r="P780"/>
      <c r="AA780"/>
    </row>
    <row r="781" spans="16:27" x14ac:dyDescent="0.3">
      <c r="P781"/>
      <c r="AA781"/>
    </row>
    <row r="782" spans="16:27" x14ac:dyDescent="0.3">
      <c r="P782"/>
      <c r="AA782"/>
    </row>
    <row r="783" spans="16:27" x14ac:dyDescent="0.3">
      <c r="P783"/>
      <c r="AA783"/>
    </row>
    <row r="784" spans="16:27" x14ac:dyDescent="0.3">
      <c r="P784"/>
      <c r="AA784"/>
    </row>
    <row r="785" spans="16:27" x14ac:dyDescent="0.3">
      <c r="P785"/>
      <c r="AA785"/>
    </row>
    <row r="786" spans="16:27" x14ac:dyDescent="0.3">
      <c r="P786"/>
      <c r="AA786"/>
    </row>
    <row r="787" spans="16:27" x14ac:dyDescent="0.3">
      <c r="P787"/>
      <c r="AA787"/>
    </row>
    <row r="788" spans="16:27" x14ac:dyDescent="0.3">
      <c r="P788"/>
      <c r="AA788"/>
    </row>
    <row r="789" spans="16:27" x14ac:dyDescent="0.3">
      <c r="P789"/>
      <c r="AA789"/>
    </row>
    <row r="790" spans="16:27" x14ac:dyDescent="0.3">
      <c r="P790"/>
      <c r="AA790"/>
    </row>
    <row r="791" spans="16:27" x14ac:dyDescent="0.3">
      <c r="P791"/>
      <c r="AA791"/>
    </row>
    <row r="792" spans="16:27" x14ac:dyDescent="0.3">
      <c r="P792"/>
      <c r="AA792"/>
    </row>
    <row r="793" spans="16:27" x14ac:dyDescent="0.3">
      <c r="P793"/>
      <c r="AA793"/>
    </row>
    <row r="794" spans="16:27" x14ac:dyDescent="0.3">
      <c r="P794"/>
      <c r="AA794"/>
    </row>
    <row r="795" spans="16:27" x14ac:dyDescent="0.3">
      <c r="P795"/>
      <c r="AA795"/>
    </row>
    <row r="796" spans="16:27" x14ac:dyDescent="0.3">
      <c r="P796"/>
      <c r="AA796"/>
    </row>
    <row r="797" spans="16:27" x14ac:dyDescent="0.3">
      <c r="P797"/>
      <c r="AA797"/>
    </row>
    <row r="798" spans="16:27" x14ac:dyDescent="0.3">
      <c r="P798"/>
      <c r="AA798"/>
    </row>
    <row r="799" spans="16:27" x14ac:dyDescent="0.3">
      <c r="P799"/>
      <c r="AA799"/>
    </row>
    <row r="800" spans="16:27" x14ac:dyDescent="0.3">
      <c r="P800"/>
      <c r="AA800"/>
    </row>
    <row r="801" spans="16:27" x14ac:dyDescent="0.3">
      <c r="P801"/>
      <c r="AA801"/>
    </row>
    <row r="802" spans="16:27" x14ac:dyDescent="0.3">
      <c r="P802"/>
      <c r="AA802"/>
    </row>
    <row r="803" spans="16:27" x14ac:dyDescent="0.3">
      <c r="P803"/>
      <c r="AA803"/>
    </row>
    <row r="804" spans="16:27" x14ac:dyDescent="0.3">
      <c r="P804"/>
      <c r="AA804"/>
    </row>
    <row r="805" spans="16:27" x14ac:dyDescent="0.3">
      <c r="P805"/>
      <c r="AA805"/>
    </row>
    <row r="806" spans="16:27" x14ac:dyDescent="0.3">
      <c r="P806"/>
      <c r="AA806"/>
    </row>
    <row r="807" spans="16:27" x14ac:dyDescent="0.3">
      <c r="P807"/>
      <c r="AA807"/>
    </row>
    <row r="808" spans="16:27" x14ac:dyDescent="0.3">
      <c r="P808"/>
      <c r="AA808"/>
    </row>
    <row r="809" spans="16:27" x14ac:dyDescent="0.3">
      <c r="P809"/>
      <c r="AA809"/>
    </row>
    <row r="810" spans="16:27" x14ac:dyDescent="0.3">
      <c r="P810"/>
      <c r="AA810"/>
    </row>
    <row r="811" spans="16:27" x14ac:dyDescent="0.3">
      <c r="P811"/>
      <c r="AA811"/>
    </row>
    <row r="812" spans="16:27" x14ac:dyDescent="0.3">
      <c r="P812"/>
      <c r="AA812"/>
    </row>
    <row r="813" spans="16:27" x14ac:dyDescent="0.3">
      <c r="P813"/>
      <c r="AA813"/>
    </row>
    <row r="814" spans="16:27" x14ac:dyDescent="0.3">
      <c r="P814"/>
      <c r="AA814"/>
    </row>
    <row r="815" spans="16:27" x14ac:dyDescent="0.3">
      <c r="P815"/>
      <c r="AA815"/>
    </row>
    <row r="816" spans="16:27" x14ac:dyDescent="0.3">
      <c r="P816"/>
      <c r="AA816"/>
    </row>
    <row r="817" spans="16:27" x14ac:dyDescent="0.3">
      <c r="P817"/>
      <c r="AA817"/>
    </row>
    <row r="818" spans="16:27" x14ac:dyDescent="0.3">
      <c r="P818"/>
      <c r="AA818"/>
    </row>
    <row r="819" spans="16:27" x14ac:dyDescent="0.3">
      <c r="P819"/>
      <c r="AA819"/>
    </row>
    <row r="820" spans="16:27" x14ac:dyDescent="0.3">
      <c r="P820"/>
      <c r="AA820"/>
    </row>
    <row r="821" spans="16:27" x14ac:dyDescent="0.3">
      <c r="P821"/>
      <c r="AA821"/>
    </row>
    <row r="822" spans="16:27" x14ac:dyDescent="0.3">
      <c r="P822"/>
      <c r="AA822"/>
    </row>
    <row r="823" spans="16:27" x14ac:dyDescent="0.3">
      <c r="P823"/>
      <c r="AA823"/>
    </row>
    <row r="824" spans="16:27" x14ac:dyDescent="0.3">
      <c r="P824"/>
      <c r="AA824"/>
    </row>
    <row r="825" spans="16:27" x14ac:dyDescent="0.3">
      <c r="P825"/>
      <c r="AA825"/>
    </row>
    <row r="826" spans="16:27" x14ac:dyDescent="0.3">
      <c r="P826"/>
      <c r="AA826"/>
    </row>
    <row r="827" spans="16:27" x14ac:dyDescent="0.3">
      <c r="P827"/>
      <c r="AA827"/>
    </row>
    <row r="828" spans="16:27" x14ac:dyDescent="0.3">
      <c r="P828"/>
      <c r="AA828"/>
    </row>
    <row r="829" spans="16:27" x14ac:dyDescent="0.3">
      <c r="P829"/>
      <c r="AA829"/>
    </row>
    <row r="830" spans="16:27" x14ac:dyDescent="0.3">
      <c r="P830"/>
      <c r="AA830"/>
    </row>
    <row r="831" spans="16:27" x14ac:dyDescent="0.3">
      <c r="P831"/>
      <c r="AA831"/>
    </row>
    <row r="832" spans="16:27" x14ac:dyDescent="0.3">
      <c r="P832"/>
      <c r="AA832"/>
    </row>
    <row r="833" spans="16:27" x14ac:dyDescent="0.3">
      <c r="P833"/>
      <c r="AA833"/>
    </row>
    <row r="834" spans="16:27" x14ac:dyDescent="0.3">
      <c r="P834"/>
      <c r="AA834"/>
    </row>
    <row r="835" spans="16:27" x14ac:dyDescent="0.3">
      <c r="P835"/>
      <c r="AA835"/>
    </row>
    <row r="836" spans="16:27" x14ac:dyDescent="0.3">
      <c r="P836"/>
      <c r="AA836"/>
    </row>
    <row r="837" spans="16:27" x14ac:dyDescent="0.3">
      <c r="P837"/>
      <c r="AA837"/>
    </row>
    <row r="838" spans="16:27" x14ac:dyDescent="0.3">
      <c r="P838"/>
      <c r="AA838"/>
    </row>
    <row r="839" spans="16:27" x14ac:dyDescent="0.3">
      <c r="P839"/>
      <c r="AA839"/>
    </row>
    <row r="840" spans="16:27" x14ac:dyDescent="0.3">
      <c r="P840"/>
      <c r="AA840"/>
    </row>
    <row r="841" spans="16:27" x14ac:dyDescent="0.3">
      <c r="P841"/>
      <c r="AA841"/>
    </row>
    <row r="842" spans="16:27" x14ac:dyDescent="0.3">
      <c r="P842"/>
      <c r="AA842"/>
    </row>
    <row r="843" spans="16:27" x14ac:dyDescent="0.3">
      <c r="P843"/>
      <c r="AA843"/>
    </row>
    <row r="844" spans="16:27" x14ac:dyDescent="0.3">
      <c r="P844"/>
      <c r="AA844"/>
    </row>
    <row r="845" spans="16:27" x14ac:dyDescent="0.3">
      <c r="P845"/>
      <c r="AA845"/>
    </row>
    <row r="846" spans="16:27" x14ac:dyDescent="0.3">
      <c r="P846"/>
      <c r="AA846"/>
    </row>
    <row r="847" spans="16:27" x14ac:dyDescent="0.3">
      <c r="P847"/>
      <c r="AA847"/>
    </row>
    <row r="848" spans="16:27" x14ac:dyDescent="0.3">
      <c r="P848"/>
      <c r="AA848"/>
    </row>
    <row r="849" spans="16:27" x14ac:dyDescent="0.3">
      <c r="P849"/>
      <c r="AA849"/>
    </row>
    <row r="850" spans="16:27" x14ac:dyDescent="0.3">
      <c r="P850"/>
      <c r="AA850"/>
    </row>
    <row r="851" spans="16:27" x14ac:dyDescent="0.3">
      <c r="P851"/>
      <c r="AA851"/>
    </row>
    <row r="852" spans="16:27" x14ac:dyDescent="0.3">
      <c r="P852"/>
      <c r="AA852"/>
    </row>
    <row r="853" spans="16:27" x14ac:dyDescent="0.3">
      <c r="P853"/>
      <c r="AA853"/>
    </row>
    <row r="854" spans="16:27" x14ac:dyDescent="0.3">
      <c r="P854"/>
      <c r="AA854"/>
    </row>
    <row r="855" spans="16:27" x14ac:dyDescent="0.3">
      <c r="P855"/>
      <c r="AA855"/>
    </row>
    <row r="856" spans="16:27" x14ac:dyDescent="0.3">
      <c r="P856"/>
      <c r="AA856"/>
    </row>
    <row r="857" spans="16:27" x14ac:dyDescent="0.3">
      <c r="P857"/>
      <c r="AA857"/>
    </row>
    <row r="858" spans="16:27" x14ac:dyDescent="0.3">
      <c r="P858"/>
      <c r="AA858"/>
    </row>
    <row r="859" spans="16:27" x14ac:dyDescent="0.3">
      <c r="P859"/>
      <c r="AA859"/>
    </row>
    <row r="860" spans="16:27" x14ac:dyDescent="0.3">
      <c r="P860"/>
      <c r="AA860"/>
    </row>
    <row r="861" spans="16:27" x14ac:dyDescent="0.3">
      <c r="P861"/>
      <c r="AA861"/>
    </row>
    <row r="862" spans="16:27" x14ac:dyDescent="0.3">
      <c r="P862"/>
      <c r="AA862"/>
    </row>
    <row r="863" spans="16:27" x14ac:dyDescent="0.3">
      <c r="P863"/>
      <c r="AA863"/>
    </row>
    <row r="864" spans="16:27" x14ac:dyDescent="0.3">
      <c r="P864"/>
      <c r="AA864"/>
    </row>
    <row r="865" spans="16:27" x14ac:dyDescent="0.3">
      <c r="P865"/>
      <c r="AA865"/>
    </row>
    <row r="866" spans="16:27" x14ac:dyDescent="0.3">
      <c r="P866"/>
      <c r="AA866"/>
    </row>
    <row r="867" spans="16:27" x14ac:dyDescent="0.3">
      <c r="P867"/>
      <c r="AA867"/>
    </row>
    <row r="868" spans="16:27" x14ac:dyDescent="0.3">
      <c r="P868"/>
      <c r="AA868"/>
    </row>
    <row r="869" spans="16:27" x14ac:dyDescent="0.3">
      <c r="P869"/>
      <c r="AA869"/>
    </row>
    <row r="870" spans="16:27" x14ac:dyDescent="0.3">
      <c r="P870"/>
      <c r="AA870"/>
    </row>
    <row r="871" spans="16:27" x14ac:dyDescent="0.3">
      <c r="P871"/>
      <c r="AA871"/>
    </row>
    <row r="872" spans="16:27" x14ac:dyDescent="0.3">
      <c r="P872"/>
      <c r="AA872"/>
    </row>
    <row r="873" spans="16:27" x14ac:dyDescent="0.3">
      <c r="P873"/>
      <c r="AA873"/>
    </row>
    <row r="874" spans="16:27" x14ac:dyDescent="0.3">
      <c r="P874"/>
      <c r="AA874"/>
    </row>
    <row r="875" spans="16:27" x14ac:dyDescent="0.3">
      <c r="P875"/>
      <c r="AA875"/>
    </row>
    <row r="876" spans="16:27" x14ac:dyDescent="0.3">
      <c r="P876"/>
      <c r="AA876"/>
    </row>
    <row r="877" spans="16:27" x14ac:dyDescent="0.3">
      <c r="P877"/>
      <c r="AA877"/>
    </row>
    <row r="878" spans="16:27" x14ac:dyDescent="0.3">
      <c r="P878"/>
      <c r="AA878"/>
    </row>
    <row r="879" spans="16:27" x14ac:dyDescent="0.3">
      <c r="P879"/>
      <c r="AA879"/>
    </row>
    <row r="880" spans="16:27" x14ac:dyDescent="0.3">
      <c r="P880"/>
      <c r="AA880"/>
    </row>
    <row r="881" spans="16:27" x14ac:dyDescent="0.3">
      <c r="P881"/>
      <c r="AA881"/>
    </row>
    <row r="882" spans="16:27" x14ac:dyDescent="0.3">
      <c r="P882"/>
      <c r="AA882"/>
    </row>
    <row r="883" spans="16:27" x14ac:dyDescent="0.3">
      <c r="P883"/>
      <c r="AA883"/>
    </row>
    <row r="884" spans="16:27" x14ac:dyDescent="0.3">
      <c r="P884"/>
      <c r="AA884"/>
    </row>
    <row r="885" spans="16:27" x14ac:dyDescent="0.3">
      <c r="P885"/>
      <c r="AA885"/>
    </row>
    <row r="886" spans="16:27" x14ac:dyDescent="0.3">
      <c r="P886"/>
      <c r="AA886"/>
    </row>
    <row r="887" spans="16:27" x14ac:dyDescent="0.3">
      <c r="P887"/>
      <c r="AA887"/>
    </row>
    <row r="888" spans="16:27" x14ac:dyDescent="0.3">
      <c r="P888"/>
      <c r="AA888"/>
    </row>
    <row r="889" spans="16:27" x14ac:dyDescent="0.3">
      <c r="P889"/>
      <c r="AA889"/>
    </row>
    <row r="890" spans="16:27" x14ac:dyDescent="0.3">
      <c r="P890"/>
      <c r="AA890"/>
    </row>
    <row r="891" spans="16:27" x14ac:dyDescent="0.3">
      <c r="P891"/>
      <c r="AA891"/>
    </row>
    <row r="892" spans="16:27" x14ac:dyDescent="0.3">
      <c r="P892"/>
      <c r="AA892"/>
    </row>
    <row r="893" spans="16:27" x14ac:dyDescent="0.3">
      <c r="P893"/>
      <c r="AA893"/>
    </row>
    <row r="894" spans="16:27" x14ac:dyDescent="0.3">
      <c r="P894"/>
      <c r="AA894"/>
    </row>
    <row r="895" spans="16:27" x14ac:dyDescent="0.3">
      <c r="P895"/>
      <c r="AA895"/>
    </row>
    <row r="896" spans="16:27" x14ac:dyDescent="0.3">
      <c r="P896"/>
      <c r="AA896"/>
    </row>
    <row r="897" spans="16:27" x14ac:dyDescent="0.3">
      <c r="P897"/>
      <c r="AA897"/>
    </row>
    <row r="898" spans="16:27" x14ac:dyDescent="0.3">
      <c r="P898"/>
      <c r="AA898"/>
    </row>
    <row r="899" spans="16:27" x14ac:dyDescent="0.3">
      <c r="P899"/>
      <c r="AA899"/>
    </row>
    <row r="900" spans="16:27" x14ac:dyDescent="0.3">
      <c r="P900"/>
      <c r="AA900"/>
    </row>
    <row r="901" spans="16:27" x14ac:dyDescent="0.3">
      <c r="P901"/>
      <c r="AA901"/>
    </row>
    <row r="902" spans="16:27" x14ac:dyDescent="0.3">
      <c r="P902"/>
      <c r="AA902"/>
    </row>
    <row r="903" spans="16:27" x14ac:dyDescent="0.3">
      <c r="P903"/>
      <c r="AA903"/>
    </row>
    <row r="904" spans="16:27" x14ac:dyDescent="0.3">
      <c r="P904"/>
      <c r="AA904"/>
    </row>
    <row r="905" spans="16:27" x14ac:dyDescent="0.3">
      <c r="P905"/>
      <c r="AA905"/>
    </row>
    <row r="906" spans="16:27" x14ac:dyDescent="0.3">
      <c r="P906"/>
      <c r="AA906"/>
    </row>
    <row r="907" spans="16:27" x14ac:dyDescent="0.3">
      <c r="P907"/>
      <c r="AA907"/>
    </row>
    <row r="908" spans="16:27" x14ac:dyDescent="0.3">
      <c r="P908"/>
      <c r="AA908"/>
    </row>
    <row r="909" spans="16:27" x14ac:dyDescent="0.3">
      <c r="P909"/>
      <c r="AA909"/>
    </row>
    <row r="910" spans="16:27" x14ac:dyDescent="0.3">
      <c r="P910"/>
      <c r="AA910"/>
    </row>
    <row r="911" spans="16:27" x14ac:dyDescent="0.3">
      <c r="P911"/>
      <c r="AA911"/>
    </row>
    <row r="912" spans="16:27" x14ac:dyDescent="0.3">
      <c r="P912"/>
      <c r="AA912"/>
    </row>
    <row r="913" spans="16:27" x14ac:dyDescent="0.3">
      <c r="P913"/>
      <c r="AA913"/>
    </row>
    <row r="914" spans="16:27" x14ac:dyDescent="0.3">
      <c r="P914"/>
      <c r="AA914"/>
    </row>
    <row r="915" spans="16:27" x14ac:dyDescent="0.3">
      <c r="P915"/>
      <c r="AA915"/>
    </row>
    <row r="916" spans="16:27" x14ac:dyDescent="0.3">
      <c r="P916"/>
      <c r="AA916"/>
    </row>
    <row r="917" spans="16:27" x14ac:dyDescent="0.3">
      <c r="P917"/>
      <c r="AA917"/>
    </row>
    <row r="918" spans="16:27" x14ac:dyDescent="0.3">
      <c r="P918"/>
      <c r="AA918"/>
    </row>
    <row r="919" spans="16:27" x14ac:dyDescent="0.3">
      <c r="P919"/>
      <c r="AA919"/>
    </row>
    <row r="920" spans="16:27" x14ac:dyDescent="0.3">
      <c r="P920"/>
      <c r="AA920"/>
    </row>
    <row r="921" spans="16:27" x14ac:dyDescent="0.3">
      <c r="P921"/>
      <c r="AA921"/>
    </row>
    <row r="922" spans="16:27" x14ac:dyDescent="0.3">
      <c r="P922"/>
      <c r="AA922"/>
    </row>
    <row r="923" spans="16:27" x14ac:dyDescent="0.3">
      <c r="P923"/>
      <c r="AA923"/>
    </row>
    <row r="924" spans="16:27" x14ac:dyDescent="0.3">
      <c r="P924"/>
      <c r="AA924"/>
    </row>
    <row r="925" spans="16:27" x14ac:dyDescent="0.3">
      <c r="P925"/>
      <c r="AA925"/>
    </row>
    <row r="926" spans="16:27" x14ac:dyDescent="0.3">
      <c r="P926"/>
      <c r="AA926"/>
    </row>
    <row r="927" spans="16:27" x14ac:dyDescent="0.3">
      <c r="P927"/>
      <c r="AA927"/>
    </row>
    <row r="928" spans="16:27" x14ac:dyDescent="0.3">
      <c r="P928"/>
      <c r="AA928"/>
    </row>
    <row r="929" spans="16:27" x14ac:dyDescent="0.3">
      <c r="P929"/>
      <c r="AA929"/>
    </row>
    <row r="930" spans="16:27" x14ac:dyDescent="0.3">
      <c r="P930"/>
      <c r="AA930"/>
    </row>
    <row r="931" spans="16:27" x14ac:dyDescent="0.3">
      <c r="P931"/>
      <c r="AA931"/>
    </row>
    <row r="932" spans="16:27" x14ac:dyDescent="0.3">
      <c r="P932"/>
      <c r="AA932"/>
    </row>
    <row r="933" spans="16:27" x14ac:dyDescent="0.3">
      <c r="P933"/>
      <c r="AA933"/>
    </row>
    <row r="934" spans="16:27" x14ac:dyDescent="0.3">
      <c r="P934"/>
      <c r="AA934"/>
    </row>
    <row r="935" spans="16:27" x14ac:dyDescent="0.3">
      <c r="P935"/>
      <c r="AA935"/>
    </row>
    <row r="936" spans="16:27" x14ac:dyDescent="0.3">
      <c r="P936"/>
      <c r="AA936"/>
    </row>
    <row r="937" spans="16:27" x14ac:dyDescent="0.3">
      <c r="P937"/>
      <c r="AA937"/>
    </row>
    <row r="938" spans="16:27" x14ac:dyDescent="0.3">
      <c r="P938"/>
      <c r="AA938"/>
    </row>
    <row r="939" spans="16:27" x14ac:dyDescent="0.3">
      <c r="P939"/>
      <c r="AA939"/>
    </row>
    <row r="940" spans="16:27" x14ac:dyDescent="0.3">
      <c r="P940"/>
      <c r="AA940"/>
    </row>
    <row r="941" spans="16:27" x14ac:dyDescent="0.3">
      <c r="P941"/>
      <c r="AA941"/>
    </row>
    <row r="942" spans="16:27" x14ac:dyDescent="0.3">
      <c r="P942"/>
      <c r="AA942"/>
    </row>
    <row r="943" spans="16:27" x14ac:dyDescent="0.3">
      <c r="P943"/>
      <c r="AA943"/>
    </row>
    <row r="944" spans="16:27" x14ac:dyDescent="0.3">
      <c r="P944"/>
      <c r="AA944"/>
    </row>
    <row r="945" spans="16:27" x14ac:dyDescent="0.3">
      <c r="P945"/>
      <c r="AA945"/>
    </row>
    <row r="946" spans="16:27" x14ac:dyDescent="0.3">
      <c r="P946"/>
      <c r="AA946"/>
    </row>
    <row r="947" spans="16:27" x14ac:dyDescent="0.3">
      <c r="P947"/>
      <c r="AA947"/>
    </row>
    <row r="948" spans="16:27" x14ac:dyDescent="0.3">
      <c r="P948"/>
      <c r="AA948"/>
    </row>
    <row r="949" spans="16:27" x14ac:dyDescent="0.3">
      <c r="P949"/>
      <c r="AA949"/>
    </row>
    <row r="950" spans="16:27" x14ac:dyDescent="0.3">
      <c r="P950"/>
      <c r="AA950"/>
    </row>
    <row r="951" spans="16:27" x14ac:dyDescent="0.3">
      <c r="P951"/>
      <c r="AA951"/>
    </row>
    <row r="952" spans="16:27" x14ac:dyDescent="0.3">
      <c r="P952"/>
      <c r="AA952"/>
    </row>
    <row r="953" spans="16:27" x14ac:dyDescent="0.3">
      <c r="P953"/>
      <c r="AA953"/>
    </row>
    <row r="954" spans="16:27" x14ac:dyDescent="0.3">
      <c r="P954"/>
      <c r="AA954"/>
    </row>
    <row r="955" spans="16:27" x14ac:dyDescent="0.3">
      <c r="P955"/>
      <c r="AA955"/>
    </row>
    <row r="956" spans="16:27" x14ac:dyDescent="0.3">
      <c r="P956"/>
      <c r="AA956"/>
    </row>
    <row r="957" spans="16:27" x14ac:dyDescent="0.3">
      <c r="P957"/>
      <c r="AA957"/>
    </row>
    <row r="958" spans="16:27" x14ac:dyDescent="0.3">
      <c r="P958"/>
      <c r="AA958"/>
    </row>
    <row r="959" spans="16:27" x14ac:dyDescent="0.3">
      <c r="P959"/>
      <c r="AA959"/>
    </row>
    <row r="960" spans="16:27" x14ac:dyDescent="0.3">
      <c r="P960"/>
      <c r="AA960"/>
    </row>
    <row r="961" spans="16:27" x14ac:dyDescent="0.3">
      <c r="P961"/>
      <c r="AA961"/>
    </row>
    <row r="962" spans="16:27" x14ac:dyDescent="0.3">
      <c r="P962"/>
      <c r="AA962"/>
    </row>
    <row r="963" spans="16:27" x14ac:dyDescent="0.3">
      <c r="P963"/>
      <c r="AA963"/>
    </row>
    <row r="964" spans="16:27" x14ac:dyDescent="0.3">
      <c r="P964"/>
      <c r="AA964"/>
    </row>
    <row r="965" spans="16:27" x14ac:dyDescent="0.3">
      <c r="P965"/>
      <c r="AA965"/>
    </row>
    <row r="966" spans="16:27" x14ac:dyDescent="0.3">
      <c r="P966"/>
      <c r="AA966"/>
    </row>
    <row r="967" spans="16:27" x14ac:dyDescent="0.3">
      <c r="P967"/>
      <c r="AA967"/>
    </row>
    <row r="968" spans="16:27" x14ac:dyDescent="0.3">
      <c r="P968"/>
      <c r="AA968"/>
    </row>
    <row r="969" spans="16:27" x14ac:dyDescent="0.3">
      <c r="P969"/>
      <c r="AA969"/>
    </row>
    <row r="970" spans="16:27" x14ac:dyDescent="0.3">
      <c r="P970"/>
      <c r="AA970"/>
    </row>
    <row r="971" spans="16:27" x14ac:dyDescent="0.3">
      <c r="P971"/>
      <c r="AA971"/>
    </row>
    <row r="972" spans="16:27" x14ac:dyDescent="0.3">
      <c r="P972"/>
      <c r="AA972"/>
    </row>
    <row r="973" spans="16:27" x14ac:dyDescent="0.3">
      <c r="P973"/>
      <c r="AA973"/>
    </row>
    <row r="974" spans="16:27" x14ac:dyDescent="0.3">
      <c r="P974"/>
      <c r="AA974"/>
    </row>
    <row r="975" spans="16:27" x14ac:dyDescent="0.3">
      <c r="P975"/>
      <c r="AA975"/>
    </row>
    <row r="976" spans="16:27" x14ac:dyDescent="0.3">
      <c r="P976"/>
      <c r="AA976"/>
    </row>
    <row r="977" spans="16:27" x14ac:dyDescent="0.3">
      <c r="P977"/>
      <c r="AA977"/>
    </row>
    <row r="978" spans="16:27" x14ac:dyDescent="0.3">
      <c r="P978"/>
      <c r="AA978"/>
    </row>
    <row r="979" spans="16:27" x14ac:dyDescent="0.3">
      <c r="P979"/>
      <c r="AA979"/>
    </row>
    <row r="980" spans="16:27" x14ac:dyDescent="0.3">
      <c r="P980"/>
      <c r="AA980"/>
    </row>
    <row r="981" spans="16:27" x14ac:dyDescent="0.3">
      <c r="P981"/>
      <c r="AA981"/>
    </row>
    <row r="982" spans="16:27" x14ac:dyDescent="0.3">
      <c r="P982"/>
      <c r="AA982"/>
    </row>
    <row r="983" spans="16:27" x14ac:dyDescent="0.3">
      <c r="P983"/>
      <c r="AA983"/>
    </row>
    <row r="984" spans="16:27" x14ac:dyDescent="0.3">
      <c r="P984"/>
      <c r="AA984"/>
    </row>
    <row r="985" spans="16:27" x14ac:dyDescent="0.3">
      <c r="P985"/>
      <c r="AA985"/>
    </row>
    <row r="986" spans="16:27" x14ac:dyDescent="0.3">
      <c r="P986"/>
      <c r="AA986"/>
    </row>
    <row r="987" spans="16:27" x14ac:dyDescent="0.3">
      <c r="P987"/>
      <c r="AA987"/>
    </row>
    <row r="988" spans="16:27" x14ac:dyDescent="0.3">
      <c r="P988"/>
      <c r="AA988"/>
    </row>
    <row r="989" spans="16:27" x14ac:dyDescent="0.3">
      <c r="P989"/>
      <c r="AA989"/>
    </row>
    <row r="990" spans="16:27" x14ac:dyDescent="0.3">
      <c r="P990"/>
      <c r="AA990"/>
    </row>
    <row r="991" spans="16:27" x14ac:dyDescent="0.3">
      <c r="P991"/>
      <c r="AA991"/>
    </row>
    <row r="992" spans="16:27" x14ac:dyDescent="0.3">
      <c r="P992"/>
      <c r="AA992"/>
    </row>
    <row r="993" spans="16:27" x14ac:dyDescent="0.3">
      <c r="P993"/>
      <c r="AA993"/>
    </row>
    <row r="994" spans="16:27" x14ac:dyDescent="0.3">
      <c r="P994"/>
      <c r="AA994"/>
    </row>
    <row r="995" spans="16:27" x14ac:dyDescent="0.3">
      <c r="P995"/>
      <c r="AA995"/>
    </row>
    <row r="996" spans="16:27" x14ac:dyDescent="0.3">
      <c r="P996"/>
      <c r="AA996"/>
    </row>
    <row r="997" spans="16:27" x14ac:dyDescent="0.3">
      <c r="P997"/>
      <c r="AA997"/>
    </row>
    <row r="998" spans="16:27" x14ac:dyDescent="0.3">
      <c r="P998"/>
      <c r="AA998"/>
    </row>
    <row r="999" spans="16:27" x14ac:dyDescent="0.3">
      <c r="P999"/>
      <c r="AA999"/>
    </row>
    <row r="1000" spans="16:27" x14ac:dyDescent="0.3">
      <c r="P1000"/>
      <c r="AA1000"/>
    </row>
    <row r="1001" spans="16:27" x14ac:dyDescent="0.3">
      <c r="P1001"/>
      <c r="AA1001"/>
    </row>
    <row r="1002" spans="16:27" x14ac:dyDescent="0.3">
      <c r="P1002"/>
      <c r="AA1002"/>
    </row>
    <row r="1003" spans="16:27" x14ac:dyDescent="0.3">
      <c r="P1003"/>
      <c r="AA1003"/>
    </row>
    <row r="1004" spans="16:27" x14ac:dyDescent="0.3">
      <c r="P1004"/>
      <c r="AA1004"/>
    </row>
    <row r="1005" spans="16:27" x14ac:dyDescent="0.3">
      <c r="P1005"/>
      <c r="AA1005"/>
    </row>
    <row r="1006" spans="16:27" x14ac:dyDescent="0.3">
      <c r="P1006"/>
      <c r="AA1006"/>
    </row>
    <row r="1007" spans="16:27" x14ac:dyDescent="0.3">
      <c r="P1007"/>
      <c r="AA1007"/>
    </row>
    <row r="1008" spans="16:27" x14ac:dyDescent="0.3">
      <c r="P1008"/>
      <c r="AA1008"/>
    </row>
    <row r="1009" spans="16:27" x14ac:dyDescent="0.3">
      <c r="P1009"/>
      <c r="AA1009"/>
    </row>
    <row r="1010" spans="16:27" x14ac:dyDescent="0.3">
      <c r="P1010"/>
      <c r="AA1010"/>
    </row>
    <row r="1011" spans="16:27" x14ac:dyDescent="0.3">
      <c r="P1011"/>
      <c r="AA1011"/>
    </row>
    <row r="1012" spans="16:27" x14ac:dyDescent="0.3">
      <c r="P1012"/>
      <c r="AA1012"/>
    </row>
    <row r="1013" spans="16:27" x14ac:dyDescent="0.3">
      <c r="P1013"/>
      <c r="AA1013"/>
    </row>
    <row r="1014" spans="16:27" x14ac:dyDescent="0.3">
      <c r="P1014"/>
      <c r="AA1014"/>
    </row>
    <row r="1015" spans="16:27" x14ac:dyDescent="0.3">
      <c r="P1015"/>
      <c r="AA1015"/>
    </row>
    <row r="1016" spans="16:27" x14ac:dyDescent="0.3">
      <c r="P1016"/>
      <c r="AA1016"/>
    </row>
    <row r="1017" spans="16:27" x14ac:dyDescent="0.3">
      <c r="P1017"/>
      <c r="AA1017"/>
    </row>
    <row r="1018" spans="16:27" x14ac:dyDescent="0.3">
      <c r="P1018"/>
      <c r="AA1018"/>
    </row>
    <row r="1019" spans="16:27" x14ac:dyDescent="0.3">
      <c r="P1019"/>
      <c r="AA1019"/>
    </row>
    <row r="1020" spans="16:27" x14ac:dyDescent="0.3">
      <c r="P1020"/>
      <c r="AA1020"/>
    </row>
    <row r="1021" spans="16:27" x14ac:dyDescent="0.3">
      <c r="P1021"/>
      <c r="AA1021"/>
    </row>
    <row r="1022" spans="16:27" x14ac:dyDescent="0.3">
      <c r="P1022"/>
      <c r="AA1022"/>
    </row>
    <row r="1023" spans="16:27" x14ac:dyDescent="0.3">
      <c r="P1023"/>
      <c r="AA1023"/>
    </row>
    <row r="1024" spans="16:27" x14ac:dyDescent="0.3">
      <c r="P1024"/>
      <c r="AA1024"/>
    </row>
    <row r="1025" spans="16:27" x14ac:dyDescent="0.3">
      <c r="P1025"/>
      <c r="AA1025"/>
    </row>
    <row r="1026" spans="16:27" x14ac:dyDescent="0.3">
      <c r="P1026"/>
      <c r="AA1026"/>
    </row>
    <row r="1027" spans="16:27" x14ac:dyDescent="0.3">
      <c r="P1027"/>
      <c r="AA1027"/>
    </row>
    <row r="1028" spans="16:27" x14ac:dyDescent="0.3">
      <c r="P1028"/>
      <c r="AA1028"/>
    </row>
    <row r="1029" spans="16:27" x14ac:dyDescent="0.3">
      <c r="P1029"/>
      <c r="AA1029"/>
    </row>
    <row r="1030" spans="16:27" x14ac:dyDescent="0.3">
      <c r="P1030"/>
      <c r="AA1030"/>
    </row>
    <row r="1031" spans="16:27" x14ac:dyDescent="0.3">
      <c r="P1031"/>
      <c r="AA1031"/>
    </row>
    <row r="1032" spans="16:27" x14ac:dyDescent="0.3">
      <c r="P1032"/>
      <c r="AA1032"/>
    </row>
    <row r="1033" spans="16:27" x14ac:dyDescent="0.3">
      <c r="P1033"/>
      <c r="AA1033"/>
    </row>
    <row r="1034" spans="16:27" x14ac:dyDescent="0.3">
      <c r="P1034"/>
      <c r="AA1034"/>
    </row>
    <row r="1035" spans="16:27" x14ac:dyDescent="0.3">
      <c r="P1035"/>
      <c r="AA1035"/>
    </row>
    <row r="1036" spans="16:27" x14ac:dyDescent="0.3">
      <c r="P1036"/>
      <c r="AA1036"/>
    </row>
    <row r="1037" spans="16:27" x14ac:dyDescent="0.3">
      <c r="P1037"/>
      <c r="AA1037"/>
    </row>
    <row r="1038" spans="16:27" x14ac:dyDescent="0.3">
      <c r="P1038"/>
      <c r="AA1038"/>
    </row>
    <row r="1039" spans="16:27" x14ac:dyDescent="0.3">
      <c r="P1039"/>
      <c r="AA1039"/>
    </row>
    <row r="1040" spans="16:27" x14ac:dyDescent="0.3">
      <c r="P1040"/>
      <c r="AA1040"/>
    </row>
    <row r="1041" spans="16:27" x14ac:dyDescent="0.3">
      <c r="P1041"/>
      <c r="AA1041"/>
    </row>
    <row r="1042" spans="16:27" x14ac:dyDescent="0.3">
      <c r="P1042"/>
      <c r="AA1042"/>
    </row>
    <row r="1043" spans="16:27" x14ac:dyDescent="0.3">
      <c r="P1043"/>
      <c r="AA1043"/>
    </row>
    <row r="1044" spans="16:27" x14ac:dyDescent="0.3">
      <c r="P1044"/>
      <c r="AA1044"/>
    </row>
    <row r="1045" spans="16:27" x14ac:dyDescent="0.3">
      <c r="P1045"/>
      <c r="AA1045"/>
    </row>
    <row r="1046" spans="16:27" x14ac:dyDescent="0.3">
      <c r="P1046"/>
      <c r="AA1046"/>
    </row>
    <row r="1047" spans="16:27" x14ac:dyDescent="0.3">
      <c r="P1047"/>
      <c r="AA1047"/>
    </row>
    <row r="1048" spans="16:27" x14ac:dyDescent="0.3">
      <c r="P1048"/>
      <c r="AA1048"/>
    </row>
    <row r="1049" spans="16:27" x14ac:dyDescent="0.3">
      <c r="P1049"/>
      <c r="AA1049"/>
    </row>
    <row r="1050" spans="16:27" x14ac:dyDescent="0.3">
      <c r="P1050"/>
      <c r="AA1050"/>
    </row>
    <row r="1051" spans="16:27" x14ac:dyDescent="0.3">
      <c r="P1051"/>
      <c r="AA1051"/>
    </row>
    <row r="1052" spans="16:27" x14ac:dyDescent="0.3">
      <c r="P1052"/>
      <c r="AA1052"/>
    </row>
    <row r="1053" spans="16:27" x14ac:dyDescent="0.3">
      <c r="P1053"/>
      <c r="AA1053"/>
    </row>
    <row r="1054" spans="16:27" x14ac:dyDescent="0.3">
      <c r="P1054"/>
      <c r="AA1054"/>
    </row>
    <row r="1055" spans="16:27" x14ac:dyDescent="0.3">
      <c r="P1055"/>
      <c r="AA1055"/>
    </row>
    <row r="1056" spans="16:27" x14ac:dyDescent="0.3">
      <c r="P1056"/>
      <c r="AA1056"/>
    </row>
    <row r="1057" spans="16:27" x14ac:dyDescent="0.3">
      <c r="P1057"/>
      <c r="AA1057"/>
    </row>
    <row r="1058" spans="16:27" x14ac:dyDescent="0.3">
      <c r="P1058"/>
      <c r="AA1058"/>
    </row>
    <row r="1059" spans="16:27" x14ac:dyDescent="0.3">
      <c r="P1059"/>
      <c r="AA1059"/>
    </row>
    <row r="1060" spans="16:27" x14ac:dyDescent="0.3">
      <c r="P1060"/>
      <c r="AA1060"/>
    </row>
    <row r="1061" spans="16:27" x14ac:dyDescent="0.3">
      <c r="P1061"/>
      <c r="AA1061"/>
    </row>
    <row r="1062" spans="16:27" x14ac:dyDescent="0.3">
      <c r="P1062"/>
      <c r="AA1062"/>
    </row>
    <row r="1063" spans="16:27" x14ac:dyDescent="0.3">
      <c r="P1063"/>
      <c r="AA1063"/>
    </row>
    <row r="1064" spans="16:27" x14ac:dyDescent="0.3">
      <c r="P1064"/>
      <c r="AA1064"/>
    </row>
    <row r="1065" spans="16:27" x14ac:dyDescent="0.3">
      <c r="P1065"/>
      <c r="AA1065"/>
    </row>
    <row r="1066" spans="16:27" x14ac:dyDescent="0.3">
      <c r="P1066"/>
      <c r="AA1066"/>
    </row>
    <row r="1067" spans="16:27" x14ac:dyDescent="0.3">
      <c r="P1067"/>
      <c r="AA1067"/>
    </row>
    <row r="1068" spans="16:27" x14ac:dyDescent="0.3">
      <c r="P1068"/>
      <c r="AA1068"/>
    </row>
    <row r="1069" spans="16:27" x14ac:dyDescent="0.3">
      <c r="P1069"/>
      <c r="AA1069"/>
    </row>
    <row r="1070" spans="16:27" x14ac:dyDescent="0.3">
      <c r="P1070"/>
      <c r="AA1070"/>
    </row>
    <row r="1071" spans="16:27" x14ac:dyDescent="0.3">
      <c r="P1071"/>
      <c r="AA1071"/>
    </row>
    <row r="1072" spans="16:27" x14ac:dyDescent="0.3">
      <c r="P1072"/>
      <c r="AA1072"/>
    </row>
    <row r="1073" spans="16:27" x14ac:dyDescent="0.3">
      <c r="P1073"/>
      <c r="AA1073"/>
    </row>
    <row r="1074" spans="16:27" x14ac:dyDescent="0.3">
      <c r="P1074"/>
      <c r="AA1074"/>
    </row>
    <row r="1075" spans="16:27" x14ac:dyDescent="0.3">
      <c r="P1075"/>
      <c r="AA1075"/>
    </row>
    <row r="1076" spans="16:27" x14ac:dyDescent="0.3">
      <c r="P1076"/>
      <c r="AA1076"/>
    </row>
    <row r="1077" spans="16:27" x14ac:dyDescent="0.3">
      <c r="P1077"/>
      <c r="AA1077"/>
    </row>
    <row r="1078" spans="16:27" x14ac:dyDescent="0.3">
      <c r="P1078"/>
      <c r="AA1078"/>
    </row>
    <row r="1079" spans="16:27" x14ac:dyDescent="0.3">
      <c r="P1079"/>
      <c r="AA1079"/>
    </row>
    <row r="1080" spans="16:27" x14ac:dyDescent="0.3">
      <c r="P1080"/>
      <c r="AA1080"/>
    </row>
    <row r="1081" spans="16:27" x14ac:dyDescent="0.3">
      <c r="P1081"/>
      <c r="AA1081"/>
    </row>
    <row r="1082" spans="16:27" x14ac:dyDescent="0.3">
      <c r="P1082"/>
      <c r="AA1082"/>
    </row>
    <row r="1083" spans="16:27" x14ac:dyDescent="0.3">
      <c r="P1083"/>
      <c r="AA1083"/>
    </row>
    <row r="1084" spans="16:27" x14ac:dyDescent="0.3">
      <c r="P1084"/>
      <c r="AA1084"/>
    </row>
    <row r="1085" spans="16:27" x14ac:dyDescent="0.3">
      <c r="P1085"/>
      <c r="AA1085"/>
    </row>
    <row r="1086" spans="16:27" x14ac:dyDescent="0.3">
      <c r="P1086"/>
      <c r="AA1086"/>
    </row>
    <row r="1087" spans="16:27" x14ac:dyDescent="0.3">
      <c r="P1087"/>
      <c r="AA1087"/>
    </row>
    <row r="1088" spans="16:27" x14ac:dyDescent="0.3">
      <c r="P1088"/>
      <c r="AA1088"/>
    </row>
    <row r="1089" spans="16:27" x14ac:dyDescent="0.3">
      <c r="P1089"/>
      <c r="AA1089"/>
    </row>
    <row r="1090" spans="16:27" x14ac:dyDescent="0.3">
      <c r="P1090"/>
      <c r="AA1090"/>
    </row>
    <row r="1091" spans="16:27" x14ac:dyDescent="0.3">
      <c r="P1091"/>
      <c r="AA1091"/>
    </row>
    <row r="1092" spans="16:27" x14ac:dyDescent="0.3">
      <c r="P1092"/>
      <c r="AA1092"/>
    </row>
    <row r="1093" spans="16:27" x14ac:dyDescent="0.3">
      <c r="P1093"/>
      <c r="AA1093"/>
    </row>
    <row r="1094" spans="16:27" x14ac:dyDescent="0.3">
      <c r="P1094"/>
      <c r="AA1094"/>
    </row>
    <row r="1095" spans="16:27" x14ac:dyDescent="0.3">
      <c r="P1095"/>
      <c r="AA1095"/>
    </row>
    <row r="1096" spans="16:27" x14ac:dyDescent="0.3">
      <c r="P1096"/>
      <c r="AA1096"/>
    </row>
    <row r="1097" spans="16:27" x14ac:dyDescent="0.3">
      <c r="P1097"/>
      <c r="AA1097"/>
    </row>
    <row r="1098" spans="16:27" x14ac:dyDescent="0.3">
      <c r="P1098"/>
      <c r="AA1098"/>
    </row>
    <row r="1099" spans="16:27" x14ac:dyDescent="0.3">
      <c r="P1099"/>
      <c r="AA1099"/>
    </row>
    <row r="1100" spans="16:27" x14ac:dyDescent="0.3">
      <c r="P1100"/>
      <c r="AA1100"/>
    </row>
    <row r="1101" spans="16:27" x14ac:dyDescent="0.3">
      <c r="P1101"/>
      <c r="AA1101"/>
    </row>
    <row r="1102" spans="16:27" x14ac:dyDescent="0.3">
      <c r="P1102"/>
      <c r="AA1102"/>
    </row>
    <row r="1103" spans="16:27" x14ac:dyDescent="0.3">
      <c r="P1103"/>
      <c r="AA1103"/>
    </row>
    <row r="1104" spans="16:27" x14ac:dyDescent="0.3">
      <c r="P1104"/>
      <c r="AA1104"/>
    </row>
    <row r="1105" spans="16:27" x14ac:dyDescent="0.3">
      <c r="P1105"/>
      <c r="AA1105"/>
    </row>
    <row r="1106" spans="16:27" x14ac:dyDescent="0.3">
      <c r="P1106"/>
      <c r="AA1106"/>
    </row>
    <row r="1107" spans="16:27" x14ac:dyDescent="0.3">
      <c r="P1107"/>
      <c r="AA1107"/>
    </row>
    <row r="1108" spans="16:27" x14ac:dyDescent="0.3">
      <c r="P1108"/>
      <c r="AA1108"/>
    </row>
    <row r="1109" spans="16:27" x14ac:dyDescent="0.3">
      <c r="P1109"/>
      <c r="AA1109"/>
    </row>
    <row r="1110" spans="16:27" x14ac:dyDescent="0.3">
      <c r="P1110"/>
      <c r="AA1110"/>
    </row>
    <row r="1111" spans="16:27" x14ac:dyDescent="0.3">
      <c r="P1111"/>
      <c r="AA1111"/>
    </row>
    <row r="1112" spans="16:27" x14ac:dyDescent="0.3">
      <c r="P1112"/>
      <c r="AA1112"/>
    </row>
    <row r="1113" spans="16:27" x14ac:dyDescent="0.3">
      <c r="P1113"/>
      <c r="AA1113"/>
    </row>
    <row r="1114" spans="16:27" x14ac:dyDescent="0.3">
      <c r="P1114"/>
      <c r="AA1114"/>
    </row>
    <row r="1115" spans="16:27" x14ac:dyDescent="0.3">
      <c r="P1115"/>
      <c r="AA1115"/>
    </row>
    <row r="1116" spans="16:27" x14ac:dyDescent="0.3">
      <c r="P1116"/>
      <c r="AA1116"/>
    </row>
    <row r="1117" spans="16:27" x14ac:dyDescent="0.3">
      <c r="P1117"/>
      <c r="AA1117"/>
    </row>
    <row r="1118" spans="16:27" x14ac:dyDescent="0.3">
      <c r="P1118"/>
      <c r="AA1118"/>
    </row>
    <row r="1119" spans="16:27" x14ac:dyDescent="0.3">
      <c r="P1119"/>
      <c r="AA1119"/>
    </row>
    <row r="1120" spans="16:27" x14ac:dyDescent="0.3">
      <c r="P1120"/>
      <c r="AA1120"/>
    </row>
    <row r="1121" spans="16:27" x14ac:dyDescent="0.3">
      <c r="P1121"/>
      <c r="AA1121"/>
    </row>
    <row r="1122" spans="16:27" x14ac:dyDescent="0.3">
      <c r="P1122"/>
      <c r="AA1122"/>
    </row>
    <row r="1123" spans="16:27" x14ac:dyDescent="0.3">
      <c r="P1123"/>
      <c r="AA1123"/>
    </row>
    <row r="1124" spans="16:27" x14ac:dyDescent="0.3">
      <c r="P1124"/>
      <c r="AA1124"/>
    </row>
    <row r="1125" spans="16:27" x14ac:dyDescent="0.3">
      <c r="P1125"/>
      <c r="AA1125"/>
    </row>
    <row r="1126" spans="16:27" x14ac:dyDescent="0.3">
      <c r="P1126"/>
      <c r="AA1126"/>
    </row>
    <row r="1127" spans="16:27" x14ac:dyDescent="0.3">
      <c r="P1127"/>
      <c r="AA1127"/>
    </row>
    <row r="1128" spans="16:27" x14ac:dyDescent="0.3">
      <c r="P1128"/>
      <c r="AA1128"/>
    </row>
    <row r="1129" spans="16:27" x14ac:dyDescent="0.3">
      <c r="P1129"/>
      <c r="AA1129"/>
    </row>
    <row r="1130" spans="16:27" x14ac:dyDescent="0.3">
      <c r="P1130"/>
      <c r="AA1130"/>
    </row>
    <row r="1131" spans="16:27" x14ac:dyDescent="0.3">
      <c r="P1131"/>
      <c r="AA1131"/>
    </row>
    <row r="1132" spans="16:27" x14ac:dyDescent="0.3">
      <c r="P1132"/>
      <c r="AA1132"/>
    </row>
    <row r="1133" spans="16:27" x14ac:dyDescent="0.3">
      <c r="P1133"/>
      <c r="AA1133"/>
    </row>
    <row r="1134" spans="16:27" x14ac:dyDescent="0.3">
      <c r="P1134"/>
      <c r="AA1134"/>
    </row>
    <row r="1135" spans="16:27" x14ac:dyDescent="0.3">
      <c r="P1135"/>
      <c r="AA1135"/>
    </row>
    <row r="1136" spans="16:27" x14ac:dyDescent="0.3">
      <c r="P1136"/>
      <c r="AA1136"/>
    </row>
    <row r="1137" spans="16:27" x14ac:dyDescent="0.3">
      <c r="P1137"/>
      <c r="AA1137"/>
    </row>
    <row r="1138" spans="16:27" x14ac:dyDescent="0.3">
      <c r="P1138"/>
      <c r="AA1138"/>
    </row>
    <row r="1139" spans="16:27" x14ac:dyDescent="0.3">
      <c r="P1139"/>
      <c r="AA1139"/>
    </row>
    <row r="1140" spans="16:27" x14ac:dyDescent="0.3">
      <c r="P1140"/>
      <c r="AA1140"/>
    </row>
    <row r="1141" spans="16:27" x14ac:dyDescent="0.3">
      <c r="P1141"/>
      <c r="AA1141"/>
    </row>
    <row r="1142" spans="16:27" x14ac:dyDescent="0.3">
      <c r="P1142"/>
      <c r="AA1142"/>
    </row>
    <row r="1143" spans="16:27" x14ac:dyDescent="0.3">
      <c r="P1143"/>
      <c r="AA1143"/>
    </row>
    <row r="1144" spans="16:27" x14ac:dyDescent="0.3">
      <c r="P1144"/>
      <c r="AA1144"/>
    </row>
    <row r="1145" spans="16:27" x14ac:dyDescent="0.3">
      <c r="P1145"/>
      <c r="AA1145"/>
    </row>
    <row r="1146" spans="16:27" x14ac:dyDescent="0.3">
      <c r="P1146"/>
      <c r="AA1146"/>
    </row>
    <row r="1147" spans="16:27" x14ac:dyDescent="0.3">
      <c r="P1147"/>
      <c r="AA1147"/>
    </row>
    <row r="1148" spans="16:27" x14ac:dyDescent="0.3">
      <c r="P1148"/>
      <c r="AA1148"/>
    </row>
    <row r="1149" spans="16:27" x14ac:dyDescent="0.3">
      <c r="P1149"/>
      <c r="AA1149"/>
    </row>
    <row r="1150" spans="16:27" x14ac:dyDescent="0.3">
      <c r="P1150"/>
      <c r="AA1150"/>
    </row>
    <row r="1151" spans="16:27" x14ac:dyDescent="0.3">
      <c r="P1151"/>
      <c r="AA1151"/>
    </row>
    <row r="1152" spans="16:27" x14ac:dyDescent="0.3">
      <c r="P1152"/>
      <c r="AA1152"/>
    </row>
    <row r="1153" spans="16:27" x14ac:dyDescent="0.3">
      <c r="P1153"/>
      <c r="AA1153"/>
    </row>
    <row r="1154" spans="16:27" x14ac:dyDescent="0.3">
      <c r="P1154"/>
      <c r="AA1154"/>
    </row>
    <row r="1155" spans="16:27" x14ac:dyDescent="0.3">
      <c r="P1155"/>
      <c r="AA1155"/>
    </row>
    <row r="1156" spans="16:27" x14ac:dyDescent="0.3">
      <c r="P1156"/>
      <c r="AA1156"/>
    </row>
    <row r="1157" spans="16:27" x14ac:dyDescent="0.3">
      <c r="P1157"/>
      <c r="AA1157"/>
    </row>
    <row r="1158" spans="16:27" x14ac:dyDescent="0.3">
      <c r="P1158"/>
      <c r="AA1158"/>
    </row>
    <row r="1159" spans="16:27" x14ac:dyDescent="0.3">
      <c r="P1159"/>
      <c r="AA1159"/>
    </row>
    <row r="1160" spans="16:27" x14ac:dyDescent="0.3">
      <c r="P1160"/>
      <c r="AA1160"/>
    </row>
    <row r="1161" spans="16:27" x14ac:dyDescent="0.3">
      <c r="P1161"/>
      <c r="AA1161"/>
    </row>
    <row r="1162" spans="16:27" x14ac:dyDescent="0.3">
      <c r="P1162"/>
      <c r="AA1162"/>
    </row>
    <row r="1163" spans="16:27" x14ac:dyDescent="0.3">
      <c r="P1163"/>
      <c r="AA1163"/>
    </row>
    <row r="1164" spans="16:27" x14ac:dyDescent="0.3">
      <c r="P1164"/>
      <c r="AA1164"/>
    </row>
    <row r="1165" spans="16:27" x14ac:dyDescent="0.3">
      <c r="P1165"/>
      <c r="AA1165"/>
    </row>
    <row r="1166" spans="16:27" x14ac:dyDescent="0.3">
      <c r="P1166"/>
      <c r="AA1166"/>
    </row>
    <row r="1167" spans="16:27" x14ac:dyDescent="0.3">
      <c r="P1167"/>
      <c r="AA1167"/>
    </row>
    <row r="1168" spans="16:27" x14ac:dyDescent="0.3">
      <c r="P1168"/>
      <c r="AA1168"/>
    </row>
    <row r="1169" spans="16:27" x14ac:dyDescent="0.3">
      <c r="P1169"/>
      <c r="AA1169"/>
    </row>
    <row r="1170" spans="16:27" x14ac:dyDescent="0.3">
      <c r="P1170"/>
      <c r="AA1170"/>
    </row>
    <row r="1171" spans="16:27" x14ac:dyDescent="0.3">
      <c r="P1171"/>
      <c r="AA1171"/>
    </row>
    <row r="1172" spans="16:27" x14ac:dyDescent="0.3">
      <c r="P1172"/>
      <c r="AA1172"/>
    </row>
    <row r="1173" spans="16:27" x14ac:dyDescent="0.3">
      <c r="P1173"/>
      <c r="AA1173"/>
    </row>
    <row r="1174" spans="16:27" x14ac:dyDescent="0.3">
      <c r="P1174"/>
      <c r="AA1174"/>
    </row>
    <row r="1175" spans="16:27" x14ac:dyDescent="0.3">
      <c r="P1175"/>
      <c r="AA1175"/>
    </row>
    <row r="1176" spans="16:27" x14ac:dyDescent="0.3">
      <c r="P1176"/>
      <c r="AA1176"/>
    </row>
    <row r="1177" spans="16:27" x14ac:dyDescent="0.3">
      <c r="P1177"/>
      <c r="AA1177"/>
    </row>
    <row r="1178" spans="16:27" x14ac:dyDescent="0.3">
      <c r="P1178"/>
      <c r="AA1178"/>
    </row>
    <row r="1179" spans="16:27" x14ac:dyDescent="0.3">
      <c r="P1179"/>
      <c r="AA1179"/>
    </row>
    <row r="1180" spans="16:27" x14ac:dyDescent="0.3">
      <c r="P1180"/>
      <c r="AA1180"/>
    </row>
    <row r="1181" spans="16:27" x14ac:dyDescent="0.3">
      <c r="P1181"/>
      <c r="AA1181"/>
    </row>
    <row r="1182" spans="16:27" x14ac:dyDescent="0.3">
      <c r="P1182"/>
      <c r="AA1182"/>
    </row>
    <row r="1183" spans="16:27" x14ac:dyDescent="0.3">
      <c r="P1183"/>
      <c r="AA1183"/>
    </row>
    <row r="1184" spans="16:27" x14ac:dyDescent="0.3">
      <c r="P1184"/>
      <c r="AA1184"/>
    </row>
    <row r="1185" spans="16:27" x14ac:dyDescent="0.3">
      <c r="P1185"/>
      <c r="AA1185"/>
    </row>
    <row r="1186" spans="16:27" x14ac:dyDescent="0.3">
      <c r="P1186"/>
      <c r="AA1186"/>
    </row>
    <row r="1187" spans="16:27" x14ac:dyDescent="0.3">
      <c r="P1187"/>
      <c r="AA1187"/>
    </row>
    <row r="1188" spans="16:27" x14ac:dyDescent="0.3">
      <c r="P1188"/>
      <c r="AA1188"/>
    </row>
    <row r="1189" spans="16:27" x14ac:dyDescent="0.3">
      <c r="P1189"/>
      <c r="AA1189"/>
    </row>
    <row r="1190" spans="16:27" x14ac:dyDescent="0.3">
      <c r="P1190"/>
      <c r="AA1190"/>
    </row>
    <row r="1191" spans="16:27" x14ac:dyDescent="0.3">
      <c r="P1191"/>
      <c r="AA1191"/>
    </row>
    <row r="1192" spans="16:27" x14ac:dyDescent="0.3">
      <c r="P1192"/>
      <c r="AA1192"/>
    </row>
    <row r="1193" spans="16:27" x14ac:dyDescent="0.3">
      <c r="P1193"/>
      <c r="AA1193"/>
    </row>
    <row r="1194" spans="16:27" x14ac:dyDescent="0.3">
      <c r="P1194"/>
      <c r="AA1194"/>
    </row>
    <row r="1195" spans="16:27" x14ac:dyDescent="0.3">
      <c r="P1195"/>
      <c r="AA1195"/>
    </row>
    <row r="1196" spans="16:27" x14ac:dyDescent="0.3">
      <c r="P1196"/>
      <c r="AA1196"/>
    </row>
    <row r="1197" spans="16:27" x14ac:dyDescent="0.3">
      <c r="P1197"/>
      <c r="AA1197"/>
    </row>
    <row r="1198" spans="16:27" x14ac:dyDescent="0.3">
      <c r="P1198"/>
      <c r="AA1198"/>
    </row>
    <row r="1199" spans="16:27" x14ac:dyDescent="0.3">
      <c r="P1199"/>
      <c r="AA1199"/>
    </row>
    <row r="1200" spans="16:27" x14ac:dyDescent="0.3">
      <c r="P1200"/>
      <c r="AA1200"/>
    </row>
    <row r="1201" spans="16:27" x14ac:dyDescent="0.3">
      <c r="P1201"/>
      <c r="AA1201"/>
    </row>
    <row r="1202" spans="16:27" x14ac:dyDescent="0.3">
      <c r="P1202"/>
      <c r="AA1202"/>
    </row>
    <row r="1203" spans="16:27" x14ac:dyDescent="0.3">
      <c r="P1203"/>
      <c r="AA1203"/>
    </row>
    <row r="1204" spans="16:27" x14ac:dyDescent="0.3">
      <c r="P1204"/>
      <c r="AA1204"/>
    </row>
    <row r="1205" spans="16:27" x14ac:dyDescent="0.3">
      <c r="P1205"/>
      <c r="AA1205"/>
    </row>
    <row r="1206" spans="16:27" x14ac:dyDescent="0.3">
      <c r="P1206"/>
      <c r="AA1206"/>
    </row>
    <row r="1207" spans="16:27" x14ac:dyDescent="0.3">
      <c r="P1207"/>
      <c r="AA1207"/>
    </row>
    <row r="1208" spans="16:27" x14ac:dyDescent="0.3">
      <c r="P1208"/>
      <c r="AA1208"/>
    </row>
    <row r="1209" spans="16:27" x14ac:dyDescent="0.3">
      <c r="P1209"/>
      <c r="AA1209"/>
    </row>
    <row r="1210" spans="16:27" x14ac:dyDescent="0.3">
      <c r="P1210"/>
      <c r="AA1210"/>
    </row>
    <row r="1211" spans="16:27" x14ac:dyDescent="0.3">
      <c r="P1211"/>
      <c r="AA1211"/>
    </row>
    <row r="1212" spans="16:27" x14ac:dyDescent="0.3">
      <c r="P1212"/>
      <c r="AA1212"/>
    </row>
    <row r="1213" spans="16:27" x14ac:dyDescent="0.3">
      <c r="P1213"/>
      <c r="AA1213"/>
    </row>
    <row r="1214" spans="16:27" x14ac:dyDescent="0.3">
      <c r="P1214"/>
      <c r="AA1214"/>
    </row>
    <row r="1215" spans="16:27" x14ac:dyDescent="0.3">
      <c r="P1215"/>
      <c r="AA1215"/>
    </row>
    <row r="1216" spans="16:27" x14ac:dyDescent="0.3">
      <c r="P1216"/>
      <c r="AA1216"/>
    </row>
    <row r="1217" spans="16:27" x14ac:dyDescent="0.3">
      <c r="P1217"/>
      <c r="AA1217"/>
    </row>
    <row r="1218" spans="16:27" x14ac:dyDescent="0.3">
      <c r="P1218"/>
      <c r="AA1218"/>
    </row>
    <row r="1219" spans="16:27" x14ac:dyDescent="0.3">
      <c r="P1219"/>
      <c r="AA1219"/>
    </row>
    <row r="1220" spans="16:27" x14ac:dyDescent="0.3">
      <c r="P1220"/>
      <c r="AA1220"/>
    </row>
    <row r="1221" spans="16:27" x14ac:dyDescent="0.3">
      <c r="P1221"/>
      <c r="AA1221"/>
    </row>
    <row r="1222" spans="16:27" x14ac:dyDescent="0.3">
      <c r="P1222"/>
      <c r="AA1222"/>
    </row>
    <row r="1223" spans="16:27" x14ac:dyDescent="0.3">
      <c r="P1223"/>
      <c r="AA1223"/>
    </row>
    <row r="1224" spans="16:27" x14ac:dyDescent="0.3">
      <c r="P1224"/>
      <c r="AA1224"/>
    </row>
    <row r="1225" spans="16:27" x14ac:dyDescent="0.3">
      <c r="P1225"/>
      <c r="AA1225"/>
    </row>
    <row r="1226" spans="16:27" x14ac:dyDescent="0.3">
      <c r="P1226"/>
      <c r="AA1226"/>
    </row>
    <row r="1227" spans="16:27" x14ac:dyDescent="0.3">
      <c r="P1227"/>
      <c r="AA1227"/>
    </row>
    <row r="1228" spans="16:27" x14ac:dyDescent="0.3">
      <c r="P1228"/>
      <c r="AA1228"/>
    </row>
    <row r="1229" spans="16:27" x14ac:dyDescent="0.3">
      <c r="P1229"/>
      <c r="AA1229"/>
    </row>
    <row r="1230" spans="16:27" x14ac:dyDescent="0.3">
      <c r="P1230"/>
      <c r="AA1230"/>
    </row>
    <row r="1231" spans="16:27" x14ac:dyDescent="0.3">
      <c r="P1231"/>
      <c r="AA1231"/>
    </row>
    <row r="1232" spans="16:27" x14ac:dyDescent="0.3">
      <c r="P1232"/>
      <c r="AA1232"/>
    </row>
    <row r="1233" spans="16:27" x14ac:dyDescent="0.3">
      <c r="P1233"/>
      <c r="AA1233"/>
    </row>
    <row r="1234" spans="16:27" x14ac:dyDescent="0.3">
      <c r="P1234"/>
      <c r="AA1234"/>
    </row>
    <row r="1235" spans="16:27" x14ac:dyDescent="0.3">
      <c r="P1235"/>
      <c r="AA1235"/>
    </row>
    <row r="1236" spans="16:27" x14ac:dyDescent="0.3">
      <c r="P1236"/>
      <c r="AA1236"/>
    </row>
    <row r="1237" spans="16:27" x14ac:dyDescent="0.3">
      <c r="P1237"/>
      <c r="AA1237"/>
    </row>
    <row r="1238" spans="16:27" x14ac:dyDescent="0.3">
      <c r="P1238"/>
      <c r="AA1238"/>
    </row>
    <row r="1239" spans="16:27" x14ac:dyDescent="0.3">
      <c r="P1239"/>
      <c r="AA1239"/>
    </row>
    <row r="1240" spans="16:27" x14ac:dyDescent="0.3">
      <c r="P1240"/>
      <c r="AA1240"/>
    </row>
    <row r="1241" spans="16:27" x14ac:dyDescent="0.3">
      <c r="P1241"/>
      <c r="AA1241"/>
    </row>
    <row r="1242" spans="16:27" x14ac:dyDescent="0.3">
      <c r="P1242"/>
      <c r="AA1242"/>
    </row>
    <row r="1243" spans="16:27" x14ac:dyDescent="0.3">
      <c r="P1243"/>
      <c r="AA1243"/>
    </row>
    <row r="1244" spans="16:27" x14ac:dyDescent="0.3">
      <c r="P1244"/>
      <c r="AA1244"/>
    </row>
    <row r="1245" spans="16:27" x14ac:dyDescent="0.3">
      <c r="P1245"/>
      <c r="AA1245"/>
    </row>
    <row r="1246" spans="16:27" x14ac:dyDescent="0.3">
      <c r="P1246"/>
      <c r="AA1246"/>
    </row>
    <row r="1247" spans="16:27" x14ac:dyDescent="0.3">
      <c r="P1247"/>
      <c r="AA1247"/>
    </row>
    <row r="1248" spans="16:27" x14ac:dyDescent="0.3">
      <c r="P1248"/>
      <c r="AA1248"/>
    </row>
    <row r="1249" spans="16:27" x14ac:dyDescent="0.3">
      <c r="P1249"/>
      <c r="AA1249"/>
    </row>
    <row r="1250" spans="16:27" x14ac:dyDescent="0.3">
      <c r="P1250"/>
      <c r="AA1250"/>
    </row>
    <row r="1251" spans="16:27" x14ac:dyDescent="0.3">
      <c r="P1251"/>
      <c r="AA1251"/>
    </row>
    <row r="1252" spans="16:27" x14ac:dyDescent="0.3">
      <c r="P1252"/>
      <c r="AA1252"/>
    </row>
    <row r="1253" spans="16:27" x14ac:dyDescent="0.3">
      <c r="P1253"/>
      <c r="AA1253"/>
    </row>
    <row r="1254" spans="16:27" x14ac:dyDescent="0.3">
      <c r="P1254"/>
      <c r="AA1254"/>
    </row>
    <row r="1255" spans="16:27" x14ac:dyDescent="0.3">
      <c r="P1255"/>
      <c r="AA1255"/>
    </row>
    <row r="1256" spans="16:27" x14ac:dyDescent="0.3">
      <c r="P1256"/>
      <c r="AA1256"/>
    </row>
    <row r="1257" spans="16:27" x14ac:dyDescent="0.3">
      <c r="P1257"/>
      <c r="AA1257"/>
    </row>
    <row r="1258" spans="16:27" x14ac:dyDescent="0.3">
      <c r="P1258"/>
      <c r="AA1258"/>
    </row>
    <row r="1259" spans="16:27" x14ac:dyDescent="0.3">
      <c r="P1259"/>
      <c r="AA1259"/>
    </row>
    <row r="1260" spans="16:27" x14ac:dyDescent="0.3">
      <c r="P1260"/>
      <c r="AA1260"/>
    </row>
    <row r="1261" spans="16:27" x14ac:dyDescent="0.3">
      <c r="P1261"/>
      <c r="AA1261"/>
    </row>
    <row r="1262" spans="16:27" x14ac:dyDescent="0.3">
      <c r="P1262"/>
      <c r="AA1262"/>
    </row>
    <row r="1263" spans="16:27" x14ac:dyDescent="0.3">
      <c r="P1263"/>
      <c r="AA1263"/>
    </row>
    <row r="1264" spans="16:27" x14ac:dyDescent="0.3">
      <c r="P1264"/>
      <c r="AA1264"/>
    </row>
    <row r="1265" spans="16:27" x14ac:dyDescent="0.3">
      <c r="P1265"/>
      <c r="AA1265"/>
    </row>
    <row r="1266" spans="16:27" x14ac:dyDescent="0.3">
      <c r="P1266"/>
      <c r="AA1266"/>
    </row>
    <row r="1267" spans="16:27" x14ac:dyDescent="0.3">
      <c r="P1267"/>
      <c r="AA1267"/>
    </row>
    <row r="1268" spans="16:27" x14ac:dyDescent="0.3">
      <c r="P1268"/>
      <c r="AA1268"/>
    </row>
    <row r="1269" spans="16:27" x14ac:dyDescent="0.3">
      <c r="P1269"/>
      <c r="AA1269"/>
    </row>
    <row r="1270" spans="16:27" x14ac:dyDescent="0.3">
      <c r="P1270"/>
      <c r="AA1270"/>
    </row>
    <row r="1271" spans="16:27" x14ac:dyDescent="0.3">
      <c r="P1271"/>
      <c r="AA1271"/>
    </row>
    <row r="1272" spans="16:27" x14ac:dyDescent="0.3">
      <c r="P1272"/>
      <c r="AA1272"/>
    </row>
    <row r="1273" spans="16:27" x14ac:dyDescent="0.3">
      <c r="P1273"/>
      <c r="AA1273"/>
    </row>
    <row r="1274" spans="16:27" x14ac:dyDescent="0.3">
      <c r="P1274"/>
      <c r="AA1274"/>
    </row>
    <row r="1275" spans="16:27" x14ac:dyDescent="0.3">
      <c r="P1275"/>
      <c r="AA1275"/>
    </row>
    <row r="1276" spans="16:27" x14ac:dyDescent="0.3">
      <c r="P1276"/>
      <c r="AA1276"/>
    </row>
    <row r="1277" spans="16:27" x14ac:dyDescent="0.3">
      <c r="P1277"/>
      <c r="AA1277"/>
    </row>
    <row r="1278" spans="16:27" x14ac:dyDescent="0.3">
      <c r="P1278"/>
      <c r="AA1278"/>
    </row>
    <row r="1279" spans="16:27" x14ac:dyDescent="0.3">
      <c r="P1279"/>
      <c r="AA1279"/>
    </row>
    <row r="1280" spans="16:27" x14ac:dyDescent="0.3">
      <c r="P1280"/>
      <c r="AA1280"/>
    </row>
    <row r="1281" spans="16:27" x14ac:dyDescent="0.3">
      <c r="P1281"/>
      <c r="AA1281"/>
    </row>
    <row r="1282" spans="16:27" x14ac:dyDescent="0.3">
      <c r="P1282"/>
      <c r="AA1282"/>
    </row>
    <row r="1283" spans="16:27" x14ac:dyDescent="0.3">
      <c r="P1283"/>
      <c r="AA1283"/>
    </row>
    <row r="1284" spans="16:27" x14ac:dyDescent="0.3">
      <c r="P1284"/>
      <c r="AA1284"/>
    </row>
    <row r="1285" spans="16:27" x14ac:dyDescent="0.3">
      <c r="P1285"/>
      <c r="AA1285"/>
    </row>
    <row r="1286" spans="16:27" x14ac:dyDescent="0.3">
      <c r="P1286"/>
      <c r="AA1286"/>
    </row>
    <row r="1287" spans="16:27" x14ac:dyDescent="0.3">
      <c r="P1287"/>
      <c r="AA1287"/>
    </row>
    <row r="1288" spans="16:27" x14ac:dyDescent="0.3">
      <c r="P1288"/>
      <c r="AA1288"/>
    </row>
    <row r="1289" spans="16:27" x14ac:dyDescent="0.3">
      <c r="P1289"/>
      <c r="AA1289"/>
    </row>
    <row r="1290" spans="16:27" x14ac:dyDescent="0.3">
      <c r="P1290"/>
      <c r="AA1290"/>
    </row>
    <row r="1291" spans="16:27" x14ac:dyDescent="0.3">
      <c r="P1291"/>
      <c r="AA1291"/>
    </row>
    <row r="1292" spans="16:27" x14ac:dyDescent="0.3">
      <c r="P1292"/>
      <c r="AA1292"/>
    </row>
    <row r="1293" spans="16:27" x14ac:dyDescent="0.3">
      <c r="P1293"/>
      <c r="AA1293"/>
    </row>
    <row r="1294" spans="16:27" x14ac:dyDescent="0.3">
      <c r="P1294"/>
      <c r="AA1294"/>
    </row>
    <row r="1295" spans="16:27" x14ac:dyDescent="0.3">
      <c r="P1295"/>
      <c r="AA1295"/>
    </row>
    <row r="1296" spans="16:27" x14ac:dyDescent="0.3">
      <c r="P1296"/>
      <c r="AA1296"/>
    </row>
    <row r="1297" spans="16:27" x14ac:dyDescent="0.3">
      <c r="P1297"/>
      <c r="AA1297"/>
    </row>
    <row r="1298" spans="16:27" x14ac:dyDescent="0.3">
      <c r="P1298"/>
      <c r="AA1298"/>
    </row>
    <row r="1299" spans="16:27" x14ac:dyDescent="0.3">
      <c r="P1299"/>
      <c r="AA1299"/>
    </row>
    <row r="1300" spans="16:27" x14ac:dyDescent="0.3">
      <c r="P1300"/>
      <c r="AA1300"/>
    </row>
    <row r="1301" spans="16:27" x14ac:dyDescent="0.3">
      <c r="P1301"/>
      <c r="AA1301"/>
    </row>
    <row r="1302" spans="16:27" x14ac:dyDescent="0.3">
      <c r="P1302"/>
      <c r="AA1302"/>
    </row>
    <row r="1303" spans="16:27" x14ac:dyDescent="0.3">
      <c r="P1303"/>
      <c r="AA1303"/>
    </row>
    <row r="1304" spans="16:27" x14ac:dyDescent="0.3">
      <c r="P1304"/>
      <c r="AA1304"/>
    </row>
    <row r="1305" spans="16:27" x14ac:dyDescent="0.3">
      <c r="P1305"/>
      <c r="AA1305"/>
    </row>
    <row r="1306" spans="16:27" x14ac:dyDescent="0.3">
      <c r="P1306"/>
      <c r="AA1306"/>
    </row>
    <row r="1307" spans="16:27" x14ac:dyDescent="0.3">
      <c r="P1307"/>
      <c r="AA1307"/>
    </row>
    <row r="1308" spans="16:27" x14ac:dyDescent="0.3">
      <c r="P1308"/>
      <c r="AA1308"/>
    </row>
    <row r="1309" spans="16:27" x14ac:dyDescent="0.3">
      <c r="P1309"/>
      <c r="AA1309"/>
    </row>
    <row r="1310" spans="16:27" x14ac:dyDescent="0.3">
      <c r="P1310"/>
      <c r="AA1310"/>
    </row>
    <row r="1311" spans="16:27" x14ac:dyDescent="0.3">
      <c r="P1311"/>
      <c r="AA1311"/>
    </row>
    <row r="1312" spans="16:27" x14ac:dyDescent="0.3">
      <c r="P1312"/>
      <c r="AA1312"/>
    </row>
    <row r="1313" spans="16:27" x14ac:dyDescent="0.3">
      <c r="P1313"/>
      <c r="AA1313"/>
    </row>
    <row r="1314" spans="16:27" x14ac:dyDescent="0.3">
      <c r="P1314"/>
      <c r="AA1314"/>
    </row>
    <row r="1315" spans="16:27" x14ac:dyDescent="0.3">
      <c r="P1315"/>
      <c r="AA1315"/>
    </row>
    <row r="1316" spans="16:27" x14ac:dyDescent="0.3">
      <c r="P1316"/>
      <c r="AA1316"/>
    </row>
    <row r="1317" spans="16:27" x14ac:dyDescent="0.3">
      <c r="P1317"/>
      <c r="AA1317"/>
    </row>
    <row r="1318" spans="16:27" x14ac:dyDescent="0.3">
      <c r="P1318"/>
      <c r="AA1318"/>
    </row>
    <row r="1319" spans="16:27" x14ac:dyDescent="0.3">
      <c r="P1319"/>
      <c r="AA1319"/>
    </row>
    <row r="1320" spans="16:27" x14ac:dyDescent="0.3">
      <c r="P1320"/>
      <c r="AA1320"/>
    </row>
    <row r="1321" spans="16:27" x14ac:dyDescent="0.3">
      <c r="P1321"/>
      <c r="AA1321"/>
    </row>
    <row r="1322" spans="16:27" x14ac:dyDescent="0.3">
      <c r="P1322"/>
      <c r="AA1322"/>
    </row>
    <row r="1323" spans="16:27" x14ac:dyDescent="0.3">
      <c r="P1323"/>
      <c r="AA1323"/>
    </row>
    <row r="1324" spans="16:27" x14ac:dyDescent="0.3">
      <c r="P1324"/>
      <c r="AA1324"/>
    </row>
    <row r="1325" spans="16:27" x14ac:dyDescent="0.3">
      <c r="P1325"/>
      <c r="AA1325"/>
    </row>
    <row r="1326" spans="16:27" x14ac:dyDescent="0.3">
      <c r="P1326"/>
      <c r="AA1326"/>
    </row>
    <row r="1327" spans="16:27" x14ac:dyDescent="0.3">
      <c r="P1327"/>
      <c r="AA1327"/>
    </row>
    <row r="1328" spans="16:27" x14ac:dyDescent="0.3">
      <c r="P1328"/>
      <c r="AA1328"/>
    </row>
    <row r="1329" spans="16:27" x14ac:dyDescent="0.3">
      <c r="P1329"/>
      <c r="AA1329"/>
    </row>
    <row r="1330" spans="16:27" x14ac:dyDescent="0.3">
      <c r="P1330"/>
      <c r="AA1330"/>
    </row>
    <row r="1331" spans="16:27" x14ac:dyDescent="0.3">
      <c r="P1331"/>
      <c r="AA1331"/>
    </row>
    <row r="1332" spans="16:27" x14ac:dyDescent="0.3">
      <c r="P1332"/>
      <c r="AA1332"/>
    </row>
    <row r="1333" spans="16:27" x14ac:dyDescent="0.3">
      <c r="P1333"/>
      <c r="AA1333"/>
    </row>
    <row r="1334" spans="16:27" x14ac:dyDescent="0.3">
      <c r="P1334"/>
      <c r="AA1334"/>
    </row>
    <row r="1335" spans="16:27" x14ac:dyDescent="0.3">
      <c r="P1335"/>
      <c r="AA1335"/>
    </row>
    <row r="1336" spans="16:27" x14ac:dyDescent="0.3">
      <c r="P1336"/>
      <c r="AA1336"/>
    </row>
    <row r="1337" spans="16:27" x14ac:dyDescent="0.3">
      <c r="P1337"/>
      <c r="AA1337"/>
    </row>
    <row r="1338" spans="16:27" x14ac:dyDescent="0.3">
      <c r="P1338"/>
      <c r="AA1338"/>
    </row>
    <row r="1339" spans="16:27" x14ac:dyDescent="0.3">
      <c r="P1339"/>
      <c r="AA1339"/>
    </row>
    <row r="1340" spans="16:27" x14ac:dyDescent="0.3">
      <c r="P1340"/>
      <c r="AA1340"/>
    </row>
    <row r="1341" spans="16:27" x14ac:dyDescent="0.3">
      <c r="P1341"/>
      <c r="AA1341"/>
    </row>
    <row r="1342" spans="16:27" x14ac:dyDescent="0.3">
      <c r="P1342"/>
      <c r="AA1342"/>
    </row>
    <row r="1343" spans="16:27" x14ac:dyDescent="0.3">
      <c r="P1343"/>
      <c r="AA1343"/>
    </row>
    <row r="1344" spans="16:27" x14ac:dyDescent="0.3">
      <c r="P1344"/>
      <c r="AA1344"/>
    </row>
    <row r="1345" spans="16:27" x14ac:dyDescent="0.3">
      <c r="P1345"/>
      <c r="AA1345"/>
    </row>
    <row r="1346" spans="16:27" x14ac:dyDescent="0.3">
      <c r="P1346"/>
      <c r="AA1346"/>
    </row>
    <row r="1347" spans="16:27" x14ac:dyDescent="0.3">
      <c r="P1347"/>
      <c r="AA1347"/>
    </row>
    <row r="1348" spans="16:27" x14ac:dyDescent="0.3">
      <c r="P1348"/>
      <c r="AA1348"/>
    </row>
    <row r="1349" spans="16:27" x14ac:dyDescent="0.3">
      <c r="P1349"/>
      <c r="AA1349"/>
    </row>
    <row r="1350" spans="16:27" x14ac:dyDescent="0.3">
      <c r="P1350"/>
      <c r="AA1350"/>
    </row>
    <row r="1351" spans="16:27" x14ac:dyDescent="0.3">
      <c r="P1351"/>
      <c r="AA1351"/>
    </row>
    <row r="1352" spans="16:27" x14ac:dyDescent="0.3">
      <c r="P1352"/>
      <c r="AA1352"/>
    </row>
    <row r="1353" spans="16:27" x14ac:dyDescent="0.3">
      <c r="P1353"/>
      <c r="AA1353"/>
    </row>
    <row r="1354" spans="16:27" x14ac:dyDescent="0.3">
      <c r="P1354"/>
      <c r="AA1354"/>
    </row>
    <row r="1355" spans="16:27" x14ac:dyDescent="0.3">
      <c r="P1355"/>
      <c r="AA1355"/>
    </row>
    <row r="1356" spans="16:27" x14ac:dyDescent="0.3">
      <c r="P1356"/>
      <c r="AA1356"/>
    </row>
    <row r="1357" spans="16:27" x14ac:dyDescent="0.3">
      <c r="P1357"/>
      <c r="AA1357"/>
    </row>
    <row r="1358" spans="16:27" x14ac:dyDescent="0.3">
      <c r="P1358"/>
      <c r="AA1358"/>
    </row>
    <row r="1359" spans="16:27" x14ac:dyDescent="0.3">
      <c r="P1359"/>
      <c r="AA1359"/>
    </row>
    <row r="1360" spans="16:27" x14ac:dyDescent="0.3">
      <c r="P1360"/>
      <c r="AA1360"/>
    </row>
    <row r="1361" spans="16:27" x14ac:dyDescent="0.3">
      <c r="P1361"/>
      <c r="AA1361"/>
    </row>
    <row r="1362" spans="16:27" x14ac:dyDescent="0.3">
      <c r="P1362"/>
      <c r="AA1362"/>
    </row>
    <row r="1363" spans="16:27" x14ac:dyDescent="0.3">
      <c r="P1363"/>
      <c r="AA1363"/>
    </row>
    <row r="1364" spans="16:27" x14ac:dyDescent="0.3">
      <c r="P1364"/>
      <c r="AA1364"/>
    </row>
    <row r="1365" spans="16:27" x14ac:dyDescent="0.3">
      <c r="P1365"/>
      <c r="AA1365"/>
    </row>
    <row r="1366" spans="16:27" x14ac:dyDescent="0.3">
      <c r="P1366"/>
      <c r="AA1366"/>
    </row>
    <row r="1367" spans="16:27" x14ac:dyDescent="0.3">
      <c r="P1367"/>
      <c r="AA1367"/>
    </row>
    <row r="1368" spans="16:27" x14ac:dyDescent="0.3">
      <c r="P1368"/>
      <c r="AA1368"/>
    </row>
    <row r="1369" spans="16:27" x14ac:dyDescent="0.3">
      <c r="P1369"/>
      <c r="AA1369"/>
    </row>
    <row r="1370" spans="16:27" x14ac:dyDescent="0.3">
      <c r="P1370"/>
      <c r="AA1370"/>
    </row>
    <row r="1371" spans="16:27" x14ac:dyDescent="0.3">
      <c r="P1371"/>
      <c r="AA1371"/>
    </row>
    <row r="1372" spans="16:27" x14ac:dyDescent="0.3">
      <c r="P1372"/>
      <c r="AA1372"/>
    </row>
    <row r="1373" spans="16:27" x14ac:dyDescent="0.3">
      <c r="P1373"/>
      <c r="AA1373"/>
    </row>
    <row r="1374" spans="16:27" x14ac:dyDescent="0.3">
      <c r="P1374"/>
      <c r="AA1374"/>
    </row>
    <row r="1375" spans="16:27" x14ac:dyDescent="0.3">
      <c r="P1375"/>
      <c r="AA1375"/>
    </row>
    <row r="1376" spans="16:27" x14ac:dyDescent="0.3">
      <c r="P1376"/>
      <c r="AA1376"/>
    </row>
    <row r="1377" spans="16:27" x14ac:dyDescent="0.3">
      <c r="P1377"/>
      <c r="AA1377"/>
    </row>
    <row r="1378" spans="16:27" x14ac:dyDescent="0.3">
      <c r="P1378"/>
      <c r="AA1378"/>
    </row>
    <row r="1379" spans="16:27" x14ac:dyDescent="0.3">
      <c r="P1379"/>
      <c r="AA1379"/>
    </row>
    <row r="1380" spans="16:27" x14ac:dyDescent="0.3">
      <c r="P1380"/>
      <c r="AA1380"/>
    </row>
    <row r="1381" spans="16:27" x14ac:dyDescent="0.3">
      <c r="P1381"/>
      <c r="AA1381"/>
    </row>
    <row r="1382" spans="16:27" x14ac:dyDescent="0.3">
      <c r="P1382"/>
      <c r="AA1382"/>
    </row>
    <row r="1383" spans="16:27" x14ac:dyDescent="0.3">
      <c r="P1383"/>
      <c r="AA1383"/>
    </row>
    <row r="1384" spans="16:27" x14ac:dyDescent="0.3">
      <c r="P1384"/>
      <c r="AA1384"/>
    </row>
    <row r="1385" spans="16:27" x14ac:dyDescent="0.3">
      <c r="P1385"/>
      <c r="AA1385"/>
    </row>
    <row r="1386" spans="16:27" x14ac:dyDescent="0.3">
      <c r="P1386"/>
      <c r="AA1386"/>
    </row>
    <row r="1387" spans="16:27" x14ac:dyDescent="0.3">
      <c r="P1387"/>
      <c r="AA1387"/>
    </row>
    <row r="1388" spans="16:27" x14ac:dyDescent="0.3">
      <c r="P1388"/>
      <c r="AA1388"/>
    </row>
    <row r="1389" spans="16:27" x14ac:dyDescent="0.3">
      <c r="P1389"/>
      <c r="AA1389"/>
    </row>
    <row r="1390" spans="16:27" x14ac:dyDescent="0.3">
      <c r="P1390"/>
      <c r="AA1390"/>
    </row>
    <row r="1391" spans="16:27" x14ac:dyDescent="0.3">
      <c r="P1391"/>
      <c r="AA1391"/>
    </row>
    <row r="1392" spans="16:27" x14ac:dyDescent="0.3">
      <c r="P1392"/>
      <c r="AA1392"/>
    </row>
    <row r="1393" spans="16:27" x14ac:dyDescent="0.3">
      <c r="P1393"/>
      <c r="AA1393"/>
    </row>
    <row r="1394" spans="16:27" x14ac:dyDescent="0.3">
      <c r="P1394"/>
      <c r="AA1394"/>
    </row>
    <row r="1395" spans="16:27" x14ac:dyDescent="0.3">
      <c r="P1395"/>
      <c r="AA1395"/>
    </row>
    <row r="1396" spans="16:27" x14ac:dyDescent="0.3">
      <c r="P1396"/>
      <c r="AA1396"/>
    </row>
    <row r="1397" spans="16:27" x14ac:dyDescent="0.3">
      <c r="P1397"/>
      <c r="AA1397"/>
    </row>
    <row r="1398" spans="16:27" x14ac:dyDescent="0.3">
      <c r="P1398"/>
      <c r="AA1398"/>
    </row>
    <row r="1399" spans="16:27" x14ac:dyDescent="0.3">
      <c r="P1399"/>
      <c r="AA1399"/>
    </row>
    <row r="1400" spans="16:27" x14ac:dyDescent="0.3">
      <c r="P1400"/>
      <c r="AA1400"/>
    </row>
    <row r="1401" spans="16:27" x14ac:dyDescent="0.3">
      <c r="P1401"/>
      <c r="AA1401"/>
    </row>
    <row r="1402" spans="16:27" x14ac:dyDescent="0.3">
      <c r="P1402"/>
      <c r="AA1402"/>
    </row>
    <row r="1403" spans="16:27" x14ac:dyDescent="0.3">
      <c r="P1403"/>
      <c r="AA1403"/>
    </row>
    <row r="1404" spans="16:27" x14ac:dyDescent="0.3">
      <c r="P1404"/>
      <c r="AA1404"/>
    </row>
    <row r="1405" spans="16:27" x14ac:dyDescent="0.3">
      <c r="P1405"/>
      <c r="AA1405"/>
    </row>
    <row r="1406" spans="16:27" x14ac:dyDescent="0.3">
      <c r="P1406"/>
      <c r="AA1406"/>
    </row>
    <row r="1407" spans="16:27" x14ac:dyDescent="0.3">
      <c r="P1407"/>
      <c r="AA1407"/>
    </row>
    <row r="1408" spans="16:27" x14ac:dyDescent="0.3">
      <c r="P1408"/>
      <c r="AA1408"/>
    </row>
    <row r="1409" spans="16:27" x14ac:dyDescent="0.3">
      <c r="P1409"/>
      <c r="AA1409"/>
    </row>
    <row r="1410" spans="16:27" x14ac:dyDescent="0.3">
      <c r="P1410"/>
      <c r="AA1410"/>
    </row>
    <row r="1411" spans="16:27" x14ac:dyDescent="0.3">
      <c r="P1411"/>
      <c r="AA1411"/>
    </row>
    <row r="1412" spans="16:27" x14ac:dyDescent="0.3">
      <c r="P1412"/>
      <c r="AA1412"/>
    </row>
    <row r="1413" spans="16:27" x14ac:dyDescent="0.3">
      <c r="P1413"/>
      <c r="AA1413"/>
    </row>
    <row r="1414" spans="16:27" x14ac:dyDescent="0.3">
      <c r="P1414"/>
      <c r="AA1414"/>
    </row>
    <row r="1415" spans="16:27" x14ac:dyDescent="0.3">
      <c r="P1415"/>
      <c r="AA1415"/>
    </row>
    <row r="1416" spans="16:27" x14ac:dyDescent="0.3">
      <c r="P1416"/>
      <c r="AA1416"/>
    </row>
    <row r="1417" spans="16:27" x14ac:dyDescent="0.3">
      <c r="P1417"/>
      <c r="AA1417"/>
    </row>
    <row r="1418" spans="16:27" x14ac:dyDescent="0.3">
      <c r="P1418"/>
      <c r="AA1418"/>
    </row>
    <row r="1419" spans="16:27" x14ac:dyDescent="0.3">
      <c r="P1419"/>
      <c r="AA1419"/>
    </row>
    <row r="1420" spans="16:27" x14ac:dyDescent="0.3">
      <c r="P1420"/>
      <c r="AA1420"/>
    </row>
    <row r="1421" spans="16:27" x14ac:dyDescent="0.3">
      <c r="P1421"/>
      <c r="AA1421"/>
    </row>
    <row r="1422" spans="16:27" x14ac:dyDescent="0.3">
      <c r="P1422"/>
      <c r="AA1422"/>
    </row>
    <row r="1423" spans="16:27" x14ac:dyDescent="0.3">
      <c r="P1423"/>
      <c r="AA1423"/>
    </row>
    <row r="1424" spans="16:27" x14ac:dyDescent="0.3">
      <c r="P1424"/>
      <c r="AA1424"/>
    </row>
    <row r="1425" spans="16:27" x14ac:dyDescent="0.3">
      <c r="P1425"/>
      <c r="AA1425"/>
    </row>
    <row r="1426" spans="16:27" x14ac:dyDescent="0.3">
      <c r="P1426"/>
      <c r="AA1426"/>
    </row>
    <row r="1427" spans="16:27" x14ac:dyDescent="0.3">
      <c r="P1427"/>
      <c r="AA1427"/>
    </row>
    <row r="1428" spans="16:27" x14ac:dyDescent="0.3">
      <c r="P1428"/>
      <c r="AA1428"/>
    </row>
    <row r="1429" spans="16:27" x14ac:dyDescent="0.3">
      <c r="P1429"/>
      <c r="AA1429"/>
    </row>
    <row r="1430" spans="16:27" x14ac:dyDescent="0.3">
      <c r="P1430"/>
      <c r="AA1430"/>
    </row>
    <row r="1431" spans="16:27" x14ac:dyDescent="0.3">
      <c r="P1431"/>
      <c r="AA1431"/>
    </row>
    <row r="1432" spans="16:27" x14ac:dyDescent="0.3">
      <c r="P1432"/>
      <c r="AA1432"/>
    </row>
    <row r="1433" spans="16:27" x14ac:dyDescent="0.3">
      <c r="P1433"/>
      <c r="AA1433"/>
    </row>
    <row r="1434" spans="16:27" x14ac:dyDescent="0.3">
      <c r="P1434"/>
      <c r="AA1434"/>
    </row>
    <row r="1435" spans="16:27" x14ac:dyDescent="0.3">
      <c r="P1435"/>
      <c r="AA1435"/>
    </row>
    <row r="1436" spans="16:27" x14ac:dyDescent="0.3">
      <c r="P1436"/>
      <c r="AA1436"/>
    </row>
    <row r="1437" spans="16:27" x14ac:dyDescent="0.3">
      <c r="P1437"/>
      <c r="AA1437"/>
    </row>
    <row r="1438" spans="16:27" x14ac:dyDescent="0.3">
      <c r="P1438"/>
      <c r="AA1438"/>
    </row>
    <row r="1439" spans="16:27" x14ac:dyDescent="0.3">
      <c r="P1439"/>
      <c r="AA1439"/>
    </row>
    <row r="1440" spans="16:27" x14ac:dyDescent="0.3">
      <c r="P1440"/>
      <c r="AA1440"/>
    </row>
    <row r="1441" spans="16:27" x14ac:dyDescent="0.3">
      <c r="P1441"/>
      <c r="AA1441"/>
    </row>
    <row r="1442" spans="16:27" x14ac:dyDescent="0.3">
      <c r="P1442"/>
      <c r="AA1442"/>
    </row>
    <row r="1443" spans="16:27" x14ac:dyDescent="0.3">
      <c r="P1443"/>
      <c r="AA1443"/>
    </row>
    <row r="1444" spans="16:27" x14ac:dyDescent="0.3">
      <c r="P1444"/>
      <c r="AA1444"/>
    </row>
    <row r="1445" spans="16:27" x14ac:dyDescent="0.3">
      <c r="P1445"/>
      <c r="AA1445"/>
    </row>
    <row r="1446" spans="16:27" x14ac:dyDescent="0.3">
      <c r="P1446"/>
      <c r="AA1446"/>
    </row>
    <row r="1447" spans="16:27" x14ac:dyDescent="0.3">
      <c r="P1447"/>
      <c r="AA1447"/>
    </row>
    <row r="1448" spans="16:27" x14ac:dyDescent="0.3">
      <c r="P1448"/>
      <c r="AA1448"/>
    </row>
    <row r="1449" spans="16:27" x14ac:dyDescent="0.3">
      <c r="P1449"/>
      <c r="AA1449"/>
    </row>
    <row r="1450" spans="16:27" x14ac:dyDescent="0.3">
      <c r="P1450"/>
      <c r="AA1450"/>
    </row>
    <row r="1451" spans="16:27" x14ac:dyDescent="0.3">
      <c r="P1451"/>
      <c r="AA1451"/>
    </row>
    <row r="1452" spans="16:27" x14ac:dyDescent="0.3">
      <c r="P1452"/>
      <c r="AA1452"/>
    </row>
    <row r="1453" spans="16:27" x14ac:dyDescent="0.3">
      <c r="P1453"/>
      <c r="AA1453"/>
    </row>
    <row r="1454" spans="16:27" x14ac:dyDescent="0.3">
      <c r="P1454"/>
      <c r="AA1454"/>
    </row>
    <row r="1455" spans="16:27" x14ac:dyDescent="0.3">
      <c r="P1455"/>
      <c r="AA1455"/>
    </row>
    <row r="1456" spans="16:27" x14ac:dyDescent="0.3">
      <c r="P1456"/>
      <c r="AA1456"/>
    </row>
    <row r="1457" spans="16:27" x14ac:dyDescent="0.3">
      <c r="P1457"/>
      <c r="AA1457"/>
    </row>
    <row r="1458" spans="16:27" x14ac:dyDescent="0.3">
      <c r="P1458"/>
      <c r="AA1458"/>
    </row>
    <row r="1459" spans="16:27" x14ac:dyDescent="0.3">
      <c r="P1459"/>
      <c r="AA1459"/>
    </row>
    <row r="1460" spans="16:27" x14ac:dyDescent="0.3">
      <c r="P1460"/>
      <c r="AA1460"/>
    </row>
    <row r="1461" spans="16:27" x14ac:dyDescent="0.3">
      <c r="P1461"/>
      <c r="AA1461"/>
    </row>
    <row r="1462" spans="16:27" x14ac:dyDescent="0.3">
      <c r="P1462"/>
      <c r="AA1462"/>
    </row>
    <row r="1463" spans="16:27" x14ac:dyDescent="0.3">
      <c r="P1463"/>
      <c r="AA1463"/>
    </row>
    <row r="1464" spans="16:27" x14ac:dyDescent="0.3">
      <c r="P1464"/>
      <c r="AA1464"/>
    </row>
    <row r="1465" spans="16:27" x14ac:dyDescent="0.3">
      <c r="P1465"/>
      <c r="AA1465"/>
    </row>
    <row r="1466" spans="16:27" x14ac:dyDescent="0.3">
      <c r="P1466"/>
      <c r="AA1466"/>
    </row>
    <row r="1467" spans="16:27" x14ac:dyDescent="0.3">
      <c r="P1467"/>
      <c r="AA1467"/>
    </row>
    <row r="1468" spans="16:27" x14ac:dyDescent="0.3">
      <c r="P1468"/>
      <c r="AA1468"/>
    </row>
    <row r="1469" spans="16:27" x14ac:dyDescent="0.3">
      <c r="P1469"/>
      <c r="AA1469"/>
    </row>
    <row r="1470" spans="16:27" x14ac:dyDescent="0.3">
      <c r="P1470"/>
      <c r="AA1470"/>
    </row>
    <row r="1471" spans="16:27" x14ac:dyDescent="0.3">
      <c r="P1471"/>
      <c r="AA1471"/>
    </row>
    <row r="1472" spans="16:27" x14ac:dyDescent="0.3">
      <c r="P1472"/>
      <c r="AA1472"/>
    </row>
    <row r="1473" spans="16:27" x14ac:dyDescent="0.3">
      <c r="P1473"/>
      <c r="AA1473"/>
    </row>
    <row r="1474" spans="16:27" x14ac:dyDescent="0.3">
      <c r="P1474"/>
      <c r="AA1474"/>
    </row>
    <row r="1475" spans="16:27" x14ac:dyDescent="0.3">
      <c r="P1475"/>
      <c r="AA1475"/>
    </row>
    <row r="1476" spans="16:27" x14ac:dyDescent="0.3">
      <c r="P1476"/>
      <c r="AA1476"/>
    </row>
    <row r="1477" spans="16:27" x14ac:dyDescent="0.3">
      <c r="P1477"/>
      <c r="AA1477"/>
    </row>
    <row r="1478" spans="16:27" x14ac:dyDescent="0.3">
      <c r="P1478"/>
      <c r="AA1478"/>
    </row>
    <row r="1479" spans="16:27" x14ac:dyDescent="0.3">
      <c r="P1479"/>
      <c r="AA1479"/>
    </row>
    <row r="1480" spans="16:27" x14ac:dyDescent="0.3">
      <c r="P1480"/>
      <c r="AA1480"/>
    </row>
    <row r="1481" spans="16:27" x14ac:dyDescent="0.3">
      <c r="P1481"/>
      <c r="AA1481"/>
    </row>
    <row r="1482" spans="16:27" x14ac:dyDescent="0.3">
      <c r="P1482"/>
      <c r="AA1482"/>
    </row>
    <row r="1483" spans="16:27" x14ac:dyDescent="0.3">
      <c r="P1483"/>
      <c r="AA1483"/>
    </row>
    <row r="1484" spans="16:27" x14ac:dyDescent="0.3">
      <c r="P1484"/>
      <c r="AA1484"/>
    </row>
    <row r="1485" spans="16:27" x14ac:dyDescent="0.3">
      <c r="P1485"/>
      <c r="AA1485"/>
    </row>
    <row r="1486" spans="16:27" x14ac:dyDescent="0.3">
      <c r="P1486"/>
      <c r="AA1486"/>
    </row>
    <row r="1487" spans="16:27" x14ac:dyDescent="0.3">
      <c r="P1487"/>
      <c r="AA1487"/>
    </row>
    <row r="1488" spans="16:27" x14ac:dyDescent="0.3">
      <c r="P1488"/>
      <c r="AA1488"/>
    </row>
    <row r="1489" spans="16:27" x14ac:dyDescent="0.3">
      <c r="P1489"/>
      <c r="AA1489"/>
    </row>
    <row r="1490" spans="16:27" x14ac:dyDescent="0.3">
      <c r="P1490"/>
      <c r="AA1490"/>
    </row>
    <row r="1491" spans="16:27" x14ac:dyDescent="0.3">
      <c r="P1491"/>
      <c r="AA1491"/>
    </row>
    <row r="1492" spans="16:27" x14ac:dyDescent="0.3">
      <c r="P1492"/>
      <c r="AA1492"/>
    </row>
    <row r="1493" spans="16:27" x14ac:dyDescent="0.3">
      <c r="P1493"/>
      <c r="AA1493"/>
    </row>
    <row r="1494" spans="16:27" x14ac:dyDescent="0.3">
      <c r="P1494"/>
      <c r="AA1494"/>
    </row>
    <row r="1495" spans="16:27" x14ac:dyDescent="0.3">
      <c r="P1495"/>
      <c r="AA1495"/>
    </row>
    <row r="1496" spans="16:27" x14ac:dyDescent="0.3">
      <c r="P1496"/>
      <c r="AA1496"/>
    </row>
    <row r="1497" spans="16:27" x14ac:dyDescent="0.3">
      <c r="P1497"/>
      <c r="AA1497"/>
    </row>
    <row r="1498" spans="16:27" x14ac:dyDescent="0.3">
      <c r="P1498"/>
      <c r="AA1498"/>
    </row>
    <row r="1499" spans="16:27" x14ac:dyDescent="0.3">
      <c r="P1499"/>
      <c r="AA1499"/>
    </row>
    <row r="1500" spans="16:27" x14ac:dyDescent="0.3">
      <c r="P1500"/>
      <c r="AA1500"/>
    </row>
    <row r="1501" spans="16:27" x14ac:dyDescent="0.3">
      <c r="P1501"/>
      <c r="AA1501"/>
    </row>
    <row r="1502" spans="16:27" x14ac:dyDescent="0.3">
      <c r="P1502"/>
      <c r="AA1502"/>
    </row>
    <row r="1503" spans="16:27" x14ac:dyDescent="0.3">
      <c r="P1503"/>
      <c r="AA1503"/>
    </row>
    <row r="1504" spans="16:27" x14ac:dyDescent="0.3">
      <c r="P1504"/>
      <c r="AA1504"/>
    </row>
    <row r="1505" spans="16:27" x14ac:dyDescent="0.3">
      <c r="P1505"/>
      <c r="AA1505"/>
    </row>
    <row r="1506" spans="16:27" x14ac:dyDescent="0.3">
      <c r="P1506"/>
      <c r="AA1506"/>
    </row>
    <row r="1507" spans="16:27" x14ac:dyDescent="0.3">
      <c r="P1507"/>
      <c r="AA1507"/>
    </row>
    <row r="1508" spans="16:27" x14ac:dyDescent="0.3">
      <c r="P1508"/>
      <c r="AA1508"/>
    </row>
    <row r="1509" spans="16:27" x14ac:dyDescent="0.3">
      <c r="P1509"/>
      <c r="AA1509"/>
    </row>
    <row r="1510" spans="16:27" x14ac:dyDescent="0.3">
      <c r="P1510"/>
      <c r="AA1510"/>
    </row>
    <row r="1511" spans="16:27" x14ac:dyDescent="0.3">
      <c r="P1511"/>
      <c r="AA1511"/>
    </row>
    <row r="1512" spans="16:27" x14ac:dyDescent="0.3">
      <c r="P1512"/>
      <c r="AA1512"/>
    </row>
    <row r="1513" spans="16:27" x14ac:dyDescent="0.3">
      <c r="P1513"/>
      <c r="AA1513"/>
    </row>
    <row r="1514" spans="16:27" x14ac:dyDescent="0.3">
      <c r="P1514"/>
      <c r="AA1514"/>
    </row>
    <row r="1515" spans="16:27" x14ac:dyDescent="0.3">
      <c r="P1515"/>
      <c r="AA1515"/>
    </row>
    <row r="1516" spans="16:27" x14ac:dyDescent="0.3">
      <c r="P1516"/>
      <c r="AA1516"/>
    </row>
    <row r="1517" spans="16:27" x14ac:dyDescent="0.3">
      <c r="P1517"/>
      <c r="AA1517"/>
    </row>
    <row r="1518" spans="16:27" x14ac:dyDescent="0.3">
      <c r="P1518"/>
      <c r="AA1518"/>
    </row>
    <row r="1519" spans="16:27" x14ac:dyDescent="0.3">
      <c r="P1519"/>
      <c r="AA1519"/>
    </row>
    <row r="1520" spans="16:27" x14ac:dyDescent="0.3">
      <c r="P1520"/>
      <c r="AA1520"/>
    </row>
    <row r="1521" spans="16:27" x14ac:dyDescent="0.3">
      <c r="P1521"/>
      <c r="AA1521"/>
    </row>
    <row r="1522" spans="16:27" x14ac:dyDescent="0.3">
      <c r="P1522"/>
      <c r="AA1522"/>
    </row>
    <row r="1523" spans="16:27" x14ac:dyDescent="0.3">
      <c r="P1523"/>
      <c r="AA1523"/>
    </row>
    <row r="1524" spans="16:27" x14ac:dyDescent="0.3">
      <c r="P1524"/>
      <c r="AA1524"/>
    </row>
    <row r="1525" spans="16:27" x14ac:dyDescent="0.3">
      <c r="P1525"/>
      <c r="AA1525"/>
    </row>
    <row r="1526" spans="16:27" x14ac:dyDescent="0.3">
      <c r="P1526"/>
      <c r="AA1526"/>
    </row>
    <row r="1527" spans="16:27" x14ac:dyDescent="0.3">
      <c r="P1527"/>
      <c r="AA1527"/>
    </row>
    <row r="1528" spans="16:27" x14ac:dyDescent="0.3">
      <c r="P1528"/>
      <c r="AA1528"/>
    </row>
    <row r="1529" spans="16:27" x14ac:dyDescent="0.3">
      <c r="P1529"/>
      <c r="AA1529"/>
    </row>
    <row r="1530" spans="16:27" x14ac:dyDescent="0.3">
      <c r="P1530"/>
      <c r="AA1530"/>
    </row>
    <row r="1531" spans="16:27" x14ac:dyDescent="0.3">
      <c r="P1531"/>
      <c r="AA1531"/>
    </row>
    <row r="1532" spans="16:27" x14ac:dyDescent="0.3">
      <c r="P1532"/>
      <c r="AA1532"/>
    </row>
    <row r="1533" spans="16:27" x14ac:dyDescent="0.3">
      <c r="P1533"/>
      <c r="AA1533"/>
    </row>
    <row r="1534" spans="16:27" x14ac:dyDescent="0.3">
      <c r="P1534"/>
      <c r="AA1534"/>
    </row>
    <row r="1535" spans="16:27" x14ac:dyDescent="0.3">
      <c r="P1535"/>
      <c r="AA1535"/>
    </row>
    <row r="1536" spans="16:27" x14ac:dyDescent="0.3">
      <c r="P1536"/>
      <c r="AA1536"/>
    </row>
    <row r="1537" spans="16:27" x14ac:dyDescent="0.3">
      <c r="P1537"/>
      <c r="AA1537"/>
    </row>
    <row r="1538" spans="16:27" x14ac:dyDescent="0.3">
      <c r="P1538"/>
      <c r="AA1538"/>
    </row>
    <row r="1539" spans="16:27" x14ac:dyDescent="0.3">
      <c r="P1539"/>
      <c r="AA1539"/>
    </row>
    <row r="1540" spans="16:27" x14ac:dyDescent="0.3">
      <c r="P1540"/>
      <c r="AA1540"/>
    </row>
    <row r="1541" spans="16:27" x14ac:dyDescent="0.3">
      <c r="P1541"/>
      <c r="AA1541"/>
    </row>
    <row r="1542" spans="16:27" x14ac:dyDescent="0.3">
      <c r="P1542"/>
      <c r="AA1542"/>
    </row>
    <row r="1543" spans="16:27" x14ac:dyDescent="0.3">
      <c r="P1543"/>
      <c r="AA1543"/>
    </row>
    <row r="1544" spans="16:27" x14ac:dyDescent="0.3">
      <c r="P1544"/>
      <c r="AA1544"/>
    </row>
    <row r="1545" spans="16:27" x14ac:dyDescent="0.3">
      <c r="P1545"/>
      <c r="AA1545"/>
    </row>
    <row r="1546" spans="16:27" x14ac:dyDescent="0.3">
      <c r="P1546"/>
      <c r="AA1546"/>
    </row>
    <row r="1547" spans="16:27" x14ac:dyDescent="0.3">
      <c r="P1547"/>
      <c r="AA1547"/>
    </row>
    <row r="1548" spans="16:27" x14ac:dyDescent="0.3">
      <c r="P1548"/>
      <c r="AA1548"/>
    </row>
    <row r="1549" spans="16:27" x14ac:dyDescent="0.3">
      <c r="P1549"/>
      <c r="AA1549"/>
    </row>
    <row r="1550" spans="16:27" x14ac:dyDescent="0.3">
      <c r="P1550"/>
      <c r="AA1550"/>
    </row>
    <row r="1551" spans="16:27" x14ac:dyDescent="0.3">
      <c r="P1551"/>
      <c r="AA1551"/>
    </row>
    <row r="1552" spans="16:27" x14ac:dyDescent="0.3">
      <c r="P1552"/>
      <c r="AA1552"/>
    </row>
    <row r="1553" spans="16:27" x14ac:dyDescent="0.3">
      <c r="P1553"/>
      <c r="AA1553"/>
    </row>
    <row r="1554" spans="16:27" x14ac:dyDescent="0.3">
      <c r="P1554"/>
      <c r="AA1554"/>
    </row>
    <row r="1555" spans="16:27" x14ac:dyDescent="0.3">
      <c r="P1555"/>
      <c r="AA1555"/>
    </row>
    <row r="1556" spans="16:27" x14ac:dyDescent="0.3">
      <c r="P1556"/>
      <c r="AA1556"/>
    </row>
    <row r="1557" spans="16:27" x14ac:dyDescent="0.3">
      <c r="P1557"/>
      <c r="AA1557"/>
    </row>
    <row r="1558" spans="16:27" x14ac:dyDescent="0.3">
      <c r="P1558"/>
      <c r="AA1558"/>
    </row>
    <row r="1559" spans="16:27" x14ac:dyDescent="0.3">
      <c r="P1559"/>
      <c r="AA1559"/>
    </row>
    <row r="1560" spans="16:27" x14ac:dyDescent="0.3">
      <c r="P1560"/>
      <c r="AA1560"/>
    </row>
    <row r="1561" spans="16:27" x14ac:dyDescent="0.3">
      <c r="P1561"/>
      <c r="AA1561"/>
    </row>
    <row r="1562" spans="16:27" x14ac:dyDescent="0.3">
      <c r="P1562"/>
      <c r="AA1562"/>
    </row>
    <row r="1563" spans="16:27" x14ac:dyDescent="0.3">
      <c r="P1563"/>
      <c r="AA1563"/>
    </row>
    <row r="1564" spans="16:27" x14ac:dyDescent="0.3">
      <c r="P1564"/>
      <c r="AA1564"/>
    </row>
    <row r="1565" spans="16:27" x14ac:dyDescent="0.3">
      <c r="P1565"/>
      <c r="AA1565"/>
    </row>
    <row r="1566" spans="16:27" x14ac:dyDescent="0.3">
      <c r="P1566"/>
      <c r="AA1566"/>
    </row>
    <row r="1567" spans="16:27" x14ac:dyDescent="0.3">
      <c r="P1567"/>
      <c r="AA1567"/>
    </row>
    <row r="1568" spans="16:27" x14ac:dyDescent="0.3">
      <c r="P1568"/>
      <c r="AA1568"/>
    </row>
    <row r="1569" spans="16:27" x14ac:dyDescent="0.3">
      <c r="P1569"/>
      <c r="AA1569"/>
    </row>
    <row r="1570" spans="16:27" x14ac:dyDescent="0.3">
      <c r="P1570"/>
      <c r="AA1570"/>
    </row>
    <row r="1571" spans="16:27" x14ac:dyDescent="0.3">
      <c r="P1571"/>
      <c r="AA1571"/>
    </row>
    <row r="1572" spans="16:27" x14ac:dyDescent="0.3">
      <c r="P1572"/>
      <c r="AA1572"/>
    </row>
    <row r="1573" spans="16:27" x14ac:dyDescent="0.3">
      <c r="P1573"/>
      <c r="AA1573"/>
    </row>
    <row r="1574" spans="16:27" x14ac:dyDescent="0.3">
      <c r="P1574"/>
      <c r="AA1574"/>
    </row>
    <row r="1575" spans="16:27" x14ac:dyDescent="0.3">
      <c r="P1575"/>
      <c r="AA1575"/>
    </row>
    <row r="1576" spans="16:27" x14ac:dyDescent="0.3">
      <c r="P1576"/>
      <c r="AA1576"/>
    </row>
    <row r="1577" spans="16:27" x14ac:dyDescent="0.3">
      <c r="P1577"/>
      <c r="AA1577"/>
    </row>
    <row r="1578" spans="16:27" x14ac:dyDescent="0.3">
      <c r="P1578"/>
      <c r="AA1578"/>
    </row>
    <row r="1579" spans="16:27" x14ac:dyDescent="0.3">
      <c r="P1579"/>
      <c r="AA1579"/>
    </row>
    <row r="1580" spans="16:27" x14ac:dyDescent="0.3">
      <c r="P1580"/>
      <c r="AA1580"/>
    </row>
    <row r="1581" spans="16:27" x14ac:dyDescent="0.3">
      <c r="P1581"/>
      <c r="AA1581"/>
    </row>
    <row r="1582" spans="16:27" x14ac:dyDescent="0.3">
      <c r="P1582"/>
      <c r="AA1582"/>
    </row>
    <row r="1583" spans="16:27" x14ac:dyDescent="0.3">
      <c r="P1583"/>
      <c r="AA1583"/>
    </row>
    <row r="1584" spans="16:27" x14ac:dyDescent="0.3">
      <c r="P1584"/>
      <c r="AA1584"/>
    </row>
    <row r="1585" spans="16:27" x14ac:dyDescent="0.3">
      <c r="P1585"/>
      <c r="AA1585"/>
    </row>
    <row r="1586" spans="16:27" x14ac:dyDescent="0.3">
      <c r="P1586"/>
      <c r="AA1586"/>
    </row>
    <row r="1587" spans="16:27" x14ac:dyDescent="0.3">
      <c r="P1587"/>
      <c r="AA1587"/>
    </row>
    <row r="1588" spans="16:27" x14ac:dyDescent="0.3">
      <c r="P1588"/>
      <c r="AA1588"/>
    </row>
    <row r="1589" spans="16:27" x14ac:dyDescent="0.3">
      <c r="P1589"/>
      <c r="AA1589"/>
    </row>
    <row r="1590" spans="16:27" x14ac:dyDescent="0.3">
      <c r="P1590"/>
      <c r="AA1590"/>
    </row>
    <row r="1591" spans="16:27" x14ac:dyDescent="0.3">
      <c r="P1591"/>
      <c r="AA1591"/>
    </row>
    <row r="1592" spans="16:27" x14ac:dyDescent="0.3">
      <c r="P1592"/>
      <c r="AA1592"/>
    </row>
    <row r="1593" spans="16:27" x14ac:dyDescent="0.3">
      <c r="P1593"/>
      <c r="AA1593"/>
    </row>
    <row r="1594" spans="16:27" x14ac:dyDescent="0.3">
      <c r="P1594"/>
      <c r="AA1594"/>
    </row>
    <row r="1595" spans="16:27" x14ac:dyDescent="0.3">
      <c r="P1595"/>
      <c r="AA1595"/>
    </row>
    <row r="1596" spans="16:27" x14ac:dyDescent="0.3">
      <c r="P1596"/>
      <c r="AA1596"/>
    </row>
    <row r="1597" spans="16:27" x14ac:dyDescent="0.3">
      <c r="P1597"/>
      <c r="AA1597"/>
    </row>
    <row r="1598" spans="16:27" x14ac:dyDescent="0.3">
      <c r="P1598"/>
      <c r="AA1598"/>
    </row>
    <row r="1599" spans="16:27" x14ac:dyDescent="0.3">
      <c r="P1599"/>
      <c r="AA1599"/>
    </row>
    <row r="1600" spans="16:27" x14ac:dyDescent="0.3">
      <c r="P1600"/>
      <c r="AA1600"/>
    </row>
    <row r="1601" spans="16:27" x14ac:dyDescent="0.3">
      <c r="P1601"/>
      <c r="AA1601"/>
    </row>
    <row r="1602" spans="16:27" x14ac:dyDescent="0.3">
      <c r="P1602"/>
      <c r="AA1602"/>
    </row>
    <row r="1603" spans="16:27" x14ac:dyDescent="0.3">
      <c r="P1603"/>
      <c r="AA1603"/>
    </row>
    <row r="1604" spans="16:27" x14ac:dyDescent="0.3">
      <c r="P1604"/>
      <c r="AA1604"/>
    </row>
    <row r="1605" spans="16:27" x14ac:dyDescent="0.3">
      <c r="P1605"/>
      <c r="AA1605"/>
    </row>
    <row r="1606" spans="16:27" x14ac:dyDescent="0.3">
      <c r="P1606"/>
      <c r="AA1606"/>
    </row>
    <row r="1607" spans="16:27" x14ac:dyDescent="0.3">
      <c r="P1607"/>
      <c r="AA1607"/>
    </row>
    <row r="1608" spans="16:27" x14ac:dyDescent="0.3">
      <c r="P1608"/>
      <c r="AA1608"/>
    </row>
    <row r="1609" spans="16:27" x14ac:dyDescent="0.3">
      <c r="P1609"/>
      <c r="AA1609"/>
    </row>
    <row r="1610" spans="16:27" x14ac:dyDescent="0.3">
      <c r="P1610"/>
      <c r="AA1610"/>
    </row>
    <row r="1611" spans="16:27" x14ac:dyDescent="0.3">
      <c r="P1611"/>
      <c r="AA1611"/>
    </row>
    <row r="1612" spans="16:27" x14ac:dyDescent="0.3">
      <c r="P1612"/>
      <c r="AA1612"/>
    </row>
    <row r="1613" spans="16:27" x14ac:dyDescent="0.3">
      <c r="P1613"/>
      <c r="AA1613"/>
    </row>
    <row r="1614" spans="16:27" x14ac:dyDescent="0.3">
      <c r="P1614"/>
      <c r="AA1614"/>
    </row>
    <row r="1615" spans="16:27" x14ac:dyDescent="0.3">
      <c r="P1615"/>
      <c r="AA1615"/>
    </row>
    <row r="1616" spans="16:27" x14ac:dyDescent="0.3">
      <c r="P1616"/>
      <c r="AA1616"/>
    </row>
    <row r="1617" spans="16:27" x14ac:dyDescent="0.3">
      <c r="P1617"/>
      <c r="AA1617"/>
    </row>
    <row r="1618" spans="16:27" x14ac:dyDescent="0.3">
      <c r="P1618"/>
      <c r="AA1618"/>
    </row>
    <row r="1619" spans="16:27" x14ac:dyDescent="0.3">
      <c r="P1619"/>
      <c r="AA1619"/>
    </row>
    <row r="1620" spans="16:27" x14ac:dyDescent="0.3">
      <c r="P1620"/>
      <c r="AA1620"/>
    </row>
    <row r="1621" spans="16:27" x14ac:dyDescent="0.3">
      <c r="P1621"/>
      <c r="AA1621"/>
    </row>
    <row r="1622" spans="16:27" x14ac:dyDescent="0.3">
      <c r="P1622"/>
      <c r="AA1622"/>
    </row>
    <row r="1623" spans="16:27" x14ac:dyDescent="0.3">
      <c r="P1623"/>
      <c r="AA1623"/>
    </row>
    <row r="1624" spans="16:27" x14ac:dyDescent="0.3">
      <c r="P1624"/>
      <c r="AA1624"/>
    </row>
    <row r="1625" spans="16:27" x14ac:dyDescent="0.3">
      <c r="P1625"/>
      <c r="AA1625"/>
    </row>
    <row r="1626" spans="16:27" x14ac:dyDescent="0.3">
      <c r="P1626"/>
      <c r="AA1626"/>
    </row>
    <row r="1627" spans="16:27" x14ac:dyDescent="0.3">
      <c r="P1627"/>
      <c r="AA1627"/>
    </row>
    <row r="1628" spans="16:27" x14ac:dyDescent="0.3">
      <c r="P1628"/>
      <c r="AA1628"/>
    </row>
    <row r="1629" spans="16:27" x14ac:dyDescent="0.3">
      <c r="P1629"/>
      <c r="AA1629"/>
    </row>
    <row r="1630" spans="16:27" x14ac:dyDescent="0.3">
      <c r="P1630"/>
      <c r="AA1630"/>
    </row>
    <row r="1631" spans="16:27" x14ac:dyDescent="0.3">
      <c r="P1631"/>
      <c r="AA1631"/>
    </row>
    <row r="1632" spans="16:27" x14ac:dyDescent="0.3">
      <c r="P1632"/>
      <c r="AA1632"/>
    </row>
    <row r="1633" spans="16:27" x14ac:dyDescent="0.3">
      <c r="P1633"/>
      <c r="AA1633"/>
    </row>
    <row r="1634" spans="16:27" x14ac:dyDescent="0.3">
      <c r="P1634"/>
      <c r="AA1634"/>
    </row>
    <row r="1635" spans="16:27" x14ac:dyDescent="0.3">
      <c r="P1635"/>
      <c r="AA1635"/>
    </row>
    <row r="1636" spans="16:27" x14ac:dyDescent="0.3">
      <c r="P1636"/>
      <c r="AA1636"/>
    </row>
    <row r="1637" spans="16:27" x14ac:dyDescent="0.3">
      <c r="P1637"/>
      <c r="AA1637"/>
    </row>
    <row r="1638" spans="16:27" x14ac:dyDescent="0.3">
      <c r="P1638"/>
      <c r="AA1638"/>
    </row>
    <row r="1639" spans="16:27" x14ac:dyDescent="0.3">
      <c r="P1639"/>
      <c r="AA1639"/>
    </row>
    <row r="1640" spans="16:27" x14ac:dyDescent="0.3">
      <c r="P1640"/>
      <c r="AA1640"/>
    </row>
    <row r="1641" spans="16:27" x14ac:dyDescent="0.3">
      <c r="P1641"/>
      <c r="AA1641"/>
    </row>
    <row r="1642" spans="16:27" x14ac:dyDescent="0.3">
      <c r="P1642"/>
      <c r="AA1642"/>
    </row>
    <row r="1643" spans="16:27" x14ac:dyDescent="0.3">
      <c r="P1643"/>
      <c r="AA1643"/>
    </row>
    <row r="1644" spans="16:27" x14ac:dyDescent="0.3">
      <c r="P1644"/>
      <c r="AA1644"/>
    </row>
    <row r="1645" spans="16:27" x14ac:dyDescent="0.3">
      <c r="P1645"/>
      <c r="AA1645"/>
    </row>
    <row r="1646" spans="16:27" x14ac:dyDescent="0.3">
      <c r="P1646"/>
      <c r="AA1646"/>
    </row>
    <row r="1647" spans="16:27" x14ac:dyDescent="0.3">
      <c r="P1647"/>
      <c r="AA1647"/>
    </row>
    <row r="1648" spans="16:27" x14ac:dyDescent="0.3">
      <c r="P1648"/>
      <c r="AA1648"/>
    </row>
    <row r="1649" spans="16:27" x14ac:dyDescent="0.3">
      <c r="P1649"/>
      <c r="AA1649"/>
    </row>
    <row r="1650" spans="16:27" x14ac:dyDescent="0.3">
      <c r="P1650"/>
      <c r="AA1650"/>
    </row>
    <row r="1651" spans="16:27" x14ac:dyDescent="0.3">
      <c r="P1651"/>
      <c r="AA1651"/>
    </row>
    <row r="1652" spans="16:27" x14ac:dyDescent="0.3">
      <c r="P1652"/>
      <c r="AA1652"/>
    </row>
    <row r="1653" spans="16:27" x14ac:dyDescent="0.3">
      <c r="P1653"/>
      <c r="AA1653"/>
    </row>
    <row r="1654" spans="16:27" x14ac:dyDescent="0.3">
      <c r="P1654"/>
      <c r="AA1654"/>
    </row>
    <row r="1655" spans="16:27" x14ac:dyDescent="0.3">
      <c r="P1655"/>
      <c r="AA1655"/>
    </row>
    <row r="1656" spans="16:27" x14ac:dyDescent="0.3">
      <c r="P1656"/>
      <c r="AA1656"/>
    </row>
    <row r="1657" spans="16:27" x14ac:dyDescent="0.3">
      <c r="P1657"/>
      <c r="AA1657"/>
    </row>
    <row r="1658" spans="16:27" x14ac:dyDescent="0.3">
      <c r="P1658"/>
      <c r="AA1658"/>
    </row>
    <row r="1659" spans="16:27" x14ac:dyDescent="0.3">
      <c r="P1659"/>
      <c r="AA1659"/>
    </row>
    <row r="1660" spans="16:27" x14ac:dyDescent="0.3">
      <c r="P1660"/>
      <c r="AA1660"/>
    </row>
    <row r="1661" spans="16:27" x14ac:dyDescent="0.3">
      <c r="P1661"/>
      <c r="AA1661"/>
    </row>
    <row r="1662" spans="16:27" x14ac:dyDescent="0.3">
      <c r="P1662"/>
      <c r="AA1662"/>
    </row>
    <row r="1663" spans="16:27" x14ac:dyDescent="0.3">
      <c r="P1663"/>
      <c r="AA1663"/>
    </row>
    <row r="1664" spans="16:27" x14ac:dyDescent="0.3">
      <c r="P1664"/>
      <c r="AA1664"/>
    </row>
    <row r="1665" spans="16:27" x14ac:dyDescent="0.3">
      <c r="P1665"/>
      <c r="AA1665"/>
    </row>
    <row r="1666" spans="16:27" x14ac:dyDescent="0.3">
      <c r="P1666"/>
      <c r="AA1666"/>
    </row>
    <row r="1667" spans="16:27" x14ac:dyDescent="0.3">
      <c r="P1667"/>
      <c r="AA1667"/>
    </row>
    <row r="1668" spans="16:27" x14ac:dyDescent="0.3">
      <c r="P1668"/>
      <c r="AA1668"/>
    </row>
    <row r="1669" spans="16:27" x14ac:dyDescent="0.3">
      <c r="P1669"/>
      <c r="AA1669"/>
    </row>
    <row r="1670" spans="16:27" x14ac:dyDescent="0.3">
      <c r="P1670"/>
      <c r="AA1670"/>
    </row>
    <row r="1671" spans="16:27" x14ac:dyDescent="0.3">
      <c r="P1671"/>
      <c r="AA1671"/>
    </row>
    <row r="1672" spans="16:27" x14ac:dyDescent="0.3">
      <c r="P1672"/>
      <c r="AA1672"/>
    </row>
    <row r="1673" spans="16:27" x14ac:dyDescent="0.3">
      <c r="P1673"/>
      <c r="AA1673"/>
    </row>
    <row r="1674" spans="16:27" x14ac:dyDescent="0.3">
      <c r="P1674"/>
      <c r="AA1674"/>
    </row>
    <row r="1675" spans="16:27" x14ac:dyDescent="0.3">
      <c r="P1675"/>
      <c r="AA1675"/>
    </row>
    <row r="1676" spans="16:27" x14ac:dyDescent="0.3">
      <c r="P1676"/>
      <c r="AA1676"/>
    </row>
    <row r="1677" spans="16:27" x14ac:dyDescent="0.3">
      <c r="P1677"/>
      <c r="AA1677"/>
    </row>
    <row r="1678" spans="16:27" x14ac:dyDescent="0.3">
      <c r="P1678"/>
      <c r="AA1678"/>
    </row>
    <row r="1679" spans="16:27" x14ac:dyDescent="0.3">
      <c r="P1679"/>
      <c r="AA1679"/>
    </row>
    <row r="1680" spans="16:27" x14ac:dyDescent="0.3">
      <c r="P1680"/>
      <c r="AA1680"/>
    </row>
    <row r="1681" spans="16:27" x14ac:dyDescent="0.3">
      <c r="P1681"/>
      <c r="AA1681"/>
    </row>
    <row r="1682" spans="16:27" x14ac:dyDescent="0.3">
      <c r="P1682"/>
      <c r="AA1682"/>
    </row>
    <row r="1683" spans="16:27" x14ac:dyDescent="0.3">
      <c r="P1683"/>
      <c r="AA1683"/>
    </row>
    <row r="1684" spans="16:27" x14ac:dyDescent="0.3">
      <c r="P1684"/>
      <c r="AA1684"/>
    </row>
    <row r="1685" spans="16:27" x14ac:dyDescent="0.3">
      <c r="P1685"/>
      <c r="AA1685"/>
    </row>
    <row r="1686" spans="16:27" x14ac:dyDescent="0.3">
      <c r="P1686"/>
      <c r="AA1686"/>
    </row>
    <row r="1687" spans="16:27" x14ac:dyDescent="0.3">
      <c r="P1687"/>
      <c r="AA1687"/>
    </row>
    <row r="1688" spans="16:27" x14ac:dyDescent="0.3">
      <c r="P1688"/>
      <c r="AA1688"/>
    </row>
    <row r="1689" spans="16:27" x14ac:dyDescent="0.3">
      <c r="P1689"/>
      <c r="AA1689"/>
    </row>
    <row r="1690" spans="16:27" x14ac:dyDescent="0.3">
      <c r="P1690"/>
      <c r="AA1690"/>
    </row>
    <row r="1691" spans="16:27" x14ac:dyDescent="0.3">
      <c r="P1691"/>
      <c r="AA1691"/>
    </row>
    <row r="1692" spans="16:27" x14ac:dyDescent="0.3">
      <c r="P1692"/>
      <c r="AA1692"/>
    </row>
    <row r="1693" spans="16:27" x14ac:dyDescent="0.3">
      <c r="P1693"/>
      <c r="AA1693"/>
    </row>
    <row r="1694" spans="16:27" x14ac:dyDescent="0.3">
      <c r="P1694"/>
      <c r="AA1694"/>
    </row>
    <row r="1695" spans="16:27" x14ac:dyDescent="0.3">
      <c r="P1695"/>
      <c r="AA1695"/>
    </row>
    <row r="1696" spans="16:27" x14ac:dyDescent="0.3">
      <c r="P1696"/>
      <c r="AA1696"/>
    </row>
    <row r="1697" spans="16:27" x14ac:dyDescent="0.3">
      <c r="P1697"/>
      <c r="AA1697"/>
    </row>
    <row r="1698" spans="16:27" x14ac:dyDescent="0.3">
      <c r="P1698"/>
      <c r="AA1698"/>
    </row>
    <row r="1699" spans="16:27" x14ac:dyDescent="0.3">
      <c r="P1699"/>
      <c r="AA1699"/>
    </row>
    <row r="1700" spans="16:27" x14ac:dyDescent="0.3">
      <c r="P1700"/>
      <c r="AA1700"/>
    </row>
    <row r="1701" spans="16:27" x14ac:dyDescent="0.3">
      <c r="P1701"/>
      <c r="AA1701"/>
    </row>
    <row r="1702" spans="16:27" x14ac:dyDescent="0.3">
      <c r="P1702"/>
      <c r="AA1702"/>
    </row>
    <row r="1703" spans="16:27" x14ac:dyDescent="0.3">
      <c r="P1703"/>
      <c r="AA1703"/>
    </row>
    <row r="1704" spans="16:27" x14ac:dyDescent="0.3">
      <c r="P1704"/>
      <c r="AA1704"/>
    </row>
    <row r="1705" spans="16:27" x14ac:dyDescent="0.3">
      <c r="P1705"/>
      <c r="AA1705"/>
    </row>
    <row r="1706" spans="16:27" x14ac:dyDescent="0.3">
      <c r="P1706"/>
      <c r="AA1706"/>
    </row>
    <row r="1707" spans="16:27" x14ac:dyDescent="0.3">
      <c r="P1707"/>
      <c r="AA1707"/>
    </row>
    <row r="1708" spans="16:27" x14ac:dyDescent="0.3">
      <c r="P1708"/>
      <c r="AA1708"/>
    </row>
    <row r="1709" spans="16:27" x14ac:dyDescent="0.3">
      <c r="P1709"/>
      <c r="AA1709"/>
    </row>
    <row r="1710" spans="16:27" x14ac:dyDescent="0.3">
      <c r="P1710"/>
      <c r="AA1710"/>
    </row>
    <row r="1711" spans="16:27" x14ac:dyDescent="0.3">
      <c r="P1711"/>
      <c r="AA1711"/>
    </row>
    <row r="1712" spans="16:27" x14ac:dyDescent="0.3">
      <c r="P1712"/>
      <c r="AA1712"/>
    </row>
    <row r="1713" spans="16:27" x14ac:dyDescent="0.3">
      <c r="P1713"/>
      <c r="AA1713"/>
    </row>
    <row r="1714" spans="16:27" x14ac:dyDescent="0.3">
      <c r="P1714"/>
      <c r="AA1714"/>
    </row>
    <row r="1715" spans="16:27" x14ac:dyDescent="0.3">
      <c r="P1715"/>
      <c r="AA1715"/>
    </row>
    <row r="1716" spans="16:27" x14ac:dyDescent="0.3">
      <c r="P1716"/>
      <c r="AA1716"/>
    </row>
    <row r="1717" spans="16:27" x14ac:dyDescent="0.3">
      <c r="P1717"/>
      <c r="AA1717"/>
    </row>
    <row r="1718" spans="16:27" x14ac:dyDescent="0.3">
      <c r="P1718"/>
      <c r="AA1718"/>
    </row>
    <row r="1719" spans="16:27" x14ac:dyDescent="0.3">
      <c r="P1719"/>
      <c r="AA1719"/>
    </row>
    <row r="1720" spans="16:27" x14ac:dyDescent="0.3">
      <c r="P1720"/>
      <c r="AA1720"/>
    </row>
    <row r="1721" spans="16:27" x14ac:dyDescent="0.3">
      <c r="P1721"/>
      <c r="AA1721"/>
    </row>
    <row r="1722" spans="16:27" x14ac:dyDescent="0.3">
      <c r="P1722"/>
      <c r="AA1722"/>
    </row>
    <row r="1723" spans="16:27" x14ac:dyDescent="0.3">
      <c r="P1723"/>
      <c r="AA1723"/>
    </row>
    <row r="1724" spans="16:27" x14ac:dyDescent="0.3">
      <c r="P1724"/>
      <c r="AA1724"/>
    </row>
    <row r="1725" spans="16:27" x14ac:dyDescent="0.3">
      <c r="P1725"/>
      <c r="AA1725"/>
    </row>
    <row r="1726" spans="16:27" x14ac:dyDescent="0.3">
      <c r="P1726"/>
      <c r="AA1726"/>
    </row>
    <row r="1727" spans="16:27" x14ac:dyDescent="0.3">
      <c r="P1727"/>
      <c r="AA1727"/>
    </row>
    <row r="1728" spans="16:27" x14ac:dyDescent="0.3">
      <c r="P1728"/>
      <c r="AA1728"/>
    </row>
    <row r="1729" spans="16:27" x14ac:dyDescent="0.3">
      <c r="P1729"/>
      <c r="AA1729"/>
    </row>
    <row r="1730" spans="16:27" x14ac:dyDescent="0.3">
      <c r="P1730"/>
      <c r="AA1730"/>
    </row>
    <row r="1731" spans="16:27" x14ac:dyDescent="0.3">
      <c r="P1731"/>
      <c r="AA1731"/>
    </row>
    <row r="1732" spans="16:27" x14ac:dyDescent="0.3">
      <c r="P1732"/>
      <c r="AA1732"/>
    </row>
    <row r="1733" spans="16:27" x14ac:dyDescent="0.3">
      <c r="P1733"/>
      <c r="AA1733"/>
    </row>
    <row r="1734" spans="16:27" x14ac:dyDescent="0.3">
      <c r="P1734"/>
      <c r="AA1734"/>
    </row>
    <row r="1735" spans="16:27" x14ac:dyDescent="0.3">
      <c r="P1735"/>
      <c r="AA1735"/>
    </row>
    <row r="1736" spans="16:27" x14ac:dyDescent="0.3">
      <c r="P1736"/>
      <c r="AA1736"/>
    </row>
    <row r="1737" spans="16:27" x14ac:dyDescent="0.3">
      <c r="P1737"/>
      <c r="AA1737"/>
    </row>
    <row r="1738" spans="16:27" x14ac:dyDescent="0.3">
      <c r="P1738"/>
      <c r="AA1738"/>
    </row>
    <row r="1739" spans="16:27" x14ac:dyDescent="0.3">
      <c r="P1739"/>
      <c r="AA1739"/>
    </row>
    <row r="1740" spans="16:27" x14ac:dyDescent="0.3">
      <c r="P1740"/>
      <c r="AA1740"/>
    </row>
    <row r="1741" spans="16:27" x14ac:dyDescent="0.3">
      <c r="P1741"/>
      <c r="AA1741"/>
    </row>
    <row r="1742" spans="16:27" x14ac:dyDescent="0.3">
      <c r="P1742"/>
      <c r="AA1742"/>
    </row>
    <row r="1743" spans="16:27" x14ac:dyDescent="0.3">
      <c r="P1743"/>
      <c r="AA1743"/>
    </row>
    <row r="1744" spans="16:27" x14ac:dyDescent="0.3">
      <c r="P1744"/>
      <c r="AA1744"/>
    </row>
    <row r="1745" spans="16:27" x14ac:dyDescent="0.3">
      <c r="P1745"/>
      <c r="AA1745"/>
    </row>
    <row r="1746" spans="16:27" x14ac:dyDescent="0.3">
      <c r="P1746"/>
      <c r="AA1746"/>
    </row>
    <row r="1747" spans="16:27" x14ac:dyDescent="0.3">
      <c r="P1747"/>
      <c r="AA1747"/>
    </row>
    <row r="1748" spans="16:27" x14ac:dyDescent="0.3">
      <c r="P1748"/>
      <c r="AA1748"/>
    </row>
    <row r="1749" spans="16:27" x14ac:dyDescent="0.3">
      <c r="P1749"/>
      <c r="AA1749"/>
    </row>
    <row r="1750" spans="16:27" x14ac:dyDescent="0.3">
      <c r="P1750"/>
      <c r="AA1750"/>
    </row>
    <row r="1751" spans="16:27" x14ac:dyDescent="0.3">
      <c r="P1751"/>
      <c r="AA1751"/>
    </row>
    <row r="1752" spans="16:27" x14ac:dyDescent="0.3">
      <c r="P1752"/>
      <c r="AA1752"/>
    </row>
    <row r="1753" spans="16:27" x14ac:dyDescent="0.3">
      <c r="P1753"/>
      <c r="AA1753"/>
    </row>
    <row r="1754" spans="16:27" x14ac:dyDescent="0.3">
      <c r="P1754"/>
      <c r="AA1754"/>
    </row>
    <row r="1755" spans="16:27" x14ac:dyDescent="0.3">
      <c r="P1755"/>
      <c r="AA1755"/>
    </row>
    <row r="1756" spans="16:27" x14ac:dyDescent="0.3">
      <c r="P1756"/>
      <c r="AA1756"/>
    </row>
    <row r="1757" spans="16:27" x14ac:dyDescent="0.3">
      <c r="P1757"/>
      <c r="AA1757"/>
    </row>
    <row r="1758" spans="16:27" x14ac:dyDescent="0.3">
      <c r="P1758"/>
      <c r="AA1758"/>
    </row>
    <row r="1759" spans="16:27" x14ac:dyDescent="0.3">
      <c r="P1759"/>
      <c r="AA1759"/>
    </row>
    <row r="1760" spans="16:27" x14ac:dyDescent="0.3">
      <c r="P1760"/>
      <c r="AA1760"/>
    </row>
    <row r="1761" spans="16:27" x14ac:dyDescent="0.3">
      <c r="P1761"/>
      <c r="AA1761"/>
    </row>
    <row r="1762" spans="16:27" x14ac:dyDescent="0.3">
      <c r="P1762"/>
      <c r="AA1762"/>
    </row>
    <row r="1763" spans="16:27" x14ac:dyDescent="0.3">
      <c r="P1763"/>
      <c r="AA1763"/>
    </row>
    <row r="1764" spans="16:27" x14ac:dyDescent="0.3">
      <c r="P1764"/>
      <c r="AA1764"/>
    </row>
    <row r="1765" spans="16:27" x14ac:dyDescent="0.3">
      <c r="P1765"/>
      <c r="AA1765"/>
    </row>
    <row r="1766" spans="16:27" x14ac:dyDescent="0.3">
      <c r="P1766"/>
      <c r="AA1766"/>
    </row>
    <row r="1767" spans="16:27" x14ac:dyDescent="0.3">
      <c r="P1767"/>
      <c r="AA1767"/>
    </row>
    <row r="1768" spans="16:27" x14ac:dyDescent="0.3">
      <c r="P1768"/>
      <c r="AA1768"/>
    </row>
    <row r="1769" spans="16:27" x14ac:dyDescent="0.3">
      <c r="P1769"/>
      <c r="AA1769"/>
    </row>
    <row r="1770" spans="16:27" x14ac:dyDescent="0.3">
      <c r="P1770"/>
      <c r="AA1770"/>
    </row>
    <row r="1771" spans="16:27" x14ac:dyDescent="0.3">
      <c r="P1771"/>
      <c r="AA1771"/>
    </row>
    <row r="1772" spans="16:27" x14ac:dyDescent="0.3">
      <c r="P1772"/>
      <c r="AA1772"/>
    </row>
    <row r="1773" spans="16:27" x14ac:dyDescent="0.3">
      <c r="P1773"/>
      <c r="AA1773"/>
    </row>
    <row r="1774" spans="16:27" x14ac:dyDescent="0.3">
      <c r="P1774"/>
      <c r="AA1774"/>
    </row>
    <row r="1775" spans="16:27" x14ac:dyDescent="0.3">
      <c r="P1775"/>
      <c r="AA1775"/>
    </row>
    <row r="1776" spans="16:27" x14ac:dyDescent="0.3">
      <c r="P1776"/>
      <c r="AA1776"/>
    </row>
    <row r="1777" spans="16:27" x14ac:dyDescent="0.3">
      <c r="P1777"/>
      <c r="AA1777"/>
    </row>
    <row r="1778" spans="16:27" x14ac:dyDescent="0.3">
      <c r="P1778"/>
      <c r="AA1778"/>
    </row>
    <row r="1779" spans="16:27" x14ac:dyDescent="0.3">
      <c r="P1779"/>
      <c r="AA1779"/>
    </row>
    <row r="1780" spans="16:27" x14ac:dyDescent="0.3">
      <c r="P1780"/>
      <c r="AA1780"/>
    </row>
    <row r="1781" spans="16:27" x14ac:dyDescent="0.3">
      <c r="P1781"/>
      <c r="AA1781"/>
    </row>
    <row r="1782" spans="16:27" x14ac:dyDescent="0.3">
      <c r="P1782"/>
      <c r="AA1782"/>
    </row>
    <row r="1783" spans="16:27" x14ac:dyDescent="0.3">
      <c r="P1783"/>
      <c r="AA1783"/>
    </row>
    <row r="1784" spans="16:27" x14ac:dyDescent="0.3">
      <c r="P1784"/>
      <c r="AA1784"/>
    </row>
    <row r="1785" spans="16:27" x14ac:dyDescent="0.3">
      <c r="P1785"/>
      <c r="AA1785"/>
    </row>
    <row r="1786" spans="16:27" x14ac:dyDescent="0.3">
      <c r="P1786"/>
      <c r="AA1786"/>
    </row>
    <row r="1787" spans="16:27" x14ac:dyDescent="0.3">
      <c r="P1787"/>
      <c r="AA1787"/>
    </row>
    <row r="1788" spans="16:27" x14ac:dyDescent="0.3">
      <c r="P1788"/>
      <c r="AA1788"/>
    </row>
    <row r="1789" spans="16:27" x14ac:dyDescent="0.3">
      <c r="P1789"/>
      <c r="AA1789"/>
    </row>
    <row r="1790" spans="16:27" x14ac:dyDescent="0.3">
      <c r="P1790"/>
      <c r="AA1790"/>
    </row>
    <row r="1791" spans="16:27" x14ac:dyDescent="0.3">
      <c r="P1791"/>
      <c r="AA1791"/>
    </row>
    <row r="1792" spans="16:27" x14ac:dyDescent="0.3">
      <c r="P1792"/>
      <c r="AA1792"/>
    </row>
    <row r="1793" spans="16:27" x14ac:dyDescent="0.3">
      <c r="P1793"/>
      <c r="AA1793"/>
    </row>
    <row r="1794" spans="16:27" x14ac:dyDescent="0.3">
      <c r="P1794"/>
      <c r="AA1794"/>
    </row>
    <row r="1795" spans="16:27" x14ac:dyDescent="0.3">
      <c r="P1795"/>
      <c r="AA1795"/>
    </row>
    <row r="1796" spans="16:27" x14ac:dyDescent="0.3">
      <c r="P1796"/>
      <c r="AA1796"/>
    </row>
    <row r="1797" spans="16:27" x14ac:dyDescent="0.3">
      <c r="P1797"/>
      <c r="AA1797"/>
    </row>
    <row r="1798" spans="16:27" x14ac:dyDescent="0.3">
      <c r="P1798"/>
      <c r="AA1798"/>
    </row>
    <row r="1799" spans="16:27" x14ac:dyDescent="0.3">
      <c r="P1799"/>
      <c r="AA1799"/>
    </row>
    <row r="1800" spans="16:27" x14ac:dyDescent="0.3">
      <c r="P1800"/>
      <c r="AA1800"/>
    </row>
    <row r="1801" spans="16:27" x14ac:dyDescent="0.3">
      <c r="P1801"/>
      <c r="AA1801"/>
    </row>
    <row r="1802" spans="16:27" x14ac:dyDescent="0.3">
      <c r="P1802"/>
      <c r="AA1802"/>
    </row>
    <row r="1803" spans="16:27" x14ac:dyDescent="0.3">
      <c r="P1803"/>
      <c r="AA1803"/>
    </row>
    <row r="1804" spans="16:27" x14ac:dyDescent="0.3">
      <c r="P1804"/>
      <c r="AA1804"/>
    </row>
    <row r="1805" spans="16:27" x14ac:dyDescent="0.3">
      <c r="P1805"/>
      <c r="AA1805"/>
    </row>
    <row r="1806" spans="16:27" x14ac:dyDescent="0.3">
      <c r="P1806"/>
      <c r="AA1806"/>
    </row>
    <row r="1807" spans="16:27" x14ac:dyDescent="0.3">
      <c r="P1807"/>
      <c r="AA1807"/>
    </row>
    <row r="1808" spans="16:27" x14ac:dyDescent="0.3">
      <c r="P1808"/>
      <c r="AA1808"/>
    </row>
    <row r="1809" spans="16:27" x14ac:dyDescent="0.3">
      <c r="P1809"/>
      <c r="AA1809"/>
    </row>
    <row r="1810" spans="16:27" x14ac:dyDescent="0.3">
      <c r="P1810"/>
      <c r="AA1810"/>
    </row>
    <row r="1811" spans="16:27" x14ac:dyDescent="0.3">
      <c r="P1811"/>
      <c r="AA1811"/>
    </row>
    <row r="1812" spans="16:27" x14ac:dyDescent="0.3">
      <c r="P1812"/>
      <c r="AA1812"/>
    </row>
    <row r="1813" spans="16:27" x14ac:dyDescent="0.3">
      <c r="P1813"/>
      <c r="AA1813"/>
    </row>
    <row r="1814" spans="16:27" x14ac:dyDescent="0.3">
      <c r="P1814"/>
      <c r="AA1814"/>
    </row>
    <row r="1815" spans="16:27" x14ac:dyDescent="0.3">
      <c r="P1815"/>
      <c r="AA1815"/>
    </row>
    <row r="1816" spans="16:27" x14ac:dyDescent="0.3">
      <c r="P1816"/>
      <c r="AA1816"/>
    </row>
    <row r="1817" spans="16:27" x14ac:dyDescent="0.3">
      <c r="P1817"/>
      <c r="AA1817"/>
    </row>
    <row r="1818" spans="16:27" x14ac:dyDescent="0.3">
      <c r="P1818"/>
      <c r="AA1818"/>
    </row>
    <row r="1819" spans="16:27" x14ac:dyDescent="0.3">
      <c r="P1819"/>
      <c r="AA1819"/>
    </row>
    <row r="1820" spans="16:27" x14ac:dyDescent="0.3">
      <c r="P1820"/>
      <c r="AA1820"/>
    </row>
    <row r="1821" spans="16:27" x14ac:dyDescent="0.3">
      <c r="P1821"/>
      <c r="AA1821"/>
    </row>
    <row r="1822" spans="16:27" x14ac:dyDescent="0.3">
      <c r="P1822"/>
      <c r="AA1822"/>
    </row>
    <row r="1823" spans="16:27" x14ac:dyDescent="0.3">
      <c r="P1823"/>
      <c r="AA1823"/>
    </row>
    <row r="1824" spans="16:27" x14ac:dyDescent="0.3">
      <c r="P1824"/>
      <c r="AA1824"/>
    </row>
    <row r="1825" spans="16:27" x14ac:dyDescent="0.3">
      <c r="P1825"/>
      <c r="AA1825"/>
    </row>
    <row r="1826" spans="16:27" x14ac:dyDescent="0.3">
      <c r="P1826"/>
      <c r="AA1826"/>
    </row>
    <row r="1827" spans="16:27" x14ac:dyDescent="0.3">
      <c r="P1827"/>
      <c r="AA1827"/>
    </row>
    <row r="1828" spans="16:27" x14ac:dyDescent="0.3">
      <c r="P1828"/>
      <c r="AA1828"/>
    </row>
    <row r="1829" spans="16:27" x14ac:dyDescent="0.3">
      <c r="P1829"/>
      <c r="AA1829"/>
    </row>
    <row r="1830" spans="16:27" x14ac:dyDescent="0.3">
      <c r="P1830"/>
      <c r="AA1830"/>
    </row>
    <row r="1831" spans="16:27" x14ac:dyDescent="0.3">
      <c r="P1831"/>
      <c r="AA1831"/>
    </row>
    <row r="1832" spans="16:27" x14ac:dyDescent="0.3">
      <c r="P1832"/>
      <c r="AA1832"/>
    </row>
    <row r="1833" spans="16:27" x14ac:dyDescent="0.3">
      <c r="P1833"/>
      <c r="AA1833"/>
    </row>
    <row r="1834" spans="16:27" x14ac:dyDescent="0.3">
      <c r="P1834"/>
      <c r="AA1834"/>
    </row>
    <row r="1835" spans="16:27" x14ac:dyDescent="0.3">
      <c r="P1835"/>
      <c r="AA1835"/>
    </row>
    <row r="1836" spans="16:27" x14ac:dyDescent="0.3">
      <c r="P1836"/>
      <c r="AA1836"/>
    </row>
    <row r="1837" spans="16:27" x14ac:dyDescent="0.3">
      <c r="P1837"/>
      <c r="AA1837"/>
    </row>
    <row r="1838" spans="16:27" x14ac:dyDescent="0.3">
      <c r="P1838"/>
      <c r="AA1838"/>
    </row>
    <row r="1839" spans="16:27" x14ac:dyDescent="0.3">
      <c r="P1839"/>
      <c r="AA1839"/>
    </row>
    <row r="1840" spans="16:27" x14ac:dyDescent="0.3">
      <c r="P1840"/>
      <c r="AA1840"/>
    </row>
    <row r="1841" spans="16:27" x14ac:dyDescent="0.3">
      <c r="P1841"/>
      <c r="AA1841"/>
    </row>
    <row r="1842" spans="16:27" x14ac:dyDescent="0.3">
      <c r="P1842"/>
      <c r="AA1842"/>
    </row>
    <row r="1843" spans="16:27" x14ac:dyDescent="0.3">
      <c r="P1843"/>
      <c r="AA1843"/>
    </row>
    <row r="1844" spans="16:27" x14ac:dyDescent="0.3">
      <c r="P1844"/>
      <c r="AA1844"/>
    </row>
    <row r="1845" spans="16:27" x14ac:dyDescent="0.3">
      <c r="P1845"/>
      <c r="AA1845"/>
    </row>
    <row r="1846" spans="16:27" x14ac:dyDescent="0.3">
      <c r="P1846"/>
      <c r="AA1846"/>
    </row>
    <row r="1847" spans="16:27" x14ac:dyDescent="0.3">
      <c r="P1847"/>
      <c r="AA1847"/>
    </row>
    <row r="1848" spans="16:27" x14ac:dyDescent="0.3">
      <c r="P1848"/>
      <c r="AA1848"/>
    </row>
    <row r="1849" spans="16:27" x14ac:dyDescent="0.3">
      <c r="P1849"/>
      <c r="AA1849"/>
    </row>
    <row r="1850" spans="16:27" x14ac:dyDescent="0.3">
      <c r="P1850"/>
      <c r="AA1850"/>
    </row>
    <row r="1851" spans="16:27" x14ac:dyDescent="0.3">
      <c r="P1851"/>
      <c r="AA1851"/>
    </row>
    <row r="1852" spans="16:27" x14ac:dyDescent="0.3">
      <c r="P1852"/>
      <c r="AA1852"/>
    </row>
    <row r="1853" spans="16:27" x14ac:dyDescent="0.3">
      <c r="P1853"/>
      <c r="AA1853"/>
    </row>
    <row r="1854" spans="16:27" x14ac:dyDescent="0.3">
      <c r="P1854"/>
      <c r="AA1854"/>
    </row>
    <row r="1855" spans="16:27" x14ac:dyDescent="0.3">
      <c r="P1855"/>
      <c r="AA1855"/>
    </row>
    <row r="1856" spans="16:27" x14ac:dyDescent="0.3">
      <c r="P1856"/>
      <c r="AA1856"/>
    </row>
    <row r="1857" spans="16:27" x14ac:dyDescent="0.3">
      <c r="P1857"/>
      <c r="AA1857"/>
    </row>
    <row r="1858" spans="16:27" x14ac:dyDescent="0.3">
      <c r="P1858"/>
      <c r="AA1858"/>
    </row>
    <row r="1859" spans="16:27" x14ac:dyDescent="0.3">
      <c r="P1859"/>
      <c r="AA1859"/>
    </row>
    <row r="1860" spans="16:27" x14ac:dyDescent="0.3">
      <c r="P1860"/>
      <c r="AA1860"/>
    </row>
    <row r="1861" spans="16:27" x14ac:dyDescent="0.3">
      <c r="P1861"/>
      <c r="AA1861"/>
    </row>
    <row r="1862" spans="16:27" x14ac:dyDescent="0.3">
      <c r="P1862"/>
      <c r="AA1862"/>
    </row>
    <row r="1863" spans="16:27" x14ac:dyDescent="0.3">
      <c r="P1863"/>
      <c r="AA1863"/>
    </row>
    <row r="1864" spans="16:27" x14ac:dyDescent="0.3">
      <c r="P1864"/>
      <c r="AA1864"/>
    </row>
    <row r="1865" spans="16:27" x14ac:dyDescent="0.3">
      <c r="P1865"/>
      <c r="AA1865"/>
    </row>
    <row r="1866" spans="16:27" x14ac:dyDescent="0.3">
      <c r="P1866"/>
      <c r="AA1866"/>
    </row>
    <row r="1867" spans="16:27" x14ac:dyDescent="0.3">
      <c r="P1867"/>
      <c r="AA1867"/>
    </row>
    <row r="1868" spans="16:27" x14ac:dyDescent="0.3">
      <c r="P1868"/>
      <c r="AA1868"/>
    </row>
    <row r="1869" spans="16:27" x14ac:dyDescent="0.3">
      <c r="P1869"/>
      <c r="AA1869"/>
    </row>
    <row r="1870" spans="16:27" x14ac:dyDescent="0.3">
      <c r="P1870"/>
      <c r="AA1870"/>
    </row>
    <row r="1871" spans="16:27" x14ac:dyDescent="0.3">
      <c r="P1871"/>
      <c r="AA1871"/>
    </row>
    <row r="1872" spans="16:27" x14ac:dyDescent="0.3">
      <c r="P1872"/>
      <c r="AA1872"/>
    </row>
    <row r="1873" spans="16:27" x14ac:dyDescent="0.3">
      <c r="P1873"/>
      <c r="AA1873"/>
    </row>
    <row r="1874" spans="16:27" x14ac:dyDescent="0.3">
      <c r="P1874"/>
      <c r="AA1874"/>
    </row>
    <row r="1875" spans="16:27" x14ac:dyDescent="0.3">
      <c r="P1875"/>
      <c r="AA1875"/>
    </row>
    <row r="1876" spans="16:27" x14ac:dyDescent="0.3">
      <c r="P1876"/>
      <c r="AA1876"/>
    </row>
    <row r="1877" spans="16:27" x14ac:dyDescent="0.3">
      <c r="P1877"/>
      <c r="AA1877"/>
    </row>
    <row r="1878" spans="16:27" x14ac:dyDescent="0.3">
      <c r="P1878"/>
      <c r="AA1878"/>
    </row>
    <row r="1879" spans="16:27" x14ac:dyDescent="0.3">
      <c r="P1879"/>
      <c r="AA1879"/>
    </row>
    <row r="1880" spans="16:27" x14ac:dyDescent="0.3">
      <c r="P1880"/>
      <c r="AA1880"/>
    </row>
    <row r="1881" spans="16:27" x14ac:dyDescent="0.3">
      <c r="P1881"/>
      <c r="AA1881"/>
    </row>
    <row r="1882" spans="16:27" x14ac:dyDescent="0.3">
      <c r="P1882"/>
      <c r="AA1882"/>
    </row>
    <row r="1883" spans="16:27" x14ac:dyDescent="0.3">
      <c r="P1883"/>
      <c r="AA1883"/>
    </row>
    <row r="1884" spans="16:27" x14ac:dyDescent="0.3">
      <c r="P1884"/>
      <c r="AA1884"/>
    </row>
    <row r="1885" spans="16:27" x14ac:dyDescent="0.3">
      <c r="P1885"/>
      <c r="AA1885"/>
    </row>
    <row r="1886" spans="16:27" x14ac:dyDescent="0.3">
      <c r="P1886"/>
      <c r="AA1886"/>
    </row>
    <row r="1887" spans="16:27" x14ac:dyDescent="0.3">
      <c r="P1887"/>
      <c r="AA1887"/>
    </row>
    <row r="1888" spans="16:27" x14ac:dyDescent="0.3">
      <c r="P1888"/>
      <c r="AA1888"/>
    </row>
    <row r="1889" spans="16:27" x14ac:dyDescent="0.3">
      <c r="P1889"/>
      <c r="AA1889"/>
    </row>
    <row r="1890" spans="16:27" x14ac:dyDescent="0.3">
      <c r="P1890"/>
      <c r="AA1890"/>
    </row>
    <row r="1891" spans="16:27" x14ac:dyDescent="0.3">
      <c r="P1891"/>
      <c r="AA1891"/>
    </row>
    <row r="1892" spans="16:27" x14ac:dyDescent="0.3">
      <c r="P1892"/>
      <c r="AA1892"/>
    </row>
    <row r="1893" spans="16:27" x14ac:dyDescent="0.3">
      <c r="P1893"/>
      <c r="AA1893"/>
    </row>
    <row r="1894" spans="16:27" x14ac:dyDescent="0.3">
      <c r="P1894"/>
      <c r="AA1894"/>
    </row>
    <row r="1895" spans="16:27" x14ac:dyDescent="0.3">
      <c r="P1895"/>
      <c r="AA1895"/>
    </row>
    <row r="1896" spans="16:27" x14ac:dyDescent="0.3">
      <c r="P1896"/>
      <c r="AA1896"/>
    </row>
    <row r="1897" spans="16:27" x14ac:dyDescent="0.3">
      <c r="P1897"/>
      <c r="AA1897"/>
    </row>
    <row r="1898" spans="16:27" x14ac:dyDescent="0.3">
      <c r="P1898"/>
      <c r="AA1898"/>
    </row>
    <row r="1899" spans="16:27" x14ac:dyDescent="0.3">
      <c r="P1899"/>
      <c r="AA1899"/>
    </row>
    <row r="1900" spans="16:27" x14ac:dyDescent="0.3">
      <c r="P1900"/>
      <c r="AA1900"/>
    </row>
    <row r="1901" spans="16:27" x14ac:dyDescent="0.3">
      <c r="P1901"/>
      <c r="AA1901"/>
    </row>
    <row r="1902" spans="16:27" x14ac:dyDescent="0.3">
      <c r="P1902"/>
      <c r="AA1902"/>
    </row>
    <row r="1903" spans="16:27" x14ac:dyDescent="0.3">
      <c r="P1903"/>
      <c r="AA1903"/>
    </row>
    <row r="1904" spans="16:27" x14ac:dyDescent="0.3">
      <c r="P1904"/>
      <c r="AA1904"/>
    </row>
    <row r="1905" spans="16:27" x14ac:dyDescent="0.3">
      <c r="P1905"/>
      <c r="AA1905"/>
    </row>
    <row r="1906" spans="16:27" x14ac:dyDescent="0.3">
      <c r="P1906"/>
      <c r="AA1906"/>
    </row>
    <row r="1907" spans="16:27" x14ac:dyDescent="0.3">
      <c r="P1907"/>
      <c r="AA1907"/>
    </row>
    <row r="1908" spans="16:27" x14ac:dyDescent="0.3">
      <c r="P1908"/>
      <c r="AA1908"/>
    </row>
    <row r="1909" spans="16:27" x14ac:dyDescent="0.3">
      <c r="P1909"/>
      <c r="AA1909"/>
    </row>
    <row r="1910" spans="16:27" x14ac:dyDescent="0.3">
      <c r="P1910"/>
      <c r="AA1910"/>
    </row>
    <row r="1911" spans="16:27" x14ac:dyDescent="0.3">
      <c r="P1911"/>
      <c r="AA1911"/>
    </row>
    <row r="1912" spans="16:27" x14ac:dyDescent="0.3">
      <c r="P1912"/>
      <c r="AA1912"/>
    </row>
    <row r="1913" spans="16:27" x14ac:dyDescent="0.3">
      <c r="P1913"/>
      <c r="AA1913"/>
    </row>
    <row r="1914" spans="16:27" x14ac:dyDescent="0.3">
      <c r="P1914"/>
      <c r="AA1914"/>
    </row>
    <row r="1915" spans="16:27" x14ac:dyDescent="0.3">
      <c r="P1915"/>
      <c r="AA1915"/>
    </row>
    <row r="1916" spans="16:27" x14ac:dyDescent="0.3">
      <c r="P1916"/>
      <c r="AA1916"/>
    </row>
    <row r="1917" spans="16:27" x14ac:dyDescent="0.3">
      <c r="P1917"/>
      <c r="AA1917"/>
    </row>
    <row r="1918" spans="16:27" x14ac:dyDescent="0.3">
      <c r="P1918"/>
      <c r="AA1918"/>
    </row>
    <row r="1919" spans="16:27" x14ac:dyDescent="0.3">
      <c r="P1919"/>
      <c r="AA1919"/>
    </row>
    <row r="1920" spans="16:27" x14ac:dyDescent="0.3">
      <c r="P1920"/>
      <c r="AA1920"/>
    </row>
    <row r="1921" spans="16:27" x14ac:dyDescent="0.3">
      <c r="P1921"/>
      <c r="AA1921"/>
    </row>
    <row r="1922" spans="16:27" x14ac:dyDescent="0.3">
      <c r="P1922"/>
      <c r="AA1922"/>
    </row>
    <row r="1923" spans="16:27" x14ac:dyDescent="0.3">
      <c r="P1923"/>
      <c r="AA1923"/>
    </row>
    <row r="1924" spans="16:27" x14ac:dyDescent="0.3">
      <c r="P1924"/>
      <c r="AA1924"/>
    </row>
    <row r="1925" spans="16:27" x14ac:dyDescent="0.3">
      <c r="P1925"/>
      <c r="AA1925"/>
    </row>
    <row r="1926" spans="16:27" x14ac:dyDescent="0.3">
      <c r="P1926"/>
      <c r="AA1926"/>
    </row>
    <row r="1927" spans="16:27" x14ac:dyDescent="0.3">
      <c r="P1927"/>
      <c r="AA1927"/>
    </row>
    <row r="1928" spans="16:27" x14ac:dyDescent="0.3">
      <c r="P1928"/>
      <c r="AA1928"/>
    </row>
    <row r="1929" spans="16:27" x14ac:dyDescent="0.3">
      <c r="P1929"/>
      <c r="AA1929"/>
    </row>
    <row r="1930" spans="16:27" x14ac:dyDescent="0.3">
      <c r="P1930"/>
      <c r="AA1930"/>
    </row>
    <row r="1931" spans="16:27" x14ac:dyDescent="0.3">
      <c r="P1931"/>
      <c r="AA1931"/>
    </row>
    <row r="1932" spans="16:27" x14ac:dyDescent="0.3">
      <c r="P1932"/>
      <c r="AA1932"/>
    </row>
    <row r="1933" spans="16:27" x14ac:dyDescent="0.3">
      <c r="P1933"/>
      <c r="AA1933"/>
    </row>
    <row r="1934" spans="16:27" x14ac:dyDescent="0.3">
      <c r="P1934"/>
      <c r="AA1934"/>
    </row>
    <row r="1935" spans="16:27" x14ac:dyDescent="0.3">
      <c r="P1935"/>
      <c r="AA1935"/>
    </row>
    <row r="1936" spans="16:27" x14ac:dyDescent="0.3">
      <c r="P1936"/>
      <c r="AA1936"/>
    </row>
    <row r="1937" spans="16:27" x14ac:dyDescent="0.3">
      <c r="P1937"/>
      <c r="AA1937"/>
    </row>
    <row r="1938" spans="16:27" x14ac:dyDescent="0.3">
      <c r="P1938"/>
      <c r="AA1938"/>
    </row>
    <row r="1939" spans="16:27" x14ac:dyDescent="0.3">
      <c r="P1939"/>
      <c r="AA1939"/>
    </row>
    <row r="1940" spans="16:27" x14ac:dyDescent="0.3">
      <c r="P1940"/>
      <c r="AA1940"/>
    </row>
    <row r="1941" spans="16:27" x14ac:dyDescent="0.3">
      <c r="P1941"/>
      <c r="AA1941"/>
    </row>
    <row r="1942" spans="16:27" x14ac:dyDescent="0.3">
      <c r="P1942"/>
      <c r="AA1942"/>
    </row>
    <row r="1943" spans="16:27" x14ac:dyDescent="0.3">
      <c r="P1943"/>
      <c r="AA1943"/>
    </row>
    <row r="1944" spans="16:27" x14ac:dyDescent="0.3">
      <c r="P1944"/>
      <c r="AA1944"/>
    </row>
    <row r="1945" spans="16:27" x14ac:dyDescent="0.3">
      <c r="P1945"/>
      <c r="AA1945"/>
    </row>
    <row r="1946" spans="16:27" x14ac:dyDescent="0.3">
      <c r="P1946"/>
      <c r="AA1946"/>
    </row>
    <row r="1947" spans="16:27" x14ac:dyDescent="0.3">
      <c r="P1947"/>
      <c r="AA1947"/>
    </row>
    <row r="1948" spans="16:27" x14ac:dyDescent="0.3">
      <c r="P1948"/>
      <c r="AA1948"/>
    </row>
    <row r="1949" spans="16:27" x14ac:dyDescent="0.3">
      <c r="P1949"/>
      <c r="AA1949"/>
    </row>
    <row r="1950" spans="16:27" x14ac:dyDescent="0.3">
      <c r="P1950"/>
      <c r="AA1950"/>
    </row>
    <row r="1951" spans="16:27" x14ac:dyDescent="0.3">
      <c r="P1951"/>
      <c r="AA1951"/>
    </row>
    <row r="1952" spans="16:27" x14ac:dyDescent="0.3">
      <c r="P1952"/>
      <c r="AA1952"/>
    </row>
    <row r="1953" spans="16:27" x14ac:dyDescent="0.3">
      <c r="P1953"/>
      <c r="AA1953"/>
    </row>
    <row r="1954" spans="16:27" x14ac:dyDescent="0.3">
      <c r="P1954"/>
      <c r="AA1954"/>
    </row>
    <row r="1955" spans="16:27" x14ac:dyDescent="0.3">
      <c r="P1955"/>
      <c r="AA1955"/>
    </row>
    <row r="1956" spans="16:27" x14ac:dyDescent="0.3">
      <c r="P1956"/>
      <c r="AA1956"/>
    </row>
    <row r="1957" spans="16:27" x14ac:dyDescent="0.3">
      <c r="P1957"/>
      <c r="AA1957"/>
    </row>
    <row r="1958" spans="16:27" x14ac:dyDescent="0.3">
      <c r="P1958"/>
      <c r="AA1958"/>
    </row>
    <row r="1959" spans="16:27" x14ac:dyDescent="0.3">
      <c r="P1959"/>
      <c r="AA1959"/>
    </row>
    <row r="1960" spans="16:27" x14ac:dyDescent="0.3">
      <c r="P1960"/>
      <c r="AA1960"/>
    </row>
    <row r="1961" spans="16:27" x14ac:dyDescent="0.3">
      <c r="P1961"/>
      <c r="AA1961"/>
    </row>
    <row r="1962" spans="16:27" x14ac:dyDescent="0.3">
      <c r="P1962"/>
      <c r="AA1962"/>
    </row>
    <row r="1963" spans="16:27" x14ac:dyDescent="0.3">
      <c r="P1963"/>
      <c r="AA1963"/>
    </row>
    <row r="1964" spans="16:27" x14ac:dyDescent="0.3">
      <c r="P1964"/>
      <c r="AA1964"/>
    </row>
    <row r="1965" spans="16:27" x14ac:dyDescent="0.3">
      <c r="P1965"/>
      <c r="AA1965"/>
    </row>
    <row r="1966" spans="16:27" x14ac:dyDescent="0.3">
      <c r="P1966"/>
      <c r="AA1966"/>
    </row>
    <row r="1967" spans="16:27" x14ac:dyDescent="0.3">
      <c r="P1967"/>
      <c r="AA1967"/>
    </row>
    <row r="1968" spans="16:27" x14ac:dyDescent="0.3">
      <c r="P1968"/>
      <c r="AA1968"/>
    </row>
    <row r="1969" spans="16:27" x14ac:dyDescent="0.3">
      <c r="P1969"/>
      <c r="AA1969"/>
    </row>
    <row r="1970" spans="16:27" x14ac:dyDescent="0.3">
      <c r="P1970"/>
      <c r="AA1970"/>
    </row>
    <row r="1971" spans="16:27" x14ac:dyDescent="0.3">
      <c r="P1971"/>
      <c r="AA1971"/>
    </row>
    <row r="1972" spans="16:27" x14ac:dyDescent="0.3">
      <c r="P1972"/>
      <c r="AA1972"/>
    </row>
    <row r="1973" spans="16:27" x14ac:dyDescent="0.3">
      <c r="P1973"/>
      <c r="AA1973"/>
    </row>
    <row r="1974" spans="16:27" x14ac:dyDescent="0.3">
      <c r="P1974"/>
      <c r="AA1974"/>
    </row>
    <row r="1975" spans="16:27" x14ac:dyDescent="0.3">
      <c r="P1975"/>
      <c r="AA1975"/>
    </row>
    <row r="1976" spans="16:27" x14ac:dyDescent="0.3">
      <c r="P1976"/>
      <c r="AA1976"/>
    </row>
    <row r="1977" spans="16:27" x14ac:dyDescent="0.3">
      <c r="P1977"/>
      <c r="AA1977"/>
    </row>
    <row r="1978" spans="16:27" x14ac:dyDescent="0.3">
      <c r="P1978"/>
      <c r="AA1978"/>
    </row>
    <row r="1979" spans="16:27" x14ac:dyDescent="0.3">
      <c r="P1979"/>
      <c r="AA1979"/>
    </row>
    <row r="1980" spans="16:27" x14ac:dyDescent="0.3">
      <c r="P1980"/>
      <c r="AA1980"/>
    </row>
    <row r="1981" spans="16:27" x14ac:dyDescent="0.3">
      <c r="P1981"/>
      <c r="AA1981"/>
    </row>
    <row r="1982" spans="16:27" x14ac:dyDescent="0.3">
      <c r="P1982"/>
      <c r="AA1982"/>
    </row>
    <row r="1983" spans="16:27" x14ac:dyDescent="0.3">
      <c r="P1983"/>
      <c r="AA1983"/>
    </row>
    <row r="1984" spans="16:27" x14ac:dyDescent="0.3">
      <c r="P1984"/>
      <c r="AA1984"/>
    </row>
    <row r="1985" spans="16:27" x14ac:dyDescent="0.3">
      <c r="P1985"/>
      <c r="AA1985"/>
    </row>
    <row r="1986" spans="16:27" x14ac:dyDescent="0.3">
      <c r="P1986"/>
      <c r="AA1986"/>
    </row>
    <row r="1987" spans="16:27" x14ac:dyDescent="0.3">
      <c r="P1987"/>
      <c r="AA1987"/>
    </row>
    <row r="1988" spans="16:27" x14ac:dyDescent="0.3">
      <c r="P1988"/>
      <c r="AA1988"/>
    </row>
    <row r="1989" spans="16:27" x14ac:dyDescent="0.3">
      <c r="P1989"/>
      <c r="AA1989"/>
    </row>
    <row r="1990" spans="16:27" x14ac:dyDescent="0.3">
      <c r="P1990"/>
      <c r="AA1990"/>
    </row>
    <row r="1991" spans="16:27" x14ac:dyDescent="0.3">
      <c r="P1991"/>
      <c r="AA1991"/>
    </row>
    <row r="1992" spans="16:27" x14ac:dyDescent="0.3">
      <c r="P1992"/>
      <c r="AA1992"/>
    </row>
    <row r="1993" spans="16:27" x14ac:dyDescent="0.3">
      <c r="P1993"/>
      <c r="AA1993"/>
    </row>
    <row r="1994" spans="16:27" x14ac:dyDescent="0.3">
      <c r="P1994"/>
      <c r="AA1994"/>
    </row>
    <row r="1995" spans="16:27" x14ac:dyDescent="0.3">
      <c r="P1995"/>
      <c r="AA1995"/>
    </row>
    <row r="1996" spans="16:27" x14ac:dyDescent="0.3">
      <c r="P1996"/>
      <c r="AA1996"/>
    </row>
    <row r="1997" spans="16:27" x14ac:dyDescent="0.3">
      <c r="P1997"/>
      <c r="AA1997"/>
    </row>
    <row r="1998" spans="16:27" x14ac:dyDescent="0.3">
      <c r="P1998"/>
      <c r="AA1998"/>
    </row>
    <row r="1999" spans="16:27" x14ac:dyDescent="0.3">
      <c r="P1999"/>
      <c r="AA1999"/>
    </row>
    <row r="2000" spans="16:27" x14ac:dyDescent="0.3">
      <c r="P2000"/>
      <c r="AA2000"/>
    </row>
    <row r="2001" spans="16:27" x14ac:dyDescent="0.3">
      <c r="P2001"/>
      <c r="AA2001"/>
    </row>
    <row r="2002" spans="16:27" x14ac:dyDescent="0.3">
      <c r="P2002"/>
      <c r="AA2002"/>
    </row>
    <row r="2003" spans="16:27" x14ac:dyDescent="0.3">
      <c r="P2003"/>
      <c r="AA2003"/>
    </row>
    <row r="2004" spans="16:27" x14ac:dyDescent="0.3">
      <c r="P2004"/>
      <c r="AA2004"/>
    </row>
    <row r="2005" spans="16:27" x14ac:dyDescent="0.3">
      <c r="P2005"/>
      <c r="AA2005"/>
    </row>
    <row r="2006" spans="16:27" x14ac:dyDescent="0.3">
      <c r="P2006"/>
      <c r="AA2006"/>
    </row>
    <row r="2007" spans="16:27" x14ac:dyDescent="0.3">
      <c r="P2007"/>
      <c r="AA2007"/>
    </row>
    <row r="2008" spans="16:27" x14ac:dyDescent="0.3">
      <c r="P2008"/>
      <c r="AA2008"/>
    </row>
    <row r="2009" spans="16:27" x14ac:dyDescent="0.3">
      <c r="P2009"/>
      <c r="AA2009"/>
    </row>
    <row r="2010" spans="16:27" x14ac:dyDescent="0.3">
      <c r="P2010"/>
      <c r="AA2010"/>
    </row>
    <row r="2011" spans="16:27" x14ac:dyDescent="0.3">
      <c r="P2011"/>
      <c r="AA2011"/>
    </row>
    <row r="2012" spans="16:27" x14ac:dyDescent="0.3">
      <c r="P2012"/>
      <c r="AA2012"/>
    </row>
    <row r="2013" spans="16:27" x14ac:dyDescent="0.3">
      <c r="P2013"/>
      <c r="AA2013"/>
    </row>
    <row r="2014" spans="16:27" x14ac:dyDescent="0.3">
      <c r="P2014"/>
      <c r="AA2014"/>
    </row>
    <row r="2015" spans="16:27" x14ac:dyDescent="0.3">
      <c r="P2015"/>
      <c r="AA2015"/>
    </row>
    <row r="2016" spans="16:27" x14ac:dyDescent="0.3">
      <c r="P2016"/>
      <c r="AA2016"/>
    </row>
    <row r="2017" spans="16:27" x14ac:dyDescent="0.3">
      <c r="P2017"/>
      <c r="AA2017"/>
    </row>
    <row r="2018" spans="16:27" x14ac:dyDescent="0.3">
      <c r="P2018"/>
      <c r="AA2018"/>
    </row>
    <row r="2019" spans="16:27" x14ac:dyDescent="0.3">
      <c r="P2019"/>
      <c r="AA2019"/>
    </row>
    <row r="2020" spans="16:27" x14ac:dyDescent="0.3">
      <c r="P2020"/>
      <c r="AA2020"/>
    </row>
    <row r="2021" spans="16:27" x14ac:dyDescent="0.3">
      <c r="P2021"/>
      <c r="AA2021"/>
    </row>
    <row r="2022" spans="16:27" x14ac:dyDescent="0.3">
      <c r="P2022"/>
      <c r="AA2022"/>
    </row>
    <row r="2023" spans="16:27" x14ac:dyDescent="0.3">
      <c r="P2023"/>
      <c r="AA2023"/>
    </row>
    <row r="2024" spans="16:27" x14ac:dyDescent="0.3">
      <c r="P2024"/>
      <c r="AA2024"/>
    </row>
    <row r="2025" spans="16:27" x14ac:dyDescent="0.3">
      <c r="P2025"/>
      <c r="AA2025"/>
    </row>
    <row r="2026" spans="16:27" x14ac:dyDescent="0.3">
      <c r="P2026"/>
      <c r="AA2026"/>
    </row>
    <row r="2027" spans="16:27" x14ac:dyDescent="0.3">
      <c r="P2027"/>
      <c r="AA2027"/>
    </row>
    <row r="2028" spans="16:27" x14ac:dyDescent="0.3">
      <c r="P2028"/>
      <c r="AA2028"/>
    </row>
    <row r="2029" spans="16:27" x14ac:dyDescent="0.3">
      <c r="P2029"/>
      <c r="AA2029"/>
    </row>
    <row r="2030" spans="16:27" x14ac:dyDescent="0.3">
      <c r="P2030"/>
      <c r="AA2030"/>
    </row>
    <row r="2031" spans="16:27" x14ac:dyDescent="0.3">
      <c r="P2031"/>
      <c r="AA2031"/>
    </row>
    <row r="2032" spans="16:27" x14ac:dyDescent="0.3">
      <c r="P2032"/>
      <c r="AA2032"/>
    </row>
    <row r="2033" spans="16:27" x14ac:dyDescent="0.3">
      <c r="P2033"/>
      <c r="AA2033"/>
    </row>
    <row r="2034" spans="16:27" x14ac:dyDescent="0.3">
      <c r="P2034"/>
      <c r="AA2034"/>
    </row>
    <row r="2035" spans="16:27" x14ac:dyDescent="0.3">
      <c r="P2035"/>
      <c r="AA2035"/>
    </row>
    <row r="2036" spans="16:27" x14ac:dyDescent="0.3">
      <c r="P2036"/>
      <c r="AA2036"/>
    </row>
    <row r="2037" spans="16:27" x14ac:dyDescent="0.3">
      <c r="P2037"/>
      <c r="AA2037"/>
    </row>
    <row r="2038" spans="16:27" x14ac:dyDescent="0.3">
      <c r="P2038"/>
      <c r="AA2038"/>
    </row>
    <row r="2039" spans="16:27" x14ac:dyDescent="0.3">
      <c r="P2039"/>
      <c r="AA2039"/>
    </row>
    <row r="2040" spans="16:27" x14ac:dyDescent="0.3">
      <c r="P2040"/>
      <c r="AA2040"/>
    </row>
    <row r="2041" spans="16:27" x14ac:dyDescent="0.3">
      <c r="P2041"/>
      <c r="AA2041"/>
    </row>
    <row r="2042" spans="16:27" x14ac:dyDescent="0.3">
      <c r="P2042"/>
      <c r="AA2042"/>
    </row>
    <row r="2043" spans="16:27" x14ac:dyDescent="0.3">
      <c r="P2043"/>
      <c r="AA2043"/>
    </row>
    <row r="2044" spans="16:27" x14ac:dyDescent="0.3">
      <c r="P2044"/>
      <c r="AA2044"/>
    </row>
    <row r="2045" spans="16:27" x14ac:dyDescent="0.3">
      <c r="P2045"/>
      <c r="AA2045"/>
    </row>
    <row r="2046" spans="16:27" x14ac:dyDescent="0.3">
      <c r="P2046"/>
      <c r="AA2046"/>
    </row>
    <row r="2047" spans="16:27" x14ac:dyDescent="0.3">
      <c r="P2047"/>
      <c r="AA2047"/>
    </row>
    <row r="2048" spans="16:27" x14ac:dyDescent="0.3">
      <c r="P2048"/>
      <c r="AA2048"/>
    </row>
    <row r="2049" spans="16:27" x14ac:dyDescent="0.3">
      <c r="P2049"/>
      <c r="AA2049"/>
    </row>
    <row r="2050" spans="16:27" x14ac:dyDescent="0.3">
      <c r="P2050"/>
      <c r="AA2050"/>
    </row>
    <row r="2051" spans="16:27" x14ac:dyDescent="0.3">
      <c r="P2051"/>
      <c r="AA2051"/>
    </row>
    <row r="2052" spans="16:27" x14ac:dyDescent="0.3">
      <c r="P2052"/>
      <c r="AA2052"/>
    </row>
    <row r="2053" spans="16:27" x14ac:dyDescent="0.3">
      <c r="P2053"/>
      <c r="AA2053"/>
    </row>
    <row r="2054" spans="16:27" x14ac:dyDescent="0.3">
      <c r="P2054"/>
      <c r="AA2054"/>
    </row>
    <row r="2055" spans="16:27" x14ac:dyDescent="0.3">
      <c r="P2055"/>
      <c r="AA2055"/>
    </row>
    <row r="2056" spans="16:27" x14ac:dyDescent="0.3">
      <c r="P2056"/>
      <c r="AA2056"/>
    </row>
    <row r="2057" spans="16:27" x14ac:dyDescent="0.3">
      <c r="P2057"/>
      <c r="AA2057"/>
    </row>
    <row r="2058" spans="16:27" x14ac:dyDescent="0.3">
      <c r="P2058"/>
      <c r="AA2058"/>
    </row>
    <row r="2059" spans="16:27" x14ac:dyDescent="0.3">
      <c r="P2059"/>
      <c r="AA2059"/>
    </row>
    <row r="2060" spans="16:27" x14ac:dyDescent="0.3">
      <c r="P2060"/>
      <c r="AA2060"/>
    </row>
    <row r="2061" spans="16:27" x14ac:dyDescent="0.3">
      <c r="P2061"/>
      <c r="AA2061"/>
    </row>
    <row r="2062" spans="16:27" x14ac:dyDescent="0.3">
      <c r="P2062"/>
      <c r="AA2062"/>
    </row>
    <row r="2063" spans="16:27" x14ac:dyDescent="0.3">
      <c r="P2063"/>
      <c r="AA2063"/>
    </row>
    <row r="2064" spans="16:27" x14ac:dyDescent="0.3">
      <c r="P2064"/>
      <c r="AA2064"/>
    </row>
    <row r="2065" spans="16:27" x14ac:dyDescent="0.3">
      <c r="P2065"/>
      <c r="AA2065"/>
    </row>
    <row r="2066" spans="16:27" x14ac:dyDescent="0.3">
      <c r="P2066"/>
      <c r="AA2066"/>
    </row>
    <row r="2067" spans="16:27" x14ac:dyDescent="0.3">
      <c r="P2067"/>
      <c r="AA2067"/>
    </row>
    <row r="2068" spans="16:27" x14ac:dyDescent="0.3">
      <c r="P2068"/>
      <c r="AA2068"/>
    </row>
    <row r="2069" spans="16:27" x14ac:dyDescent="0.3">
      <c r="P2069"/>
      <c r="AA2069"/>
    </row>
    <row r="2070" spans="16:27" x14ac:dyDescent="0.3">
      <c r="P2070"/>
      <c r="AA2070"/>
    </row>
    <row r="2071" spans="16:27" x14ac:dyDescent="0.3">
      <c r="P2071"/>
      <c r="AA2071"/>
    </row>
    <row r="2072" spans="16:27" x14ac:dyDescent="0.3">
      <c r="P2072"/>
      <c r="AA2072"/>
    </row>
    <row r="2073" spans="16:27" x14ac:dyDescent="0.3">
      <c r="P2073"/>
      <c r="AA2073"/>
    </row>
    <row r="2074" spans="16:27" x14ac:dyDescent="0.3">
      <c r="P2074"/>
      <c r="AA2074"/>
    </row>
    <row r="2075" spans="16:27" x14ac:dyDescent="0.3">
      <c r="P2075"/>
      <c r="AA2075"/>
    </row>
    <row r="2076" spans="16:27" x14ac:dyDescent="0.3">
      <c r="P2076"/>
      <c r="AA2076"/>
    </row>
    <row r="2077" spans="16:27" x14ac:dyDescent="0.3">
      <c r="P2077"/>
      <c r="AA2077"/>
    </row>
    <row r="2078" spans="16:27" x14ac:dyDescent="0.3">
      <c r="P2078"/>
      <c r="AA2078"/>
    </row>
    <row r="2079" spans="16:27" x14ac:dyDescent="0.3">
      <c r="P2079"/>
      <c r="AA2079"/>
    </row>
    <row r="2080" spans="16:27" x14ac:dyDescent="0.3">
      <c r="P2080"/>
      <c r="AA2080"/>
    </row>
    <row r="2081" spans="16:27" x14ac:dyDescent="0.3">
      <c r="P2081"/>
      <c r="AA2081"/>
    </row>
    <row r="2082" spans="16:27" x14ac:dyDescent="0.3">
      <c r="P2082"/>
      <c r="AA2082"/>
    </row>
    <row r="2083" spans="16:27" x14ac:dyDescent="0.3">
      <c r="P2083"/>
      <c r="AA2083"/>
    </row>
    <row r="2084" spans="16:27" x14ac:dyDescent="0.3">
      <c r="P2084"/>
      <c r="AA2084"/>
    </row>
    <row r="2085" spans="16:27" x14ac:dyDescent="0.3">
      <c r="P2085"/>
      <c r="AA2085"/>
    </row>
    <row r="2086" spans="16:27" x14ac:dyDescent="0.3">
      <c r="P2086"/>
      <c r="AA2086"/>
    </row>
    <row r="2087" spans="16:27" x14ac:dyDescent="0.3">
      <c r="P2087"/>
      <c r="AA2087"/>
    </row>
    <row r="2088" spans="16:27" x14ac:dyDescent="0.3">
      <c r="P2088"/>
      <c r="AA2088"/>
    </row>
    <row r="2089" spans="16:27" x14ac:dyDescent="0.3">
      <c r="P2089"/>
      <c r="AA2089"/>
    </row>
    <row r="2090" spans="16:27" x14ac:dyDescent="0.3">
      <c r="P2090"/>
      <c r="AA2090"/>
    </row>
    <row r="2091" spans="16:27" x14ac:dyDescent="0.3">
      <c r="P2091"/>
      <c r="AA2091"/>
    </row>
    <row r="2092" spans="16:27" x14ac:dyDescent="0.3">
      <c r="P2092"/>
      <c r="AA2092"/>
    </row>
    <row r="2093" spans="16:27" x14ac:dyDescent="0.3">
      <c r="P2093"/>
      <c r="AA2093"/>
    </row>
    <row r="2094" spans="16:27" x14ac:dyDescent="0.3">
      <c r="P2094"/>
      <c r="AA2094"/>
    </row>
    <row r="2095" spans="16:27" x14ac:dyDescent="0.3">
      <c r="P2095"/>
      <c r="AA2095"/>
    </row>
    <row r="2096" spans="16:27" x14ac:dyDescent="0.3">
      <c r="P2096"/>
      <c r="AA2096"/>
    </row>
    <row r="2097" spans="16:27" x14ac:dyDescent="0.3">
      <c r="P2097"/>
      <c r="AA2097"/>
    </row>
    <row r="2098" spans="16:27" x14ac:dyDescent="0.3">
      <c r="P2098"/>
      <c r="AA2098"/>
    </row>
    <row r="2099" spans="16:27" x14ac:dyDescent="0.3">
      <c r="P2099"/>
      <c r="AA2099"/>
    </row>
    <row r="2100" spans="16:27" x14ac:dyDescent="0.3">
      <c r="P2100"/>
      <c r="AA2100"/>
    </row>
    <row r="2101" spans="16:27" x14ac:dyDescent="0.3">
      <c r="P2101"/>
      <c r="AA2101"/>
    </row>
    <row r="2102" spans="16:27" x14ac:dyDescent="0.3">
      <c r="P2102"/>
      <c r="AA2102"/>
    </row>
    <row r="2103" spans="16:27" x14ac:dyDescent="0.3">
      <c r="P2103"/>
      <c r="AA2103"/>
    </row>
    <row r="2104" spans="16:27" x14ac:dyDescent="0.3">
      <c r="P2104"/>
      <c r="AA2104"/>
    </row>
    <row r="2105" spans="16:27" x14ac:dyDescent="0.3">
      <c r="P2105"/>
      <c r="AA2105"/>
    </row>
    <row r="2106" spans="16:27" x14ac:dyDescent="0.3">
      <c r="P2106"/>
      <c r="AA2106"/>
    </row>
    <row r="2107" spans="16:27" x14ac:dyDescent="0.3">
      <c r="P2107"/>
      <c r="AA2107"/>
    </row>
    <row r="2108" spans="16:27" x14ac:dyDescent="0.3">
      <c r="P2108"/>
      <c r="AA2108"/>
    </row>
    <row r="2109" spans="16:27" x14ac:dyDescent="0.3">
      <c r="P2109"/>
      <c r="AA2109"/>
    </row>
    <row r="2110" spans="16:27" x14ac:dyDescent="0.3">
      <c r="P2110"/>
      <c r="AA2110"/>
    </row>
    <row r="2111" spans="16:27" x14ac:dyDescent="0.3">
      <c r="P2111"/>
      <c r="AA2111"/>
    </row>
    <row r="2112" spans="16:27" x14ac:dyDescent="0.3">
      <c r="P2112"/>
      <c r="AA2112"/>
    </row>
    <row r="2113" spans="16:27" x14ac:dyDescent="0.3">
      <c r="P2113"/>
      <c r="AA2113"/>
    </row>
    <row r="2114" spans="16:27" x14ac:dyDescent="0.3">
      <c r="P2114"/>
      <c r="AA2114"/>
    </row>
    <row r="2115" spans="16:27" x14ac:dyDescent="0.3">
      <c r="P2115"/>
      <c r="AA2115"/>
    </row>
    <row r="2116" spans="16:27" x14ac:dyDescent="0.3">
      <c r="P2116"/>
      <c r="AA2116"/>
    </row>
    <row r="2117" spans="16:27" x14ac:dyDescent="0.3">
      <c r="P2117"/>
      <c r="AA2117"/>
    </row>
    <row r="2118" spans="16:27" x14ac:dyDescent="0.3">
      <c r="P2118"/>
      <c r="AA2118"/>
    </row>
    <row r="2119" spans="16:27" x14ac:dyDescent="0.3">
      <c r="P2119"/>
      <c r="AA2119"/>
    </row>
    <row r="2120" spans="16:27" x14ac:dyDescent="0.3">
      <c r="P2120"/>
      <c r="AA2120"/>
    </row>
    <row r="2121" spans="16:27" x14ac:dyDescent="0.3">
      <c r="P2121"/>
      <c r="AA2121"/>
    </row>
    <row r="2122" spans="16:27" x14ac:dyDescent="0.3">
      <c r="P2122"/>
      <c r="AA2122"/>
    </row>
    <row r="2123" spans="16:27" x14ac:dyDescent="0.3">
      <c r="P2123"/>
      <c r="AA2123"/>
    </row>
    <row r="2124" spans="16:27" x14ac:dyDescent="0.3">
      <c r="P2124"/>
      <c r="AA2124"/>
    </row>
    <row r="2125" spans="16:27" x14ac:dyDescent="0.3">
      <c r="P2125"/>
      <c r="AA2125"/>
    </row>
    <row r="2126" spans="16:27" x14ac:dyDescent="0.3">
      <c r="P2126"/>
      <c r="AA2126"/>
    </row>
    <row r="2127" spans="16:27" x14ac:dyDescent="0.3">
      <c r="P2127"/>
      <c r="AA2127"/>
    </row>
    <row r="2128" spans="16:27" x14ac:dyDescent="0.3">
      <c r="P2128"/>
      <c r="AA2128"/>
    </row>
    <row r="2129" spans="16:27" x14ac:dyDescent="0.3">
      <c r="P2129"/>
      <c r="AA2129"/>
    </row>
    <row r="2130" spans="16:27" x14ac:dyDescent="0.3">
      <c r="P2130"/>
      <c r="AA2130"/>
    </row>
    <row r="2131" spans="16:27" x14ac:dyDescent="0.3">
      <c r="P2131"/>
      <c r="AA2131"/>
    </row>
    <row r="2132" spans="16:27" x14ac:dyDescent="0.3">
      <c r="P2132"/>
      <c r="AA2132"/>
    </row>
    <row r="2133" spans="16:27" x14ac:dyDescent="0.3">
      <c r="P2133"/>
      <c r="AA2133"/>
    </row>
    <row r="2134" spans="16:27" x14ac:dyDescent="0.3">
      <c r="P2134"/>
      <c r="AA2134"/>
    </row>
    <row r="2135" spans="16:27" x14ac:dyDescent="0.3">
      <c r="P2135"/>
      <c r="AA2135"/>
    </row>
    <row r="2136" spans="16:27" x14ac:dyDescent="0.3">
      <c r="P2136"/>
      <c r="AA2136"/>
    </row>
    <row r="2137" spans="16:27" x14ac:dyDescent="0.3">
      <c r="P2137"/>
      <c r="AA2137"/>
    </row>
    <row r="2138" spans="16:27" x14ac:dyDescent="0.3">
      <c r="P2138"/>
      <c r="AA2138"/>
    </row>
    <row r="2139" spans="16:27" x14ac:dyDescent="0.3">
      <c r="P2139"/>
      <c r="AA2139"/>
    </row>
    <row r="2140" spans="16:27" x14ac:dyDescent="0.3">
      <c r="P2140"/>
      <c r="AA2140"/>
    </row>
    <row r="2141" spans="16:27" x14ac:dyDescent="0.3">
      <c r="P2141"/>
      <c r="AA2141"/>
    </row>
    <row r="2142" spans="16:27" x14ac:dyDescent="0.3">
      <c r="P2142"/>
      <c r="AA2142"/>
    </row>
    <row r="2143" spans="16:27" x14ac:dyDescent="0.3">
      <c r="P2143"/>
      <c r="AA2143"/>
    </row>
    <row r="2144" spans="16:27" x14ac:dyDescent="0.3">
      <c r="P2144"/>
      <c r="AA2144"/>
    </row>
    <row r="2145" spans="16:27" x14ac:dyDescent="0.3">
      <c r="P2145"/>
      <c r="AA2145"/>
    </row>
    <row r="2146" spans="16:27" x14ac:dyDescent="0.3">
      <c r="P2146"/>
      <c r="AA2146"/>
    </row>
    <row r="2147" spans="16:27" x14ac:dyDescent="0.3">
      <c r="P2147"/>
      <c r="AA2147"/>
    </row>
    <row r="2148" spans="16:27" x14ac:dyDescent="0.3">
      <c r="P2148"/>
      <c r="AA2148"/>
    </row>
    <row r="2149" spans="16:27" x14ac:dyDescent="0.3">
      <c r="P2149"/>
      <c r="AA2149"/>
    </row>
    <row r="2150" spans="16:27" x14ac:dyDescent="0.3">
      <c r="P2150"/>
      <c r="AA2150"/>
    </row>
    <row r="2151" spans="16:27" x14ac:dyDescent="0.3">
      <c r="P2151"/>
      <c r="AA2151"/>
    </row>
    <row r="2152" spans="16:27" x14ac:dyDescent="0.3">
      <c r="P2152"/>
      <c r="AA2152"/>
    </row>
    <row r="2153" spans="16:27" x14ac:dyDescent="0.3">
      <c r="P2153"/>
      <c r="AA2153"/>
    </row>
    <row r="2154" spans="16:27" x14ac:dyDescent="0.3">
      <c r="P2154"/>
      <c r="AA2154"/>
    </row>
    <row r="2155" spans="16:27" x14ac:dyDescent="0.3">
      <c r="P2155"/>
      <c r="AA2155"/>
    </row>
    <row r="2156" spans="16:27" x14ac:dyDescent="0.3">
      <c r="P2156"/>
      <c r="AA2156"/>
    </row>
    <row r="2157" spans="16:27" x14ac:dyDescent="0.3">
      <c r="P2157"/>
      <c r="AA2157"/>
    </row>
    <row r="2158" spans="16:27" x14ac:dyDescent="0.3">
      <c r="P2158"/>
      <c r="AA2158"/>
    </row>
    <row r="2159" spans="16:27" x14ac:dyDescent="0.3">
      <c r="P2159"/>
      <c r="AA2159"/>
    </row>
    <row r="2160" spans="16:27" x14ac:dyDescent="0.3">
      <c r="P2160"/>
      <c r="AA2160"/>
    </row>
    <row r="2161" spans="16:27" x14ac:dyDescent="0.3">
      <c r="P2161"/>
      <c r="AA2161"/>
    </row>
    <row r="2162" spans="16:27" x14ac:dyDescent="0.3">
      <c r="P2162"/>
      <c r="AA2162"/>
    </row>
    <row r="2163" spans="16:27" x14ac:dyDescent="0.3">
      <c r="P2163"/>
      <c r="AA2163"/>
    </row>
    <row r="2164" spans="16:27" x14ac:dyDescent="0.3">
      <c r="P2164"/>
      <c r="AA2164"/>
    </row>
    <row r="2165" spans="16:27" x14ac:dyDescent="0.3">
      <c r="P2165"/>
      <c r="AA2165"/>
    </row>
    <row r="2166" spans="16:27" x14ac:dyDescent="0.3">
      <c r="P2166"/>
      <c r="AA2166"/>
    </row>
    <row r="2167" spans="16:27" x14ac:dyDescent="0.3">
      <c r="P2167"/>
      <c r="AA2167"/>
    </row>
    <row r="2168" spans="16:27" x14ac:dyDescent="0.3">
      <c r="P2168"/>
      <c r="AA2168"/>
    </row>
    <row r="2169" spans="16:27" x14ac:dyDescent="0.3">
      <c r="P2169"/>
      <c r="AA2169"/>
    </row>
    <row r="2170" spans="16:27" x14ac:dyDescent="0.3">
      <c r="P2170"/>
      <c r="AA2170"/>
    </row>
    <row r="2171" spans="16:27" x14ac:dyDescent="0.3">
      <c r="P2171"/>
      <c r="AA2171"/>
    </row>
    <row r="2172" spans="16:27" x14ac:dyDescent="0.3">
      <c r="P2172"/>
      <c r="AA2172"/>
    </row>
    <row r="2173" spans="16:27" x14ac:dyDescent="0.3">
      <c r="P2173"/>
      <c r="AA2173"/>
    </row>
    <row r="2174" spans="16:27" x14ac:dyDescent="0.3">
      <c r="P2174"/>
      <c r="AA2174"/>
    </row>
    <row r="2175" spans="16:27" x14ac:dyDescent="0.3">
      <c r="P2175"/>
      <c r="AA2175"/>
    </row>
    <row r="2176" spans="16:27" x14ac:dyDescent="0.3">
      <c r="P2176"/>
      <c r="AA2176"/>
    </row>
    <row r="2177" spans="16:27" x14ac:dyDescent="0.3">
      <c r="P2177"/>
      <c r="AA2177"/>
    </row>
    <row r="2178" spans="16:27" x14ac:dyDescent="0.3">
      <c r="P2178"/>
      <c r="AA2178"/>
    </row>
    <row r="2179" spans="16:27" x14ac:dyDescent="0.3">
      <c r="P2179"/>
      <c r="AA2179"/>
    </row>
    <row r="2180" spans="16:27" x14ac:dyDescent="0.3">
      <c r="P2180"/>
      <c r="AA2180"/>
    </row>
    <row r="2181" spans="16:27" x14ac:dyDescent="0.3">
      <c r="P2181"/>
      <c r="AA2181"/>
    </row>
    <row r="2182" spans="16:27" x14ac:dyDescent="0.3">
      <c r="P2182"/>
      <c r="AA2182"/>
    </row>
    <row r="2183" spans="16:27" x14ac:dyDescent="0.3">
      <c r="P2183"/>
      <c r="AA2183"/>
    </row>
    <row r="2184" spans="16:27" x14ac:dyDescent="0.3">
      <c r="P2184"/>
      <c r="AA2184"/>
    </row>
    <row r="2185" spans="16:27" x14ac:dyDescent="0.3">
      <c r="P2185"/>
      <c r="AA2185"/>
    </row>
    <row r="2186" spans="16:27" x14ac:dyDescent="0.3">
      <c r="P2186"/>
      <c r="AA2186"/>
    </row>
    <row r="2187" spans="16:27" x14ac:dyDescent="0.3">
      <c r="P2187"/>
      <c r="AA2187"/>
    </row>
    <row r="2188" spans="16:27" x14ac:dyDescent="0.3">
      <c r="P2188"/>
      <c r="AA2188"/>
    </row>
    <row r="2189" spans="16:27" x14ac:dyDescent="0.3">
      <c r="P2189"/>
      <c r="AA2189"/>
    </row>
    <row r="2190" spans="16:27" x14ac:dyDescent="0.3">
      <c r="P2190"/>
      <c r="AA2190"/>
    </row>
    <row r="2191" spans="16:27" x14ac:dyDescent="0.3">
      <c r="P2191"/>
      <c r="AA2191"/>
    </row>
    <row r="2192" spans="16:27" x14ac:dyDescent="0.3">
      <c r="P2192"/>
      <c r="AA2192"/>
    </row>
    <row r="2193" spans="16:27" x14ac:dyDescent="0.3">
      <c r="P2193"/>
      <c r="AA2193"/>
    </row>
    <row r="2194" spans="16:27" x14ac:dyDescent="0.3">
      <c r="P2194"/>
      <c r="AA2194"/>
    </row>
    <row r="2195" spans="16:27" x14ac:dyDescent="0.3">
      <c r="P2195"/>
      <c r="AA2195"/>
    </row>
    <row r="2196" spans="16:27" x14ac:dyDescent="0.3">
      <c r="P2196"/>
      <c r="AA2196"/>
    </row>
    <row r="2197" spans="16:27" x14ac:dyDescent="0.3">
      <c r="P2197"/>
      <c r="AA2197"/>
    </row>
    <row r="2198" spans="16:27" x14ac:dyDescent="0.3">
      <c r="P2198"/>
      <c r="AA2198"/>
    </row>
    <row r="2199" spans="16:27" x14ac:dyDescent="0.3">
      <c r="P2199"/>
      <c r="AA2199"/>
    </row>
    <row r="2200" spans="16:27" x14ac:dyDescent="0.3">
      <c r="P2200"/>
      <c r="AA2200"/>
    </row>
    <row r="2201" spans="16:27" x14ac:dyDescent="0.3">
      <c r="P2201"/>
      <c r="AA2201"/>
    </row>
    <row r="2202" spans="16:27" x14ac:dyDescent="0.3">
      <c r="P2202"/>
      <c r="AA2202"/>
    </row>
    <row r="2203" spans="16:27" x14ac:dyDescent="0.3">
      <c r="P2203"/>
      <c r="AA2203"/>
    </row>
    <row r="2204" spans="16:27" x14ac:dyDescent="0.3">
      <c r="P2204"/>
      <c r="AA2204"/>
    </row>
    <row r="2205" spans="16:27" x14ac:dyDescent="0.3">
      <c r="P2205"/>
      <c r="AA2205"/>
    </row>
    <row r="2206" spans="16:27" x14ac:dyDescent="0.3">
      <c r="P2206"/>
      <c r="AA2206"/>
    </row>
    <row r="2207" spans="16:27" x14ac:dyDescent="0.3">
      <c r="P2207"/>
      <c r="AA2207"/>
    </row>
    <row r="2208" spans="16:27" x14ac:dyDescent="0.3">
      <c r="P2208"/>
      <c r="AA2208"/>
    </row>
    <row r="2209" spans="16:27" x14ac:dyDescent="0.3">
      <c r="P2209"/>
      <c r="AA2209"/>
    </row>
    <row r="2210" spans="16:27" x14ac:dyDescent="0.3">
      <c r="P2210"/>
      <c r="AA2210"/>
    </row>
    <row r="2211" spans="16:27" x14ac:dyDescent="0.3">
      <c r="P2211"/>
      <c r="AA2211"/>
    </row>
    <row r="2212" spans="16:27" x14ac:dyDescent="0.3">
      <c r="P2212"/>
      <c r="AA2212"/>
    </row>
    <row r="2213" spans="16:27" x14ac:dyDescent="0.3">
      <c r="P2213"/>
      <c r="AA2213"/>
    </row>
    <row r="2214" spans="16:27" x14ac:dyDescent="0.3">
      <c r="P2214"/>
      <c r="AA2214"/>
    </row>
    <row r="2215" spans="16:27" x14ac:dyDescent="0.3">
      <c r="P2215"/>
      <c r="AA2215"/>
    </row>
    <row r="2216" spans="16:27" x14ac:dyDescent="0.3">
      <c r="P2216"/>
      <c r="AA2216"/>
    </row>
    <row r="2217" spans="16:27" x14ac:dyDescent="0.3">
      <c r="P2217"/>
      <c r="AA2217"/>
    </row>
    <row r="2218" spans="16:27" x14ac:dyDescent="0.3">
      <c r="P2218"/>
      <c r="AA2218"/>
    </row>
    <row r="2219" spans="16:27" x14ac:dyDescent="0.3">
      <c r="P2219"/>
      <c r="AA2219"/>
    </row>
    <row r="2220" spans="16:27" x14ac:dyDescent="0.3">
      <c r="P2220"/>
      <c r="AA2220"/>
    </row>
    <row r="2221" spans="16:27" x14ac:dyDescent="0.3">
      <c r="P2221"/>
      <c r="AA2221"/>
    </row>
    <row r="2222" spans="16:27" x14ac:dyDescent="0.3">
      <c r="P2222"/>
      <c r="AA2222"/>
    </row>
    <row r="2223" spans="16:27" x14ac:dyDescent="0.3">
      <c r="P2223"/>
      <c r="AA2223"/>
    </row>
    <row r="2224" spans="16:27" x14ac:dyDescent="0.3">
      <c r="P2224"/>
      <c r="AA2224"/>
    </row>
    <row r="2225" spans="16:27" x14ac:dyDescent="0.3">
      <c r="P2225"/>
      <c r="AA2225"/>
    </row>
    <row r="2226" spans="16:27" x14ac:dyDescent="0.3">
      <c r="P2226"/>
      <c r="AA2226"/>
    </row>
    <row r="2227" spans="16:27" x14ac:dyDescent="0.3">
      <c r="P2227"/>
      <c r="AA2227"/>
    </row>
    <row r="2228" spans="16:27" x14ac:dyDescent="0.3">
      <c r="P2228"/>
      <c r="AA2228"/>
    </row>
    <row r="2229" spans="16:27" x14ac:dyDescent="0.3">
      <c r="P2229"/>
      <c r="AA2229"/>
    </row>
    <row r="2230" spans="16:27" x14ac:dyDescent="0.3">
      <c r="P2230"/>
      <c r="AA2230"/>
    </row>
    <row r="2231" spans="16:27" x14ac:dyDescent="0.3">
      <c r="P2231"/>
      <c r="AA2231"/>
    </row>
    <row r="2232" spans="16:27" x14ac:dyDescent="0.3">
      <c r="P2232"/>
      <c r="AA2232"/>
    </row>
    <row r="2233" spans="16:27" x14ac:dyDescent="0.3">
      <c r="P2233"/>
      <c r="AA2233"/>
    </row>
    <row r="2234" spans="16:27" x14ac:dyDescent="0.3">
      <c r="P2234"/>
      <c r="AA2234"/>
    </row>
    <row r="2235" spans="16:27" x14ac:dyDescent="0.3">
      <c r="P2235"/>
      <c r="AA2235"/>
    </row>
    <row r="2236" spans="16:27" x14ac:dyDescent="0.3">
      <c r="P2236"/>
      <c r="AA2236"/>
    </row>
    <row r="2237" spans="16:27" x14ac:dyDescent="0.3">
      <c r="P2237"/>
      <c r="AA2237"/>
    </row>
    <row r="2238" spans="16:27" x14ac:dyDescent="0.3">
      <c r="P2238"/>
      <c r="AA2238"/>
    </row>
    <row r="2239" spans="16:27" x14ac:dyDescent="0.3">
      <c r="P2239"/>
      <c r="AA2239"/>
    </row>
    <row r="2240" spans="16:27" x14ac:dyDescent="0.3">
      <c r="P2240"/>
      <c r="AA2240"/>
    </row>
    <row r="2241" spans="16:27" x14ac:dyDescent="0.3">
      <c r="P2241"/>
      <c r="AA2241"/>
    </row>
    <row r="2242" spans="16:27" x14ac:dyDescent="0.3">
      <c r="P2242"/>
      <c r="AA2242"/>
    </row>
    <row r="2243" spans="16:27" x14ac:dyDescent="0.3">
      <c r="P2243"/>
      <c r="AA2243"/>
    </row>
    <row r="2244" spans="16:27" x14ac:dyDescent="0.3">
      <c r="P2244"/>
      <c r="AA2244"/>
    </row>
    <row r="2245" spans="16:27" x14ac:dyDescent="0.3">
      <c r="P2245"/>
      <c r="AA2245"/>
    </row>
    <row r="2246" spans="16:27" x14ac:dyDescent="0.3">
      <c r="P2246"/>
      <c r="AA2246"/>
    </row>
    <row r="2247" spans="16:27" x14ac:dyDescent="0.3">
      <c r="P2247"/>
      <c r="AA2247"/>
    </row>
    <row r="2248" spans="16:27" x14ac:dyDescent="0.3">
      <c r="P2248"/>
      <c r="AA2248"/>
    </row>
    <row r="2249" spans="16:27" x14ac:dyDescent="0.3">
      <c r="P2249"/>
      <c r="AA2249"/>
    </row>
    <row r="2250" spans="16:27" x14ac:dyDescent="0.3">
      <c r="P2250"/>
      <c r="AA2250"/>
    </row>
    <row r="2251" spans="16:27" x14ac:dyDescent="0.3">
      <c r="P2251"/>
      <c r="AA2251"/>
    </row>
    <row r="2252" spans="16:27" x14ac:dyDescent="0.3">
      <c r="P2252"/>
      <c r="AA2252"/>
    </row>
    <row r="2253" spans="16:27" x14ac:dyDescent="0.3">
      <c r="P2253"/>
      <c r="AA2253"/>
    </row>
    <row r="2254" spans="16:27" x14ac:dyDescent="0.3">
      <c r="P2254"/>
      <c r="AA2254"/>
    </row>
    <row r="2255" spans="16:27" x14ac:dyDescent="0.3">
      <c r="P2255"/>
      <c r="AA2255"/>
    </row>
    <row r="2256" spans="16:27" x14ac:dyDescent="0.3">
      <c r="P2256"/>
      <c r="AA2256"/>
    </row>
    <row r="2257" spans="16:27" x14ac:dyDescent="0.3">
      <c r="P2257"/>
      <c r="AA2257"/>
    </row>
    <row r="2258" spans="16:27" x14ac:dyDescent="0.3">
      <c r="P2258"/>
      <c r="AA2258"/>
    </row>
    <row r="2259" spans="16:27" x14ac:dyDescent="0.3">
      <c r="P2259"/>
      <c r="AA2259"/>
    </row>
    <row r="2260" spans="16:27" x14ac:dyDescent="0.3">
      <c r="P2260"/>
      <c r="AA2260"/>
    </row>
    <row r="2261" spans="16:27" x14ac:dyDescent="0.3">
      <c r="P2261"/>
      <c r="AA2261"/>
    </row>
    <row r="2262" spans="16:27" x14ac:dyDescent="0.3">
      <c r="P2262"/>
      <c r="AA2262"/>
    </row>
    <row r="2263" spans="16:27" x14ac:dyDescent="0.3">
      <c r="P2263"/>
      <c r="AA2263"/>
    </row>
    <row r="2264" spans="16:27" x14ac:dyDescent="0.3">
      <c r="P2264"/>
      <c r="AA2264"/>
    </row>
    <row r="2265" spans="16:27" x14ac:dyDescent="0.3">
      <c r="P2265"/>
      <c r="AA2265"/>
    </row>
    <row r="2266" spans="16:27" x14ac:dyDescent="0.3">
      <c r="P2266"/>
      <c r="AA2266"/>
    </row>
    <row r="2267" spans="16:27" x14ac:dyDescent="0.3">
      <c r="P2267"/>
      <c r="AA2267"/>
    </row>
    <row r="2268" spans="16:27" x14ac:dyDescent="0.3">
      <c r="P2268"/>
      <c r="AA2268"/>
    </row>
    <row r="2269" spans="16:27" x14ac:dyDescent="0.3">
      <c r="P2269"/>
      <c r="AA2269"/>
    </row>
    <row r="2270" spans="16:27" x14ac:dyDescent="0.3">
      <c r="P2270"/>
      <c r="AA2270"/>
    </row>
    <row r="2271" spans="16:27" x14ac:dyDescent="0.3">
      <c r="P2271"/>
      <c r="AA2271"/>
    </row>
    <row r="2272" spans="16:27" x14ac:dyDescent="0.3">
      <c r="P2272"/>
      <c r="AA2272"/>
    </row>
    <row r="2273" spans="16:27" x14ac:dyDescent="0.3">
      <c r="P2273"/>
      <c r="AA2273"/>
    </row>
    <row r="2274" spans="16:27" x14ac:dyDescent="0.3">
      <c r="P2274"/>
      <c r="AA2274"/>
    </row>
    <row r="2275" spans="16:27" x14ac:dyDescent="0.3">
      <c r="P2275"/>
      <c r="AA2275"/>
    </row>
    <row r="2276" spans="16:27" x14ac:dyDescent="0.3">
      <c r="P2276"/>
      <c r="AA2276"/>
    </row>
    <row r="2277" spans="16:27" x14ac:dyDescent="0.3">
      <c r="P2277"/>
      <c r="AA2277"/>
    </row>
    <row r="2278" spans="16:27" x14ac:dyDescent="0.3">
      <c r="P2278"/>
      <c r="AA2278"/>
    </row>
    <row r="2279" spans="16:27" x14ac:dyDescent="0.3">
      <c r="P2279"/>
      <c r="AA2279"/>
    </row>
    <row r="2280" spans="16:27" x14ac:dyDescent="0.3">
      <c r="P2280"/>
      <c r="AA2280"/>
    </row>
    <row r="2281" spans="16:27" x14ac:dyDescent="0.3">
      <c r="P2281"/>
      <c r="AA2281"/>
    </row>
    <row r="2282" spans="16:27" x14ac:dyDescent="0.3">
      <c r="P2282"/>
      <c r="AA2282"/>
    </row>
    <row r="2283" spans="16:27" x14ac:dyDescent="0.3">
      <c r="P2283"/>
      <c r="AA2283"/>
    </row>
    <row r="2284" spans="16:27" x14ac:dyDescent="0.3">
      <c r="P2284"/>
      <c r="AA2284"/>
    </row>
    <row r="2285" spans="16:27" x14ac:dyDescent="0.3">
      <c r="P2285"/>
      <c r="AA2285"/>
    </row>
    <row r="2286" spans="16:27" x14ac:dyDescent="0.3">
      <c r="P2286"/>
      <c r="AA2286"/>
    </row>
    <row r="2287" spans="16:27" x14ac:dyDescent="0.3">
      <c r="P2287"/>
      <c r="AA2287"/>
    </row>
    <row r="2288" spans="16:27" x14ac:dyDescent="0.3">
      <c r="P2288"/>
      <c r="AA2288"/>
    </row>
    <row r="2289" spans="16:27" x14ac:dyDescent="0.3">
      <c r="P2289"/>
      <c r="AA2289"/>
    </row>
    <row r="2290" spans="16:27" x14ac:dyDescent="0.3">
      <c r="P2290"/>
      <c r="AA2290"/>
    </row>
    <row r="2291" spans="16:27" x14ac:dyDescent="0.3">
      <c r="P2291"/>
      <c r="AA2291"/>
    </row>
    <row r="2292" spans="16:27" x14ac:dyDescent="0.3">
      <c r="P2292"/>
      <c r="AA2292"/>
    </row>
    <row r="2293" spans="16:27" x14ac:dyDescent="0.3">
      <c r="P2293"/>
      <c r="AA2293"/>
    </row>
    <row r="2294" spans="16:27" x14ac:dyDescent="0.3">
      <c r="P2294"/>
      <c r="AA2294"/>
    </row>
    <row r="2295" spans="16:27" x14ac:dyDescent="0.3">
      <c r="P2295"/>
      <c r="AA2295"/>
    </row>
    <row r="2296" spans="16:27" x14ac:dyDescent="0.3">
      <c r="P2296"/>
      <c r="AA2296"/>
    </row>
    <row r="2297" spans="16:27" x14ac:dyDescent="0.3">
      <c r="P2297"/>
      <c r="AA2297"/>
    </row>
    <row r="2298" spans="16:27" x14ac:dyDescent="0.3">
      <c r="P2298"/>
      <c r="AA2298"/>
    </row>
    <row r="2299" spans="16:27" x14ac:dyDescent="0.3">
      <c r="P2299"/>
      <c r="AA2299"/>
    </row>
    <row r="2300" spans="16:27" x14ac:dyDescent="0.3">
      <c r="P2300"/>
      <c r="AA2300"/>
    </row>
    <row r="2301" spans="16:27" x14ac:dyDescent="0.3">
      <c r="P2301"/>
      <c r="AA2301"/>
    </row>
    <row r="2302" spans="16:27" x14ac:dyDescent="0.3">
      <c r="P2302"/>
      <c r="AA2302"/>
    </row>
    <row r="2303" spans="16:27" x14ac:dyDescent="0.3">
      <c r="P2303"/>
      <c r="AA2303"/>
    </row>
    <row r="2304" spans="16:27" x14ac:dyDescent="0.3">
      <c r="P2304"/>
      <c r="AA2304"/>
    </row>
    <row r="2305" spans="16:27" x14ac:dyDescent="0.3">
      <c r="P2305"/>
      <c r="AA2305"/>
    </row>
    <row r="2306" spans="16:27" x14ac:dyDescent="0.3">
      <c r="P2306"/>
      <c r="AA2306"/>
    </row>
    <row r="2307" spans="16:27" x14ac:dyDescent="0.3">
      <c r="P2307"/>
      <c r="AA2307"/>
    </row>
    <row r="2308" spans="16:27" x14ac:dyDescent="0.3">
      <c r="P2308"/>
      <c r="AA2308"/>
    </row>
    <row r="2309" spans="16:27" x14ac:dyDescent="0.3">
      <c r="P2309"/>
      <c r="AA2309"/>
    </row>
    <row r="2310" spans="16:27" x14ac:dyDescent="0.3">
      <c r="P2310"/>
      <c r="AA2310"/>
    </row>
    <row r="2311" spans="16:27" x14ac:dyDescent="0.3">
      <c r="P2311"/>
      <c r="AA2311"/>
    </row>
    <row r="2312" spans="16:27" x14ac:dyDescent="0.3">
      <c r="P2312"/>
      <c r="AA2312"/>
    </row>
    <row r="2313" spans="16:27" x14ac:dyDescent="0.3">
      <c r="P2313"/>
      <c r="AA2313"/>
    </row>
    <row r="2314" spans="16:27" x14ac:dyDescent="0.3">
      <c r="P2314"/>
      <c r="AA2314"/>
    </row>
    <row r="2315" spans="16:27" x14ac:dyDescent="0.3">
      <c r="P2315"/>
      <c r="AA2315"/>
    </row>
    <row r="2316" spans="16:27" x14ac:dyDescent="0.3">
      <c r="P2316"/>
      <c r="AA2316"/>
    </row>
    <row r="2317" spans="16:27" x14ac:dyDescent="0.3">
      <c r="P2317"/>
      <c r="AA2317"/>
    </row>
    <row r="2318" spans="16:27" x14ac:dyDescent="0.3">
      <c r="P2318"/>
      <c r="AA2318"/>
    </row>
    <row r="2319" spans="16:27" x14ac:dyDescent="0.3">
      <c r="P2319"/>
      <c r="AA2319"/>
    </row>
    <row r="2320" spans="16:27" x14ac:dyDescent="0.3">
      <c r="P2320"/>
      <c r="AA2320"/>
    </row>
    <row r="2321" spans="16:27" x14ac:dyDescent="0.3">
      <c r="P2321"/>
      <c r="AA2321"/>
    </row>
    <row r="2322" spans="16:27" x14ac:dyDescent="0.3">
      <c r="P2322"/>
      <c r="AA2322"/>
    </row>
    <row r="2323" spans="16:27" x14ac:dyDescent="0.3">
      <c r="P2323"/>
      <c r="AA2323"/>
    </row>
    <row r="2324" spans="16:27" x14ac:dyDescent="0.3">
      <c r="P2324"/>
      <c r="AA2324"/>
    </row>
    <row r="2325" spans="16:27" x14ac:dyDescent="0.3">
      <c r="P2325"/>
      <c r="AA2325"/>
    </row>
    <row r="2326" spans="16:27" x14ac:dyDescent="0.3">
      <c r="P2326"/>
      <c r="AA2326"/>
    </row>
    <row r="2327" spans="16:27" x14ac:dyDescent="0.3">
      <c r="P2327"/>
      <c r="AA2327"/>
    </row>
    <row r="2328" spans="16:27" x14ac:dyDescent="0.3">
      <c r="P2328"/>
      <c r="AA2328"/>
    </row>
    <row r="2329" spans="16:27" x14ac:dyDescent="0.3">
      <c r="P2329"/>
      <c r="AA2329"/>
    </row>
    <row r="2330" spans="16:27" x14ac:dyDescent="0.3">
      <c r="P2330"/>
      <c r="AA2330"/>
    </row>
    <row r="2331" spans="16:27" x14ac:dyDescent="0.3">
      <c r="P2331"/>
      <c r="AA2331"/>
    </row>
    <row r="2332" spans="16:27" x14ac:dyDescent="0.3">
      <c r="P2332"/>
      <c r="AA2332"/>
    </row>
    <row r="2333" spans="16:27" x14ac:dyDescent="0.3">
      <c r="P2333"/>
      <c r="AA2333"/>
    </row>
    <row r="2334" spans="16:27" x14ac:dyDescent="0.3">
      <c r="P2334"/>
      <c r="AA2334"/>
    </row>
    <row r="2335" spans="16:27" x14ac:dyDescent="0.3">
      <c r="P2335"/>
      <c r="AA2335"/>
    </row>
    <row r="2336" spans="16:27" x14ac:dyDescent="0.3">
      <c r="P2336"/>
      <c r="AA2336"/>
    </row>
    <row r="2337" spans="16:27" x14ac:dyDescent="0.3">
      <c r="P2337"/>
      <c r="AA2337"/>
    </row>
    <row r="2338" spans="16:27" x14ac:dyDescent="0.3">
      <c r="P2338"/>
      <c r="AA2338"/>
    </row>
    <row r="2339" spans="16:27" x14ac:dyDescent="0.3">
      <c r="P2339"/>
      <c r="AA2339"/>
    </row>
    <row r="2340" spans="16:27" x14ac:dyDescent="0.3">
      <c r="P2340"/>
      <c r="AA2340"/>
    </row>
    <row r="2341" spans="16:27" x14ac:dyDescent="0.3">
      <c r="P2341"/>
      <c r="AA2341"/>
    </row>
    <row r="2342" spans="16:27" x14ac:dyDescent="0.3">
      <c r="P2342"/>
      <c r="AA2342"/>
    </row>
    <row r="2343" spans="16:27" x14ac:dyDescent="0.3">
      <c r="P2343"/>
      <c r="AA2343"/>
    </row>
    <row r="2344" spans="16:27" x14ac:dyDescent="0.3">
      <c r="P2344"/>
      <c r="AA2344"/>
    </row>
    <row r="2345" spans="16:27" x14ac:dyDescent="0.3">
      <c r="P2345"/>
      <c r="AA2345"/>
    </row>
    <row r="2346" spans="16:27" x14ac:dyDescent="0.3">
      <c r="P2346"/>
      <c r="AA2346"/>
    </row>
    <row r="2347" spans="16:27" x14ac:dyDescent="0.3">
      <c r="P2347"/>
      <c r="AA2347"/>
    </row>
    <row r="2348" spans="16:27" x14ac:dyDescent="0.3">
      <c r="P2348"/>
      <c r="AA2348"/>
    </row>
    <row r="2349" spans="16:27" x14ac:dyDescent="0.3">
      <c r="P2349"/>
      <c r="AA2349"/>
    </row>
    <row r="2350" spans="16:27" x14ac:dyDescent="0.3">
      <c r="P2350"/>
      <c r="AA2350"/>
    </row>
    <row r="2351" spans="16:27" x14ac:dyDescent="0.3">
      <c r="P2351"/>
      <c r="AA2351"/>
    </row>
    <row r="2352" spans="16:27" x14ac:dyDescent="0.3">
      <c r="P2352"/>
      <c r="AA2352"/>
    </row>
    <row r="2353" spans="16:27" x14ac:dyDescent="0.3">
      <c r="P2353"/>
      <c r="AA2353"/>
    </row>
    <row r="2354" spans="16:27" x14ac:dyDescent="0.3">
      <c r="P2354"/>
      <c r="AA2354"/>
    </row>
    <row r="2355" spans="16:27" x14ac:dyDescent="0.3">
      <c r="P2355"/>
      <c r="AA2355"/>
    </row>
    <row r="2356" spans="16:27" x14ac:dyDescent="0.3">
      <c r="P2356"/>
      <c r="AA2356"/>
    </row>
    <row r="2357" spans="16:27" x14ac:dyDescent="0.3">
      <c r="P2357"/>
      <c r="AA2357"/>
    </row>
    <row r="2358" spans="16:27" x14ac:dyDescent="0.3">
      <c r="P2358"/>
      <c r="AA2358"/>
    </row>
    <row r="2359" spans="16:27" x14ac:dyDescent="0.3">
      <c r="P2359"/>
      <c r="AA2359"/>
    </row>
    <row r="2360" spans="16:27" x14ac:dyDescent="0.3">
      <c r="P2360"/>
      <c r="AA2360"/>
    </row>
    <row r="2361" spans="16:27" x14ac:dyDescent="0.3">
      <c r="P2361"/>
      <c r="AA2361"/>
    </row>
    <row r="2362" spans="16:27" x14ac:dyDescent="0.3">
      <c r="P2362"/>
      <c r="AA2362"/>
    </row>
    <row r="2363" spans="16:27" x14ac:dyDescent="0.3">
      <c r="P2363"/>
      <c r="AA2363"/>
    </row>
    <row r="2364" spans="16:27" x14ac:dyDescent="0.3">
      <c r="P2364"/>
      <c r="AA2364"/>
    </row>
    <row r="2365" spans="16:27" x14ac:dyDescent="0.3">
      <c r="P2365"/>
      <c r="AA2365"/>
    </row>
    <row r="2366" spans="16:27" x14ac:dyDescent="0.3">
      <c r="P2366"/>
      <c r="AA2366"/>
    </row>
    <row r="2367" spans="16:27" x14ac:dyDescent="0.3">
      <c r="P2367"/>
      <c r="AA2367"/>
    </row>
    <row r="2368" spans="16:27" x14ac:dyDescent="0.3">
      <c r="P2368"/>
      <c r="AA2368"/>
    </row>
    <row r="2369" spans="16:27" x14ac:dyDescent="0.3">
      <c r="P2369"/>
      <c r="AA2369"/>
    </row>
    <row r="2370" spans="16:27" x14ac:dyDescent="0.3">
      <c r="P2370"/>
      <c r="AA2370"/>
    </row>
    <row r="2371" spans="16:27" x14ac:dyDescent="0.3">
      <c r="P2371"/>
      <c r="AA2371"/>
    </row>
    <row r="2372" spans="16:27" x14ac:dyDescent="0.3">
      <c r="P2372"/>
      <c r="AA2372"/>
    </row>
    <row r="2373" spans="16:27" x14ac:dyDescent="0.3">
      <c r="P2373"/>
      <c r="AA2373"/>
    </row>
    <row r="2374" spans="16:27" x14ac:dyDescent="0.3">
      <c r="P2374"/>
      <c r="AA2374"/>
    </row>
    <row r="2375" spans="16:27" x14ac:dyDescent="0.3">
      <c r="P2375"/>
      <c r="AA2375"/>
    </row>
    <row r="2376" spans="16:27" x14ac:dyDescent="0.3">
      <c r="P2376"/>
      <c r="AA2376"/>
    </row>
    <row r="2377" spans="16:27" x14ac:dyDescent="0.3">
      <c r="P2377"/>
      <c r="AA2377"/>
    </row>
    <row r="2378" spans="16:27" x14ac:dyDescent="0.3">
      <c r="P2378"/>
      <c r="AA2378"/>
    </row>
    <row r="2379" spans="16:27" x14ac:dyDescent="0.3">
      <c r="P2379"/>
      <c r="AA2379"/>
    </row>
    <row r="2380" spans="16:27" x14ac:dyDescent="0.3">
      <c r="P2380"/>
      <c r="AA2380"/>
    </row>
    <row r="2381" spans="16:27" x14ac:dyDescent="0.3">
      <c r="P2381"/>
      <c r="AA2381"/>
    </row>
    <row r="2382" spans="16:27" x14ac:dyDescent="0.3">
      <c r="P2382"/>
      <c r="AA2382"/>
    </row>
    <row r="2383" spans="16:27" x14ac:dyDescent="0.3">
      <c r="P2383"/>
      <c r="AA2383"/>
    </row>
    <row r="2384" spans="16:27" x14ac:dyDescent="0.3">
      <c r="P2384"/>
      <c r="AA2384"/>
    </row>
    <row r="2385" spans="16:27" x14ac:dyDescent="0.3">
      <c r="P2385"/>
      <c r="AA2385"/>
    </row>
    <row r="2386" spans="16:27" x14ac:dyDescent="0.3">
      <c r="P2386"/>
      <c r="AA2386"/>
    </row>
    <row r="2387" spans="16:27" x14ac:dyDescent="0.3">
      <c r="P2387"/>
      <c r="AA2387"/>
    </row>
    <row r="2388" spans="16:27" x14ac:dyDescent="0.3">
      <c r="P2388"/>
      <c r="AA2388"/>
    </row>
    <row r="2389" spans="16:27" x14ac:dyDescent="0.3">
      <c r="P2389"/>
      <c r="AA2389"/>
    </row>
    <row r="2390" spans="16:27" x14ac:dyDescent="0.3">
      <c r="P2390"/>
      <c r="AA2390"/>
    </row>
    <row r="2391" spans="16:27" x14ac:dyDescent="0.3">
      <c r="P2391"/>
      <c r="AA2391"/>
    </row>
    <row r="2392" spans="16:27" x14ac:dyDescent="0.3">
      <c r="P2392"/>
      <c r="AA2392"/>
    </row>
    <row r="2393" spans="16:27" x14ac:dyDescent="0.3">
      <c r="P2393"/>
      <c r="AA2393"/>
    </row>
    <row r="2394" spans="16:27" x14ac:dyDescent="0.3">
      <c r="P2394"/>
      <c r="AA2394"/>
    </row>
    <row r="2395" spans="16:27" x14ac:dyDescent="0.3">
      <c r="P2395"/>
      <c r="AA2395"/>
    </row>
    <row r="2396" spans="16:27" x14ac:dyDescent="0.3">
      <c r="P2396"/>
      <c r="AA2396"/>
    </row>
    <row r="2397" spans="16:27" x14ac:dyDescent="0.3">
      <c r="P2397"/>
      <c r="AA2397"/>
    </row>
    <row r="2398" spans="16:27" x14ac:dyDescent="0.3">
      <c r="P2398"/>
      <c r="AA2398"/>
    </row>
    <row r="2399" spans="16:27" x14ac:dyDescent="0.3">
      <c r="P2399"/>
      <c r="AA2399"/>
    </row>
    <row r="2400" spans="16:27" x14ac:dyDescent="0.3">
      <c r="P2400"/>
      <c r="AA2400"/>
    </row>
    <row r="2401" spans="16:27" x14ac:dyDescent="0.3">
      <c r="P2401"/>
      <c r="AA2401"/>
    </row>
    <row r="2402" spans="16:27" x14ac:dyDescent="0.3">
      <c r="P2402"/>
      <c r="AA2402"/>
    </row>
    <row r="2403" spans="16:27" x14ac:dyDescent="0.3">
      <c r="P2403"/>
      <c r="AA2403"/>
    </row>
    <row r="2404" spans="16:27" x14ac:dyDescent="0.3">
      <c r="P2404"/>
      <c r="AA2404"/>
    </row>
    <row r="2405" spans="16:27" x14ac:dyDescent="0.3">
      <c r="P2405"/>
      <c r="AA2405"/>
    </row>
    <row r="2406" spans="16:27" x14ac:dyDescent="0.3">
      <c r="P2406"/>
      <c r="AA2406"/>
    </row>
    <row r="2407" spans="16:27" x14ac:dyDescent="0.3">
      <c r="P2407"/>
      <c r="AA2407"/>
    </row>
    <row r="2408" spans="16:27" x14ac:dyDescent="0.3">
      <c r="P2408"/>
      <c r="AA2408"/>
    </row>
    <row r="2409" spans="16:27" x14ac:dyDescent="0.3">
      <c r="P2409"/>
      <c r="AA2409"/>
    </row>
    <row r="2410" spans="16:27" x14ac:dyDescent="0.3">
      <c r="P2410"/>
      <c r="AA2410"/>
    </row>
    <row r="2411" spans="16:27" x14ac:dyDescent="0.3">
      <c r="P2411"/>
      <c r="AA2411"/>
    </row>
    <row r="2412" spans="16:27" x14ac:dyDescent="0.3">
      <c r="P2412"/>
      <c r="AA2412"/>
    </row>
    <row r="2413" spans="16:27" x14ac:dyDescent="0.3">
      <c r="P2413"/>
      <c r="AA2413"/>
    </row>
    <row r="2414" spans="16:27" x14ac:dyDescent="0.3">
      <c r="P2414"/>
      <c r="AA2414"/>
    </row>
    <row r="2415" spans="16:27" x14ac:dyDescent="0.3">
      <c r="P2415"/>
      <c r="AA2415"/>
    </row>
    <row r="2416" spans="16:27" x14ac:dyDescent="0.3">
      <c r="P2416"/>
      <c r="AA2416"/>
    </row>
    <row r="2417" spans="16:27" x14ac:dyDescent="0.3">
      <c r="P2417"/>
      <c r="AA2417"/>
    </row>
    <row r="2418" spans="16:27" x14ac:dyDescent="0.3">
      <c r="P2418"/>
      <c r="AA2418"/>
    </row>
    <row r="2419" spans="16:27" x14ac:dyDescent="0.3">
      <c r="P2419"/>
      <c r="AA2419"/>
    </row>
    <row r="2420" spans="16:27" x14ac:dyDescent="0.3">
      <c r="P2420"/>
      <c r="AA2420"/>
    </row>
    <row r="2421" spans="16:27" x14ac:dyDescent="0.3">
      <c r="P2421"/>
      <c r="AA2421"/>
    </row>
    <row r="2422" spans="16:27" x14ac:dyDescent="0.3">
      <c r="P2422"/>
      <c r="AA2422"/>
    </row>
    <row r="2423" spans="16:27" x14ac:dyDescent="0.3">
      <c r="P2423"/>
      <c r="AA2423"/>
    </row>
    <row r="2424" spans="16:27" x14ac:dyDescent="0.3">
      <c r="P2424"/>
      <c r="AA2424"/>
    </row>
    <row r="2425" spans="16:27" x14ac:dyDescent="0.3">
      <c r="P2425"/>
      <c r="AA2425"/>
    </row>
    <row r="2426" spans="16:27" x14ac:dyDescent="0.3">
      <c r="P2426"/>
      <c r="AA2426"/>
    </row>
    <row r="2427" spans="16:27" x14ac:dyDescent="0.3">
      <c r="P2427"/>
      <c r="AA2427"/>
    </row>
    <row r="2428" spans="16:27" x14ac:dyDescent="0.3">
      <c r="P2428"/>
      <c r="AA2428"/>
    </row>
    <row r="2429" spans="16:27" x14ac:dyDescent="0.3">
      <c r="P2429"/>
      <c r="AA2429"/>
    </row>
    <row r="2430" spans="16:27" x14ac:dyDescent="0.3">
      <c r="P2430"/>
      <c r="AA2430"/>
    </row>
    <row r="2431" spans="16:27" x14ac:dyDescent="0.3">
      <c r="P2431"/>
      <c r="AA2431"/>
    </row>
    <row r="2432" spans="16:27" x14ac:dyDescent="0.3">
      <c r="P2432"/>
      <c r="AA2432"/>
    </row>
    <row r="2433" spans="16:27" x14ac:dyDescent="0.3">
      <c r="P2433"/>
      <c r="AA2433"/>
    </row>
    <row r="2434" spans="16:27" x14ac:dyDescent="0.3">
      <c r="P2434"/>
      <c r="AA2434"/>
    </row>
    <row r="2435" spans="16:27" x14ac:dyDescent="0.3">
      <c r="P2435"/>
      <c r="AA2435"/>
    </row>
    <row r="2436" spans="16:27" x14ac:dyDescent="0.3">
      <c r="P2436"/>
      <c r="AA2436"/>
    </row>
    <row r="2437" spans="16:27" x14ac:dyDescent="0.3">
      <c r="P2437"/>
      <c r="AA2437"/>
    </row>
    <row r="2438" spans="16:27" x14ac:dyDescent="0.3">
      <c r="P2438"/>
      <c r="AA2438"/>
    </row>
    <row r="2439" spans="16:27" x14ac:dyDescent="0.3">
      <c r="P2439"/>
      <c r="AA2439"/>
    </row>
    <row r="2440" spans="16:27" x14ac:dyDescent="0.3">
      <c r="P2440"/>
      <c r="AA2440"/>
    </row>
    <row r="2441" spans="16:27" x14ac:dyDescent="0.3">
      <c r="P2441"/>
      <c r="AA2441"/>
    </row>
    <row r="2442" spans="16:27" x14ac:dyDescent="0.3">
      <c r="P2442"/>
      <c r="AA2442"/>
    </row>
    <row r="2443" spans="16:27" x14ac:dyDescent="0.3">
      <c r="P2443"/>
      <c r="AA2443"/>
    </row>
    <row r="2444" spans="16:27" x14ac:dyDescent="0.3">
      <c r="P2444"/>
      <c r="AA2444"/>
    </row>
    <row r="2445" spans="16:27" x14ac:dyDescent="0.3">
      <c r="P2445"/>
      <c r="AA2445"/>
    </row>
    <row r="2446" spans="16:27" x14ac:dyDescent="0.3">
      <c r="P2446"/>
      <c r="AA2446"/>
    </row>
    <row r="2447" spans="16:27" x14ac:dyDescent="0.3">
      <c r="P2447"/>
      <c r="AA2447"/>
    </row>
    <row r="2448" spans="16:27" x14ac:dyDescent="0.3">
      <c r="P2448"/>
      <c r="AA2448"/>
    </row>
    <row r="2449" spans="16:27" x14ac:dyDescent="0.3">
      <c r="P2449"/>
      <c r="AA2449"/>
    </row>
    <row r="2450" spans="16:27" x14ac:dyDescent="0.3">
      <c r="P2450"/>
      <c r="AA2450"/>
    </row>
    <row r="2451" spans="16:27" x14ac:dyDescent="0.3">
      <c r="P2451"/>
      <c r="AA2451"/>
    </row>
    <row r="2452" spans="16:27" x14ac:dyDescent="0.3">
      <c r="P2452"/>
      <c r="AA2452"/>
    </row>
    <row r="2453" spans="16:27" x14ac:dyDescent="0.3">
      <c r="P2453"/>
      <c r="AA2453"/>
    </row>
    <row r="2454" spans="16:27" x14ac:dyDescent="0.3">
      <c r="P2454"/>
      <c r="AA2454"/>
    </row>
    <row r="2455" spans="16:27" x14ac:dyDescent="0.3">
      <c r="P2455"/>
      <c r="AA2455"/>
    </row>
    <row r="2456" spans="16:27" x14ac:dyDescent="0.3">
      <c r="P2456"/>
      <c r="AA2456"/>
    </row>
    <row r="2457" spans="16:27" x14ac:dyDescent="0.3">
      <c r="P2457"/>
      <c r="AA2457"/>
    </row>
    <row r="2458" spans="16:27" x14ac:dyDescent="0.3">
      <c r="P2458"/>
      <c r="AA2458"/>
    </row>
    <row r="2459" spans="16:27" x14ac:dyDescent="0.3">
      <c r="P2459"/>
      <c r="AA2459"/>
    </row>
    <row r="2460" spans="16:27" x14ac:dyDescent="0.3">
      <c r="P2460"/>
      <c r="AA2460"/>
    </row>
    <row r="2461" spans="16:27" x14ac:dyDescent="0.3">
      <c r="P2461"/>
      <c r="AA2461"/>
    </row>
    <row r="2462" spans="16:27" x14ac:dyDescent="0.3">
      <c r="P2462"/>
      <c r="AA2462"/>
    </row>
    <row r="2463" spans="16:27" x14ac:dyDescent="0.3">
      <c r="P2463"/>
      <c r="AA2463"/>
    </row>
    <row r="2464" spans="16:27" x14ac:dyDescent="0.3">
      <c r="P2464"/>
      <c r="AA2464"/>
    </row>
    <row r="2465" spans="16:27" x14ac:dyDescent="0.3">
      <c r="P2465"/>
      <c r="AA2465"/>
    </row>
    <row r="2466" spans="16:27" x14ac:dyDescent="0.3">
      <c r="P2466"/>
      <c r="AA2466"/>
    </row>
    <row r="2467" spans="16:27" x14ac:dyDescent="0.3">
      <c r="P2467"/>
      <c r="AA2467"/>
    </row>
    <row r="2468" spans="16:27" x14ac:dyDescent="0.3">
      <c r="P2468"/>
      <c r="AA2468"/>
    </row>
    <row r="2469" spans="16:27" x14ac:dyDescent="0.3">
      <c r="P2469"/>
      <c r="AA2469"/>
    </row>
    <row r="2470" spans="16:27" x14ac:dyDescent="0.3">
      <c r="P2470"/>
      <c r="AA2470"/>
    </row>
    <row r="2471" spans="16:27" x14ac:dyDescent="0.3">
      <c r="P2471"/>
      <c r="AA2471"/>
    </row>
    <row r="2472" spans="16:27" x14ac:dyDescent="0.3">
      <c r="P2472"/>
      <c r="AA2472"/>
    </row>
    <row r="2473" spans="16:27" x14ac:dyDescent="0.3">
      <c r="P2473"/>
      <c r="AA2473"/>
    </row>
    <row r="2474" spans="16:27" x14ac:dyDescent="0.3">
      <c r="P2474"/>
      <c r="AA2474"/>
    </row>
    <row r="2475" spans="16:27" x14ac:dyDescent="0.3">
      <c r="P2475"/>
      <c r="AA2475"/>
    </row>
    <row r="2476" spans="16:27" x14ac:dyDescent="0.3">
      <c r="P2476"/>
      <c r="AA2476"/>
    </row>
    <row r="2477" spans="16:27" x14ac:dyDescent="0.3">
      <c r="P2477"/>
      <c r="AA2477"/>
    </row>
    <row r="2478" spans="16:27" x14ac:dyDescent="0.3">
      <c r="P2478"/>
      <c r="AA2478"/>
    </row>
    <row r="2479" spans="16:27" x14ac:dyDescent="0.3">
      <c r="P2479"/>
      <c r="AA2479"/>
    </row>
    <row r="2480" spans="16:27" x14ac:dyDescent="0.3">
      <c r="P2480"/>
      <c r="AA2480"/>
    </row>
    <row r="2481" spans="16:27" x14ac:dyDescent="0.3">
      <c r="P2481"/>
      <c r="AA2481"/>
    </row>
    <row r="2482" spans="16:27" x14ac:dyDescent="0.3">
      <c r="P2482"/>
      <c r="AA2482"/>
    </row>
    <row r="2483" spans="16:27" x14ac:dyDescent="0.3">
      <c r="P2483"/>
      <c r="AA2483"/>
    </row>
    <row r="2484" spans="16:27" x14ac:dyDescent="0.3">
      <c r="P2484"/>
      <c r="AA2484"/>
    </row>
    <row r="2485" spans="16:27" x14ac:dyDescent="0.3">
      <c r="P2485"/>
      <c r="AA2485"/>
    </row>
    <row r="2486" spans="16:27" x14ac:dyDescent="0.3">
      <c r="P2486"/>
      <c r="AA2486"/>
    </row>
    <row r="2487" spans="16:27" x14ac:dyDescent="0.3">
      <c r="P2487"/>
      <c r="AA2487"/>
    </row>
    <row r="2488" spans="16:27" x14ac:dyDescent="0.3">
      <c r="P2488"/>
      <c r="AA2488"/>
    </row>
    <row r="2489" spans="16:27" x14ac:dyDescent="0.3">
      <c r="P2489"/>
      <c r="AA2489"/>
    </row>
    <row r="2490" spans="16:27" x14ac:dyDescent="0.3">
      <c r="P2490"/>
      <c r="AA2490"/>
    </row>
    <row r="2491" spans="16:27" x14ac:dyDescent="0.3">
      <c r="P2491"/>
      <c r="AA2491"/>
    </row>
    <row r="2492" spans="16:27" x14ac:dyDescent="0.3">
      <c r="P2492"/>
      <c r="AA2492"/>
    </row>
    <row r="2493" spans="16:27" x14ac:dyDescent="0.3">
      <c r="P2493"/>
      <c r="AA2493"/>
    </row>
    <row r="2494" spans="16:27" x14ac:dyDescent="0.3">
      <c r="P2494"/>
      <c r="AA2494"/>
    </row>
    <row r="2495" spans="16:27" x14ac:dyDescent="0.3">
      <c r="P2495"/>
      <c r="AA2495"/>
    </row>
    <row r="2496" spans="16:27" x14ac:dyDescent="0.3">
      <c r="P2496"/>
      <c r="AA2496"/>
    </row>
    <row r="2497" spans="16:27" x14ac:dyDescent="0.3">
      <c r="P2497"/>
      <c r="AA2497"/>
    </row>
    <row r="2498" spans="16:27" x14ac:dyDescent="0.3">
      <c r="P2498"/>
      <c r="AA2498"/>
    </row>
    <row r="2499" spans="16:27" x14ac:dyDescent="0.3">
      <c r="P2499"/>
      <c r="AA2499"/>
    </row>
    <row r="2500" spans="16:27" x14ac:dyDescent="0.3">
      <c r="P2500"/>
      <c r="AA2500"/>
    </row>
    <row r="2501" spans="16:27" x14ac:dyDescent="0.3">
      <c r="P2501"/>
      <c r="AA2501"/>
    </row>
    <row r="2502" spans="16:27" x14ac:dyDescent="0.3">
      <c r="P2502"/>
      <c r="AA2502"/>
    </row>
    <row r="2503" spans="16:27" x14ac:dyDescent="0.3">
      <c r="P2503"/>
      <c r="AA2503"/>
    </row>
    <row r="2504" spans="16:27" x14ac:dyDescent="0.3">
      <c r="P2504"/>
      <c r="AA2504"/>
    </row>
    <row r="2505" spans="16:27" x14ac:dyDescent="0.3">
      <c r="P2505"/>
      <c r="AA2505"/>
    </row>
    <row r="2506" spans="16:27" x14ac:dyDescent="0.3">
      <c r="P2506"/>
      <c r="AA2506"/>
    </row>
    <row r="2507" spans="16:27" x14ac:dyDescent="0.3">
      <c r="P2507"/>
      <c r="AA2507"/>
    </row>
    <row r="2508" spans="16:27" x14ac:dyDescent="0.3">
      <c r="P2508"/>
      <c r="AA2508"/>
    </row>
    <row r="2509" spans="16:27" x14ac:dyDescent="0.3">
      <c r="P2509"/>
      <c r="AA2509"/>
    </row>
    <row r="2510" spans="16:27" x14ac:dyDescent="0.3">
      <c r="P2510"/>
      <c r="AA2510"/>
    </row>
    <row r="2511" spans="16:27" x14ac:dyDescent="0.3">
      <c r="P2511"/>
      <c r="AA2511"/>
    </row>
    <row r="2512" spans="16:27" x14ac:dyDescent="0.3">
      <c r="P2512"/>
      <c r="AA2512"/>
    </row>
    <row r="2513" spans="16:27" x14ac:dyDescent="0.3">
      <c r="P2513"/>
      <c r="AA2513"/>
    </row>
    <row r="2514" spans="16:27" x14ac:dyDescent="0.3">
      <c r="P2514"/>
      <c r="AA2514"/>
    </row>
    <row r="2515" spans="16:27" x14ac:dyDescent="0.3">
      <c r="P2515"/>
      <c r="AA2515"/>
    </row>
    <row r="2516" spans="16:27" x14ac:dyDescent="0.3">
      <c r="P2516"/>
      <c r="AA2516"/>
    </row>
    <row r="2517" spans="16:27" x14ac:dyDescent="0.3">
      <c r="P2517"/>
      <c r="AA2517"/>
    </row>
    <row r="2518" spans="16:27" x14ac:dyDescent="0.3">
      <c r="P2518"/>
      <c r="AA2518"/>
    </row>
    <row r="2519" spans="16:27" x14ac:dyDescent="0.3">
      <c r="P2519"/>
      <c r="AA2519"/>
    </row>
    <row r="2520" spans="16:27" x14ac:dyDescent="0.3">
      <c r="P2520"/>
      <c r="AA2520"/>
    </row>
    <row r="2521" spans="16:27" x14ac:dyDescent="0.3">
      <c r="P2521"/>
      <c r="AA2521"/>
    </row>
    <row r="2522" spans="16:27" x14ac:dyDescent="0.3">
      <c r="P2522"/>
      <c r="AA2522"/>
    </row>
    <row r="2523" spans="16:27" x14ac:dyDescent="0.3">
      <c r="P2523"/>
      <c r="AA2523"/>
    </row>
    <row r="2524" spans="16:27" x14ac:dyDescent="0.3">
      <c r="P2524"/>
      <c r="AA2524"/>
    </row>
    <row r="2525" spans="16:27" x14ac:dyDescent="0.3">
      <c r="P2525"/>
      <c r="AA2525"/>
    </row>
    <row r="2526" spans="16:27" x14ac:dyDescent="0.3">
      <c r="P2526"/>
      <c r="AA2526"/>
    </row>
    <row r="2527" spans="16:27" x14ac:dyDescent="0.3">
      <c r="P2527"/>
      <c r="AA2527"/>
    </row>
    <row r="2528" spans="16:27" x14ac:dyDescent="0.3">
      <c r="P2528"/>
      <c r="AA2528"/>
    </row>
    <row r="2529" spans="16:27" x14ac:dyDescent="0.3">
      <c r="P2529"/>
      <c r="AA2529"/>
    </row>
    <row r="2530" spans="16:27" x14ac:dyDescent="0.3">
      <c r="P2530"/>
      <c r="AA2530"/>
    </row>
    <row r="2531" spans="16:27" x14ac:dyDescent="0.3">
      <c r="P2531"/>
      <c r="AA2531"/>
    </row>
    <row r="2532" spans="16:27" x14ac:dyDescent="0.3">
      <c r="P2532"/>
      <c r="AA2532"/>
    </row>
    <row r="2533" spans="16:27" x14ac:dyDescent="0.3">
      <c r="P2533"/>
      <c r="AA2533"/>
    </row>
    <row r="2534" spans="16:27" x14ac:dyDescent="0.3">
      <c r="P2534"/>
      <c r="AA2534"/>
    </row>
    <row r="2535" spans="16:27" x14ac:dyDescent="0.3">
      <c r="P2535"/>
      <c r="AA2535"/>
    </row>
    <row r="2536" spans="16:27" x14ac:dyDescent="0.3">
      <c r="P2536"/>
      <c r="AA2536"/>
    </row>
    <row r="2537" spans="16:27" x14ac:dyDescent="0.3">
      <c r="P2537"/>
      <c r="AA2537"/>
    </row>
    <row r="2538" spans="16:27" x14ac:dyDescent="0.3">
      <c r="P2538"/>
      <c r="AA2538"/>
    </row>
    <row r="2539" spans="16:27" x14ac:dyDescent="0.3">
      <c r="P2539"/>
      <c r="AA2539"/>
    </row>
    <row r="2540" spans="16:27" x14ac:dyDescent="0.3">
      <c r="P2540"/>
      <c r="AA2540"/>
    </row>
    <row r="2541" spans="16:27" x14ac:dyDescent="0.3">
      <c r="P2541"/>
      <c r="AA2541"/>
    </row>
    <row r="2542" spans="16:27" x14ac:dyDescent="0.3">
      <c r="P2542"/>
      <c r="AA2542"/>
    </row>
    <row r="2543" spans="16:27" x14ac:dyDescent="0.3">
      <c r="P2543"/>
      <c r="AA2543"/>
    </row>
    <row r="2544" spans="16:27" x14ac:dyDescent="0.3">
      <c r="P2544"/>
      <c r="AA2544"/>
    </row>
    <row r="2545" spans="16:27" x14ac:dyDescent="0.3">
      <c r="P2545"/>
      <c r="AA2545"/>
    </row>
    <row r="2546" spans="16:27" x14ac:dyDescent="0.3">
      <c r="P2546"/>
      <c r="AA2546"/>
    </row>
    <row r="2547" spans="16:27" x14ac:dyDescent="0.3">
      <c r="P2547"/>
      <c r="AA2547"/>
    </row>
    <row r="2548" spans="16:27" x14ac:dyDescent="0.3">
      <c r="P2548"/>
      <c r="AA2548"/>
    </row>
    <row r="2549" spans="16:27" x14ac:dyDescent="0.3">
      <c r="P2549"/>
      <c r="AA2549"/>
    </row>
    <row r="2550" spans="16:27" x14ac:dyDescent="0.3">
      <c r="P2550"/>
      <c r="AA2550"/>
    </row>
    <row r="2551" spans="16:27" x14ac:dyDescent="0.3">
      <c r="P2551"/>
      <c r="AA2551"/>
    </row>
    <row r="2552" spans="16:27" x14ac:dyDescent="0.3">
      <c r="P2552"/>
      <c r="AA2552"/>
    </row>
    <row r="2553" spans="16:27" x14ac:dyDescent="0.3">
      <c r="P2553"/>
      <c r="AA2553"/>
    </row>
    <row r="2554" spans="16:27" x14ac:dyDescent="0.3">
      <c r="P2554"/>
      <c r="AA2554"/>
    </row>
    <row r="2555" spans="16:27" x14ac:dyDescent="0.3">
      <c r="P2555"/>
      <c r="AA2555"/>
    </row>
    <row r="2556" spans="16:27" x14ac:dyDescent="0.3">
      <c r="P2556"/>
      <c r="AA2556"/>
    </row>
    <row r="2557" spans="16:27" x14ac:dyDescent="0.3">
      <c r="P2557"/>
      <c r="AA2557"/>
    </row>
    <row r="2558" spans="16:27" x14ac:dyDescent="0.3">
      <c r="P2558"/>
      <c r="AA2558"/>
    </row>
    <row r="2559" spans="16:27" x14ac:dyDescent="0.3">
      <c r="P2559"/>
      <c r="AA2559"/>
    </row>
    <row r="2560" spans="16:27" x14ac:dyDescent="0.3">
      <c r="P2560"/>
      <c r="AA2560"/>
    </row>
    <row r="2561" spans="16:27" x14ac:dyDescent="0.3">
      <c r="P2561"/>
      <c r="AA2561"/>
    </row>
    <row r="2562" spans="16:27" x14ac:dyDescent="0.3">
      <c r="P2562"/>
      <c r="AA2562"/>
    </row>
    <row r="2563" spans="16:27" x14ac:dyDescent="0.3">
      <c r="P2563"/>
      <c r="AA2563"/>
    </row>
    <row r="2564" spans="16:27" x14ac:dyDescent="0.3">
      <c r="P2564"/>
      <c r="AA2564"/>
    </row>
    <row r="2565" spans="16:27" x14ac:dyDescent="0.3">
      <c r="P2565"/>
      <c r="AA2565"/>
    </row>
    <row r="2566" spans="16:27" x14ac:dyDescent="0.3">
      <c r="P2566"/>
      <c r="AA2566"/>
    </row>
    <row r="2567" spans="16:27" x14ac:dyDescent="0.3">
      <c r="P2567"/>
      <c r="AA2567"/>
    </row>
    <row r="2568" spans="16:27" x14ac:dyDescent="0.3">
      <c r="P2568"/>
      <c r="AA2568"/>
    </row>
    <row r="2569" spans="16:27" x14ac:dyDescent="0.3">
      <c r="P2569"/>
      <c r="AA2569"/>
    </row>
    <row r="2570" spans="16:27" x14ac:dyDescent="0.3">
      <c r="P2570"/>
      <c r="AA2570"/>
    </row>
    <row r="2571" spans="16:27" x14ac:dyDescent="0.3">
      <c r="P2571"/>
      <c r="AA2571"/>
    </row>
    <row r="2572" spans="16:27" x14ac:dyDescent="0.3">
      <c r="P2572"/>
      <c r="AA2572"/>
    </row>
    <row r="2573" spans="16:27" x14ac:dyDescent="0.3">
      <c r="P2573"/>
      <c r="AA2573"/>
    </row>
    <row r="2574" spans="16:27" x14ac:dyDescent="0.3">
      <c r="P2574"/>
      <c r="AA2574"/>
    </row>
    <row r="2575" spans="16:27" x14ac:dyDescent="0.3">
      <c r="P2575"/>
      <c r="AA2575"/>
    </row>
    <row r="2576" spans="16:27" x14ac:dyDescent="0.3">
      <c r="P2576"/>
      <c r="AA2576"/>
    </row>
    <row r="2577" spans="16:27" x14ac:dyDescent="0.3">
      <c r="P2577"/>
      <c r="AA2577"/>
    </row>
    <row r="2578" spans="16:27" x14ac:dyDescent="0.3">
      <c r="P2578"/>
      <c r="AA2578"/>
    </row>
    <row r="2579" spans="16:27" x14ac:dyDescent="0.3">
      <c r="P2579"/>
      <c r="AA2579"/>
    </row>
    <row r="2580" spans="16:27" x14ac:dyDescent="0.3">
      <c r="P2580"/>
      <c r="AA2580"/>
    </row>
    <row r="2581" spans="16:27" x14ac:dyDescent="0.3">
      <c r="P2581"/>
      <c r="AA2581"/>
    </row>
    <row r="2582" spans="16:27" x14ac:dyDescent="0.3">
      <c r="P2582"/>
      <c r="AA2582"/>
    </row>
    <row r="2583" spans="16:27" x14ac:dyDescent="0.3">
      <c r="P2583"/>
      <c r="AA2583"/>
    </row>
    <row r="2584" spans="16:27" x14ac:dyDescent="0.3">
      <c r="P2584"/>
      <c r="AA2584"/>
    </row>
    <row r="2585" spans="16:27" x14ac:dyDescent="0.3">
      <c r="P2585"/>
      <c r="AA2585"/>
    </row>
    <row r="2586" spans="16:27" x14ac:dyDescent="0.3">
      <c r="P2586"/>
      <c r="AA2586"/>
    </row>
    <row r="2587" spans="16:27" x14ac:dyDescent="0.3">
      <c r="P2587"/>
      <c r="AA2587"/>
    </row>
    <row r="2588" spans="16:27" x14ac:dyDescent="0.3">
      <c r="P2588"/>
      <c r="AA2588"/>
    </row>
    <row r="2589" spans="16:27" x14ac:dyDescent="0.3">
      <c r="P2589"/>
      <c r="AA2589"/>
    </row>
    <row r="2590" spans="16:27" x14ac:dyDescent="0.3">
      <c r="P2590"/>
      <c r="AA2590"/>
    </row>
    <row r="2591" spans="16:27" x14ac:dyDescent="0.3">
      <c r="P2591"/>
      <c r="AA2591"/>
    </row>
    <row r="2592" spans="16:27" x14ac:dyDescent="0.3">
      <c r="P2592"/>
      <c r="AA2592"/>
    </row>
    <row r="2593" spans="16:27" x14ac:dyDescent="0.3">
      <c r="P2593"/>
      <c r="AA2593"/>
    </row>
    <row r="2594" spans="16:27" x14ac:dyDescent="0.3">
      <c r="P2594"/>
      <c r="AA2594"/>
    </row>
    <row r="2595" spans="16:27" x14ac:dyDescent="0.3">
      <c r="P2595"/>
      <c r="AA2595"/>
    </row>
    <row r="2596" spans="16:27" x14ac:dyDescent="0.3">
      <c r="P2596"/>
      <c r="AA2596"/>
    </row>
    <row r="2597" spans="16:27" x14ac:dyDescent="0.3">
      <c r="P2597"/>
      <c r="AA2597"/>
    </row>
    <row r="2598" spans="16:27" x14ac:dyDescent="0.3">
      <c r="P2598"/>
      <c r="AA2598"/>
    </row>
    <row r="2599" spans="16:27" x14ac:dyDescent="0.3">
      <c r="P2599"/>
      <c r="AA2599"/>
    </row>
    <row r="2600" spans="16:27" x14ac:dyDescent="0.3">
      <c r="P2600"/>
      <c r="AA2600"/>
    </row>
    <row r="2601" spans="16:27" x14ac:dyDescent="0.3">
      <c r="P2601"/>
      <c r="AA2601"/>
    </row>
    <row r="2602" spans="16:27" x14ac:dyDescent="0.3">
      <c r="P2602"/>
      <c r="AA2602"/>
    </row>
    <row r="2603" spans="16:27" x14ac:dyDescent="0.3">
      <c r="P2603"/>
      <c r="AA2603"/>
    </row>
    <row r="2604" spans="16:27" x14ac:dyDescent="0.3">
      <c r="P2604"/>
      <c r="AA2604"/>
    </row>
    <row r="2605" spans="16:27" x14ac:dyDescent="0.3">
      <c r="P2605"/>
      <c r="AA2605"/>
    </row>
    <row r="2606" spans="16:27" x14ac:dyDescent="0.3">
      <c r="P2606"/>
      <c r="AA2606"/>
    </row>
    <row r="2607" spans="16:27" x14ac:dyDescent="0.3">
      <c r="P2607"/>
      <c r="AA2607"/>
    </row>
    <row r="2608" spans="16:27" x14ac:dyDescent="0.3">
      <c r="P2608"/>
      <c r="AA2608"/>
    </row>
    <row r="2609" spans="16:27" x14ac:dyDescent="0.3">
      <c r="P2609"/>
      <c r="AA2609"/>
    </row>
    <row r="2610" spans="16:27" x14ac:dyDescent="0.3">
      <c r="P2610"/>
      <c r="AA2610"/>
    </row>
    <row r="2611" spans="16:27" x14ac:dyDescent="0.3">
      <c r="P2611"/>
      <c r="AA2611"/>
    </row>
    <row r="2612" spans="16:27" x14ac:dyDescent="0.3">
      <c r="P2612"/>
      <c r="AA2612"/>
    </row>
    <row r="2613" spans="16:27" x14ac:dyDescent="0.3">
      <c r="P2613"/>
      <c r="AA2613"/>
    </row>
    <row r="2614" spans="16:27" x14ac:dyDescent="0.3">
      <c r="P2614"/>
      <c r="AA2614"/>
    </row>
    <row r="2615" spans="16:27" x14ac:dyDescent="0.3">
      <c r="P2615"/>
      <c r="AA2615"/>
    </row>
    <row r="2616" spans="16:27" x14ac:dyDescent="0.3">
      <c r="P2616"/>
      <c r="AA2616"/>
    </row>
    <row r="2617" spans="16:27" x14ac:dyDescent="0.3">
      <c r="P2617"/>
      <c r="AA2617"/>
    </row>
    <row r="2618" spans="16:27" x14ac:dyDescent="0.3">
      <c r="P2618"/>
      <c r="AA2618"/>
    </row>
    <row r="2619" spans="16:27" x14ac:dyDescent="0.3">
      <c r="P2619"/>
      <c r="AA2619"/>
    </row>
    <row r="2620" spans="16:27" x14ac:dyDescent="0.3">
      <c r="P2620"/>
      <c r="AA2620"/>
    </row>
    <row r="2621" spans="16:27" x14ac:dyDescent="0.3">
      <c r="P2621"/>
      <c r="AA2621"/>
    </row>
    <row r="2622" spans="16:27" x14ac:dyDescent="0.3">
      <c r="P2622"/>
      <c r="AA2622"/>
    </row>
    <row r="2623" spans="16:27" x14ac:dyDescent="0.3">
      <c r="P2623"/>
      <c r="AA2623"/>
    </row>
    <row r="2624" spans="16:27" x14ac:dyDescent="0.3">
      <c r="P2624"/>
      <c r="AA2624"/>
    </row>
    <row r="2625" spans="16:27" x14ac:dyDescent="0.3">
      <c r="P2625"/>
      <c r="AA2625"/>
    </row>
    <row r="2626" spans="16:27" x14ac:dyDescent="0.3">
      <c r="P2626"/>
      <c r="AA2626"/>
    </row>
    <row r="2627" spans="16:27" x14ac:dyDescent="0.3">
      <c r="P2627"/>
      <c r="AA2627"/>
    </row>
    <row r="2628" spans="16:27" x14ac:dyDescent="0.3">
      <c r="P2628"/>
      <c r="AA2628"/>
    </row>
    <row r="2629" spans="16:27" x14ac:dyDescent="0.3">
      <c r="P2629"/>
      <c r="AA2629"/>
    </row>
    <row r="2630" spans="16:27" x14ac:dyDescent="0.3">
      <c r="P2630"/>
      <c r="AA2630"/>
    </row>
    <row r="2631" spans="16:27" x14ac:dyDescent="0.3">
      <c r="P2631"/>
      <c r="AA2631"/>
    </row>
    <row r="2632" spans="16:27" x14ac:dyDescent="0.3">
      <c r="P2632"/>
      <c r="AA2632"/>
    </row>
    <row r="2633" spans="16:27" x14ac:dyDescent="0.3">
      <c r="P2633"/>
      <c r="AA2633"/>
    </row>
    <row r="2634" spans="16:27" x14ac:dyDescent="0.3">
      <c r="P2634"/>
      <c r="AA2634"/>
    </row>
    <row r="2635" spans="16:27" x14ac:dyDescent="0.3">
      <c r="P2635"/>
      <c r="AA2635"/>
    </row>
    <row r="2636" spans="16:27" x14ac:dyDescent="0.3">
      <c r="P2636"/>
      <c r="AA2636"/>
    </row>
    <row r="2637" spans="16:27" x14ac:dyDescent="0.3">
      <c r="P2637"/>
      <c r="AA2637"/>
    </row>
    <row r="2638" spans="16:27" x14ac:dyDescent="0.3">
      <c r="P2638"/>
      <c r="AA2638"/>
    </row>
    <row r="2639" spans="16:27" x14ac:dyDescent="0.3">
      <c r="P2639"/>
      <c r="AA2639"/>
    </row>
    <row r="2640" spans="16:27" x14ac:dyDescent="0.3">
      <c r="P2640"/>
      <c r="AA2640"/>
    </row>
    <row r="2641" spans="16:27" x14ac:dyDescent="0.3">
      <c r="P2641"/>
      <c r="AA2641"/>
    </row>
    <row r="2642" spans="16:27" x14ac:dyDescent="0.3">
      <c r="P2642"/>
      <c r="AA2642"/>
    </row>
    <row r="2643" spans="16:27" x14ac:dyDescent="0.3">
      <c r="P2643"/>
      <c r="AA2643"/>
    </row>
    <row r="2644" spans="16:27" x14ac:dyDescent="0.3">
      <c r="P2644"/>
      <c r="AA2644"/>
    </row>
    <row r="2645" spans="16:27" x14ac:dyDescent="0.3">
      <c r="P2645"/>
      <c r="AA2645"/>
    </row>
    <row r="2646" spans="16:27" x14ac:dyDescent="0.3">
      <c r="P2646"/>
      <c r="AA2646"/>
    </row>
    <row r="2647" spans="16:27" x14ac:dyDescent="0.3">
      <c r="P2647"/>
      <c r="AA2647"/>
    </row>
    <row r="2648" spans="16:27" x14ac:dyDescent="0.3">
      <c r="P2648"/>
      <c r="AA2648"/>
    </row>
    <row r="2649" spans="16:27" x14ac:dyDescent="0.3">
      <c r="P2649"/>
      <c r="AA2649"/>
    </row>
    <row r="2650" spans="16:27" x14ac:dyDescent="0.3">
      <c r="P2650"/>
      <c r="AA2650"/>
    </row>
    <row r="2651" spans="16:27" x14ac:dyDescent="0.3">
      <c r="P2651"/>
      <c r="AA2651"/>
    </row>
    <row r="2652" spans="16:27" x14ac:dyDescent="0.3">
      <c r="P2652"/>
      <c r="AA2652"/>
    </row>
    <row r="2653" spans="16:27" x14ac:dyDescent="0.3">
      <c r="P2653"/>
      <c r="AA2653"/>
    </row>
    <row r="2654" spans="16:27" x14ac:dyDescent="0.3">
      <c r="P2654"/>
      <c r="AA2654"/>
    </row>
    <row r="2655" spans="16:27" x14ac:dyDescent="0.3">
      <c r="P2655"/>
      <c r="AA2655"/>
    </row>
    <row r="2656" spans="16:27" x14ac:dyDescent="0.3">
      <c r="P2656"/>
      <c r="AA2656"/>
    </row>
    <row r="2657" spans="16:27" x14ac:dyDescent="0.3">
      <c r="P2657"/>
      <c r="AA2657"/>
    </row>
    <row r="2658" spans="16:27" x14ac:dyDescent="0.3">
      <c r="P2658"/>
      <c r="AA2658"/>
    </row>
    <row r="2659" spans="16:27" x14ac:dyDescent="0.3">
      <c r="P2659"/>
      <c r="AA2659"/>
    </row>
    <row r="2660" spans="16:27" x14ac:dyDescent="0.3">
      <c r="P2660"/>
      <c r="AA2660"/>
    </row>
    <row r="2661" spans="16:27" x14ac:dyDescent="0.3">
      <c r="P2661"/>
      <c r="AA2661"/>
    </row>
    <row r="2662" spans="16:27" x14ac:dyDescent="0.3">
      <c r="P2662"/>
      <c r="AA2662"/>
    </row>
    <row r="2663" spans="16:27" x14ac:dyDescent="0.3">
      <c r="P2663"/>
      <c r="AA2663"/>
    </row>
    <row r="2664" spans="16:27" x14ac:dyDescent="0.3">
      <c r="P2664"/>
      <c r="AA2664"/>
    </row>
    <row r="2665" spans="16:27" x14ac:dyDescent="0.3">
      <c r="P2665"/>
      <c r="AA2665"/>
    </row>
    <row r="2666" spans="16:27" x14ac:dyDescent="0.3">
      <c r="P2666"/>
      <c r="AA2666"/>
    </row>
    <row r="2667" spans="16:27" x14ac:dyDescent="0.3">
      <c r="P2667"/>
      <c r="AA2667"/>
    </row>
    <row r="2668" spans="16:27" x14ac:dyDescent="0.3">
      <c r="P2668"/>
      <c r="AA2668"/>
    </row>
    <row r="2669" spans="16:27" x14ac:dyDescent="0.3">
      <c r="P2669"/>
      <c r="AA2669"/>
    </row>
    <row r="2670" spans="16:27" x14ac:dyDescent="0.3">
      <c r="P2670"/>
      <c r="AA2670"/>
    </row>
    <row r="2671" spans="16:27" x14ac:dyDescent="0.3">
      <c r="P2671"/>
      <c r="AA2671"/>
    </row>
    <row r="2672" spans="16:27" x14ac:dyDescent="0.3">
      <c r="P2672"/>
      <c r="AA2672"/>
    </row>
    <row r="2673" spans="16:27" x14ac:dyDescent="0.3">
      <c r="P2673"/>
      <c r="AA2673"/>
    </row>
    <row r="2674" spans="16:27" x14ac:dyDescent="0.3">
      <c r="P2674"/>
      <c r="AA2674"/>
    </row>
    <row r="2675" spans="16:27" x14ac:dyDescent="0.3">
      <c r="P2675"/>
      <c r="AA2675"/>
    </row>
    <row r="2676" spans="16:27" x14ac:dyDescent="0.3">
      <c r="P2676"/>
      <c r="AA2676"/>
    </row>
    <row r="2677" spans="16:27" x14ac:dyDescent="0.3">
      <c r="P2677"/>
      <c r="AA2677"/>
    </row>
    <row r="2678" spans="16:27" x14ac:dyDescent="0.3">
      <c r="P2678"/>
      <c r="AA2678"/>
    </row>
    <row r="2679" spans="16:27" x14ac:dyDescent="0.3">
      <c r="P2679"/>
      <c r="AA2679"/>
    </row>
    <row r="2680" spans="16:27" x14ac:dyDescent="0.3">
      <c r="P2680"/>
      <c r="AA2680"/>
    </row>
    <row r="2681" spans="16:27" x14ac:dyDescent="0.3">
      <c r="P2681"/>
      <c r="AA2681"/>
    </row>
    <row r="2682" spans="16:27" x14ac:dyDescent="0.3">
      <c r="P2682"/>
      <c r="AA2682"/>
    </row>
    <row r="2683" spans="16:27" x14ac:dyDescent="0.3">
      <c r="P2683"/>
      <c r="AA2683"/>
    </row>
    <row r="2684" spans="16:27" x14ac:dyDescent="0.3">
      <c r="P2684"/>
      <c r="AA2684"/>
    </row>
    <row r="2685" spans="16:27" x14ac:dyDescent="0.3">
      <c r="P2685"/>
      <c r="AA2685"/>
    </row>
    <row r="2686" spans="16:27" x14ac:dyDescent="0.3">
      <c r="P2686"/>
      <c r="AA2686"/>
    </row>
    <row r="2687" spans="16:27" x14ac:dyDescent="0.3">
      <c r="P2687"/>
      <c r="AA2687"/>
    </row>
    <row r="2688" spans="16:27" x14ac:dyDescent="0.3">
      <c r="P2688"/>
      <c r="AA2688"/>
    </row>
    <row r="2689" spans="16:27" x14ac:dyDescent="0.3">
      <c r="P2689"/>
      <c r="AA2689"/>
    </row>
    <row r="2690" spans="16:27" x14ac:dyDescent="0.3">
      <c r="P2690"/>
      <c r="AA2690"/>
    </row>
    <row r="2691" spans="16:27" x14ac:dyDescent="0.3">
      <c r="P2691"/>
      <c r="AA2691"/>
    </row>
    <row r="2692" spans="16:27" x14ac:dyDescent="0.3">
      <c r="P2692"/>
      <c r="AA2692"/>
    </row>
    <row r="2693" spans="16:27" x14ac:dyDescent="0.3">
      <c r="P2693"/>
      <c r="AA2693"/>
    </row>
    <row r="2694" spans="16:27" x14ac:dyDescent="0.3">
      <c r="P2694"/>
      <c r="AA2694"/>
    </row>
    <row r="2695" spans="16:27" x14ac:dyDescent="0.3">
      <c r="P2695"/>
      <c r="AA2695"/>
    </row>
    <row r="2696" spans="16:27" x14ac:dyDescent="0.3">
      <c r="P2696"/>
      <c r="AA2696"/>
    </row>
    <row r="2697" spans="16:27" x14ac:dyDescent="0.3">
      <c r="P2697"/>
      <c r="AA2697"/>
    </row>
    <row r="2698" spans="16:27" x14ac:dyDescent="0.3">
      <c r="P2698"/>
      <c r="AA2698"/>
    </row>
    <row r="2699" spans="16:27" x14ac:dyDescent="0.3">
      <c r="P2699"/>
      <c r="AA2699"/>
    </row>
    <row r="2700" spans="16:27" x14ac:dyDescent="0.3">
      <c r="P2700"/>
      <c r="AA2700"/>
    </row>
    <row r="2701" spans="16:27" x14ac:dyDescent="0.3">
      <c r="P2701"/>
      <c r="AA2701"/>
    </row>
    <row r="2702" spans="16:27" x14ac:dyDescent="0.3">
      <c r="P2702"/>
      <c r="AA2702"/>
    </row>
    <row r="2703" spans="16:27" x14ac:dyDescent="0.3">
      <c r="P2703"/>
      <c r="AA2703"/>
    </row>
    <row r="2704" spans="16:27" x14ac:dyDescent="0.3">
      <c r="P2704"/>
      <c r="AA2704"/>
    </row>
    <row r="2705" spans="16:27" x14ac:dyDescent="0.3">
      <c r="P2705"/>
      <c r="AA2705"/>
    </row>
    <row r="2706" spans="16:27" x14ac:dyDescent="0.3">
      <c r="P2706"/>
      <c r="AA2706"/>
    </row>
    <row r="2707" spans="16:27" x14ac:dyDescent="0.3">
      <c r="P2707"/>
      <c r="AA2707"/>
    </row>
    <row r="2708" spans="16:27" x14ac:dyDescent="0.3">
      <c r="P2708"/>
      <c r="AA2708"/>
    </row>
    <row r="2709" spans="16:27" x14ac:dyDescent="0.3">
      <c r="P2709"/>
      <c r="AA2709"/>
    </row>
    <row r="2710" spans="16:27" x14ac:dyDescent="0.3">
      <c r="P2710"/>
      <c r="AA2710"/>
    </row>
    <row r="2711" spans="16:27" x14ac:dyDescent="0.3">
      <c r="P2711"/>
      <c r="AA2711"/>
    </row>
    <row r="2712" spans="16:27" x14ac:dyDescent="0.3">
      <c r="P2712"/>
      <c r="AA2712"/>
    </row>
    <row r="2713" spans="16:27" x14ac:dyDescent="0.3">
      <c r="P2713"/>
      <c r="AA2713"/>
    </row>
    <row r="2714" spans="16:27" x14ac:dyDescent="0.3">
      <c r="P2714"/>
      <c r="AA2714"/>
    </row>
    <row r="2715" spans="16:27" x14ac:dyDescent="0.3">
      <c r="P2715"/>
      <c r="AA2715"/>
    </row>
    <row r="2716" spans="16:27" x14ac:dyDescent="0.3">
      <c r="P2716"/>
      <c r="AA2716"/>
    </row>
    <row r="2717" spans="16:27" x14ac:dyDescent="0.3">
      <c r="P2717"/>
      <c r="AA2717"/>
    </row>
    <row r="2718" spans="16:27" x14ac:dyDescent="0.3">
      <c r="P2718"/>
      <c r="AA2718"/>
    </row>
    <row r="2719" spans="16:27" x14ac:dyDescent="0.3">
      <c r="P2719"/>
      <c r="AA2719"/>
    </row>
    <row r="2720" spans="16:27" x14ac:dyDescent="0.3">
      <c r="P2720"/>
      <c r="AA2720"/>
    </row>
    <row r="2721" spans="16:27" x14ac:dyDescent="0.3">
      <c r="P2721"/>
      <c r="AA2721"/>
    </row>
    <row r="2722" spans="16:27" x14ac:dyDescent="0.3">
      <c r="P2722"/>
      <c r="AA2722"/>
    </row>
    <row r="2723" spans="16:27" x14ac:dyDescent="0.3">
      <c r="P2723"/>
      <c r="AA2723"/>
    </row>
    <row r="2724" spans="16:27" x14ac:dyDescent="0.3">
      <c r="P2724"/>
      <c r="AA2724"/>
    </row>
    <row r="2725" spans="16:27" x14ac:dyDescent="0.3">
      <c r="P2725"/>
      <c r="AA2725"/>
    </row>
    <row r="2726" spans="16:27" x14ac:dyDescent="0.3">
      <c r="P2726"/>
      <c r="AA2726"/>
    </row>
    <row r="2727" spans="16:27" x14ac:dyDescent="0.3">
      <c r="P2727"/>
      <c r="AA2727"/>
    </row>
    <row r="2728" spans="16:27" x14ac:dyDescent="0.3">
      <c r="P2728"/>
      <c r="AA2728"/>
    </row>
    <row r="2729" spans="16:27" x14ac:dyDescent="0.3">
      <c r="P2729"/>
      <c r="AA2729"/>
    </row>
    <row r="2730" spans="16:27" x14ac:dyDescent="0.3">
      <c r="P2730"/>
      <c r="AA2730"/>
    </row>
    <row r="2731" spans="16:27" x14ac:dyDescent="0.3">
      <c r="P2731"/>
      <c r="AA2731"/>
    </row>
    <row r="2732" spans="16:27" x14ac:dyDescent="0.3">
      <c r="P2732"/>
      <c r="AA2732"/>
    </row>
    <row r="2733" spans="16:27" x14ac:dyDescent="0.3">
      <c r="P2733"/>
      <c r="AA2733"/>
    </row>
    <row r="2734" spans="16:27" x14ac:dyDescent="0.3">
      <c r="P2734"/>
      <c r="AA2734"/>
    </row>
    <row r="2735" spans="16:27" x14ac:dyDescent="0.3">
      <c r="P2735"/>
      <c r="AA2735"/>
    </row>
    <row r="2736" spans="16:27" x14ac:dyDescent="0.3">
      <c r="P2736"/>
      <c r="AA2736"/>
    </row>
    <row r="2737" spans="16:27" x14ac:dyDescent="0.3">
      <c r="P2737"/>
      <c r="AA2737"/>
    </row>
    <row r="2738" spans="16:27" x14ac:dyDescent="0.3">
      <c r="P2738"/>
      <c r="AA2738"/>
    </row>
    <row r="2739" spans="16:27" x14ac:dyDescent="0.3">
      <c r="P2739"/>
      <c r="AA2739"/>
    </row>
    <row r="2740" spans="16:27" x14ac:dyDescent="0.3">
      <c r="P2740"/>
      <c r="AA2740"/>
    </row>
    <row r="2741" spans="16:27" x14ac:dyDescent="0.3">
      <c r="P2741"/>
      <c r="AA2741"/>
    </row>
    <row r="2742" spans="16:27" x14ac:dyDescent="0.3">
      <c r="P2742"/>
      <c r="AA2742"/>
    </row>
    <row r="2743" spans="16:27" x14ac:dyDescent="0.3">
      <c r="P2743"/>
      <c r="AA2743"/>
    </row>
    <row r="2744" spans="16:27" x14ac:dyDescent="0.3">
      <c r="P2744"/>
      <c r="AA2744"/>
    </row>
    <row r="2745" spans="16:27" x14ac:dyDescent="0.3">
      <c r="P2745"/>
      <c r="AA2745"/>
    </row>
    <row r="2746" spans="16:27" x14ac:dyDescent="0.3">
      <c r="P2746"/>
      <c r="AA2746"/>
    </row>
    <row r="2747" spans="16:27" x14ac:dyDescent="0.3">
      <c r="P2747"/>
      <c r="AA2747"/>
    </row>
    <row r="2748" spans="16:27" x14ac:dyDescent="0.3">
      <c r="P2748"/>
      <c r="AA2748"/>
    </row>
    <row r="2749" spans="16:27" x14ac:dyDescent="0.3">
      <c r="P2749"/>
      <c r="AA2749"/>
    </row>
    <row r="2750" spans="16:27" x14ac:dyDescent="0.3">
      <c r="P2750"/>
      <c r="AA2750"/>
    </row>
    <row r="2751" spans="16:27" x14ac:dyDescent="0.3">
      <c r="P2751"/>
      <c r="AA2751"/>
    </row>
    <row r="2752" spans="16:27" x14ac:dyDescent="0.3">
      <c r="P2752"/>
      <c r="AA2752"/>
    </row>
    <row r="2753" spans="16:27" x14ac:dyDescent="0.3">
      <c r="P2753"/>
      <c r="AA2753"/>
    </row>
    <row r="2754" spans="16:27" x14ac:dyDescent="0.3">
      <c r="P2754"/>
      <c r="AA2754"/>
    </row>
    <row r="2755" spans="16:27" x14ac:dyDescent="0.3">
      <c r="P2755"/>
      <c r="AA2755"/>
    </row>
    <row r="2756" spans="16:27" x14ac:dyDescent="0.3">
      <c r="P2756"/>
      <c r="AA2756"/>
    </row>
    <row r="2757" spans="16:27" x14ac:dyDescent="0.3">
      <c r="P2757"/>
      <c r="AA2757"/>
    </row>
    <row r="2758" spans="16:27" x14ac:dyDescent="0.3">
      <c r="P2758"/>
      <c r="AA2758"/>
    </row>
    <row r="2759" spans="16:27" x14ac:dyDescent="0.3">
      <c r="P2759"/>
      <c r="AA2759"/>
    </row>
    <row r="2760" spans="16:27" x14ac:dyDescent="0.3">
      <c r="P2760"/>
      <c r="AA2760"/>
    </row>
    <row r="2761" spans="16:27" x14ac:dyDescent="0.3">
      <c r="P2761"/>
      <c r="AA2761"/>
    </row>
    <row r="2762" spans="16:27" x14ac:dyDescent="0.3">
      <c r="P2762"/>
      <c r="AA2762"/>
    </row>
    <row r="2763" spans="16:27" x14ac:dyDescent="0.3">
      <c r="P2763"/>
      <c r="AA2763"/>
    </row>
    <row r="2764" spans="16:27" x14ac:dyDescent="0.3">
      <c r="P2764"/>
      <c r="AA2764"/>
    </row>
    <row r="2765" spans="16:27" x14ac:dyDescent="0.3">
      <c r="P2765"/>
      <c r="AA2765"/>
    </row>
    <row r="2766" spans="16:27" x14ac:dyDescent="0.3">
      <c r="P2766"/>
      <c r="AA2766"/>
    </row>
    <row r="2767" spans="16:27" x14ac:dyDescent="0.3">
      <c r="P2767"/>
      <c r="AA2767"/>
    </row>
    <row r="2768" spans="16:27" x14ac:dyDescent="0.3">
      <c r="P2768"/>
      <c r="AA2768"/>
    </row>
    <row r="2769" spans="16:27" x14ac:dyDescent="0.3">
      <c r="P2769"/>
      <c r="AA2769"/>
    </row>
    <row r="2770" spans="16:27" x14ac:dyDescent="0.3">
      <c r="P2770"/>
      <c r="AA2770"/>
    </row>
    <row r="2771" spans="16:27" x14ac:dyDescent="0.3">
      <c r="P2771"/>
      <c r="AA2771"/>
    </row>
    <row r="2772" spans="16:27" x14ac:dyDescent="0.3">
      <c r="P2772"/>
      <c r="AA2772"/>
    </row>
    <row r="2773" spans="16:27" x14ac:dyDescent="0.3">
      <c r="P2773"/>
      <c r="AA2773"/>
    </row>
    <row r="2774" spans="16:27" x14ac:dyDescent="0.3">
      <c r="P2774"/>
      <c r="AA2774"/>
    </row>
    <row r="2775" spans="16:27" x14ac:dyDescent="0.3">
      <c r="P2775"/>
      <c r="AA2775"/>
    </row>
    <row r="2776" spans="16:27" x14ac:dyDescent="0.3">
      <c r="P2776"/>
      <c r="AA2776"/>
    </row>
    <row r="2777" spans="16:27" x14ac:dyDescent="0.3">
      <c r="P2777"/>
      <c r="AA2777"/>
    </row>
    <row r="2778" spans="16:27" x14ac:dyDescent="0.3">
      <c r="P2778"/>
      <c r="AA2778"/>
    </row>
    <row r="2779" spans="16:27" x14ac:dyDescent="0.3">
      <c r="P2779"/>
      <c r="AA2779"/>
    </row>
    <row r="2780" spans="16:27" x14ac:dyDescent="0.3">
      <c r="P2780"/>
      <c r="AA2780"/>
    </row>
    <row r="2781" spans="16:27" x14ac:dyDescent="0.3">
      <c r="P2781"/>
      <c r="AA2781"/>
    </row>
    <row r="2782" spans="16:27" x14ac:dyDescent="0.3">
      <c r="P2782"/>
      <c r="AA2782"/>
    </row>
    <row r="2783" spans="16:27" x14ac:dyDescent="0.3">
      <c r="P2783"/>
      <c r="AA2783"/>
    </row>
    <row r="2784" spans="16:27" x14ac:dyDescent="0.3">
      <c r="P2784"/>
      <c r="AA2784"/>
    </row>
    <row r="2785" spans="16:27" x14ac:dyDescent="0.3">
      <c r="P2785"/>
      <c r="AA2785"/>
    </row>
    <row r="2786" spans="16:27" x14ac:dyDescent="0.3">
      <c r="P2786"/>
      <c r="AA2786"/>
    </row>
    <row r="2787" spans="16:27" x14ac:dyDescent="0.3">
      <c r="P2787"/>
      <c r="AA2787"/>
    </row>
    <row r="2788" spans="16:27" x14ac:dyDescent="0.3">
      <c r="P2788"/>
      <c r="AA2788"/>
    </row>
    <row r="2789" spans="16:27" x14ac:dyDescent="0.3">
      <c r="P2789"/>
      <c r="AA2789"/>
    </row>
    <row r="2790" spans="16:27" x14ac:dyDescent="0.3">
      <c r="P2790"/>
      <c r="AA2790"/>
    </row>
    <row r="2791" spans="16:27" x14ac:dyDescent="0.3">
      <c r="P2791"/>
      <c r="AA2791"/>
    </row>
    <row r="2792" spans="16:27" x14ac:dyDescent="0.3">
      <c r="P2792"/>
      <c r="AA2792"/>
    </row>
    <row r="2793" spans="16:27" x14ac:dyDescent="0.3">
      <c r="P2793"/>
      <c r="AA2793"/>
    </row>
    <row r="2794" spans="16:27" x14ac:dyDescent="0.3">
      <c r="P2794"/>
      <c r="AA2794"/>
    </row>
    <row r="2795" spans="16:27" x14ac:dyDescent="0.3">
      <c r="P2795"/>
      <c r="AA2795"/>
    </row>
    <row r="2796" spans="16:27" x14ac:dyDescent="0.3">
      <c r="P2796"/>
      <c r="AA2796"/>
    </row>
    <row r="2797" spans="16:27" x14ac:dyDescent="0.3">
      <c r="P2797"/>
      <c r="AA2797"/>
    </row>
    <row r="2798" spans="16:27" x14ac:dyDescent="0.3">
      <c r="P2798"/>
      <c r="AA2798"/>
    </row>
    <row r="2799" spans="16:27" x14ac:dyDescent="0.3">
      <c r="P2799"/>
      <c r="AA2799"/>
    </row>
    <row r="2800" spans="16:27" x14ac:dyDescent="0.3">
      <c r="P2800"/>
      <c r="AA2800"/>
    </row>
    <row r="2801" spans="16:27" x14ac:dyDescent="0.3">
      <c r="P2801"/>
      <c r="AA2801"/>
    </row>
    <row r="2802" spans="16:27" x14ac:dyDescent="0.3">
      <c r="P2802"/>
      <c r="AA2802"/>
    </row>
    <row r="2803" spans="16:27" x14ac:dyDescent="0.3">
      <c r="P2803"/>
      <c r="AA2803"/>
    </row>
    <row r="2804" spans="16:27" x14ac:dyDescent="0.3">
      <c r="P2804"/>
      <c r="AA2804"/>
    </row>
    <row r="2805" spans="16:27" x14ac:dyDescent="0.3">
      <c r="P2805"/>
      <c r="AA2805"/>
    </row>
    <row r="2806" spans="16:27" x14ac:dyDescent="0.3">
      <c r="P2806"/>
      <c r="AA2806"/>
    </row>
    <row r="2807" spans="16:27" x14ac:dyDescent="0.3">
      <c r="P2807"/>
      <c r="AA2807"/>
    </row>
    <row r="2808" spans="16:27" x14ac:dyDescent="0.3">
      <c r="P2808"/>
      <c r="AA2808"/>
    </row>
    <row r="2809" spans="16:27" x14ac:dyDescent="0.3">
      <c r="P2809"/>
      <c r="AA2809"/>
    </row>
    <row r="2810" spans="16:27" x14ac:dyDescent="0.3">
      <c r="P2810"/>
      <c r="AA2810"/>
    </row>
    <row r="2811" spans="16:27" x14ac:dyDescent="0.3">
      <c r="P2811"/>
      <c r="AA2811"/>
    </row>
    <row r="2812" spans="16:27" x14ac:dyDescent="0.3">
      <c r="P2812"/>
      <c r="AA2812"/>
    </row>
    <row r="2813" spans="16:27" x14ac:dyDescent="0.3">
      <c r="P2813"/>
      <c r="AA2813"/>
    </row>
    <row r="2814" spans="16:27" x14ac:dyDescent="0.3">
      <c r="P2814"/>
      <c r="AA2814"/>
    </row>
    <row r="2815" spans="16:27" x14ac:dyDescent="0.3">
      <c r="P2815"/>
      <c r="AA2815"/>
    </row>
    <row r="2816" spans="16:27" x14ac:dyDescent="0.3">
      <c r="P2816"/>
      <c r="AA2816"/>
    </row>
    <row r="2817" spans="16:27" x14ac:dyDescent="0.3">
      <c r="P2817"/>
      <c r="AA2817"/>
    </row>
    <row r="2818" spans="16:27" x14ac:dyDescent="0.3">
      <c r="P2818"/>
      <c r="AA2818"/>
    </row>
    <row r="2819" spans="16:27" x14ac:dyDescent="0.3">
      <c r="P2819"/>
      <c r="AA2819"/>
    </row>
    <row r="2820" spans="16:27" x14ac:dyDescent="0.3">
      <c r="P2820"/>
      <c r="AA2820"/>
    </row>
    <row r="2821" spans="16:27" x14ac:dyDescent="0.3">
      <c r="P2821"/>
      <c r="AA2821"/>
    </row>
    <row r="2822" spans="16:27" x14ac:dyDescent="0.3">
      <c r="P2822"/>
      <c r="AA2822"/>
    </row>
    <row r="2823" spans="16:27" x14ac:dyDescent="0.3">
      <c r="P2823"/>
      <c r="AA2823"/>
    </row>
    <row r="2824" spans="16:27" x14ac:dyDescent="0.3">
      <c r="P2824"/>
      <c r="AA2824"/>
    </row>
    <row r="2825" spans="16:27" x14ac:dyDescent="0.3">
      <c r="P2825"/>
      <c r="AA2825"/>
    </row>
    <row r="2826" spans="16:27" x14ac:dyDescent="0.3">
      <c r="P2826"/>
      <c r="AA2826"/>
    </row>
    <row r="2827" spans="16:27" x14ac:dyDescent="0.3">
      <c r="P2827"/>
      <c r="AA2827"/>
    </row>
    <row r="2828" spans="16:27" x14ac:dyDescent="0.3">
      <c r="P2828"/>
      <c r="AA2828"/>
    </row>
    <row r="2829" spans="16:27" x14ac:dyDescent="0.3">
      <c r="P2829"/>
      <c r="AA2829"/>
    </row>
    <row r="2830" spans="16:27" x14ac:dyDescent="0.3">
      <c r="P2830"/>
      <c r="AA2830"/>
    </row>
    <row r="2831" spans="16:27" x14ac:dyDescent="0.3">
      <c r="P2831"/>
      <c r="AA2831"/>
    </row>
    <row r="2832" spans="16:27" x14ac:dyDescent="0.3">
      <c r="P2832"/>
      <c r="AA2832"/>
    </row>
    <row r="2833" spans="16:27" x14ac:dyDescent="0.3">
      <c r="P2833"/>
      <c r="AA2833"/>
    </row>
    <row r="2834" spans="16:27" x14ac:dyDescent="0.3">
      <c r="P2834"/>
      <c r="AA2834"/>
    </row>
    <row r="2835" spans="16:27" x14ac:dyDescent="0.3">
      <c r="P2835"/>
      <c r="AA2835"/>
    </row>
    <row r="2836" spans="16:27" x14ac:dyDescent="0.3">
      <c r="P2836"/>
      <c r="AA2836"/>
    </row>
    <row r="2837" spans="16:27" x14ac:dyDescent="0.3">
      <c r="P2837"/>
      <c r="AA2837"/>
    </row>
    <row r="2838" spans="16:27" x14ac:dyDescent="0.3">
      <c r="P2838"/>
      <c r="AA2838"/>
    </row>
    <row r="2839" spans="16:27" x14ac:dyDescent="0.3">
      <c r="P2839"/>
      <c r="AA2839"/>
    </row>
    <row r="2840" spans="16:27" x14ac:dyDescent="0.3">
      <c r="P2840"/>
      <c r="AA2840"/>
    </row>
    <row r="2841" spans="16:27" x14ac:dyDescent="0.3">
      <c r="P2841"/>
      <c r="AA2841"/>
    </row>
    <row r="2842" spans="16:27" x14ac:dyDescent="0.3">
      <c r="P2842"/>
      <c r="AA2842"/>
    </row>
    <row r="2843" spans="16:27" x14ac:dyDescent="0.3">
      <c r="P2843"/>
      <c r="AA2843"/>
    </row>
    <row r="2844" spans="16:27" x14ac:dyDescent="0.3">
      <c r="P2844"/>
      <c r="AA2844"/>
    </row>
    <row r="2845" spans="16:27" x14ac:dyDescent="0.3">
      <c r="P2845"/>
      <c r="AA2845"/>
    </row>
    <row r="2846" spans="16:27" x14ac:dyDescent="0.3">
      <c r="P2846"/>
      <c r="AA2846"/>
    </row>
    <row r="2847" spans="16:27" x14ac:dyDescent="0.3">
      <c r="P2847"/>
      <c r="AA2847"/>
    </row>
    <row r="2848" spans="16:27" x14ac:dyDescent="0.3">
      <c r="P2848"/>
      <c r="AA2848"/>
    </row>
    <row r="2849" spans="16:27" x14ac:dyDescent="0.3">
      <c r="P2849"/>
      <c r="AA2849"/>
    </row>
    <row r="2850" spans="16:27" x14ac:dyDescent="0.3">
      <c r="P2850"/>
      <c r="AA2850"/>
    </row>
    <row r="2851" spans="16:27" x14ac:dyDescent="0.3">
      <c r="P2851"/>
      <c r="AA2851"/>
    </row>
    <row r="2852" spans="16:27" x14ac:dyDescent="0.3">
      <c r="P2852"/>
      <c r="AA2852"/>
    </row>
    <row r="2853" spans="16:27" x14ac:dyDescent="0.3">
      <c r="P2853"/>
      <c r="AA2853"/>
    </row>
    <row r="2854" spans="16:27" x14ac:dyDescent="0.3">
      <c r="P2854"/>
      <c r="AA2854"/>
    </row>
    <row r="2855" spans="16:27" x14ac:dyDescent="0.3">
      <c r="P2855"/>
      <c r="AA2855"/>
    </row>
    <row r="2856" spans="16:27" x14ac:dyDescent="0.3">
      <c r="P2856"/>
      <c r="AA2856"/>
    </row>
    <row r="2857" spans="16:27" x14ac:dyDescent="0.3">
      <c r="P2857"/>
      <c r="AA2857"/>
    </row>
    <row r="2858" spans="16:27" x14ac:dyDescent="0.3">
      <c r="P2858"/>
      <c r="AA2858"/>
    </row>
    <row r="2859" spans="16:27" x14ac:dyDescent="0.3">
      <c r="P2859"/>
      <c r="AA2859"/>
    </row>
    <row r="2860" spans="16:27" x14ac:dyDescent="0.3">
      <c r="P2860"/>
      <c r="AA2860"/>
    </row>
    <row r="2861" spans="16:27" x14ac:dyDescent="0.3">
      <c r="P2861"/>
      <c r="AA2861"/>
    </row>
    <row r="2862" spans="16:27" x14ac:dyDescent="0.3">
      <c r="P2862"/>
      <c r="AA2862"/>
    </row>
    <row r="2863" spans="16:27" x14ac:dyDescent="0.3">
      <c r="P2863"/>
      <c r="AA2863"/>
    </row>
    <row r="2864" spans="16:27" x14ac:dyDescent="0.3">
      <c r="P2864"/>
      <c r="AA2864"/>
    </row>
    <row r="2865" spans="16:27" x14ac:dyDescent="0.3">
      <c r="P2865"/>
      <c r="AA2865"/>
    </row>
    <row r="2866" spans="16:27" x14ac:dyDescent="0.3">
      <c r="P2866"/>
      <c r="AA2866"/>
    </row>
    <row r="2867" spans="16:27" x14ac:dyDescent="0.3">
      <c r="P2867"/>
      <c r="AA2867"/>
    </row>
    <row r="2868" spans="16:27" x14ac:dyDescent="0.3">
      <c r="P2868"/>
      <c r="AA2868"/>
    </row>
    <row r="2869" spans="16:27" x14ac:dyDescent="0.3">
      <c r="P2869"/>
      <c r="AA2869"/>
    </row>
    <row r="2870" spans="16:27" x14ac:dyDescent="0.3">
      <c r="P2870"/>
      <c r="AA2870"/>
    </row>
    <row r="2871" spans="16:27" x14ac:dyDescent="0.3">
      <c r="P2871"/>
      <c r="AA2871"/>
    </row>
    <row r="2872" spans="16:27" x14ac:dyDescent="0.3">
      <c r="P2872"/>
      <c r="AA2872"/>
    </row>
    <row r="2873" spans="16:27" x14ac:dyDescent="0.3">
      <c r="P2873"/>
      <c r="AA2873"/>
    </row>
    <row r="2874" spans="16:27" x14ac:dyDescent="0.3">
      <c r="P2874"/>
      <c r="AA2874"/>
    </row>
    <row r="2875" spans="16:27" x14ac:dyDescent="0.3">
      <c r="P2875"/>
      <c r="AA2875"/>
    </row>
    <row r="2876" spans="16:27" x14ac:dyDescent="0.3">
      <c r="P2876"/>
      <c r="AA2876"/>
    </row>
    <row r="2877" spans="16:27" x14ac:dyDescent="0.3">
      <c r="P2877"/>
      <c r="AA2877"/>
    </row>
    <row r="2878" spans="16:27" x14ac:dyDescent="0.3">
      <c r="P2878"/>
      <c r="AA2878"/>
    </row>
    <row r="2879" spans="16:27" x14ac:dyDescent="0.3">
      <c r="P2879"/>
      <c r="AA2879"/>
    </row>
    <row r="2880" spans="16:27" x14ac:dyDescent="0.3">
      <c r="P2880"/>
      <c r="AA2880"/>
    </row>
    <row r="2881" spans="16:27" x14ac:dyDescent="0.3">
      <c r="P2881"/>
      <c r="AA2881"/>
    </row>
    <row r="2882" spans="16:27" x14ac:dyDescent="0.3">
      <c r="P2882"/>
      <c r="AA2882"/>
    </row>
    <row r="2883" spans="16:27" x14ac:dyDescent="0.3">
      <c r="P2883"/>
      <c r="AA2883"/>
    </row>
    <row r="2884" spans="16:27" x14ac:dyDescent="0.3">
      <c r="P2884"/>
      <c r="AA2884"/>
    </row>
    <row r="2885" spans="16:27" x14ac:dyDescent="0.3">
      <c r="P2885"/>
      <c r="AA2885"/>
    </row>
    <row r="2886" spans="16:27" x14ac:dyDescent="0.3">
      <c r="P2886"/>
      <c r="AA2886"/>
    </row>
    <row r="2887" spans="16:27" x14ac:dyDescent="0.3">
      <c r="P2887"/>
      <c r="AA2887"/>
    </row>
    <row r="2888" spans="16:27" x14ac:dyDescent="0.3">
      <c r="P2888"/>
      <c r="AA2888"/>
    </row>
    <row r="2889" spans="16:27" x14ac:dyDescent="0.3">
      <c r="P2889"/>
      <c r="AA2889"/>
    </row>
    <row r="2890" spans="16:27" x14ac:dyDescent="0.3">
      <c r="P2890"/>
      <c r="AA2890"/>
    </row>
    <row r="2891" spans="16:27" x14ac:dyDescent="0.3">
      <c r="P2891"/>
      <c r="AA2891"/>
    </row>
    <row r="2892" spans="16:27" x14ac:dyDescent="0.3">
      <c r="P2892"/>
      <c r="AA2892"/>
    </row>
    <row r="2893" spans="16:27" x14ac:dyDescent="0.3">
      <c r="P2893"/>
      <c r="AA2893"/>
    </row>
    <row r="2894" spans="16:27" x14ac:dyDescent="0.3">
      <c r="P2894"/>
      <c r="AA2894"/>
    </row>
    <row r="2895" spans="16:27" x14ac:dyDescent="0.3">
      <c r="P2895"/>
      <c r="AA2895"/>
    </row>
    <row r="2896" spans="16:27" x14ac:dyDescent="0.3">
      <c r="P2896"/>
      <c r="AA2896"/>
    </row>
    <row r="2897" spans="16:27" x14ac:dyDescent="0.3">
      <c r="P2897"/>
      <c r="AA2897"/>
    </row>
    <row r="2898" spans="16:27" x14ac:dyDescent="0.3">
      <c r="P2898"/>
      <c r="AA2898"/>
    </row>
    <row r="2899" spans="16:27" x14ac:dyDescent="0.3">
      <c r="P2899"/>
      <c r="AA2899"/>
    </row>
    <row r="2900" spans="16:27" x14ac:dyDescent="0.3">
      <c r="P2900"/>
      <c r="AA2900"/>
    </row>
    <row r="2901" spans="16:27" x14ac:dyDescent="0.3">
      <c r="P2901"/>
      <c r="AA2901"/>
    </row>
    <row r="2902" spans="16:27" x14ac:dyDescent="0.3">
      <c r="P2902"/>
      <c r="AA2902"/>
    </row>
    <row r="2903" spans="16:27" x14ac:dyDescent="0.3">
      <c r="P2903"/>
      <c r="AA2903"/>
    </row>
    <row r="2904" spans="16:27" x14ac:dyDescent="0.3">
      <c r="P2904"/>
      <c r="AA2904"/>
    </row>
    <row r="2905" spans="16:27" x14ac:dyDescent="0.3">
      <c r="P2905"/>
      <c r="AA2905"/>
    </row>
    <row r="2906" spans="16:27" x14ac:dyDescent="0.3">
      <c r="P2906"/>
      <c r="AA2906"/>
    </row>
    <row r="2907" spans="16:27" x14ac:dyDescent="0.3">
      <c r="P2907"/>
      <c r="AA2907"/>
    </row>
    <row r="2908" spans="16:27" x14ac:dyDescent="0.3">
      <c r="P2908"/>
      <c r="AA2908"/>
    </row>
    <row r="2909" spans="16:27" x14ac:dyDescent="0.3">
      <c r="P2909"/>
      <c r="AA2909"/>
    </row>
    <row r="2910" spans="16:27" x14ac:dyDescent="0.3">
      <c r="P2910"/>
      <c r="AA2910"/>
    </row>
    <row r="2911" spans="16:27" x14ac:dyDescent="0.3">
      <c r="P2911"/>
      <c r="AA2911"/>
    </row>
    <row r="2912" spans="16:27" x14ac:dyDescent="0.3">
      <c r="P2912"/>
      <c r="AA2912"/>
    </row>
    <row r="2913" spans="16:27" x14ac:dyDescent="0.3">
      <c r="P2913"/>
      <c r="AA2913"/>
    </row>
    <row r="2914" spans="16:27" x14ac:dyDescent="0.3">
      <c r="P2914"/>
      <c r="AA2914"/>
    </row>
    <row r="2915" spans="16:27" x14ac:dyDescent="0.3">
      <c r="P2915"/>
      <c r="AA2915"/>
    </row>
    <row r="2916" spans="16:27" x14ac:dyDescent="0.3">
      <c r="P2916"/>
      <c r="AA2916"/>
    </row>
    <row r="2917" spans="16:27" x14ac:dyDescent="0.3">
      <c r="P2917"/>
      <c r="AA2917"/>
    </row>
    <row r="2918" spans="16:27" x14ac:dyDescent="0.3">
      <c r="P2918"/>
      <c r="AA2918"/>
    </row>
    <row r="2919" spans="16:27" x14ac:dyDescent="0.3">
      <c r="P2919"/>
      <c r="AA2919"/>
    </row>
    <row r="2920" spans="16:27" x14ac:dyDescent="0.3">
      <c r="P2920"/>
      <c r="AA2920"/>
    </row>
    <row r="2921" spans="16:27" x14ac:dyDescent="0.3">
      <c r="P2921"/>
      <c r="AA2921"/>
    </row>
    <row r="2922" spans="16:27" x14ac:dyDescent="0.3">
      <c r="P2922"/>
      <c r="AA2922"/>
    </row>
    <row r="2923" spans="16:27" x14ac:dyDescent="0.3">
      <c r="P2923"/>
      <c r="AA2923"/>
    </row>
    <row r="2924" spans="16:27" x14ac:dyDescent="0.3">
      <c r="P2924"/>
      <c r="AA2924"/>
    </row>
    <row r="2925" spans="16:27" x14ac:dyDescent="0.3">
      <c r="P2925"/>
      <c r="AA2925"/>
    </row>
    <row r="2926" spans="16:27" x14ac:dyDescent="0.3">
      <c r="P2926"/>
      <c r="AA2926"/>
    </row>
    <row r="2927" spans="16:27" x14ac:dyDescent="0.3">
      <c r="P2927"/>
      <c r="AA2927"/>
    </row>
    <row r="2928" spans="16:27" x14ac:dyDescent="0.3">
      <c r="P2928"/>
      <c r="AA2928"/>
    </row>
    <row r="2929" spans="16:27" x14ac:dyDescent="0.3">
      <c r="P2929"/>
      <c r="AA2929"/>
    </row>
    <row r="2930" spans="16:27" x14ac:dyDescent="0.3">
      <c r="P2930"/>
      <c r="AA2930"/>
    </row>
    <row r="2931" spans="16:27" x14ac:dyDescent="0.3">
      <c r="P2931"/>
      <c r="AA2931"/>
    </row>
    <row r="2932" spans="16:27" x14ac:dyDescent="0.3">
      <c r="P2932"/>
      <c r="AA2932"/>
    </row>
    <row r="2933" spans="16:27" x14ac:dyDescent="0.3">
      <c r="P2933"/>
      <c r="AA2933"/>
    </row>
    <row r="2934" spans="16:27" x14ac:dyDescent="0.3">
      <c r="P2934"/>
      <c r="AA2934"/>
    </row>
    <row r="2935" spans="16:27" x14ac:dyDescent="0.3">
      <c r="P2935"/>
      <c r="AA2935"/>
    </row>
    <row r="2936" spans="16:27" x14ac:dyDescent="0.3">
      <c r="P2936"/>
      <c r="AA2936"/>
    </row>
    <row r="2937" spans="16:27" x14ac:dyDescent="0.3">
      <c r="P2937"/>
      <c r="AA2937"/>
    </row>
    <row r="2938" spans="16:27" x14ac:dyDescent="0.3">
      <c r="P2938"/>
      <c r="AA2938"/>
    </row>
    <row r="2939" spans="16:27" x14ac:dyDescent="0.3">
      <c r="P2939"/>
      <c r="AA2939"/>
    </row>
    <row r="2940" spans="16:27" x14ac:dyDescent="0.3">
      <c r="P2940"/>
      <c r="AA2940"/>
    </row>
    <row r="2941" spans="16:27" x14ac:dyDescent="0.3">
      <c r="P2941"/>
      <c r="AA2941"/>
    </row>
    <row r="2942" spans="16:27" x14ac:dyDescent="0.3">
      <c r="P2942"/>
      <c r="AA2942"/>
    </row>
    <row r="2943" spans="16:27" x14ac:dyDescent="0.3">
      <c r="P2943"/>
      <c r="AA2943"/>
    </row>
    <row r="2944" spans="16:27" x14ac:dyDescent="0.3">
      <c r="P2944"/>
      <c r="AA2944"/>
    </row>
    <row r="2945" spans="16:27" x14ac:dyDescent="0.3">
      <c r="P2945"/>
      <c r="AA2945"/>
    </row>
    <row r="2946" spans="16:27" x14ac:dyDescent="0.3">
      <c r="P2946"/>
      <c r="AA2946"/>
    </row>
    <row r="2947" spans="16:27" x14ac:dyDescent="0.3">
      <c r="P2947"/>
      <c r="AA2947"/>
    </row>
    <row r="2948" spans="16:27" x14ac:dyDescent="0.3">
      <c r="P2948"/>
      <c r="AA2948"/>
    </row>
    <row r="2949" spans="16:27" x14ac:dyDescent="0.3">
      <c r="P2949"/>
      <c r="AA2949"/>
    </row>
    <row r="2950" spans="16:27" x14ac:dyDescent="0.3">
      <c r="P2950"/>
      <c r="AA2950"/>
    </row>
    <row r="2951" spans="16:27" x14ac:dyDescent="0.3">
      <c r="P2951"/>
      <c r="AA2951"/>
    </row>
    <row r="2952" spans="16:27" x14ac:dyDescent="0.3">
      <c r="P2952"/>
      <c r="AA2952"/>
    </row>
    <row r="2953" spans="16:27" x14ac:dyDescent="0.3">
      <c r="P2953"/>
      <c r="AA2953"/>
    </row>
    <row r="2954" spans="16:27" x14ac:dyDescent="0.3">
      <c r="P2954"/>
      <c r="AA2954"/>
    </row>
    <row r="2955" spans="16:27" x14ac:dyDescent="0.3">
      <c r="P2955"/>
      <c r="AA2955"/>
    </row>
    <row r="2956" spans="16:27" x14ac:dyDescent="0.3">
      <c r="P2956"/>
      <c r="AA2956"/>
    </row>
    <row r="2957" spans="16:27" x14ac:dyDescent="0.3">
      <c r="P2957"/>
      <c r="AA2957"/>
    </row>
    <row r="2958" spans="16:27" x14ac:dyDescent="0.3">
      <c r="P2958"/>
      <c r="AA2958"/>
    </row>
    <row r="2959" spans="16:27" x14ac:dyDescent="0.3">
      <c r="P2959"/>
      <c r="AA2959"/>
    </row>
    <row r="2960" spans="16:27" x14ac:dyDescent="0.3">
      <c r="P2960"/>
      <c r="AA2960"/>
    </row>
    <row r="2961" spans="16:27" x14ac:dyDescent="0.3">
      <c r="P2961"/>
      <c r="AA2961"/>
    </row>
    <row r="2962" spans="16:27" x14ac:dyDescent="0.3">
      <c r="P2962"/>
      <c r="AA2962"/>
    </row>
    <row r="2963" spans="16:27" x14ac:dyDescent="0.3">
      <c r="P2963"/>
      <c r="AA2963"/>
    </row>
    <row r="2964" spans="16:27" x14ac:dyDescent="0.3">
      <c r="P2964"/>
      <c r="AA2964"/>
    </row>
    <row r="2965" spans="16:27" x14ac:dyDescent="0.3">
      <c r="P2965"/>
      <c r="AA2965"/>
    </row>
    <row r="2966" spans="16:27" x14ac:dyDescent="0.3">
      <c r="P2966"/>
      <c r="AA2966"/>
    </row>
    <row r="2967" spans="16:27" x14ac:dyDescent="0.3">
      <c r="P2967"/>
      <c r="AA2967"/>
    </row>
    <row r="2968" spans="16:27" x14ac:dyDescent="0.3">
      <c r="P2968"/>
      <c r="AA2968"/>
    </row>
    <row r="2969" spans="16:27" x14ac:dyDescent="0.3">
      <c r="P2969"/>
      <c r="AA2969"/>
    </row>
    <row r="2970" spans="16:27" x14ac:dyDescent="0.3">
      <c r="P2970"/>
      <c r="AA2970"/>
    </row>
    <row r="2971" spans="16:27" x14ac:dyDescent="0.3">
      <c r="P2971"/>
      <c r="AA2971"/>
    </row>
    <row r="2972" spans="16:27" x14ac:dyDescent="0.3">
      <c r="P2972"/>
      <c r="AA2972"/>
    </row>
    <row r="2973" spans="16:27" x14ac:dyDescent="0.3">
      <c r="P2973"/>
      <c r="AA2973"/>
    </row>
    <row r="2974" spans="16:27" x14ac:dyDescent="0.3">
      <c r="P2974"/>
      <c r="AA2974"/>
    </row>
    <row r="2975" spans="16:27" x14ac:dyDescent="0.3">
      <c r="P2975"/>
      <c r="AA2975"/>
    </row>
    <row r="2976" spans="16:27" x14ac:dyDescent="0.3">
      <c r="P2976"/>
      <c r="AA2976"/>
    </row>
    <row r="2977" spans="16:27" x14ac:dyDescent="0.3">
      <c r="P2977"/>
      <c r="AA2977"/>
    </row>
    <row r="2978" spans="16:27" x14ac:dyDescent="0.3">
      <c r="P2978"/>
      <c r="AA2978"/>
    </row>
    <row r="2979" spans="16:27" x14ac:dyDescent="0.3">
      <c r="P2979"/>
      <c r="AA2979"/>
    </row>
    <row r="2980" spans="16:27" x14ac:dyDescent="0.3">
      <c r="P2980"/>
      <c r="AA2980"/>
    </row>
    <row r="2981" spans="16:27" x14ac:dyDescent="0.3">
      <c r="P2981"/>
      <c r="AA2981"/>
    </row>
    <row r="2982" spans="16:27" x14ac:dyDescent="0.3">
      <c r="P2982"/>
      <c r="AA2982"/>
    </row>
    <row r="2983" spans="16:27" x14ac:dyDescent="0.3">
      <c r="P2983"/>
      <c r="AA2983"/>
    </row>
    <row r="2984" spans="16:27" x14ac:dyDescent="0.3">
      <c r="P2984"/>
      <c r="AA2984"/>
    </row>
    <row r="2985" spans="16:27" x14ac:dyDescent="0.3">
      <c r="P2985"/>
      <c r="AA2985"/>
    </row>
    <row r="2986" spans="16:27" x14ac:dyDescent="0.3">
      <c r="P2986"/>
      <c r="AA2986"/>
    </row>
    <row r="2987" spans="16:27" x14ac:dyDescent="0.3">
      <c r="P2987"/>
      <c r="AA2987"/>
    </row>
    <row r="2988" spans="16:27" x14ac:dyDescent="0.3">
      <c r="P2988"/>
      <c r="AA2988"/>
    </row>
    <row r="2989" spans="16:27" x14ac:dyDescent="0.3">
      <c r="P2989"/>
      <c r="AA2989"/>
    </row>
    <row r="2990" spans="16:27" x14ac:dyDescent="0.3">
      <c r="P2990"/>
      <c r="AA2990"/>
    </row>
    <row r="2991" spans="16:27" x14ac:dyDescent="0.3">
      <c r="P2991"/>
      <c r="AA2991"/>
    </row>
    <row r="2992" spans="16:27" x14ac:dyDescent="0.3">
      <c r="P2992"/>
      <c r="AA2992"/>
    </row>
    <row r="2993" spans="16:27" x14ac:dyDescent="0.3">
      <c r="P2993"/>
      <c r="AA2993"/>
    </row>
    <row r="2994" spans="16:27" x14ac:dyDescent="0.3">
      <c r="P2994"/>
      <c r="AA2994"/>
    </row>
    <row r="2995" spans="16:27" x14ac:dyDescent="0.3">
      <c r="P2995"/>
      <c r="AA2995"/>
    </row>
    <row r="2996" spans="16:27" x14ac:dyDescent="0.3">
      <c r="P2996"/>
      <c r="AA2996"/>
    </row>
    <row r="2997" spans="16:27" x14ac:dyDescent="0.3">
      <c r="P2997"/>
      <c r="AA2997"/>
    </row>
    <row r="2998" spans="16:27" x14ac:dyDescent="0.3">
      <c r="P2998"/>
      <c r="AA2998"/>
    </row>
    <row r="2999" spans="16:27" x14ac:dyDescent="0.3">
      <c r="P2999"/>
      <c r="AA2999"/>
    </row>
    <row r="3000" spans="16:27" x14ac:dyDescent="0.3">
      <c r="P3000"/>
      <c r="AA3000"/>
    </row>
    <row r="3001" spans="16:27" x14ac:dyDescent="0.3">
      <c r="P3001"/>
      <c r="AA3001"/>
    </row>
    <row r="3002" spans="16:27" x14ac:dyDescent="0.3">
      <c r="P3002"/>
      <c r="AA3002"/>
    </row>
    <row r="3003" spans="16:27" x14ac:dyDescent="0.3">
      <c r="P3003"/>
      <c r="AA3003"/>
    </row>
    <row r="3004" spans="16:27" x14ac:dyDescent="0.3">
      <c r="P3004"/>
      <c r="AA3004"/>
    </row>
    <row r="3005" spans="16:27" x14ac:dyDescent="0.3">
      <c r="P3005"/>
      <c r="AA3005"/>
    </row>
    <row r="3006" spans="16:27" x14ac:dyDescent="0.3">
      <c r="P3006"/>
      <c r="AA3006"/>
    </row>
    <row r="3007" spans="16:27" x14ac:dyDescent="0.3">
      <c r="P3007"/>
      <c r="AA3007"/>
    </row>
    <row r="3008" spans="16:27" x14ac:dyDescent="0.3">
      <c r="P3008"/>
      <c r="AA3008"/>
    </row>
    <row r="3009" spans="16:27" x14ac:dyDescent="0.3">
      <c r="P3009"/>
      <c r="AA3009"/>
    </row>
    <row r="3010" spans="16:27" x14ac:dyDescent="0.3">
      <c r="P3010"/>
      <c r="AA3010"/>
    </row>
    <row r="3011" spans="16:27" x14ac:dyDescent="0.3">
      <c r="P3011"/>
      <c r="AA3011"/>
    </row>
    <row r="3012" spans="16:27" x14ac:dyDescent="0.3">
      <c r="P3012"/>
      <c r="AA3012"/>
    </row>
    <row r="3013" spans="16:27" x14ac:dyDescent="0.3">
      <c r="P3013"/>
      <c r="AA3013"/>
    </row>
    <row r="3014" spans="16:27" x14ac:dyDescent="0.3">
      <c r="P3014"/>
      <c r="AA3014"/>
    </row>
    <row r="3015" spans="16:27" x14ac:dyDescent="0.3">
      <c r="P3015"/>
      <c r="AA3015"/>
    </row>
    <row r="3016" spans="16:27" x14ac:dyDescent="0.3">
      <c r="P3016"/>
      <c r="AA3016"/>
    </row>
    <row r="3017" spans="16:27" x14ac:dyDescent="0.3">
      <c r="P3017"/>
      <c r="AA3017"/>
    </row>
    <row r="3018" spans="16:27" x14ac:dyDescent="0.3">
      <c r="P3018"/>
      <c r="AA3018"/>
    </row>
    <row r="3019" spans="16:27" x14ac:dyDescent="0.3">
      <c r="P3019"/>
      <c r="AA3019"/>
    </row>
    <row r="3020" spans="16:27" x14ac:dyDescent="0.3">
      <c r="P3020"/>
      <c r="AA3020"/>
    </row>
    <row r="3021" spans="16:27" x14ac:dyDescent="0.3">
      <c r="P3021"/>
      <c r="AA3021"/>
    </row>
    <row r="3022" spans="16:27" x14ac:dyDescent="0.3">
      <c r="P3022"/>
      <c r="AA3022"/>
    </row>
    <row r="3023" spans="16:27" x14ac:dyDescent="0.3">
      <c r="P3023"/>
      <c r="AA3023"/>
    </row>
    <row r="3024" spans="16:27" x14ac:dyDescent="0.3">
      <c r="P3024"/>
      <c r="AA3024"/>
    </row>
    <row r="3025" spans="16:27" x14ac:dyDescent="0.3">
      <c r="P3025"/>
      <c r="AA3025"/>
    </row>
    <row r="3026" spans="16:27" x14ac:dyDescent="0.3">
      <c r="P3026"/>
      <c r="AA3026"/>
    </row>
    <row r="3027" spans="16:27" x14ac:dyDescent="0.3">
      <c r="P3027"/>
      <c r="AA3027"/>
    </row>
    <row r="3028" spans="16:27" x14ac:dyDescent="0.3">
      <c r="P3028"/>
      <c r="AA3028"/>
    </row>
    <row r="3029" spans="16:27" x14ac:dyDescent="0.3">
      <c r="P3029"/>
      <c r="AA3029"/>
    </row>
    <row r="3030" spans="16:27" x14ac:dyDescent="0.3">
      <c r="P3030"/>
      <c r="AA3030"/>
    </row>
    <row r="3031" spans="16:27" x14ac:dyDescent="0.3">
      <c r="P3031"/>
      <c r="AA3031"/>
    </row>
    <row r="3032" spans="16:27" x14ac:dyDescent="0.3">
      <c r="P3032"/>
      <c r="AA3032"/>
    </row>
    <row r="3033" spans="16:27" x14ac:dyDescent="0.3">
      <c r="P3033"/>
      <c r="AA3033"/>
    </row>
    <row r="3034" spans="16:27" x14ac:dyDescent="0.3">
      <c r="P3034"/>
      <c r="AA3034"/>
    </row>
    <row r="3035" spans="16:27" x14ac:dyDescent="0.3">
      <c r="P3035"/>
      <c r="AA3035"/>
    </row>
    <row r="3036" spans="16:27" x14ac:dyDescent="0.3">
      <c r="P3036"/>
      <c r="AA3036"/>
    </row>
    <row r="3037" spans="16:27" x14ac:dyDescent="0.3">
      <c r="P3037"/>
      <c r="AA3037"/>
    </row>
    <row r="3038" spans="16:27" x14ac:dyDescent="0.3">
      <c r="P3038"/>
      <c r="AA3038"/>
    </row>
    <row r="3039" spans="16:27" x14ac:dyDescent="0.3">
      <c r="P3039"/>
      <c r="AA3039"/>
    </row>
    <row r="3040" spans="16:27" x14ac:dyDescent="0.3">
      <c r="P3040"/>
      <c r="AA3040"/>
    </row>
    <row r="3041" spans="16:27" x14ac:dyDescent="0.3">
      <c r="P3041"/>
      <c r="AA3041"/>
    </row>
    <row r="3042" spans="16:27" x14ac:dyDescent="0.3">
      <c r="P3042"/>
      <c r="AA3042"/>
    </row>
    <row r="3043" spans="16:27" x14ac:dyDescent="0.3">
      <c r="P3043"/>
      <c r="AA3043"/>
    </row>
    <row r="3044" spans="16:27" x14ac:dyDescent="0.3">
      <c r="P3044"/>
      <c r="AA3044"/>
    </row>
    <row r="3045" spans="16:27" x14ac:dyDescent="0.3">
      <c r="P3045"/>
      <c r="AA3045"/>
    </row>
    <row r="3046" spans="16:27" x14ac:dyDescent="0.3">
      <c r="P3046"/>
      <c r="AA3046"/>
    </row>
    <row r="3047" spans="16:27" x14ac:dyDescent="0.3">
      <c r="P3047"/>
      <c r="AA3047"/>
    </row>
    <row r="3048" spans="16:27" x14ac:dyDescent="0.3">
      <c r="P3048"/>
      <c r="AA3048"/>
    </row>
    <row r="3049" spans="16:27" x14ac:dyDescent="0.3">
      <c r="P3049"/>
      <c r="AA3049"/>
    </row>
    <row r="3050" spans="16:27" x14ac:dyDescent="0.3">
      <c r="P3050"/>
      <c r="AA3050"/>
    </row>
    <row r="3051" spans="16:27" x14ac:dyDescent="0.3">
      <c r="P3051"/>
      <c r="AA3051"/>
    </row>
    <row r="3052" spans="16:27" x14ac:dyDescent="0.3">
      <c r="P3052"/>
      <c r="AA3052"/>
    </row>
    <row r="3053" spans="16:27" x14ac:dyDescent="0.3">
      <c r="P3053"/>
      <c r="AA3053"/>
    </row>
    <row r="3054" spans="16:27" x14ac:dyDescent="0.3">
      <c r="P3054"/>
      <c r="AA3054"/>
    </row>
    <row r="3055" spans="16:27" x14ac:dyDescent="0.3">
      <c r="P3055"/>
      <c r="AA3055"/>
    </row>
    <row r="3056" spans="16:27" x14ac:dyDescent="0.3">
      <c r="P3056"/>
      <c r="AA3056"/>
    </row>
    <row r="3057" spans="16:27" x14ac:dyDescent="0.3">
      <c r="P3057"/>
      <c r="AA3057"/>
    </row>
    <row r="3058" spans="16:27" x14ac:dyDescent="0.3">
      <c r="P3058"/>
      <c r="AA3058"/>
    </row>
    <row r="3059" spans="16:27" x14ac:dyDescent="0.3">
      <c r="P3059"/>
      <c r="AA3059"/>
    </row>
    <row r="3060" spans="16:27" x14ac:dyDescent="0.3">
      <c r="P3060"/>
      <c r="AA3060"/>
    </row>
    <row r="3061" spans="16:27" x14ac:dyDescent="0.3">
      <c r="P3061"/>
      <c r="AA3061"/>
    </row>
    <row r="3062" spans="16:27" x14ac:dyDescent="0.3">
      <c r="P3062"/>
      <c r="AA3062"/>
    </row>
    <row r="3063" spans="16:27" x14ac:dyDescent="0.3">
      <c r="P3063"/>
      <c r="AA3063"/>
    </row>
    <row r="3064" spans="16:27" x14ac:dyDescent="0.3">
      <c r="P3064"/>
      <c r="AA3064"/>
    </row>
    <row r="3065" spans="16:27" x14ac:dyDescent="0.3">
      <c r="P3065"/>
      <c r="AA3065"/>
    </row>
    <row r="3066" spans="16:27" x14ac:dyDescent="0.3">
      <c r="P3066"/>
      <c r="AA3066"/>
    </row>
    <row r="3067" spans="16:27" x14ac:dyDescent="0.3">
      <c r="P3067"/>
      <c r="AA3067"/>
    </row>
    <row r="3068" spans="16:27" x14ac:dyDescent="0.3">
      <c r="P3068"/>
      <c r="AA3068"/>
    </row>
    <row r="3069" spans="16:27" x14ac:dyDescent="0.3">
      <c r="P3069"/>
      <c r="AA3069"/>
    </row>
    <row r="3070" spans="16:27" x14ac:dyDescent="0.3">
      <c r="P3070"/>
      <c r="AA3070"/>
    </row>
    <row r="3071" spans="16:27" x14ac:dyDescent="0.3">
      <c r="P3071"/>
      <c r="AA3071"/>
    </row>
    <row r="3072" spans="16:27" x14ac:dyDescent="0.3">
      <c r="P3072"/>
      <c r="AA3072"/>
    </row>
    <row r="3073" spans="16:27" x14ac:dyDescent="0.3">
      <c r="P3073"/>
      <c r="AA3073"/>
    </row>
    <row r="3074" spans="16:27" x14ac:dyDescent="0.3">
      <c r="P3074"/>
      <c r="AA3074"/>
    </row>
    <row r="3075" spans="16:27" x14ac:dyDescent="0.3">
      <c r="P3075"/>
      <c r="AA3075"/>
    </row>
    <row r="3076" spans="16:27" x14ac:dyDescent="0.3">
      <c r="P3076"/>
      <c r="AA3076"/>
    </row>
    <row r="3077" spans="16:27" x14ac:dyDescent="0.3">
      <c r="P3077"/>
      <c r="AA3077"/>
    </row>
    <row r="3078" spans="16:27" x14ac:dyDescent="0.3">
      <c r="P3078"/>
      <c r="AA3078"/>
    </row>
    <row r="3079" spans="16:27" x14ac:dyDescent="0.3">
      <c r="P3079"/>
      <c r="AA3079"/>
    </row>
    <row r="3080" spans="16:27" x14ac:dyDescent="0.3">
      <c r="P3080"/>
      <c r="AA3080"/>
    </row>
    <row r="3081" spans="16:27" x14ac:dyDescent="0.3">
      <c r="P3081"/>
      <c r="AA3081"/>
    </row>
    <row r="3082" spans="16:27" x14ac:dyDescent="0.3">
      <c r="P3082"/>
      <c r="AA3082"/>
    </row>
    <row r="3083" spans="16:27" x14ac:dyDescent="0.3">
      <c r="P3083"/>
      <c r="AA3083"/>
    </row>
    <row r="3084" spans="16:27" x14ac:dyDescent="0.3">
      <c r="P3084"/>
      <c r="AA3084"/>
    </row>
    <row r="3085" spans="16:27" x14ac:dyDescent="0.3">
      <c r="P3085"/>
      <c r="AA3085"/>
    </row>
    <row r="3086" spans="16:27" x14ac:dyDescent="0.3">
      <c r="P3086"/>
      <c r="AA3086"/>
    </row>
    <row r="3087" spans="16:27" x14ac:dyDescent="0.3">
      <c r="P3087"/>
      <c r="AA3087"/>
    </row>
    <row r="3088" spans="16:27" x14ac:dyDescent="0.3">
      <c r="P3088"/>
      <c r="AA3088"/>
    </row>
    <row r="3089" spans="16:27" x14ac:dyDescent="0.3">
      <c r="P3089"/>
      <c r="AA3089"/>
    </row>
    <row r="3090" spans="16:27" x14ac:dyDescent="0.3">
      <c r="P3090"/>
      <c r="AA3090"/>
    </row>
    <row r="3091" spans="16:27" x14ac:dyDescent="0.3">
      <c r="P3091"/>
      <c r="AA3091"/>
    </row>
    <row r="3092" spans="16:27" x14ac:dyDescent="0.3">
      <c r="P3092"/>
      <c r="AA3092"/>
    </row>
    <row r="3093" spans="16:27" x14ac:dyDescent="0.3">
      <c r="P3093"/>
      <c r="AA3093"/>
    </row>
    <row r="3094" spans="16:27" x14ac:dyDescent="0.3">
      <c r="P3094"/>
      <c r="AA3094"/>
    </row>
    <row r="3095" spans="16:27" x14ac:dyDescent="0.3">
      <c r="P3095"/>
      <c r="AA3095"/>
    </row>
    <row r="3096" spans="16:27" x14ac:dyDescent="0.3">
      <c r="P3096"/>
      <c r="AA3096"/>
    </row>
    <row r="3097" spans="16:27" x14ac:dyDescent="0.3">
      <c r="P3097"/>
      <c r="AA3097"/>
    </row>
    <row r="3098" spans="16:27" x14ac:dyDescent="0.3">
      <c r="P3098"/>
      <c r="AA3098"/>
    </row>
    <row r="3099" spans="16:27" x14ac:dyDescent="0.3">
      <c r="P3099"/>
      <c r="AA3099"/>
    </row>
    <row r="3100" spans="16:27" x14ac:dyDescent="0.3">
      <c r="P3100"/>
      <c r="AA3100"/>
    </row>
    <row r="3101" spans="16:27" x14ac:dyDescent="0.3">
      <c r="P3101"/>
      <c r="AA3101"/>
    </row>
    <row r="3102" spans="16:27" x14ac:dyDescent="0.3">
      <c r="P3102"/>
      <c r="AA3102"/>
    </row>
    <row r="3103" spans="16:27" x14ac:dyDescent="0.3">
      <c r="P3103"/>
      <c r="AA3103"/>
    </row>
    <row r="3104" spans="16:27" x14ac:dyDescent="0.3">
      <c r="P3104"/>
      <c r="AA3104"/>
    </row>
    <row r="3105" spans="16:27" x14ac:dyDescent="0.3">
      <c r="P3105"/>
      <c r="AA3105"/>
    </row>
    <row r="3106" spans="16:27" x14ac:dyDescent="0.3">
      <c r="P3106"/>
      <c r="AA3106"/>
    </row>
    <row r="3107" spans="16:27" x14ac:dyDescent="0.3">
      <c r="P3107"/>
      <c r="AA3107"/>
    </row>
    <row r="3108" spans="16:27" x14ac:dyDescent="0.3">
      <c r="P3108"/>
      <c r="AA3108"/>
    </row>
    <row r="3109" spans="16:27" x14ac:dyDescent="0.3">
      <c r="P3109"/>
      <c r="AA3109"/>
    </row>
    <row r="3110" spans="16:27" x14ac:dyDescent="0.3">
      <c r="P3110"/>
      <c r="AA3110"/>
    </row>
    <row r="3111" spans="16:27" x14ac:dyDescent="0.3">
      <c r="P3111"/>
      <c r="AA3111"/>
    </row>
    <row r="3112" spans="16:27" x14ac:dyDescent="0.3">
      <c r="P3112"/>
      <c r="AA3112"/>
    </row>
    <row r="3113" spans="16:27" x14ac:dyDescent="0.3">
      <c r="P3113"/>
      <c r="AA3113"/>
    </row>
    <row r="3114" spans="16:27" x14ac:dyDescent="0.3">
      <c r="P3114"/>
      <c r="AA3114"/>
    </row>
    <row r="3115" spans="16:27" x14ac:dyDescent="0.3">
      <c r="P3115"/>
      <c r="AA3115"/>
    </row>
    <row r="3116" spans="16:27" x14ac:dyDescent="0.3">
      <c r="P3116"/>
      <c r="AA3116"/>
    </row>
    <row r="3117" spans="16:27" x14ac:dyDescent="0.3">
      <c r="P3117"/>
      <c r="AA3117"/>
    </row>
    <row r="3118" spans="16:27" x14ac:dyDescent="0.3">
      <c r="P3118"/>
      <c r="AA3118"/>
    </row>
    <row r="3119" spans="16:27" x14ac:dyDescent="0.3">
      <c r="P3119"/>
      <c r="AA3119"/>
    </row>
    <row r="3120" spans="16:27" x14ac:dyDescent="0.3">
      <c r="P3120"/>
      <c r="AA3120"/>
    </row>
    <row r="3121" spans="16:27" x14ac:dyDescent="0.3">
      <c r="P3121"/>
      <c r="AA3121"/>
    </row>
    <row r="3122" spans="16:27" x14ac:dyDescent="0.3">
      <c r="P3122"/>
      <c r="AA3122"/>
    </row>
    <row r="3123" spans="16:27" x14ac:dyDescent="0.3">
      <c r="P3123"/>
      <c r="AA3123"/>
    </row>
    <row r="3124" spans="16:27" x14ac:dyDescent="0.3">
      <c r="P3124"/>
      <c r="AA3124"/>
    </row>
    <row r="3125" spans="16:27" x14ac:dyDescent="0.3">
      <c r="P3125"/>
      <c r="AA3125"/>
    </row>
    <row r="3126" spans="16:27" x14ac:dyDescent="0.3">
      <c r="P3126"/>
      <c r="AA3126"/>
    </row>
    <row r="3127" spans="16:27" x14ac:dyDescent="0.3">
      <c r="P3127"/>
      <c r="AA3127"/>
    </row>
    <row r="3128" spans="16:27" x14ac:dyDescent="0.3">
      <c r="P3128"/>
      <c r="AA3128"/>
    </row>
    <row r="3129" spans="16:27" x14ac:dyDescent="0.3">
      <c r="P3129"/>
      <c r="AA3129"/>
    </row>
    <row r="3130" spans="16:27" x14ac:dyDescent="0.3">
      <c r="P3130"/>
      <c r="AA3130"/>
    </row>
    <row r="3131" spans="16:27" x14ac:dyDescent="0.3">
      <c r="P3131"/>
      <c r="AA3131"/>
    </row>
    <row r="3132" spans="16:27" x14ac:dyDescent="0.3">
      <c r="P3132"/>
      <c r="AA3132"/>
    </row>
    <row r="3133" spans="16:27" x14ac:dyDescent="0.3">
      <c r="P3133"/>
      <c r="AA3133"/>
    </row>
    <row r="3134" spans="16:27" x14ac:dyDescent="0.3">
      <c r="P3134"/>
      <c r="AA3134"/>
    </row>
    <row r="3135" spans="16:27" x14ac:dyDescent="0.3">
      <c r="P3135"/>
      <c r="AA3135"/>
    </row>
    <row r="3136" spans="16:27" x14ac:dyDescent="0.3">
      <c r="P3136"/>
      <c r="AA3136"/>
    </row>
    <row r="3137" spans="16:27" x14ac:dyDescent="0.3">
      <c r="P3137"/>
      <c r="AA3137"/>
    </row>
    <row r="3138" spans="16:27" x14ac:dyDescent="0.3">
      <c r="P3138"/>
      <c r="AA3138"/>
    </row>
    <row r="3139" spans="16:27" x14ac:dyDescent="0.3">
      <c r="P3139"/>
      <c r="AA3139"/>
    </row>
    <row r="3140" spans="16:27" x14ac:dyDescent="0.3">
      <c r="P3140"/>
      <c r="AA3140"/>
    </row>
    <row r="3141" spans="16:27" x14ac:dyDescent="0.3">
      <c r="P3141"/>
      <c r="AA3141"/>
    </row>
    <row r="3142" spans="16:27" x14ac:dyDescent="0.3">
      <c r="P3142"/>
      <c r="AA3142"/>
    </row>
    <row r="3143" spans="16:27" x14ac:dyDescent="0.3">
      <c r="P3143"/>
      <c r="AA3143"/>
    </row>
    <row r="3144" spans="16:27" x14ac:dyDescent="0.3">
      <c r="P3144"/>
      <c r="AA3144"/>
    </row>
    <row r="3145" spans="16:27" x14ac:dyDescent="0.3">
      <c r="P3145"/>
      <c r="AA3145"/>
    </row>
    <row r="3146" spans="16:27" x14ac:dyDescent="0.3">
      <c r="P3146"/>
      <c r="AA3146"/>
    </row>
    <row r="3147" spans="16:27" x14ac:dyDescent="0.3">
      <c r="P3147"/>
      <c r="AA3147"/>
    </row>
    <row r="3148" spans="16:27" x14ac:dyDescent="0.3">
      <c r="P3148"/>
      <c r="AA3148"/>
    </row>
    <row r="3149" spans="16:27" x14ac:dyDescent="0.3">
      <c r="P3149"/>
      <c r="AA3149"/>
    </row>
    <row r="3150" spans="16:27" x14ac:dyDescent="0.3">
      <c r="P3150"/>
      <c r="AA3150"/>
    </row>
    <row r="3151" spans="16:27" x14ac:dyDescent="0.3">
      <c r="P3151"/>
      <c r="AA3151"/>
    </row>
    <row r="3152" spans="16:27" x14ac:dyDescent="0.3">
      <c r="P3152"/>
      <c r="AA3152"/>
    </row>
    <row r="3153" spans="16:27" x14ac:dyDescent="0.3">
      <c r="P3153"/>
      <c r="AA3153"/>
    </row>
    <row r="3154" spans="16:27" x14ac:dyDescent="0.3">
      <c r="P3154"/>
      <c r="AA3154"/>
    </row>
    <row r="3155" spans="16:27" x14ac:dyDescent="0.3">
      <c r="P3155"/>
      <c r="AA3155"/>
    </row>
    <row r="3156" spans="16:27" x14ac:dyDescent="0.3">
      <c r="P3156"/>
      <c r="AA3156"/>
    </row>
    <row r="3157" spans="16:27" x14ac:dyDescent="0.3">
      <c r="P3157"/>
      <c r="AA3157"/>
    </row>
    <row r="3158" spans="16:27" x14ac:dyDescent="0.3">
      <c r="P3158"/>
      <c r="AA3158"/>
    </row>
    <row r="3159" spans="16:27" x14ac:dyDescent="0.3">
      <c r="P3159"/>
      <c r="AA3159"/>
    </row>
    <row r="3160" spans="16:27" x14ac:dyDescent="0.3">
      <c r="P3160"/>
      <c r="AA3160"/>
    </row>
    <row r="3161" spans="16:27" x14ac:dyDescent="0.3">
      <c r="P3161"/>
      <c r="AA3161"/>
    </row>
    <row r="3162" spans="16:27" x14ac:dyDescent="0.3">
      <c r="P3162"/>
      <c r="AA3162"/>
    </row>
    <row r="3163" spans="16:27" x14ac:dyDescent="0.3">
      <c r="P3163"/>
      <c r="AA3163"/>
    </row>
    <row r="3164" spans="16:27" x14ac:dyDescent="0.3">
      <c r="P3164"/>
      <c r="AA3164"/>
    </row>
    <row r="3165" spans="16:27" x14ac:dyDescent="0.3">
      <c r="P3165"/>
      <c r="AA3165"/>
    </row>
    <row r="3166" spans="16:27" x14ac:dyDescent="0.3">
      <c r="P3166"/>
      <c r="AA3166"/>
    </row>
    <row r="3167" spans="16:27" x14ac:dyDescent="0.3">
      <c r="P3167"/>
      <c r="AA3167"/>
    </row>
    <row r="3168" spans="16:27" x14ac:dyDescent="0.3">
      <c r="P3168"/>
      <c r="AA3168"/>
    </row>
    <row r="3169" spans="16:27" x14ac:dyDescent="0.3">
      <c r="P3169"/>
      <c r="AA3169"/>
    </row>
    <row r="3170" spans="16:27" x14ac:dyDescent="0.3">
      <c r="P3170"/>
      <c r="AA3170"/>
    </row>
    <row r="3171" spans="16:27" x14ac:dyDescent="0.3">
      <c r="P3171"/>
      <c r="AA3171"/>
    </row>
    <row r="3172" spans="16:27" x14ac:dyDescent="0.3">
      <c r="P3172"/>
      <c r="AA3172"/>
    </row>
    <row r="3173" spans="16:27" x14ac:dyDescent="0.3">
      <c r="P3173"/>
      <c r="AA3173"/>
    </row>
    <row r="3174" spans="16:27" x14ac:dyDescent="0.3">
      <c r="P3174"/>
      <c r="AA3174"/>
    </row>
    <row r="3175" spans="16:27" x14ac:dyDescent="0.3">
      <c r="P3175"/>
      <c r="AA3175"/>
    </row>
    <row r="3176" spans="16:27" x14ac:dyDescent="0.3">
      <c r="P3176"/>
      <c r="AA3176"/>
    </row>
    <row r="3177" spans="16:27" x14ac:dyDescent="0.3">
      <c r="P3177"/>
      <c r="AA3177"/>
    </row>
    <row r="3178" spans="16:27" x14ac:dyDescent="0.3">
      <c r="P3178"/>
      <c r="AA3178"/>
    </row>
    <row r="3179" spans="16:27" x14ac:dyDescent="0.3">
      <c r="P3179"/>
      <c r="AA3179"/>
    </row>
    <row r="3180" spans="16:27" x14ac:dyDescent="0.3">
      <c r="P3180"/>
      <c r="AA3180"/>
    </row>
    <row r="3181" spans="16:27" x14ac:dyDescent="0.3">
      <c r="P3181"/>
      <c r="AA3181"/>
    </row>
    <row r="3182" spans="16:27" x14ac:dyDescent="0.3">
      <c r="P3182"/>
      <c r="AA3182"/>
    </row>
    <row r="3183" spans="16:27" x14ac:dyDescent="0.3">
      <c r="P3183"/>
      <c r="AA3183"/>
    </row>
    <row r="3184" spans="16:27" x14ac:dyDescent="0.3">
      <c r="P3184"/>
      <c r="AA3184"/>
    </row>
    <row r="3185" spans="16:27" x14ac:dyDescent="0.3">
      <c r="P3185"/>
      <c r="AA3185"/>
    </row>
    <row r="3186" spans="16:27" x14ac:dyDescent="0.3">
      <c r="P3186"/>
      <c r="AA3186"/>
    </row>
    <row r="3187" spans="16:27" x14ac:dyDescent="0.3">
      <c r="P3187"/>
      <c r="AA3187"/>
    </row>
    <row r="3188" spans="16:27" x14ac:dyDescent="0.3">
      <c r="P3188"/>
      <c r="AA3188"/>
    </row>
    <row r="3189" spans="16:27" x14ac:dyDescent="0.3">
      <c r="P3189"/>
      <c r="AA3189"/>
    </row>
    <row r="3190" spans="16:27" x14ac:dyDescent="0.3">
      <c r="P3190"/>
      <c r="AA3190"/>
    </row>
    <row r="3191" spans="16:27" x14ac:dyDescent="0.3">
      <c r="P3191"/>
      <c r="AA3191"/>
    </row>
    <row r="3192" spans="16:27" x14ac:dyDescent="0.3">
      <c r="P3192"/>
      <c r="AA3192"/>
    </row>
    <row r="3193" spans="16:27" x14ac:dyDescent="0.3">
      <c r="P3193"/>
      <c r="AA3193"/>
    </row>
    <row r="3194" spans="16:27" x14ac:dyDescent="0.3">
      <c r="P3194"/>
      <c r="AA3194"/>
    </row>
    <row r="3195" spans="16:27" x14ac:dyDescent="0.3">
      <c r="P3195"/>
      <c r="AA3195"/>
    </row>
    <row r="3196" spans="16:27" x14ac:dyDescent="0.3">
      <c r="P3196"/>
      <c r="AA3196"/>
    </row>
    <row r="3197" spans="16:27" x14ac:dyDescent="0.3">
      <c r="P3197"/>
      <c r="AA3197"/>
    </row>
    <row r="3198" spans="16:27" x14ac:dyDescent="0.3">
      <c r="P3198"/>
      <c r="AA3198"/>
    </row>
    <row r="3199" spans="16:27" x14ac:dyDescent="0.3">
      <c r="P3199"/>
      <c r="AA3199"/>
    </row>
    <row r="3200" spans="16:27" x14ac:dyDescent="0.3">
      <c r="P3200"/>
      <c r="AA3200"/>
    </row>
    <row r="3201" spans="16:27" x14ac:dyDescent="0.3">
      <c r="P3201"/>
      <c r="AA3201"/>
    </row>
    <row r="3202" spans="16:27" x14ac:dyDescent="0.3">
      <c r="P3202"/>
      <c r="AA3202"/>
    </row>
    <row r="3203" spans="16:27" x14ac:dyDescent="0.3">
      <c r="P3203"/>
      <c r="AA3203"/>
    </row>
    <row r="3204" spans="16:27" x14ac:dyDescent="0.3">
      <c r="P3204"/>
      <c r="AA3204"/>
    </row>
    <row r="3205" spans="16:27" x14ac:dyDescent="0.3">
      <c r="P3205"/>
      <c r="AA3205"/>
    </row>
    <row r="3206" spans="16:27" x14ac:dyDescent="0.3">
      <c r="P3206"/>
      <c r="AA3206"/>
    </row>
    <row r="3207" spans="16:27" x14ac:dyDescent="0.3">
      <c r="P3207"/>
      <c r="AA3207"/>
    </row>
    <row r="3208" spans="16:27" x14ac:dyDescent="0.3">
      <c r="P3208"/>
      <c r="AA3208"/>
    </row>
    <row r="3209" spans="16:27" x14ac:dyDescent="0.3">
      <c r="P3209"/>
      <c r="AA3209"/>
    </row>
    <row r="3210" spans="16:27" x14ac:dyDescent="0.3">
      <c r="P3210"/>
      <c r="AA3210"/>
    </row>
    <row r="3211" spans="16:27" x14ac:dyDescent="0.3">
      <c r="P3211"/>
      <c r="AA3211"/>
    </row>
    <row r="3212" spans="16:27" x14ac:dyDescent="0.3">
      <c r="P3212"/>
      <c r="AA3212"/>
    </row>
    <row r="3213" spans="16:27" x14ac:dyDescent="0.3">
      <c r="P3213"/>
      <c r="AA3213"/>
    </row>
    <row r="3214" spans="16:27" x14ac:dyDescent="0.3">
      <c r="P3214"/>
      <c r="AA3214"/>
    </row>
    <row r="3215" spans="16:27" x14ac:dyDescent="0.3">
      <c r="P3215"/>
      <c r="AA3215"/>
    </row>
    <row r="3216" spans="16:27" x14ac:dyDescent="0.3">
      <c r="P3216"/>
      <c r="AA3216"/>
    </row>
    <row r="3217" spans="16:27" x14ac:dyDescent="0.3">
      <c r="P3217"/>
      <c r="AA3217"/>
    </row>
    <row r="3218" spans="16:27" x14ac:dyDescent="0.3">
      <c r="P3218"/>
      <c r="AA3218"/>
    </row>
    <row r="3219" spans="16:27" x14ac:dyDescent="0.3">
      <c r="P3219"/>
      <c r="AA3219"/>
    </row>
    <row r="3220" spans="16:27" x14ac:dyDescent="0.3">
      <c r="P3220"/>
      <c r="AA3220"/>
    </row>
    <row r="3221" spans="16:27" x14ac:dyDescent="0.3">
      <c r="P3221"/>
      <c r="AA3221"/>
    </row>
    <row r="3222" spans="16:27" x14ac:dyDescent="0.3">
      <c r="P3222"/>
      <c r="AA3222"/>
    </row>
    <row r="3223" spans="16:27" x14ac:dyDescent="0.3">
      <c r="P3223"/>
      <c r="AA3223"/>
    </row>
    <row r="3224" spans="16:27" x14ac:dyDescent="0.3">
      <c r="P3224"/>
      <c r="AA3224"/>
    </row>
    <row r="3225" spans="16:27" x14ac:dyDescent="0.3">
      <c r="P3225"/>
      <c r="AA3225"/>
    </row>
    <row r="3226" spans="16:27" x14ac:dyDescent="0.3">
      <c r="P3226"/>
      <c r="AA3226"/>
    </row>
    <row r="3227" spans="16:27" x14ac:dyDescent="0.3">
      <c r="P3227"/>
      <c r="AA3227"/>
    </row>
    <row r="3228" spans="16:27" x14ac:dyDescent="0.3">
      <c r="P3228"/>
      <c r="AA3228"/>
    </row>
    <row r="3229" spans="16:27" x14ac:dyDescent="0.3">
      <c r="P3229"/>
      <c r="AA3229"/>
    </row>
    <row r="3230" spans="16:27" x14ac:dyDescent="0.3">
      <c r="P3230"/>
      <c r="AA3230"/>
    </row>
    <row r="3231" spans="16:27" x14ac:dyDescent="0.3">
      <c r="P3231"/>
      <c r="AA3231"/>
    </row>
    <row r="3232" spans="16:27" x14ac:dyDescent="0.3">
      <c r="P3232"/>
      <c r="AA3232"/>
    </row>
    <row r="3233" spans="16:27" x14ac:dyDescent="0.3">
      <c r="P3233"/>
      <c r="AA3233"/>
    </row>
    <row r="3234" spans="16:27" x14ac:dyDescent="0.3">
      <c r="P3234"/>
      <c r="AA3234"/>
    </row>
    <row r="3235" spans="16:27" x14ac:dyDescent="0.3">
      <c r="P3235"/>
      <c r="AA3235"/>
    </row>
    <row r="3236" spans="16:27" x14ac:dyDescent="0.3">
      <c r="P3236"/>
      <c r="AA3236"/>
    </row>
    <row r="3237" spans="16:27" x14ac:dyDescent="0.3">
      <c r="P3237"/>
      <c r="AA3237"/>
    </row>
    <row r="3238" spans="16:27" x14ac:dyDescent="0.3">
      <c r="P3238"/>
      <c r="AA3238"/>
    </row>
    <row r="3239" spans="16:27" x14ac:dyDescent="0.3">
      <c r="P3239"/>
      <c r="AA3239"/>
    </row>
    <row r="3240" spans="16:27" x14ac:dyDescent="0.3">
      <c r="P3240"/>
      <c r="AA3240"/>
    </row>
    <row r="3241" spans="16:27" x14ac:dyDescent="0.3">
      <c r="P3241"/>
      <c r="AA3241"/>
    </row>
    <row r="3242" spans="16:27" x14ac:dyDescent="0.3">
      <c r="P3242"/>
      <c r="AA3242"/>
    </row>
    <row r="3243" spans="16:27" x14ac:dyDescent="0.3">
      <c r="P3243"/>
      <c r="AA3243"/>
    </row>
    <row r="3244" spans="16:27" x14ac:dyDescent="0.3">
      <c r="P3244"/>
      <c r="AA3244"/>
    </row>
    <row r="3245" spans="16:27" x14ac:dyDescent="0.3">
      <c r="P3245"/>
      <c r="AA3245"/>
    </row>
    <row r="3246" spans="16:27" x14ac:dyDescent="0.3">
      <c r="P3246"/>
      <c r="AA3246"/>
    </row>
    <row r="3247" spans="16:27" x14ac:dyDescent="0.3">
      <c r="P3247"/>
      <c r="AA3247"/>
    </row>
    <row r="3248" spans="16:27" x14ac:dyDescent="0.3">
      <c r="P3248"/>
      <c r="AA3248"/>
    </row>
    <row r="3249" spans="16:27" x14ac:dyDescent="0.3">
      <c r="P3249"/>
      <c r="AA3249"/>
    </row>
    <row r="3250" spans="16:27" x14ac:dyDescent="0.3">
      <c r="P3250"/>
      <c r="AA3250"/>
    </row>
    <row r="3251" spans="16:27" x14ac:dyDescent="0.3">
      <c r="P3251"/>
      <c r="AA3251"/>
    </row>
    <row r="3252" spans="16:27" x14ac:dyDescent="0.3">
      <c r="P3252"/>
      <c r="AA3252"/>
    </row>
    <row r="3253" spans="16:27" x14ac:dyDescent="0.3">
      <c r="P3253"/>
      <c r="AA3253"/>
    </row>
    <row r="3254" spans="16:27" x14ac:dyDescent="0.3">
      <c r="P3254"/>
      <c r="AA3254"/>
    </row>
    <row r="3255" spans="16:27" x14ac:dyDescent="0.3">
      <c r="P3255"/>
      <c r="AA3255"/>
    </row>
    <row r="3256" spans="16:27" x14ac:dyDescent="0.3">
      <c r="P3256"/>
      <c r="AA3256"/>
    </row>
    <row r="3257" spans="16:27" x14ac:dyDescent="0.3">
      <c r="P3257"/>
      <c r="AA3257"/>
    </row>
    <row r="3258" spans="16:27" x14ac:dyDescent="0.3">
      <c r="P3258"/>
      <c r="AA3258"/>
    </row>
    <row r="3259" spans="16:27" x14ac:dyDescent="0.3">
      <c r="P3259"/>
      <c r="AA3259"/>
    </row>
    <row r="3260" spans="16:27" x14ac:dyDescent="0.3">
      <c r="P3260"/>
      <c r="AA3260"/>
    </row>
    <row r="3261" spans="16:27" x14ac:dyDescent="0.3">
      <c r="P3261"/>
      <c r="AA3261"/>
    </row>
    <row r="3262" spans="16:27" x14ac:dyDescent="0.3">
      <c r="P3262"/>
      <c r="AA3262"/>
    </row>
    <row r="3263" spans="16:27" x14ac:dyDescent="0.3">
      <c r="P3263"/>
      <c r="AA3263"/>
    </row>
    <row r="3264" spans="16:27" x14ac:dyDescent="0.3">
      <c r="P3264"/>
      <c r="AA3264"/>
    </row>
    <row r="3265" spans="16:27" x14ac:dyDescent="0.3">
      <c r="P3265"/>
      <c r="AA3265"/>
    </row>
    <row r="3266" spans="16:27" x14ac:dyDescent="0.3">
      <c r="P3266"/>
      <c r="AA3266"/>
    </row>
    <row r="3267" spans="16:27" x14ac:dyDescent="0.3">
      <c r="P3267"/>
      <c r="AA3267"/>
    </row>
    <row r="3268" spans="16:27" x14ac:dyDescent="0.3">
      <c r="P3268"/>
      <c r="AA3268"/>
    </row>
    <row r="3269" spans="16:27" x14ac:dyDescent="0.3">
      <c r="P3269"/>
      <c r="AA3269"/>
    </row>
    <row r="3270" spans="16:27" x14ac:dyDescent="0.3">
      <c r="P3270"/>
      <c r="AA3270"/>
    </row>
    <row r="3271" spans="16:27" x14ac:dyDescent="0.3">
      <c r="P3271"/>
      <c r="AA3271"/>
    </row>
    <row r="3272" spans="16:27" x14ac:dyDescent="0.3">
      <c r="P3272"/>
      <c r="AA3272"/>
    </row>
    <row r="3273" spans="16:27" x14ac:dyDescent="0.3">
      <c r="P3273"/>
      <c r="AA3273"/>
    </row>
    <row r="3274" spans="16:27" x14ac:dyDescent="0.3">
      <c r="P3274"/>
      <c r="AA3274"/>
    </row>
    <row r="3275" spans="16:27" x14ac:dyDescent="0.3">
      <c r="P3275"/>
      <c r="AA3275"/>
    </row>
    <row r="3276" spans="16:27" x14ac:dyDescent="0.3">
      <c r="P3276"/>
      <c r="AA3276"/>
    </row>
    <row r="3277" spans="16:27" x14ac:dyDescent="0.3">
      <c r="P3277"/>
      <c r="AA3277"/>
    </row>
    <row r="3278" spans="16:27" x14ac:dyDescent="0.3">
      <c r="P3278"/>
      <c r="AA3278"/>
    </row>
    <row r="3279" spans="16:27" x14ac:dyDescent="0.3">
      <c r="P3279"/>
      <c r="AA3279"/>
    </row>
    <row r="3280" spans="16:27" x14ac:dyDescent="0.3">
      <c r="P3280"/>
      <c r="AA3280"/>
    </row>
    <row r="3281" spans="16:27" x14ac:dyDescent="0.3">
      <c r="P3281"/>
      <c r="AA3281"/>
    </row>
    <row r="3282" spans="16:27" x14ac:dyDescent="0.3">
      <c r="P3282"/>
      <c r="AA3282"/>
    </row>
    <row r="3283" spans="16:27" x14ac:dyDescent="0.3">
      <c r="P3283"/>
      <c r="AA3283"/>
    </row>
    <row r="3284" spans="16:27" x14ac:dyDescent="0.3">
      <c r="P3284"/>
      <c r="AA3284"/>
    </row>
    <row r="3285" spans="16:27" x14ac:dyDescent="0.3">
      <c r="P3285"/>
      <c r="AA3285"/>
    </row>
    <row r="3286" spans="16:27" x14ac:dyDescent="0.3">
      <c r="P3286"/>
      <c r="AA3286"/>
    </row>
    <row r="3287" spans="16:27" x14ac:dyDescent="0.3">
      <c r="P3287"/>
      <c r="AA3287"/>
    </row>
    <row r="3288" spans="16:27" x14ac:dyDescent="0.3">
      <c r="P3288"/>
      <c r="AA3288"/>
    </row>
    <row r="3289" spans="16:27" x14ac:dyDescent="0.3">
      <c r="P3289"/>
      <c r="AA3289"/>
    </row>
    <row r="3290" spans="16:27" x14ac:dyDescent="0.3">
      <c r="P3290"/>
      <c r="AA3290"/>
    </row>
    <row r="3291" spans="16:27" x14ac:dyDescent="0.3">
      <c r="P3291"/>
      <c r="AA3291"/>
    </row>
    <row r="3292" spans="16:27" x14ac:dyDescent="0.3">
      <c r="P3292"/>
      <c r="AA3292"/>
    </row>
    <row r="3293" spans="16:27" x14ac:dyDescent="0.3">
      <c r="P3293"/>
      <c r="AA3293"/>
    </row>
    <row r="3294" spans="16:27" x14ac:dyDescent="0.3">
      <c r="P3294"/>
      <c r="AA3294"/>
    </row>
    <row r="3295" spans="16:27" x14ac:dyDescent="0.3">
      <c r="P3295"/>
      <c r="AA3295"/>
    </row>
    <row r="3296" spans="16:27" x14ac:dyDescent="0.3">
      <c r="P3296"/>
      <c r="AA3296"/>
    </row>
    <row r="3297" spans="16:27" x14ac:dyDescent="0.3">
      <c r="P3297"/>
      <c r="AA3297"/>
    </row>
    <row r="3298" spans="16:27" x14ac:dyDescent="0.3">
      <c r="P3298"/>
      <c r="AA3298"/>
    </row>
    <row r="3299" spans="16:27" x14ac:dyDescent="0.3">
      <c r="P3299"/>
      <c r="AA3299"/>
    </row>
    <row r="3300" spans="16:27" x14ac:dyDescent="0.3">
      <c r="P3300"/>
      <c r="AA3300"/>
    </row>
    <row r="3301" spans="16:27" x14ac:dyDescent="0.3">
      <c r="P3301"/>
      <c r="AA3301"/>
    </row>
    <row r="3302" spans="16:27" x14ac:dyDescent="0.3">
      <c r="P3302"/>
      <c r="AA3302"/>
    </row>
    <row r="3303" spans="16:27" x14ac:dyDescent="0.3">
      <c r="P3303"/>
      <c r="AA3303"/>
    </row>
    <row r="3304" spans="16:27" x14ac:dyDescent="0.3">
      <c r="P3304"/>
      <c r="AA3304"/>
    </row>
    <row r="3305" spans="16:27" x14ac:dyDescent="0.3">
      <c r="P3305"/>
      <c r="AA3305"/>
    </row>
    <row r="3306" spans="16:27" x14ac:dyDescent="0.3">
      <c r="P3306"/>
      <c r="AA3306"/>
    </row>
    <row r="3307" spans="16:27" x14ac:dyDescent="0.3">
      <c r="P3307"/>
      <c r="AA3307"/>
    </row>
    <row r="3308" spans="16:27" x14ac:dyDescent="0.3">
      <c r="P3308"/>
      <c r="AA3308"/>
    </row>
    <row r="3309" spans="16:27" x14ac:dyDescent="0.3">
      <c r="P3309"/>
      <c r="AA3309"/>
    </row>
    <row r="3310" spans="16:27" x14ac:dyDescent="0.3">
      <c r="P3310"/>
      <c r="AA3310"/>
    </row>
    <row r="3311" spans="16:27" x14ac:dyDescent="0.3">
      <c r="P3311"/>
      <c r="AA3311"/>
    </row>
    <row r="3312" spans="16:27" x14ac:dyDescent="0.3">
      <c r="P3312"/>
      <c r="AA3312"/>
    </row>
    <row r="3313" spans="16:27" x14ac:dyDescent="0.3">
      <c r="P3313"/>
      <c r="AA3313"/>
    </row>
    <row r="3314" spans="16:27" x14ac:dyDescent="0.3">
      <c r="P3314"/>
      <c r="AA3314"/>
    </row>
    <row r="3315" spans="16:27" x14ac:dyDescent="0.3">
      <c r="P3315"/>
      <c r="AA3315"/>
    </row>
    <row r="3316" spans="16:27" x14ac:dyDescent="0.3">
      <c r="P3316"/>
      <c r="AA3316"/>
    </row>
    <row r="3317" spans="16:27" x14ac:dyDescent="0.3">
      <c r="P3317"/>
      <c r="AA3317"/>
    </row>
    <row r="3318" spans="16:27" x14ac:dyDescent="0.3">
      <c r="P3318"/>
      <c r="AA3318"/>
    </row>
    <row r="3319" spans="16:27" x14ac:dyDescent="0.3">
      <c r="P3319"/>
      <c r="AA3319"/>
    </row>
    <row r="3320" spans="16:27" x14ac:dyDescent="0.3">
      <c r="P3320"/>
      <c r="AA3320"/>
    </row>
    <row r="3321" spans="16:27" x14ac:dyDescent="0.3">
      <c r="P3321"/>
      <c r="AA3321"/>
    </row>
    <row r="3322" spans="16:27" x14ac:dyDescent="0.3">
      <c r="P3322"/>
      <c r="AA3322"/>
    </row>
    <row r="3323" spans="16:27" x14ac:dyDescent="0.3">
      <c r="P3323"/>
      <c r="AA3323"/>
    </row>
    <row r="3324" spans="16:27" x14ac:dyDescent="0.3">
      <c r="P3324"/>
      <c r="AA3324"/>
    </row>
    <row r="3325" spans="16:27" x14ac:dyDescent="0.3">
      <c r="P3325"/>
      <c r="AA3325"/>
    </row>
    <row r="3326" spans="16:27" x14ac:dyDescent="0.3">
      <c r="P3326"/>
      <c r="AA3326"/>
    </row>
    <row r="3327" spans="16:27" x14ac:dyDescent="0.3">
      <c r="P3327"/>
      <c r="AA3327"/>
    </row>
    <row r="3328" spans="16:27" x14ac:dyDescent="0.3">
      <c r="P3328"/>
      <c r="AA3328"/>
    </row>
    <row r="3329" spans="16:27" x14ac:dyDescent="0.3">
      <c r="P3329"/>
      <c r="AA3329"/>
    </row>
    <row r="3330" spans="16:27" x14ac:dyDescent="0.3">
      <c r="P3330"/>
      <c r="AA3330"/>
    </row>
    <row r="3331" spans="16:27" x14ac:dyDescent="0.3">
      <c r="P3331"/>
      <c r="AA3331"/>
    </row>
    <row r="3332" spans="16:27" x14ac:dyDescent="0.3">
      <c r="P3332"/>
      <c r="AA3332"/>
    </row>
    <row r="3333" spans="16:27" x14ac:dyDescent="0.3">
      <c r="P3333"/>
      <c r="AA3333"/>
    </row>
    <row r="3334" spans="16:27" x14ac:dyDescent="0.3">
      <c r="P3334"/>
      <c r="AA3334"/>
    </row>
    <row r="3335" spans="16:27" x14ac:dyDescent="0.3">
      <c r="P3335"/>
      <c r="AA3335"/>
    </row>
    <row r="3336" spans="16:27" x14ac:dyDescent="0.3">
      <c r="P3336"/>
      <c r="AA3336"/>
    </row>
    <row r="3337" spans="16:27" x14ac:dyDescent="0.3">
      <c r="P3337"/>
      <c r="AA3337"/>
    </row>
    <row r="3338" spans="16:27" x14ac:dyDescent="0.3">
      <c r="P3338"/>
      <c r="AA3338"/>
    </row>
    <row r="3339" spans="16:27" x14ac:dyDescent="0.3">
      <c r="P3339"/>
      <c r="AA3339"/>
    </row>
    <row r="3340" spans="16:27" x14ac:dyDescent="0.3">
      <c r="P3340"/>
      <c r="AA3340"/>
    </row>
    <row r="3341" spans="16:27" x14ac:dyDescent="0.3">
      <c r="P3341"/>
      <c r="AA3341"/>
    </row>
    <row r="3342" spans="16:27" x14ac:dyDescent="0.3">
      <c r="P3342"/>
      <c r="AA3342"/>
    </row>
    <row r="3343" spans="16:27" x14ac:dyDescent="0.3">
      <c r="P3343"/>
      <c r="AA3343"/>
    </row>
    <row r="3344" spans="16:27" x14ac:dyDescent="0.3">
      <c r="P3344"/>
      <c r="AA3344"/>
    </row>
    <row r="3345" spans="16:27" x14ac:dyDescent="0.3">
      <c r="P3345"/>
      <c r="AA3345"/>
    </row>
    <row r="3346" spans="16:27" x14ac:dyDescent="0.3">
      <c r="P3346"/>
      <c r="AA3346"/>
    </row>
    <row r="3347" spans="16:27" x14ac:dyDescent="0.3">
      <c r="P3347"/>
      <c r="AA3347"/>
    </row>
    <row r="3348" spans="16:27" x14ac:dyDescent="0.3">
      <c r="P3348"/>
      <c r="AA3348"/>
    </row>
    <row r="3349" spans="16:27" x14ac:dyDescent="0.3">
      <c r="P3349"/>
      <c r="AA3349"/>
    </row>
    <row r="3350" spans="16:27" x14ac:dyDescent="0.3">
      <c r="P3350"/>
      <c r="AA3350"/>
    </row>
    <row r="3351" spans="16:27" x14ac:dyDescent="0.3">
      <c r="P3351"/>
      <c r="AA3351"/>
    </row>
    <row r="3352" spans="16:27" x14ac:dyDescent="0.3">
      <c r="P3352"/>
      <c r="AA3352"/>
    </row>
    <row r="3353" spans="16:27" x14ac:dyDescent="0.3">
      <c r="P3353"/>
      <c r="AA3353"/>
    </row>
    <row r="3354" spans="16:27" x14ac:dyDescent="0.3">
      <c r="P3354"/>
      <c r="AA3354"/>
    </row>
    <row r="3355" spans="16:27" x14ac:dyDescent="0.3">
      <c r="P3355"/>
      <c r="AA3355"/>
    </row>
    <row r="3356" spans="16:27" x14ac:dyDescent="0.3">
      <c r="P3356"/>
      <c r="AA3356"/>
    </row>
    <row r="3357" spans="16:27" x14ac:dyDescent="0.3">
      <c r="P3357"/>
      <c r="AA3357"/>
    </row>
    <row r="3358" spans="16:27" x14ac:dyDescent="0.3">
      <c r="P3358"/>
      <c r="AA3358"/>
    </row>
    <row r="3359" spans="16:27" x14ac:dyDescent="0.3">
      <c r="P3359"/>
      <c r="AA3359"/>
    </row>
    <row r="3360" spans="16:27" x14ac:dyDescent="0.3">
      <c r="P3360"/>
      <c r="AA3360"/>
    </row>
    <row r="3361" spans="16:27" x14ac:dyDescent="0.3">
      <c r="P3361"/>
      <c r="AA3361"/>
    </row>
    <row r="3362" spans="16:27" x14ac:dyDescent="0.3">
      <c r="P3362"/>
      <c r="AA3362"/>
    </row>
    <row r="3363" spans="16:27" x14ac:dyDescent="0.3">
      <c r="P3363"/>
      <c r="AA3363"/>
    </row>
    <row r="3364" spans="16:27" x14ac:dyDescent="0.3">
      <c r="P3364"/>
      <c r="AA3364"/>
    </row>
    <row r="3365" spans="16:27" x14ac:dyDescent="0.3">
      <c r="P3365"/>
      <c r="AA3365"/>
    </row>
    <row r="3366" spans="16:27" x14ac:dyDescent="0.3">
      <c r="P3366"/>
      <c r="AA3366"/>
    </row>
    <row r="3367" spans="16:27" x14ac:dyDescent="0.3">
      <c r="P3367"/>
      <c r="AA3367"/>
    </row>
    <row r="3368" spans="16:27" x14ac:dyDescent="0.3">
      <c r="P3368"/>
      <c r="AA3368"/>
    </row>
    <row r="3369" spans="16:27" x14ac:dyDescent="0.3">
      <c r="P3369"/>
      <c r="AA3369"/>
    </row>
    <row r="3370" spans="16:27" x14ac:dyDescent="0.3">
      <c r="P3370"/>
      <c r="AA3370"/>
    </row>
    <row r="3371" spans="16:27" x14ac:dyDescent="0.3">
      <c r="P3371"/>
      <c r="AA3371"/>
    </row>
    <row r="3372" spans="16:27" x14ac:dyDescent="0.3">
      <c r="P3372"/>
      <c r="AA3372"/>
    </row>
    <row r="3373" spans="16:27" x14ac:dyDescent="0.3">
      <c r="P3373"/>
      <c r="AA3373"/>
    </row>
    <row r="3374" spans="16:27" x14ac:dyDescent="0.3">
      <c r="P3374"/>
      <c r="AA3374"/>
    </row>
    <row r="3375" spans="16:27" x14ac:dyDescent="0.3">
      <c r="P3375"/>
      <c r="AA3375"/>
    </row>
    <row r="3376" spans="16:27" x14ac:dyDescent="0.3">
      <c r="P3376"/>
      <c r="AA3376"/>
    </row>
    <row r="3377" spans="16:27" x14ac:dyDescent="0.3">
      <c r="P3377"/>
      <c r="AA3377"/>
    </row>
    <row r="3378" spans="16:27" x14ac:dyDescent="0.3">
      <c r="P3378"/>
      <c r="AA3378"/>
    </row>
    <row r="3379" spans="16:27" x14ac:dyDescent="0.3">
      <c r="P3379"/>
      <c r="AA3379"/>
    </row>
    <row r="3380" spans="16:27" x14ac:dyDescent="0.3">
      <c r="P3380"/>
      <c r="AA3380"/>
    </row>
    <row r="3381" spans="16:27" x14ac:dyDescent="0.3">
      <c r="P3381"/>
      <c r="AA3381"/>
    </row>
    <row r="3382" spans="16:27" x14ac:dyDescent="0.3">
      <c r="P3382"/>
      <c r="AA3382"/>
    </row>
    <row r="3383" spans="16:27" x14ac:dyDescent="0.3">
      <c r="P3383"/>
      <c r="AA3383"/>
    </row>
    <row r="3384" spans="16:27" x14ac:dyDescent="0.3">
      <c r="P3384"/>
      <c r="AA3384"/>
    </row>
    <row r="3385" spans="16:27" x14ac:dyDescent="0.3">
      <c r="P3385"/>
      <c r="AA3385"/>
    </row>
    <row r="3386" spans="16:27" x14ac:dyDescent="0.3">
      <c r="P3386"/>
      <c r="AA3386"/>
    </row>
    <row r="3387" spans="16:27" x14ac:dyDescent="0.3">
      <c r="P3387"/>
      <c r="AA3387"/>
    </row>
    <row r="3388" spans="16:27" x14ac:dyDescent="0.3">
      <c r="P3388"/>
      <c r="AA3388"/>
    </row>
    <row r="3389" spans="16:27" x14ac:dyDescent="0.3">
      <c r="P3389"/>
      <c r="AA3389"/>
    </row>
    <row r="3390" spans="16:27" x14ac:dyDescent="0.3">
      <c r="P3390"/>
      <c r="AA3390"/>
    </row>
    <row r="3391" spans="16:27" x14ac:dyDescent="0.3">
      <c r="P3391"/>
      <c r="AA3391"/>
    </row>
    <row r="3392" spans="16:27" x14ac:dyDescent="0.3">
      <c r="P3392"/>
      <c r="AA3392"/>
    </row>
    <row r="3393" spans="16:27" x14ac:dyDescent="0.3">
      <c r="P3393"/>
      <c r="AA3393"/>
    </row>
    <row r="3394" spans="16:27" x14ac:dyDescent="0.3">
      <c r="P3394"/>
      <c r="AA3394"/>
    </row>
    <row r="3395" spans="16:27" x14ac:dyDescent="0.3">
      <c r="P3395"/>
      <c r="AA3395"/>
    </row>
    <row r="3396" spans="16:27" x14ac:dyDescent="0.3">
      <c r="P3396"/>
      <c r="AA3396"/>
    </row>
    <row r="3397" spans="16:27" x14ac:dyDescent="0.3">
      <c r="P3397"/>
      <c r="AA3397"/>
    </row>
    <row r="3398" spans="16:27" x14ac:dyDescent="0.3">
      <c r="P3398"/>
      <c r="AA3398"/>
    </row>
    <row r="3399" spans="16:27" x14ac:dyDescent="0.3">
      <c r="P3399"/>
      <c r="AA3399"/>
    </row>
    <row r="3400" spans="16:27" x14ac:dyDescent="0.3">
      <c r="P3400"/>
      <c r="AA3400"/>
    </row>
    <row r="3401" spans="16:27" x14ac:dyDescent="0.3">
      <c r="P3401"/>
      <c r="AA3401"/>
    </row>
    <row r="3402" spans="16:27" x14ac:dyDescent="0.3">
      <c r="P3402"/>
      <c r="AA3402"/>
    </row>
    <row r="3403" spans="16:27" x14ac:dyDescent="0.3">
      <c r="P3403"/>
      <c r="AA3403"/>
    </row>
    <row r="3404" spans="16:27" x14ac:dyDescent="0.3">
      <c r="P3404"/>
      <c r="AA3404"/>
    </row>
    <row r="3405" spans="16:27" x14ac:dyDescent="0.3">
      <c r="P3405"/>
      <c r="AA3405"/>
    </row>
    <row r="3406" spans="16:27" x14ac:dyDescent="0.3">
      <c r="P3406"/>
      <c r="AA3406"/>
    </row>
    <row r="3407" spans="16:27" x14ac:dyDescent="0.3">
      <c r="P3407"/>
      <c r="AA3407"/>
    </row>
    <row r="3408" spans="16:27" x14ac:dyDescent="0.3">
      <c r="P3408"/>
      <c r="AA3408"/>
    </row>
    <row r="3409" spans="16:27" x14ac:dyDescent="0.3">
      <c r="P3409"/>
      <c r="AA3409"/>
    </row>
    <row r="3410" spans="16:27" x14ac:dyDescent="0.3">
      <c r="P3410"/>
      <c r="AA3410"/>
    </row>
    <row r="3411" spans="16:27" x14ac:dyDescent="0.3">
      <c r="P3411"/>
      <c r="AA3411"/>
    </row>
    <row r="3412" spans="16:27" x14ac:dyDescent="0.3">
      <c r="P3412"/>
      <c r="AA3412"/>
    </row>
    <row r="3413" spans="16:27" x14ac:dyDescent="0.3">
      <c r="P3413"/>
      <c r="AA3413"/>
    </row>
    <row r="3414" spans="16:27" x14ac:dyDescent="0.3">
      <c r="P3414"/>
      <c r="AA3414"/>
    </row>
    <row r="3415" spans="16:27" x14ac:dyDescent="0.3">
      <c r="P3415"/>
      <c r="AA3415"/>
    </row>
    <row r="3416" spans="16:27" x14ac:dyDescent="0.3">
      <c r="P3416"/>
      <c r="AA3416"/>
    </row>
    <row r="3417" spans="16:27" x14ac:dyDescent="0.3">
      <c r="P3417"/>
      <c r="AA3417"/>
    </row>
    <row r="3418" spans="16:27" x14ac:dyDescent="0.3">
      <c r="P3418"/>
      <c r="AA3418"/>
    </row>
    <row r="3419" spans="16:27" x14ac:dyDescent="0.3">
      <c r="P3419"/>
      <c r="AA3419"/>
    </row>
    <row r="3420" spans="16:27" x14ac:dyDescent="0.3">
      <c r="P3420"/>
      <c r="AA3420"/>
    </row>
    <row r="3421" spans="16:27" x14ac:dyDescent="0.3">
      <c r="P3421"/>
      <c r="AA3421"/>
    </row>
    <row r="3422" spans="16:27" x14ac:dyDescent="0.3">
      <c r="P3422"/>
      <c r="AA3422"/>
    </row>
    <row r="3423" spans="16:27" x14ac:dyDescent="0.3">
      <c r="P3423"/>
      <c r="AA3423"/>
    </row>
    <row r="3424" spans="16:27" x14ac:dyDescent="0.3">
      <c r="P3424"/>
      <c r="AA3424"/>
    </row>
    <row r="3425" spans="16:27" x14ac:dyDescent="0.3">
      <c r="P3425"/>
      <c r="AA3425"/>
    </row>
    <row r="3426" spans="16:27" x14ac:dyDescent="0.3">
      <c r="P3426"/>
      <c r="AA3426"/>
    </row>
    <row r="3427" spans="16:27" x14ac:dyDescent="0.3">
      <c r="P3427"/>
      <c r="AA3427"/>
    </row>
    <row r="3428" spans="16:27" x14ac:dyDescent="0.3">
      <c r="P3428"/>
      <c r="AA3428"/>
    </row>
    <row r="3429" spans="16:27" x14ac:dyDescent="0.3">
      <c r="P3429"/>
      <c r="AA3429"/>
    </row>
    <row r="3430" spans="16:27" x14ac:dyDescent="0.3">
      <c r="P3430"/>
      <c r="AA3430"/>
    </row>
    <row r="3431" spans="16:27" x14ac:dyDescent="0.3">
      <c r="P3431"/>
      <c r="AA3431"/>
    </row>
    <row r="3432" spans="16:27" x14ac:dyDescent="0.3">
      <c r="P3432"/>
      <c r="AA3432"/>
    </row>
    <row r="3433" spans="16:27" x14ac:dyDescent="0.3">
      <c r="P3433"/>
      <c r="AA3433"/>
    </row>
    <row r="3434" spans="16:27" x14ac:dyDescent="0.3">
      <c r="P3434"/>
      <c r="AA3434"/>
    </row>
    <row r="3435" spans="16:27" x14ac:dyDescent="0.3">
      <c r="P3435"/>
      <c r="AA3435"/>
    </row>
    <row r="3436" spans="16:27" x14ac:dyDescent="0.3">
      <c r="P3436"/>
      <c r="AA3436"/>
    </row>
    <row r="3437" spans="16:27" x14ac:dyDescent="0.3">
      <c r="P3437"/>
      <c r="AA3437"/>
    </row>
    <row r="3438" spans="16:27" x14ac:dyDescent="0.3">
      <c r="P3438"/>
      <c r="AA3438"/>
    </row>
    <row r="3439" spans="16:27" x14ac:dyDescent="0.3">
      <c r="P3439"/>
      <c r="AA3439"/>
    </row>
    <row r="3440" spans="16:27" x14ac:dyDescent="0.3">
      <c r="P3440"/>
      <c r="AA3440"/>
    </row>
    <row r="3441" spans="16:27" x14ac:dyDescent="0.3">
      <c r="P3441"/>
      <c r="AA3441"/>
    </row>
    <row r="3442" spans="16:27" x14ac:dyDescent="0.3">
      <c r="P3442"/>
      <c r="AA3442"/>
    </row>
    <row r="3443" spans="16:27" x14ac:dyDescent="0.3">
      <c r="P3443"/>
      <c r="AA3443"/>
    </row>
    <row r="3444" spans="16:27" x14ac:dyDescent="0.3">
      <c r="P3444"/>
      <c r="AA3444"/>
    </row>
    <row r="3445" spans="16:27" x14ac:dyDescent="0.3">
      <c r="P3445"/>
      <c r="AA3445"/>
    </row>
    <row r="3446" spans="16:27" x14ac:dyDescent="0.3">
      <c r="P3446"/>
      <c r="AA3446"/>
    </row>
    <row r="3447" spans="16:27" x14ac:dyDescent="0.3">
      <c r="P3447"/>
      <c r="AA3447"/>
    </row>
    <row r="3448" spans="16:27" x14ac:dyDescent="0.3">
      <c r="P3448"/>
      <c r="AA3448"/>
    </row>
    <row r="3449" spans="16:27" x14ac:dyDescent="0.3">
      <c r="P3449"/>
      <c r="AA3449"/>
    </row>
    <row r="3450" spans="16:27" x14ac:dyDescent="0.3">
      <c r="P3450"/>
      <c r="AA3450"/>
    </row>
    <row r="3451" spans="16:27" x14ac:dyDescent="0.3">
      <c r="P3451"/>
      <c r="AA3451"/>
    </row>
    <row r="3452" spans="16:27" x14ac:dyDescent="0.3">
      <c r="P3452"/>
      <c r="AA3452"/>
    </row>
    <row r="3453" spans="16:27" x14ac:dyDescent="0.3">
      <c r="P3453"/>
      <c r="AA3453"/>
    </row>
    <row r="3454" spans="16:27" x14ac:dyDescent="0.3">
      <c r="P3454"/>
      <c r="AA3454"/>
    </row>
    <row r="3455" spans="16:27" x14ac:dyDescent="0.3">
      <c r="P3455"/>
      <c r="AA3455"/>
    </row>
    <row r="3456" spans="16:27" x14ac:dyDescent="0.3">
      <c r="P3456"/>
      <c r="AA3456"/>
    </row>
    <row r="3457" spans="16:27" x14ac:dyDescent="0.3">
      <c r="P3457"/>
      <c r="AA3457"/>
    </row>
    <row r="3458" spans="16:27" x14ac:dyDescent="0.3">
      <c r="P3458"/>
      <c r="AA3458"/>
    </row>
    <row r="3459" spans="16:27" x14ac:dyDescent="0.3">
      <c r="P3459"/>
      <c r="AA3459"/>
    </row>
    <row r="3460" spans="16:27" x14ac:dyDescent="0.3">
      <c r="P3460"/>
      <c r="AA3460"/>
    </row>
    <row r="3461" spans="16:27" x14ac:dyDescent="0.3">
      <c r="P3461"/>
      <c r="AA3461"/>
    </row>
    <row r="3462" spans="16:27" x14ac:dyDescent="0.3">
      <c r="P3462"/>
      <c r="AA3462"/>
    </row>
    <row r="3463" spans="16:27" x14ac:dyDescent="0.3">
      <c r="P3463"/>
      <c r="AA3463"/>
    </row>
    <row r="3464" spans="16:27" x14ac:dyDescent="0.3">
      <c r="P3464"/>
      <c r="AA3464"/>
    </row>
    <row r="3465" spans="16:27" x14ac:dyDescent="0.3">
      <c r="P3465"/>
      <c r="AA3465"/>
    </row>
    <row r="3466" spans="16:27" x14ac:dyDescent="0.3">
      <c r="P3466"/>
      <c r="AA3466"/>
    </row>
    <row r="3467" spans="16:27" x14ac:dyDescent="0.3">
      <c r="P3467"/>
      <c r="AA3467"/>
    </row>
    <row r="3468" spans="16:27" x14ac:dyDescent="0.3">
      <c r="P3468"/>
      <c r="AA3468"/>
    </row>
    <row r="3469" spans="16:27" x14ac:dyDescent="0.3">
      <c r="P3469"/>
      <c r="AA3469"/>
    </row>
    <row r="3470" spans="16:27" x14ac:dyDescent="0.3">
      <c r="P3470"/>
      <c r="AA3470"/>
    </row>
    <row r="3471" spans="16:27" x14ac:dyDescent="0.3">
      <c r="P3471"/>
      <c r="AA3471"/>
    </row>
    <row r="3472" spans="16:27" x14ac:dyDescent="0.3">
      <c r="P3472"/>
      <c r="AA3472"/>
    </row>
    <row r="3473" spans="16:27" x14ac:dyDescent="0.3">
      <c r="P3473"/>
      <c r="AA3473"/>
    </row>
    <row r="3474" spans="16:27" x14ac:dyDescent="0.3">
      <c r="P3474"/>
      <c r="AA3474"/>
    </row>
    <row r="3475" spans="16:27" x14ac:dyDescent="0.3">
      <c r="P3475"/>
      <c r="AA3475"/>
    </row>
    <row r="3476" spans="16:27" x14ac:dyDescent="0.3">
      <c r="P3476"/>
      <c r="AA3476"/>
    </row>
    <row r="3477" spans="16:27" x14ac:dyDescent="0.3">
      <c r="P3477"/>
      <c r="AA3477"/>
    </row>
    <row r="3478" spans="16:27" x14ac:dyDescent="0.3">
      <c r="P3478"/>
      <c r="AA3478"/>
    </row>
    <row r="3479" spans="16:27" x14ac:dyDescent="0.3">
      <c r="P3479"/>
      <c r="AA3479"/>
    </row>
    <row r="3480" spans="16:27" x14ac:dyDescent="0.3">
      <c r="P3480"/>
      <c r="AA3480"/>
    </row>
    <row r="3481" spans="16:27" x14ac:dyDescent="0.3">
      <c r="P3481"/>
      <c r="AA3481"/>
    </row>
    <row r="3482" spans="16:27" x14ac:dyDescent="0.3">
      <c r="P3482"/>
      <c r="AA3482"/>
    </row>
    <row r="3483" spans="16:27" x14ac:dyDescent="0.3">
      <c r="P3483"/>
      <c r="AA3483"/>
    </row>
    <row r="3484" spans="16:27" x14ac:dyDescent="0.3">
      <c r="P3484"/>
      <c r="AA3484"/>
    </row>
    <row r="3485" spans="16:27" x14ac:dyDescent="0.3">
      <c r="P3485"/>
      <c r="AA3485"/>
    </row>
    <row r="3486" spans="16:27" x14ac:dyDescent="0.3">
      <c r="P3486"/>
      <c r="AA3486"/>
    </row>
    <row r="3487" spans="16:27" x14ac:dyDescent="0.3">
      <c r="P3487"/>
      <c r="AA3487"/>
    </row>
    <row r="3488" spans="16:27" x14ac:dyDescent="0.3">
      <c r="P3488"/>
      <c r="AA3488"/>
    </row>
    <row r="3489" spans="16:27" x14ac:dyDescent="0.3">
      <c r="P3489"/>
      <c r="AA3489"/>
    </row>
    <row r="3490" spans="16:27" x14ac:dyDescent="0.3">
      <c r="P3490"/>
      <c r="AA3490"/>
    </row>
    <row r="3491" spans="16:27" x14ac:dyDescent="0.3">
      <c r="P3491"/>
      <c r="AA3491"/>
    </row>
    <row r="3492" spans="16:27" x14ac:dyDescent="0.3">
      <c r="P3492"/>
      <c r="AA3492"/>
    </row>
    <row r="3493" spans="16:27" x14ac:dyDescent="0.3">
      <c r="P3493"/>
      <c r="AA3493"/>
    </row>
    <row r="3494" spans="16:27" x14ac:dyDescent="0.3">
      <c r="P3494"/>
      <c r="AA3494"/>
    </row>
    <row r="3495" spans="16:27" x14ac:dyDescent="0.3">
      <c r="P3495"/>
      <c r="AA3495"/>
    </row>
    <row r="3496" spans="16:27" x14ac:dyDescent="0.3">
      <c r="P3496"/>
      <c r="AA3496"/>
    </row>
    <row r="3497" spans="16:27" x14ac:dyDescent="0.3">
      <c r="P3497"/>
      <c r="AA3497"/>
    </row>
    <row r="3498" spans="16:27" x14ac:dyDescent="0.3">
      <c r="P3498"/>
      <c r="AA3498"/>
    </row>
    <row r="3499" spans="16:27" x14ac:dyDescent="0.3">
      <c r="P3499"/>
      <c r="AA3499"/>
    </row>
    <row r="3500" spans="16:27" x14ac:dyDescent="0.3">
      <c r="P3500"/>
      <c r="AA3500"/>
    </row>
    <row r="3501" spans="16:27" x14ac:dyDescent="0.3">
      <c r="P3501"/>
      <c r="AA3501"/>
    </row>
    <row r="3502" spans="16:27" x14ac:dyDescent="0.3">
      <c r="P3502"/>
      <c r="AA3502"/>
    </row>
    <row r="3503" spans="16:27" x14ac:dyDescent="0.3">
      <c r="P3503"/>
      <c r="AA3503"/>
    </row>
    <row r="3504" spans="16:27" x14ac:dyDescent="0.3">
      <c r="P3504"/>
      <c r="AA3504"/>
    </row>
    <row r="3505" spans="16:27" x14ac:dyDescent="0.3">
      <c r="P3505"/>
      <c r="AA3505"/>
    </row>
    <row r="3506" spans="16:27" x14ac:dyDescent="0.3">
      <c r="P3506"/>
      <c r="AA3506"/>
    </row>
    <row r="3507" spans="16:27" x14ac:dyDescent="0.3">
      <c r="P3507"/>
      <c r="AA3507"/>
    </row>
    <row r="3508" spans="16:27" x14ac:dyDescent="0.3">
      <c r="P3508"/>
      <c r="AA3508"/>
    </row>
    <row r="3509" spans="16:27" x14ac:dyDescent="0.3">
      <c r="P3509"/>
      <c r="AA3509"/>
    </row>
    <row r="3510" spans="16:27" x14ac:dyDescent="0.3">
      <c r="P3510"/>
      <c r="AA3510"/>
    </row>
    <row r="3511" spans="16:27" x14ac:dyDescent="0.3">
      <c r="P3511"/>
      <c r="AA3511"/>
    </row>
    <row r="3512" spans="16:27" x14ac:dyDescent="0.3">
      <c r="P3512"/>
      <c r="AA3512"/>
    </row>
    <row r="3513" spans="16:27" x14ac:dyDescent="0.3">
      <c r="P3513"/>
      <c r="AA3513"/>
    </row>
    <row r="3514" spans="16:27" x14ac:dyDescent="0.3">
      <c r="P3514"/>
      <c r="AA3514"/>
    </row>
    <row r="3515" spans="16:27" x14ac:dyDescent="0.3">
      <c r="P3515"/>
      <c r="AA3515"/>
    </row>
    <row r="3516" spans="16:27" x14ac:dyDescent="0.3">
      <c r="P3516"/>
      <c r="AA3516"/>
    </row>
    <row r="3517" spans="16:27" x14ac:dyDescent="0.3">
      <c r="P3517"/>
      <c r="AA3517"/>
    </row>
    <row r="3518" spans="16:27" x14ac:dyDescent="0.3">
      <c r="P3518"/>
      <c r="AA3518"/>
    </row>
    <row r="3519" spans="16:27" x14ac:dyDescent="0.3">
      <c r="P3519"/>
      <c r="AA3519"/>
    </row>
    <row r="3520" spans="16:27" x14ac:dyDescent="0.3">
      <c r="P3520"/>
      <c r="AA3520"/>
    </row>
    <row r="3521" spans="16:27" x14ac:dyDescent="0.3">
      <c r="P3521"/>
      <c r="AA3521"/>
    </row>
    <row r="3522" spans="16:27" x14ac:dyDescent="0.3">
      <c r="P3522"/>
      <c r="AA3522"/>
    </row>
    <row r="3523" spans="16:27" x14ac:dyDescent="0.3">
      <c r="P3523"/>
      <c r="AA3523"/>
    </row>
    <row r="3524" spans="16:27" x14ac:dyDescent="0.3">
      <c r="P3524"/>
      <c r="AA3524"/>
    </row>
    <row r="3525" spans="16:27" x14ac:dyDescent="0.3">
      <c r="P3525"/>
      <c r="AA3525"/>
    </row>
    <row r="3526" spans="16:27" x14ac:dyDescent="0.3">
      <c r="P3526"/>
      <c r="AA3526"/>
    </row>
    <row r="3527" spans="16:27" x14ac:dyDescent="0.3">
      <c r="P3527"/>
      <c r="AA3527"/>
    </row>
    <row r="3528" spans="16:27" x14ac:dyDescent="0.3">
      <c r="P3528"/>
      <c r="AA3528"/>
    </row>
    <row r="3529" spans="16:27" x14ac:dyDescent="0.3">
      <c r="P3529"/>
      <c r="AA3529"/>
    </row>
    <row r="3530" spans="16:27" x14ac:dyDescent="0.3">
      <c r="P3530"/>
      <c r="AA3530"/>
    </row>
    <row r="3531" spans="16:27" x14ac:dyDescent="0.3">
      <c r="P3531"/>
      <c r="AA3531"/>
    </row>
    <row r="3532" spans="16:27" x14ac:dyDescent="0.3">
      <c r="P3532"/>
      <c r="AA3532"/>
    </row>
    <row r="3533" spans="16:27" x14ac:dyDescent="0.3">
      <c r="P3533"/>
      <c r="AA3533"/>
    </row>
    <row r="3534" spans="16:27" x14ac:dyDescent="0.3">
      <c r="P3534"/>
      <c r="AA3534"/>
    </row>
    <row r="3535" spans="16:27" x14ac:dyDescent="0.3">
      <c r="P3535"/>
      <c r="AA3535"/>
    </row>
    <row r="3536" spans="16:27" x14ac:dyDescent="0.3">
      <c r="P3536"/>
      <c r="AA3536"/>
    </row>
    <row r="3537" spans="16:27" x14ac:dyDescent="0.3">
      <c r="P3537"/>
      <c r="AA3537"/>
    </row>
    <row r="3538" spans="16:27" x14ac:dyDescent="0.3">
      <c r="P3538"/>
      <c r="AA3538"/>
    </row>
    <row r="3539" spans="16:27" x14ac:dyDescent="0.3">
      <c r="P3539"/>
      <c r="AA3539"/>
    </row>
    <row r="3540" spans="16:27" x14ac:dyDescent="0.3">
      <c r="P3540"/>
      <c r="AA3540"/>
    </row>
    <row r="3541" spans="16:27" x14ac:dyDescent="0.3">
      <c r="P3541"/>
      <c r="AA3541"/>
    </row>
    <row r="3542" spans="16:27" x14ac:dyDescent="0.3">
      <c r="P3542"/>
      <c r="AA3542"/>
    </row>
    <row r="3543" spans="16:27" x14ac:dyDescent="0.3">
      <c r="P3543"/>
      <c r="AA3543"/>
    </row>
    <row r="3544" spans="16:27" x14ac:dyDescent="0.3">
      <c r="P3544"/>
      <c r="AA3544"/>
    </row>
    <row r="3545" spans="16:27" x14ac:dyDescent="0.3">
      <c r="P3545"/>
      <c r="AA3545"/>
    </row>
    <row r="3546" spans="16:27" x14ac:dyDescent="0.3">
      <c r="P3546"/>
      <c r="AA3546"/>
    </row>
    <row r="3547" spans="16:27" x14ac:dyDescent="0.3">
      <c r="P3547"/>
      <c r="AA3547"/>
    </row>
    <row r="3548" spans="16:27" x14ac:dyDescent="0.3">
      <c r="P3548"/>
      <c r="AA3548"/>
    </row>
    <row r="3549" spans="16:27" x14ac:dyDescent="0.3">
      <c r="P3549"/>
      <c r="AA3549"/>
    </row>
    <row r="3550" spans="16:27" x14ac:dyDescent="0.3">
      <c r="P3550"/>
      <c r="AA3550"/>
    </row>
    <row r="3551" spans="16:27" x14ac:dyDescent="0.3">
      <c r="P3551"/>
      <c r="AA3551"/>
    </row>
    <row r="3552" spans="16:27" x14ac:dyDescent="0.3">
      <c r="P3552"/>
      <c r="AA3552"/>
    </row>
    <row r="3553" spans="16:27" x14ac:dyDescent="0.3">
      <c r="P3553"/>
      <c r="AA3553"/>
    </row>
    <row r="3554" spans="16:27" x14ac:dyDescent="0.3">
      <c r="P3554"/>
      <c r="AA3554"/>
    </row>
    <row r="3555" spans="16:27" x14ac:dyDescent="0.3">
      <c r="P3555"/>
      <c r="AA3555"/>
    </row>
    <row r="3556" spans="16:27" x14ac:dyDescent="0.3">
      <c r="P3556"/>
      <c r="AA3556"/>
    </row>
    <row r="3557" spans="16:27" x14ac:dyDescent="0.3">
      <c r="P3557"/>
      <c r="AA3557"/>
    </row>
    <row r="3558" spans="16:27" x14ac:dyDescent="0.3">
      <c r="P3558"/>
      <c r="AA3558"/>
    </row>
    <row r="3559" spans="16:27" x14ac:dyDescent="0.3">
      <c r="P3559"/>
      <c r="AA3559"/>
    </row>
    <row r="3560" spans="16:27" x14ac:dyDescent="0.3">
      <c r="P3560"/>
      <c r="AA3560"/>
    </row>
    <row r="3561" spans="16:27" x14ac:dyDescent="0.3">
      <c r="P3561"/>
      <c r="AA3561"/>
    </row>
    <row r="3562" spans="16:27" x14ac:dyDescent="0.3">
      <c r="P3562"/>
      <c r="AA3562"/>
    </row>
    <row r="3563" spans="16:27" x14ac:dyDescent="0.3">
      <c r="P3563"/>
      <c r="AA3563"/>
    </row>
    <row r="3564" spans="16:27" x14ac:dyDescent="0.3">
      <c r="P3564"/>
      <c r="AA3564"/>
    </row>
    <row r="3565" spans="16:27" x14ac:dyDescent="0.3">
      <c r="P3565"/>
      <c r="AA3565"/>
    </row>
    <row r="3566" spans="16:27" x14ac:dyDescent="0.3">
      <c r="P3566"/>
      <c r="AA3566"/>
    </row>
    <row r="3567" spans="16:27" x14ac:dyDescent="0.3">
      <c r="P3567"/>
      <c r="AA3567"/>
    </row>
    <row r="3568" spans="16:27" x14ac:dyDescent="0.3">
      <c r="P3568"/>
      <c r="AA3568"/>
    </row>
    <row r="3569" spans="16:27" x14ac:dyDescent="0.3">
      <c r="P3569"/>
      <c r="AA3569"/>
    </row>
    <row r="3570" spans="16:27" x14ac:dyDescent="0.3">
      <c r="P3570"/>
      <c r="AA3570"/>
    </row>
    <row r="3571" spans="16:27" x14ac:dyDescent="0.3">
      <c r="P3571"/>
      <c r="AA3571"/>
    </row>
    <row r="3572" spans="16:27" x14ac:dyDescent="0.3">
      <c r="P3572"/>
      <c r="AA3572"/>
    </row>
    <row r="3573" spans="16:27" x14ac:dyDescent="0.3">
      <c r="P3573"/>
      <c r="AA3573"/>
    </row>
    <row r="3574" spans="16:27" x14ac:dyDescent="0.3">
      <c r="P3574"/>
      <c r="AA3574"/>
    </row>
    <row r="3575" spans="16:27" x14ac:dyDescent="0.3">
      <c r="P3575"/>
      <c r="AA3575"/>
    </row>
    <row r="3576" spans="16:27" x14ac:dyDescent="0.3">
      <c r="P3576"/>
      <c r="AA3576"/>
    </row>
    <row r="3577" spans="16:27" x14ac:dyDescent="0.3">
      <c r="P3577"/>
      <c r="AA3577"/>
    </row>
    <row r="3578" spans="16:27" x14ac:dyDescent="0.3">
      <c r="P3578"/>
      <c r="AA3578"/>
    </row>
    <row r="3579" spans="16:27" x14ac:dyDescent="0.3">
      <c r="P3579"/>
      <c r="AA3579"/>
    </row>
    <row r="3580" spans="16:27" x14ac:dyDescent="0.3">
      <c r="P3580"/>
      <c r="AA3580"/>
    </row>
    <row r="3581" spans="16:27" x14ac:dyDescent="0.3">
      <c r="P3581"/>
      <c r="AA3581"/>
    </row>
    <row r="3582" spans="16:27" x14ac:dyDescent="0.3">
      <c r="P3582"/>
      <c r="AA3582"/>
    </row>
    <row r="3583" spans="16:27" x14ac:dyDescent="0.3">
      <c r="P3583"/>
      <c r="AA3583"/>
    </row>
    <row r="3584" spans="16:27" x14ac:dyDescent="0.3">
      <c r="P3584"/>
      <c r="AA3584"/>
    </row>
    <row r="3585" spans="16:27" x14ac:dyDescent="0.3">
      <c r="P3585"/>
      <c r="AA3585"/>
    </row>
    <row r="3586" spans="16:27" x14ac:dyDescent="0.3">
      <c r="P3586"/>
      <c r="AA3586"/>
    </row>
    <row r="3587" spans="16:27" x14ac:dyDescent="0.3">
      <c r="P3587"/>
      <c r="AA3587"/>
    </row>
    <row r="3588" spans="16:27" x14ac:dyDescent="0.3">
      <c r="P3588"/>
      <c r="AA3588"/>
    </row>
    <row r="3589" spans="16:27" x14ac:dyDescent="0.3">
      <c r="P3589"/>
      <c r="AA3589"/>
    </row>
    <row r="3590" spans="16:27" x14ac:dyDescent="0.3">
      <c r="P3590"/>
      <c r="AA3590"/>
    </row>
    <row r="3591" spans="16:27" x14ac:dyDescent="0.3">
      <c r="P3591"/>
      <c r="AA3591"/>
    </row>
    <row r="3592" spans="16:27" x14ac:dyDescent="0.3">
      <c r="P3592"/>
      <c r="AA3592"/>
    </row>
    <row r="3593" spans="16:27" x14ac:dyDescent="0.3">
      <c r="P3593"/>
      <c r="AA3593"/>
    </row>
    <row r="3594" spans="16:27" x14ac:dyDescent="0.3">
      <c r="P3594"/>
      <c r="AA3594"/>
    </row>
    <row r="3595" spans="16:27" x14ac:dyDescent="0.3">
      <c r="P3595"/>
      <c r="AA3595"/>
    </row>
    <row r="3596" spans="16:27" x14ac:dyDescent="0.3">
      <c r="P3596"/>
      <c r="AA3596"/>
    </row>
    <row r="3597" spans="16:27" x14ac:dyDescent="0.3">
      <c r="P3597"/>
      <c r="AA3597"/>
    </row>
    <row r="3598" spans="16:27" x14ac:dyDescent="0.3">
      <c r="P3598"/>
      <c r="AA3598"/>
    </row>
    <row r="3599" spans="16:27" x14ac:dyDescent="0.3">
      <c r="P3599"/>
      <c r="AA3599"/>
    </row>
    <row r="3600" spans="16:27" x14ac:dyDescent="0.3">
      <c r="P3600"/>
      <c r="AA3600"/>
    </row>
    <row r="3601" spans="16:27" x14ac:dyDescent="0.3">
      <c r="P3601"/>
      <c r="AA3601"/>
    </row>
    <row r="3602" spans="16:27" x14ac:dyDescent="0.3">
      <c r="P3602"/>
      <c r="AA3602"/>
    </row>
    <row r="3603" spans="16:27" x14ac:dyDescent="0.3">
      <c r="P3603"/>
      <c r="AA3603"/>
    </row>
    <row r="3604" spans="16:27" x14ac:dyDescent="0.3">
      <c r="P3604"/>
      <c r="AA3604"/>
    </row>
    <row r="3605" spans="16:27" x14ac:dyDescent="0.3">
      <c r="P3605"/>
      <c r="AA3605"/>
    </row>
    <row r="3606" spans="16:27" x14ac:dyDescent="0.3">
      <c r="P3606"/>
      <c r="AA3606"/>
    </row>
    <row r="3607" spans="16:27" x14ac:dyDescent="0.3">
      <c r="P3607"/>
      <c r="AA3607"/>
    </row>
    <row r="3608" spans="16:27" x14ac:dyDescent="0.3">
      <c r="P3608"/>
      <c r="AA3608"/>
    </row>
    <row r="3609" spans="16:27" x14ac:dyDescent="0.3">
      <c r="P3609"/>
      <c r="AA3609"/>
    </row>
    <row r="3610" spans="16:27" x14ac:dyDescent="0.3">
      <c r="P3610"/>
      <c r="AA3610"/>
    </row>
    <row r="3611" spans="16:27" x14ac:dyDescent="0.3">
      <c r="P3611"/>
      <c r="AA3611"/>
    </row>
    <row r="3612" spans="16:27" x14ac:dyDescent="0.3">
      <c r="P3612"/>
      <c r="AA3612"/>
    </row>
    <row r="3613" spans="16:27" x14ac:dyDescent="0.3">
      <c r="P3613"/>
      <c r="AA3613"/>
    </row>
    <row r="3614" spans="16:27" x14ac:dyDescent="0.3">
      <c r="P3614"/>
      <c r="AA3614"/>
    </row>
    <row r="3615" spans="16:27" x14ac:dyDescent="0.3">
      <c r="P3615"/>
      <c r="AA3615"/>
    </row>
    <row r="3616" spans="16:27" x14ac:dyDescent="0.3">
      <c r="P3616"/>
      <c r="AA3616"/>
    </row>
    <row r="3617" spans="16:27" x14ac:dyDescent="0.3">
      <c r="P3617"/>
      <c r="AA3617"/>
    </row>
    <row r="3618" spans="16:27" x14ac:dyDescent="0.3">
      <c r="P3618"/>
      <c r="AA3618"/>
    </row>
    <row r="3619" spans="16:27" x14ac:dyDescent="0.3">
      <c r="P3619"/>
      <c r="AA3619"/>
    </row>
    <row r="3620" spans="16:27" x14ac:dyDescent="0.3">
      <c r="P3620"/>
      <c r="AA3620"/>
    </row>
    <row r="3621" spans="16:27" x14ac:dyDescent="0.3">
      <c r="P3621"/>
      <c r="AA3621"/>
    </row>
    <row r="3622" spans="16:27" x14ac:dyDescent="0.3">
      <c r="P3622"/>
      <c r="AA3622"/>
    </row>
    <row r="3623" spans="16:27" x14ac:dyDescent="0.3">
      <c r="P3623"/>
      <c r="AA3623"/>
    </row>
    <row r="3624" spans="16:27" x14ac:dyDescent="0.3">
      <c r="P3624"/>
      <c r="AA3624"/>
    </row>
    <row r="3625" spans="16:27" x14ac:dyDescent="0.3">
      <c r="P3625"/>
      <c r="AA3625"/>
    </row>
    <row r="3626" spans="16:27" x14ac:dyDescent="0.3">
      <c r="P3626"/>
      <c r="AA3626"/>
    </row>
    <row r="3627" spans="16:27" x14ac:dyDescent="0.3">
      <c r="P3627"/>
      <c r="AA3627"/>
    </row>
    <row r="3628" spans="16:27" x14ac:dyDescent="0.3">
      <c r="P3628"/>
      <c r="AA3628"/>
    </row>
    <row r="3629" spans="16:27" x14ac:dyDescent="0.3">
      <c r="P3629"/>
      <c r="AA3629"/>
    </row>
    <row r="3630" spans="16:27" x14ac:dyDescent="0.3">
      <c r="P3630"/>
      <c r="AA3630"/>
    </row>
    <row r="3631" spans="16:27" x14ac:dyDescent="0.3">
      <c r="P3631"/>
      <c r="AA3631"/>
    </row>
    <row r="3632" spans="16:27" x14ac:dyDescent="0.3">
      <c r="P3632"/>
      <c r="AA3632"/>
    </row>
    <row r="3633" spans="16:27" x14ac:dyDescent="0.3">
      <c r="P3633"/>
      <c r="AA3633"/>
    </row>
    <row r="3634" spans="16:27" x14ac:dyDescent="0.3">
      <c r="P3634"/>
      <c r="AA3634"/>
    </row>
    <row r="3635" spans="16:27" x14ac:dyDescent="0.3">
      <c r="P3635"/>
      <c r="AA3635"/>
    </row>
    <row r="3636" spans="16:27" x14ac:dyDescent="0.3">
      <c r="P3636"/>
      <c r="AA3636"/>
    </row>
    <row r="3637" spans="16:27" x14ac:dyDescent="0.3">
      <c r="P3637"/>
      <c r="AA3637"/>
    </row>
    <row r="3638" spans="16:27" x14ac:dyDescent="0.3">
      <c r="P3638"/>
      <c r="AA3638"/>
    </row>
    <row r="3639" spans="16:27" x14ac:dyDescent="0.3">
      <c r="P3639"/>
      <c r="AA3639"/>
    </row>
    <row r="3640" spans="16:27" x14ac:dyDescent="0.3">
      <c r="P3640"/>
      <c r="AA3640"/>
    </row>
    <row r="3641" spans="16:27" x14ac:dyDescent="0.3">
      <c r="P3641"/>
      <c r="AA3641"/>
    </row>
    <row r="3642" spans="16:27" x14ac:dyDescent="0.3">
      <c r="P3642"/>
      <c r="AA3642"/>
    </row>
    <row r="3643" spans="16:27" x14ac:dyDescent="0.3">
      <c r="P3643"/>
      <c r="AA3643"/>
    </row>
    <row r="3644" spans="16:27" x14ac:dyDescent="0.3">
      <c r="P3644"/>
      <c r="AA3644"/>
    </row>
    <row r="3645" spans="16:27" x14ac:dyDescent="0.3">
      <c r="P3645"/>
      <c r="AA3645"/>
    </row>
    <row r="3646" spans="16:27" x14ac:dyDescent="0.3">
      <c r="P3646"/>
      <c r="AA3646"/>
    </row>
    <row r="3647" spans="16:27" x14ac:dyDescent="0.3">
      <c r="P3647"/>
      <c r="AA3647"/>
    </row>
    <row r="3648" spans="16:27" x14ac:dyDescent="0.3">
      <c r="P3648"/>
      <c r="AA3648"/>
    </row>
    <row r="3649" spans="16:27" x14ac:dyDescent="0.3">
      <c r="P3649"/>
      <c r="AA3649"/>
    </row>
    <row r="3650" spans="16:27" x14ac:dyDescent="0.3">
      <c r="P3650"/>
      <c r="AA3650"/>
    </row>
    <row r="3651" spans="16:27" x14ac:dyDescent="0.3">
      <c r="P3651"/>
      <c r="AA3651"/>
    </row>
    <row r="3652" spans="16:27" x14ac:dyDescent="0.3">
      <c r="P3652"/>
      <c r="AA3652"/>
    </row>
    <row r="3653" spans="16:27" x14ac:dyDescent="0.3">
      <c r="P3653"/>
      <c r="AA3653"/>
    </row>
    <row r="3654" spans="16:27" x14ac:dyDescent="0.3">
      <c r="P3654"/>
      <c r="AA3654"/>
    </row>
    <row r="3655" spans="16:27" x14ac:dyDescent="0.3">
      <c r="P3655"/>
      <c r="AA3655"/>
    </row>
    <row r="3656" spans="16:27" x14ac:dyDescent="0.3">
      <c r="P3656"/>
      <c r="AA3656"/>
    </row>
    <row r="3657" spans="16:27" x14ac:dyDescent="0.3">
      <c r="P3657"/>
      <c r="AA3657"/>
    </row>
    <row r="3658" spans="16:27" x14ac:dyDescent="0.3">
      <c r="P3658"/>
      <c r="AA3658"/>
    </row>
    <row r="3659" spans="16:27" x14ac:dyDescent="0.3">
      <c r="P3659"/>
      <c r="AA3659"/>
    </row>
    <row r="3660" spans="16:27" x14ac:dyDescent="0.3">
      <c r="P3660"/>
      <c r="AA3660"/>
    </row>
    <row r="3661" spans="16:27" x14ac:dyDescent="0.3">
      <c r="P3661"/>
      <c r="AA3661"/>
    </row>
    <row r="3662" spans="16:27" x14ac:dyDescent="0.3">
      <c r="P3662"/>
      <c r="AA3662"/>
    </row>
    <row r="3663" spans="16:27" x14ac:dyDescent="0.3">
      <c r="P3663"/>
      <c r="AA3663"/>
    </row>
    <row r="3664" spans="16:27" x14ac:dyDescent="0.3">
      <c r="P3664"/>
      <c r="AA3664"/>
    </row>
    <row r="3665" spans="16:27" x14ac:dyDescent="0.3">
      <c r="P3665"/>
      <c r="AA3665"/>
    </row>
    <row r="3666" spans="16:27" x14ac:dyDescent="0.3">
      <c r="P3666"/>
      <c r="AA3666"/>
    </row>
    <row r="3667" spans="16:27" x14ac:dyDescent="0.3">
      <c r="P3667"/>
      <c r="AA3667"/>
    </row>
    <row r="3668" spans="16:27" x14ac:dyDescent="0.3">
      <c r="P3668"/>
      <c r="AA3668"/>
    </row>
    <row r="3669" spans="16:27" x14ac:dyDescent="0.3">
      <c r="P3669"/>
      <c r="AA3669"/>
    </row>
    <row r="3670" spans="16:27" x14ac:dyDescent="0.3">
      <c r="P3670"/>
      <c r="AA3670"/>
    </row>
    <row r="3671" spans="16:27" x14ac:dyDescent="0.3">
      <c r="P3671"/>
      <c r="AA3671"/>
    </row>
    <row r="3672" spans="16:27" x14ac:dyDescent="0.3">
      <c r="P3672"/>
      <c r="AA3672"/>
    </row>
    <row r="3673" spans="16:27" x14ac:dyDescent="0.3">
      <c r="P3673"/>
      <c r="AA3673"/>
    </row>
    <row r="3674" spans="16:27" x14ac:dyDescent="0.3">
      <c r="P3674"/>
      <c r="AA3674"/>
    </row>
    <row r="3675" spans="16:27" x14ac:dyDescent="0.3">
      <c r="P3675"/>
      <c r="AA3675"/>
    </row>
    <row r="3676" spans="16:27" x14ac:dyDescent="0.3">
      <c r="P3676"/>
      <c r="AA3676"/>
    </row>
    <row r="3677" spans="16:27" x14ac:dyDescent="0.3">
      <c r="P3677"/>
      <c r="AA3677"/>
    </row>
    <row r="3678" spans="16:27" x14ac:dyDescent="0.3">
      <c r="P3678"/>
      <c r="AA3678"/>
    </row>
    <row r="3679" spans="16:27" x14ac:dyDescent="0.3">
      <c r="P3679"/>
      <c r="AA3679"/>
    </row>
    <row r="3680" spans="16:27" x14ac:dyDescent="0.3">
      <c r="P3680"/>
      <c r="AA3680"/>
    </row>
    <row r="3681" spans="16:27" x14ac:dyDescent="0.3">
      <c r="P3681"/>
      <c r="AA3681"/>
    </row>
    <row r="3682" spans="16:27" x14ac:dyDescent="0.3">
      <c r="P3682"/>
      <c r="AA3682"/>
    </row>
    <row r="3683" spans="16:27" x14ac:dyDescent="0.3">
      <c r="P3683"/>
      <c r="AA3683"/>
    </row>
    <row r="3684" spans="16:27" x14ac:dyDescent="0.3">
      <c r="P3684"/>
      <c r="AA3684"/>
    </row>
    <row r="3685" spans="16:27" x14ac:dyDescent="0.3">
      <c r="P3685"/>
      <c r="AA3685"/>
    </row>
    <row r="3686" spans="16:27" x14ac:dyDescent="0.3">
      <c r="P3686"/>
      <c r="AA3686"/>
    </row>
    <row r="3687" spans="16:27" x14ac:dyDescent="0.3">
      <c r="P3687"/>
      <c r="AA3687"/>
    </row>
    <row r="3688" spans="16:27" x14ac:dyDescent="0.3">
      <c r="P3688"/>
      <c r="AA3688"/>
    </row>
    <row r="3689" spans="16:27" x14ac:dyDescent="0.3">
      <c r="P3689"/>
      <c r="AA3689"/>
    </row>
    <row r="3690" spans="16:27" x14ac:dyDescent="0.3">
      <c r="P3690"/>
      <c r="AA3690"/>
    </row>
    <row r="3691" spans="16:27" x14ac:dyDescent="0.3">
      <c r="P3691"/>
      <c r="AA3691"/>
    </row>
    <row r="3692" spans="16:27" x14ac:dyDescent="0.3">
      <c r="P3692"/>
      <c r="AA3692"/>
    </row>
    <row r="3693" spans="16:27" x14ac:dyDescent="0.3">
      <c r="P3693"/>
      <c r="AA3693"/>
    </row>
    <row r="3694" spans="16:27" x14ac:dyDescent="0.3">
      <c r="P3694"/>
      <c r="AA3694"/>
    </row>
    <row r="3695" spans="16:27" x14ac:dyDescent="0.3">
      <c r="P3695"/>
      <c r="AA3695"/>
    </row>
    <row r="3696" spans="16:27" x14ac:dyDescent="0.3">
      <c r="P3696"/>
      <c r="AA3696"/>
    </row>
    <row r="3697" spans="16:27" x14ac:dyDescent="0.3">
      <c r="P3697"/>
      <c r="AA3697"/>
    </row>
    <row r="3698" spans="16:27" x14ac:dyDescent="0.3">
      <c r="P3698"/>
      <c r="AA3698"/>
    </row>
    <row r="3699" spans="16:27" x14ac:dyDescent="0.3">
      <c r="P3699"/>
      <c r="AA3699"/>
    </row>
    <row r="3700" spans="16:27" x14ac:dyDescent="0.3">
      <c r="P3700"/>
      <c r="AA3700"/>
    </row>
    <row r="3701" spans="16:27" x14ac:dyDescent="0.3">
      <c r="P3701"/>
      <c r="AA3701"/>
    </row>
    <row r="3702" spans="16:27" x14ac:dyDescent="0.3">
      <c r="P3702"/>
      <c r="AA3702"/>
    </row>
    <row r="3703" spans="16:27" x14ac:dyDescent="0.3">
      <c r="P3703"/>
      <c r="AA3703"/>
    </row>
    <row r="3704" spans="16:27" x14ac:dyDescent="0.3">
      <c r="P3704"/>
      <c r="AA3704"/>
    </row>
    <row r="3705" spans="16:27" x14ac:dyDescent="0.3">
      <c r="P3705"/>
      <c r="AA3705"/>
    </row>
    <row r="3706" spans="16:27" x14ac:dyDescent="0.3">
      <c r="P3706"/>
      <c r="AA3706"/>
    </row>
    <row r="3707" spans="16:27" x14ac:dyDescent="0.3">
      <c r="P3707"/>
      <c r="AA3707"/>
    </row>
    <row r="3708" spans="16:27" x14ac:dyDescent="0.3">
      <c r="P3708"/>
      <c r="AA3708"/>
    </row>
    <row r="3709" spans="16:27" x14ac:dyDescent="0.3">
      <c r="P3709"/>
      <c r="AA3709"/>
    </row>
    <row r="3710" spans="16:27" x14ac:dyDescent="0.3">
      <c r="P3710"/>
      <c r="AA3710"/>
    </row>
    <row r="3711" spans="16:27" x14ac:dyDescent="0.3">
      <c r="P3711"/>
      <c r="AA3711"/>
    </row>
    <row r="3712" spans="16:27" x14ac:dyDescent="0.3">
      <c r="P3712"/>
      <c r="AA3712"/>
    </row>
    <row r="3713" spans="16:27" x14ac:dyDescent="0.3">
      <c r="P3713"/>
      <c r="AA3713"/>
    </row>
    <row r="3714" spans="16:27" x14ac:dyDescent="0.3">
      <c r="P3714"/>
      <c r="AA3714"/>
    </row>
    <row r="3715" spans="16:27" x14ac:dyDescent="0.3">
      <c r="P3715"/>
      <c r="AA3715"/>
    </row>
    <row r="3716" spans="16:27" x14ac:dyDescent="0.3">
      <c r="P3716"/>
      <c r="AA3716"/>
    </row>
    <row r="3717" spans="16:27" x14ac:dyDescent="0.3">
      <c r="P3717"/>
      <c r="AA3717"/>
    </row>
    <row r="3718" spans="16:27" x14ac:dyDescent="0.3">
      <c r="P3718"/>
      <c r="AA3718"/>
    </row>
    <row r="3719" spans="16:27" x14ac:dyDescent="0.3">
      <c r="P3719"/>
      <c r="AA3719"/>
    </row>
    <row r="3720" spans="16:27" x14ac:dyDescent="0.3">
      <c r="P3720"/>
      <c r="AA3720"/>
    </row>
    <row r="3721" spans="16:27" x14ac:dyDescent="0.3">
      <c r="P3721"/>
      <c r="AA3721"/>
    </row>
    <row r="3722" spans="16:27" x14ac:dyDescent="0.3">
      <c r="P3722"/>
      <c r="AA3722"/>
    </row>
    <row r="3723" spans="16:27" x14ac:dyDescent="0.3">
      <c r="P3723"/>
      <c r="AA3723"/>
    </row>
    <row r="3724" spans="16:27" x14ac:dyDescent="0.3">
      <c r="P3724"/>
      <c r="AA3724"/>
    </row>
    <row r="3725" spans="16:27" x14ac:dyDescent="0.3">
      <c r="P3725"/>
      <c r="AA3725"/>
    </row>
    <row r="3726" spans="16:27" x14ac:dyDescent="0.3">
      <c r="P3726"/>
      <c r="AA3726"/>
    </row>
    <row r="3727" spans="16:27" x14ac:dyDescent="0.3">
      <c r="P3727"/>
      <c r="AA3727"/>
    </row>
    <row r="3728" spans="16:27" x14ac:dyDescent="0.3">
      <c r="P3728"/>
      <c r="AA3728"/>
    </row>
    <row r="3729" spans="16:27" x14ac:dyDescent="0.3">
      <c r="P3729"/>
      <c r="AA3729"/>
    </row>
    <row r="3730" spans="16:27" x14ac:dyDescent="0.3">
      <c r="P3730"/>
      <c r="AA3730"/>
    </row>
    <row r="3731" spans="16:27" x14ac:dyDescent="0.3">
      <c r="P3731"/>
      <c r="AA3731"/>
    </row>
    <row r="3732" spans="16:27" x14ac:dyDescent="0.3">
      <c r="P3732"/>
      <c r="AA3732"/>
    </row>
    <row r="3733" spans="16:27" x14ac:dyDescent="0.3">
      <c r="P3733"/>
      <c r="AA3733"/>
    </row>
    <row r="3734" spans="16:27" x14ac:dyDescent="0.3">
      <c r="P3734"/>
      <c r="AA3734"/>
    </row>
    <row r="3735" spans="16:27" x14ac:dyDescent="0.3">
      <c r="P3735"/>
      <c r="AA3735"/>
    </row>
    <row r="3736" spans="16:27" x14ac:dyDescent="0.3">
      <c r="P3736"/>
      <c r="AA3736"/>
    </row>
    <row r="3737" spans="16:27" x14ac:dyDescent="0.3">
      <c r="P3737"/>
      <c r="AA3737"/>
    </row>
    <row r="3738" spans="16:27" x14ac:dyDescent="0.3">
      <c r="P3738"/>
      <c r="AA3738"/>
    </row>
    <row r="3739" spans="16:27" x14ac:dyDescent="0.3">
      <c r="P3739"/>
      <c r="AA3739"/>
    </row>
    <row r="3740" spans="16:27" x14ac:dyDescent="0.3">
      <c r="P3740"/>
      <c r="AA3740"/>
    </row>
    <row r="3741" spans="16:27" x14ac:dyDescent="0.3">
      <c r="P3741"/>
      <c r="AA3741"/>
    </row>
    <row r="3742" spans="16:27" x14ac:dyDescent="0.3">
      <c r="P3742"/>
      <c r="AA3742"/>
    </row>
    <row r="3743" spans="16:27" x14ac:dyDescent="0.3">
      <c r="P3743"/>
      <c r="AA3743"/>
    </row>
    <row r="3744" spans="16:27" x14ac:dyDescent="0.3">
      <c r="P3744"/>
      <c r="AA3744"/>
    </row>
    <row r="3745" spans="16:27" x14ac:dyDescent="0.3">
      <c r="P3745"/>
      <c r="AA3745"/>
    </row>
    <row r="3746" spans="16:27" x14ac:dyDescent="0.3">
      <c r="P3746"/>
      <c r="AA3746"/>
    </row>
    <row r="3747" spans="16:27" x14ac:dyDescent="0.3">
      <c r="P3747"/>
      <c r="AA3747"/>
    </row>
    <row r="3748" spans="16:27" x14ac:dyDescent="0.3">
      <c r="P3748"/>
      <c r="AA3748"/>
    </row>
    <row r="3749" spans="16:27" x14ac:dyDescent="0.3">
      <c r="P3749"/>
      <c r="AA3749"/>
    </row>
    <row r="3750" spans="16:27" x14ac:dyDescent="0.3">
      <c r="P3750"/>
      <c r="AA3750"/>
    </row>
    <row r="3751" spans="16:27" x14ac:dyDescent="0.3">
      <c r="P3751"/>
      <c r="AA3751"/>
    </row>
    <row r="3752" spans="16:27" x14ac:dyDescent="0.3">
      <c r="P3752"/>
      <c r="AA3752"/>
    </row>
    <row r="3753" spans="16:27" x14ac:dyDescent="0.3">
      <c r="P3753"/>
      <c r="AA3753"/>
    </row>
    <row r="3754" spans="16:27" x14ac:dyDescent="0.3">
      <c r="P3754"/>
      <c r="AA3754"/>
    </row>
    <row r="3755" spans="16:27" x14ac:dyDescent="0.3">
      <c r="P3755"/>
      <c r="AA3755"/>
    </row>
    <row r="3756" spans="16:27" x14ac:dyDescent="0.3">
      <c r="P3756"/>
      <c r="AA3756"/>
    </row>
    <row r="3757" spans="16:27" x14ac:dyDescent="0.3">
      <c r="P3757"/>
      <c r="AA3757"/>
    </row>
    <row r="3758" spans="16:27" x14ac:dyDescent="0.3">
      <c r="P3758"/>
      <c r="AA3758"/>
    </row>
    <row r="3759" spans="16:27" x14ac:dyDescent="0.3">
      <c r="P3759"/>
      <c r="AA3759"/>
    </row>
    <row r="3760" spans="16:27" x14ac:dyDescent="0.3">
      <c r="P3760"/>
      <c r="AA3760"/>
    </row>
    <row r="3761" spans="16:27" x14ac:dyDescent="0.3">
      <c r="P3761"/>
      <c r="AA3761"/>
    </row>
    <row r="3762" spans="16:27" x14ac:dyDescent="0.3">
      <c r="P3762"/>
      <c r="AA3762"/>
    </row>
    <row r="3763" spans="16:27" x14ac:dyDescent="0.3">
      <c r="P3763"/>
      <c r="AA3763"/>
    </row>
    <row r="3764" spans="16:27" x14ac:dyDescent="0.3">
      <c r="P3764"/>
      <c r="AA3764"/>
    </row>
    <row r="3765" spans="16:27" x14ac:dyDescent="0.3">
      <c r="P3765"/>
      <c r="AA3765"/>
    </row>
    <row r="3766" spans="16:27" x14ac:dyDescent="0.3">
      <c r="P3766"/>
      <c r="AA3766"/>
    </row>
    <row r="3767" spans="16:27" x14ac:dyDescent="0.3">
      <c r="P3767"/>
      <c r="AA3767"/>
    </row>
    <row r="3768" spans="16:27" x14ac:dyDescent="0.3">
      <c r="P3768"/>
      <c r="AA3768"/>
    </row>
    <row r="3769" spans="16:27" x14ac:dyDescent="0.3">
      <c r="P3769"/>
      <c r="AA3769"/>
    </row>
    <row r="3770" spans="16:27" x14ac:dyDescent="0.3">
      <c r="P3770"/>
      <c r="AA3770"/>
    </row>
    <row r="3771" spans="16:27" x14ac:dyDescent="0.3">
      <c r="P3771"/>
      <c r="AA3771"/>
    </row>
    <row r="3772" spans="16:27" x14ac:dyDescent="0.3">
      <c r="P3772"/>
      <c r="AA3772"/>
    </row>
    <row r="3773" spans="16:27" x14ac:dyDescent="0.3">
      <c r="P3773"/>
      <c r="AA3773"/>
    </row>
    <row r="3774" spans="16:27" x14ac:dyDescent="0.3">
      <c r="P3774"/>
      <c r="AA3774"/>
    </row>
    <row r="3775" spans="16:27" x14ac:dyDescent="0.3">
      <c r="P3775"/>
      <c r="AA3775"/>
    </row>
    <row r="3776" spans="16:27" x14ac:dyDescent="0.3">
      <c r="P3776"/>
      <c r="AA3776"/>
    </row>
    <row r="3777" spans="16:27" x14ac:dyDescent="0.3">
      <c r="P3777"/>
      <c r="AA3777"/>
    </row>
    <row r="3778" spans="16:27" x14ac:dyDescent="0.3">
      <c r="P3778"/>
      <c r="AA3778"/>
    </row>
    <row r="3779" spans="16:27" x14ac:dyDescent="0.3">
      <c r="P3779"/>
      <c r="AA3779"/>
    </row>
    <row r="3780" spans="16:27" x14ac:dyDescent="0.3">
      <c r="P3780"/>
      <c r="AA3780"/>
    </row>
    <row r="3781" spans="16:27" x14ac:dyDescent="0.3">
      <c r="P3781"/>
      <c r="AA3781"/>
    </row>
    <row r="3782" spans="16:27" x14ac:dyDescent="0.3">
      <c r="P3782"/>
      <c r="AA3782"/>
    </row>
    <row r="3783" spans="16:27" x14ac:dyDescent="0.3">
      <c r="P3783"/>
      <c r="AA3783"/>
    </row>
    <row r="3784" spans="16:27" x14ac:dyDescent="0.3">
      <c r="P3784"/>
      <c r="AA3784"/>
    </row>
    <row r="3785" spans="16:27" x14ac:dyDescent="0.3">
      <c r="P3785"/>
      <c r="AA3785"/>
    </row>
    <row r="3786" spans="16:27" x14ac:dyDescent="0.3">
      <c r="P3786"/>
      <c r="AA3786"/>
    </row>
    <row r="3787" spans="16:27" x14ac:dyDescent="0.3">
      <c r="P3787"/>
      <c r="AA3787"/>
    </row>
    <row r="3788" spans="16:27" x14ac:dyDescent="0.3">
      <c r="P3788"/>
      <c r="AA3788"/>
    </row>
    <row r="3789" spans="16:27" x14ac:dyDescent="0.3">
      <c r="P3789"/>
      <c r="AA3789"/>
    </row>
    <row r="3790" spans="16:27" x14ac:dyDescent="0.3">
      <c r="P3790"/>
      <c r="AA3790"/>
    </row>
    <row r="3791" spans="16:27" x14ac:dyDescent="0.3">
      <c r="P3791"/>
      <c r="AA3791"/>
    </row>
    <row r="3792" spans="16:27" x14ac:dyDescent="0.3">
      <c r="P3792"/>
      <c r="AA3792"/>
    </row>
    <row r="3793" spans="16:27" x14ac:dyDescent="0.3">
      <c r="P3793"/>
      <c r="AA3793"/>
    </row>
    <row r="3794" spans="16:27" x14ac:dyDescent="0.3">
      <c r="P3794"/>
      <c r="AA3794"/>
    </row>
    <row r="3795" spans="16:27" x14ac:dyDescent="0.3">
      <c r="P3795"/>
      <c r="AA3795"/>
    </row>
    <row r="3796" spans="16:27" x14ac:dyDescent="0.3">
      <c r="P3796"/>
      <c r="AA3796"/>
    </row>
    <row r="3797" spans="16:27" x14ac:dyDescent="0.3">
      <c r="P3797"/>
      <c r="AA3797"/>
    </row>
    <row r="3798" spans="16:27" x14ac:dyDescent="0.3">
      <c r="P3798"/>
      <c r="AA3798"/>
    </row>
    <row r="3799" spans="16:27" x14ac:dyDescent="0.3">
      <c r="P3799"/>
      <c r="AA3799"/>
    </row>
    <row r="3800" spans="16:27" x14ac:dyDescent="0.3">
      <c r="P3800"/>
      <c r="AA3800"/>
    </row>
    <row r="3801" spans="16:27" x14ac:dyDescent="0.3">
      <c r="P3801"/>
      <c r="AA3801"/>
    </row>
    <row r="3802" spans="16:27" x14ac:dyDescent="0.3">
      <c r="P3802"/>
      <c r="AA3802"/>
    </row>
    <row r="3803" spans="16:27" x14ac:dyDescent="0.3">
      <c r="P3803"/>
      <c r="AA3803"/>
    </row>
    <row r="3804" spans="16:27" x14ac:dyDescent="0.3">
      <c r="P3804"/>
      <c r="AA3804"/>
    </row>
    <row r="3805" spans="16:27" x14ac:dyDescent="0.3">
      <c r="P3805"/>
      <c r="AA3805"/>
    </row>
    <row r="3806" spans="16:27" x14ac:dyDescent="0.3">
      <c r="P3806"/>
      <c r="AA3806"/>
    </row>
    <row r="3807" spans="16:27" x14ac:dyDescent="0.3">
      <c r="P3807"/>
      <c r="AA3807"/>
    </row>
    <row r="3808" spans="16:27" x14ac:dyDescent="0.3">
      <c r="P3808"/>
      <c r="AA3808"/>
    </row>
    <row r="3809" spans="16:27" x14ac:dyDescent="0.3">
      <c r="P3809"/>
      <c r="AA3809"/>
    </row>
    <row r="3810" spans="16:27" x14ac:dyDescent="0.3">
      <c r="P3810"/>
      <c r="AA3810"/>
    </row>
    <row r="3811" spans="16:27" x14ac:dyDescent="0.3">
      <c r="P3811"/>
      <c r="AA3811"/>
    </row>
    <row r="3812" spans="16:27" x14ac:dyDescent="0.3">
      <c r="P3812"/>
      <c r="AA3812"/>
    </row>
    <row r="3813" spans="16:27" x14ac:dyDescent="0.3">
      <c r="P3813"/>
      <c r="AA3813"/>
    </row>
    <row r="3814" spans="16:27" x14ac:dyDescent="0.3">
      <c r="P3814"/>
      <c r="AA3814"/>
    </row>
    <row r="3815" spans="16:27" x14ac:dyDescent="0.3">
      <c r="P3815"/>
      <c r="AA3815"/>
    </row>
    <row r="3816" spans="16:27" x14ac:dyDescent="0.3">
      <c r="P3816"/>
      <c r="AA3816"/>
    </row>
    <row r="3817" spans="16:27" x14ac:dyDescent="0.3">
      <c r="P3817"/>
      <c r="AA3817"/>
    </row>
    <row r="3818" spans="16:27" x14ac:dyDescent="0.3">
      <c r="P3818"/>
      <c r="AA3818"/>
    </row>
    <row r="3819" spans="16:27" x14ac:dyDescent="0.3">
      <c r="P3819"/>
      <c r="AA3819"/>
    </row>
    <row r="3820" spans="16:27" x14ac:dyDescent="0.3">
      <c r="P3820"/>
      <c r="AA3820"/>
    </row>
    <row r="3821" spans="16:27" x14ac:dyDescent="0.3">
      <c r="P3821"/>
      <c r="AA3821"/>
    </row>
    <row r="3822" spans="16:27" x14ac:dyDescent="0.3">
      <c r="P3822"/>
      <c r="AA3822"/>
    </row>
    <row r="3823" spans="16:27" x14ac:dyDescent="0.3">
      <c r="P3823"/>
      <c r="AA3823"/>
    </row>
    <row r="3824" spans="16:27" x14ac:dyDescent="0.3">
      <c r="P3824"/>
      <c r="AA3824"/>
    </row>
    <row r="3825" spans="16:27" x14ac:dyDescent="0.3">
      <c r="P3825"/>
      <c r="AA3825"/>
    </row>
    <row r="3826" spans="16:27" x14ac:dyDescent="0.3">
      <c r="P3826"/>
      <c r="AA3826"/>
    </row>
    <row r="3827" spans="16:27" x14ac:dyDescent="0.3">
      <c r="P3827"/>
      <c r="AA3827"/>
    </row>
    <row r="3828" spans="16:27" x14ac:dyDescent="0.3">
      <c r="P3828"/>
      <c r="AA3828"/>
    </row>
    <row r="3829" spans="16:27" x14ac:dyDescent="0.3">
      <c r="P3829"/>
      <c r="AA3829"/>
    </row>
    <row r="3830" spans="16:27" x14ac:dyDescent="0.3">
      <c r="P3830"/>
      <c r="AA3830"/>
    </row>
    <row r="3831" spans="16:27" x14ac:dyDescent="0.3">
      <c r="P3831"/>
      <c r="AA3831"/>
    </row>
    <row r="3832" spans="16:27" x14ac:dyDescent="0.3">
      <c r="P3832"/>
      <c r="AA3832"/>
    </row>
    <row r="3833" spans="16:27" x14ac:dyDescent="0.3">
      <c r="P3833"/>
      <c r="AA3833"/>
    </row>
    <row r="3834" spans="16:27" x14ac:dyDescent="0.3">
      <c r="P3834"/>
      <c r="AA3834"/>
    </row>
    <row r="3835" spans="16:27" x14ac:dyDescent="0.3">
      <c r="P3835"/>
      <c r="AA3835"/>
    </row>
    <row r="3836" spans="16:27" x14ac:dyDescent="0.3">
      <c r="P3836"/>
      <c r="AA3836"/>
    </row>
    <row r="3837" spans="16:27" x14ac:dyDescent="0.3">
      <c r="P3837"/>
      <c r="AA3837"/>
    </row>
    <row r="3838" spans="16:27" x14ac:dyDescent="0.3">
      <c r="P3838"/>
      <c r="AA3838"/>
    </row>
    <row r="3839" spans="16:27" x14ac:dyDescent="0.3">
      <c r="P3839"/>
      <c r="AA3839"/>
    </row>
    <row r="3840" spans="16:27" x14ac:dyDescent="0.3">
      <c r="P3840"/>
      <c r="AA3840"/>
    </row>
    <row r="3841" spans="16:27" x14ac:dyDescent="0.3">
      <c r="P3841"/>
      <c r="AA3841"/>
    </row>
    <row r="3842" spans="16:27" x14ac:dyDescent="0.3">
      <c r="P3842"/>
      <c r="AA3842"/>
    </row>
    <row r="3843" spans="16:27" x14ac:dyDescent="0.3">
      <c r="P3843"/>
      <c r="AA3843"/>
    </row>
    <row r="3844" spans="16:27" x14ac:dyDescent="0.3">
      <c r="P3844"/>
      <c r="AA3844"/>
    </row>
    <row r="3845" spans="16:27" x14ac:dyDescent="0.3">
      <c r="P3845"/>
      <c r="AA3845"/>
    </row>
    <row r="3846" spans="16:27" x14ac:dyDescent="0.3">
      <c r="P3846"/>
      <c r="AA3846"/>
    </row>
    <row r="3847" spans="16:27" x14ac:dyDescent="0.3">
      <c r="P3847"/>
      <c r="AA3847"/>
    </row>
    <row r="3848" spans="16:27" x14ac:dyDescent="0.3">
      <c r="P3848"/>
      <c r="AA3848"/>
    </row>
    <row r="3849" spans="16:27" x14ac:dyDescent="0.3">
      <c r="P3849"/>
      <c r="AA3849"/>
    </row>
    <row r="3850" spans="16:27" x14ac:dyDescent="0.3">
      <c r="P3850"/>
      <c r="AA3850"/>
    </row>
    <row r="3851" spans="16:27" x14ac:dyDescent="0.3">
      <c r="P3851"/>
      <c r="AA3851"/>
    </row>
    <row r="3852" spans="16:27" x14ac:dyDescent="0.3">
      <c r="P3852"/>
      <c r="AA3852"/>
    </row>
    <row r="3853" spans="16:27" x14ac:dyDescent="0.3">
      <c r="P3853"/>
      <c r="AA3853"/>
    </row>
    <row r="3854" spans="16:27" x14ac:dyDescent="0.3">
      <c r="P3854"/>
      <c r="AA3854"/>
    </row>
    <row r="3855" spans="16:27" x14ac:dyDescent="0.3">
      <c r="P3855"/>
      <c r="AA3855"/>
    </row>
    <row r="3856" spans="16:27" x14ac:dyDescent="0.3">
      <c r="P3856"/>
      <c r="AA3856"/>
    </row>
    <row r="3857" spans="16:27" x14ac:dyDescent="0.3">
      <c r="P3857"/>
      <c r="AA3857"/>
    </row>
    <row r="3858" spans="16:27" x14ac:dyDescent="0.3">
      <c r="P3858"/>
      <c r="AA3858"/>
    </row>
    <row r="3859" spans="16:27" x14ac:dyDescent="0.3">
      <c r="P3859"/>
      <c r="AA3859"/>
    </row>
    <row r="3860" spans="16:27" x14ac:dyDescent="0.3">
      <c r="P3860"/>
      <c r="AA3860"/>
    </row>
    <row r="3861" spans="16:27" x14ac:dyDescent="0.3">
      <c r="P3861"/>
      <c r="AA3861"/>
    </row>
    <row r="3862" spans="16:27" x14ac:dyDescent="0.3">
      <c r="P3862"/>
      <c r="AA3862"/>
    </row>
    <row r="3863" spans="16:27" x14ac:dyDescent="0.3">
      <c r="P3863"/>
      <c r="AA3863"/>
    </row>
    <row r="3864" spans="16:27" x14ac:dyDescent="0.3">
      <c r="P3864"/>
      <c r="AA3864"/>
    </row>
    <row r="3865" spans="16:27" x14ac:dyDescent="0.3">
      <c r="P3865"/>
      <c r="AA3865"/>
    </row>
    <row r="3866" spans="16:27" x14ac:dyDescent="0.3">
      <c r="P3866"/>
      <c r="AA3866"/>
    </row>
    <row r="3867" spans="16:27" x14ac:dyDescent="0.3">
      <c r="P3867"/>
      <c r="AA3867"/>
    </row>
    <row r="3868" spans="16:27" x14ac:dyDescent="0.3">
      <c r="P3868"/>
      <c r="AA3868"/>
    </row>
    <row r="3869" spans="16:27" x14ac:dyDescent="0.3">
      <c r="P3869"/>
      <c r="AA3869"/>
    </row>
    <row r="3870" spans="16:27" x14ac:dyDescent="0.3">
      <c r="P3870"/>
      <c r="AA3870"/>
    </row>
    <row r="3871" spans="16:27" x14ac:dyDescent="0.3">
      <c r="P3871"/>
      <c r="AA3871"/>
    </row>
    <row r="3872" spans="16:27" x14ac:dyDescent="0.3">
      <c r="P3872"/>
      <c r="AA3872"/>
    </row>
    <row r="3873" spans="16:27" x14ac:dyDescent="0.3">
      <c r="P3873"/>
      <c r="AA3873"/>
    </row>
    <row r="3874" spans="16:27" x14ac:dyDescent="0.3">
      <c r="P3874"/>
      <c r="AA3874"/>
    </row>
    <row r="3875" spans="16:27" x14ac:dyDescent="0.3">
      <c r="P3875"/>
      <c r="AA3875"/>
    </row>
    <row r="3876" spans="16:27" x14ac:dyDescent="0.3">
      <c r="P3876"/>
      <c r="AA3876"/>
    </row>
    <row r="3877" spans="16:27" x14ac:dyDescent="0.3">
      <c r="P3877"/>
      <c r="AA3877"/>
    </row>
    <row r="3878" spans="16:27" x14ac:dyDescent="0.3">
      <c r="P3878"/>
      <c r="AA3878"/>
    </row>
    <row r="3879" spans="16:27" x14ac:dyDescent="0.3">
      <c r="P3879"/>
      <c r="AA3879"/>
    </row>
    <row r="3880" spans="16:27" x14ac:dyDescent="0.3">
      <c r="P3880"/>
      <c r="AA3880"/>
    </row>
    <row r="3881" spans="16:27" x14ac:dyDescent="0.3">
      <c r="P3881"/>
      <c r="AA3881"/>
    </row>
    <row r="3882" spans="16:27" x14ac:dyDescent="0.3">
      <c r="P3882"/>
      <c r="AA3882"/>
    </row>
    <row r="3883" spans="16:27" x14ac:dyDescent="0.3">
      <c r="P3883"/>
      <c r="AA3883"/>
    </row>
    <row r="3884" spans="16:27" x14ac:dyDescent="0.3">
      <c r="P3884"/>
      <c r="AA3884"/>
    </row>
    <row r="3885" spans="16:27" x14ac:dyDescent="0.3">
      <c r="P3885"/>
      <c r="AA3885"/>
    </row>
    <row r="3886" spans="16:27" x14ac:dyDescent="0.3">
      <c r="P3886"/>
      <c r="AA3886"/>
    </row>
    <row r="3887" spans="16:27" x14ac:dyDescent="0.3">
      <c r="P3887"/>
      <c r="AA3887"/>
    </row>
    <row r="3888" spans="16:27" x14ac:dyDescent="0.3">
      <c r="P3888"/>
      <c r="AA3888"/>
    </row>
    <row r="3889" spans="16:27" x14ac:dyDescent="0.3">
      <c r="P3889"/>
      <c r="AA3889"/>
    </row>
    <row r="3890" spans="16:27" x14ac:dyDescent="0.3">
      <c r="P3890"/>
      <c r="AA3890"/>
    </row>
    <row r="3891" spans="16:27" x14ac:dyDescent="0.3">
      <c r="P3891"/>
      <c r="AA3891"/>
    </row>
    <row r="3892" spans="16:27" x14ac:dyDescent="0.3">
      <c r="P3892"/>
      <c r="AA3892"/>
    </row>
    <row r="3893" spans="16:27" x14ac:dyDescent="0.3">
      <c r="P3893"/>
      <c r="AA3893"/>
    </row>
    <row r="3894" spans="16:27" x14ac:dyDescent="0.3">
      <c r="P3894"/>
      <c r="AA3894"/>
    </row>
    <row r="3895" spans="16:27" x14ac:dyDescent="0.3">
      <c r="P3895"/>
      <c r="AA3895"/>
    </row>
    <row r="3896" spans="16:27" x14ac:dyDescent="0.3">
      <c r="P3896"/>
      <c r="AA3896"/>
    </row>
    <row r="3897" spans="16:27" x14ac:dyDescent="0.3">
      <c r="P3897"/>
      <c r="AA3897"/>
    </row>
    <row r="3898" spans="16:27" x14ac:dyDescent="0.3">
      <c r="P3898"/>
      <c r="AA3898"/>
    </row>
    <row r="3899" spans="16:27" x14ac:dyDescent="0.3">
      <c r="P3899"/>
      <c r="AA3899"/>
    </row>
    <row r="3900" spans="16:27" x14ac:dyDescent="0.3">
      <c r="P3900"/>
      <c r="AA3900"/>
    </row>
    <row r="3901" spans="16:27" x14ac:dyDescent="0.3">
      <c r="P3901"/>
      <c r="AA3901"/>
    </row>
    <row r="3902" spans="16:27" x14ac:dyDescent="0.3">
      <c r="P3902"/>
      <c r="AA3902"/>
    </row>
    <row r="3903" spans="16:27" x14ac:dyDescent="0.3">
      <c r="P3903"/>
      <c r="AA3903"/>
    </row>
    <row r="3904" spans="16:27" x14ac:dyDescent="0.3">
      <c r="P3904"/>
      <c r="AA3904"/>
    </row>
    <row r="3905" spans="16:27" x14ac:dyDescent="0.3">
      <c r="P3905"/>
      <c r="AA3905"/>
    </row>
    <row r="3906" spans="16:27" x14ac:dyDescent="0.3">
      <c r="P3906"/>
      <c r="AA3906"/>
    </row>
    <row r="3907" spans="16:27" x14ac:dyDescent="0.3">
      <c r="P3907"/>
      <c r="AA3907"/>
    </row>
    <row r="3908" spans="16:27" x14ac:dyDescent="0.3">
      <c r="P3908"/>
      <c r="AA3908"/>
    </row>
    <row r="3909" spans="16:27" x14ac:dyDescent="0.3">
      <c r="P3909"/>
      <c r="AA3909"/>
    </row>
    <row r="3910" spans="16:27" x14ac:dyDescent="0.3">
      <c r="P3910"/>
      <c r="AA3910"/>
    </row>
    <row r="3911" spans="16:27" x14ac:dyDescent="0.3">
      <c r="P3911"/>
      <c r="AA3911"/>
    </row>
    <row r="3912" spans="16:27" x14ac:dyDescent="0.3">
      <c r="P3912"/>
      <c r="AA3912"/>
    </row>
    <row r="3913" spans="16:27" x14ac:dyDescent="0.3">
      <c r="P3913"/>
      <c r="AA3913"/>
    </row>
    <row r="3914" spans="16:27" x14ac:dyDescent="0.3">
      <c r="P3914"/>
      <c r="AA3914"/>
    </row>
    <row r="3915" spans="16:27" x14ac:dyDescent="0.3">
      <c r="P3915"/>
      <c r="AA3915"/>
    </row>
    <row r="3916" spans="16:27" x14ac:dyDescent="0.3">
      <c r="P3916"/>
      <c r="AA3916"/>
    </row>
    <row r="3917" spans="16:27" x14ac:dyDescent="0.3">
      <c r="P3917"/>
      <c r="AA3917"/>
    </row>
    <row r="3918" spans="16:27" x14ac:dyDescent="0.3">
      <c r="P3918"/>
      <c r="AA3918"/>
    </row>
    <row r="3919" spans="16:27" x14ac:dyDescent="0.3">
      <c r="P3919"/>
      <c r="AA3919"/>
    </row>
    <row r="3920" spans="16:27" x14ac:dyDescent="0.3">
      <c r="P3920"/>
      <c r="AA3920"/>
    </row>
    <row r="3921" spans="16:27" x14ac:dyDescent="0.3">
      <c r="P3921"/>
      <c r="AA3921"/>
    </row>
    <row r="3922" spans="16:27" x14ac:dyDescent="0.3">
      <c r="P3922"/>
      <c r="AA3922"/>
    </row>
    <row r="3923" spans="16:27" x14ac:dyDescent="0.3">
      <c r="P3923"/>
      <c r="AA3923"/>
    </row>
    <row r="3924" spans="16:27" x14ac:dyDescent="0.3">
      <c r="P3924"/>
      <c r="AA3924"/>
    </row>
    <row r="3925" spans="16:27" x14ac:dyDescent="0.3">
      <c r="P3925"/>
      <c r="AA3925"/>
    </row>
    <row r="3926" spans="16:27" x14ac:dyDescent="0.3">
      <c r="P3926"/>
      <c r="AA3926"/>
    </row>
    <row r="3927" spans="16:27" x14ac:dyDescent="0.3">
      <c r="P3927"/>
      <c r="AA3927"/>
    </row>
    <row r="3928" spans="16:27" x14ac:dyDescent="0.3">
      <c r="P3928"/>
      <c r="AA3928"/>
    </row>
    <row r="3929" spans="16:27" x14ac:dyDescent="0.3">
      <c r="P3929"/>
      <c r="AA3929"/>
    </row>
    <row r="3930" spans="16:27" x14ac:dyDescent="0.3">
      <c r="P3930"/>
      <c r="AA3930"/>
    </row>
    <row r="3931" spans="16:27" x14ac:dyDescent="0.3">
      <c r="P3931"/>
      <c r="AA3931"/>
    </row>
    <row r="3932" spans="16:27" x14ac:dyDescent="0.3">
      <c r="P3932"/>
      <c r="AA3932"/>
    </row>
    <row r="3933" spans="16:27" x14ac:dyDescent="0.3">
      <c r="P3933"/>
      <c r="AA3933"/>
    </row>
    <row r="3934" spans="16:27" x14ac:dyDescent="0.3">
      <c r="P3934"/>
      <c r="AA3934"/>
    </row>
    <row r="3935" spans="16:27" x14ac:dyDescent="0.3">
      <c r="P3935"/>
      <c r="AA3935"/>
    </row>
    <row r="3936" spans="16:27" x14ac:dyDescent="0.3">
      <c r="P3936"/>
      <c r="AA3936"/>
    </row>
    <row r="3937" spans="16:27" x14ac:dyDescent="0.3">
      <c r="P3937"/>
      <c r="AA3937"/>
    </row>
    <row r="3938" spans="16:27" x14ac:dyDescent="0.3">
      <c r="P3938"/>
      <c r="AA3938"/>
    </row>
    <row r="3939" spans="16:27" x14ac:dyDescent="0.3">
      <c r="P3939"/>
      <c r="AA3939"/>
    </row>
    <row r="3940" spans="16:27" x14ac:dyDescent="0.3">
      <c r="P3940"/>
      <c r="AA3940"/>
    </row>
    <row r="3941" spans="16:27" x14ac:dyDescent="0.3">
      <c r="P3941"/>
      <c r="AA3941"/>
    </row>
    <row r="3942" spans="16:27" x14ac:dyDescent="0.3">
      <c r="P3942"/>
      <c r="AA3942"/>
    </row>
    <row r="3943" spans="16:27" x14ac:dyDescent="0.3">
      <c r="P3943"/>
      <c r="AA3943"/>
    </row>
    <row r="3944" spans="16:27" x14ac:dyDescent="0.3">
      <c r="P3944"/>
      <c r="AA3944"/>
    </row>
    <row r="3945" spans="16:27" x14ac:dyDescent="0.3">
      <c r="P3945"/>
      <c r="AA3945"/>
    </row>
    <row r="3946" spans="16:27" x14ac:dyDescent="0.3">
      <c r="P3946"/>
      <c r="AA3946"/>
    </row>
    <row r="3947" spans="16:27" x14ac:dyDescent="0.3">
      <c r="P3947"/>
      <c r="AA3947"/>
    </row>
    <row r="3948" spans="16:27" x14ac:dyDescent="0.3">
      <c r="P3948"/>
      <c r="AA3948"/>
    </row>
    <row r="3949" spans="16:27" x14ac:dyDescent="0.3">
      <c r="P3949"/>
      <c r="AA3949"/>
    </row>
    <row r="3950" spans="16:27" x14ac:dyDescent="0.3">
      <c r="P3950"/>
      <c r="AA3950"/>
    </row>
    <row r="3951" spans="16:27" x14ac:dyDescent="0.3">
      <c r="P3951"/>
      <c r="AA3951"/>
    </row>
    <row r="3952" spans="16:27" x14ac:dyDescent="0.3">
      <c r="P3952"/>
      <c r="AA3952"/>
    </row>
    <row r="3953" spans="16:27" x14ac:dyDescent="0.3">
      <c r="P3953"/>
      <c r="AA3953"/>
    </row>
    <row r="3954" spans="16:27" x14ac:dyDescent="0.3">
      <c r="P3954"/>
      <c r="AA3954"/>
    </row>
    <row r="3955" spans="16:27" x14ac:dyDescent="0.3">
      <c r="P3955"/>
      <c r="AA3955"/>
    </row>
    <row r="3956" spans="16:27" x14ac:dyDescent="0.3">
      <c r="P3956"/>
      <c r="AA3956"/>
    </row>
    <row r="3957" spans="16:27" x14ac:dyDescent="0.3">
      <c r="P3957"/>
      <c r="AA3957"/>
    </row>
    <row r="3958" spans="16:27" x14ac:dyDescent="0.3">
      <c r="P3958"/>
      <c r="AA3958"/>
    </row>
    <row r="3959" spans="16:27" x14ac:dyDescent="0.3">
      <c r="P3959"/>
      <c r="AA3959"/>
    </row>
    <row r="3960" spans="16:27" x14ac:dyDescent="0.3">
      <c r="P3960"/>
      <c r="AA3960"/>
    </row>
    <row r="3961" spans="16:27" x14ac:dyDescent="0.3">
      <c r="P3961"/>
      <c r="AA3961"/>
    </row>
    <row r="3962" spans="16:27" x14ac:dyDescent="0.3">
      <c r="P3962"/>
      <c r="AA3962"/>
    </row>
    <row r="3963" spans="16:27" x14ac:dyDescent="0.3">
      <c r="P3963"/>
      <c r="AA3963"/>
    </row>
    <row r="3964" spans="16:27" x14ac:dyDescent="0.3">
      <c r="P3964"/>
      <c r="AA3964"/>
    </row>
    <row r="3965" spans="16:27" x14ac:dyDescent="0.3">
      <c r="P3965"/>
      <c r="AA3965"/>
    </row>
    <row r="3966" spans="16:27" x14ac:dyDescent="0.3">
      <c r="P3966"/>
      <c r="AA3966"/>
    </row>
    <row r="3967" spans="16:27" x14ac:dyDescent="0.3">
      <c r="P3967"/>
      <c r="AA3967"/>
    </row>
    <row r="3968" spans="16:27" x14ac:dyDescent="0.3">
      <c r="P3968"/>
      <c r="AA3968"/>
    </row>
    <row r="3969" spans="16:27" x14ac:dyDescent="0.3">
      <c r="P3969"/>
      <c r="AA3969"/>
    </row>
    <row r="3970" spans="16:27" x14ac:dyDescent="0.3">
      <c r="P3970"/>
      <c r="AA3970"/>
    </row>
    <row r="3971" spans="16:27" x14ac:dyDescent="0.3">
      <c r="P3971"/>
      <c r="AA3971"/>
    </row>
    <row r="3972" spans="16:27" x14ac:dyDescent="0.3">
      <c r="P3972"/>
      <c r="AA3972"/>
    </row>
    <row r="3973" spans="16:27" x14ac:dyDescent="0.3">
      <c r="P3973"/>
      <c r="AA3973"/>
    </row>
    <row r="3974" spans="16:27" x14ac:dyDescent="0.3">
      <c r="P3974"/>
      <c r="AA3974"/>
    </row>
    <row r="3975" spans="16:27" x14ac:dyDescent="0.3">
      <c r="P3975"/>
      <c r="AA3975"/>
    </row>
    <row r="3976" spans="16:27" x14ac:dyDescent="0.3">
      <c r="P3976"/>
      <c r="AA3976"/>
    </row>
    <row r="3977" spans="16:27" x14ac:dyDescent="0.3">
      <c r="P3977"/>
      <c r="AA3977"/>
    </row>
    <row r="3978" spans="16:27" x14ac:dyDescent="0.3">
      <c r="P3978"/>
      <c r="AA3978"/>
    </row>
    <row r="3979" spans="16:27" x14ac:dyDescent="0.3">
      <c r="P3979"/>
      <c r="AA3979"/>
    </row>
    <row r="3980" spans="16:27" x14ac:dyDescent="0.3">
      <c r="P3980"/>
      <c r="AA3980"/>
    </row>
    <row r="3981" spans="16:27" x14ac:dyDescent="0.3">
      <c r="P3981"/>
      <c r="AA3981"/>
    </row>
    <row r="3982" spans="16:27" x14ac:dyDescent="0.3">
      <c r="P3982"/>
      <c r="AA3982"/>
    </row>
    <row r="3983" spans="16:27" x14ac:dyDescent="0.3">
      <c r="P3983"/>
      <c r="AA3983"/>
    </row>
    <row r="3984" spans="16:27" x14ac:dyDescent="0.3">
      <c r="P3984"/>
      <c r="AA3984"/>
    </row>
    <row r="3985" spans="16:27" x14ac:dyDescent="0.3">
      <c r="P3985"/>
      <c r="AA3985"/>
    </row>
    <row r="3986" spans="16:27" x14ac:dyDescent="0.3">
      <c r="P3986"/>
      <c r="AA3986"/>
    </row>
    <row r="3987" spans="16:27" x14ac:dyDescent="0.3">
      <c r="P3987"/>
      <c r="AA3987"/>
    </row>
    <row r="3988" spans="16:27" x14ac:dyDescent="0.3">
      <c r="P3988"/>
      <c r="AA3988"/>
    </row>
    <row r="3989" spans="16:27" x14ac:dyDescent="0.3">
      <c r="P3989"/>
      <c r="AA3989"/>
    </row>
    <row r="3990" spans="16:27" x14ac:dyDescent="0.3">
      <c r="P3990"/>
      <c r="AA3990"/>
    </row>
    <row r="3991" spans="16:27" x14ac:dyDescent="0.3">
      <c r="P3991"/>
      <c r="AA3991"/>
    </row>
    <row r="3992" spans="16:27" x14ac:dyDescent="0.3">
      <c r="P3992"/>
      <c r="AA3992"/>
    </row>
    <row r="3993" spans="16:27" x14ac:dyDescent="0.3">
      <c r="P3993"/>
      <c r="AA3993"/>
    </row>
    <row r="3994" spans="16:27" x14ac:dyDescent="0.3">
      <c r="P3994"/>
      <c r="AA3994"/>
    </row>
    <row r="3995" spans="16:27" x14ac:dyDescent="0.3">
      <c r="P3995"/>
      <c r="AA3995"/>
    </row>
    <row r="3996" spans="16:27" x14ac:dyDescent="0.3">
      <c r="P3996"/>
      <c r="AA3996"/>
    </row>
    <row r="3997" spans="16:27" x14ac:dyDescent="0.3">
      <c r="P3997"/>
      <c r="AA3997"/>
    </row>
    <row r="3998" spans="16:27" x14ac:dyDescent="0.3">
      <c r="P3998"/>
      <c r="AA3998"/>
    </row>
    <row r="3999" spans="16:27" x14ac:dyDescent="0.3">
      <c r="P3999"/>
      <c r="AA3999"/>
    </row>
    <row r="4000" spans="16:27" x14ac:dyDescent="0.3">
      <c r="P4000"/>
      <c r="AA4000"/>
    </row>
    <row r="4001" spans="16:27" x14ac:dyDescent="0.3">
      <c r="P4001"/>
      <c r="AA4001"/>
    </row>
    <row r="4002" spans="16:27" x14ac:dyDescent="0.3">
      <c r="P4002"/>
      <c r="AA4002"/>
    </row>
    <row r="4003" spans="16:27" x14ac:dyDescent="0.3">
      <c r="P4003"/>
      <c r="AA4003"/>
    </row>
    <row r="4004" spans="16:27" x14ac:dyDescent="0.3">
      <c r="P4004"/>
      <c r="AA4004"/>
    </row>
    <row r="4005" spans="16:27" x14ac:dyDescent="0.3">
      <c r="P4005"/>
      <c r="AA4005"/>
    </row>
    <row r="4006" spans="16:27" x14ac:dyDescent="0.3">
      <c r="P4006"/>
      <c r="AA4006"/>
    </row>
    <row r="4007" spans="16:27" x14ac:dyDescent="0.3">
      <c r="P4007"/>
      <c r="AA4007"/>
    </row>
    <row r="4008" spans="16:27" x14ac:dyDescent="0.3">
      <c r="P4008"/>
      <c r="AA4008"/>
    </row>
    <row r="4009" spans="16:27" x14ac:dyDescent="0.3">
      <c r="P4009"/>
      <c r="AA4009"/>
    </row>
    <row r="4010" spans="16:27" x14ac:dyDescent="0.3">
      <c r="P4010"/>
      <c r="AA4010"/>
    </row>
    <row r="4011" spans="16:27" x14ac:dyDescent="0.3">
      <c r="P4011"/>
      <c r="AA4011"/>
    </row>
    <row r="4012" spans="16:27" x14ac:dyDescent="0.3">
      <c r="P4012"/>
      <c r="AA4012"/>
    </row>
    <row r="4013" spans="16:27" x14ac:dyDescent="0.3">
      <c r="P4013"/>
      <c r="AA4013"/>
    </row>
    <row r="4014" spans="16:27" x14ac:dyDescent="0.3">
      <c r="P4014"/>
      <c r="AA4014"/>
    </row>
    <row r="4015" spans="16:27" x14ac:dyDescent="0.3">
      <c r="P4015"/>
      <c r="AA4015"/>
    </row>
    <row r="4016" spans="16:27" x14ac:dyDescent="0.3">
      <c r="P4016"/>
      <c r="AA4016"/>
    </row>
    <row r="4017" spans="16:27" x14ac:dyDescent="0.3">
      <c r="P4017"/>
      <c r="AA4017"/>
    </row>
    <row r="4018" spans="16:27" x14ac:dyDescent="0.3">
      <c r="P4018"/>
      <c r="AA4018"/>
    </row>
    <row r="4019" spans="16:27" x14ac:dyDescent="0.3">
      <c r="P4019"/>
      <c r="AA4019"/>
    </row>
    <row r="4020" spans="16:27" x14ac:dyDescent="0.3">
      <c r="P4020"/>
      <c r="AA4020"/>
    </row>
    <row r="4021" spans="16:27" x14ac:dyDescent="0.3">
      <c r="P4021"/>
      <c r="AA4021"/>
    </row>
    <row r="4022" spans="16:27" x14ac:dyDescent="0.3">
      <c r="P4022"/>
      <c r="AA4022"/>
    </row>
    <row r="4023" spans="16:27" x14ac:dyDescent="0.3">
      <c r="P4023"/>
      <c r="AA4023"/>
    </row>
    <row r="4024" spans="16:27" x14ac:dyDescent="0.3">
      <c r="P4024"/>
      <c r="AA4024"/>
    </row>
    <row r="4025" spans="16:27" x14ac:dyDescent="0.3">
      <c r="P4025"/>
      <c r="AA4025"/>
    </row>
    <row r="4026" spans="16:27" x14ac:dyDescent="0.3">
      <c r="P4026"/>
      <c r="AA4026"/>
    </row>
    <row r="4027" spans="16:27" x14ac:dyDescent="0.3">
      <c r="P4027"/>
      <c r="AA4027"/>
    </row>
    <row r="4028" spans="16:27" x14ac:dyDescent="0.3">
      <c r="P4028"/>
      <c r="AA4028"/>
    </row>
    <row r="4029" spans="16:27" x14ac:dyDescent="0.3">
      <c r="P4029"/>
      <c r="AA4029"/>
    </row>
    <row r="4030" spans="16:27" x14ac:dyDescent="0.3">
      <c r="P4030"/>
      <c r="AA4030"/>
    </row>
    <row r="4031" spans="16:27" x14ac:dyDescent="0.3">
      <c r="P4031"/>
      <c r="AA4031"/>
    </row>
    <row r="4032" spans="16:27" x14ac:dyDescent="0.3">
      <c r="P4032"/>
      <c r="AA4032"/>
    </row>
    <row r="4033" spans="16:27" x14ac:dyDescent="0.3">
      <c r="P4033"/>
      <c r="AA4033"/>
    </row>
    <row r="4034" spans="16:27" x14ac:dyDescent="0.3">
      <c r="P4034"/>
      <c r="AA4034"/>
    </row>
    <row r="4035" spans="16:27" x14ac:dyDescent="0.3">
      <c r="P4035"/>
      <c r="AA4035"/>
    </row>
    <row r="4036" spans="16:27" x14ac:dyDescent="0.3">
      <c r="P4036"/>
      <c r="AA4036"/>
    </row>
    <row r="4037" spans="16:27" x14ac:dyDescent="0.3">
      <c r="P4037"/>
      <c r="AA4037"/>
    </row>
    <row r="4038" spans="16:27" x14ac:dyDescent="0.3">
      <c r="P4038"/>
      <c r="AA4038"/>
    </row>
    <row r="4039" spans="16:27" x14ac:dyDescent="0.3">
      <c r="P4039"/>
      <c r="AA4039"/>
    </row>
    <row r="4040" spans="16:27" x14ac:dyDescent="0.3">
      <c r="P4040"/>
      <c r="AA4040"/>
    </row>
    <row r="4041" spans="16:27" x14ac:dyDescent="0.3">
      <c r="P4041"/>
      <c r="AA4041"/>
    </row>
    <row r="4042" spans="16:27" x14ac:dyDescent="0.3">
      <c r="P4042"/>
      <c r="AA4042"/>
    </row>
    <row r="4043" spans="16:27" x14ac:dyDescent="0.3">
      <c r="P4043"/>
      <c r="AA4043"/>
    </row>
    <row r="4044" spans="16:27" x14ac:dyDescent="0.3">
      <c r="P4044"/>
      <c r="AA4044"/>
    </row>
    <row r="4045" spans="16:27" x14ac:dyDescent="0.3">
      <c r="P4045"/>
      <c r="AA4045"/>
    </row>
    <row r="4046" spans="16:27" x14ac:dyDescent="0.3">
      <c r="P4046"/>
      <c r="AA4046"/>
    </row>
    <row r="4047" spans="16:27" x14ac:dyDescent="0.3">
      <c r="P4047"/>
      <c r="AA4047"/>
    </row>
    <row r="4048" spans="16:27" x14ac:dyDescent="0.3">
      <c r="P4048"/>
      <c r="AA4048"/>
    </row>
    <row r="4049" spans="16:27" x14ac:dyDescent="0.3">
      <c r="P4049"/>
      <c r="AA4049"/>
    </row>
    <row r="4050" spans="16:27" x14ac:dyDescent="0.3">
      <c r="P4050"/>
      <c r="AA4050"/>
    </row>
    <row r="4051" spans="16:27" x14ac:dyDescent="0.3">
      <c r="P4051"/>
      <c r="AA4051"/>
    </row>
    <row r="4052" spans="16:27" x14ac:dyDescent="0.3">
      <c r="P4052"/>
      <c r="AA4052"/>
    </row>
    <row r="4053" spans="16:27" x14ac:dyDescent="0.3">
      <c r="P4053"/>
      <c r="AA4053"/>
    </row>
    <row r="4054" spans="16:27" x14ac:dyDescent="0.3">
      <c r="P4054"/>
      <c r="AA4054"/>
    </row>
    <row r="4055" spans="16:27" x14ac:dyDescent="0.3">
      <c r="P4055"/>
      <c r="AA4055"/>
    </row>
    <row r="4056" spans="16:27" x14ac:dyDescent="0.3">
      <c r="P4056"/>
      <c r="AA4056"/>
    </row>
    <row r="4057" spans="16:27" x14ac:dyDescent="0.3">
      <c r="P4057"/>
      <c r="AA4057"/>
    </row>
    <row r="4058" spans="16:27" x14ac:dyDescent="0.3">
      <c r="P4058"/>
      <c r="AA4058"/>
    </row>
    <row r="4059" spans="16:27" x14ac:dyDescent="0.3">
      <c r="P4059"/>
      <c r="AA4059"/>
    </row>
    <row r="4060" spans="16:27" x14ac:dyDescent="0.3">
      <c r="P4060"/>
      <c r="AA4060"/>
    </row>
    <row r="4061" spans="16:27" x14ac:dyDescent="0.3">
      <c r="P4061"/>
      <c r="AA4061"/>
    </row>
    <row r="4062" spans="16:27" x14ac:dyDescent="0.3">
      <c r="P4062"/>
      <c r="AA4062"/>
    </row>
    <row r="4063" spans="16:27" x14ac:dyDescent="0.3">
      <c r="P4063"/>
      <c r="AA4063"/>
    </row>
    <row r="4064" spans="16:27" x14ac:dyDescent="0.3">
      <c r="P4064"/>
      <c r="AA4064"/>
    </row>
    <row r="4065" spans="16:27" x14ac:dyDescent="0.3">
      <c r="P4065"/>
      <c r="AA4065"/>
    </row>
    <row r="4066" spans="16:27" x14ac:dyDescent="0.3">
      <c r="P4066"/>
      <c r="AA4066"/>
    </row>
    <row r="4067" spans="16:27" x14ac:dyDescent="0.3">
      <c r="P4067"/>
      <c r="AA4067"/>
    </row>
    <row r="4068" spans="16:27" x14ac:dyDescent="0.3">
      <c r="P4068"/>
      <c r="AA4068"/>
    </row>
    <row r="4069" spans="16:27" x14ac:dyDescent="0.3">
      <c r="P4069"/>
      <c r="AA4069"/>
    </row>
    <row r="4070" spans="16:27" x14ac:dyDescent="0.3">
      <c r="P4070"/>
      <c r="AA4070"/>
    </row>
    <row r="4071" spans="16:27" x14ac:dyDescent="0.3">
      <c r="P4071"/>
      <c r="AA4071"/>
    </row>
    <row r="4072" spans="16:27" x14ac:dyDescent="0.3">
      <c r="P4072"/>
      <c r="AA4072"/>
    </row>
    <row r="4073" spans="16:27" x14ac:dyDescent="0.3">
      <c r="P4073"/>
      <c r="AA4073"/>
    </row>
    <row r="4074" spans="16:27" x14ac:dyDescent="0.3">
      <c r="P4074"/>
      <c r="AA4074"/>
    </row>
    <row r="4075" spans="16:27" x14ac:dyDescent="0.3">
      <c r="P4075"/>
      <c r="AA4075"/>
    </row>
    <row r="4076" spans="16:27" x14ac:dyDescent="0.3">
      <c r="P4076"/>
      <c r="AA4076"/>
    </row>
    <row r="4077" spans="16:27" x14ac:dyDescent="0.3">
      <c r="P4077"/>
      <c r="AA4077"/>
    </row>
    <row r="4078" spans="16:27" x14ac:dyDescent="0.3">
      <c r="P4078"/>
      <c r="AA4078"/>
    </row>
    <row r="4079" spans="16:27" x14ac:dyDescent="0.3">
      <c r="P4079"/>
      <c r="AA4079"/>
    </row>
    <row r="4080" spans="16:27" x14ac:dyDescent="0.3">
      <c r="P4080"/>
      <c r="AA4080"/>
    </row>
    <row r="4081" spans="16:27" x14ac:dyDescent="0.3">
      <c r="P4081"/>
      <c r="AA4081"/>
    </row>
    <row r="4082" spans="16:27" x14ac:dyDescent="0.3">
      <c r="P4082"/>
      <c r="AA4082"/>
    </row>
    <row r="4083" spans="16:27" x14ac:dyDescent="0.3">
      <c r="P4083"/>
      <c r="AA4083"/>
    </row>
    <row r="4084" spans="16:27" x14ac:dyDescent="0.3">
      <c r="P4084"/>
      <c r="AA4084"/>
    </row>
    <row r="4085" spans="16:27" x14ac:dyDescent="0.3">
      <c r="P4085"/>
      <c r="AA4085"/>
    </row>
    <row r="4086" spans="16:27" x14ac:dyDescent="0.3">
      <c r="P4086"/>
      <c r="AA4086"/>
    </row>
    <row r="4087" spans="16:27" x14ac:dyDescent="0.3">
      <c r="P4087"/>
      <c r="AA4087"/>
    </row>
    <row r="4088" spans="16:27" x14ac:dyDescent="0.3">
      <c r="P4088"/>
      <c r="AA4088"/>
    </row>
    <row r="4089" spans="16:27" x14ac:dyDescent="0.3">
      <c r="P4089"/>
      <c r="AA4089"/>
    </row>
    <row r="4090" spans="16:27" x14ac:dyDescent="0.3">
      <c r="P4090"/>
      <c r="AA4090"/>
    </row>
    <row r="4091" spans="16:27" x14ac:dyDescent="0.3">
      <c r="P4091"/>
      <c r="AA4091"/>
    </row>
    <row r="4092" spans="16:27" x14ac:dyDescent="0.3">
      <c r="P4092"/>
      <c r="AA4092"/>
    </row>
    <row r="4093" spans="16:27" x14ac:dyDescent="0.3">
      <c r="P4093"/>
      <c r="AA4093"/>
    </row>
    <row r="4094" spans="16:27" x14ac:dyDescent="0.3">
      <c r="P4094"/>
      <c r="AA4094"/>
    </row>
    <row r="4095" spans="16:27" x14ac:dyDescent="0.3">
      <c r="P4095"/>
      <c r="AA4095"/>
    </row>
    <row r="4096" spans="16:27" x14ac:dyDescent="0.3">
      <c r="P4096"/>
      <c r="AA4096"/>
    </row>
    <row r="4097" spans="16:27" x14ac:dyDescent="0.3">
      <c r="P4097"/>
      <c r="AA4097"/>
    </row>
    <row r="4098" spans="16:27" x14ac:dyDescent="0.3">
      <c r="P4098"/>
      <c r="AA4098"/>
    </row>
    <row r="4099" spans="16:27" x14ac:dyDescent="0.3">
      <c r="P4099"/>
      <c r="AA4099"/>
    </row>
    <row r="4100" spans="16:27" x14ac:dyDescent="0.3">
      <c r="P4100"/>
      <c r="AA4100"/>
    </row>
    <row r="4101" spans="16:27" x14ac:dyDescent="0.3">
      <c r="P4101"/>
      <c r="AA4101"/>
    </row>
    <row r="4102" spans="16:27" x14ac:dyDescent="0.3">
      <c r="P4102"/>
      <c r="AA4102"/>
    </row>
    <row r="4103" spans="16:27" x14ac:dyDescent="0.3">
      <c r="P4103"/>
      <c r="AA4103"/>
    </row>
    <row r="4104" spans="16:27" x14ac:dyDescent="0.3">
      <c r="P4104"/>
      <c r="AA4104"/>
    </row>
    <row r="4105" spans="16:27" x14ac:dyDescent="0.3">
      <c r="P4105"/>
      <c r="AA4105"/>
    </row>
    <row r="4106" spans="16:27" x14ac:dyDescent="0.3">
      <c r="P4106"/>
      <c r="AA4106"/>
    </row>
    <row r="4107" spans="16:27" x14ac:dyDescent="0.3">
      <c r="P4107"/>
      <c r="AA4107"/>
    </row>
    <row r="4108" spans="16:27" x14ac:dyDescent="0.3">
      <c r="P4108"/>
      <c r="AA4108"/>
    </row>
    <row r="4109" spans="16:27" x14ac:dyDescent="0.3">
      <c r="P4109"/>
      <c r="AA4109"/>
    </row>
    <row r="4110" spans="16:27" x14ac:dyDescent="0.3">
      <c r="P4110"/>
      <c r="AA4110"/>
    </row>
    <row r="4111" spans="16:27" x14ac:dyDescent="0.3">
      <c r="P4111"/>
      <c r="AA4111"/>
    </row>
    <row r="4112" spans="16:27" x14ac:dyDescent="0.3">
      <c r="P4112"/>
      <c r="AA4112"/>
    </row>
    <row r="4113" spans="16:27" x14ac:dyDescent="0.3">
      <c r="P4113"/>
      <c r="AA4113"/>
    </row>
    <row r="4114" spans="16:27" x14ac:dyDescent="0.3">
      <c r="P4114"/>
      <c r="AA4114"/>
    </row>
    <row r="4115" spans="16:27" x14ac:dyDescent="0.3">
      <c r="P4115"/>
      <c r="AA4115"/>
    </row>
    <row r="4116" spans="16:27" x14ac:dyDescent="0.3">
      <c r="P4116"/>
      <c r="AA4116"/>
    </row>
    <row r="4117" spans="16:27" x14ac:dyDescent="0.3">
      <c r="P4117"/>
      <c r="AA4117"/>
    </row>
    <row r="4118" spans="16:27" x14ac:dyDescent="0.3">
      <c r="P4118"/>
      <c r="AA4118"/>
    </row>
    <row r="4119" spans="16:27" x14ac:dyDescent="0.3">
      <c r="P4119"/>
      <c r="AA4119"/>
    </row>
    <row r="4120" spans="16:27" x14ac:dyDescent="0.3">
      <c r="P4120"/>
      <c r="AA4120"/>
    </row>
    <row r="4121" spans="16:27" x14ac:dyDescent="0.3">
      <c r="P4121"/>
      <c r="AA4121"/>
    </row>
    <row r="4122" spans="16:27" x14ac:dyDescent="0.3">
      <c r="P4122"/>
      <c r="AA4122"/>
    </row>
    <row r="4123" spans="16:27" x14ac:dyDescent="0.3">
      <c r="P4123"/>
      <c r="AA4123"/>
    </row>
    <row r="4124" spans="16:27" x14ac:dyDescent="0.3">
      <c r="P4124"/>
      <c r="AA4124"/>
    </row>
    <row r="4125" spans="16:27" x14ac:dyDescent="0.3">
      <c r="P4125"/>
      <c r="AA4125"/>
    </row>
    <row r="4126" spans="16:27" x14ac:dyDescent="0.3">
      <c r="P4126"/>
      <c r="AA4126"/>
    </row>
    <row r="4127" spans="16:27" x14ac:dyDescent="0.3">
      <c r="P4127"/>
      <c r="AA4127"/>
    </row>
    <row r="4128" spans="16:27" x14ac:dyDescent="0.3">
      <c r="P4128"/>
      <c r="AA4128"/>
    </row>
    <row r="4129" spans="16:27" x14ac:dyDescent="0.3">
      <c r="P4129"/>
      <c r="AA4129"/>
    </row>
    <row r="4130" spans="16:27" x14ac:dyDescent="0.3">
      <c r="P4130"/>
      <c r="AA4130"/>
    </row>
    <row r="4131" spans="16:27" x14ac:dyDescent="0.3">
      <c r="P4131"/>
      <c r="AA4131"/>
    </row>
    <row r="4132" spans="16:27" x14ac:dyDescent="0.3">
      <c r="P4132"/>
      <c r="AA4132"/>
    </row>
    <row r="4133" spans="16:27" x14ac:dyDescent="0.3">
      <c r="P4133"/>
      <c r="AA4133"/>
    </row>
    <row r="4134" spans="16:27" x14ac:dyDescent="0.3">
      <c r="P4134"/>
      <c r="AA4134"/>
    </row>
    <row r="4135" spans="16:27" x14ac:dyDescent="0.3">
      <c r="P4135"/>
      <c r="AA4135"/>
    </row>
    <row r="4136" spans="16:27" x14ac:dyDescent="0.3">
      <c r="P4136"/>
      <c r="AA4136"/>
    </row>
    <row r="4137" spans="16:27" x14ac:dyDescent="0.3">
      <c r="P4137"/>
      <c r="AA4137"/>
    </row>
    <row r="4138" spans="16:27" x14ac:dyDescent="0.3">
      <c r="P4138"/>
      <c r="AA4138"/>
    </row>
    <row r="4139" spans="16:27" x14ac:dyDescent="0.3">
      <c r="P4139"/>
      <c r="AA4139"/>
    </row>
    <row r="4140" spans="16:27" x14ac:dyDescent="0.3">
      <c r="P4140"/>
      <c r="AA4140"/>
    </row>
    <row r="4141" spans="16:27" x14ac:dyDescent="0.3">
      <c r="P4141"/>
      <c r="AA4141"/>
    </row>
    <row r="4142" spans="16:27" x14ac:dyDescent="0.3">
      <c r="P4142"/>
      <c r="AA4142"/>
    </row>
    <row r="4143" spans="16:27" x14ac:dyDescent="0.3">
      <c r="P4143"/>
      <c r="AA4143"/>
    </row>
    <row r="4144" spans="16:27" x14ac:dyDescent="0.3">
      <c r="P4144"/>
      <c r="AA4144"/>
    </row>
    <row r="4145" spans="16:27" x14ac:dyDescent="0.3">
      <c r="P4145"/>
      <c r="AA4145"/>
    </row>
    <row r="4146" spans="16:27" x14ac:dyDescent="0.3">
      <c r="P4146"/>
      <c r="AA4146"/>
    </row>
    <row r="4147" spans="16:27" x14ac:dyDescent="0.3">
      <c r="P4147"/>
      <c r="AA4147"/>
    </row>
    <row r="4148" spans="16:27" x14ac:dyDescent="0.3">
      <c r="P4148"/>
      <c r="AA4148"/>
    </row>
    <row r="4149" spans="16:27" x14ac:dyDescent="0.3">
      <c r="P4149"/>
      <c r="AA4149"/>
    </row>
    <row r="4150" spans="16:27" x14ac:dyDescent="0.3">
      <c r="P4150"/>
      <c r="AA4150"/>
    </row>
    <row r="4151" spans="16:27" x14ac:dyDescent="0.3">
      <c r="P4151"/>
      <c r="AA4151"/>
    </row>
    <row r="4152" spans="16:27" x14ac:dyDescent="0.3">
      <c r="P4152"/>
      <c r="AA4152"/>
    </row>
    <row r="4153" spans="16:27" x14ac:dyDescent="0.3">
      <c r="P4153"/>
      <c r="AA4153"/>
    </row>
    <row r="4154" spans="16:27" x14ac:dyDescent="0.3">
      <c r="P4154"/>
      <c r="AA4154"/>
    </row>
    <row r="4155" spans="16:27" x14ac:dyDescent="0.3">
      <c r="P4155"/>
      <c r="AA4155"/>
    </row>
    <row r="4156" spans="16:27" x14ac:dyDescent="0.3">
      <c r="P4156"/>
      <c r="AA4156"/>
    </row>
    <row r="4157" spans="16:27" x14ac:dyDescent="0.3">
      <c r="P4157"/>
      <c r="AA4157"/>
    </row>
    <row r="4158" spans="16:27" x14ac:dyDescent="0.3">
      <c r="P4158"/>
      <c r="AA4158"/>
    </row>
    <row r="4159" spans="16:27" x14ac:dyDescent="0.3">
      <c r="P4159"/>
      <c r="AA4159"/>
    </row>
    <row r="4160" spans="16:27" x14ac:dyDescent="0.3">
      <c r="P4160"/>
      <c r="AA4160"/>
    </row>
    <row r="4161" spans="16:27" x14ac:dyDescent="0.3">
      <c r="P4161"/>
      <c r="AA4161"/>
    </row>
    <row r="4162" spans="16:27" x14ac:dyDescent="0.3">
      <c r="P4162"/>
      <c r="AA4162"/>
    </row>
    <row r="4163" spans="16:27" x14ac:dyDescent="0.3">
      <c r="P4163"/>
      <c r="AA4163"/>
    </row>
    <row r="4164" spans="16:27" x14ac:dyDescent="0.3">
      <c r="P4164"/>
      <c r="AA4164"/>
    </row>
    <row r="4165" spans="16:27" x14ac:dyDescent="0.3">
      <c r="P4165"/>
      <c r="AA4165"/>
    </row>
    <row r="4166" spans="16:27" x14ac:dyDescent="0.3">
      <c r="P4166"/>
      <c r="AA4166"/>
    </row>
    <row r="4167" spans="16:27" x14ac:dyDescent="0.3">
      <c r="P4167"/>
      <c r="AA4167"/>
    </row>
    <row r="4168" spans="16:27" x14ac:dyDescent="0.3">
      <c r="P4168"/>
      <c r="AA4168"/>
    </row>
    <row r="4169" spans="16:27" x14ac:dyDescent="0.3">
      <c r="P4169"/>
      <c r="AA4169"/>
    </row>
    <row r="4170" spans="16:27" x14ac:dyDescent="0.3">
      <c r="P4170"/>
      <c r="AA4170"/>
    </row>
    <row r="4171" spans="16:27" x14ac:dyDescent="0.3">
      <c r="P4171"/>
      <c r="AA4171"/>
    </row>
    <row r="4172" spans="16:27" x14ac:dyDescent="0.3">
      <c r="P4172"/>
      <c r="AA4172"/>
    </row>
    <row r="4173" spans="16:27" x14ac:dyDescent="0.3">
      <c r="P4173"/>
      <c r="AA4173"/>
    </row>
    <row r="4174" spans="16:27" x14ac:dyDescent="0.3">
      <c r="P4174"/>
      <c r="AA4174"/>
    </row>
    <row r="4175" spans="16:27" x14ac:dyDescent="0.3">
      <c r="P4175"/>
      <c r="AA4175"/>
    </row>
    <row r="4176" spans="16:27" x14ac:dyDescent="0.3">
      <c r="P4176"/>
      <c r="AA4176"/>
    </row>
    <row r="4177" spans="16:27" x14ac:dyDescent="0.3">
      <c r="P4177"/>
      <c r="AA4177"/>
    </row>
    <row r="4178" spans="16:27" x14ac:dyDescent="0.3">
      <c r="P4178"/>
      <c r="AA4178"/>
    </row>
    <row r="4179" spans="16:27" x14ac:dyDescent="0.3">
      <c r="P4179"/>
      <c r="AA4179"/>
    </row>
    <row r="4180" spans="16:27" x14ac:dyDescent="0.3">
      <c r="P4180"/>
      <c r="AA4180"/>
    </row>
    <row r="4181" spans="16:27" x14ac:dyDescent="0.3">
      <c r="P4181"/>
      <c r="AA4181"/>
    </row>
    <row r="4182" spans="16:27" x14ac:dyDescent="0.3">
      <c r="P4182"/>
      <c r="AA4182"/>
    </row>
    <row r="4183" spans="16:27" x14ac:dyDescent="0.3">
      <c r="P4183"/>
      <c r="AA4183"/>
    </row>
    <row r="4184" spans="16:27" x14ac:dyDescent="0.3">
      <c r="P4184"/>
      <c r="AA4184"/>
    </row>
    <row r="4185" spans="16:27" x14ac:dyDescent="0.3">
      <c r="P4185"/>
      <c r="AA4185"/>
    </row>
    <row r="4186" spans="16:27" x14ac:dyDescent="0.3">
      <c r="P4186"/>
      <c r="AA4186"/>
    </row>
    <row r="4187" spans="16:27" x14ac:dyDescent="0.3">
      <c r="P4187"/>
      <c r="AA4187"/>
    </row>
    <row r="4188" spans="16:27" x14ac:dyDescent="0.3">
      <c r="P4188"/>
      <c r="AA4188"/>
    </row>
    <row r="4189" spans="16:27" x14ac:dyDescent="0.3">
      <c r="P4189"/>
      <c r="AA4189"/>
    </row>
    <row r="4190" spans="16:27" x14ac:dyDescent="0.3">
      <c r="P4190"/>
      <c r="AA4190"/>
    </row>
    <row r="4191" spans="16:27" x14ac:dyDescent="0.3">
      <c r="P4191"/>
      <c r="AA4191"/>
    </row>
    <row r="4192" spans="16:27" x14ac:dyDescent="0.3">
      <c r="P4192"/>
      <c r="AA4192"/>
    </row>
    <row r="4193" spans="16:27" x14ac:dyDescent="0.3">
      <c r="P4193"/>
      <c r="AA4193"/>
    </row>
    <row r="4194" spans="16:27" x14ac:dyDescent="0.3">
      <c r="P4194"/>
      <c r="AA4194"/>
    </row>
    <row r="4195" spans="16:27" x14ac:dyDescent="0.3">
      <c r="P4195"/>
      <c r="AA4195"/>
    </row>
    <row r="4196" spans="16:27" x14ac:dyDescent="0.3">
      <c r="P4196"/>
      <c r="AA4196"/>
    </row>
    <row r="4197" spans="16:27" x14ac:dyDescent="0.3">
      <c r="P4197"/>
      <c r="AA4197"/>
    </row>
    <row r="4198" spans="16:27" x14ac:dyDescent="0.3">
      <c r="P4198"/>
      <c r="AA4198"/>
    </row>
    <row r="4199" spans="16:27" x14ac:dyDescent="0.3">
      <c r="P4199"/>
      <c r="AA4199"/>
    </row>
    <row r="4200" spans="16:27" x14ac:dyDescent="0.3">
      <c r="P4200"/>
      <c r="AA4200"/>
    </row>
    <row r="4201" spans="16:27" x14ac:dyDescent="0.3">
      <c r="P4201"/>
      <c r="AA4201"/>
    </row>
    <row r="4202" spans="16:27" x14ac:dyDescent="0.3">
      <c r="P4202"/>
      <c r="AA4202"/>
    </row>
    <row r="4203" spans="16:27" x14ac:dyDescent="0.3">
      <c r="P4203"/>
      <c r="AA4203"/>
    </row>
    <row r="4204" spans="16:27" x14ac:dyDescent="0.3">
      <c r="P4204"/>
      <c r="AA4204"/>
    </row>
    <row r="4205" spans="16:27" x14ac:dyDescent="0.3">
      <c r="P4205"/>
      <c r="AA4205"/>
    </row>
    <row r="4206" spans="16:27" x14ac:dyDescent="0.3">
      <c r="P4206"/>
      <c r="AA4206"/>
    </row>
    <row r="4207" spans="16:27" x14ac:dyDescent="0.3">
      <c r="P4207"/>
      <c r="AA4207"/>
    </row>
    <row r="4208" spans="16:27" x14ac:dyDescent="0.3">
      <c r="P4208"/>
      <c r="AA4208"/>
    </row>
    <row r="4209" spans="16:27" x14ac:dyDescent="0.3">
      <c r="P4209"/>
      <c r="AA4209"/>
    </row>
    <row r="4210" spans="16:27" x14ac:dyDescent="0.3">
      <c r="P4210"/>
      <c r="AA4210"/>
    </row>
    <row r="4211" spans="16:27" x14ac:dyDescent="0.3">
      <c r="P4211"/>
      <c r="AA4211"/>
    </row>
    <row r="4212" spans="16:27" x14ac:dyDescent="0.3">
      <c r="P4212"/>
      <c r="AA4212"/>
    </row>
    <row r="4213" spans="16:27" x14ac:dyDescent="0.3">
      <c r="P4213"/>
      <c r="AA4213"/>
    </row>
    <row r="4214" spans="16:27" x14ac:dyDescent="0.3">
      <c r="P4214"/>
      <c r="AA4214"/>
    </row>
    <row r="4215" spans="16:27" x14ac:dyDescent="0.3">
      <c r="P4215"/>
      <c r="AA4215"/>
    </row>
    <row r="4216" spans="16:27" x14ac:dyDescent="0.3">
      <c r="P4216"/>
      <c r="AA4216"/>
    </row>
    <row r="4217" spans="16:27" x14ac:dyDescent="0.3">
      <c r="P4217"/>
      <c r="AA4217"/>
    </row>
    <row r="4218" spans="16:27" x14ac:dyDescent="0.3">
      <c r="P4218"/>
      <c r="AA4218"/>
    </row>
    <row r="4219" spans="16:27" x14ac:dyDescent="0.3">
      <c r="P4219"/>
      <c r="AA4219"/>
    </row>
    <row r="4220" spans="16:27" x14ac:dyDescent="0.3">
      <c r="P4220"/>
      <c r="AA4220"/>
    </row>
    <row r="4221" spans="16:27" x14ac:dyDescent="0.3">
      <c r="P4221"/>
      <c r="AA4221"/>
    </row>
    <row r="4222" spans="16:27" x14ac:dyDescent="0.3">
      <c r="P4222"/>
      <c r="AA4222"/>
    </row>
    <row r="4223" spans="16:27" x14ac:dyDescent="0.3">
      <c r="P4223"/>
      <c r="AA4223"/>
    </row>
    <row r="4224" spans="16:27" x14ac:dyDescent="0.3">
      <c r="P4224"/>
      <c r="AA4224"/>
    </row>
    <row r="4225" spans="16:27" x14ac:dyDescent="0.3">
      <c r="P4225"/>
      <c r="AA4225"/>
    </row>
    <row r="4226" spans="16:27" x14ac:dyDescent="0.3">
      <c r="P4226"/>
      <c r="AA4226"/>
    </row>
    <row r="4227" spans="16:27" x14ac:dyDescent="0.3">
      <c r="P4227"/>
      <c r="AA4227"/>
    </row>
    <row r="4228" spans="16:27" x14ac:dyDescent="0.3">
      <c r="P4228"/>
      <c r="AA4228"/>
    </row>
    <row r="4229" spans="16:27" x14ac:dyDescent="0.3">
      <c r="P4229"/>
      <c r="AA4229"/>
    </row>
    <row r="4230" spans="16:27" x14ac:dyDescent="0.3">
      <c r="P4230"/>
      <c r="AA4230"/>
    </row>
    <row r="4231" spans="16:27" x14ac:dyDescent="0.3">
      <c r="P4231"/>
      <c r="AA4231"/>
    </row>
    <row r="4232" spans="16:27" x14ac:dyDescent="0.3">
      <c r="P4232"/>
      <c r="AA4232"/>
    </row>
    <row r="4233" spans="16:27" x14ac:dyDescent="0.3">
      <c r="P4233"/>
      <c r="AA4233"/>
    </row>
    <row r="4234" spans="16:27" x14ac:dyDescent="0.3">
      <c r="P4234"/>
      <c r="AA4234"/>
    </row>
    <row r="4235" spans="16:27" x14ac:dyDescent="0.3">
      <c r="P4235"/>
      <c r="AA4235"/>
    </row>
    <row r="4236" spans="16:27" x14ac:dyDescent="0.3">
      <c r="P4236"/>
      <c r="AA4236"/>
    </row>
    <row r="4237" spans="16:27" x14ac:dyDescent="0.3">
      <c r="P4237"/>
      <c r="AA4237"/>
    </row>
    <row r="4238" spans="16:27" x14ac:dyDescent="0.3">
      <c r="P4238"/>
      <c r="AA4238"/>
    </row>
    <row r="4239" spans="16:27" x14ac:dyDescent="0.3">
      <c r="P4239"/>
      <c r="AA4239"/>
    </row>
    <row r="4240" spans="16:27" x14ac:dyDescent="0.3">
      <c r="P4240"/>
      <c r="AA4240"/>
    </row>
    <row r="4241" spans="16:27" x14ac:dyDescent="0.3">
      <c r="P4241"/>
      <c r="AA4241"/>
    </row>
    <row r="4242" spans="16:27" x14ac:dyDescent="0.3">
      <c r="P4242"/>
      <c r="AA4242"/>
    </row>
    <row r="4243" spans="16:27" x14ac:dyDescent="0.3">
      <c r="P4243"/>
      <c r="AA4243"/>
    </row>
    <row r="4244" spans="16:27" x14ac:dyDescent="0.3">
      <c r="P4244"/>
      <c r="AA4244"/>
    </row>
    <row r="4245" spans="16:27" x14ac:dyDescent="0.3">
      <c r="P4245"/>
      <c r="AA4245"/>
    </row>
    <row r="4246" spans="16:27" x14ac:dyDescent="0.3">
      <c r="P4246"/>
      <c r="AA4246"/>
    </row>
    <row r="4247" spans="16:27" x14ac:dyDescent="0.3">
      <c r="P4247"/>
      <c r="AA4247"/>
    </row>
    <row r="4248" spans="16:27" x14ac:dyDescent="0.3">
      <c r="P4248"/>
      <c r="AA4248"/>
    </row>
    <row r="4249" spans="16:27" x14ac:dyDescent="0.3">
      <c r="P4249"/>
      <c r="AA4249"/>
    </row>
    <row r="4250" spans="16:27" x14ac:dyDescent="0.3">
      <c r="P4250"/>
      <c r="AA4250"/>
    </row>
    <row r="4251" spans="16:27" x14ac:dyDescent="0.3">
      <c r="P4251"/>
      <c r="AA4251"/>
    </row>
    <row r="4252" spans="16:27" x14ac:dyDescent="0.3">
      <c r="P4252"/>
      <c r="AA4252"/>
    </row>
    <row r="4253" spans="16:27" x14ac:dyDescent="0.3">
      <c r="P4253"/>
      <c r="AA4253"/>
    </row>
    <row r="4254" spans="16:27" x14ac:dyDescent="0.3">
      <c r="P4254"/>
      <c r="AA4254"/>
    </row>
    <row r="4255" spans="16:27" x14ac:dyDescent="0.3">
      <c r="P4255"/>
      <c r="AA4255"/>
    </row>
    <row r="4256" spans="16:27" x14ac:dyDescent="0.3">
      <c r="P4256"/>
      <c r="AA4256"/>
    </row>
    <row r="4257" spans="16:27" x14ac:dyDescent="0.3">
      <c r="P4257"/>
      <c r="AA4257"/>
    </row>
    <row r="4258" spans="16:27" x14ac:dyDescent="0.3">
      <c r="P4258"/>
      <c r="AA4258"/>
    </row>
    <row r="4259" spans="16:27" x14ac:dyDescent="0.3">
      <c r="P4259"/>
      <c r="AA4259"/>
    </row>
    <row r="4260" spans="16:27" x14ac:dyDescent="0.3">
      <c r="P4260"/>
      <c r="AA4260"/>
    </row>
    <row r="4261" spans="16:27" x14ac:dyDescent="0.3">
      <c r="P4261"/>
      <c r="AA4261"/>
    </row>
    <row r="4262" spans="16:27" x14ac:dyDescent="0.3">
      <c r="P4262"/>
      <c r="AA4262"/>
    </row>
    <row r="4263" spans="16:27" x14ac:dyDescent="0.3">
      <c r="P4263"/>
      <c r="AA4263"/>
    </row>
    <row r="4264" spans="16:27" x14ac:dyDescent="0.3">
      <c r="P4264"/>
      <c r="AA4264"/>
    </row>
    <row r="4265" spans="16:27" x14ac:dyDescent="0.3">
      <c r="P4265"/>
      <c r="AA4265"/>
    </row>
    <row r="4266" spans="16:27" x14ac:dyDescent="0.3">
      <c r="P4266"/>
      <c r="AA4266"/>
    </row>
    <row r="4267" spans="16:27" x14ac:dyDescent="0.3">
      <c r="P4267"/>
      <c r="AA4267"/>
    </row>
    <row r="4268" spans="16:27" x14ac:dyDescent="0.3">
      <c r="P4268"/>
      <c r="AA4268"/>
    </row>
    <row r="4269" spans="16:27" x14ac:dyDescent="0.3">
      <c r="P4269"/>
      <c r="AA4269"/>
    </row>
    <row r="4270" spans="16:27" x14ac:dyDescent="0.3">
      <c r="P4270"/>
      <c r="AA4270"/>
    </row>
    <row r="4271" spans="16:27" x14ac:dyDescent="0.3">
      <c r="P4271"/>
      <c r="AA4271"/>
    </row>
    <row r="4272" spans="16:27" x14ac:dyDescent="0.3">
      <c r="P4272"/>
      <c r="AA4272"/>
    </row>
    <row r="4273" spans="16:27" x14ac:dyDescent="0.3">
      <c r="P4273"/>
      <c r="AA4273"/>
    </row>
    <row r="4274" spans="16:27" x14ac:dyDescent="0.3">
      <c r="P4274"/>
      <c r="AA4274"/>
    </row>
    <row r="4275" spans="16:27" x14ac:dyDescent="0.3">
      <c r="P4275"/>
      <c r="AA4275"/>
    </row>
    <row r="4276" spans="16:27" x14ac:dyDescent="0.3">
      <c r="P4276"/>
      <c r="AA4276"/>
    </row>
    <row r="4277" spans="16:27" x14ac:dyDescent="0.3">
      <c r="P4277"/>
      <c r="AA4277"/>
    </row>
    <row r="4278" spans="16:27" x14ac:dyDescent="0.3">
      <c r="P4278"/>
      <c r="AA4278"/>
    </row>
    <row r="4279" spans="16:27" x14ac:dyDescent="0.3">
      <c r="P4279"/>
      <c r="AA4279"/>
    </row>
    <row r="4280" spans="16:27" x14ac:dyDescent="0.3">
      <c r="P4280"/>
      <c r="AA4280"/>
    </row>
    <row r="4281" spans="16:27" x14ac:dyDescent="0.3">
      <c r="P4281"/>
      <c r="AA4281"/>
    </row>
    <row r="4282" spans="16:27" x14ac:dyDescent="0.3">
      <c r="P4282"/>
      <c r="AA4282"/>
    </row>
    <row r="4283" spans="16:27" x14ac:dyDescent="0.3">
      <c r="P4283"/>
      <c r="AA4283"/>
    </row>
    <row r="4284" spans="16:27" x14ac:dyDescent="0.3">
      <c r="P4284"/>
      <c r="AA4284"/>
    </row>
    <row r="4285" spans="16:27" x14ac:dyDescent="0.3">
      <c r="P4285"/>
      <c r="AA4285"/>
    </row>
    <row r="4286" spans="16:27" x14ac:dyDescent="0.3">
      <c r="P4286"/>
      <c r="AA4286"/>
    </row>
    <row r="4287" spans="16:27" x14ac:dyDescent="0.3">
      <c r="P4287"/>
      <c r="AA4287"/>
    </row>
    <row r="4288" spans="16:27" x14ac:dyDescent="0.3">
      <c r="P4288"/>
      <c r="AA4288"/>
    </row>
    <row r="4289" spans="16:27" x14ac:dyDescent="0.3">
      <c r="P4289"/>
      <c r="AA4289"/>
    </row>
    <row r="4290" spans="16:27" x14ac:dyDescent="0.3">
      <c r="P4290"/>
      <c r="AA4290"/>
    </row>
    <row r="4291" spans="16:27" x14ac:dyDescent="0.3">
      <c r="P4291"/>
      <c r="AA4291"/>
    </row>
    <row r="4292" spans="16:27" x14ac:dyDescent="0.3">
      <c r="P4292"/>
      <c r="AA4292"/>
    </row>
    <row r="4293" spans="16:27" x14ac:dyDescent="0.3">
      <c r="P4293"/>
      <c r="AA4293"/>
    </row>
    <row r="4294" spans="16:27" x14ac:dyDescent="0.3">
      <c r="P4294"/>
      <c r="AA4294"/>
    </row>
    <row r="4295" spans="16:27" x14ac:dyDescent="0.3">
      <c r="P4295"/>
      <c r="AA4295"/>
    </row>
    <row r="4296" spans="16:27" x14ac:dyDescent="0.3">
      <c r="P4296"/>
      <c r="AA4296"/>
    </row>
    <row r="4297" spans="16:27" x14ac:dyDescent="0.3">
      <c r="P4297"/>
      <c r="AA4297"/>
    </row>
    <row r="4298" spans="16:27" x14ac:dyDescent="0.3">
      <c r="P4298"/>
      <c r="AA4298"/>
    </row>
    <row r="4299" spans="16:27" x14ac:dyDescent="0.3">
      <c r="P4299"/>
      <c r="AA4299"/>
    </row>
    <row r="4300" spans="16:27" x14ac:dyDescent="0.3">
      <c r="P4300"/>
      <c r="AA4300"/>
    </row>
    <row r="4301" spans="16:27" x14ac:dyDescent="0.3">
      <c r="P4301"/>
      <c r="AA4301"/>
    </row>
    <row r="4302" spans="16:27" x14ac:dyDescent="0.3">
      <c r="P4302"/>
      <c r="AA4302"/>
    </row>
    <row r="4303" spans="16:27" x14ac:dyDescent="0.3">
      <c r="P4303"/>
      <c r="AA4303"/>
    </row>
    <row r="4304" spans="16:27" x14ac:dyDescent="0.3">
      <c r="P4304"/>
      <c r="AA4304"/>
    </row>
    <row r="4305" spans="16:27" x14ac:dyDescent="0.3">
      <c r="P4305"/>
      <c r="AA4305"/>
    </row>
    <row r="4306" spans="16:27" x14ac:dyDescent="0.3">
      <c r="P4306"/>
      <c r="AA4306"/>
    </row>
    <row r="4307" spans="16:27" x14ac:dyDescent="0.3">
      <c r="P4307"/>
      <c r="AA4307"/>
    </row>
    <row r="4308" spans="16:27" x14ac:dyDescent="0.3">
      <c r="P4308"/>
      <c r="AA4308"/>
    </row>
    <row r="4309" spans="16:27" x14ac:dyDescent="0.3">
      <c r="P4309"/>
      <c r="AA4309"/>
    </row>
    <row r="4310" spans="16:27" x14ac:dyDescent="0.3">
      <c r="P4310"/>
      <c r="AA4310"/>
    </row>
    <row r="4311" spans="16:27" x14ac:dyDescent="0.3">
      <c r="P4311"/>
      <c r="AA4311"/>
    </row>
    <row r="4312" spans="16:27" x14ac:dyDescent="0.3">
      <c r="P4312"/>
      <c r="AA4312"/>
    </row>
    <row r="4313" spans="16:27" x14ac:dyDescent="0.3">
      <c r="P4313"/>
      <c r="AA4313"/>
    </row>
    <row r="4314" spans="16:27" x14ac:dyDescent="0.3">
      <c r="P4314"/>
      <c r="AA4314"/>
    </row>
    <row r="4315" spans="16:27" x14ac:dyDescent="0.3">
      <c r="P4315"/>
      <c r="AA4315"/>
    </row>
    <row r="4316" spans="16:27" x14ac:dyDescent="0.3">
      <c r="P4316"/>
      <c r="AA4316"/>
    </row>
    <row r="4317" spans="16:27" x14ac:dyDescent="0.3">
      <c r="P4317"/>
      <c r="AA4317"/>
    </row>
    <row r="4318" spans="16:27" x14ac:dyDescent="0.3">
      <c r="P4318"/>
      <c r="AA4318"/>
    </row>
    <row r="4319" spans="16:27" x14ac:dyDescent="0.3">
      <c r="P4319"/>
      <c r="AA4319"/>
    </row>
    <row r="4320" spans="16:27" x14ac:dyDescent="0.3">
      <c r="P4320"/>
      <c r="AA4320"/>
    </row>
    <row r="4321" spans="16:27" x14ac:dyDescent="0.3">
      <c r="P4321"/>
      <c r="AA4321"/>
    </row>
    <row r="4322" spans="16:27" x14ac:dyDescent="0.3">
      <c r="P4322"/>
      <c r="AA4322"/>
    </row>
    <row r="4323" spans="16:27" x14ac:dyDescent="0.3">
      <c r="P4323"/>
      <c r="AA4323"/>
    </row>
    <row r="4324" spans="16:27" x14ac:dyDescent="0.3">
      <c r="P4324"/>
      <c r="AA4324"/>
    </row>
    <row r="4325" spans="16:27" x14ac:dyDescent="0.3">
      <c r="P4325"/>
      <c r="AA4325"/>
    </row>
    <row r="4326" spans="16:27" x14ac:dyDescent="0.3">
      <c r="P4326"/>
      <c r="AA4326"/>
    </row>
    <row r="4327" spans="16:27" x14ac:dyDescent="0.3">
      <c r="P4327"/>
      <c r="AA4327"/>
    </row>
    <row r="4328" spans="16:27" x14ac:dyDescent="0.3">
      <c r="P4328"/>
      <c r="AA4328"/>
    </row>
    <row r="4329" spans="16:27" x14ac:dyDescent="0.3">
      <c r="P4329"/>
      <c r="AA4329"/>
    </row>
    <row r="4330" spans="16:27" x14ac:dyDescent="0.3">
      <c r="P4330"/>
      <c r="AA4330"/>
    </row>
    <row r="4331" spans="16:27" x14ac:dyDescent="0.3">
      <c r="P4331"/>
      <c r="AA4331"/>
    </row>
    <row r="4332" spans="16:27" x14ac:dyDescent="0.3">
      <c r="P4332"/>
      <c r="AA4332"/>
    </row>
    <row r="4333" spans="16:27" x14ac:dyDescent="0.3">
      <c r="P4333"/>
      <c r="AA4333"/>
    </row>
    <row r="4334" spans="16:27" x14ac:dyDescent="0.3">
      <c r="P4334"/>
      <c r="AA4334"/>
    </row>
    <row r="4335" spans="16:27" x14ac:dyDescent="0.3">
      <c r="P4335"/>
      <c r="AA4335"/>
    </row>
    <row r="4336" spans="16:27" x14ac:dyDescent="0.3">
      <c r="P4336"/>
      <c r="AA4336"/>
    </row>
    <row r="4337" spans="16:27" x14ac:dyDescent="0.3">
      <c r="P4337"/>
      <c r="AA4337"/>
    </row>
    <row r="4338" spans="16:27" x14ac:dyDescent="0.3">
      <c r="P4338"/>
      <c r="AA4338"/>
    </row>
    <row r="4339" spans="16:27" x14ac:dyDescent="0.3">
      <c r="P4339"/>
      <c r="AA4339"/>
    </row>
    <row r="4340" spans="16:27" x14ac:dyDescent="0.3">
      <c r="P4340"/>
      <c r="AA4340"/>
    </row>
    <row r="4341" spans="16:27" x14ac:dyDescent="0.3">
      <c r="P4341"/>
      <c r="AA4341"/>
    </row>
    <row r="4342" spans="16:27" x14ac:dyDescent="0.3">
      <c r="P4342"/>
      <c r="AA4342"/>
    </row>
    <row r="4343" spans="16:27" x14ac:dyDescent="0.3">
      <c r="P4343"/>
      <c r="AA4343"/>
    </row>
    <row r="4344" spans="16:27" x14ac:dyDescent="0.3">
      <c r="P4344"/>
      <c r="AA4344"/>
    </row>
    <row r="4345" spans="16:27" x14ac:dyDescent="0.3">
      <c r="P4345"/>
      <c r="AA4345"/>
    </row>
    <row r="4346" spans="16:27" x14ac:dyDescent="0.3">
      <c r="P4346"/>
      <c r="AA4346"/>
    </row>
    <row r="4347" spans="16:27" x14ac:dyDescent="0.3">
      <c r="P4347"/>
      <c r="AA4347"/>
    </row>
    <row r="4348" spans="16:27" x14ac:dyDescent="0.3">
      <c r="P4348"/>
      <c r="AA4348"/>
    </row>
    <row r="4349" spans="16:27" x14ac:dyDescent="0.3">
      <c r="P4349"/>
      <c r="AA4349"/>
    </row>
    <row r="4350" spans="16:27" x14ac:dyDescent="0.3">
      <c r="P4350"/>
      <c r="AA4350"/>
    </row>
    <row r="4351" spans="16:27" x14ac:dyDescent="0.3">
      <c r="P4351"/>
      <c r="AA4351"/>
    </row>
    <row r="4352" spans="16:27" x14ac:dyDescent="0.3">
      <c r="P4352"/>
      <c r="AA4352"/>
    </row>
    <row r="4353" spans="16:27" x14ac:dyDescent="0.3">
      <c r="P4353"/>
      <c r="AA4353"/>
    </row>
    <row r="4354" spans="16:27" x14ac:dyDescent="0.3">
      <c r="P4354"/>
      <c r="AA4354"/>
    </row>
    <row r="4355" spans="16:27" x14ac:dyDescent="0.3">
      <c r="P4355"/>
      <c r="AA4355"/>
    </row>
    <row r="4356" spans="16:27" x14ac:dyDescent="0.3">
      <c r="P4356"/>
      <c r="AA4356"/>
    </row>
    <row r="4357" spans="16:27" x14ac:dyDescent="0.3">
      <c r="P4357"/>
      <c r="AA4357"/>
    </row>
    <row r="4358" spans="16:27" x14ac:dyDescent="0.3">
      <c r="P4358"/>
      <c r="AA4358"/>
    </row>
    <row r="4359" spans="16:27" x14ac:dyDescent="0.3">
      <c r="P4359"/>
      <c r="AA4359"/>
    </row>
    <row r="4360" spans="16:27" x14ac:dyDescent="0.3">
      <c r="P4360"/>
      <c r="AA4360"/>
    </row>
    <row r="4361" spans="16:27" x14ac:dyDescent="0.3">
      <c r="P4361"/>
      <c r="AA4361"/>
    </row>
    <row r="4362" spans="16:27" x14ac:dyDescent="0.3">
      <c r="P4362"/>
      <c r="AA4362"/>
    </row>
    <row r="4363" spans="16:27" x14ac:dyDescent="0.3">
      <c r="P4363"/>
      <c r="AA4363"/>
    </row>
    <row r="4364" spans="16:27" x14ac:dyDescent="0.3">
      <c r="P4364"/>
      <c r="AA4364"/>
    </row>
    <row r="4365" spans="16:27" x14ac:dyDescent="0.3">
      <c r="P4365"/>
      <c r="AA4365"/>
    </row>
    <row r="4366" spans="16:27" x14ac:dyDescent="0.3">
      <c r="P4366"/>
      <c r="AA4366"/>
    </row>
    <row r="4367" spans="16:27" x14ac:dyDescent="0.3">
      <c r="P4367"/>
      <c r="AA4367"/>
    </row>
    <row r="4368" spans="16:27" x14ac:dyDescent="0.3">
      <c r="P4368"/>
      <c r="AA4368"/>
    </row>
    <row r="4369" spans="16:27" x14ac:dyDescent="0.3">
      <c r="P4369"/>
      <c r="AA4369"/>
    </row>
    <row r="4370" spans="16:27" x14ac:dyDescent="0.3">
      <c r="P4370"/>
      <c r="AA4370"/>
    </row>
    <row r="4371" spans="16:27" x14ac:dyDescent="0.3">
      <c r="P4371"/>
      <c r="AA4371"/>
    </row>
    <row r="4372" spans="16:27" x14ac:dyDescent="0.3">
      <c r="P4372"/>
      <c r="AA4372"/>
    </row>
    <row r="4373" spans="16:27" x14ac:dyDescent="0.3">
      <c r="P4373"/>
      <c r="AA4373"/>
    </row>
    <row r="4374" spans="16:27" x14ac:dyDescent="0.3">
      <c r="P4374"/>
      <c r="AA4374"/>
    </row>
    <row r="4375" spans="16:27" x14ac:dyDescent="0.3">
      <c r="P4375"/>
      <c r="AA4375"/>
    </row>
    <row r="4376" spans="16:27" x14ac:dyDescent="0.3">
      <c r="P4376"/>
      <c r="AA4376"/>
    </row>
    <row r="4377" spans="16:27" x14ac:dyDescent="0.3">
      <c r="P4377"/>
      <c r="AA4377"/>
    </row>
    <row r="4378" spans="16:27" x14ac:dyDescent="0.3">
      <c r="P4378"/>
      <c r="AA4378"/>
    </row>
    <row r="4379" spans="16:27" x14ac:dyDescent="0.3">
      <c r="P4379"/>
      <c r="AA4379"/>
    </row>
    <row r="4380" spans="16:27" x14ac:dyDescent="0.3">
      <c r="P4380"/>
      <c r="AA4380"/>
    </row>
    <row r="4381" spans="16:27" x14ac:dyDescent="0.3">
      <c r="P4381"/>
      <c r="AA4381"/>
    </row>
    <row r="4382" spans="16:27" x14ac:dyDescent="0.3">
      <c r="P4382"/>
      <c r="AA4382"/>
    </row>
    <row r="4383" spans="16:27" x14ac:dyDescent="0.3">
      <c r="P4383"/>
      <c r="AA4383"/>
    </row>
    <row r="4384" spans="16:27" x14ac:dyDescent="0.3">
      <c r="P4384"/>
      <c r="AA4384"/>
    </row>
    <row r="4385" spans="16:27" x14ac:dyDescent="0.3">
      <c r="P4385"/>
      <c r="AA4385"/>
    </row>
    <row r="4386" spans="16:27" x14ac:dyDescent="0.3">
      <c r="P4386"/>
      <c r="AA4386"/>
    </row>
    <row r="4387" spans="16:27" x14ac:dyDescent="0.3">
      <c r="P4387"/>
      <c r="AA4387"/>
    </row>
    <row r="4388" spans="16:27" x14ac:dyDescent="0.3">
      <c r="P4388"/>
      <c r="AA4388"/>
    </row>
    <row r="4389" spans="16:27" x14ac:dyDescent="0.3">
      <c r="P4389"/>
      <c r="AA4389"/>
    </row>
    <row r="4390" spans="16:27" x14ac:dyDescent="0.3">
      <c r="P4390"/>
      <c r="AA4390"/>
    </row>
    <row r="4391" spans="16:27" x14ac:dyDescent="0.3">
      <c r="P4391"/>
      <c r="AA4391"/>
    </row>
    <row r="4392" spans="16:27" x14ac:dyDescent="0.3">
      <c r="P4392"/>
      <c r="AA4392"/>
    </row>
    <row r="4393" spans="16:27" x14ac:dyDescent="0.3">
      <c r="P4393"/>
      <c r="AA4393"/>
    </row>
    <row r="4394" spans="16:27" x14ac:dyDescent="0.3">
      <c r="P4394"/>
      <c r="AA4394"/>
    </row>
    <row r="4395" spans="16:27" x14ac:dyDescent="0.3">
      <c r="P4395"/>
      <c r="AA4395"/>
    </row>
    <row r="4396" spans="16:27" x14ac:dyDescent="0.3">
      <c r="P4396"/>
      <c r="AA4396"/>
    </row>
    <row r="4397" spans="16:27" x14ac:dyDescent="0.3">
      <c r="P4397"/>
      <c r="AA4397"/>
    </row>
    <row r="4398" spans="16:27" x14ac:dyDescent="0.3">
      <c r="P4398"/>
      <c r="AA4398"/>
    </row>
    <row r="4399" spans="16:27" x14ac:dyDescent="0.3">
      <c r="P4399"/>
      <c r="AA4399"/>
    </row>
    <row r="4400" spans="16:27" x14ac:dyDescent="0.3">
      <c r="P4400"/>
      <c r="AA4400"/>
    </row>
    <row r="4401" spans="16:27" x14ac:dyDescent="0.3">
      <c r="P4401"/>
      <c r="AA4401"/>
    </row>
    <row r="4402" spans="16:27" x14ac:dyDescent="0.3">
      <c r="P4402"/>
      <c r="AA4402"/>
    </row>
    <row r="4403" spans="16:27" x14ac:dyDescent="0.3">
      <c r="P4403"/>
      <c r="AA4403"/>
    </row>
    <row r="4404" spans="16:27" x14ac:dyDescent="0.3">
      <c r="P4404"/>
      <c r="AA4404"/>
    </row>
    <row r="4405" spans="16:27" x14ac:dyDescent="0.3">
      <c r="P4405"/>
      <c r="AA4405"/>
    </row>
    <row r="4406" spans="16:27" x14ac:dyDescent="0.3">
      <c r="P4406"/>
      <c r="AA4406"/>
    </row>
    <row r="4407" spans="16:27" x14ac:dyDescent="0.3">
      <c r="P4407"/>
      <c r="AA4407"/>
    </row>
    <row r="4408" spans="16:27" x14ac:dyDescent="0.3">
      <c r="P4408"/>
      <c r="AA4408"/>
    </row>
    <row r="4409" spans="16:27" x14ac:dyDescent="0.3">
      <c r="P4409"/>
      <c r="AA4409"/>
    </row>
    <row r="4410" spans="16:27" x14ac:dyDescent="0.3">
      <c r="P4410"/>
      <c r="AA4410"/>
    </row>
    <row r="4411" spans="16:27" x14ac:dyDescent="0.3">
      <c r="P4411"/>
      <c r="AA4411"/>
    </row>
    <row r="4412" spans="16:27" x14ac:dyDescent="0.3">
      <c r="P4412"/>
      <c r="AA4412"/>
    </row>
    <row r="4413" spans="16:27" x14ac:dyDescent="0.3">
      <c r="P4413"/>
      <c r="AA4413"/>
    </row>
    <row r="4414" spans="16:27" x14ac:dyDescent="0.3">
      <c r="P4414"/>
      <c r="AA4414"/>
    </row>
    <row r="4415" spans="16:27" x14ac:dyDescent="0.3">
      <c r="P4415"/>
      <c r="AA4415"/>
    </row>
    <row r="4416" spans="16:27" x14ac:dyDescent="0.3">
      <c r="P4416"/>
      <c r="AA4416"/>
    </row>
    <row r="4417" spans="16:27" x14ac:dyDescent="0.3">
      <c r="P4417"/>
      <c r="AA4417"/>
    </row>
    <row r="4418" spans="16:27" x14ac:dyDescent="0.3">
      <c r="P4418"/>
      <c r="AA4418"/>
    </row>
    <row r="4419" spans="16:27" x14ac:dyDescent="0.3">
      <c r="P4419"/>
      <c r="AA4419"/>
    </row>
    <row r="4420" spans="16:27" x14ac:dyDescent="0.3">
      <c r="P4420"/>
      <c r="AA4420"/>
    </row>
    <row r="4421" spans="16:27" x14ac:dyDescent="0.3">
      <c r="P4421"/>
      <c r="AA4421"/>
    </row>
    <row r="4422" spans="16:27" x14ac:dyDescent="0.3">
      <c r="P4422"/>
      <c r="AA4422"/>
    </row>
    <row r="4423" spans="16:27" x14ac:dyDescent="0.3">
      <c r="P4423"/>
      <c r="AA4423"/>
    </row>
    <row r="4424" spans="16:27" x14ac:dyDescent="0.3">
      <c r="P4424"/>
      <c r="AA4424"/>
    </row>
    <row r="4425" spans="16:27" x14ac:dyDescent="0.3">
      <c r="P4425"/>
      <c r="AA4425"/>
    </row>
    <row r="4426" spans="16:27" x14ac:dyDescent="0.3">
      <c r="P4426"/>
      <c r="AA4426"/>
    </row>
    <row r="4427" spans="16:27" x14ac:dyDescent="0.3">
      <c r="P4427"/>
      <c r="AA4427"/>
    </row>
    <row r="4428" spans="16:27" x14ac:dyDescent="0.3">
      <c r="P4428"/>
      <c r="AA4428"/>
    </row>
    <row r="4429" spans="16:27" x14ac:dyDescent="0.3">
      <c r="P4429"/>
      <c r="AA4429"/>
    </row>
    <row r="4430" spans="16:27" x14ac:dyDescent="0.3">
      <c r="P4430"/>
      <c r="AA4430"/>
    </row>
    <row r="4431" spans="16:27" x14ac:dyDescent="0.3">
      <c r="P4431"/>
      <c r="AA4431"/>
    </row>
    <row r="4432" spans="16:27" x14ac:dyDescent="0.3">
      <c r="P4432"/>
      <c r="AA4432"/>
    </row>
    <row r="4433" spans="16:27" x14ac:dyDescent="0.3">
      <c r="P4433"/>
      <c r="AA4433"/>
    </row>
    <row r="4434" spans="16:27" x14ac:dyDescent="0.3">
      <c r="P4434"/>
      <c r="AA4434"/>
    </row>
    <row r="4435" spans="16:27" x14ac:dyDescent="0.3">
      <c r="P4435"/>
      <c r="AA4435"/>
    </row>
    <row r="4436" spans="16:27" x14ac:dyDescent="0.3">
      <c r="P4436"/>
      <c r="AA4436"/>
    </row>
    <row r="4437" spans="16:27" x14ac:dyDescent="0.3">
      <c r="P4437"/>
      <c r="AA4437"/>
    </row>
    <row r="4438" spans="16:27" x14ac:dyDescent="0.3">
      <c r="P4438"/>
      <c r="AA4438"/>
    </row>
    <row r="4439" spans="16:27" x14ac:dyDescent="0.3">
      <c r="P4439"/>
      <c r="AA4439"/>
    </row>
    <row r="4440" spans="16:27" x14ac:dyDescent="0.3">
      <c r="P4440"/>
      <c r="AA4440"/>
    </row>
    <row r="4441" spans="16:27" x14ac:dyDescent="0.3">
      <c r="P4441"/>
      <c r="AA4441"/>
    </row>
    <row r="4442" spans="16:27" x14ac:dyDescent="0.3">
      <c r="P4442"/>
      <c r="AA4442"/>
    </row>
    <row r="4443" spans="16:27" x14ac:dyDescent="0.3">
      <c r="P4443"/>
      <c r="AA4443"/>
    </row>
    <row r="4444" spans="16:27" x14ac:dyDescent="0.3">
      <c r="P4444"/>
      <c r="AA4444"/>
    </row>
    <row r="4445" spans="16:27" x14ac:dyDescent="0.3">
      <c r="P4445"/>
      <c r="AA4445"/>
    </row>
    <row r="4446" spans="16:27" x14ac:dyDescent="0.3">
      <c r="P4446"/>
      <c r="AA4446"/>
    </row>
    <row r="4447" spans="16:27" x14ac:dyDescent="0.3">
      <c r="P4447"/>
      <c r="AA4447"/>
    </row>
    <row r="4448" spans="16:27" x14ac:dyDescent="0.3">
      <c r="P4448"/>
      <c r="AA4448"/>
    </row>
    <row r="4449" spans="16:27" x14ac:dyDescent="0.3">
      <c r="P4449"/>
      <c r="AA4449"/>
    </row>
    <row r="4450" spans="16:27" x14ac:dyDescent="0.3">
      <c r="P4450"/>
      <c r="AA4450"/>
    </row>
    <row r="4451" spans="16:27" x14ac:dyDescent="0.3">
      <c r="P4451"/>
      <c r="AA4451"/>
    </row>
    <row r="4452" spans="16:27" x14ac:dyDescent="0.3">
      <c r="P4452"/>
      <c r="AA4452"/>
    </row>
    <row r="4453" spans="16:27" x14ac:dyDescent="0.3">
      <c r="P4453"/>
      <c r="AA4453"/>
    </row>
    <row r="4454" spans="16:27" x14ac:dyDescent="0.3">
      <c r="P4454"/>
      <c r="AA4454"/>
    </row>
    <row r="4455" spans="16:27" x14ac:dyDescent="0.3">
      <c r="P4455"/>
      <c r="AA4455"/>
    </row>
    <row r="4456" spans="16:27" x14ac:dyDescent="0.3">
      <c r="P4456"/>
      <c r="AA4456"/>
    </row>
    <row r="4457" spans="16:27" x14ac:dyDescent="0.3">
      <c r="P4457"/>
      <c r="AA4457"/>
    </row>
    <row r="4458" spans="16:27" x14ac:dyDescent="0.3">
      <c r="P4458"/>
      <c r="AA4458"/>
    </row>
    <row r="4459" spans="16:27" x14ac:dyDescent="0.3">
      <c r="P4459"/>
      <c r="AA4459"/>
    </row>
    <row r="4460" spans="16:27" x14ac:dyDescent="0.3">
      <c r="P4460"/>
      <c r="AA4460"/>
    </row>
    <row r="4461" spans="16:27" x14ac:dyDescent="0.3">
      <c r="P4461"/>
      <c r="AA4461"/>
    </row>
    <row r="4462" spans="16:27" x14ac:dyDescent="0.3">
      <c r="P4462"/>
      <c r="AA4462"/>
    </row>
    <row r="4463" spans="16:27" x14ac:dyDescent="0.3">
      <c r="P4463"/>
      <c r="AA4463"/>
    </row>
    <row r="4464" spans="16:27" x14ac:dyDescent="0.3">
      <c r="P4464"/>
      <c r="AA4464"/>
    </row>
    <row r="4465" spans="16:27" x14ac:dyDescent="0.3">
      <c r="P4465"/>
      <c r="AA4465"/>
    </row>
    <row r="4466" spans="16:27" x14ac:dyDescent="0.3">
      <c r="P4466"/>
      <c r="AA4466"/>
    </row>
    <row r="4467" spans="16:27" x14ac:dyDescent="0.3">
      <c r="P4467"/>
      <c r="AA4467"/>
    </row>
    <row r="4468" spans="16:27" x14ac:dyDescent="0.3">
      <c r="P4468"/>
      <c r="AA4468"/>
    </row>
    <row r="4469" spans="16:27" x14ac:dyDescent="0.3">
      <c r="P4469"/>
      <c r="AA4469"/>
    </row>
    <row r="4470" spans="16:27" x14ac:dyDescent="0.3">
      <c r="P4470"/>
      <c r="AA4470"/>
    </row>
    <row r="4471" spans="16:27" x14ac:dyDescent="0.3">
      <c r="P4471"/>
      <c r="AA4471"/>
    </row>
    <row r="4472" spans="16:27" x14ac:dyDescent="0.3">
      <c r="P4472"/>
      <c r="AA4472"/>
    </row>
    <row r="4473" spans="16:27" x14ac:dyDescent="0.3">
      <c r="P4473"/>
      <c r="AA4473"/>
    </row>
    <row r="4474" spans="16:27" x14ac:dyDescent="0.3">
      <c r="P4474"/>
      <c r="AA4474"/>
    </row>
    <row r="4475" spans="16:27" x14ac:dyDescent="0.3">
      <c r="P4475"/>
      <c r="AA4475"/>
    </row>
    <row r="4476" spans="16:27" x14ac:dyDescent="0.3">
      <c r="P4476"/>
      <c r="AA4476"/>
    </row>
    <row r="4477" spans="16:27" x14ac:dyDescent="0.3">
      <c r="P4477"/>
      <c r="AA4477"/>
    </row>
    <row r="4478" spans="16:27" x14ac:dyDescent="0.3">
      <c r="P4478"/>
      <c r="AA4478"/>
    </row>
    <row r="4479" spans="16:27" x14ac:dyDescent="0.3">
      <c r="P4479"/>
      <c r="AA4479"/>
    </row>
    <row r="4480" spans="16:27" x14ac:dyDescent="0.3">
      <c r="P4480"/>
      <c r="AA4480"/>
    </row>
    <row r="4481" spans="16:27" x14ac:dyDescent="0.3">
      <c r="P4481"/>
      <c r="AA4481"/>
    </row>
    <row r="4482" spans="16:27" x14ac:dyDescent="0.3">
      <c r="P4482"/>
      <c r="AA4482"/>
    </row>
    <row r="4483" spans="16:27" x14ac:dyDescent="0.3">
      <c r="P4483"/>
      <c r="AA4483"/>
    </row>
    <row r="4484" spans="16:27" x14ac:dyDescent="0.3">
      <c r="P4484"/>
      <c r="AA4484"/>
    </row>
    <row r="4485" spans="16:27" x14ac:dyDescent="0.3">
      <c r="P4485"/>
      <c r="AA4485"/>
    </row>
    <row r="4486" spans="16:27" x14ac:dyDescent="0.3">
      <c r="P4486"/>
      <c r="AA4486"/>
    </row>
    <row r="4487" spans="16:27" x14ac:dyDescent="0.3">
      <c r="P4487"/>
      <c r="AA4487"/>
    </row>
    <row r="4488" spans="16:27" x14ac:dyDescent="0.3">
      <c r="P4488"/>
      <c r="AA4488"/>
    </row>
    <row r="4489" spans="16:27" x14ac:dyDescent="0.3">
      <c r="P4489"/>
      <c r="AA4489"/>
    </row>
    <row r="4490" spans="16:27" x14ac:dyDescent="0.3">
      <c r="P4490"/>
      <c r="AA4490"/>
    </row>
    <row r="4491" spans="16:27" x14ac:dyDescent="0.3">
      <c r="P4491"/>
      <c r="AA4491"/>
    </row>
    <row r="4492" spans="16:27" x14ac:dyDescent="0.3">
      <c r="P4492"/>
      <c r="AA4492"/>
    </row>
    <row r="4493" spans="16:27" x14ac:dyDescent="0.3">
      <c r="P4493"/>
      <c r="AA4493"/>
    </row>
    <row r="4494" spans="16:27" x14ac:dyDescent="0.3">
      <c r="P4494"/>
      <c r="AA4494"/>
    </row>
    <row r="4495" spans="16:27" x14ac:dyDescent="0.3">
      <c r="P4495"/>
      <c r="AA4495"/>
    </row>
    <row r="4496" spans="16:27" x14ac:dyDescent="0.3">
      <c r="P4496"/>
      <c r="AA4496"/>
    </row>
    <row r="4497" spans="16:27" x14ac:dyDescent="0.3">
      <c r="P4497"/>
      <c r="AA4497"/>
    </row>
    <row r="4498" spans="16:27" x14ac:dyDescent="0.3">
      <c r="P4498"/>
      <c r="AA4498"/>
    </row>
    <row r="4499" spans="16:27" x14ac:dyDescent="0.3">
      <c r="P4499"/>
      <c r="AA4499"/>
    </row>
    <row r="4500" spans="16:27" x14ac:dyDescent="0.3">
      <c r="P4500"/>
      <c r="AA4500"/>
    </row>
    <row r="4501" spans="16:27" x14ac:dyDescent="0.3">
      <c r="P4501"/>
      <c r="AA4501"/>
    </row>
    <row r="4502" spans="16:27" x14ac:dyDescent="0.3">
      <c r="P4502"/>
      <c r="AA4502"/>
    </row>
    <row r="4503" spans="16:27" x14ac:dyDescent="0.3">
      <c r="P4503"/>
      <c r="AA4503"/>
    </row>
    <row r="4504" spans="16:27" x14ac:dyDescent="0.3">
      <c r="P4504"/>
      <c r="AA4504"/>
    </row>
    <row r="4505" spans="16:27" x14ac:dyDescent="0.3">
      <c r="P4505"/>
      <c r="AA4505"/>
    </row>
    <row r="4506" spans="16:27" x14ac:dyDescent="0.3">
      <c r="P4506"/>
      <c r="AA4506"/>
    </row>
    <row r="4507" spans="16:27" x14ac:dyDescent="0.3">
      <c r="P4507"/>
      <c r="AA4507"/>
    </row>
    <row r="4508" spans="16:27" x14ac:dyDescent="0.3">
      <c r="P4508"/>
      <c r="AA4508"/>
    </row>
    <row r="4509" spans="16:27" x14ac:dyDescent="0.3">
      <c r="P4509"/>
      <c r="AA4509"/>
    </row>
    <row r="4510" spans="16:27" x14ac:dyDescent="0.3">
      <c r="P4510"/>
      <c r="AA4510"/>
    </row>
    <row r="4511" spans="16:27" x14ac:dyDescent="0.3">
      <c r="P4511"/>
      <c r="AA4511"/>
    </row>
    <row r="4512" spans="16:27" x14ac:dyDescent="0.3">
      <c r="P4512"/>
      <c r="AA4512"/>
    </row>
    <row r="4513" spans="16:27" x14ac:dyDescent="0.3">
      <c r="P4513"/>
      <c r="AA4513"/>
    </row>
    <row r="4514" spans="16:27" x14ac:dyDescent="0.3">
      <c r="P4514"/>
      <c r="AA4514"/>
    </row>
    <row r="4515" spans="16:27" x14ac:dyDescent="0.3">
      <c r="P4515"/>
      <c r="AA4515"/>
    </row>
    <row r="4516" spans="16:27" x14ac:dyDescent="0.3">
      <c r="P4516"/>
      <c r="AA4516"/>
    </row>
    <row r="4517" spans="16:27" x14ac:dyDescent="0.3">
      <c r="P4517"/>
      <c r="AA4517"/>
    </row>
    <row r="4518" spans="16:27" x14ac:dyDescent="0.3">
      <c r="P4518"/>
      <c r="AA4518"/>
    </row>
    <row r="4519" spans="16:27" x14ac:dyDescent="0.3">
      <c r="P4519"/>
      <c r="AA4519"/>
    </row>
    <row r="4520" spans="16:27" x14ac:dyDescent="0.3">
      <c r="P4520"/>
      <c r="AA4520"/>
    </row>
    <row r="4521" spans="16:27" x14ac:dyDescent="0.3">
      <c r="P4521"/>
      <c r="AA4521"/>
    </row>
    <row r="4522" spans="16:27" x14ac:dyDescent="0.3">
      <c r="P4522"/>
      <c r="AA4522"/>
    </row>
    <row r="4523" spans="16:27" x14ac:dyDescent="0.3">
      <c r="P4523"/>
      <c r="AA4523"/>
    </row>
    <row r="4524" spans="16:27" x14ac:dyDescent="0.3">
      <c r="P4524"/>
      <c r="AA4524"/>
    </row>
    <row r="4525" spans="16:27" x14ac:dyDescent="0.3">
      <c r="P4525"/>
      <c r="AA4525"/>
    </row>
    <row r="4526" spans="16:27" x14ac:dyDescent="0.3">
      <c r="P4526"/>
      <c r="AA4526"/>
    </row>
    <row r="4527" spans="16:27" x14ac:dyDescent="0.3">
      <c r="P4527"/>
      <c r="AA4527"/>
    </row>
    <row r="4528" spans="16:27" x14ac:dyDescent="0.3">
      <c r="P4528"/>
      <c r="AA4528"/>
    </row>
    <row r="4529" spans="16:27" x14ac:dyDescent="0.3">
      <c r="P4529"/>
      <c r="AA4529"/>
    </row>
    <row r="4530" spans="16:27" x14ac:dyDescent="0.3">
      <c r="P4530"/>
      <c r="AA4530"/>
    </row>
    <row r="4531" spans="16:27" x14ac:dyDescent="0.3">
      <c r="P4531"/>
      <c r="AA4531"/>
    </row>
    <row r="4532" spans="16:27" x14ac:dyDescent="0.3">
      <c r="P4532"/>
      <c r="AA4532"/>
    </row>
    <row r="4533" spans="16:27" x14ac:dyDescent="0.3">
      <c r="P4533"/>
      <c r="AA4533"/>
    </row>
    <row r="4534" spans="16:27" x14ac:dyDescent="0.3">
      <c r="P4534"/>
      <c r="AA4534"/>
    </row>
    <row r="4535" spans="16:27" x14ac:dyDescent="0.3">
      <c r="P4535"/>
      <c r="AA4535"/>
    </row>
    <row r="4536" spans="16:27" x14ac:dyDescent="0.3">
      <c r="P4536"/>
      <c r="AA4536"/>
    </row>
    <row r="4537" spans="16:27" x14ac:dyDescent="0.3">
      <c r="P4537"/>
      <c r="AA4537"/>
    </row>
    <row r="4538" spans="16:27" x14ac:dyDescent="0.3">
      <c r="P4538"/>
      <c r="AA4538"/>
    </row>
    <row r="4539" spans="16:27" x14ac:dyDescent="0.3">
      <c r="P4539"/>
      <c r="AA4539"/>
    </row>
    <row r="4540" spans="16:27" x14ac:dyDescent="0.3">
      <c r="P4540"/>
      <c r="AA4540"/>
    </row>
    <row r="4541" spans="16:27" x14ac:dyDescent="0.3">
      <c r="P4541"/>
      <c r="AA4541"/>
    </row>
    <row r="4542" spans="16:27" x14ac:dyDescent="0.3">
      <c r="P4542"/>
      <c r="AA4542"/>
    </row>
    <row r="4543" spans="16:27" x14ac:dyDescent="0.3">
      <c r="P4543"/>
      <c r="AA4543"/>
    </row>
    <row r="4544" spans="16:27" x14ac:dyDescent="0.3">
      <c r="P4544"/>
      <c r="AA4544"/>
    </row>
    <row r="4545" spans="16:27" x14ac:dyDescent="0.3">
      <c r="P4545"/>
      <c r="AA4545"/>
    </row>
    <row r="4546" spans="16:27" x14ac:dyDescent="0.3">
      <c r="P4546"/>
      <c r="AA4546"/>
    </row>
    <row r="4547" spans="16:27" x14ac:dyDescent="0.3">
      <c r="P4547"/>
      <c r="AA4547"/>
    </row>
    <row r="4548" spans="16:27" x14ac:dyDescent="0.3">
      <c r="P4548"/>
      <c r="AA4548"/>
    </row>
    <row r="4549" spans="16:27" x14ac:dyDescent="0.3">
      <c r="P4549"/>
      <c r="AA4549"/>
    </row>
    <row r="4550" spans="16:27" x14ac:dyDescent="0.3">
      <c r="P4550"/>
      <c r="AA4550"/>
    </row>
    <row r="4551" spans="16:27" x14ac:dyDescent="0.3">
      <c r="P4551"/>
      <c r="AA4551"/>
    </row>
    <row r="4552" spans="16:27" x14ac:dyDescent="0.3">
      <c r="P4552"/>
      <c r="AA4552"/>
    </row>
    <row r="4553" spans="16:27" x14ac:dyDescent="0.3">
      <c r="P4553"/>
      <c r="AA4553"/>
    </row>
    <row r="4554" spans="16:27" x14ac:dyDescent="0.3">
      <c r="P4554"/>
      <c r="AA4554"/>
    </row>
    <row r="4555" spans="16:27" x14ac:dyDescent="0.3">
      <c r="P4555"/>
      <c r="AA4555"/>
    </row>
    <row r="4556" spans="16:27" x14ac:dyDescent="0.3">
      <c r="P4556"/>
      <c r="AA4556"/>
    </row>
    <row r="4557" spans="16:27" x14ac:dyDescent="0.3">
      <c r="P4557"/>
      <c r="AA4557"/>
    </row>
    <row r="4558" spans="16:27" x14ac:dyDescent="0.3">
      <c r="P4558"/>
      <c r="AA4558"/>
    </row>
    <row r="4559" spans="16:27" x14ac:dyDescent="0.3">
      <c r="P4559"/>
      <c r="AA4559"/>
    </row>
    <row r="4560" spans="16:27" x14ac:dyDescent="0.3">
      <c r="P4560"/>
      <c r="AA4560"/>
    </row>
    <row r="4561" spans="16:27" x14ac:dyDescent="0.3">
      <c r="P4561"/>
      <c r="AA4561"/>
    </row>
    <row r="4562" spans="16:27" x14ac:dyDescent="0.3">
      <c r="P4562"/>
      <c r="AA4562"/>
    </row>
    <row r="4563" spans="16:27" x14ac:dyDescent="0.3">
      <c r="P4563"/>
      <c r="AA4563"/>
    </row>
    <row r="4564" spans="16:27" x14ac:dyDescent="0.3">
      <c r="P4564"/>
      <c r="AA4564"/>
    </row>
    <row r="4565" spans="16:27" x14ac:dyDescent="0.3">
      <c r="P4565"/>
      <c r="AA4565"/>
    </row>
    <row r="4566" spans="16:27" x14ac:dyDescent="0.3">
      <c r="P4566"/>
      <c r="AA4566"/>
    </row>
    <row r="4567" spans="16:27" x14ac:dyDescent="0.3">
      <c r="P4567"/>
      <c r="AA4567"/>
    </row>
    <row r="4568" spans="16:27" x14ac:dyDescent="0.3">
      <c r="P4568"/>
      <c r="AA4568"/>
    </row>
    <row r="4569" spans="16:27" x14ac:dyDescent="0.3">
      <c r="P4569"/>
      <c r="AA4569"/>
    </row>
    <row r="4570" spans="16:27" x14ac:dyDescent="0.3">
      <c r="P4570"/>
      <c r="AA4570"/>
    </row>
    <row r="4571" spans="16:27" x14ac:dyDescent="0.3">
      <c r="P4571"/>
      <c r="AA4571"/>
    </row>
    <row r="4572" spans="16:27" x14ac:dyDescent="0.3">
      <c r="P4572"/>
      <c r="AA4572"/>
    </row>
    <row r="4573" spans="16:27" x14ac:dyDescent="0.3">
      <c r="P4573"/>
      <c r="AA4573"/>
    </row>
    <row r="4574" spans="16:27" x14ac:dyDescent="0.3">
      <c r="P4574"/>
      <c r="AA4574"/>
    </row>
    <row r="4575" spans="16:27" x14ac:dyDescent="0.3">
      <c r="P4575"/>
      <c r="AA4575"/>
    </row>
    <row r="4576" spans="16:27" x14ac:dyDescent="0.3">
      <c r="P4576"/>
      <c r="AA4576"/>
    </row>
    <row r="4577" spans="16:27" x14ac:dyDescent="0.3">
      <c r="P4577"/>
      <c r="AA4577"/>
    </row>
    <row r="4578" spans="16:27" x14ac:dyDescent="0.3">
      <c r="P4578"/>
      <c r="AA4578"/>
    </row>
    <row r="4579" spans="16:27" x14ac:dyDescent="0.3">
      <c r="P4579"/>
      <c r="AA4579"/>
    </row>
    <row r="4580" spans="16:27" x14ac:dyDescent="0.3">
      <c r="P4580"/>
      <c r="AA4580"/>
    </row>
    <row r="4581" spans="16:27" x14ac:dyDescent="0.3">
      <c r="P4581"/>
      <c r="AA4581"/>
    </row>
    <row r="4582" spans="16:27" x14ac:dyDescent="0.3">
      <c r="P4582"/>
      <c r="AA4582"/>
    </row>
    <row r="4583" spans="16:27" x14ac:dyDescent="0.3">
      <c r="P4583"/>
      <c r="AA4583"/>
    </row>
    <row r="4584" spans="16:27" x14ac:dyDescent="0.3">
      <c r="P4584"/>
      <c r="AA4584"/>
    </row>
    <row r="4585" spans="16:27" x14ac:dyDescent="0.3">
      <c r="P4585"/>
      <c r="AA4585"/>
    </row>
    <row r="4586" spans="16:27" x14ac:dyDescent="0.3">
      <c r="P4586"/>
      <c r="AA4586"/>
    </row>
    <row r="4587" spans="16:27" x14ac:dyDescent="0.3">
      <c r="P4587"/>
      <c r="AA4587"/>
    </row>
    <row r="4588" spans="16:27" x14ac:dyDescent="0.3">
      <c r="P4588"/>
      <c r="AA4588"/>
    </row>
    <row r="4589" spans="16:27" x14ac:dyDescent="0.3">
      <c r="P4589"/>
      <c r="AA4589"/>
    </row>
    <row r="4590" spans="16:27" x14ac:dyDescent="0.3">
      <c r="P4590"/>
      <c r="AA4590"/>
    </row>
    <row r="4591" spans="16:27" x14ac:dyDescent="0.3">
      <c r="P4591"/>
      <c r="AA4591"/>
    </row>
    <row r="4592" spans="16:27" x14ac:dyDescent="0.3">
      <c r="P4592"/>
      <c r="AA4592"/>
    </row>
    <row r="4593" spans="16:27" x14ac:dyDescent="0.3">
      <c r="P4593"/>
      <c r="AA4593"/>
    </row>
    <row r="4594" spans="16:27" x14ac:dyDescent="0.3">
      <c r="P4594"/>
      <c r="AA4594"/>
    </row>
    <row r="4595" spans="16:27" x14ac:dyDescent="0.3">
      <c r="P4595"/>
      <c r="AA4595"/>
    </row>
    <row r="4596" spans="16:27" x14ac:dyDescent="0.3">
      <c r="P4596"/>
      <c r="AA4596"/>
    </row>
    <row r="4597" spans="16:27" x14ac:dyDescent="0.3">
      <c r="P4597"/>
      <c r="AA4597"/>
    </row>
    <row r="4598" spans="16:27" x14ac:dyDescent="0.3">
      <c r="P4598"/>
      <c r="AA4598"/>
    </row>
    <row r="4599" spans="16:27" x14ac:dyDescent="0.3">
      <c r="P4599"/>
      <c r="AA4599"/>
    </row>
    <row r="4600" spans="16:27" x14ac:dyDescent="0.3">
      <c r="P4600"/>
      <c r="AA4600"/>
    </row>
    <row r="4601" spans="16:27" x14ac:dyDescent="0.3">
      <c r="P4601"/>
      <c r="AA4601"/>
    </row>
    <row r="4602" spans="16:27" x14ac:dyDescent="0.3">
      <c r="P4602"/>
      <c r="AA4602"/>
    </row>
    <row r="4603" spans="16:27" x14ac:dyDescent="0.3">
      <c r="P4603"/>
      <c r="AA4603"/>
    </row>
    <row r="4604" spans="16:27" x14ac:dyDescent="0.3">
      <c r="P4604"/>
      <c r="AA4604"/>
    </row>
    <row r="4605" spans="16:27" x14ac:dyDescent="0.3">
      <c r="P4605"/>
      <c r="AA4605"/>
    </row>
    <row r="4606" spans="16:27" x14ac:dyDescent="0.3">
      <c r="P4606"/>
      <c r="AA4606"/>
    </row>
    <row r="4607" spans="16:27" x14ac:dyDescent="0.3">
      <c r="P4607"/>
      <c r="AA4607"/>
    </row>
    <row r="4608" spans="16:27" x14ac:dyDescent="0.3">
      <c r="P4608"/>
      <c r="AA4608"/>
    </row>
    <row r="4609" spans="16:27" x14ac:dyDescent="0.3">
      <c r="P4609"/>
      <c r="AA4609"/>
    </row>
    <row r="4610" spans="16:27" x14ac:dyDescent="0.3">
      <c r="P4610"/>
      <c r="AA4610"/>
    </row>
    <row r="4611" spans="16:27" x14ac:dyDescent="0.3">
      <c r="P4611"/>
      <c r="AA4611"/>
    </row>
    <row r="4612" spans="16:27" x14ac:dyDescent="0.3">
      <c r="P4612"/>
      <c r="AA4612"/>
    </row>
    <row r="4613" spans="16:27" x14ac:dyDescent="0.3">
      <c r="P4613"/>
      <c r="AA4613"/>
    </row>
    <row r="4614" spans="16:27" x14ac:dyDescent="0.3">
      <c r="P4614"/>
      <c r="AA4614"/>
    </row>
    <row r="4615" spans="16:27" x14ac:dyDescent="0.3">
      <c r="P4615"/>
      <c r="AA4615"/>
    </row>
    <row r="4616" spans="16:27" x14ac:dyDescent="0.3">
      <c r="P4616"/>
      <c r="AA4616"/>
    </row>
    <row r="4617" spans="16:27" x14ac:dyDescent="0.3">
      <c r="P4617"/>
      <c r="AA4617"/>
    </row>
    <row r="4618" spans="16:27" x14ac:dyDescent="0.3">
      <c r="P4618"/>
      <c r="AA4618"/>
    </row>
    <row r="4619" spans="16:27" x14ac:dyDescent="0.3">
      <c r="P4619"/>
      <c r="AA4619"/>
    </row>
    <row r="4620" spans="16:27" x14ac:dyDescent="0.3">
      <c r="P4620"/>
      <c r="AA4620"/>
    </row>
    <row r="4621" spans="16:27" x14ac:dyDescent="0.3">
      <c r="P4621"/>
      <c r="AA4621"/>
    </row>
    <row r="4622" spans="16:27" x14ac:dyDescent="0.3">
      <c r="P4622"/>
      <c r="AA4622"/>
    </row>
    <row r="4623" spans="16:27" x14ac:dyDescent="0.3">
      <c r="P4623"/>
      <c r="AA4623"/>
    </row>
    <row r="4624" spans="16:27" x14ac:dyDescent="0.3">
      <c r="P4624"/>
      <c r="AA4624"/>
    </row>
    <row r="4625" spans="16:27" x14ac:dyDescent="0.3">
      <c r="P4625"/>
      <c r="AA4625"/>
    </row>
    <row r="4626" spans="16:27" x14ac:dyDescent="0.3">
      <c r="P4626"/>
      <c r="AA4626"/>
    </row>
    <row r="4627" spans="16:27" x14ac:dyDescent="0.3">
      <c r="P4627"/>
      <c r="AA4627"/>
    </row>
    <row r="4628" spans="16:27" x14ac:dyDescent="0.3">
      <c r="P4628"/>
      <c r="AA4628"/>
    </row>
    <row r="4629" spans="16:27" x14ac:dyDescent="0.3">
      <c r="P4629"/>
      <c r="AA4629"/>
    </row>
    <row r="4630" spans="16:27" x14ac:dyDescent="0.3">
      <c r="P4630"/>
      <c r="AA4630"/>
    </row>
    <row r="4631" spans="16:27" x14ac:dyDescent="0.3">
      <c r="P4631"/>
      <c r="AA4631"/>
    </row>
    <row r="4632" spans="16:27" x14ac:dyDescent="0.3">
      <c r="P4632"/>
      <c r="AA4632"/>
    </row>
    <row r="4633" spans="16:27" x14ac:dyDescent="0.3">
      <c r="P4633"/>
      <c r="AA4633"/>
    </row>
    <row r="4634" spans="16:27" x14ac:dyDescent="0.3">
      <c r="P4634"/>
      <c r="AA4634"/>
    </row>
    <row r="4635" spans="16:27" x14ac:dyDescent="0.3">
      <c r="P4635"/>
      <c r="AA4635"/>
    </row>
    <row r="4636" spans="16:27" x14ac:dyDescent="0.3">
      <c r="P4636"/>
      <c r="AA4636"/>
    </row>
    <row r="4637" spans="16:27" x14ac:dyDescent="0.3">
      <c r="P4637"/>
      <c r="AA4637"/>
    </row>
    <row r="4638" spans="16:27" x14ac:dyDescent="0.3">
      <c r="P4638"/>
      <c r="AA4638"/>
    </row>
    <row r="4639" spans="16:27" x14ac:dyDescent="0.3">
      <c r="P4639"/>
      <c r="AA4639"/>
    </row>
    <row r="4640" spans="16:27" x14ac:dyDescent="0.3">
      <c r="P4640"/>
      <c r="AA4640"/>
    </row>
    <row r="4641" spans="16:27" x14ac:dyDescent="0.3">
      <c r="P4641"/>
      <c r="AA4641"/>
    </row>
    <row r="4642" spans="16:27" x14ac:dyDescent="0.3">
      <c r="P4642"/>
      <c r="AA4642"/>
    </row>
    <row r="4643" spans="16:27" x14ac:dyDescent="0.3">
      <c r="P4643"/>
      <c r="AA4643"/>
    </row>
    <row r="4644" spans="16:27" x14ac:dyDescent="0.3">
      <c r="P4644"/>
      <c r="AA4644"/>
    </row>
    <row r="4645" spans="16:27" x14ac:dyDescent="0.3">
      <c r="P4645"/>
      <c r="AA4645"/>
    </row>
    <row r="4646" spans="16:27" x14ac:dyDescent="0.3">
      <c r="P4646"/>
      <c r="AA4646"/>
    </row>
    <row r="4647" spans="16:27" x14ac:dyDescent="0.3">
      <c r="P4647"/>
      <c r="AA4647"/>
    </row>
    <row r="4648" spans="16:27" x14ac:dyDescent="0.3">
      <c r="P4648"/>
      <c r="AA4648"/>
    </row>
    <row r="4649" spans="16:27" x14ac:dyDescent="0.3">
      <c r="P4649"/>
      <c r="AA4649"/>
    </row>
    <row r="4650" spans="16:27" x14ac:dyDescent="0.3">
      <c r="P4650"/>
      <c r="AA4650"/>
    </row>
    <row r="4651" spans="16:27" x14ac:dyDescent="0.3">
      <c r="P4651"/>
      <c r="AA4651"/>
    </row>
    <row r="4652" spans="16:27" x14ac:dyDescent="0.3">
      <c r="P4652"/>
      <c r="AA4652"/>
    </row>
    <row r="4653" spans="16:27" x14ac:dyDescent="0.3">
      <c r="P4653"/>
      <c r="AA4653"/>
    </row>
    <row r="4654" spans="16:27" x14ac:dyDescent="0.3">
      <c r="P4654"/>
      <c r="AA4654"/>
    </row>
    <row r="4655" spans="16:27" x14ac:dyDescent="0.3">
      <c r="P4655"/>
      <c r="AA4655"/>
    </row>
    <row r="4656" spans="16:27" x14ac:dyDescent="0.3">
      <c r="P4656"/>
      <c r="AA4656"/>
    </row>
    <row r="4657" spans="16:27" x14ac:dyDescent="0.3">
      <c r="P4657"/>
      <c r="AA4657"/>
    </row>
    <row r="4658" spans="16:27" x14ac:dyDescent="0.3">
      <c r="P4658"/>
      <c r="AA4658"/>
    </row>
    <row r="4659" spans="16:27" x14ac:dyDescent="0.3">
      <c r="P4659"/>
      <c r="AA4659"/>
    </row>
    <row r="4660" spans="16:27" x14ac:dyDescent="0.3">
      <c r="P4660"/>
      <c r="AA4660"/>
    </row>
    <row r="4661" spans="16:27" x14ac:dyDescent="0.3">
      <c r="P4661"/>
      <c r="AA4661"/>
    </row>
    <row r="4662" spans="16:27" x14ac:dyDescent="0.3">
      <c r="P4662"/>
      <c r="AA4662"/>
    </row>
    <row r="4663" spans="16:27" x14ac:dyDescent="0.3">
      <c r="P4663"/>
      <c r="AA4663"/>
    </row>
    <row r="4664" spans="16:27" x14ac:dyDescent="0.3">
      <c r="P4664"/>
      <c r="AA4664"/>
    </row>
    <row r="4665" spans="16:27" x14ac:dyDescent="0.3">
      <c r="P4665"/>
      <c r="AA4665"/>
    </row>
    <row r="4666" spans="16:27" x14ac:dyDescent="0.3">
      <c r="P4666"/>
      <c r="AA4666"/>
    </row>
    <row r="4667" spans="16:27" x14ac:dyDescent="0.3">
      <c r="P4667"/>
      <c r="AA4667"/>
    </row>
    <row r="4668" spans="16:27" x14ac:dyDescent="0.3">
      <c r="P4668"/>
      <c r="AA4668"/>
    </row>
    <row r="4669" spans="16:27" x14ac:dyDescent="0.3">
      <c r="P4669"/>
      <c r="AA4669"/>
    </row>
    <row r="4670" spans="16:27" x14ac:dyDescent="0.3">
      <c r="P4670"/>
      <c r="AA4670"/>
    </row>
    <row r="4671" spans="16:27" x14ac:dyDescent="0.3">
      <c r="P4671"/>
      <c r="AA4671"/>
    </row>
    <row r="4672" spans="16:27" x14ac:dyDescent="0.3">
      <c r="P4672"/>
      <c r="AA4672"/>
    </row>
    <row r="4673" spans="16:27" x14ac:dyDescent="0.3">
      <c r="P4673"/>
      <c r="AA4673"/>
    </row>
    <row r="4674" spans="16:27" x14ac:dyDescent="0.3">
      <c r="P4674"/>
      <c r="AA4674"/>
    </row>
    <row r="4675" spans="16:27" x14ac:dyDescent="0.3">
      <c r="P4675"/>
      <c r="AA4675"/>
    </row>
    <row r="4676" spans="16:27" x14ac:dyDescent="0.3">
      <c r="P4676"/>
      <c r="AA4676"/>
    </row>
    <row r="4677" spans="16:27" x14ac:dyDescent="0.3">
      <c r="P4677"/>
      <c r="AA4677"/>
    </row>
    <row r="4678" spans="16:27" x14ac:dyDescent="0.3">
      <c r="P4678"/>
      <c r="AA4678"/>
    </row>
    <row r="4679" spans="16:27" x14ac:dyDescent="0.3">
      <c r="P4679"/>
      <c r="AA4679"/>
    </row>
    <row r="4680" spans="16:27" x14ac:dyDescent="0.3">
      <c r="P4680"/>
      <c r="AA4680"/>
    </row>
    <row r="4681" spans="16:27" x14ac:dyDescent="0.3">
      <c r="P4681"/>
      <c r="AA4681"/>
    </row>
    <row r="4682" spans="16:27" x14ac:dyDescent="0.3">
      <c r="P4682"/>
      <c r="AA4682"/>
    </row>
    <row r="4683" spans="16:27" x14ac:dyDescent="0.3">
      <c r="P4683"/>
      <c r="AA4683"/>
    </row>
    <row r="4684" spans="16:27" x14ac:dyDescent="0.3">
      <c r="P4684"/>
      <c r="AA4684"/>
    </row>
    <row r="4685" spans="16:27" x14ac:dyDescent="0.3">
      <c r="P4685"/>
      <c r="AA4685"/>
    </row>
    <row r="4686" spans="16:27" x14ac:dyDescent="0.3">
      <c r="P4686"/>
      <c r="AA4686"/>
    </row>
    <row r="4687" spans="16:27" x14ac:dyDescent="0.3">
      <c r="P4687"/>
      <c r="AA4687"/>
    </row>
    <row r="4688" spans="16:27" x14ac:dyDescent="0.3">
      <c r="P4688"/>
      <c r="AA4688"/>
    </row>
    <row r="4689" spans="16:27" x14ac:dyDescent="0.3">
      <c r="P4689"/>
      <c r="AA4689"/>
    </row>
    <row r="4690" spans="16:27" x14ac:dyDescent="0.3">
      <c r="P4690"/>
      <c r="AA4690"/>
    </row>
    <row r="4691" spans="16:27" x14ac:dyDescent="0.3">
      <c r="P4691"/>
      <c r="AA4691"/>
    </row>
    <row r="4692" spans="16:27" x14ac:dyDescent="0.3">
      <c r="P4692"/>
      <c r="AA4692"/>
    </row>
    <row r="4693" spans="16:27" x14ac:dyDescent="0.3">
      <c r="P4693"/>
      <c r="AA4693"/>
    </row>
    <row r="4694" spans="16:27" x14ac:dyDescent="0.3">
      <c r="P4694"/>
      <c r="AA4694"/>
    </row>
    <row r="4695" spans="16:27" x14ac:dyDescent="0.3">
      <c r="P4695"/>
      <c r="AA4695"/>
    </row>
    <row r="4696" spans="16:27" x14ac:dyDescent="0.3">
      <c r="P4696"/>
      <c r="AA4696"/>
    </row>
    <row r="4697" spans="16:27" x14ac:dyDescent="0.3">
      <c r="P4697"/>
      <c r="AA4697"/>
    </row>
    <row r="4698" spans="16:27" x14ac:dyDescent="0.3">
      <c r="P4698"/>
      <c r="AA4698"/>
    </row>
    <row r="4699" spans="16:27" x14ac:dyDescent="0.3">
      <c r="P4699"/>
      <c r="AA4699"/>
    </row>
    <row r="4700" spans="16:27" x14ac:dyDescent="0.3">
      <c r="P4700"/>
      <c r="AA4700"/>
    </row>
    <row r="4701" spans="16:27" x14ac:dyDescent="0.3">
      <c r="P4701"/>
      <c r="AA4701"/>
    </row>
    <row r="4702" spans="16:27" x14ac:dyDescent="0.3">
      <c r="P4702"/>
      <c r="AA4702"/>
    </row>
    <row r="4703" spans="16:27" x14ac:dyDescent="0.3">
      <c r="P4703"/>
      <c r="AA4703"/>
    </row>
    <row r="4704" spans="16:27" x14ac:dyDescent="0.3">
      <c r="P4704"/>
      <c r="AA4704"/>
    </row>
    <row r="4705" spans="16:27" x14ac:dyDescent="0.3">
      <c r="P4705"/>
      <c r="AA4705"/>
    </row>
    <row r="4706" spans="16:27" x14ac:dyDescent="0.3">
      <c r="P4706"/>
      <c r="AA4706"/>
    </row>
    <row r="4707" spans="16:27" x14ac:dyDescent="0.3">
      <c r="P4707"/>
      <c r="AA4707"/>
    </row>
    <row r="4708" spans="16:27" x14ac:dyDescent="0.3">
      <c r="P4708"/>
      <c r="AA4708"/>
    </row>
    <row r="4709" spans="16:27" x14ac:dyDescent="0.3">
      <c r="P4709"/>
      <c r="AA4709"/>
    </row>
    <row r="4710" spans="16:27" x14ac:dyDescent="0.3">
      <c r="P4710"/>
      <c r="AA4710"/>
    </row>
    <row r="4711" spans="16:27" x14ac:dyDescent="0.3">
      <c r="P4711"/>
      <c r="AA4711"/>
    </row>
    <row r="4712" spans="16:27" x14ac:dyDescent="0.3">
      <c r="P4712"/>
      <c r="AA4712"/>
    </row>
    <row r="4713" spans="16:27" x14ac:dyDescent="0.3">
      <c r="P4713"/>
      <c r="AA4713"/>
    </row>
    <row r="4714" spans="16:27" x14ac:dyDescent="0.3">
      <c r="P4714"/>
      <c r="AA4714"/>
    </row>
    <row r="4715" spans="16:27" x14ac:dyDescent="0.3">
      <c r="P4715"/>
      <c r="AA4715"/>
    </row>
    <row r="4716" spans="16:27" x14ac:dyDescent="0.3">
      <c r="P4716"/>
      <c r="AA4716"/>
    </row>
    <row r="4717" spans="16:27" x14ac:dyDescent="0.3">
      <c r="P4717"/>
      <c r="AA4717"/>
    </row>
    <row r="4718" spans="16:27" x14ac:dyDescent="0.3">
      <c r="P4718"/>
      <c r="AA4718"/>
    </row>
    <row r="4719" spans="16:27" x14ac:dyDescent="0.3">
      <c r="P4719"/>
      <c r="AA4719"/>
    </row>
    <row r="4720" spans="16:27" x14ac:dyDescent="0.3">
      <c r="P4720"/>
      <c r="AA4720"/>
    </row>
    <row r="4721" spans="16:27" x14ac:dyDescent="0.3">
      <c r="P4721"/>
      <c r="AA4721"/>
    </row>
    <row r="4722" spans="16:27" x14ac:dyDescent="0.3">
      <c r="P4722"/>
      <c r="AA4722"/>
    </row>
    <row r="4723" spans="16:27" x14ac:dyDescent="0.3">
      <c r="P4723"/>
      <c r="AA4723"/>
    </row>
    <row r="4724" spans="16:27" x14ac:dyDescent="0.3">
      <c r="P4724"/>
      <c r="AA4724"/>
    </row>
    <row r="4725" spans="16:27" x14ac:dyDescent="0.3">
      <c r="P4725"/>
      <c r="AA4725"/>
    </row>
    <row r="4726" spans="16:27" x14ac:dyDescent="0.3">
      <c r="P4726"/>
      <c r="AA4726"/>
    </row>
    <row r="4727" spans="16:27" x14ac:dyDescent="0.3">
      <c r="P4727"/>
      <c r="AA4727"/>
    </row>
    <row r="4728" spans="16:27" x14ac:dyDescent="0.3">
      <c r="P4728"/>
      <c r="AA4728"/>
    </row>
    <row r="4729" spans="16:27" x14ac:dyDescent="0.3">
      <c r="P4729"/>
      <c r="AA4729"/>
    </row>
    <row r="4730" spans="16:27" x14ac:dyDescent="0.3">
      <c r="P4730"/>
      <c r="AA4730"/>
    </row>
    <row r="4731" spans="16:27" x14ac:dyDescent="0.3">
      <c r="P4731"/>
      <c r="AA4731"/>
    </row>
    <row r="4732" spans="16:27" x14ac:dyDescent="0.3">
      <c r="P4732"/>
      <c r="AA4732"/>
    </row>
    <row r="4733" spans="16:27" x14ac:dyDescent="0.3">
      <c r="P4733"/>
      <c r="AA4733"/>
    </row>
    <row r="4734" spans="16:27" x14ac:dyDescent="0.3">
      <c r="P4734"/>
      <c r="AA4734"/>
    </row>
    <row r="4735" spans="16:27" x14ac:dyDescent="0.3">
      <c r="P4735"/>
      <c r="AA4735"/>
    </row>
    <row r="4736" spans="16:27" x14ac:dyDescent="0.3">
      <c r="P4736"/>
      <c r="AA4736"/>
    </row>
    <row r="4737" spans="16:27" x14ac:dyDescent="0.3">
      <c r="P4737"/>
      <c r="AA4737"/>
    </row>
    <row r="4738" spans="16:27" x14ac:dyDescent="0.3">
      <c r="P4738"/>
      <c r="AA4738"/>
    </row>
    <row r="4739" spans="16:27" x14ac:dyDescent="0.3">
      <c r="P4739"/>
      <c r="AA4739"/>
    </row>
    <row r="4740" spans="16:27" x14ac:dyDescent="0.3">
      <c r="P4740"/>
      <c r="AA4740"/>
    </row>
    <row r="4741" spans="16:27" x14ac:dyDescent="0.3">
      <c r="P4741"/>
      <c r="AA4741"/>
    </row>
    <row r="4742" spans="16:27" x14ac:dyDescent="0.3">
      <c r="P4742"/>
      <c r="AA4742"/>
    </row>
    <row r="4743" spans="16:27" x14ac:dyDescent="0.3">
      <c r="P4743"/>
      <c r="AA4743"/>
    </row>
    <row r="4744" spans="16:27" x14ac:dyDescent="0.3">
      <c r="P4744"/>
      <c r="AA4744"/>
    </row>
    <row r="4745" spans="16:27" x14ac:dyDescent="0.3">
      <c r="P4745"/>
      <c r="AA4745"/>
    </row>
    <row r="4746" spans="16:27" x14ac:dyDescent="0.3">
      <c r="P4746"/>
      <c r="AA4746"/>
    </row>
    <row r="4747" spans="16:27" x14ac:dyDescent="0.3">
      <c r="P4747"/>
      <c r="AA4747"/>
    </row>
    <row r="4748" spans="16:27" x14ac:dyDescent="0.3">
      <c r="P4748"/>
      <c r="AA4748"/>
    </row>
    <row r="4749" spans="16:27" x14ac:dyDescent="0.3">
      <c r="P4749"/>
      <c r="AA4749"/>
    </row>
    <row r="4750" spans="16:27" x14ac:dyDescent="0.3">
      <c r="P4750"/>
      <c r="AA4750"/>
    </row>
    <row r="4751" spans="16:27" x14ac:dyDescent="0.3">
      <c r="P4751"/>
      <c r="AA4751"/>
    </row>
    <row r="4752" spans="16:27" x14ac:dyDescent="0.3">
      <c r="P4752"/>
      <c r="AA4752"/>
    </row>
    <row r="4753" spans="16:27" x14ac:dyDescent="0.3">
      <c r="P4753"/>
      <c r="AA4753"/>
    </row>
    <row r="4754" spans="16:27" x14ac:dyDescent="0.3">
      <c r="P4754"/>
      <c r="AA4754"/>
    </row>
    <row r="4755" spans="16:27" x14ac:dyDescent="0.3">
      <c r="P4755"/>
      <c r="AA4755"/>
    </row>
    <row r="4756" spans="16:27" x14ac:dyDescent="0.3">
      <c r="P4756"/>
      <c r="AA4756"/>
    </row>
    <row r="4757" spans="16:27" x14ac:dyDescent="0.3">
      <c r="P4757"/>
      <c r="AA4757"/>
    </row>
    <row r="4758" spans="16:27" x14ac:dyDescent="0.3">
      <c r="P4758"/>
      <c r="AA4758"/>
    </row>
    <row r="4759" spans="16:27" x14ac:dyDescent="0.3">
      <c r="P4759"/>
      <c r="AA4759"/>
    </row>
    <row r="4760" spans="16:27" x14ac:dyDescent="0.3">
      <c r="P4760"/>
      <c r="AA4760"/>
    </row>
    <row r="4761" spans="16:27" x14ac:dyDescent="0.3">
      <c r="P4761"/>
      <c r="AA4761"/>
    </row>
    <row r="4762" spans="16:27" x14ac:dyDescent="0.3">
      <c r="P4762"/>
      <c r="AA4762"/>
    </row>
    <row r="4763" spans="16:27" x14ac:dyDescent="0.3">
      <c r="P4763"/>
      <c r="AA4763"/>
    </row>
    <row r="4764" spans="16:27" x14ac:dyDescent="0.3">
      <c r="P4764"/>
      <c r="AA4764"/>
    </row>
    <row r="4765" spans="16:27" x14ac:dyDescent="0.3">
      <c r="P4765"/>
      <c r="AA4765"/>
    </row>
    <row r="4766" spans="16:27" x14ac:dyDescent="0.3">
      <c r="P4766"/>
      <c r="AA4766"/>
    </row>
    <row r="4767" spans="16:27" x14ac:dyDescent="0.3">
      <c r="P4767"/>
      <c r="AA4767"/>
    </row>
    <row r="4768" spans="16:27" x14ac:dyDescent="0.3">
      <c r="P4768"/>
      <c r="AA4768"/>
    </row>
    <row r="4769" spans="16:27" x14ac:dyDescent="0.3">
      <c r="P4769"/>
      <c r="AA4769"/>
    </row>
    <row r="4770" spans="16:27" x14ac:dyDescent="0.3">
      <c r="P4770"/>
      <c r="AA4770"/>
    </row>
    <row r="4771" spans="16:27" x14ac:dyDescent="0.3">
      <c r="P4771"/>
      <c r="AA4771"/>
    </row>
    <row r="4772" spans="16:27" x14ac:dyDescent="0.3">
      <c r="P4772"/>
      <c r="AA4772"/>
    </row>
    <row r="4773" spans="16:27" x14ac:dyDescent="0.3">
      <c r="P4773"/>
      <c r="AA4773"/>
    </row>
    <row r="4774" spans="16:27" x14ac:dyDescent="0.3">
      <c r="P4774"/>
      <c r="AA4774"/>
    </row>
    <row r="4775" spans="16:27" x14ac:dyDescent="0.3">
      <c r="P4775"/>
      <c r="AA4775"/>
    </row>
    <row r="4776" spans="16:27" x14ac:dyDescent="0.3">
      <c r="P4776"/>
      <c r="AA4776"/>
    </row>
    <row r="4777" spans="16:27" x14ac:dyDescent="0.3">
      <c r="P4777"/>
      <c r="AA4777"/>
    </row>
    <row r="4778" spans="16:27" x14ac:dyDescent="0.3">
      <c r="P4778"/>
      <c r="AA4778"/>
    </row>
    <row r="4779" spans="16:27" x14ac:dyDescent="0.3">
      <c r="P4779"/>
      <c r="AA4779"/>
    </row>
    <row r="4780" spans="16:27" x14ac:dyDescent="0.3">
      <c r="P4780"/>
      <c r="AA4780"/>
    </row>
    <row r="4781" spans="16:27" x14ac:dyDescent="0.3">
      <c r="P4781"/>
      <c r="AA4781"/>
    </row>
    <row r="4782" spans="16:27" x14ac:dyDescent="0.3">
      <c r="P4782"/>
      <c r="AA4782"/>
    </row>
    <row r="4783" spans="16:27" x14ac:dyDescent="0.3">
      <c r="P4783"/>
      <c r="AA4783"/>
    </row>
    <row r="4784" spans="16:27" x14ac:dyDescent="0.3">
      <c r="P4784"/>
      <c r="AA4784"/>
    </row>
    <row r="4785" spans="16:27" x14ac:dyDescent="0.3">
      <c r="P4785"/>
      <c r="AA4785"/>
    </row>
    <row r="4786" spans="16:27" x14ac:dyDescent="0.3">
      <c r="P4786"/>
      <c r="AA4786"/>
    </row>
    <row r="4787" spans="16:27" x14ac:dyDescent="0.3">
      <c r="P4787"/>
      <c r="AA4787"/>
    </row>
    <row r="4788" spans="16:27" x14ac:dyDescent="0.3">
      <c r="P4788"/>
      <c r="AA4788"/>
    </row>
    <row r="4789" spans="16:27" x14ac:dyDescent="0.3">
      <c r="P4789"/>
      <c r="AA4789"/>
    </row>
    <row r="4790" spans="16:27" x14ac:dyDescent="0.3">
      <c r="P4790"/>
      <c r="AA4790"/>
    </row>
    <row r="4791" spans="16:27" x14ac:dyDescent="0.3">
      <c r="P4791"/>
      <c r="AA4791"/>
    </row>
    <row r="4792" spans="16:27" x14ac:dyDescent="0.3">
      <c r="P4792"/>
      <c r="AA4792"/>
    </row>
    <row r="4793" spans="16:27" x14ac:dyDescent="0.3">
      <c r="P4793"/>
      <c r="AA4793"/>
    </row>
    <row r="4794" spans="16:27" x14ac:dyDescent="0.3">
      <c r="P4794"/>
      <c r="AA4794"/>
    </row>
    <row r="4795" spans="16:27" x14ac:dyDescent="0.3">
      <c r="P4795"/>
      <c r="AA4795"/>
    </row>
    <row r="4796" spans="16:27" x14ac:dyDescent="0.3">
      <c r="P4796"/>
      <c r="AA4796"/>
    </row>
    <row r="4797" spans="16:27" x14ac:dyDescent="0.3">
      <c r="P4797"/>
      <c r="AA4797"/>
    </row>
    <row r="4798" spans="16:27" x14ac:dyDescent="0.3">
      <c r="P4798"/>
      <c r="AA4798"/>
    </row>
    <row r="4799" spans="16:27" x14ac:dyDescent="0.3">
      <c r="P4799"/>
      <c r="AA4799"/>
    </row>
    <row r="4800" spans="16:27" x14ac:dyDescent="0.3">
      <c r="P4800"/>
      <c r="AA4800"/>
    </row>
    <row r="4801" spans="16:27" x14ac:dyDescent="0.3">
      <c r="P4801"/>
      <c r="AA4801"/>
    </row>
    <row r="4802" spans="16:27" x14ac:dyDescent="0.3">
      <c r="P4802"/>
      <c r="AA4802"/>
    </row>
    <row r="4803" spans="16:27" x14ac:dyDescent="0.3">
      <c r="P4803"/>
      <c r="AA4803"/>
    </row>
    <row r="4804" spans="16:27" x14ac:dyDescent="0.3">
      <c r="P4804"/>
      <c r="AA4804"/>
    </row>
    <row r="4805" spans="16:27" x14ac:dyDescent="0.3">
      <c r="P4805"/>
      <c r="AA4805"/>
    </row>
    <row r="4806" spans="16:27" x14ac:dyDescent="0.3">
      <c r="P4806"/>
      <c r="AA4806"/>
    </row>
    <row r="4807" spans="16:27" x14ac:dyDescent="0.3">
      <c r="P4807"/>
      <c r="AA4807"/>
    </row>
    <row r="4808" spans="16:27" x14ac:dyDescent="0.3">
      <c r="P4808"/>
      <c r="AA4808"/>
    </row>
    <row r="4809" spans="16:27" x14ac:dyDescent="0.3">
      <c r="P4809"/>
      <c r="AA4809"/>
    </row>
    <row r="4810" spans="16:27" x14ac:dyDescent="0.3">
      <c r="P4810"/>
      <c r="AA4810"/>
    </row>
    <row r="4811" spans="16:27" x14ac:dyDescent="0.3">
      <c r="P4811"/>
      <c r="AA4811"/>
    </row>
    <row r="4812" spans="16:27" x14ac:dyDescent="0.3">
      <c r="P4812"/>
      <c r="AA4812"/>
    </row>
    <row r="4813" spans="16:27" x14ac:dyDescent="0.3">
      <c r="P4813"/>
      <c r="AA4813"/>
    </row>
    <row r="4814" spans="16:27" x14ac:dyDescent="0.3">
      <c r="P4814"/>
      <c r="AA4814"/>
    </row>
    <row r="4815" spans="16:27" x14ac:dyDescent="0.3">
      <c r="P4815"/>
      <c r="AA4815"/>
    </row>
    <row r="4816" spans="16:27" x14ac:dyDescent="0.3">
      <c r="P4816"/>
      <c r="AA4816"/>
    </row>
    <row r="4817" spans="16:27" x14ac:dyDescent="0.3">
      <c r="P4817"/>
      <c r="AA4817"/>
    </row>
    <row r="4818" spans="16:27" x14ac:dyDescent="0.3">
      <c r="P4818"/>
      <c r="AA4818"/>
    </row>
    <row r="4819" spans="16:27" x14ac:dyDescent="0.3">
      <c r="P4819"/>
      <c r="AA4819"/>
    </row>
    <row r="4820" spans="16:27" x14ac:dyDescent="0.3">
      <c r="P4820"/>
      <c r="AA4820"/>
    </row>
    <row r="4821" spans="16:27" x14ac:dyDescent="0.3">
      <c r="P4821"/>
      <c r="AA4821"/>
    </row>
    <row r="4822" spans="16:27" x14ac:dyDescent="0.3">
      <c r="P4822"/>
      <c r="AA4822"/>
    </row>
    <row r="4823" spans="16:27" x14ac:dyDescent="0.3">
      <c r="P4823"/>
      <c r="AA4823"/>
    </row>
    <row r="4824" spans="16:27" x14ac:dyDescent="0.3">
      <c r="P4824"/>
      <c r="AA4824"/>
    </row>
    <row r="4825" spans="16:27" x14ac:dyDescent="0.3">
      <c r="P4825"/>
      <c r="AA4825"/>
    </row>
    <row r="4826" spans="16:27" x14ac:dyDescent="0.3">
      <c r="P4826"/>
      <c r="AA4826"/>
    </row>
    <row r="4827" spans="16:27" x14ac:dyDescent="0.3">
      <c r="P4827"/>
      <c r="AA4827"/>
    </row>
    <row r="4828" spans="16:27" x14ac:dyDescent="0.3">
      <c r="P4828"/>
      <c r="AA4828"/>
    </row>
    <row r="4829" spans="16:27" x14ac:dyDescent="0.3">
      <c r="P4829"/>
      <c r="AA4829"/>
    </row>
    <row r="4830" spans="16:27" x14ac:dyDescent="0.3">
      <c r="P4830"/>
      <c r="AA4830"/>
    </row>
    <row r="4831" spans="16:27" x14ac:dyDescent="0.3">
      <c r="P4831"/>
      <c r="AA4831"/>
    </row>
    <row r="4832" spans="16:27" x14ac:dyDescent="0.3">
      <c r="P4832"/>
      <c r="AA4832"/>
    </row>
    <row r="4833" spans="16:27" x14ac:dyDescent="0.3">
      <c r="P4833"/>
      <c r="AA4833"/>
    </row>
    <row r="4834" spans="16:27" x14ac:dyDescent="0.3">
      <c r="P4834"/>
      <c r="AA4834"/>
    </row>
    <row r="4835" spans="16:27" x14ac:dyDescent="0.3">
      <c r="P4835"/>
      <c r="AA4835"/>
    </row>
    <row r="4836" spans="16:27" x14ac:dyDescent="0.3">
      <c r="P4836"/>
      <c r="AA4836"/>
    </row>
    <row r="4837" spans="16:27" x14ac:dyDescent="0.3">
      <c r="P4837"/>
      <c r="AA4837"/>
    </row>
    <row r="4838" spans="16:27" x14ac:dyDescent="0.3">
      <c r="P4838"/>
      <c r="AA4838"/>
    </row>
    <row r="4839" spans="16:27" x14ac:dyDescent="0.3">
      <c r="P4839"/>
      <c r="AA4839"/>
    </row>
    <row r="4840" spans="16:27" x14ac:dyDescent="0.3">
      <c r="P4840"/>
      <c r="AA4840"/>
    </row>
    <row r="4841" spans="16:27" x14ac:dyDescent="0.3">
      <c r="P4841"/>
      <c r="AA4841"/>
    </row>
    <row r="4842" spans="16:27" x14ac:dyDescent="0.3">
      <c r="P4842"/>
      <c r="AA4842"/>
    </row>
    <row r="4843" spans="16:27" x14ac:dyDescent="0.3">
      <c r="P4843"/>
      <c r="AA4843"/>
    </row>
    <row r="4844" spans="16:27" x14ac:dyDescent="0.3">
      <c r="P4844"/>
      <c r="AA4844"/>
    </row>
    <row r="4845" spans="16:27" x14ac:dyDescent="0.3">
      <c r="P4845"/>
      <c r="AA4845"/>
    </row>
    <row r="4846" spans="16:27" x14ac:dyDescent="0.3">
      <c r="P4846"/>
      <c r="AA4846"/>
    </row>
    <row r="4847" spans="16:27" x14ac:dyDescent="0.3">
      <c r="P4847"/>
      <c r="AA4847"/>
    </row>
    <row r="4848" spans="16:27" x14ac:dyDescent="0.3">
      <c r="P4848"/>
      <c r="AA4848"/>
    </row>
    <row r="4849" spans="16:27" x14ac:dyDescent="0.3">
      <c r="P4849"/>
      <c r="AA4849"/>
    </row>
    <row r="4850" spans="16:27" x14ac:dyDescent="0.3">
      <c r="P4850"/>
      <c r="AA4850"/>
    </row>
    <row r="4851" spans="16:27" x14ac:dyDescent="0.3">
      <c r="P4851"/>
      <c r="AA4851"/>
    </row>
    <row r="4852" spans="16:27" x14ac:dyDescent="0.3">
      <c r="P4852"/>
      <c r="AA4852"/>
    </row>
    <row r="4853" spans="16:27" x14ac:dyDescent="0.3">
      <c r="P4853"/>
      <c r="AA4853"/>
    </row>
    <row r="4854" spans="16:27" x14ac:dyDescent="0.3">
      <c r="P4854"/>
      <c r="AA4854"/>
    </row>
    <row r="4855" spans="16:27" x14ac:dyDescent="0.3">
      <c r="P4855"/>
      <c r="AA4855"/>
    </row>
    <row r="4856" spans="16:27" x14ac:dyDescent="0.3">
      <c r="P4856"/>
      <c r="AA4856"/>
    </row>
    <row r="4857" spans="16:27" x14ac:dyDescent="0.3">
      <c r="P4857"/>
      <c r="AA4857"/>
    </row>
    <row r="4858" spans="16:27" x14ac:dyDescent="0.3">
      <c r="P4858"/>
      <c r="AA4858"/>
    </row>
    <row r="4859" spans="16:27" x14ac:dyDescent="0.3">
      <c r="P4859"/>
      <c r="AA4859"/>
    </row>
    <row r="4860" spans="16:27" x14ac:dyDescent="0.3">
      <c r="P4860"/>
      <c r="AA4860"/>
    </row>
    <row r="4861" spans="16:27" x14ac:dyDescent="0.3">
      <c r="P4861"/>
      <c r="AA4861"/>
    </row>
    <row r="4862" spans="16:27" x14ac:dyDescent="0.3">
      <c r="P4862"/>
      <c r="AA4862"/>
    </row>
    <row r="4863" spans="16:27" x14ac:dyDescent="0.3">
      <c r="P4863"/>
      <c r="AA4863"/>
    </row>
    <row r="4864" spans="16:27" x14ac:dyDescent="0.3">
      <c r="P4864"/>
      <c r="AA4864"/>
    </row>
    <row r="4865" spans="16:27" x14ac:dyDescent="0.3">
      <c r="P4865"/>
      <c r="AA4865"/>
    </row>
    <row r="4866" spans="16:27" x14ac:dyDescent="0.3">
      <c r="P4866"/>
      <c r="AA4866"/>
    </row>
    <row r="4867" spans="16:27" x14ac:dyDescent="0.3">
      <c r="P4867"/>
      <c r="AA4867"/>
    </row>
    <row r="4868" spans="16:27" x14ac:dyDescent="0.3">
      <c r="P4868"/>
      <c r="AA4868"/>
    </row>
    <row r="4869" spans="16:27" x14ac:dyDescent="0.3">
      <c r="P4869"/>
      <c r="AA4869"/>
    </row>
    <row r="4870" spans="16:27" x14ac:dyDescent="0.3">
      <c r="P4870"/>
      <c r="AA4870"/>
    </row>
    <row r="4871" spans="16:27" x14ac:dyDescent="0.3">
      <c r="P4871"/>
      <c r="AA4871"/>
    </row>
    <row r="4872" spans="16:27" x14ac:dyDescent="0.3">
      <c r="P4872"/>
      <c r="AA4872"/>
    </row>
    <row r="4873" spans="16:27" x14ac:dyDescent="0.3">
      <c r="P4873"/>
      <c r="AA4873"/>
    </row>
    <row r="4874" spans="16:27" x14ac:dyDescent="0.3">
      <c r="P4874"/>
      <c r="AA4874"/>
    </row>
    <row r="4875" spans="16:27" x14ac:dyDescent="0.3">
      <c r="P4875"/>
      <c r="AA4875"/>
    </row>
    <row r="4876" spans="16:27" x14ac:dyDescent="0.3">
      <c r="P4876"/>
      <c r="AA4876"/>
    </row>
    <row r="4877" spans="16:27" x14ac:dyDescent="0.3">
      <c r="P4877"/>
      <c r="AA4877"/>
    </row>
    <row r="4878" spans="16:27" x14ac:dyDescent="0.3">
      <c r="P4878"/>
      <c r="AA4878"/>
    </row>
    <row r="4879" spans="16:27" x14ac:dyDescent="0.3">
      <c r="P4879"/>
      <c r="AA4879"/>
    </row>
    <row r="4880" spans="16:27" x14ac:dyDescent="0.3">
      <c r="P4880"/>
      <c r="AA4880"/>
    </row>
    <row r="4881" spans="16:27" x14ac:dyDescent="0.3">
      <c r="P4881"/>
      <c r="AA4881"/>
    </row>
    <row r="4882" spans="16:27" x14ac:dyDescent="0.3">
      <c r="P4882"/>
      <c r="AA4882"/>
    </row>
    <row r="4883" spans="16:27" x14ac:dyDescent="0.3">
      <c r="P4883"/>
      <c r="AA4883"/>
    </row>
    <row r="4884" spans="16:27" x14ac:dyDescent="0.3">
      <c r="P4884"/>
      <c r="AA4884"/>
    </row>
    <row r="4885" spans="16:27" x14ac:dyDescent="0.3">
      <c r="P4885"/>
      <c r="AA4885"/>
    </row>
    <row r="4886" spans="16:27" x14ac:dyDescent="0.3">
      <c r="P4886"/>
      <c r="AA4886"/>
    </row>
    <row r="4887" spans="16:27" x14ac:dyDescent="0.3">
      <c r="P4887"/>
      <c r="AA4887"/>
    </row>
    <row r="4888" spans="16:27" x14ac:dyDescent="0.3">
      <c r="P4888"/>
      <c r="AA4888"/>
    </row>
    <row r="4889" spans="16:27" x14ac:dyDescent="0.3">
      <c r="P4889"/>
      <c r="AA4889"/>
    </row>
    <row r="4890" spans="16:27" x14ac:dyDescent="0.3">
      <c r="P4890"/>
      <c r="AA4890"/>
    </row>
    <row r="4891" spans="16:27" x14ac:dyDescent="0.3">
      <c r="P4891"/>
      <c r="AA4891"/>
    </row>
    <row r="4892" spans="16:27" x14ac:dyDescent="0.3">
      <c r="P4892"/>
      <c r="AA4892"/>
    </row>
    <row r="4893" spans="16:27" x14ac:dyDescent="0.3">
      <c r="P4893"/>
      <c r="AA4893"/>
    </row>
    <row r="4894" spans="16:27" x14ac:dyDescent="0.3">
      <c r="P4894"/>
      <c r="AA4894"/>
    </row>
    <row r="4895" spans="16:27" x14ac:dyDescent="0.3">
      <c r="P4895"/>
      <c r="AA4895"/>
    </row>
    <row r="4896" spans="16:27" x14ac:dyDescent="0.3">
      <c r="P4896"/>
      <c r="AA4896"/>
    </row>
    <row r="4897" spans="16:27" x14ac:dyDescent="0.3">
      <c r="P4897"/>
      <c r="AA4897"/>
    </row>
    <row r="4898" spans="16:27" x14ac:dyDescent="0.3">
      <c r="P4898"/>
      <c r="AA4898"/>
    </row>
    <row r="4899" spans="16:27" x14ac:dyDescent="0.3">
      <c r="P4899"/>
      <c r="AA4899"/>
    </row>
    <row r="4900" spans="16:27" x14ac:dyDescent="0.3">
      <c r="P4900"/>
      <c r="AA4900"/>
    </row>
    <row r="4901" spans="16:27" x14ac:dyDescent="0.3">
      <c r="P4901"/>
      <c r="AA4901"/>
    </row>
    <row r="4902" spans="16:27" x14ac:dyDescent="0.3">
      <c r="P4902"/>
      <c r="AA4902"/>
    </row>
    <row r="4903" spans="16:27" x14ac:dyDescent="0.3">
      <c r="P4903"/>
      <c r="AA4903"/>
    </row>
    <row r="4904" spans="16:27" x14ac:dyDescent="0.3">
      <c r="P4904"/>
      <c r="AA4904"/>
    </row>
    <row r="4905" spans="16:27" x14ac:dyDescent="0.3">
      <c r="P4905"/>
      <c r="AA4905"/>
    </row>
    <row r="4906" spans="16:27" x14ac:dyDescent="0.3">
      <c r="P4906"/>
      <c r="AA4906"/>
    </row>
    <row r="4907" spans="16:27" x14ac:dyDescent="0.3">
      <c r="P4907"/>
      <c r="AA4907"/>
    </row>
    <row r="4908" spans="16:27" x14ac:dyDescent="0.3">
      <c r="P4908"/>
      <c r="AA4908"/>
    </row>
    <row r="4909" spans="16:27" x14ac:dyDescent="0.3">
      <c r="P4909"/>
      <c r="AA4909"/>
    </row>
    <row r="4910" spans="16:27" x14ac:dyDescent="0.3">
      <c r="P4910"/>
      <c r="AA4910"/>
    </row>
    <row r="4911" spans="16:27" x14ac:dyDescent="0.3">
      <c r="P4911"/>
      <c r="AA4911"/>
    </row>
    <row r="4912" spans="16:27" x14ac:dyDescent="0.3">
      <c r="P4912"/>
      <c r="AA4912"/>
    </row>
    <row r="4913" spans="16:27" x14ac:dyDescent="0.3">
      <c r="P4913"/>
      <c r="AA4913"/>
    </row>
    <row r="4914" spans="16:27" x14ac:dyDescent="0.3">
      <c r="P4914"/>
      <c r="AA4914"/>
    </row>
    <row r="4915" spans="16:27" x14ac:dyDescent="0.3">
      <c r="P4915"/>
      <c r="AA4915"/>
    </row>
    <row r="4916" spans="16:27" x14ac:dyDescent="0.3">
      <c r="P4916"/>
      <c r="AA4916"/>
    </row>
    <row r="4917" spans="16:27" x14ac:dyDescent="0.3">
      <c r="P4917"/>
      <c r="AA4917"/>
    </row>
    <row r="4918" spans="16:27" x14ac:dyDescent="0.3">
      <c r="P4918"/>
      <c r="AA4918"/>
    </row>
    <row r="4919" spans="16:27" x14ac:dyDescent="0.3">
      <c r="P4919"/>
      <c r="AA4919"/>
    </row>
    <row r="4920" spans="16:27" x14ac:dyDescent="0.3">
      <c r="P4920"/>
      <c r="AA4920"/>
    </row>
    <row r="4921" spans="16:27" x14ac:dyDescent="0.3">
      <c r="P4921"/>
      <c r="AA4921"/>
    </row>
    <row r="4922" spans="16:27" x14ac:dyDescent="0.3">
      <c r="P4922"/>
      <c r="AA4922"/>
    </row>
    <row r="4923" spans="16:27" x14ac:dyDescent="0.3">
      <c r="P4923"/>
      <c r="AA4923"/>
    </row>
    <row r="4924" spans="16:27" x14ac:dyDescent="0.3">
      <c r="P4924"/>
      <c r="AA4924"/>
    </row>
    <row r="4925" spans="16:27" x14ac:dyDescent="0.3">
      <c r="P4925"/>
      <c r="AA4925"/>
    </row>
    <row r="4926" spans="16:27" x14ac:dyDescent="0.3">
      <c r="P4926"/>
      <c r="AA4926"/>
    </row>
    <row r="4927" spans="16:27" x14ac:dyDescent="0.3">
      <c r="P4927"/>
      <c r="AA4927"/>
    </row>
    <row r="4928" spans="16:27" x14ac:dyDescent="0.3">
      <c r="P4928"/>
      <c r="AA4928"/>
    </row>
    <row r="4929" spans="16:27" x14ac:dyDescent="0.3">
      <c r="P4929"/>
      <c r="AA4929"/>
    </row>
    <row r="4930" spans="16:27" x14ac:dyDescent="0.3">
      <c r="P4930"/>
      <c r="AA4930"/>
    </row>
    <row r="4931" spans="16:27" x14ac:dyDescent="0.3">
      <c r="P4931"/>
      <c r="AA4931"/>
    </row>
    <row r="4932" spans="16:27" x14ac:dyDescent="0.3">
      <c r="P4932"/>
      <c r="AA4932"/>
    </row>
    <row r="4933" spans="16:27" x14ac:dyDescent="0.3">
      <c r="P4933"/>
      <c r="AA4933"/>
    </row>
    <row r="4934" spans="16:27" x14ac:dyDescent="0.3">
      <c r="P4934"/>
      <c r="AA4934"/>
    </row>
    <row r="4935" spans="16:27" x14ac:dyDescent="0.3">
      <c r="P4935"/>
      <c r="AA4935"/>
    </row>
    <row r="4936" spans="16:27" x14ac:dyDescent="0.3">
      <c r="P4936"/>
      <c r="AA4936"/>
    </row>
    <row r="4937" spans="16:27" x14ac:dyDescent="0.3">
      <c r="P4937"/>
      <c r="AA4937"/>
    </row>
    <row r="4938" spans="16:27" x14ac:dyDescent="0.3">
      <c r="P4938"/>
      <c r="AA4938"/>
    </row>
    <row r="4939" spans="16:27" x14ac:dyDescent="0.3">
      <c r="P4939"/>
      <c r="AA4939"/>
    </row>
    <row r="4940" spans="16:27" x14ac:dyDescent="0.3">
      <c r="P4940"/>
      <c r="AA4940"/>
    </row>
    <row r="4941" spans="16:27" x14ac:dyDescent="0.3">
      <c r="P4941"/>
      <c r="AA4941"/>
    </row>
    <row r="4942" spans="16:27" x14ac:dyDescent="0.3">
      <c r="P4942"/>
      <c r="AA4942"/>
    </row>
    <row r="4943" spans="16:27" x14ac:dyDescent="0.3">
      <c r="P4943"/>
      <c r="AA4943"/>
    </row>
    <row r="4944" spans="16:27" x14ac:dyDescent="0.3">
      <c r="P4944"/>
      <c r="AA4944"/>
    </row>
    <row r="4945" spans="16:27" x14ac:dyDescent="0.3">
      <c r="P4945"/>
      <c r="AA4945"/>
    </row>
    <row r="4946" spans="16:27" x14ac:dyDescent="0.3">
      <c r="P4946"/>
      <c r="AA4946"/>
    </row>
    <row r="4947" spans="16:27" x14ac:dyDescent="0.3">
      <c r="P4947"/>
      <c r="AA4947"/>
    </row>
    <row r="4948" spans="16:27" x14ac:dyDescent="0.3">
      <c r="P4948"/>
      <c r="AA4948"/>
    </row>
    <row r="4949" spans="16:27" x14ac:dyDescent="0.3">
      <c r="P4949"/>
      <c r="AA4949"/>
    </row>
    <row r="4950" spans="16:27" x14ac:dyDescent="0.3">
      <c r="P4950"/>
      <c r="AA4950"/>
    </row>
    <row r="4951" spans="16:27" x14ac:dyDescent="0.3">
      <c r="P4951"/>
      <c r="AA4951"/>
    </row>
    <row r="4952" spans="16:27" x14ac:dyDescent="0.3">
      <c r="P4952"/>
      <c r="AA4952"/>
    </row>
    <row r="4953" spans="16:27" x14ac:dyDescent="0.3">
      <c r="P4953"/>
      <c r="AA4953"/>
    </row>
    <row r="4954" spans="16:27" x14ac:dyDescent="0.3">
      <c r="P4954"/>
      <c r="AA4954"/>
    </row>
    <row r="4955" spans="16:27" x14ac:dyDescent="0.3">
      <c r="P4955"/>
      <c r="AA4955"/>
    </row>
    <row r="4956" spans="16:27" x14ac:dyDescent="0.3">
      <c r="P4956"/>
      <c r="AA4956"/>
    </row>
    <row r="4957" spans="16:27" x14ac:dyDescent="0.3">
      <c r="P4957"/>
      <c r="AA4957"/>
    </row>
    <row r="4958" spans="16:27" x14ac:dyDescent="0.3">
      <c r="P4958"/>
      <c r="AA4958"/>
    </row>
    <row r="4959" spans="16:27" x14ac:dyDescent="0.3">
      <c r="P4959"/>
      <c r="AA4959"/>
    </row>
    <row r="4960" spans="16:27" x14ac:dyDescent="0.3">
      <c r="P4960"/>
      <c r="AA4960"/>
    </row>
    <row r="4961" spans="16:27" x14ac:dyDescent="0.3">
      <c r="P4961"/>
      <c r="AA4961"/>
    </row>
    <row r="4962" spans="16:27" x14ac:dyDescent="0.3">
      <c r="P4962"/>
      <c r="AA4962"/>
    </row>
    <row r="4963" spans="16:27" x14ac:dyDescent="0.3">
      <c r="P4963"/>
      <c r="AA4963"/>
    </row>
    <row r="4964" spans="16:27" x14ac:dyDescent="0.3">
      <c r="P4964"/>
      <c r="AA4964"/>
    </row>
    <row r="4965" spans="16:27" x14ac:dyDescent="0.3">
      <c r="P4965"/>
      <c r="AA4965"/>
    </row>
    <row r="4966" spans="16:27" x14ac:dyDescent="0.3">
      <c r="P4966"/>
      <c r="AA4966"/>
    </row>
    <row r="4967" spans="16:27" x14ac:dyDescent="0.3">
      <c r="P4967"/>
      <c r="AA4967"/>
    </row>
    <row r="4968" spans="16:27" x14ac:dyDescent="0.3">
      <c r="P4968"/>
      <c r="AA4968"/>
    </row>
    <row r="4969" spans="16:27" x14ac:dyDescent="0.3">
      <c r="P4969"/>
      <c r="AA4969"/>
    </row>
    <row r="4970" spans="16:27" x14ac:dyDescent="0.3">
      <c r="P4970"/>
      <c r="AA4970"/>
    </row>
    <row r="4971" spans="16:27" x14ac:dyDescent="0.3">
      <c r="P4971"/>
      <c r="AA4971"/>
    </row>
    <row r="4972" spans="16:27" x14ac:dyDescent="0.3">
      <c r="P4972"/>
      <c r="AA4972"/>
    </row>
    <row r="4973" spans="16:27" x14ac:dyDescent="0.3">
      <c r="P4973"/>
      <c r="AA4973"/>
    </row>
    <row r="4974" spans="16:27" x14ac:dyDescent="0.3">
      <c r="P4974"/>
      <c r="AA4974"/>
    </row>
    <row r="4975" spans="16:27" x14ac:dyDescent="0.3">
      <c r="P4975"/>
      <c r="AA4975"/>
    </row>
    <row r="4976" spans="16:27" x14ac:dyDescent="0.3">
      <c r="P4976"/>
      <c r="AA4976"/>
    </row>
    <row r="4977" spans="16:27" x14ac:dyDescent="0.3">
      <c r="P4977"/>
      <c r="AA4977"/>
    </row>
    <row r="4978" spans="16:27" x14ac:dyDescent="0.3">
      <c r="P4978"/>
      <c r="AA4978"/>
    </row>
    <row r="4979" spans="16:27" x14ac:dyDescent="0.3">
      <c r="P4979"/>
      <c r="AA4979"/>
    </row>
    <row r="4980" spans="16:27" x14ac:dyDescent="0.3">
      <c r="P4980"/>
      <c r="AA4980"/>
    </row>
    <row r="4981" spans="16:27" x14ac:dyDescent="0.3">
      <c r="P4981"/>
      <c r="AA4981"/>
    </row>
    <row r="4982" spans="16:27" x14ac:dyDescent="0.3">
      <c r="P4982"/>
      <c r="AA4982"/>
    </row>
    <row r="4983" spans="16:27" x14ac:dyDescent="0.3">
      <c r="P4983"/>
      <c r="AA4983"/>
    </row>
    <row r="4984" spans="16:27" x14ac:dyDescent="0.3">
      <c r="P4984"/>
      <c r="AA4984"/>
    </row>
    <row r="4985" spans="16:27" x14ac:dyDescent="0.3">
      <c r="P4985"/>
      <c r="AA4985"/>
    </row>
    <row r="4986" spans="16:27" x14ac:dyDescent="0.3">
      <c r="P4986"/>
      <c r="AA4986"/>
    </row>
    <row r="4987" spans="16:27" x14ac:dyDescent="0.3">
      <c r="P4987"/>
      <c r="AA4987"/>
    </row>
    <row r="4988" spans="16:27" x14ac:dyDescent="0.3">
      <c r="P4988"/>
      <c r="AA4988"/>
    </row>
    <row r="4989" spans="16:27" x14ac:dyDescent="0.3">
      <c r="P4989"/>
      <c r="AA4989"/>
    </row>
    <row r="4990" spans="16:27" x14ac:dyDescent="0.3">
      <c r="P4990"/>
      <c r="AA4990"/>
    </row>
    <row r="4991" spans="16:27" x14ac:dyDescent="0.3">
      <c r="P4991"/>
      <c r="AA4991"/>
    </row>
    <row r="4992" spans="16:27" x14ac:dyDescent="0.3">
      <c r="P4992"/>
      <c r="AA4992"/>
    </row>
    <row r="4993" spans="16:27" x14ac:dyDescent="0.3">
      <c r="P4993"/>
      <c r="AA4993"/>
    </row>
    <row r="4994" spans="16:27" x14ac:dyDescent="0.3">
      <c r="P4994"/>
      <c r="AA4994"/>
    </row>
    <row r="4995" spans="16:27" x14ac:dyDescent="0.3">
      <c r="P4995"/>
      <c r="AA4995"/>
    </row>
    <row r="4996" spans="16:27" x14ac:dyDescent="0.3">
      <c r="P4996"/>
      <c r="AA4996"/>
    </row>
    <row r="4997" spans="16:27" x14ac:dyDescent="0.3">
      <c r="P4997"/>
      <c r="AA4997"/>
    </row>
    <row r="4998" spans="16:27" x14ac:dyDescent="0.3">
      <c r="P4998"/>
      <c r="AA4998"/>
    </row>
    <row r="4999" spans="16:27" x14ac:dyDescent="0.3">
      <c r="P4999"/>
      <c r="AA4999"/>
    </row>
    <row r="5000" spans="16:27" x14ac:dyDescent="0.3">
      <c r="P5000"/>
      <c r="AA5000"/>
    </row>
    <row r="5001" spans="16:27" x14ac:dyDescent="0.3">
      <c r="P5001"/>
      <c r="AA5001"/>
    </row>
    <row r="5002" spans="16:27" x14ac:dyDescent="0.3">
      <c r="P5002"/>
      <c r="AA5002"/>
    </row>
    <row r="5003" spans="16:27" x14ac:dyDescent="0.3">
      <c r="P5003"/>
      <c r="AA5003"/>
    </row>
    <row r="5004" spans="16:27" x14ac:dyDescent="0.3">
      <c r="P5004"/>
      <c r="AA5004"/>
    </row>
    <row r="5005" spans="16:27" x14ac:dyDescent="0.3">
      <c r="P5005"/>
      <c r="AA5005"/>
    </row>
    <row r="5006" spans="16:27" x14ac:dyDescent="0.3">
      <c r="P5006"/>
      <c r="AA5006"/>
    </row>
    <row r="5007" spans="16:27" x14ac:dyDescent="0.3">
      <c r="P5007"/>
      <c r="AA5007"/>
    </row>
    <row r="5008" spans="16:27" x14ac:dyDescent="0.3">
      <c r="P5008"/>
      <c r="AA5008"/>
    </row>
    <row r="5009" spans="16:27" x14ac:dyDescent="0.3">
      <c r="P5009"/>
      <c r="AA5009"/>
    </row>
    <row r="5010" spans="16:27" x14ac:dyDescent="0.3">
      <c r="P5010"/>
      <c r="AA5010"/>
    </row>
    <row r="5011" spans="16:27" x14ac:dyDescent="0.3">
      <c r="P5011"/>
      <c r="AA5011"/>
    </row>
    <row r="5012" spans="16:27" x14ac:dyDescent="0.3">
      <c r="P5012"/>
      <c r="AA5012"/>
    </row>
    <row r="5013" spans="16:27" x14ac:dyDescent="0.3">
      <c r="P5013"/>
      <c r="AA5013"/>
    </row>
    <row r="5014" spans="16:27" x14ac:dyDescent="0.3">
      <c r="P5014"/>
      <c r="AA5014"/>
    </row>
    <row r="5015" spans="16:27" x14ac:dyDescent="0.3">
      <c r="P5015"/>
      <c r="AA5015"/>
    </row>
    <row r="5016" spans="16:27" x14ac:dyDescent="0.3">
      <c r="P5016"/>
      <c r="AA5016"/>
    </row>
    <row r="5017" spans="16:27" x14ac:dyDescent="0.3">
      <c r="P5017"/>
      <c r="AA5017"/>
    </row>
    <row r="5018" spans="16:27" x14ac:dyDescent="0.3">
      <c r="P5018"/>
      <c r="AA5018"/>
    </row>
    <row r="5019" spans="16:27" x14ac:dyDescent="0.3">
      <c r="P5019"/>
      <c r="AA5019"/>
    </row>
    <row r="5020" spans="16:27" x14ac:dyDescent="0.3">
      <c r="P5020"/>
      <c r="AA5020"/>
    </row>
    <row r="5021" spans="16:27" x14ac:dyDescent="0.3">
      <c r="P5021"/>
      <c r="AA5021"/>
    </row>
    <row r="5022" spans="16:27" x14ac:dyDescent="0.3">
      <c r="P5022"/>
      <c r="AA5022"/>
    </row>
    <row r="5023" spans="16:27" x14ac:dyDescent="0.3">
      <c r="P5023"/>
      <c r="AA5023"/>
    </row>
    <row r="5024" spans="16:27" x14ac:dyDescent="0.3">
      <c r="P5024"/>
      <c r="AA5024"/>
    </row>
    <row r="5025" spans="16:27" x14ac:dyDescent="0.3">
      <c r="P5025"/>
      <c r="AA5025"/>
    </row>
    <row r="5026" spans="16:27" x14ac:dyDescent="0.3">
      <c r="P5026"/>
      <c r="AA5026"/>
    </row>
    <row r="5027" spans="16:27" x14ac:dyDescent="0.3">
      <c r="P5027"/>
      <c r="AA5027"/>
    </row>
    <row r="5028" spans="16:27" x14ac:dyDescent="0.3">
      <c r="P5028"/>
      <c r="AA5028"/>
    </row>
    <row r="5029" spans="16:27" x14ac:dyDescent="0.3">
      <c r="P5029"/>
      <c r="AA5029"/>
    </row>
    <row r="5030" spans="16:27" x14ac:dyDescent="0.3">
      <c r="P5030"/>
      <c r="AA5030"/>
    </row>
    <row r="5031" spans="16:27" x14ac:dyDescent="0.3">
      <c r="P5031"/>
      <c r="AA5031"/>
    </row>
    <row r="5032" spans="16:27" x14ac:dyDescent="0.3">
      <c r="P5032"/>
      <c r="AA5032"/>
    </row>
    <row r="5033" spans="16:27" x14ac:dyDescent="0.3">
      <c r="P5033"/>
      <c r="AA5033"/>
    </row>
    <row r="5034" spans="16:27" x14ac:dyDescent="0.3">
      <c r="P5034"/>
      <c r="AA5034"/>
    </row>
    <row r="5035" spans="16:27" x14ac:dyDescent="0.3">
      <c r="P5035"/>
      <c r="AA5035"/>
    </row>
    <row r="5036" spans="16:27" x14ac:dyDescent="0.3">
      <c r="P5036"/>
      <c r="AA5036"/>
    </row>
    <row r="5037" spans="16:27" x14ac:dyDescent="0.3">
      <c r="P5037"/>
      <c r="AA5037"/>
    </row>
    <row r="5038" spans="16:27" x14ac:dyDescent="0.3">
      <c r="P5038"/>
      <c r="AA5038"/>
    </row>
    <row r="5039" spans="16:27" x14ac:dyDescent="0.3">
      <c r="P5039"/>
      <c r="AA5039"/>
    </row>
    <row r="5040" spans="16:27" x14ac:dyDescent="0.3">
      <c r="P5040"/>
      <c r="AA5040"/>
    </row>
    <row r="5041" spans="16:27" x14ac:dyDescent="0.3">
      <c r="P5041"/>
      <c r="AA5041"/>
    </row>
    <row r="5042" spans="16:27" x14ac:dyDescent="0.3">
      <c r="P5042"/>
      <c r="AA5042"/>
    </row>
    <row r="5043" spans="16:27" x14ac:dyDescent="0.3">
      <c r="P5043"/>
      <c r="AA5043"/>
    </row>
    <row r="5044" spans="16:27" x14ac:dyDescent="0.3">
      <c r="P5044"/>
      <c r="AA5044"/>
    </row>
    <row r="5045" spans="16:27" x14ac:dyDescent="0.3">
      <c r="P5045"/>
      <c r="AA5045"/>
    </row>
    <row r="5046" spans="16:27" x14ac:dyDescent="0.3">
      <c r="P5046"/>
      <c r="AA5046"/>
    </row>
    <row r="5047" spans="16:27" x14ac:dyDescent="0.3">
      <c r="P5047"/>
      <c r="AA5047"/>
    </row>
    <row r="5048" spans="16:27" x14ac:dyDescent="0.3">
      <c r="P5048"/>
      <c r="AA5048"/>
    </row>
    <row r="5049" spans="16:27" x14ac:dyDescent="0.3">
      <c r="P5049"/>
      <c r="AA5049"/>
    </row>
    <row r="5050" spans="16:27" x14ac:dyDescent="0.3">
      <c r="P5050"/>
      <c r="AA5050"/>
    </row>
    <row r="5051" spans="16:27" x14ac:dyDescent="0.3">
      <c r="P5051"/>
      <c r="AA5051"/>
    </row>
    <row r="5052" spans="16:27" x14ac:dyDescent="0.3">
      <c r="P5052"/>
      <c r="AA5052"/>
    </row>
    <row r="5053" spans="16:27" x14ac:dyDescent="0.3">
      <c r="P5053"/>
      <c r="AA5053"/>
    </row>
    <row r="5054" spans="16:27" x14ac:dyDescent="0.3">
      <c r="P5054"/>
      <c r="AA5054"/>
    </row>
    <row r="5055" spans="16:27" x14ac:dyDescent="0.3">
      <c r="P5055"/>
      <c r="AA5055"/>
    </row>
    <row r="5056" spans="16:27" x14ac:dyDescent="0.3">
      <c r="P5056"/>
      <c r="AA5056"/>
    </row>
    <row r="5057" spans="16:27" x14ac:dyDescent="0.3">
      <c r="P5057"/>
      <c r="AA5057"/>
    </row>
    <row r="5058" spans="16:27" x14ac:dyDescent="0.3">
      <c r="P5058"/>
      <c r="AA5058"/>
    </row>
    <row r="5059" spans="16:27" x14ac:dyDescent="0.3">
      <c r="P5059"/>
      <c r="AA5059"/>
    </row>
    <row r="5060" spans="16:27" x14ac:dyDescent="0.3">
      <c r="P5060"/>
      <c r="AA5060"/>
    </row>
    <row r="5061" spans="16:27" x14ac:dyDescent="0.3">
      <c r="P5061"/>
      <c r="AA5061"/>
    </row>
    <row r="5062" spans="16:27" x14ac:dyDescent="0.3">
      <c r="P5062"/>
      <c r="AA5062"/>
    </row>
    <row r="5063" spans="16:27" x14ac:dyDescent="0.3">
      <c r="P5063"/>
      <c r="AA5063"/>
    </row>
    <row r="5064" spans="16:27" x14ac:dyDescent="0.3">
      <c r="P5064"/>
      <c r="AA5064"/>
    </row>
    <row r="5065" spans="16:27" x14ac:dyDescent="0.3">
      <c r="P5065"/>
      <c r="AA5065"/>
    </row>
    <row r="5066" spans="16:27" x14ac:dyDescent="0.3">
      <c r="P5066"/>
      <c r="AA5066"/>
    </row>
    <row r="5067" spans="16:27" x14ac:dyDescent="0.3">
      <c r="P5067"/>
      <c r="AA5067"/>
    </row>
    <row r="5068" spans="16:27" x14ac:dyDescent="0.3">
      <c r="P5068"/>
      <c r="AA5068"/>
    </row>
    <row r="5069" spans="16:27" x14ac:dyDescent="0.3">
      <c r="P5069"/>
      <c r="AA5069"/>
    </row>
    <row r="5070" spans="16:27" x14ac:dyDescent="0.3">
      <c r="P5070"/>
      <c r="AA5070"/>
    </row>
    <row r="5071" spans="16:27" x14ac:dyDescent="0.3">
      <c r="P5071"/>
      <c r="AA5071"/>
    </row>
    <row r="5072" spans="16:27" x14ac:dyDescent="0.3">
      <c r="P5072"/>
      <c r="AA5072"/>
    </row>
    <row r="5073" spans="16:27" x14ac:dyDescent="0.3">
      <c r="P5073"/>
      <c r="AA5073"/>
    </row>
    <row r="5074" spans="16:27" x14ac:dyDescent="0.3">
      <c r="P5074"/>
      <c r="AA5074"/>
    </row>
    <row r="5075" spans="16:27" x14ac:dyDescent="0.3">
      <c r="P5075"/>
      <c r="AA5075"/>
    </row>
    <row r="5076" spans="16:27" x14ac:dyDescent="0.3">
      <c r="P5076"/>
      <c r="AA5076"/>
    </row>
    <row r="5077" spans="16:27" x14ac:dyDescent="0.3">
      <c r="P5077"/>
      <c r="AA5077"/>
    </row>
    <row r="5078" spans="16:27" x14ac:dyDescent="0.3">
      <c r="P5078"/>
      <c r="AA5078"/>
    </row>
    <row r="5079" spans="16:27" x14ac:dyDescent="0.3">
      <c r="P5079"/>
      <c r="AA5079"/>
    </row>
    <row r="5080" spans="16:27" x14ac:dyDescent="0.3">
      <c r="P5080"/>
      <c r="AA5080"/>
    </row>
    <row r="5081" spans="16:27" x14ac:dyDescent="0.3">
      <c r="P5081"/>
      <c r="AA5081"/>
    </row>
    <row r="5082" spans="16:27" x14ac:dyDescent="0.3">
      <c r="P5082"/>
      <c r="AA5082"/>
    </row>
    <row r="5083" spans="16:27" x14ac:dyDescent="0.3">
      <c r="P5083"/>
      <c r="AA5083"/>
    </row>
    <row r="5084" spans="16:27" x14ac:dyDescent="0.3">
      <c r="P5084"/>
      <c r="AA5084"/>
    </row>
    <row r="5085" spans="16:27" x14ac:dyDescent="0.3">
      <c r="P5085"/>
      <c r="AA5085"/>
    </row>
    <row r="5086" spans="16:27" x14ac:dyDescent="0.3">
      <c r="P5086"/>
      <c r="AA5086"/>
    </row>
    <row r="5087" spans="16:27" x14ac:dyDescent="0.3">
      <c r="P5087"/>
      <c r="AA5087"/>
    </row>
    <row r="5088" spans="16:27" x14ac:dyDescent="0.3">
      <c r="P5088"/>
      <c r="AA5088"/>
    </row>
    <row r="5089" spans="16:27" x14ac:dyDescent="0.3">
      <c r="P5089"/>
      <c r="AA5089"/>
    </row>
    <row r="5090" spans="16:27" x14ac:dyDescent="0.3">
      <c r="P5090"/>
      <c r="AA5090"/>
    </row>
    <row r="5091" spans="16:27" x14ac:dyDescent="0.3">
      <c r="P5091"/>
      <c r="AA5091"/>
    </row>
    <row r="5092" spans="16:27" x14ac:dyDescent="0.3">
      <c r="P5092"/>
      <c r="AA5092"/>
    </row>
    <row r="5093" spans="16:27" x14ac:dyDescent="0.3">
      <c r="P5093"/>
      <c r="AA5093"/>
    </row>
    <row r="5094" spans="16:27" x14ac:dyDescent="0.3">
      <c r="P5094"/>
      <c r="AA5094"/>
    </row>
    <row r="5095" spans="16:27" x14ac:dyDescent="0.3">
      <c r="P5095"/>
      <c r="AA5095"/>
    </row>
    <row r="5096" spans="16:27" x14ac:dyDescent="0.3">
      <c r="P5096"/>
      <c r="AA5096"/>
    </row>
    <row r="5097" spans="16:27" x14ac:dyDescent="0.3">
      <c r="P5097"/>
      <c r="AA5097"/>
    </row>
    <row r="5098" spans="16:27" x14ac:dyDescent="0.3">
      <c r="P5098"/>
      <c r="AA5098"/>
    </row>
    <row r="5099" spans="16:27" x14ac:dyDescent="0.3">
      <c r="P5099"/>
      <c r="AA5099"/>
    </row>
    <row r="5100" spans="16:27" x14ac:dyDescent="0.3">
      <c r="P5100"/>
      <c r="AA5100"/>
    </row>
    <row r="5101" spans="16:27" x14ac:dyDescent="0.3">
      <c r="P5101"/>
      <c r="AA5101"/>
    </row>
    <row r="5102" spans="16:27" x14ac:dyDescent="0.3">
      <c r="P5102"/>
      <c r="AA5102"/>
    </row>
    <row r="5103" spans="16:27" x14ac:dyDescent="0.3">
      <c r="P5103"/>
      <c r="AA5103"/>
    </row>
    <row r="5104" spans="16:27" x14ac:dyDescent="0.3">
      <c r="P5104"/>
      <c r="AA5104"/>
    </row>
    <row r="5105" spans="16:27" x14ac:dyDescent="0.3">
      <c r="P5105"/>
      <c r="AA5105"/>
    </row>
    <row r="5106" spans="16:27" x14ac:dyDescent="0.3">
      <c r="P5106"/>
      <c r="AA5106"/>
    </row>
    <row r="5107" spans="16:27" x14ac:dyDescent="0.3">
      <c r="P5107"/>
      <c r="AA5107"/>
    </row>
    <row r="5108" spans="16:27" x14ac:dyDescent="0.3">
      <c r="P5108"/>
      <c r="AA5108"/>
    </row>
    <row r="5109" spans="16:27" x14ac:dyDescent="0.3">
      <c r="P5109"/>
      <c r="AA5109"/>
    </row>
    <row r="5110" spans="16:27" x14ac:dyDescent="0.3">
      <c r="P5110"/>
      <c r="AA5110"/>
    </row>
    <row r="5111" spans="16:27" x14ac:dyDescent="0.3">
      <c r="P5111"/>
      <c r="AA5111"/>
    </row>
    <row r="5112" spans="16:27" x14ac:dyDescent="0.3">
      <c r="P5112"/>
      <c r="AA5112"/>
    </row>
    <row r="5113" spans="16:27" x14ac:dyDescent="0.3">
      <c r="P5113"/>
      <c r="AA5113"/>
    </row>
    <row r="5114" spans="16:27" x14ac:dyDescent="0.3">
      <c r="P5114"/>
      <c r="AA5114"/>
    </row>
    <row r="5115" spans="16:27" x14ac:dyDescent="0.3">
      <c r="P5115"/>
      <c r="AA5115"/>
    </row>
    <row r="5116" spans="16:27" x14ac:dyDescent="0.3">
      <c r="P5116"/>
      <c r="AA5116"/>
    </row>
    <row r="5117" spans="16:27" x14ac:dyDescent="0.3">
      <c r="P5117"/>
      <c r="AA5117"/>
    </row>
    <row r="5118" spans="16:27" x14ac:dyDescent="0.3">
      <c r="P5118"/>
      <c r="AA5118"/>
    </row>
    <row r="5119" spans="16:27" x14ac:dyDescent="0.3">
      <c r="P5119"/>
      <c r="AA5119"/>
    </row>
    <row r="5120" spans="16:27" x14ac:dyDescent="0.3">
      <c r="P5120"/>
      <c r="AA5120"/>
    </row>
    <row r="5121" spans="16:27" x14ac:dyDescent="0.3">
      <c r="P5121"/>
      <c r="AA5121"/>
    </row>
    <row r="5122" spans="16:27" x14ac:dyDescent="0.3">
      <c r="P5122"/>
      <c r="AA5122"/>
    </row>
    <row r="5123" spans="16:27" x14ac:dyDescent="0.3">
      <c r="P5123"/>
      <c r="AA5123"/>
    </row>
    <row r="5124" spans="16:27" x14ac:dyDescent="0.3">
      <c r="P5124"/>
      <c r="AA5124"/>
    </row>
    <row r="5125" spans="16:27" x14ac:dyDescent="0.3">
      <c r="P5125"/>
      <c r="AA5125"/>
    </row>
    <row r="5126" spans="16:27" x14ac:dyDescent="0.3">
      <c r="P5126"/>
      <c r="AA5126"/>
    </row>
    <row r="5127" spans="16:27" x14ac:dyDescent="0.3">
      <c r="P5127"/>
      <c r="AA5127"/>
    </row>
    <row r="5128" spans="16:27" x14ac:dyDescent="0.3">
      <c r="P5128"/>
      <c r="AA5128"/>
    </row>
    <row r="5129" spans="16:27" x14ac:dyDescent="0.3">
      <c r="P5129"/>
      <c r="AA5129"/>
    </row>
    <row r="5130" spans="16:27" x14ac:dyDescent="0.3">
      <c r="P5130"/>
      <c r="AA5130"/>
    </row>
    <row r="5131" spans="16:27" x14ac:dyDescent="0.3">
      <c r="P5131"/>
      <c r="AA5131"/>
    </row>
    <row r="5132" spans="16:27" x14ac:dyDescent="0.3">
      <c r="P5132"/>
      <c r="AA5132"/>
    </row>
    <row r="5133" spans="16:27" x14ac:dyDescent="0.3">
      <c r="P5133"/>
      <c r="AA5133"/>
    </row>
    <row r="5134" spans="16:27" x14ac:dyDescent="0.3">
      <c r="P5134"/>
      <c r="AA5134"/>
    </row>
    <row r="5135" spans="16:27" x14ac:dyDescent="0.3">
      <c r="P5135"/>
      <c r="AA5135"/>
    </row>
    <row r="5136" spans="16:27" x14ac:dyDescent="0.3">
      <c r="P5136"/>
      <c r="AA5136"/>
    </row>
    <row r="5137" spans="16:27" x14ac:dyDescent="0.3">
      <c r="P5137"/>
      <c r="AA5137"/>
    </row>
    <row r="5138" spans="16:27" x14ac:dyDescent="0.3">
      <c r="P5138"/>
      <c r="AA5138"/>
    </row>
    <row r="5139" spans="16:27" x14ac:dyDescent="0.3">
      <c r="P5139"/>
      <c r="AA5139"/>
    </row>
    <row r="5140" spans="16:27" x14ac:dyDescent="0.3">
      <c r="P5140"/>
      <c r="AA5140"/>
    </row>
    <row r="5141" spans="16:27" x14ac:dyDescent="0.3">
      <c r="P5141"/>
      <c r="AA5141"/>
    </row>
    <row r="5142" spans="16:27" x14ac:dyDescent="0.3">
      <c r="P5142"/>
      <c r="AA5142"/>
    </row>
    <row r="5143" spans="16:27" x14ac:dyDescent="0.3">
      <c r="P5143"/>
      <c r="AA5143"/>
    </row>
    <row r="5144" spans="16:27" x14ac:dyDescent="0.3">
      <c r="P5144"/>
      <c r="AA5144"/>
    </row>
    <row r="5145" spans="16:27" x14ac:dyDescent="0.3">
      <c r="P5145"/>
      <c r="AA5145"/>
    </row>
    <row r="5146" spans="16:27" x14ac:dyDescent="0.3">
      <c r="P5146"/>
      <c r="AA5146"/>
    </row>
    <row r="5147" spans="16:27" x14ac:dyDescent="0.3">
      <c r="P5147"/>
      <c r="AA5147"/>
    </row>
    <row r="5148" spans="16:27" x14ac:dyDescent="0.3">
      <c r="P5148"/>
      <c r="AA5148"/>
    </row>
    <row r="5149" spans="16:27" x14ac:dyDescent="0.3">
      <c r="P5149"/>
      <c r="AA5149"/>
    </row>
    <row r="5150" spans="16:27" x14ac:dyDescent="0.3">
      <c r="P5150"/>
      <c r="AA5150"/>
    </row>
    <row r="5151" spans="16:27" x14ac:dyDescent="0.3">
      <c r="P5151"/>
      <c r="AA5151"/>
    </row>
    <row r="5152" spans="16:27" x14ac:dyDescent="0.3">
      <c r="P5152"/>
      <c r="AA5152"/>
    </row>
    <row r="5153" spans="16:27" x14ac:dyDescent="0.3">
      <c r="P5153"/>
      <c r="AA5153"/>
    </row>
    <row r="5154" spans="16:27" x14ac:dyDescent="0.3">
      <c r="P5154"/>
      <c r="AA5154"/>
    </row>
    <row r="5155" spans="16:27" x14ac:dyDescent="0.3">
      <c r="P5155"/>
      <c r="AA5155"/>
    </row>
    <row r="5156" spans="16:27" x14ac:dyDescent="0.3">
      <c r="P5156"/>
      <c r="AA5156"/>
    </row>
    <row r="5157" spans="16:27" x14ac:dyDescent="0.3">
      <c r="P5157"/>
      <c r="AA5157"/>
    </row>
    <row r="5158" spans="16:27" x14ac:dyDescent="0.3">
      <c r="P5158"/>
      <c r="AA5158"/>
    </row>
    <row r="5159" spans="16:27" x14ac:dyDescent="0.3">
      <c r="P5159"/>
      <c r="AA5159"/>
    </row>
    <row r="5160" spans="16:27" x14ac:dyDescent="0.3">
      <c r="P5160"/>
      <c r="AA5160"/>
    </row>
    <row r="5161" spans="16:27" x14ac:dyDescent="0.3">
      <c r="P5161"/>
      <c r="AA5161"/>
    </row>
    <row r="5162" spans="16:27" x14ac:dyDescent="0.3">
      <c r="P5162"/>
      <c r="AA5162"/>
    </row>
    <row r="5163" spans="16:27" x14ac:dyDescent="0.3">
      <c r="P5163"/>
      <c r="AA5163"/>
    </row>
    <row r="5164" spans="16:27" x14ac:dyDescent="0.3">
      <c r="P5164"/>
      <c r="AA5164"/>
    </row>
    <row r="5165" spans="16:27" x14ac:dyDescent="0.3">
      <c r="P5165"/>
      <c r="AA5165"/>
    </row>
    <row r="5166" spans="16:27" x14ac:dyDescent="0.3">
      <c r="P5166"/>
      <c r="AA5166"/>
    </row>
    <row r="5167" spans="16:27" x14ac:dyDescent="0.3">
      <c r="P5167"/>
      <c r="AA5167"/>
    </row>
    <row r="5168" spans="16:27" x14ac:dyDescent="0.3">
      <c r="P5168"/>
      <c r="AA5168"/>
    </row>
    <row r="5169" spans="16:27" x14ac:dyDescent="0.3">
      <c r="P5169"/>
      <c r="AA5169"/>
    </row>
    <row r="5170" spans="16:27" x14ac:dyDescent="0.3">
      <c r="P5170"/>
      <c r="AA5170"/>
    </row>
    <row r="5171" spans="16:27" x14ac:dyDescent="0.3">
      <c r="P5171"/>
      <c r="AA5171"/>
    </row>
    <row r="5172" spans="16:27" x14ac:dyDescent="0.3">
      <c r="P5172"/>
      <c r="AA5172"/>
    </row>
    <row r="5173" spans="16:27" x14ac:dyDescent="0.3">
      <c r="P5173"/>
      <c r="AA5173"/>
    </row>
    <row r="5174" spans="16:27" x14ac:dyDescent="0.3">
      <c r="P5174"/>
      <c r="AA5174"/>
    </row>
    <row r="5175" spans="16:27" x14ac:dyDescent="0.3">
      <c r="P5175"/>
      <c r="AA5175"/>
    </row>
    <row r="5176" spans="16:27" x14ac:dyDescent="0.3">
      <c r="P5176"/>
      <c r="AA5176"/>
    </row>
    <row r="5177" spans="16:27" x14ac:dyDescent="0.3">
      <c r="P5177"/>
      <c r="AA5177"/>
    </row>
    <row r="5178" spans="16:27" x14ac:dyDescent="0.3">
      <c r="P5178"/>
      <c r="AA5178"/>
    </row>
    <row r="5179" spans="16:27" x14ac:dyDescent="0.3">
      <c r="P5179"/>
      <c r="AA5179"/>
    </row>
    <row r="5180" spans="16:27" x14ac:dyDescent="0.3">
      <c r="P5180"/>
      <c r="AA5180"/>
    </row>
    <row r="5181" spans="16:27" x14ac:dyDescent="0.3">
      <c r="P5181"/>
      <c r="AA5181"/>
    </row>
    <row r="5182" spans="16:27" x14ac:dyDescent="0.3">
      <c r="P5182"/>
      <c r="AA5182"/>
    </row>
    <row r="5183" spans="16:27" x14ac:dyDescent="0.3">
      <c r="P5183"/>
      <c r="AA5183"/>
    </row>
    <row r="5184" spans="16:27" x14ac:dyDescent="0.3">
      <c r="P5184"/>
      <c r="AA5184"/>
    </row>
    <row r="5185" spans="16:27" x14ac:dyDescent="0.3">
      <c r="P5185"/>
      <c r="AA5185"/>
    </row>
    <row r="5186" spans="16:27" x14ac:dyDescent="0.3">
      <c r="P5186"/>
      <c r="AA5186"/>
    </row>
    <row r="5187" spans="16:27" x14ac:dyDescent="0.3">
      <c r="P5187"/>
      <c r="AA5187"/>
    </row>
    <row r="5188" spans="16:27" x14ac:dyDescent="0.3">
      <c r="P5188"/>
      <c r="AA5188"/>
    </row>
    <row r="5189" spans="16:27" x14ac:dyDescent="0.3">
      <c r="P5189"/>
      <c r="AA5189"/>
    </row>
    <row r="5190" spans="16:27" x14ac:dyDescent="0.3">
      <c r="P5190"/>
      <c r="AA5190"/>
    </row>
    <row r="5191" spans="16:27" x14ac:dyDescent="0.3">
      <c r="P5191"/>
      <c r="AA5191"/>
    </row>
    <row r="5192" spans="16:27" x14ac:dyDescent="0.3">
      <c r="P5192"/>
      <c r="AA5192"/>
    </row>
    <row r="5193" spans="16:27" x14ac:dyDescent="0.3">
      <c r="P5193"/>
      <c r="AA5193"/>
    </row>
    <row r="5194" spans="16:27" x14ac:dyDescent="0.3">
      <c r="P5194"/>
      <c r="AA5194"/>
    </row>
    <row r="5195" spans="16:27" x14ac:dyDescent="0.3">
      <c r="P5195"/>
      <c r="AA5195"/>
    </row>
    <row r="5196" spans="16:27" x14ac:dyDescent="0.3">
      <c r="P5196"/>
      <c r="AA5196"/>
    </row>
    <row r="5197" spans="16:27" x14ac:dyDescent="0.3">
      <c r="P5197"/>
      <c r="AA5197"/>
    </row>
    <row r="5198" spans="16:27" x14ac:dyDescent="0.3">
      <c r="P5198"/>
      <c r="AA5198"/>
    </row>
    <row r="5199" spans="16:27" x14ac:dyDescent="0.3">
      <c r="P5199"/>
      <c r="AA5199"/>
    </row>
    <row r="5200" spans="16:27" x14ac:dyDescent="0.3">
      <c r="P5200"/>
      <c r="AA5200"/>
    </row>
    <row r="5201" spans="16:27" x14ac:dyDescent="0.3">
      <c r="P5201"/>
      <c r="AA5201"/>
    </row>
    <row r="5202" spans="16:27" x14ac:dyDescent="0.3">
      <c r="P5202"/>
      <c r="AA5202"/>
    </row>
    <row r="5203" spans="16:27" x14ac:dyDescent="0.3">
      <c r="P5203"/>
      <c r="AA5203"/>
    </row>
    <row r="5204" spans="16:27" x14ac:dyDescent="0.3">
      <c r="P5204"/>
      <c r="AA5204"/>
    </row>
    <row r="5205" spans="16:27" x14ac:dyDescent="0.3">
      <c r="P5205"/>
      <c r="AA5205"/>
    </row>
    <row r="5206" spans="16:27" x14ac:dyDescent="0.3">
      <c r="P5206"/>
      <c r="AA5206"/>
    </row>
    <row r="5207" spans="16:27" x14ac:dyDescent="0.3">
      <c r="P5207"/>
      <c r="AA5207"/>
    </row>
    <row r="5208" spans="16:27" x14ac:dyDescent="0.3">
      <c r="P5208"/>
      <c r="AA5208"/>
    </row>
    <row r="5209" spans="16:27" x14ac:dyDescent="0.3">
      <c r="P5209"/>
      <c r="AA5209"/>
    </row>
    <row r="5210" spans="16:27" x14ac:dyDescent="0.3">
      <c r="P5210"/>
      <c r="AA5210"/>
    </row>
    <row r="5211" spans="16:27" x14ac:dyDescent="0.3">
      <c r="P5211"/>
      <c r="AA5211"/>
    </row>
    <row r="5212" spans="16:27" x14ac:dyDescent="0.3">
      <c r="P5212"/>
      <c r="AA5212"/>
    </row>
    <row r="5213" spans="16:27" x14ac:dyDescent="0.3">
      <c r="P5213"/>
      <c r="AA5213"/>
    </row>
    <row r="5214" spans="16:27" x14ac:dyDescent="0.3">
      <c r="P5214"/>
      <c r="AA5214"/>
    </row>
    <row r="5215" spans="16:27" x14ac:dyDescent="0.3">
      <c r="P5215"/>
      <c r="AA5215"/>
    </row>
    <row r="5216" spans="16:27" x14ac:dyDescent="0.3">
      <c r="P5216"/>
      <c r="AA5216"/>
    </row>
    <row r="5217" spans="16:27" x14ac:dyDescent="0.3">
      <c r="P5217"/>
      <c r="AA5217"/>
    </row>
    <row r="5218" spans="16:27" x14ac:dyDescent="0.3">
      <c r="P5218"/>
      <c r="AA5218"/>
    </row>
    <row r="5219" spans="16:27" x14ac:dyDescent="0.3">
      <c r="P5219"/>
      <c r="AA5219"/>
    </row>
    <row r="5220" spans="16:27" x14ac:dyDescent="0.3">
      <c r="P5220"/>
      <c r="AA5220"/>
    </row>
    <row r="5221" spans="16:27" x14ac:dyDescent="0.3">
      <c r="P5221"/>
      <c r="AA5221"/>
    </row>
    <row r="5222" spans="16:27" x14ac:dyDescent="0.3">
      <c r="P5222"/>
      <c r="AA5222"/>
    </row>
    <row r="5223" spans="16:27" x14ac:dyDescent="0.3">
      <c r="P5223"/>
      <c r="AA5223"/>
    </row>
    <row r="5224" spans="16:27" x14ac:dyDescent="0.3">
      <c r="P5224"/>
      <c r="AA5224"/>
    </row>
    <row r="5225" spans="16:27" x14ac:dyDescent="0.3">
      <c r="P5225"/>
      <c r="AA5225"/>
    </row>
    <row r="5226" spans="16:27" x14ac:dyDescent="0.3">
      <c r="P5226"/>
      <c r="AA5226"/>
    </row>
    <row r="5227" spans="16:27" x14ac:dyDescent="0.3">
      <c r="P5227"/>
      <c r="AA5227"/>
    </row>
    <row r="5228" spans="16:27" x14ac:dyDescent="0.3">
      <c r="P5228"/>
      <c r="AA5228"/>
    </row>
    <row r="5229" spans="16:27" x14ac:dyDescent="0.3">
      <c r="P5229"/>
      <c r="AA5229"/>
    </row>
    <row r="5230" spans="16:27" x14ac:dyDescent="0.3">
      <c r="P5230"/>
      <c r="AA5230"/>
    </row>
    <row r="5231" spans="16:27" x14ac:dyDescent="0.3">
      <c r="P5231"/>
      <c r="AA5231"/>
    </row>
    <row r="5232" spans="16:27" x14ac:dyDescent="0.3">
      <c r="P5232"/>
      <c r="AA5232"/>
    </row>
    <row r="5233" spans="16:27" x14ac:dyDescent="0.3">
      <c r="P5233"/>
      <c r="AA5233"/>
    </row>
    <row r="5234" spans="16:27" x14ac:dyDescent="0.3">
      <c r="P5234"/>
      <c r="AA5234"/>
    </row>
    <row r="5235" spans="16:27" x14ac:dyDescent="0.3">
      <c r="P5235"/>
      <c r="AA5235"/>
    </row>
    <row r="5236" spans="16:27" x14ac:dyDescent="0.3">
      <c r="P5236"/>
      <c r="AA5236"/>
    </row>
    <row r="5237" spans="16:27" x14ac:dyDescent="0.3">
      <c r="P5237"/>
      <c r="AA5237"/>
    </row>
    <row r="5238" spans="16:27" x14ac:dyDescent="0.3">
      <c r="P5238"/>
      <c r="AA5238"/>
    </row>
    <row r="5239" spans="16:27" x14ac:dyDescent="0.3">
      <c r="P5239"/>
      <c r="AA5239"/>
    </row>
    <row r="5240" spans="16:27" x14ac:dyDescent="0.3">
      <c r="P5240"/>
      <c r="AA5240"/>
    </row>
    <row r="5241" spans="16:27" x14ac:dyDescent="0.3">
      <c r="P5241"/>
      <c r="AA5241"/>
    </row>
    <row r="5242" spans="16:27" x14ac:dyDescent="0.3">
      <c r="P5242"/>
      <c r="AA5242"/>
    </row>
    <row r="5243" spans="16:27" x14ac:dyDescent="0.3">
      <c r="P5243"/>
      <c r="AA5243"/>
    </row>
    <row r="5244" spans="16:27" x14ac:dyDescent="0.3">
      <c r="P5244"/>
      <c r="AA5244"/>
    </row>
    <row r="5245" spans="16:27" x14ac:dyDescent="0.3">
      <c r="P5245"/>
      <c r="AA5245"/>
    </row>
    <row r="5246" spans="16:27" x14ac:dyDescent="0.3">
      <c r="P5246"/>
      <c r="AA5246"/>
    </row>
    <row r="5247" spans="16:27" x14ac:dyDescent="0.3">
      <c r="P5247"/>
      <c r="AA5247"/>
    </row>
    <row r="5248" spans="16:27" x14ac:dyDescent="0.3">
      <c r="P5248"/>
      <c r="AA5248"/>
    </row>
    <row r="5249" spans="16:27" x14ac:dyDescent="0.3">
      <c r="P5249"/>
      <c r="AA5249"/>
    </row>
    <row r="5250" spans="16:27" x14ac:dyDescent="0.3">
      <c r="P5250"/>
      <c r="AA5250"/>
    </row>
    <row r="5251" spans="16:27" x14ac:dyDescent="0.3">
      <c r="P5251"/>
      <c r="AA5251"/>
    </row>
    <row r="5252" spans="16:27" x14ac:dyDescent="0.3">
      <c r="P5252"/>
      <c r="AA5252"/>
    </row>
    <row r="5253" spans="16:27" x14ac:dyDescent="0.3">
      <c r="P5253"/>
      <c r="AA5253"/>
    </row>
    <row r="5254" spans="16:27" x14ac:dyDescent="0.3">
      <c r="P5254"/>
      <c r="AA5254"/>
    </row>
    <row r="5255" spans="16:27" x14ac:dyDescent="0.3">
      <c r="P5255"/>
      <c r="AA5255"/>
    </row>
    <row r="5256" spans="16:27" x14ac:dyDescent="0.3">
      <c r="P5256"/>
      <c r="AA5256"/>
    </row>
    <row r="5257" spans="16:27" x14ac:dyDescent="0.3">
      <c r="P5257"/>
      <c r="AA5257"/>
    </row>
    <row r="5258" spans="16:27" x14ac:dyDescent="0.3">
      <c r="P5258"/>
      <c r="AA5258"/>
    </row>
    <row r="5259" spans="16:27" x14ac:dyDescent="0.3">
      <c r="P5259"/>
      <c r="AA5259"/>
    </row>
    <row r="5260" spans="16:27" x14ac:dyDescent="0.3">
      <c r="P5260"/>
      <c r="AA5260"/>
    </row>
    <row r="5261" spans="16:27" x14ac:dyDescent="0.3">
      <c r="P5261"/>
      <c r="AA5261"/>
    </row>
    <row r="5262" spans="16:27" x14ac:dyDescent="0.3">
      <c r="P5262"/>
      <c r="AA5262"/>
    </row>
    <row r="5263" spans="16:27" x14ac:dyDescent="0.3">
      <c r="P5263"/>
      <c r="AA5263"/>
    </row>
    <row r="5264" spans="16:27" x14ac:dyDescent="0.3">
      <c r="P5264"/>
      <c r="AA5264"/>
    </row>
    <row r="5265" spans="16:27" x14ac:dyDescent="0.3">
      <c r="P5265"/>
      <c r="AA5265"/>
    </row>
    <row r="5266" spans="16:27" x14ac:dyDescent="0.3">
      <c r="P5266"/>
      <c r="AA5266"/>
    </row>
    <row r="5267" spans="16:27" x14ac:dyDescent="0.3">
      <c r="P5267"/>
      <c r="AA5267"/>
    </row>
    <row r="5268" spans="16:27" x14ac:dyDescent="0.3">
      <c r="P5268"/>
      <c r="AA5268"/>
    </row>
    <row r="5269" spans="16:27" x14ac:dyDescent="0.3">
      <c r="P5269"/>
      <c r="AA5269"/>
    </row>
    <row r="5270" spans="16:27" x14ac:dyDescent="0.3">
      <c r="P5270"/>
      <c r="AA5270"/>
    </row>
    <row r="5271" spans="16:27" x14ac:dyDescent="0.3">
      <c r="P5271"/>
      <c r="AA5271"/>
    </row>
    <row r="5272" spans="16:27" x14ac:dyDescent="0.3">
      <c r="P5272"/>
      <c r="AA5272"/>
    </row>
    <row r="5273" spans="16:27" x14ac:dyDescent="0.3">
      <c r="P5273"/>
      <c r="AA5273"/>
    </row>
    <row r="5274" spans="16:27" x14ac:dyDescent="0.3">
      <c r="P5274"/>
      <c r="AA5274"/>
    </row>
    <row r="5275" spans="16:27" x14ac:dyDescent="0.3">
      <c r="P5275"/>
      <c r="AA5275"/>
    </row>
    <row r="5276" spans="16:27" x14ac:dyDescent="0.3">
      <c r="P5276"/>
      <c r="AA5276"/>
    </row>
    <row r="5277" spans="16:27" x14ac:dyDescent="0.3">
      <c r="P5277"/>
      <c r="AA5277"/>
    </row>
    <row r="5278" spans="16:27" x14ac:dyDescent="0.3">
      <c r="P5278"/>
      <c r="AA5278"/>
    </row>
    <row r="5279" spans="16:27" x14ac:dyDescent="0.3">
      <c r="P5279"/>
      <c r="AA5279"/>
    </row>
    <row r="5280" spans="16:27" x14ac:dyDescent="0.3">
      <c r="P5280"/>
      <c r="AA5280"/>
    </row>
    <row r="5281" spans="16:27" x14ac:dyDescent="0.3">
      <c r="P5281"/>
      <c r="AA5281"/>
    </row>
    <row r="5282" spans="16:27" x14ac:dyDescent="0.3">
      <c r="P5282"/>
      <c r="AA5282"/>
    </row>
    <row r="5283" spans="16:27" x14ac:dyDescent="0.3">
      <c r="P5283"/>
      <c r="AA5283"/>
    </row>
    <row r="5284" spans="16:27" x14ac:dyDescent="0.3">
      <c r="P5284"/>
      <c r="AA5284"/>
    </row>
    <row r="5285" spans="16:27" x14ac:dyDescent="0.3">
      <c r="P5285"/>
      <c r="AA5285"/>
    </row>
    <row r="5286" spans="16:27" x14ac:dyDescent="0.3">
      <c r="P5286"/>
      <c r="AA5286"/>
    </row>
    <row r="5287" spans="16:27" x14ac:dyDescent="0.3">
      <c r="P5287"/>
      <c r="AA5287"/>
    </row>
    <row r="5288" spans="16:27" x14ac:dyDescent="0.3">
      <c r="P5288"/>
      <c r="AA5288"/>
    </row>
    <row r="5289" spans="16:27" x14ac:dyDescent="0.3">
      <c r="P5289"/>
      <c r="AA5289"/>
    </row>
    <row r="5290" spans="16:27" x14ac:dyDescent="0.3">
      <c r="P5290"/>
      <c r="AA5290"/>
    </row>
    <row r="5291" spans="16:27" x14ac:dyDescent="0.3">
      <c r="P5291"/>
      <c r="AA5291"/>
    </row>
    <row r="5292" spans="16:27" x14ac:dyDescent="0.3">
      <c r="P5292"/>
      <c r="AA5292"/>
    </row>
    <row r="5293" spans="16:27" x14ac:dyDescent="0.3">
      <c r="P5293"/>
      <c r="AA5293"/>
    </row>
    <row r="5294" spans="16:27" x14ac:dyDescent="0.3">
      <c r="P5294"/>
      <c r="AA5294"/>
    </row>
    <row r="5295" spans="16:27" x14ac:dyDescent="0.3">
      <c r="P5295"/>
      <c r="AA5295"/>
    </row>
    <row r="5296" spans="16:27" x14ac:dyDescent="0.3">
      <c r="P5296"/>
      <c r="AA5296"/>
    </row>
    <row r="5297" spans="16:27" x14ac:dyDescent="0.3">
      <c r="P5297"/>
      <c r="AA5297"/>
    </row>
    <row r="5298" spans="16:27" x14ac:dyDescent="0.3">
      <c r="P5298"/>
      <c r="AA5298"/>
    </row>
    <row r="5299" spans="16:27" x14ac:dyDescent="0.3">
      <c r="P5299"/>
      <c r="AA5299"/>
    </row>
    <row r="5300" spans="16:27" x14ac:dyDescent="0.3">
      <c r="P5300"/>
      <c r="AA5300"/>
    </row>
    <row r="5301" spans="16:27" x14ac:dyDescent="0.3">
      <c r="P5301"/>
      <c r="AA5301"/>
    </row>
    <row r="5302" spans="16:27" x14ac:dyDescent="0.3">
      <c r="P5302"/>
      <c r="AA5302"/>
    </row>
    <row r="5303" spans="16:27" x14ac:dyDescent="0.3">
      <c r="P5303"/>
      <c r="AA5303"/>
    </row>
    <row r="5304" spans="16:27" x14ac:dyDescent="0.3">
      <c r="P5304"/>
      <c r="AA5304"/>
    </row>
    <row r="5305" spans="16:27" x14ac:dyDescent="0.3">
      <c r="P5305"/>
      <c r="AA5305"/>
    </row>
    <row r="5306" spans="16:27" x14ac:dyDescent="0.3">
      <c r="P5306"/>
      <c r="AA5306"/>
    </row>
    <row r="5307" spans="16:27" x14ac:dyDescent="0.3">
      <c r="P5307"/>
      <c r="AA5307"/>
    </row>
    <row r="5308" spans="16:27" x14ac:dyDescent="0.3">
      <c r="P5308"/>
      <c r="AA5308"/>
    </row>
    <row r="5309" spans="16:27" x14ac:dyDescent="0.3">
      <c r="P5309"/>
      <c r="AA5309"/>
    </row>
    <row r="5310" spans="16:27" x14ac:dyDescent="0.3">
      <c r="P5310"/>
      <c r="AA5310"/>
    </row>
    <row r="5311" spans="16:27" x14ac:dyDescent="0.3">
      <c r="P5311"/>
      <c r="AA5311"/>
    </row>
    <row r="5312" spans="16:27" x14ac:dyDescent="0.3">
      <c r="P5312"/>
      <c r="AA5312"/>
    </row>
    <row r="5313" spans="16:27" x14ac:dyDescent="0.3">
      <c r="P5313"/>
      <c r="AA5313"/>
    </row>
    <row r="5314" spans="16:27" x14ac:dyDescent="0.3">
      <c r="P5314"/>
      <c r="AA5314"/>
    </row>
    <row r="5315" spans="16:27" x14ac:dyDescent="0.3">
      <c r="P5315"/>
      <c r="AA5315"/>
    </row>
    <row r="5316" spans="16:27" x14ac:dyDescent="0.3">
      <c r="P5316"/>
      <c r="AA5316"/>
    </row>
    <row r="5317" spans="16:27" x14ac:dyDescent="0.3">
      <c r="P5317"/>
      <c r="AA5317"/>
    </row>
    <row r="5318" spans="16:27" x14ac:dyDescent="0.3">
      <c r="P5318"/>
      <c r="AA5318"/>
    </row>
    <row r="5319" spans="16:27" x14ac:dyDescent="0.3">
      <c r="P5319"/>
      <c r="AA5319"/>
    </row>
    <row r="5320" spans="16:27" x14ac:dyDescent="0.3">
      <c r="P5320"/>
      <c r="AA5320"/>
    </row>
    <row r="5321" spans="16:27" x14ac:dyDescent="0.3">
      <c r="P5321"/>
      <c r="AA5321"/>
    </row>
    <row r="5322" spans="16:27" x14ac:dyDescent="0.3">
      <c r="P5322"/>
      <c r="AA5322"/>
    </row>
    <row r="5323" spans="16:27" x14ac:dyDescent="0.3">
      <c r="P5323"/>
      <c r="AA5323"/>
    </row>
    <row r="5324" spans="16:27" x14ac:dyDescent="0.3">
      <c r="P5324"/>
      <c r="AA5324"/>
    </row>
    <row r="5325" spans="16:27" x14ac:dyDescent="0.3">
      <c r="P5325"/>
      <c r="AA5325"/>
    </row>
    <row r="5326" spans="16:27" x14ac:dyDescent="0.3">
      <c r="P5326"/>
      <c r="AA5326"/>
    </row>
    <row r="5327" spans="16:27" x14ac:dyDescent="0.3">
      <c r="P5327"/>
      <c r="AA5327"/>
    </row>
    <row r="5328" spans="16:27" x14ac:dyDescent="0.3">
      <c r="P5328"/>
      <c r="AA5328"/>
    </row>
    <row r="5329" spans="16:27" x14ac:dyDescent="0.3">
      <c r="P5329"/>
      <c r="AA5329"/>
    </row>
    <row r="5330" spans="16:27" x14ac:dyDescent="0.3">
      <c r="P5330"/>
      <c r="AA5330"/>
    </row>
    <row r="5331" spans="16:27" x14ac:dyDescent="0.3">
      <c r="P5331"/>
      <c r="AA5331"/>
    </row>
    <row r="5332" spans="16:27" x14ac:dyDescent="0.3">
      <c r="P5332"/>
      <c r="AA5332"/>
    </row>
    <row r="5333" spans="16:27" x14ac:dyDescent="0.3">
      <c r="P5333"/>
      <c r="AA5333"/>
    </row>
    <row r="5334" spans="16:27" x14ac:dyDescent="0.3">
      <c r="P5334"/>
      <c r="AA5334"/>
    </row>
    <row r="5335" spans="16:27" x14ac:dyDescent="0.3">
      <c r="P5335"/>
      <c r="AA5335"/>
    </row>
    <row r="5336" spans="16:27" x14ac:dyDescent="0.3">
      <c r="P5336"/>
      <c r="AA5336"/>
    </row>
    <row r="5337" spans="16:27" x14ac:dyDescent="0.3">
      <c r="P5337"/>
      <c r="AA5337"/>
    </row>
    <row r="5338" spans="16:27" x14ac:dyDescent="0.3">
      <c r="P5338"/>
      <c r="AA5338"/>
    </row>
    <row r="5339" spans="16:27" x14ac:dyDescent="0.3">
      <c r="P5339"/>
      <c r="AA5339"/>
    </row>
    <row r="5340" spans="16:27" x14ac:dyDescent="0.3">
      <c r="P5340"/>
      <c r="AA5340"/>
    </row>
    <row r="5341" spans="16:27" x14ac:dyDescent="0.3">
      <c r="P5341"/>
      <c r="AA5341"/>
    </row>
    <row r="5342" spans="16:27" x14ac:dyDescent="0.3">
      <c r="P5342"/>
      <c r="AA5342"/>
    </row>
    <row r="5343" spans="16:27" x14ac:dyDescent="0.3">
      <c r="P5343"/>
      <c r="AA5343"/>
    </row>
    <row r="5344" spans="16:27" x14ac:dyDescent="0.3">
      <c r="P5344"/>
      <c r="AA5344"/>
    </row>
    <row r="5345" spans="16:27" x14ac:dyDescent="0.3">
      <c r="P5345"/>
      <c r="AA5345"/>
    </row>
    <row r="5346" spans="16:27" x14ac:dyDescent="0.3">
      <c r="P5346"/>
      <c r="AA5346"/>
    </row>
    <row r="5347" spans="16:27" x14ac:dyDescent="0.3">
      <c r="P5347"/>
      <c r="AA5347"/>
    </row>
    <row r="5348" spans="16:27" x14ac:dyDescent="0.3">
      <c r="P5348"/>
      <c r="AA5348"/>
    </row>
    <row r="5349" spans="16:27" x14ac:dyDescent="0.3">
      <c r="P5349"/>
      <c r="AA5349"/>
    </row>
    <row r="5350" spans="16:27" x14ac:dyDescent="0.3">
      <c r="P5350"/>
      <c r="AA5350"/>
    </row>
    <row r="5351" spans="16:27" x14ac:dyDescent="0.3">
      <c r="P5351"/>
      <c r="AA5351"/>
    </row>
    <row r="5352" spans="16:27" x14ac:dyDescent="0.3">
      <c r="P5352"/>
      <c r="AA5352"/>
    </row>
    <row r="5353" spans="16:27" x14ac:dyDescent="0.3">
      <c r="P5353"/>
      <c r="AA5353"/>
    </row>
    <row r="5354" spans="16:27" x14ac:dyDescent="0.3">
      <c r="P5354"/>
      <c r="AA5354"/>
    </row>
    <row r="5355" spans="16:27" x14ac:dyDescent="0.3">
      <c r="P5355"/>
      <c r="AA5355"/>
    </row>
    <row r="5356" spans="16:27" x14ac:dyDescent="0.3">
      <c r="P5356"/>
      <c r="AA5356"/>
    </row>
    <row r="5357" spans="16:27" x14ac:dyDescent="0.3">
      <c r="P5357"/>
      <c r="AA5357"/>
    </row>
    <row r="5358" spans="16:27" x14ac:dyDescent="0.3">
      <c r="P5358"/>
      <c r="AA5358"/>
    </row>
    <row r="5359" spans="16:27" x14ac:dyDescent="0.3">
      <c r="P5359"/>
      <c r="AA5359"/>
    </row>
    <row r="5360" spans="16:27" x14ac:dyDescent="0.3">
      <c r="P5360"/>
      <c r="AA5360"/>
    </row>
    <row r="5361" spans="16:27" x14ac:dyDescent="0.3">
      <c r="P5361"/>
      <c r="AA5361"/>
    </row>
    <row r="5362" spans="16:27" x14ac:dyDescent="0.3">
      <c r="P5362"/>
      <c r="AA5362"/>
    </row>
    <row r="5363" spans="16:27" x14ac:dyDescent="0.3">
      <c r="P5363"/>
      <c r="AA5363"/>
    </row>
    <row r="5364" spans="16:27" x14ac:dyDescent="0.3">
      <c r="P5364"/>
      <c r="AA5364"/>
    </row>
    <row r="5365" spans="16:27" x14ac:dyDescent="0.3">
      <c r="P5365"/>
      <c r="AA5365"/>
    </row>
    <row r="5366" spans="16:27" x14ac:dyDescent="0.3">
      <c r="P5366"/>
      <c r="AA5366"/>
    </row>
    <row r="5367" spans="16:27" x14ac:dyDescent="0.3">
      <c r="P5367"/>
      <c r="AA5367"/>
    </row>
    <row r="5368" spans="16:27" x14ac:dyDescent="0.3">
      <c r="P5368"/>
      <c r="AA5368"/>
    </row>
    <row r="5369" spans="16:27" x14ac:dyDescent="0.3">
      <c r="P5369"/>
      <c r="AA5369"/>
    </row>
    <row r="5370" spans="16:27" x14ac:dyDescent="0.3">
      <c r="P5370"/>
      <c r="AA5370"/>
    </row>
    <row r="5371" spans="16:27" x14ac:dyDescent="0.3">
      <c r="P5371"/>
      <c r="AA5371"/>
    </row>
    <row r="5372" spans="16:27" x14ac:dyDescent="0.3">
      <c r="P5372"/>
      <c r="AA5372"/>
    </row>
    <row r="5373" spans="16:27" x14ac:dyDescent="0.3">
      <c r="P5373"/>
      <c r="AA5373"/>
    </row>
    <row r="5374" spans="16:27" x14ac:dyDescent="0.3">
      <c r="P5374"/>
      <c r="AA5374"/>
    </row>
    <row r="5375" spans="16:27" x14ac:dyDescent="0.3">
      <c r="P5375"/>
      <c r="AA5375"/>
    </row>
    <row r="5376" spans="16:27" x14ac:dyDescent="0.3">
      <c r="P5376"/>
      <c r="AA5376"/>
    </row>
    <row r="5377" spans="16:27" x14ac:dyDescent="0.3">
      <c r="P5377"/>
      <c r="AA5377"/>
    </row>
    <row r="5378" spans="16:27" x14ac:dyDescent="0.3">
      <c r="P5378"/>
      <c r="AA5378"/>
    </row>
    <row r="5379" spans="16:27" x14ac:dyDescent="0.3">
      <c r="P5379"/>
      <c r="AA5379"/>
    </row>
    <row r="5380" spans="16:27" x14ac:dyDescent="0.3">
      <c r="P5380"/>
      <c r="AA5380"/>
    </row>
    <row r="5381" spans="16:27" x14ac:dyDescent="0.3">
      <c r="P5381"/>
      <c r="AA5381"/>
    </row>
    <row r="5382" spans="16:27" x14ac:dyDescent="0.3">
      <c r="P5382"/>
      <c r="AA5382"/>
    </row>
    <row r="5383" spans="16:27" x14ac:dyDescent="0.3">
      <c r="P5383"/>
      <c r="AA5383"/>
    </row>
    <row r="5384" spans="16:27" x14ac:dyDescent="0.3">
      <c r="P5384"/>
      <c r="AA5384"/>
    </row>
    <row r="5385" spans="16:27" x14ac:dyDescent="0.3">
      <c r="P5385"/>
      <c r="AA5385"/>
    </row>
    <row r="5386" spans="16:27" x14ac:dyDescent="0.3">
      <c r="P5386"/>
      <c r="AA5386"/>
    </row>
    <row r="5387" spans="16:27" x14ac:dyDescent="0.3">
      <c r="P5387"/>
      <c r="AA5387"/>
    </row>
    <row r="5388" spans="16:27" x14ac:dyDescent="0.3">
      <c r="P5388"/>
      <c r="AA5388"/>
    </row>
    <row r="5389" spans="16:27" x14ac:dyDescent="0.3">
      <c r="P5389"/>
      <c r="AA5389"/>
    </row>
    <row r="5390" spans="16:27" x14ac:dyDescent="0.3">
      <c r="P5390"/>
      <c r="AA5390"/>
    </row>
    <row r="5391" spans="16:27" x14ac:dyDescent="0.3">
      <c r="P5391"/>
      <c r="AA5391"/>
    </row>
    <row r="5392" spans="16:27" x14ac:dyDescent="0.3">
      <c r="P5392"/>
      <c r="AA5392"/>
    </row>
    <row r="5393" spans="16:27" x14ac:dyDescent="0.3">
      <c r="P5393"/>
      <c r="AA5393"/>
    </row>
    <row r="5394" spans="16:27" x14ac:dyDescent="0.3">
      <c r="P5394"/>
      <c r="AA5394"/>
    </row>
    <row r="5395" spans="16:27" x14ac:dyDescent="0.3">
      <c r="P5395"/>
      <c r="AA5395"/>
    </row>
    <row r="5396" spans="16:27" x14ac:dyDescent="0.3">
      <c r="P5396"/>
      <c r="AA5396"/>
    </row>
    <row r="5397" spans="16:27" x14ac:dyDescent="0.3">
      <c r="P5397"/>
      <c r="AA5397"/>
    </row>
    <row r="5398" spans="16:27" x14ac:dyDescent="0.3">
      <c r="P5398"/>
      <c r="AA5398"/>
    </row>
    <row r="5399" spans="16:27" x14ac:dyDescent="0.3">
      <c r="P5399"/>
      <c r="AA5399"/>
    </row>
    <row r="5400" spans="16:27" x14ac:dyDescent="0.3">
      <c r="P5400"/>
      <c r="AA5400"/>
    </row>
    <row r="5401" spans="16:27" x14ac:dyDescent="0.3">
      <c r="P5401"/>
      <c r="AA5401"/>
    </row>
    <row r="5402" spans="16:27" x14ac:dyDescent="0.3">
      <c r="P5402"/>
      <c r="AA5402"/>
    </row>
    <row r="5403" spans="16:27" x14ac:dyDescent="0.3">
      <c r="P5403"/>
      <c r="AA5403"/>
    </row>
    <row r="5404" spans="16:27" x14ac:dyDescent="0.3">
      <c r="P5404"/>
      <c r="AA5404"/>
    </row>
    <row r="5405" spans="16:27" x14ac:dyDescent="0.3">
      <c r="P5405"/>
      <c r="AA5405"/>
    </row>
    <row r="5406" spans="16:27" x14ac:dyDescent="0.3">
      <c r="P5406"/>
      <c r="AA5406"/>
    </row>
    <row r="5407" spans="16:27" x14ac:dyDescent="0.3">
      <c r="P5407"/>
      <c r="AA5407"/>
    </row>
    <row r="5408" spans="16:27" x14ac:dyDescent="0.3">
      <c r="P5408"/>
      <c r="AA5408"/>
    </row>
    <row r="5409" spans="16:27" x14ac:dyDescent="0.3">
      <c r="P5409"/>
      <c r="AA5409"/>
    </row>
    <row r="5410" spans="16:27" x14ac:dyDescent="0.3">
      <c r="P5410"/>
      <c r="AA5410"/>
    </row>
    <row r="5411" spans="16:27" x14ac:dyDescent="0.3">
      <c r="P5411"/>
      <c r="AA5411"/>
    </row>
    <row r="5412" spans="16:27" x14ac:dyDescent="0.3">
      <c r="P5412"/>
      <c r="AA5412"/>
    </row>
    <row r="5413" spans="16:27" x14ac:dyDescent="0.3">
      <c r="P5413"/>
      <c r="AA5413"/>
    </row>
    <row r="5414" spans="16:27" x14ac:dyDescent="0.3">
      <c r="P5414"/>
      <c r="AA5414"/>
    </row>
    <row r="5415" spans="16:27" x14ac:dyDescent="0.3">
      <c r="P5415"/>
      <c r="AA5415"/>
    </row>
    <row r="5416" spans="16:27" x14ac:dyDescent="0.3">
      <c r="P5416"/>
      <c r="AA5416"/>
    </row>
    <row r="5417" spans="16:27" x14ac:dyDescent="0.3">
      <c r="P5417"/>
      <c r="AA5417"/>
    </row>
    <row r="5418" spans="16:27" x14ac:dyDescent="0.3">
      <c r="P5418"/>
      <c r="AA5418"/>
    </row>
    <row r="5419" spans="16:27" x14ac:dyDescent="0.3">
      <c r="P5419"/>
      <c r="AA5419"/>
    </row>
    <row r="5420" spans="16:27" x14ac:dyDescent="0.3">
      <c r="P5420"/>
      <c r="AA5420"/>
    </row>
    <row r="5421" spans="16:27" x14ac:dyDescent="0.3">
      <c r="P5421"/>
      <c r="AA5421"/>
    </row>
    <row r="5422" spans="16:27" x14ac:dyDescent="0.3">
      <c r="P5422"/>
      <c r="AA5422"/>
    </row>
    <row r="5423" spans="16:27" x14ac:dyDescent="0.3">
      <c r="P5423"/>
      <c r="AA5423"/>
    </row>
    <row r="5424" spans="16:27" x14ac:dyDescent="0.3">
      <c r="P5424"/>
      <c r="AA5424"/>
    </row>
    <row r="5425" spans="16:27" x14ac:dyDescent="0.3">
      <c r="P5425"/>
      <c r="AA5425"/>
    </row>
    <row r="5426" spans="16:27" x14ac:dyDescent="0.3">
      <c r="P5426"/>
      <c r="AA5426"/>
    </row>
    <row r="5427" spans="16:27" x14ac:dyDescent="0.3">
      <c r="P5427"/>
      <c r="AA5427"/>
    </row>
    <row r="5428" spans="16:27" x14ac:dyDescent="0.3">
      <c r="P5428"/>
      <c r="AA5428"/>
    </row>
    <row r="5429" spans="16:27" x14ac:dyDescent="0.3">
      <c r="P5429"/>
      <c r="AA5429"/>
    </row>
    <row r="5430" spans="16:27" x14ac:dyDescent="0.3">
      <c r="P5430"/>
      <c r="AA5430"/>
    </row>
    <row r="5431" spans="16:27" x14ac:dyDescent="0.3">
      <c r="P5431"/>
      <c r="AA5431"/>
    </row>
    <row r="5432" spans="16:27" x14ac:dyDescent="0.3">
      <c r="P5432"/>
      <c r="AA5432"/>
    </row>
    <row r="5433" spans="16:27" x14ac:dyDescent="0.3">
      <c r="P5433"/>
      <c r="AA5433"/>
    </row>
    <row r="5434" spans="16:27" x14ac:dyDescent="0.3">
      <c r="P5434"/>
      <c r="AA5434"/>
    </row>
    <row r="5435" spans="16:27" x14ac:dyDescent="0.3">
      <c r="P5435"/>
      <c r="AA5435"/>
    </row>
    <row r="5436" spans="16:27" x14ac:dyDescent="0.3">
      <c r="P5436"/>
      <c r="AA5436"/>
    </row>
    <row r="5437" spans="16:27" x14ac:dyDescent="0.3">
      <c r="P5437"/>
      <c r="AA5437"/>
    </row>
    <row r="5438" spans="16:27" x14ac:dyDescent="0.3">
      <c r="P5438"/>
      <c r="AA5438"/>
    </row>
    <row r="5439" spans="16:27" x14ac:dyDescent="0.3">
      <c r="P5439"/>
      <c r="AA5439"/>
    </row>
    <row r="5440" spans="16:27" x14ac:dyDescent="0.3">
      <c r="P5440"/>
      <c r="AA5440"/>
    </row>
    <row r="5441" spans="16:27" x14ac:dyDescent="0.3">
      <c r="P5441"/>
      <c r="AA5441"/>
    </row>
    <row r="5442" spans="16:27" x14ac:dyDescent="0.3">
      <c r="P5442"/>
      <c r="AA5442"/>
    </row>
    <row r="5443" spans="16:27" x14ac:dyDescent="0.3">
      <c r="P5443"/>
      <c r="AA5443"/>
    </row>
    <row r="5444" spans="16:27" x14ac:dyDescent="0.3">
      <c r="P5444"/>
      <c r="AA5444"/>
    </row>
    <row r="5445" spans="16:27" x14ac:dyDescent="0.3">
      <c r="P5445"/>
      <c r="AA5445"/>
    </row>
    <row r="5446" spans="16:27" x14ac:dyDescent="0.3">
      <c r="P5446"/>
      <c r="AA5446"/>
    </row>
    <row r="5447" spans="16:27" x14ac:dyDescent="0.3">
      <c r="P5447"/>
      <c r="AA5447"/>
    </row>
    <row r="5448" spans="16:27" x14ac:dyDescent="0.3">
      <c r="P5448"/>
      <c r="AA5448"/>
    </row>
    <row r="5449" spans="16:27" x14ac:dyDescent="0.3">
      <c r="P5449"/>
      <c r="AA5449"/>
    </row>
    <row r="5450" spans="16:27" x14ac:dyDescent="0.3">
      <c r="P5450"/>
      <c r="AA5450"/>
    </row>
    <row r="5451" spans="16:27" x14ac:dyDescent="0.3">
      <c r="P5451"/>
      <c r="AA5451"/>
    </row>
    <row r="5452" spans="16:27" x14ac:dyDescent="0.3">
      <c r="P5452"/>
      <c r="AA5452"/>
    </row>
    <row r="5453" spans="16:27" x14ac:dyDescent="0.3">
      <c r="P5453"/>
      <c r="AA5453"/>
    </row>
    <row r="5454" spans="16:27" x14ac:dyDescent="0.3">
      <c r="P5454"/>
      <c r="AA5454"/>
    </row>
    <row r="5455" spans="16:27" x14ac:dyDescent="0.3">
      <c r="P5455"/>
      <c r="AA5455"/>
    </row>
    <row r="5456" spans="16:27" x14ac:dyDescent="0.3">
      <c r="P5456"/>
      <c r="AA5456"/>
    </row>
    <row r="5457" spans="16:27" x14ac:dyDescent="0.3">
      <c r="P5457"/>
      <c r="AA5457"/>
    </row>
    <row r="5458" spans="16:27" x14ac:dyDescent="0.3">
      <c r="P5458"/>
      <c r="AA5458"/>
    </row>
    <row r="5459" spans="16:27" x14ac:dyDescent="0.3">
      <c r="P5459"/>
      <c r="AA5459"/>
    </row>
    <row r="5460" spans="16:27" x14ac:dyDescent="0.3">
      <c r="P5460"/>
      <c r="AA5460"/>
    </row>
    <row r="5461" spans="16:27" x14ac:dyDescent="0.3">
      <c r="P5461"/>
      <c r="AA5461"/>
    </row>
    <row r="5462" spans="16:27" x14ac:dyDescent="0.3">
      <c r="P5462"/>
      <c r="AA5462"/>
    </row>
    <row r="5463" spans="16:27" x14ac:dyDescent="0.3">
      <c r="P5463"/>
      <c r="AA5463"/>
    </row>
    <row r="5464" spans="16:27" x14ac:dyDescent="0.3">
      <c r="P5464"/>
      <c r="AA5464"/>
    </row>
    <row r="5465" spans="16:27" x14ac:dyDescent="0.3">
      <c r="P5465"/>
      <c r="AA5465"/>
    </row>
    <row r="5466" spans="16:27" x14ac:dyDescent="0.3">
      <c r="P5466"/>
      <c r="AA5466"/>
    </row>
    <row r="5467" spans="16:27" x14ac:dyDescent="0.3">
      <c r="P5467"/>
      <c r="AA5467"/>
    </row>
    <row r="5468" spans="16:27" x14ac:dyDescent="0.3">
      <c r="P5468"/>
      <c r="AA5468"/>
    </row>
    <row r="5469" spans="16:27" x14ac:dyDescent="0.3">
      <c r="P5469"/>
      <c r="AA5469"/>
    </row>
    <row r="5470" spans="16:27" x14ac:dyDescent="0.3">
      <c r="P5470"/>
      <c r="AA5470"/>
    </row>
    <row r="5471" spans="16:27" x14ac:dyDescent="0.3">
      <c r="P5471"/>
      <c r="AA5471"/>
    </row>
    <row r="5472" spans="16:27" x14ac:dyDescent="0.3">
      <c r="P5472"/>
      <c r="AA5472"/>
    </row>
    <row r="5473" spans="16:27" x14ac:dyDescent="0.3">
      <c r="P5473"/>
      <c r="AA5473"/>
    </row>
    <row r="5474" spans="16:27" x14ac:dyDescent="0.3">
      <c r="P5474"/>
      <c r="AA5474"/>
    </row>
    <row r="5475" spans="16:27" x14ac:dyDescent="0.3">
      <c r="P5475"/>
      <c r="AA5475"/>
    </row>
    <row r="5476" spans="16:27" x14ac:dyDescent="0.3">
      <c r="P5476"/>
      <c r="AA5476"/>
    </row>
    <row r="5477" spans="16:27" x14ac:dyDescent="0.3">
      <c r="P5477"/>
      <c r="AA5477"/>
    </row>
    <row r="5478" spans="16:27" x14ac:dyDescent="0.3">
      <c r="P5478"/>
      <c r="AA5478"/>
    </row>
    <row r="5479" spans="16:27" x14ac:dyDescent="0.3">
      <c r="P5479"/>
      <c r="AA5479"/>
    </row>
    <row r="5480" spans="16:27" x14ac:dyDescent="0.3">
      <c r="P5480"/>
      <c r="AA5480"/>
    </row>
    <row r="5481" spans="16:27" x14ac:dyDescent="0.3">
      <c r="P5481"/>
      <c r="AA5481"/>
    </row>
    <row r="5482" spans="16:27" x14ac:dyDescent="0.3">
      <c r="P5482"/>
      <c r="AA5482"/>
    </row>
    <row r="5483" spans="16:27" x14ac:dyDescent="0.3">
      <c r="P5483"/>
      <c r="AA5483"/>
    </row>
    <row r="5484" spans="16:27" x14ac:dyDescent="0.3">
      <c r="P5484"/>
      <c r="AA5484"/>
    </row>
    <row r="5485" spans="16:27" x14ac:dyDescent="0.3">
      <c r="P5485"/>
      <c r="AA5485"/>
    </row>
    <row r="5486" spans="16:27" x14ac:dyDescent="0.3">
      <c r="P5486"/>
      <c r="AA5486"/>
    </row>
    <row r="5487" spans="16:27" x14ac:dyDescent="0.3">
      <c r="P5487"/>
      <c r="AA5487"/>
    </row>
    <row r="5488" spans="16:27" x14ac:dyDescent="0.3">
      <c r="P5488"/>
      <c r="AA5488"/>
    </row>
    <row r="5489" spans="16:27" x14ac:dyDescent="0.3">
      <c r="P5489"/>
      <c r="AA5489"/>
    </row>
    <row r="5490" spans="16:27" x14ac:dyDescent="0.3">
      <c r="P5490"/>
      <c r="AA5490"/>
    </row>
    <row r="5491" spans="16:27" x14ac:dyDescent="0.3">
      <c r="P5491"/>
      <c r="AA5491"/>
    </row>
    <row r="5492" spans="16:27" x14ac:dyDescent="0.3">
      <c r="P5492"/>
      <c r="AA5492"/>
    </row>
    <row r="5493" spans="16:27" x14ac:dyDescent="0.3">
      <c r="P5493"/>
      <c r="AA5493"/>
    </row>
    <row r="5494" spans="16:27" x14ac:dyDescent="0.3">
      <c r="P5494"/>
      <c r="AA5494"/>
    </row>
    <row r="5495" spans="16:27" x14ac:dyDescent="0.3">
      <c r="P5495"/>
      <c r="AA5495"/>
    </row>
    <row r="5496" spans="16:27" x14ac:dyDescent="0.3">
      <c r="P5496"/>
      <c r="AA5496"/>
    </row>
    <row r="5497" spans="16:27" x14ac:dyDescent="0.3">
      <c r="P5497"/>
      <c r="AA5497"/>
    </row>
    <row r="5498" spans="16:27" x14ac:dyDescent="0.3">
      <c r="P5498"/>
      <c r="AA5498"/>
    </row>
    <row r="5499" spans="16:27" x14ac:dyDescent="0.3">
      <c r="P5499"/>
      <c r="AA5499"/>
    </row>
    <row r="5500" spans="16:27" x14ac:dyDescent="0.3">
      <c r="P5500"/>
      <c r="AA5500"/>
    </row>
    <row r="5501" spans="16:27" x14ac:dyDescent="0.3">
      <c r="P5501"/>
      <c r="AA5501"/>
    </row>
    <row r="5502" spans="16:27" x14ac:dyDescent="0.3">
      <c r="P5502"/>
      <c r="AA5502"/>
    </row>
    <row r="5503" spans="16:27" x14ac:dyDescent="0.3">
      <c r="P5503"/>
      <c r="AA5503"/>
    </row>
    <row r="5504" spans="16:27" x14ac:dyDescent="0.3">
      <c r="P5504"/>
      <c r="AA5504"/>
    </row>
    <row r="5505" spans="16:27" x14ac:dyDescent="0.3">
      <c r="P5505"/>
      <c r="AA5505"/>
    </row>
    <row r="5506" spans="16:27" x14ac:dyDescent="0.3">
      <c r="P5506"/>
      <c r="AA5506"/>
    </row>
    <row r="5507" spans="16:27" x14ac:dyDescent="0.3">
      <c r="P5507"/>
      <c r="AA5507"/>
    </row>
    <row r="5508" spans="16:27" x14ac:dyDescent="0.3">
      <c r="P5508"/>
      <c r="AA5508"/>
    </row>
    <row r="5509" spans="16:27" x14ac:dyDescent="0.3">
      <c r="P5509"/>
      <c r="AA5509"/>
    </row>
    <row r="5510" spans="16:27" x14ac:dyDescent="0.3">
      <c r="P5510"/>
      <c r="AA5510"/>
    </row>
    <row r="5511" spans="16:27" x14ac:dyDescent="0.3">
      <c r="P5511"/>
      <c r="AA5511"/>
    </row>
    <row r="5512" spans="16:27" x14ac:dyDescent="0.3">
      <c r="P5512"/>
      <c r="AA5512"/>
    </row>
    <row r="5513" spans="16:27" x14ac:dyDescent="0.3">
      <c r="P5513"/>
      <c r="AA5513"/>
    </row>
    <row r="5514" spans="16:27" x14ac:dyDescent="0.3">
      <c r="P5514"/>
      <c r="AA5514"/>
    </row>
    <row r="5515" spans="16:27" x14ac:dyDescent="0.3">
      <c r="P5515"/>
      <c r="AA5515"/>
    </row>
    <row r="5516" spans="16:27" x14ac:dyDescent="0.3">
      <c r="P5516"/>
      <c r="AA5516"/>
    </row>
    <row r="5517" spans="16:27" x14ac:dyDescent="0.3">
      <c r="P5517"/>
      <c r="AA5517"/>
    </row>
    <row r="5518" spans="16:27" x14ac:dyDescent="0.3">
      <c r="P5518"/>
      <c r="AA5518"/>
    </row>
    <row r="5519" spans="16:27" x14ac:dyDescent="0.3">
      <c r="P5519"/>
      <c r="AA5519"/>
    </row>
    <row r="5520" spans="16:27" x14ac:dyDescent="0.3">
      <c r="P5520"/>
      <c r="AA5520"/>
    </row>
    <row r="5521" spans="16:27" x14ac:dyDescent="0.3">
      <c r="P5521"/>
      <c r="AA5521"/>
    </row>
    <row r="5522" spans="16:27" x14ac:dyDescent="0.3">
      <c r="P5522"/>
      <c r="AA5522"/>
    </row>
    <row r="5523" spans="16:27" x14ac:dyDescent="0.3">
      <c r="P5523"/>
      <c r="AA5523"/>
    </row>
    <row r="5524" spans="16:27" x14ac:dyDescent="0.3">
      <c r="P5524"/>
      <c r="AA5524"/>
    </row>
    <row r="5525" spans="16:27" x14ac:dyDescent="0.3">
      <c r="P5525"/>
      <c r="AA5525"/>
    </row>
    <row r="5526" spans="16:27" x14ac:dyDescent="0.3">
      <c r="P5526"/>
      <c r="AA5526"/>
    </row>
    <row r="5527" spans="16:27" x14ac:dyDescent="0.3">
      <c r="P5527"/>
      <c r="AA5527"/>
    </row>
    <row r="5528" spans="16:27" x14ac:dyDescent="0.3">
      <c r="P5528"/>
      <c r="AA5528"/>
    </row>
    <row r="5529" spans="16:27" x14ac:dyDescent="0.3">
      <c r="P5529"/>
      <c r="AA5529"/>
    </row>
    <row r="5530" spans="16:27" x14ac:dyDescent="0.3">
      <c r="P5530"/>
      <c r="AA5530"/>
    </row>
    <row r="5531" spans="16:27" x14ac:dyDescent="0.3">
      <c r="P5531"/>
      <c r="AA5531"/>
    </row>
    <row r="5532" spans="16:27" x14ac:dyDescent="0.3">
      <c r="P5532"/>
      <c r="AA5532"/>
    </row>
    <row r="5533" spans="16:27" x14ac:dyDescent="0.3">
      <c r="P5533"/>
      <c r="AA5533"/>
    </row>
    <row r="5534" spans="16:27" x14ac:dyDescent="0.3">
      <c r="P5534"/>
      <c r="AA5534"/>
    </row>
    <row r="5535" spans="16:27" x14ac:dyDescent="0.3">
      <c r="P5535"/>
      <c r="AA5535"/>
    </row>
    <row r="5536" spans="16:27" x14ac:dyDescent="0.3">
      <c r="P5536"/>
      <c r="AA5536"/>
    </row>
    <row r="5537" spans="16:27" x14ac:dyDescent="0.3">
      <c r="P5537"/>
      <c r="AA5537"/>
    </row>
    <row r="5538" spans="16:27" x14ac:dyDescent="0.3">
      <c r="P5538"/>
      <c r="AA5538"/>
    </row>
    <row r="5539" spans="16:27" x14ac:dyDescent="0.3">
      <c r="P5539"/>
      <c r="AA5539"/>
    </row>
    <row r="5540" spans="16:27" x14ac:dyDescent="0.3">
      <c r="P5540"/>
      <c r="AA5540"/>
    </row>
    <row r="5541" spans="16:27" x14ac:dyDescent="0.3">
      <c r="P5541"/>
      <c r="AA5541"/>
    </row>
    <row r="5542" spans="16:27" x14ac:dyDescent="0.3">
      <c r="P5542"/>
      <c r="AA5542"/>
    </row>
    <row r="5543" spans="16:27" x14ac:dyDescent="0.3">
      <c r="P5543"/>
      <c r="AA5543"/>
    </row>
    <row r="5544" spans="16:27" x14ac:dyDescent="0.3">
      <c r="P5544"/>
      <c r="AA5544"/>
    </row>
    <row r="5545" spans="16:27" x14ac:dyDescent="0.3">
      <c r="P5545"/>
      <c r="AA5545"/>
    </row>
    <row r="5546" spans="16:27" x14ac:dyDescent="0.3">
      <c r="P5546"/>
      <c r="AA5546"/>
    </row>
    <row r="5547" spans="16:27" x14ac:dyDescent="0.3">
      <c r="P5547"/>
      <c r="AA5547"/>
    </row>
    <row r="5548" spans="16:27" x14ac:dyDescent="0.3">
      <c r="P5548"/>
      <c r="AA5548"/>
    </row>
    <row r="5549" spans="16:27" x14ac:dyDescent="0.3">
      <c r="P5549"/>
      <c r="AA5549"/>
    </row>
    <row r="5550" spans="16:27" x14ac:dyDescent="0.3">
      <c r="P5550"/>
      <c r="AA5550"/>
    </row>
    <row r="5551" spans="16:27" x14ac:dyDescent="0.3">
      <c r="P5551"/>
      <c r="AA5551"/>
    </row>
    <row r="5552" spans="16:27" x14ac:dyDescent="0.3">
      <c r="P5552"/>
      <c r="AA5552"/>
    </row>
    <row r="5553" spans="16:27" x14ac:dyDescent="0.3">
      <c r="P5553"/>
      <c r="AA5553"/>
    </row>
    <row r="5554" spans="16:27" x14ac:dyDescent="0.3">
      <c r="P5554"/>
      <c r="AA5554"/>
    </row>
    <row r="5555" spans="16:27" x14ac:dyDescent="0.3">
      <c r="P5555"/>
      <c r="AA5555"/>
    </row>
    <row r="5556" spans="16:27" x14ac:dyDescent="0.3">
      <c r="P5556"/>
      <c r="AA5556"/>
    </row>
    <row r="5557" spans="16:27" x14ac:dyDescent="0.3">
      <c r="P5557"/>
      <c r="AA5557"/>
    </row>
    <row r="5558" spans="16:27" x14ac:dyDescent="0.3">
      <c r="P5558"/>
      <c r="AA5558"/>
    </row>
    <row r="5559" spans="16:27" x14ac:dyDescent="0.3">
      <c r="P5559"/>
      <c r="AA5559"/>
    </row>
    <row r="5560" spans="16:27" x14ac:dyDescent="0.3">
      <c r="P5560"/>
      <c r="AA5560"/>
    </row>
    <row r="5561" spans="16:27" x14ac:dyDescent="0.3">
      <c r="P5561"/>
      <c r="AA5561"/>
    </row>
    <row r="5562" spans="16:27" x14ac:dyDescent="0.3">
      <c r="P5562"/>
      <c r="AA5562"/>
    </row>
    <row r="5563" spans="16:27" x14ac:dyDescent="0.3">
      <c r="P5563"/>
      <c r="AA5563"/>
    </row>
    <row r="5564" spans="16:27" x14ac:dyDescent="0.3">
      <c r="P5564"/>
      <c r="AA5564"/>
    </row>
    <row r="5565" spans="16:27" x14ac:dyDescent="0.3">
      <c r="P5565"/>
      <c r="AA5565"/>
    </row>
    <row r="5566" spans="16:27" x14ac:dyDescent="0.3">
      <c r="P5566"/>
      <c r="AA5566"/>
    </row>
    <row r="5567" spans="16:27" x14ac:dyDescent="0.3">
      <c r="P5567"/>
      <c r="AA5567"/>
    </row>
    <row r="5568" spans="16:27" x14ac:dyDescent="0.3">
      <c r="P5568"/>
      <c r="AA5568"/>
    </row>
    <row r="5569" spans="16:27" x14ac:dyDescent="0.3">
      <c r="P5569"/>
      <c r="AA5569"/>
    </row>
    <row r="5570" spans="16:27" x14ac:dyDescent="0.3">
      <c r="P5570"/>
      <c r="AA5570"/>
    </row>
    <row r="5571" spans="16:27" x14ac:dyDescent="0.3">
      <c r="P5571"/>
      <c r="AA5571"/>
    </row>
    <row r="5572" spans="16:27" x14ac:dyDescent="0.3">
      <c r="P5572"/>
      <c r="AA5572"/>
    </row>
    <row r="5573" spans="16:27" x14ac:dyDescent="0.3">
      <c r="P5573"/>
      <c r="AA5573"/>
    </row>
    <row r="5574" spans="16:27" x14ac:dyDescent="0.3">
      <c r="P5574"/>
      <c r="AA5574"/>
    </row>
    <row r="5575" spans="16:27" x14ac:dyDescent="0.3">
      <c r="P5575"/>
      <c r="AA5575"/>
    </row>
    <row r="5576" spans="16:27" x14ac:dyDescent="0.3">
      <c r="P5576"/>
      <c r="AA5576"/>
    </row>
    <row r="5577" spans="16:27" x14ac:dyDescent="0.3">
      <c r="P5577"/>
      <c r="AA5577"/>
    </row>
    <row r="5578" spans="16:27" x14ac:dyDescent="0.3">
      <c r="P5578"/>
      <c r="AA5578"/>
    </row>
    <row r="5579" spans="16:27" x14ac:dyDescent="0.3">
      <c r="P5579"/>
      <c r="AA5579"/>
    </row>
    <row r="5580" spans="16:27" x14ac:dyDescent="0.3">
      <c r="P5580"/>
      <c r="AA5580"/>
    </row>
    <row r="5581" spans="16:27" x14ac:dyDescent="0.3">
      <c r="P5581"/>
      <c r="AA5581"/>
    </row>
    <row r="5582" spans="16:27" x14ac:dyDescent="0.3">
      <c r="P5582"/>
      <c r="AA5582"/>
    </row>
    <row r="5583" spans="16:27" x14ac:dyDescent="0.3">
      <c r="P5583"/>
      <c r="AA5583"/>
    </row>
    <row r="5584" spans="16:27" x14ac:dyDescent="0.3">
      <c r="P5584"/>
      <c r="AA5584"/>
    </row>
    <row r="5585" spans="16:27" x14ac:dyDescent="0.3">
      <c r="P5585"/>
      <c r="AA5585"/>
    </row>
    <row r="5586" spans="16:27" x14ac:dyDescent="0.3">
      <c r="P5586"/>
      <c r="AA5586"/>
    </row>
    <row r="5587" spans="16:27" x14ac:dyDescent="0.3">
      <c r="P5587"/>
      <c r="AA5587"/>
    </row>
    <row r="5588" spans="16:27" x14ac:dyDescent="0.3">
      <c r="P5588"/>
      <c r="AA5588"/>
    </row>
    <row r="5589" spans="16:27" x14ac:dyDescent="0.3">
      <c r="P5589"/>
      <c r="AA5589"/>
    </row>
    <row r="5590" spans="16:27" x14ac:dyDescent="0.3">
      <c r="P5590"/>
      <c r="AA5590"/>
    </row>
    <row r="5591" spans="16:27" x14ac:dyDescent="0.3">
      <c r="P5591"/>
      <c r="AA5591"/>
    </row>
    <row r="5592" spans="16:27" x14ac:dyDescent="0.3">
      <c r="P5592"/>
      <c r="AA5592"/>
    </row>
    <row r="5593" spans="16:27" x14ac:dyDescent="0.3">
      <c r="P5593"/>
      <c r="AA5593"/>
    </row>
    <row r="5594" spans="16:27" x14ac:dyDescent="0.3">
      <c r="P5594"/>
      <c r="AA5594"/>
    </row>
    <row r="5595" spans="16:27" x14ac:dyDescent="0.3">
      <c r="P5595"/>
      <c r="AA5595"/>
    </row>
    <row r="5596" spans="16:27" x14ac:dyDescent="0.3">
      <c r="P5596"/>
      <c r="AA5596"/>
    </row>
    <row r="5597" spans="16:27" x14ac:dyDescent="0.3">
      <c r="P5597"/>
      <c r="AA5597"/>
    </row>
    <row r="5598" spans="16:27" x14ac:dyDescent="0.3">
      <c r="P5598"/>
      <c r="AA5598"/>
    </row>
    <row r="5599" spans="16:27" x14ac:dyDescent="0.3">
      <c r="P5599"/>
      <c r="AA5599"/>
    </row>
    <row r="5600" spans="16:27" x14ac:dyDescent="0.3">
      <c r="P5600"/>
      <c r="AA5600"/>
    </row>
    <row r="5601" spans="16:27" x14ac:dyDescent="0.3">
      <c r="P5601"/>
      <c r="AA5601"/>
    </row>
    <row r="5602" spans="16:27" x14ac:dyDescent="0.3">
      <c r="P5602"/>
      <c r="AA5602"/>
    </row>
    <row r="5603" spans="16:27" x14ac:dyDescent="0.3">
      <c r="P5603"/>
      <c r="AA5603"/>
    </row>
    <row r="5604" spans="16:27" x14ac:dyDescent="0.3">
      <c r="P5604"/>
      <c r="AA5604"/>
    </row>
    <row r="5605" spans="16:27" x14ac:dyDescent="0.3">
      <c r="P5605"/>
      <c r="AA5605"/>
    </row>
    <row r="5606" spans="16:27" x14ac:dyDescent="0.3">
      <c r="P5606"/>
      <c r="AA5606"/>
    </row>
    <row r="5607" spans="16:27" x14ac:dyDescent="0.3">
      <c r="P5607"/>
      <c r="AA5607"/>
    </row>
    <row r="5608" spans="16:27" x14ac:dyDescent="0.3">
      <c r="P5608"/>
      <c r="AA5608"/>
    </row>
    <row r="5609" spans="16:27" x14ac:dyDescent="0.3">
      <c r="P5609"/>
      <c r="AA5609"/>
    </row>
    <row r="5610" spans="16:27" x14ac:dyDescent="0.3">
      <c r="P5610"/>
      <c r="AA5610"/>
    </row>
    <row r="5611" spans="16:27" x14ac:dyDescent="0.3">
      <c r="P5611"/>
      <c r="AA5611"/>
    </row>
    <row r="5612" spans="16:27" x14ac:dyDescent="0.3">
      <c r="P5612"/>
      <c r="AA5612"/>
    </row>
    <row r="5613" spans="16:27" x14ac:dyDescent="0.3">
      <c r="P5613"/>
      <c r="AA5613"/>
    </row>
    <row r="5614" spans="16:27" x14ac:dyDescent="0.3">
      <c r="P5614"/>
      <c r="AA5614"/>
    </row>
    <row r="5615" spans="16:27" x14ac:dyDescent="0.3">
      <c r="P5615"/>
      <c r="AA5615"/>
    </row>
    <row r="5616" spans="16:27" x14ac:dyDescent="0.3">
      <c r="P5616"/>
      <c r="AA5616"/>
    </row>
    <row r="5617" spans="16:27" x14ac:dyDescent="0.3">
      <c r="P5617"/>
      <c r="AA5617"/>
    </row>
    <row r="5618" spans="16:27" x14ac:dyDescent="0.3">
      <c r="P5618"/>
      <c r="AA5618"/>
    </row>
    <row r="5619" spans="16:27" x14ac:dyDescent="0.3">
      <c r="P5619"/>
      <c r="AA5619"/>
    </row>
    <row r="5620" spans="16:27" x14ac:dyDescent="0.3">
      <c r="P5620"/>
      <c r="AA5620"/>
    </row>
    <row r="5621" spans="16:27" x14ac:dyDescent="0.3">
      <c r="P5621"/>
      <c r="AA5621"/>
    </row>
    <row r="5622" spans="16:27" x14ac:dyDescent="0.3">
      <c r="P5622"/>
      <c r="AA5622"/>
    </row>
    <row r="5623" spans="16:27" x14ac:dyDescent="0.3">
      <c r="P5623"/>
      <c r="AA5623"/>
    </row>
    <row r="5624" spans="16:27" x14ac:dyDescent="0.3">
      <c r="P5624"/>
      <c r="AA5624"/>
    </row>
    <row r="5625" spans="16:27" x14ac:dyDescent="0.3">
      <c r="P5625"/>
      <c r="AA5625"/>
    </row>
    <row r="5626" spans="16:27" x14ac:dyDescent="0.3">
      <c r="P5626"/>
      <c r="AA5626"/>
    </row>
    <row r="5627" spans="16:27" x14ac:dyDescent="0.3">
      <c r="P5627"/>
      <c r="AA5627"/>
    </row>
    <row r="5628" spans="16:27" x14ac:dyDescent="0.3">
      <c r="P5628"/>
      <c r="AA5628"/>
    </row>
    <row r="5629" spans="16:27" x14ac:dyDescent="0.3">
      <c r="P5629"/>
      <c r="AA5629"/>
    </row>
    <row r="5630" spans="16:27" x14ac:dyDescent="0.3">
      <c r="P5630"/>
      <c r="AA5630"/>
    </row>
    <row r="5631" spans="16:27" x14ac:dyDescent="0.3">
      <c r="P5631"/>
      <c r="AA5631"/>
    </row>
    <row r="5632" spans="16:27" x14ac:dyDescent="0.3">
      <c r="P5632"/>
      <c r="AA5632"/>
    </row>
    <row r="5633" spans="16:27" x14ac:dyDescent="0.3">
      <c r="P5633"/>
      <c r="AA5633"/>
    </row>
    <row r="5634" spans="16:27" x14ac:dyDescent="0.3">
      <c r="P5634"/>
      <c r="AA5634"/>
    </row>
    <row r="5635" spans="16:27" x14ac:dyDescent="0.3">
      <c r="P5635"/>
      <c r="AA5635"/>
    </row>
    <row r="5636" spans="16:27" x14ac:dyDescent="0.3">
      <c r="P5636"/>
      <c r="AA5636"/>
    </row>
    <row r="5637" spans="16:27" x14ac:dyDescent="0.3">
      <c r="P5637"/>
      <c r="AA5637"/>
    </row>
    <row r="5638" spans="16:27" x14ac:dyDescent="0.3">
      <c r="P5638"/>
      <c r="AA5638"/>
    </row>
    <row r="5639" spans="16:27" x14ac:dyDescent="0.3">
      <c r="P5639"/>
      <c r="AA5639"/>
    </row>
    <row r="5640" spans="16:27" x14ac:dyDescent="0.3">
      <c r="P5640"/>
      <c r="AA5640"/>
    </row>
    <row r="5641" spans="16:27" x14ac:dyDescent="0.3">
      <c r="P5641"/>
      <c r="AA5641"/>
    </row>
    <row r="5642" spans="16:27" x14ac:dyDescent="0.3">
      <c r="P5642"/>
      <c r="AA5642"/>
    </row>
    <row r="5643" spans="16:27" x14ac:dyDescent="0.3">
      <c r="P5643"/>
      <c r="AA5643"/>
    </row>
    <row r="5644" spans="16:27" x14ac:dyDescent="0.3">
      <c r="P5644"/>
      <c r="AA5644"/>
    </row>
    <row r="5645" spans="16:27" x14ac:dyDescent="0.3">
      <c r="P5645"/>
      <c r="AA5645"/>
    </row>
    <row r="5646" spans="16:27" x14ac:dyDescent="0.3">
      <c r="P5646"/>
      <c r="AA5646"/>
    </row>
    <row r="5647" spans="16:27" x14ac:dyDescent="0.3">
      <c r="P5647"/>
      <c r="AA5647"/>
    </row>
    <row r="5648" spans="16:27" x14ac:dyDescent="0.3">
      <c r="P5648"/>
      <c r="AA5648"/>
    </row>
    <row r="5649" spans="16:27" x14ac:dyDescent="0.3">
      <c r="P5649"/>
      <c r="AA5649"/>
    </row>
    <row r="5650" spans="16:27" x14ac:dyDescent="0.3">
      <c r="P5650"/>
      <c r="AA5650"/>
    </row>
    <row r="5651" spans="16:27" x14ac:dyDescent="0.3">
      <c r="P5651"/>
      <c r="AA5651"/>
    </row>
    <row r="5652" spans="16:27" x14ac:dyDescent="0.3">
      <c r="P5652"/>
      <c r="AA5652"/>
    </row>
    <row r="5653" spans="16:27" x14ac:dyDescent="0.3">
      <c r="P5653"/>
      <c r="AA5653"/>
    </row>
    <row r="5654" spans="16:27" x14ac:dyDescent="0.3">
      <c r="P5654"/>
      <c r="AA5654"/>
    </row>
    <row r="5655" spans="16:27" x14ac:dyDescent="0.3">
      <c r="P5655"/>
      <c r="AA5655"/>
    </row>
    <row r="5656" spans="16:27" x14ac:dyDescent="0.3">
      <c r="P5656"/>
      <c r="AA5656"/>
    </row>
    <row r="5657" spans="16:27" x14ac:dyDescent="0.3">
      <c r="P5657"/>
      <c r="AA5657"/>
    </row>
    <row r="5658" spans="16:27" x14ac:dyDescent="0.3">
      <c r="P5658"/>
      <c r="AA5658"/>
    </row>
    <row r="5659" spans="16:27" x14ac:dyDescent="0.3">
      <c r="P5659"/>
      <c r="AA5659"/>
    </row>
    <row r="5660" spans="16:27" x14ac:dyDescent="0.3">
      <c r="P5660"/>
      <c r="AA5660"/>
    </row>
    <row r="5661" spans="16:27" x14ac:dyDescent="0.3">
      <c r="P5661"/>
      <c r="AA5661"/>
    </row>
    <row r="5662" spans="16:27" x14ac:dyDescent="0.3">
      <c r="P5662"/>
      <c r="AA5662"/>
    </row>
    <row r="5663" spans="16:27" x14ac:dyDescent="0.3">
      <c r="P5663"/>
      <c r="AA5663"/>
    </row>
    <row r="5664" spans="16:27" x14ac:dyDescent="0.3">
      <c r="P5664"/>
      <c r="AA5664"/>
    </row>
    <row r="5665" spans="16:27" x14ac:dyDescent="0.3">
      <c r="P5665"/>
      <c r="AA5665"/>
    </row>
    <row r="5666" spans="16:27" x14ac:dyDescent="0.3">
      <c r="P5666"/>
      <c r="AA5666"/>
    </row>
    <row r="5667" spans="16:27" x14ac:dyDescent="0.3">
      <c r="P5667"/>
      <c r="AA5667"/>
    </row>
    <row r="5668" spans="16:27" x14ac:dyDescent="0.3">
      <c r="P5668"/>
      <c r="AA5668"/>
    </row>
    <row r="5669" spans="16:27" x14ac:dyDescent="0.3">
      <c r="P5669"/>
      <c r="AA5669"/>
    </row>
    <row r="5670" spans="16:27" x14ac:dyDescent="0.3">
      <c r="P5670"/>
      <c r="AA5670"/>
    </row>
    <row r="5671" spans="16:27" x14ac:dyDescent="0.3">
      <c r="P5671"/>
      <c r="AA5671"/>
    </row>
    <row r="5672" spans="16:27" x14ac:dyDescent="0.3">
      <c r="P5672"/>
      <c r="AA5672"/>
    </row>
    <row r="5673" spans="16:27" x14ac:dyDescent="0.3">
      <c r="P5673"/>
      <c r="AA5673"/>
    </row>
    <row r="5674" spans="16:27" x14ac:dyDescent="0.3">
      <c r="P5674"/>
      <c r="AA5674"/>
    </row>
    <row r="5675" spans="16:27" x14ac:dyDescent="0.3">
      <c r="P5675"/>
      <c r="AA5675"/>
    </row>
    <row r="5676" spans="16:27" x14ac:dyDescent="0.3">
      <c r="P5676"/>
      <c r="AA5676"/>
    </row>
    <row r="5677" spans="16:27" x14ac:dyDescent="0.3">
      <c r="P5677"/>
      <c r="AA5677"/>
    </row>
    <row r="5678" spans="16:27" x14ac:dyDescent="0.3">
      <c r="P5678"/>
      <c r="AA5678"/>
    </row>
    <row r="5679" spans="16:27" x14ac:dyDescent="0.3">
      <c r="P5679"/>
      <c r="AA5679"/>
    </row>
    <row r="5680" spans="16:27" x14ac:dyDescent="0.3">
      <c r="P5680"/>
      <c r="AA5680"/>
    </row>
    <row r="5681" spans="16:27" x14ac:dyDescent="0.3">
      <c r="P5681"/>
      <c r="AA5681"/>
    </row>
    <row r="5682" spans="16:27" x14ac:dyDescent="0.3">
      <c r="P5682"/>
      <c r="AA5682"/>
    </row>
    <row r="5683" spans="16:27" x14ac:dyDescent="0.3">
      <c r="P5683"/>
      <c r="AA5683"/>
    </row>
    <row r="5684" spans="16:27" x14ac:dyDescent="0.3">
      <c r="P5684"/>
      <c r="AA5684"/>
    </row>
    <row r="5685" spans="16:27" x14ac:dyDescent="0.3">
      <c r="P5685"/>
      <c r="AA5685"/>
    </row>
    <row r="5686" spans="16:27" x14ac:dyDescent="0.3">
      <c r="P5686"/>
      <c r="AA5686"/>
    </row>
    <row r="5687" spans="16:27" x14ac:dyDescent="0.3">
      <c r="P5687"/>
      <c r="AA5687"/>
    </row>
    <row r="5688" spans="16:27" x14ac:dyDescent="0.3">
      <c r="P5688"/>
      <c r="AA5688"/>
    </row>
    <row r="5689" spans="16:27" x14ac:dyDescent="0.3">
      <c r="P5689"/>
      <c r="AA5689"/>
    </row>
    <row r="5690" spans="16:27" x14ac:dyDescent="0.3">
      <c r="P5690"/>
      <c r="AA5690"/>
    </row>
    <row r="5691" spans="16:27" x14ac:dyDescent="0.3">
      <c r="P5691"/>
      <c r="AA5691"/>
    </row>
    <row r="5692" spans="16:27" x14ac:dyDescent="0.3">
      <c r="P5692"/>
      <c r="AA5692"/>
    </row>
    <row r="5693" spans="16:27" x14ac:dyDescent="0.3">
      <c r="P5693"/>
      <c r="AA5693"/>
    </row>
    <row r="5694" spans="16:27" x14ac:dyDescent="0.3">
      <c r="P5694"/>
      <c r="AA5694"/>
    </row>
    <row r="5695" spans="16:27" x14ac:dyDescent="0.3">
      <c r="P5695"/>
      <c r="AA5695"/>
    </row>
    <row r="5696" spans="16:27" x14ac:dyDescent="0.3">
      <c r="P5696"/>
      <c r="AA5696"/>
    </row>
    <row r="5697" spans="16:27" x14ac:dyDescent="0.3">
      <c r="P5697"/>
      <c r="AA5697"/>
    </row>
    <row r="5698" spans="16:27" x14ac:dyDescent="0.3">
      <c r="P5698"/>
      <c r="AA5698"/>
    </row>
    <row r="5699" spans="16:27" x14ac:dyDescent="0.3">
      <c r="P5699"/>
      <c r="AA5699"/>
    </row>
    <row r="5700" spans="16:27" x14ac:dyDescent="0.3">
      <c r="P5700"/>
      <c r="AA5700"/>
    </row>
    <row r="5701" spans="16:27" x14ac:dyDescent="0.3">
      <c r="P5701"/>
      <c r="AA5701"/>
    </row>
    <row r="5702" spans="16:27" x14ac:dyDescent="0.3">
      <c r="P5702"/>
      <c r="AA5702"/>
    </row>
    <row r="5703" spans="16:27" x14ac:dyDescent="0.3">
      <c r="P5703"/>
      <c r="AA5703"/>
    </row>
    <row r="5704" spans="16:27" x14ac:dyDescent="0.3">
      <c r="P5704"/>
      <c r="AA5704"/>
    </row>
    <row r="5705" spans="16:27" x14ac:dyDescent="0.3">
      <c r="P5705"/>
      <c r="AA5705"/>
    </row>
    <row r="5706" spans="16:27" x14ac:dyDescent="0.3">
      <c r="P5706"/>
      <c r="AA5706"/>
    </row>
    <row r="5707" spans="16:27" x14ac:dyDescent="0.3">
      <c r="P5707"/>
      <c r="AA5707"/>
    </row>
    <row r="5708" spans="16:27" x14ac:dyDescent="0.3">
      <c r="P5708"/>
      <c r="AA5708"/>
    </row>
    <row r="5709" spans="16:27" x14ac:dyDescent="0.3">
      <c r="P5709"/>
      <c r="AA5709"/>
    </row>
    <row r="5710" spans="16:27" x14ac:dyDescent="0.3">
      <c r="P5710"/>
      <c r="AA5710"/>
    </row>
    <row r="5711" spans="16:27" x14ac:dyDescent="0.3">
      <c r="P5711"/>
      <c r="AA5711"/>
    </row>
    <row r="5712" spans="16:27" x14ac:dyDescent="0.3">
      <c r="P5712"/>
      <c r="AA5712"/>
    </row>
    <row r="5713" spans="16:27" x14ac:dyDescent="0.3">
      <c r="P5713"/>
      <c r="AA5713"/>
    </row>
    <row r="5714" spans="16:27" x14ac:dyDescent="0.3">
      <c r="P5714"/>
      <c r="AA5714"/>
    </row>
    <row r="5715" spans="16:27" x14ac:dyDescent="0.3">
      <c r="P5715"/>
      <c r="AA5715"/>
    </row>
    <row r="5716" spans="16:27" x14ac:dyDescent="0.3">
      <c r="P5716"/>
      <c r="AA5716"/>
    </row>
    <row r="5717" spans="16:27" x14ac:dyDescent="0.3">
      <c r="P5717"/>
      <c r="AA5717"/>
    </row>
    <row r="5718" spans="16:27" x14ac:dyDescent="0.3">
      <c r="P5718"/>
      <c r="AA5718"/>
    </row>
    <row r="5719" spans="16:27" x14ac:dyDescent="0.3">
      <c r="P5719"/>
      <c r="AA5719"/>
    </row>
    <row r="5720" spans="16:27" x14ac:dyDescent="0.3">
      <c r="P5720"/>
      <c r="AA5720"/>
    </row>
    <row r="5721" spans="16:27" x14ac:dyDescent="0.3">
      <c r="P5721"/>
      <c r="AA5721"/>
    </row>
    <row r="5722" spans="16:27" x14ac:dyDescent="0.3">
      <c r="P5722"/>
      <c r="AA5722"/>
    </row>
    <row r="5723" spans="16:27" x14ac:dyDescent="0.3">
      <c r="P5723"/>
      <c r="AA5723"/>
    </row>
    <row r="5724" spans="16:27" x14ac:dyDescent="0.3">
      <c r="P5724"/>
      <c r="AA5724"/>
    </row>
    <row r="5725" spans="16:27" x14ac:dyDescent="0.3">
      <c r="P5725"/>
      <c r="AA5725"/>
    </row>
    <row r="5726" spans="16:27" x14ac:dyDescent="0.3">
      <c r="P5726"/>
      <c r="AA5726"/>
    </row>
    <row r="5727" spans="16:27" x14ac:dyDescent="0.3">
      <c r="P5727"/>
      <c r="AA5727"/>
    </row>
    <row r="5728" spans="16:27" x14ac:dyDescent="0.3">
      <c r="P5728"/>
      <c r="AA5728"/>
    </row>
    <row r="5729" spans="16:27" x14ac:dyDescent="0.3">
      <c r="P5729"/>
      <c r="AA5729"/>
    </row>
    <row r="5730" spans="16:27" x14ac:dyDescent="0.3">
      <c r="P5730"/>
      <c r="AA5730"/>
    </row>
    <row r="5731" spans="16:27" x14ac:dyDescent="0.3">
      <c r="P5731"/>
      <c r="AA5731"/>
    </row>
    <row r="5732" spans="16:27" x14ac:dyDescent="0.3">
      <c r="P5732"/>
      <c r="AA5732"/>
    </row>
    <row r="5733" spans="16:27" x14ac:dyDescent="0.3">
      <c r="P5733"/>
      <c r="AA5733"/>
    </row>
    <row r="5734" spans="16:27" x14ac:dyDescent="0.3">
      <c r="P5734"/>
      <c r="AA5734"/>
    </row>
    <row r="5735" spans="16:27" x14ac:dyDescent="0.3">
      <c r="P5735"/>
      <c r="AA5735"/>
    </row>
    <row r="5736" spans="16:27" x14ac:dyDescent="0.3">
      <c r="P5736"/>
      <c r="AA5736"/>
    </row>
    <row r="5737" spans="16:27" x14ac:dyDescent="0.3">
      <c r="P5737"/>
      <c r="AA5737"/>
    </row>
    <row r="5738" spans="16:27" x14ac:dyDescent="0.3">
      <c r="P5738"/>
      <c r="AA5738"/>
    </row>
    <row r="5739" spans="16:27" x14ac:dyDescent="0.3">
      <c r="P5739"/>
      <c r="AA5739"/>
    </row>
    <row r="5740" spans="16:27" x14ac:dyDescent="0.3">
      <c r="P5740"/>
      <c r="AA5740"/>
    </row>
    <row r="5741" spans="16:27" x14ac:dyDescent="0.3">
      <c r="P5741"/>
      <c r="AA5741"/>
    </row>
    <row r="5742" spans="16:27" x14ac:dyDescent="0.3">
      <c r="P5742"/>
      <c r="AA5742"/>
    </row>
    <row r="5743" spans="16:27" x14ac:dyDescent="0.3">
      <c r="P5743"/>
      <c r="AA5743"/>
    </row>
    <row r="5744" spans="16:27" x14ac:dyDescent="0.3">
      <c r="P5744"/>
      <c r="AA5744"/>
    </row>
    <row r="5745" spans="16:27" x14ac:dyDescent="0.3">
      <c r="P5745"/>
      <c r="AA5745"/>
    </row>
    <row r="5746" spans="16:27" x14ac:dyDescent="0.3">
      <c r="P5746"/>
      <c r="AA5746"/>
    </row>
    <row r="5747" spans="16:27" x14ac:dyDescent="0.3">
      <c r="P5747"/>
      <c r="AA5747"/>
    </row>
    <row r="5748" spans="16:27" x14ac:dyDescent="0.3">
      <c r="P5748"/>
      <c r="AA5748"/>
    </row>
    <row r="5749" spans="16:27" x14ac:dyDescent="0.3">
      <c r="P5749"/>
      <c r="AA5749"/>
    </row>
    <row r="5750" spans="16:27" x14ac:dyDescent="0.3">
      <c r="P5750"/>
      <c r="AA5750"/>
    </row>
    <row r="5751" spans="16:27" x14ac:dyDescent="0.3">
      <c r="P5751"/>
      <c r="AA5751"/>
    </row>
    <row r="5752" spans="16:27" x14ac:dyDescent="0.3">
      <c r="P5752"/>
      <c r="AA5752"/>
    </row>
    <row r="5753" spans="16:27" x14ac:dyDescent="0.3">
      <c r="P5753"/>
      <c r="AA5753"/>
    </row>
    <row r="5754" spans="16:27" x14ac:dyDescent="0.3">
      <c r="P5754"/>
      <c r="AA5754"/>
    </row>
    <row r="5755" spans="16:27" x14ac:dyDescent="0.3">
      <c r="P5755"/>
      <c r="AA5755"/>
    </row>
    <row r="5756" spans="16:27" x14ac:dyDescent="0.3">
      <c r="P5756"/>
      <c r="AA5756"/>
    </row>
    <row r="5757" spans="16:27" x14ac:dyDescent="0.3">
      <c r="P5757"/>
      <c r="AA5757"/>
    </row>
    <row r="5758" spans="16:27" x14ac:dyDescent="0.3">
      <c r="P5758"/>
      <c r="AA5758"/>
    </row>
    <row r="5759" spans="16:27" x14ac:dyDescent="0.3">
      <c r="P5759"/>
      <c r="AA5759"/>
    </row>
    <row r="5760" spans="16:27" x14ac:dyDescent="0.3">
      <c r="P5760"/>
      <c r="AA5760"/>
    </row>
    <row r="5761" spans="16:27" x14ac:dyDescent="0.3">
      <c r="P5761"/>
      <c r="AA5761"/>
    </row>
    <row r="5762" spans="16:27" x14ac:dyDescent="0.3">
      <c r="P5762"/>
      <c r="AA5762"/>
    </row>
    <row r="5763" spans="16:27" x14ac:dyDescent="0.3">
      <c r="P5763"/>
      <c r="AA5763"/>
    </row>
    <row r="5764" spans="16:27" x14ac:dyDescent="0.3">
      <c r="P5764"/>
      <c r="AA5764"/>
    </row>
    <row r="5765" spans="16:27" x14ac:dyDescent="0.3">
      <c r="P5765"/>
      <c r="AA5765"/>
    </row>
    <row r="5766" spans="16:27" x14ac:dyDescent="0.3">
      <c r="P5766"/>
      <c r="AA5766"/>
    </row>
    <row r="5767" spans="16:27" x14ac:dyDescent="0.3">
      <c r="P5767"/>
      <c r="AA5767"/>
    </row>
    <row r="5768" spans="16:27" x14ac:dyDescent="0.3">
      <c r="P5768"/>
      <c r="AA5768"/>
    </row>
    <row r="5769" spans="16:27" x14ac:dyDescent="0.3">
      <c r="P5769"/>
      <c r="AA5769"/>
    </row>
    <row r="5770" spans="16:27" x14ac:dyDescent="0.3">
      <c r="P5770"/>
      <c r="AA5770"/>
    </row>
    <row r="5771" spans="16:27" x14ac:dyDescent="0.3">
      <c r="P5771"/>
      <c r="AA5771"/>
    </row>
    <row r="5772" spans="16:27" x14ac:dyDescent="0.3">
      <c r="P5772"/>
      <c r="AA5772"/>
    </row>
    <row r="5773" spans="16:27" x14ac:dyDescent="0.3">
      <c r="P5773"/>
      <c r="AA5773"/>
    </row>
    <row r="5774" spans="16:27" x14ac:dyDescent="0.3">
      <c r="P5774"/>
      <c r="AA5774"/>
    </row>
    <row r="5775" spans="16:27" x14ac:dyDescent="0.3">
      <c r="P5775"/>
      <c r="AA5775"/>
    </row>
    <row r="5776" spans="16:27" x14ac:dyDescent="0.3">
      <c r="P5776"/>
      <c r="AA5776"/>
    </row>
    <row r="5777" spans="16:27" x14ac:dyDescent="0.3">
      <c r="P5777"/>
      <c r="AA5777"/>
    </row>
    <row r="5778" spans="16:27" x14ac:dyDescent="0.3">
      <c r="P5778"/>
      <c r="AA5778"/>
    </row>
    <row r="5779" spans="16:27" x14ac:dyDescent="0.3">
      <c r="P5779"/>
      <c r="AA5779"/>
    </row>
    <row r="5780" spans="16:27" x14ac:dyDescent="0.3">
      <c r="P5780"/>
      <c r="AA5780"/>
    </row>
    <row r="5781" spans="16:27" x14ac:dyDescent="0.3">
      <c r="P5781"/>
      <c r="AA5781"/>
    </row>
    <row r="5782" spans="16:27" x14ac:dyDescent="0.3">
      <c r="P5782"/>
      <c r="AA5782"/>
    </row>
    <row r="5783" spans="16:27" x14ac:dyDescent="0.3">
      <c r="P5783"/>
      <c r="AA5783"/>
    </row>
    <row r="5784" spans="16:27" x14ac:dyDescent="0.3">
      <c r="P5784"/>
      <c r="AA5784"/>
    </row>
    <row r="5785" spans="16:27" x14ac:dyDescent="0.3">
      <c r="P5785"/>
      <c r="AA5785"/>
    </row>
    <row r="5786" spans="16:27" x14ac:dyDescent="0.3">
      <c r="P5786"/>
      <c r="AA5786"/>
    </row>
    <row r="5787" spans="16:27" x14ac:dyDescent="0.3">
      <c r="P5787"/>
      <c r="AA5787"/>
    </row>
    <row r="5788" spans="16:27" x14ac:dyDescent="0.3">
      <c r="P5788"/>
      <c r="AA5788"/>
    </row>
    <row r="5789" spans="16:27" x14ac:dyDescent="0.3">
      <c r="P5789"/>
      <c r="AA5789"/>
    </row>
    <row r="5790" spans="16:27" x14ac:dyDescent="0.3">
      <c r="P5790"/>
      <c r="AA5790"/>
    </row>
    <row r="5791" spans="16:27" x14ac:dyDescent="0.3">
      <c r="P5791"/>
      <c r="AA5791"/>
    </row>
    <row r="5792" spans="16:27" x14ac:dyDescent="0.3">
      <c r="P5792"/>
      <c r="AA5792"/>
    </row>
    <row r="5793" spans="16:27" x14ac:dyDescent="0.3">
      <c r="P5793"/>
      <c r="AA5793"/>
    </row>
    <row r="5794" spans="16:27" x14ac:dyDescent="0.3">
      <c r="P5794"/>
      <c r="AA5794"/>
    </row>
    <row r="5795" spans="16:27" x14ac:dyDescent="0.3">
      <c r="P5795"/>
      <c r="AA5795"/>
    </row>
    <row r="5796" spans="16:27" x14ac:dyDescent="0.3">
      <c r="P5796"/>
      <c r="AA5796"/>
    </row>
    <row r="5797" spans="16:27" x14ac:dyDescent="0.3">
      <c r="P5797"/>
      <c r="AA5797"/>
    </row>
    <row r="5798" spans="16:27" x14ac:dyDescent="0.3">
      <c r="P5798"/>
      <c r="AA5798"/>
    </row>
    <row r="5799" spans="16:27" x14ac:dyDescent="0.3">
      <c r="P5799"/>
      <c r="AA5799"/>
    </row>
    <row r="5800" spans="16:27" x14ac:dyDescent="0.3">
      <c r="P5800"/>
      <c r="AA5800"/>
    </row>
    <row r="5801" spans="16:27" x14ac:dyDescent="0.3">
      <c r="P5801"/>
      <c r="AA5801"/>
    </row>
    <row r="5802" spans="16:27" x14ac:dyDescent="0.3">
      <c r="P5802"/>
      <c r="AA5802"/>
    </row>
    <row r="5803" spans="16:27" x14ac:dyDescent="0.3">
      <c r="P5803"/>
      <c r="AA5803"/>
    </row>
    <row r="5804" spans="16:27" x14ac:dyDescent="0.3">
      <c r="P5804"/>
      <c r="AA5804"/>
    </row>
    <row r="5805" spans="16:27" x14ac:dyDescent="0.3">
      <c r="P5805"/>
      <c r="AA5805"/>
    </row>
    <row r="5806" spans="16:27" x14ac:dyDescent="0.3">
      <c r="P5806"/>
      <c r="AA5806"/>
    </row>
    <row r="5807" spans="16:27" x14ac:dyDescent="0.3">
      <c r="P5807"/>
      <c r="AA5807"/>
    </row>
    <row r="5808" spans="16:27" x14ac:dyDescent="0.3">
      <c r="P5808"/>
      <c r="AA5808"/>
    </row>
    <row r="5809" spans="16:27" x14ac:dyDescent="0.3">
      <c r="P5809"/>
      <c r="AA5809"/>
    </row>
    <row r="5810" spans="16:27" x14ac:dyDescent="0.3">
      <c r="P5810"/>
      <c r="AA5810"/>
    </row>
    <row r="5811" spans="16:27" x14ac:dyDescent="0.3">
      <c r="P5811"/>
      <c r="AA5811"/>
    </row>
    <row r="5812" spans="16:27" x14ac:dyDescent="0.3">
      <c r="P5812"/>
      <c r="AA5812"/>
    </row>
    <row r="5813" spans="16:27" x14ac:dyDescent="0.3">
      <c r="P5813"/>
      <c r="AA5813"/>
    </row>
    <row r="5814" spans="16:27" x14ac:dyDescent="0.3">
      <c r="P5814"/>
      <c r="AA5814"/>
    </row>
    <row r="5815" spans="16:27" x14ac:dyDescent="0.3">
      <c r="P5815"/>
      <c r="AA5815"/>
    </row>
    <row r="5816" spans="16:27" x14ac:dyDescent="0.3">
      <c r="P5816"/>
      <c r="AA5816"/>
    </row>
    <row r="5817" spans="16:27" x14ac:dyDescent="0.3">
      <c r="P5817"/>
      <c r="AA5817"/>
    </row>
    <row r="5818" spans="16:27" x14ac:dyDescent="0.3">
      <c r="P5818"/>
      <c r="AA5818"/>
    </row>
    <row r="5819" spans="16:27" x14ac:dyDescent="0.3">
      <c r="P5819"/>
      <c r="AA5819"/>
    </row>
    <row r="5820" spans="16:27" x14ac:dyDescent="0.3">
      <c r="P5820"/>
      <c r="AA5820"/>
    </row>
    <row r="5821" spans="16:27" x14ac:dyDescent="0.3">
      <c r="P5821"/>
      <c r="AA5821"/>
    </row>
    <row r="5822" spans="16:27" x14ac:dyDescent="0.3">
      <c r="P5822"/>
      <c r="AA5822"/>
    </row>
    <row r="5823" spans="16:27" x14ac:dyDescent="0.3">
      <c r="P5823"/>
      <c r="AA5823"/>
    </row>
    <row r="5824" spans="16:27" x14ac:dyDescent="0.3">
      <c r="P5824"/>
      <c r="AA5824"/>
    </row>
    <row r="5825" spans="16:27" x14ac:dyDescent="0.3">
      <c r="P5825"/>
      <c r="AA5825"/>
    </row>
    <row r="5826" spans="16:27" x14ac:dyDescent="0.3">
      <c r="P5826"/>
      <c r="AA5826"/>
    </row>
    <row r="5827" spans="16:27" x14ac:dyDescent="0.3">
      <c r="P5827"/>
      <c r="AA5827"/>
    </row>
    <row r="5828" spans="16:27" x14ac:dyDescent="0.3">
      <c r="P5828"/>
      <c r="AA5828"/>
    </row>
    <row r="5829" spans="16:27" x14ac:dyDescent="0.3">
      <c r="P5829"/>
      <c r="AA5829"/>
    </row>
    <row r="5830" spans="16:27" x14ac:dyDescent="0.3">
      <c r="P5830"/>
      <c r="AA5830"/>
    </row>
    <row r="5831" spans="16:27" x14ac:dyDescent="0.3">
      <c r="P5831"/>
      <c r="AA5831"/>
    </row>
    <row r="5832" spans="16:27" x14ac:dyDescent="0.3">
      <c r="P5832"/>
      <c r="AA5832"/>
    </row>
    <row r="5833" spans="16:27" x14ac:dyDescent="0.3">
      <c r="P5833"/>
      <c r="AA5833"/>
    </row>
    <row r="5834" spans="16:27" x14ac:dyDescent="0.3">
      <c r="P5834"/>
      <c r="AA5834"/>
    </row>
    <row r="5835" spans="16:27" x14ac:dyDescent="0.3">
      <c r="P5835"/>
      <c r="AA5835"/>
    </row>
    <row r="5836" spans="16:27" x14ac:dyDescent="0.3">
      <c r="P5836"/>
      <c r="AA5836"/>
    </row>
    <row r="5837" spans="16:27" x14ac:dyDescent="0.3">
      <c r="P5837"/>
      <c r="AA5837"/>
    </row>
    <row r="5838" spans="16:27" x14ac:dyDescent="0.3">
      <c r="P5838"/>
      <c r="AA5838"/>
    </row>
    <row r="5839" spans="16:27" x14ac:dyDescent="0.3">
      <c r="P5839"/>
      <c r="AA5839"/>
    </row>
    <row r="5840" spans="16:27" x14ac:dyDescent="0.3">
      <c r="P5840"/>
      <c r="AA5840"/>
    </row>
    <row r="5841" spans="16:27" x14ac:dyDescent="0.3">
      <c r="P5841"/>
      <c r="AA5841"/>
    </row>
    <row r="5842" spans="16:27" x14ac:dyDescent="0.3">
      <c r="P5842"/>
      <c r="AA5842"/>
    </row>
    <row r="5843" spans="16:27" x14ac:dyDescent="0.3">
      <c r="P5843"/>
      <c r="AA5843"/>
    </row>
    <row r="5844" spans="16:27" x14ac:dyDescent="0.3">
      <c r="P5844"/>
      <c r="AA5844"/>
    </row>
    <row r="5845" spans="16:27" x14ac:dyDescent="0.3">
      <c r="P5845"/>
      <c r="AA5845"/>
    </row>
    <row r="5846" spans="16:27" x14ac:dyDescent="0.3">
      <c r="P5846"/>
      <c r="AA5846"/>
    </row>
    <row r="5847" spans="16:27" x14ac:dyDescent="0.3">
      <c r="P5847"/>
      <c r="AA5847"/>
    </row>
    <row r="5848" spans="16:27" x14ac:dyDescent="0.3">
      <c r="P5848"/>
      <c r="AA5848"/>
    </row>
    <row r="5849" spans="16:27" x14ac:dyDescent="0.3">
      <c r="P5849"/>
      <c r="AA5849"/>
    </row>
    <row r="5850" spans="16:27" x14ac:dyDescent="0.3">
      <c r="P5850"/>
      <c r="AA5850"/>
    </row>
    <row r="5851" spans="16:27" x14ac:dyDescent="0.3">
      <c r="P5851"/>
      <c r="AA5851"/>
    </row>
    <row r="5852" spans="16:27" x14ac:dyDescent="0.3">
      <c r="P5852"/>
      <c r="AA5852"/>
    </row>
    <row r="5853" spans="16:27" x14ac:dyDescent="0.3">
      <c r="P5853"/>
      <c r="AA5853"/>
    </row>
    <row r="5854" spans="16:27" x14ac:dyDescent="0.3">
      <c r="P5854"/>
      <c r="AA5854"/>
    </row>
    <row r="5855" spans="16:27" x14ac:dyDescent="0.3">
      <c r="P5855"/>
      <c r="AA5855"/>
    </row>
    <row r="5856" spans="16:27" x14ac:dyDescent="0.3">
      <c r="P5856"/>
      <c r="AA5856"/>
    </row>
    <row r="5857" spans="16:27" x14ac:dyDescent="0.3">
      <c r="P5857"/>
      <c r="AA5857"/>
    </row>
    <row r="5858" spans="16:27" x14ac:dyDescent="0.3">
      <c r="P5858"/>
      <c r="AA5858"/>
    </row>
    <row r="5859" spans="16:27" x14ac:dyDescent="0.3">
      <c r="P5859"/>
      <c r="AA5859"/>
    </row>
    <row r="5860" spans="16:27" x14ac:dyDescent="0.3">
      <c r="P5860"/>
      <c r="AA5860"/>
    </row>
    <row r="5861" spans="16:27" x14ac:dyDescent="0.3">
      <c r="P5861"/>
      <c r="AA5861"/>
    </row>
    <row r="5862" spans="16:27" x14ac:dyDescent="0.3">
      <c r="P5862"/>
      <c r="AA5862"/>
    </row>
    <row r="5863" spans="16:27" x14ac:dyDescent="0.3">
      <c r="P5863"/>
      <c r="AA5863"/>
    </row>
    <row r="5864" spans="16:27" x14ac:dyDescent="0.3">
      <c r="P5864"/>
      <c r="AA5864"/>
    </row>
    <row r="5865" spans="16:27" x14ac:dyDescent="0.3">
      <c r="P5865"/>
      <c r="AA5865"/>
    </row>
    <row r="5866" spans="16:27" x14ac:dyDescent="0.3">
      <c r="P5866"/>
      <c r="AA5866"/>
    </row>
    <row r="5867" spans="16:27" x14ac:dyDescent="0.3">
      <c r="P5867"/>
      <c r="AA5867"/>
    </row>
    <row r="5868" spans="16:27" x14ac:dyDescent="0.3">
      <c r="P5868"/>
      <c r="AA5868"/>
    </row>
    <row r="5869" spans="16:27" x14ac:dyDescent="0.3">
      <c r="P5869"/>
      <c r="AA5869"/>
    </row>
    <row r="5870" spans="16:27" x14ac:dyDescent="0.3">
      <c r="P5870"/>
      <c r="AA5870"/>
    </row>
    <row r="5871" spans="16:27" x14ac:dyDescent="0.3">
      <c r="P5871"/>
      <c r="AA5871"/>
    </row>
    <row r="5872" spans="16:27" x14ac:dyDescent="0.3">
      <c r="P5872"/>
      <c r="AA5872"/>
    </row>
    <row r="5873" spans="16:27" x14ac:dyDescent="0.3">
      <c r="P5873"/>
      <c r="AA5873"/>
    </row>
    <row r="5874" spans="16:27" x14ac:dyDescent="0.3">
      <c r="P5874"/>
      <c r="AA5874"/>
    </row>
    <row r="5875" spans="16:27" x14ac:dyDescent="0.3">
      <c r="P5875"/>
      <c r="AA5875"/>
    </row>
    <row r="5876" spans="16:27" x14ac:dyDescent="0.3">
      <c r="P5876"/>
      <c r="AA5876"/>
    </row>
    <row r="5877" spans="16:27" x14ac:dyDescent="0.3">
      <c r="P5877"/>
      <c r="AA5877"/>
    </row>
    <row r="5878" spans="16:27" x14ac:dyDescent="0.3">
      <c r="P5878"/>
      <c r="AA5878"/>
    </row>
    <row r="5879" spans="16:27" x14ac:dyDescent="0.3">
      <c r="P5879"/>
      <c r="AA5879"/>
    </row>
    <row r="5880" spans="16:27" x14ac:dyDescent="0.3">
      <c r="P5880"/>
      <c r="AA5880"/>
    </row>
    <row r="5881" spans="16:27" x14ac:dyDescent="0.3">
      <c r="P5881"/>
      <c r="AA5881"/>
    </row>
    <row r="5882" spans="16:27" x14ac:dyDescent="0.3">
      <c r="P5882"/>
      <c r="AA5882"/>
    </row>
    <row r="5883" spans="16:27" x14ac:dyDescent="0.3">
      <c r="P5883"/>
      <c r="AA5883"/>
    </row>
    <row r="5884" spans="16:27" x14ac:dyDescent="0.3">
      <c r="P5884"/>
      <c r="AA5884"/>
    </row>
    <row r="5885" spans="16:27" x14ac:dyDescent="0.3">
      <c r="P5885"/>
      <c r="AA5885"/>
    </row>
    <row r="5886" spans="16:27" x14ac:dyDescent="0.3">
      <c r="P5886"/>
      <c r="AA5886"/>
    </row>
    <row r="5887" spans="16:27" x14ac:dyDescent="0.3">
      <c r="P5887"/>
      <c r="AA5887"/>
    </row>
    <row r="5888" spans="16:27" x14ac:dyDescent="0.3">
      <c r="P5888"/>
      <c r="AA5888"/>
    </row>
    <row r="5889" spans="16:27" x14ac:dyDescent="0.3">
      <c r="P5889"/>
      <c r="AA5889"/>
    </row>
    <row r="5890" spans="16:27" x14ac:dyDescent="0.3">
      <c r="P5890"/>
      <c r="AA5890"/>
    </row>
    <row r="5891" spans="16:27" x14ac:dyDescent="0.3">
      <c r="P5891"/>
      <c r="AA5891"/>
    </row>
    <row r="5892" spans="16:27" x14ac:dyDescent="0.3">
      <c r="P5892"/>
      <c r="AA5892"/>
    </row>
    <row r="5893" spans="16:27" x14ac:dyDescent="0.3">
      <c r="P5893"/>
      <c r="AA5893"/>
    </row>
    <row r="5894" spans="16:27" x14ac:dyDescent="0.3">
      <c r="P5894"/>
      <c r="AA5894"/>
    </row>
    <row r="5895" spans="16:27" x14ac:dyDescent="0.3">
      <c r="P5895"/>
      <c r="AA5895"/>
    </row>
    <row r="5896" spans="16:27" x14ac:dyDescent="0.3">
      <c r="P5896"/>
      <c r="AA5896"/>
    </row>
    <row r="5897" spans="16:27" x14ac:dyDescent="0.3">
      <c r="P5897"/>
      <c r="AA5897"/>
    </row>
    <row r="5898" spans="16:27" x14ac:dyDescent="0.3">
      <c r="P5898"/>
      <c r="AA5898"/>
    </row>
    <row r="5899" spans="16:27" x14ac:dyDescent="0.3">
      <c r="P5899"/>
      <c r="AA5899"/>
    </row>
    <row r="5900" spans="16:27" x14ac:dyDescent="0.3">
      <c r="P5900"/>
      <c r="AA5900"/>
    </row>
    <row r="5901" spans="16:27" x14ac:dyDescent="0.3">
      <c r="P5901"/>
      <c r="AA5901"/>
    </row>
    <row r="5902" spans="16:27" x14ac:dyDescent="0.3">
      <c r="P5902"/>
      <c r="AA5902"/>
    </row>
    <row r="5903" spans="16:27" x14ac:dyDescent="0.3">
      <c r="P5903"/>
      <c r="AA5903"/>
    </row>
    <row r="5904" spans="16:27" x14ac:dyDescent="0.3">
      <c r="P5904"/>
      <c r="AA5904"/>
    </row>
    <row r="5905" spans="16:27" x14ac:dyDescent="0.3">
      <c r="P5905"/>
      <c r="AA5905"/>
    </row>
    <row r="5906" spans="16:27" x14ac:dyDescent="0.3">
      <c r="P5906"/>
      <c r="AA5906"/>
    </row>
    <row r="5907" spans="16:27" x14ac:dyDescent="0.3">
      <c r="P5907"/>
      <c r="AA5907"/>
    </row>
    <row r="5908" spans="16:27" x14ac:dyDescent="0.3">
      <c r="P5908"/>
      <c r="AA5908"/>
    </row>
    <row r="5909" spans="16:27" x14ac:dyDescent="0.3">
      <c r="P5909"/>
      <c r="AA5909"/>
    </row>
    <row r="5910" spans="16:27" x14ac:dyDescent="0.3">
      <c r="P5910"/>
      <c r="AA5910"/>
    </row>
    <row r="5911" spans="16:27" x14ac:dyDescent="0.3">
      <c r="P5911"/>
      <c r="AA5911"/>
    </row>
    <row r="5912" spans="16:27" x14ac:dyDescent="0.3">
      <c r="P5912"/>
      <c r="AA5912"/>
    </row>
    <row r="5913" spans="16:27" x14ac:dyDescent="0.3">
      <c r="P5913"/>
      <c r="AA5913"/>
    </row>
    <row r="5914" spans="16:27" x14ac:dyDescent="0.3">
      <c r="P5914"/>
      <c r="AA5914"/>
    </row>
    <row r="5915" spans="16:27" x14ac:dyDescent="0.3">
      <c r="P5915"/>
      <c r="AA5915"/>
    </row>
    <row r="5916" spans="16:27" x14ac:dyDescent="0.3">
      <c r="P5916"/>
      <c r="AA5916"/>
    </row>
    <row r="5917" spans="16:27" x14ac:dyDescent="0.3">
      <c r="P5917"/>
      <c r="AA5917"/>
    </row>
    <row r="5918" spans="16:27" x14ac:dyDescent="0.3">
      <c r="P5918"/>
      <c r="AA5918"/>
    </row>
    <row r="5919" spans="16:27" x14ac:dyDescent="0.3">
      <c r="P5919"/>
      <c r="AA5919"/>
    </row>
    <row r="5920" spans="16:27" x14ac:dyDescent="0.3">
      <c r="P5920"/>
      <c r="AA5920"/>
    </row>
    <row r="5921" spans="16:27" x14ac:dyDescent="0.3">
      <c r="P5921"/>
      <c r="AA5921"/>
    </row>
    <row r="5922" spans="16:27" x14ac:dyDescent="0.3">
      <c r="P5922"/>
      <c r="AA5922"/>
    </row>
    <row r="5923" spans="16:27" x14ac:dyDescent="0.3">
      <c r="P5923"/>
      <c r="AA5923"/>
    </row>
    <row r="5924" spans="16:27" x14ac:dyDescent="0.3">
      <c r="P5924"/>
      <c r="AA5924"/>
    </row>
    <row r="5925" spans="16:27" x14ac:dyDescent="0.3">
      <c r="P5925"/>
      <c r="AA5925"/>
    </row>
    <row r="5926" spans="16:27" x14ac:dyDescent="0.3">
      <c r="P5926"/>
      <c r="AA5926"/>
    </row>
    <row r="5927" spans="16:27" x14ac:dyDescent="0.3">
      <c r="P5927"/>
      <c r="AA5927"/>
    </row>
    <row r="5928" spans="16:27" x14ac:dyDescent="0.3">
      <c r="P5928"/>
      <c r="AA5928"/>
    </row>
    <row r="5929" spans="16:27" x14ac:dyDescent="0.3">
      <c r="P5929"/>
      <c r="AA5929"/>
    </row>
    <row r="5930" spans="16:27" x14ac:dyDescent="0.3">
      <c r="P5930"/>
      <c r="AA5930"/>
    </row>
    <row r="5931" spans="16:27" x14ac:dyDescent="0.3">
      <c r="P5931"/>
      <c r="AA5931"/>
    </row>
    <row r="5932" spans="16:27" x14ac:dyDescent="0.3">
      <c r="P5932"/>
      <c r="AA5932"/>
    </row>
    <row r="5933" spans="16:27" x14ac:dyDescent="0.3">
      <c r="P5933"/>
      <c r="AA5933"/>
    </row>
    <row r="5934" spans="16:27" x14ac:dyDescent="0.3">
      <c r="P5934"/>
      <c r="AA5934"/>
    </row>
    <row r="5935" spans="16:27" x14ac:dyDescent="0.3">
      <c r="P5935"/>
      <c r="AA5935"/>
    </row>
    <row r="5936" spans="16:27" x14ac:dyDescent="0.3">
      <c r="P5936"/>
      <c r="AA5936"/>
    </row>
    <row r="5937" spans="16:27" x14ac:dyDescent="0.3">
      <c r="P5937"/>
      <c r="AA5937"/>
    </row>
    <row r="5938" spans="16:27" x14ac:dyDescent="0.3">
      <c r="P5938"/>
      <c r="AA5938"/>
    </row>
    <row r="5939" spans="16:27" x14ac:dyDescent="0.3">
      <c r="P5939"/>
      <c r="AA5939"/>
    </row>
    <row r="5940" spans="16:27" x14ac:dyDescent="0.3">
      <c r="P5940"/>
      <c r="AA5940"/>
    </row>
    <row r="5941" spans="16:27" x14ac:dyDescent="0.3">
      <c r="P5941"/>
      <c r="AA5941"/>
    </row>
    <row r="5942" spans="16:27" x14ac:dyDescent="0.3">
      <c r="P5942"/>
      <c r="AA5942"/>
    </row>
    <row r="5943" spans="16:27" x14ac:dyDescent="0.3">
      <c r="P5943"/>
      <c r="AA5943"/>
    </row>
    <row r="5944" spans="16:27" x14ac:dyDescent="0.3">
      <c r="P5944"/>
      <c r="AA5944"/>
    </row>
    <row r="5945" spans="16:27" x14ac:dyDescent="0.3">
      <c r="P5945"/>
      <c r="AA5945"/>
    </row>
    <row r="5946" spans="16:27" x14ac:dyDescent="0.3">
      <c r="P5946"/>
      <c r="AA5946"/>
    </row>
    <row r="5947" spans="16:27" x14ac:dyDescent="0.3">
      <c r="P5947"/>
      <c r="AA5947"/>
    </row>
    <row r="5948" spans="16:27" x14ac:dyDescent="0.3">
      <c r="P5948"/>
      <c r="AA5948"/>
    </row>
    <row r="5949" spans="16:27" x14ac:dyDescent="0.3">
      <c r="P5949"/>
      <c r="AA5949"/>
    </row>
    <row r="5950" spans="16:27" x14ac:dyDescent="0.3">
      <c r="P5950"/>
      <c r="AA5950"/>
    </row>
    <row r="5951" spans="16:27" x14ac:dyDescent="0.3">
      <c r="P5951"/>
      <c r="AA5951"/>
    </row>
    <row r="5952" spans="16:27" x14ac:dyDescent="0.3">
      <c r="P5952"/>
      <c r="AA5952"/>
    </row>
    <row r="5953" spans="16:27" x14ac:dyDescent="0.3">
      <c r="P5953"/>
      <c r="AA5953"/>
    </row>
    <row r="5954" spans="16:27" x14ac:dyDescent="0.3">
      <c r="P5954"/>
      <c r="AA5954"/>
    </row>
    <row r="5955" spans="16:27" x14ac:dyDescent="0.3">
      <c r="P5955"/>
      <c r="AA5955"/>
    </row>
    <row r="5956" spans="16:27" x14ac:dyDescent="0.3">
      <c r="P5956"/>
      <c r="AA5956"/>
    </row>
    <row r="5957" spans="16:27" x14ac:dyDescent="0.3">
      <c r="P5957"/>
      <c r="AA5957"/>
    </row>
    <row r="5958" spans="16:27" x14ac:dyDescent="0.3">
      <c r="P5958"/>
      <c r="AA5958"/>
    </row>
    <row r="5959" spans="16:27" x14ac:dyDescent="0.3">
      <c r="P5959"/>
      <c r="AA5959"/>
    </row>
    <row r="5960" spans="16:27" x14ac:dyDescent="0.3">
      <c r="P5960"/>
      <c r="AA5960"/>
    </row>
    <row r="5961" spans="16:27" x14ac:dyDescent="0.3">
      <c r="P5961"/>
      <c r="AA5961"/>
    </row>
    <row r="5962" spans="16:27" x14ac:dyDescent="0.3">
      <c r="P5962"/>
      <c r="AA5962"/>
    </row>
    <row r="5963" spans="16:27" x14ac:dyDescent="0.3">
      <c r="P5963"/>
      <c r="AA5963"/>
    </row>
    <row r="5964" spans="16:27" x14ac:dyDescent="0.3">
      <c r="P5964"/>
      <c r="AA5964"/>
    </row>
    <row r="5965" spans="16:27" x14ac:dyDescent="0.3">
      <c r="P5965"/>
      <c r="AA5965"/>
    </row>
    <row r="5966" spans="16:27" x14ac:dyDescent="0.3">
      <c r="P5966"/>
      <c r="AA5966"/>
    </row>
    <row r="5967" spans="16:27" x14ac:dyDescent="0.3">
      <c r="P5967"/>
      <c r="AA5967"/>
    </row>
    <row r="5968" spans="16:27" x14ac:dyDescent="0.3">
      <c r="P5968"/>
      <c r="AA5968"/>
    </row>
    <row r="5969" spans="16:27" x14ac:dyDescent="0.3">
      <c r="P5969"/>
      <c r="AA5969"/>
    </row>
    <row r="5970" spans="16:27" x14ac:dyDescent="0.3">
      <c r="P5970"/>
      <c r="AA5970"/>
    </row>
    <row r="5971" spans="16:27" x14ac:dyDescent="0.3">
      <c r="P5971"/>
      <c r="AA5971"/>
    </row>
    <row r="5972" spans="16:27" x14ac:dyDescent="0.3">
      <c r="P5972"/>
      <c r="AA5972"/>
    </row>
    <row r="5973" spans="16:27" x14ac:dyDescent="0.3">
      <c r="P5973"/>
      <c r="AA5973"/>
    </row>
    <row r="5974" spans="16:27" x14ac:dyDescent="0.3">
      <c r="P5974"/>
      <c r="AA5974"/>
    </row>
    <row r="5975" spans="16:27" x14ac:dyDescent="0.3">
      <c r="P5975"/>
      <c r="AA5975"/>
    </row>
    <row r="5976" spans="16:27" x14ac:dyDescent="0.3">
      <c r="P5976"/>
      <c r="AA5976"/>
    </row>
    <row r="5977" spans="16:27" x14ac:dyDescent="0.3">
      <c r="P5977"/>
      <c r="AA5977"/>
    </row>
    <row r="5978" spans="16:27" x14ac:dyDescent="0.3">
      <c r="P5978"/>
      <c r="AA5978"/>
    </row>
    <row r="5979" spans="16:27" x14ac:dyDescent="0.3">
      <c r="P5979"/>
      <c r="AA5979"/>
    </row>
    <row r="5980" spans="16:27" x14ac:dyDescent="0.3">
      <c r="P5980"/>
      <c r="AA5980"/>
    </row>
    <row r="5981" spans="16:27" x14ac:dyDescent="0.3">
      <c r="P5981"/>
      <c r="AA5981"/>
    </row>
    <row r="5982" spans="16:27" x14ac:dyDescent="0.3">
      <c r="P5982"/>
      <c r="AA5982"/>
    </row>
    <row r="5983" spans="16:27" x14ac:dyDescent="0.3">
      <c r="P5983"/>
      <c r="AA5983"/>
    </row>
    <row r="5984" spans="16:27" x14ac:dyDescent="0.3">
      <c r="P5984"/>
      <c r="AA5984"/>
    </row>
    <row r="5985" spans="16:27" x14ac:dyDescent="0.3">
      <c r="P5985"/>
      <c r="AA5985"/>
    </row>
    <row r="5986" spans="16:27" x14ac:dyDescent="0.3">
      <c r="P5986"/>
      <c r="AA5986"/>
    </row>
    <row r="5987" spans="16:27" x14ac:dyDescent="0.3">
      <c r="P5987"/>
      <c r="AA5987"/>
    </row>
    <row r="5988" spans="16:27" x14ac:dyDescent="0.3">
      <c r="P5988"/>
      <c r="AA5988"/>
    </row>
    <row r="5989" spans="16:27" x14ac:dyDescent="0.3">
      <c r="P5989"/>
      <c r="AA5989"/>
    </row>
    <row r="5990" spans="16:27" x14ac:dyDescent="0.3">
      <c r="P5990"/>
      <c r="AA5990"/>
    </row>
    <row r="5991" spans="16:27" x14ac:dyDescent="0.3">
      <c r="P5991"/>
      <c r="AA5991"/>
    </row>
    <row r="5992" spans="16:27" x14ac:dyDescent="0.3">
      <c r="P5992"/>
      <c r="AA5992"/>
    </row>
    <row r="5993" spans="16:27" x14ac:dyDescent="0.3">
      <c r="P5993"/>
      <c r="AA5993"/>
    </row>
    <row r="5994" spans="16:27" x14ac:dyDescent="0.3">
      <c r="P5994"/>
      <c r="AA5994"/>
    </row>
    <row r="5995" spans="16:27" x14ac:dyDescent="0.3">
      <c r="P5995"/>
      <c r="AA5995"/>
    </row>
    <row r="5996" spans="16:27" x14ac:dyDescent="0.3">
      <c r="P5996"/>
      <c r="AA5996"/>
    </row>
    <row r="5997" spans="16:27" x14ac:dyDescent="0.3">
      <c r="P5997"/>
      <c r="AA5997"/>
    </row>
    <row r="5998" spans="16:27" x14ac:dyDescent="0.3">
      <c r="P5998"/>
      <c r="AA5998"/>
    </row>
    <row r="5999" spans="16:27" x14ac:dyDescent="0.3">
      <c r="P5999"/>
      <c r="AA5999"/>
    </row>
    <row r="6000" spans="16:27" x14ac:dyDescent="0.3">
      <c r="P6000"/>
      <c r="AA6000"/>
    </row>
    <row r="6001" spans="16:27" x14ac:dyDescent="0.3">
      <c r="P6001"/>
      <c r="AA6001"/>
    </row>
    <row r="6002" spans="16:27" x14ac:dyDescent="0.3">
      <c r="P6002"/>
      <c r="AA6002"/>
    </row>
    <row r="6003" spans="16:27" x14ac:dyDescent="0.3">
      <c r="P6003"/>
      <c r="AA6003"/>
    </row>
    <row r="6004" spans="16:27" x14ac:dyDescent="0.3">
      <c r="P6004"/>
      <c r="AA6004"/>
    </row>
    <row r="6005" spans="16:27" x14ac:dyDescent="0.3">
      <c r="P6005"/>
      <c r="AA6005"/>
    </row>
    <row r="6006" spans="16:27" x14ac:dyDescent="0.3">
      <c r="P6006"/>
      <c r="AA6006"/>
    </row>
    <row r="6007" spans="16:27" x14ac:dyDescent="0.3">
      <c r="P6007"/>
      <c r="AA6007"/>
    </row>
    <row r="6008" spans="16:27" x14ac:dyDescent="0.3">
      <c r="P6008"/>
      <c r="AA6008"/>
    </row>
    <row r="6009" spans="16:27" x14ac:dyDescent="0.3">
      <c r="P6009"/>
      <c r="AA6009"/>
    </row>
    <row r="6010" spans="16:27" x14ac:dyDescent="0.3">
      <c r="P6010"/>
      <c r="AA6010"/>
    </row>
    <row r="6011" spans="16:27" x14ac:dyDescent="0.3">
      <c r="P6011"/>
      <c r="AA6011"/>
    </row>
    <row r="6012" spans="16:27" x14ac:dyDescent="0.3">
      <c r="P6012"/>
      <c r="AA6012"/>
    </row>
    <row r="6013" spans="16:27" x14ac:dyDescent="0.3">
      <c r="P6013"/>
      <c r="AA6013"/>
    </row>
    <row r="6014" spans="16:27" x14ac:dyDescent="0.3">
      <c r="P6014"/>
      <c r="AA6014"/>
    </row>
    <row r="6015" spans="16:27" x14ac:dyDescent="0.3">
      <c r="P6015"/>
      <c r="AA6015"/>
    </row>
    <row r="6016" spans="16:27" x14ac:dyDescent="0.3">
      <c r="P6016"/>
      <c r="AA6016"/>
    </row>
    <row r="6017" spans="16:27" x14ac:dyDescent="0.3">
      <c r="P6017"/>
      <c r="AA6017"/>
    </row>
    <row r="6018" spans="16:27" x14ac:dyDescent="0.3">
      <c r="P6018"/>
      <c r="AA6018"/>
    </row>
    <row r="6019" spans="16:27" x14ac:dyDescent="0.3">
      <c r="P6019"/>
      <c r="AA6019"/>
    </row>
    <row r="6020" spans="16:27" x14ac:dyDescent="0.3">
      <c r="P6020"/>
      <c r="AA6020"/>
    </row>
    <row r="6021" spans="16:27" x14ac:dyDescent="0.3">
      <c r="P6021"/>
      <c r="AA6021"/>
    </row>
    <row r="6022" spans="16:27" x14ac:dyDescent="0.3">
      <c r="P6022"/>
      <c r="AA6022"/>
    </row>
    <row r="6023" spans="16:27" x14ac:dyDescent="0.3">
      <c r="P6023"/>
      <c r="AA6023"/>
    </row>
    <row r="6024" spans="16:27" x14ac:dyDescent="0.3">
      <c r="P6024"/>
      <c r="AA6024"/>
    </row>
    <row r="6025" spans="16:27" x14ac:dyDescent="0.3">
      <c r="P6025"/>
      <c r="AA6025"/>
    </row>
    <row r="6026" spans="16:27" x14ac:dyDescent="0.3">
      <c r="P6026"/>
      <c r="AA6026"/>
    </row>
    <row r="6027" spans="16:27" x14ac:dyDescent="0.3">
      <c r="P6027"/>
      <c r="AA6027"/>
    </row>
    <row r="6028" spans="16:27" x14ac:dyDescent="0.3">
      <c r="P6028"/>
      <c r="AA6028"/>
    </row>
    <row r="6029" spans="16:27" x14ac:dyDescent="0.3">
      <c r="P6029"/>
      <c r="AA6029"/>
    </row>
    <row r="6030" spans="16:27" x14ac:dyDescent="0.3">
      <c r="P6030"/>
      <c r="AA6030"/>
    </row>
    <row r="6031" spans="16:27" x14ac:dyDescent="0.3">
      <c r="P6031"/>
      <c r="AA6031"/>
    </row>
    <row r="6032" spans="16:27" x14ac:dyDescent="0.3">
      <c r="P6032"/>
      <c r="AA6032"/>
    </row>
    <row r="6033" spans="16:27" x14ac:dyDescent="0.3">
      <c r="P6033"/>
      <c r="AA6033"/>
    </row>
    <row r="6034" spans="16:27" x14ac:dyDescent="0.3">
      <c r="P6034"/>
      <c r="AA6034"/>
    </row>
    <row r="6035" spans="16:27" x14ac:dyDescent="0.3">
      <c r="P6035"/>
      <c r="AA6035"/>
    </row>
    <row r="6036" spans="16:27" x14ac:dyDescent="0.3">
      <c r="P6036"/>
      <c r="AA6036"/>
    </row>
    <row r="6037" spans="16:27" x14ac:dyDescent="0.3">
      <c r="P6037"/>
      <c r="AA6037"/>
    </row>
    <row r="6038" spans="16:27" x14ac:dyDescent="0.3">
      <c r="P6038"/>
      <c r="AA6038"/>
    </row>
    <row r="6039" spans="16:27" x14ac:dyDescent="0.3">
      <c r="P6039"/>
      <c r="AA6039"/>
    </row>
    <row r="6040" spans="16:27" x14ac:dyDescent="0.3">
      <c r="P6040"/>
      <c r="AA6040"/>
    </row>
    <row r="6041" spans="16:27" x14ac:dyDescent="0.3">
      <c r="P6041"/>
      <c r="AA6041"/>
    </row>
    <row r="6042" spans="16:27" x14ac:dyDescent="0.3">
      <c r="P6042"/>
      <c r="AA6042"/>
    </row>
    <row r="6043" spans="16:27" x14ac:dyDescent="0.3">
      <c r="P6043"/>
      <c r="AA6043"/>
    </row>
    <row r="6044" spans="16:27" x14ac:dyDescent="0.3">
      <c r="P6044"/>
      <c r="AA6044"/>
    </row>
    <row r="6045" spans="16:27" x14ac:dyDescent="0.3">
      <c r="P6045"/>
      <c r="AA6045"/>
    </row>
    <row r="6046" spans="16:27" x14ac:dyDescent="0.3">
      <c r="P6046"/>
      <c r="AA6046"/>
    </row>
    <row r="6047" spans="16:27" x14ac:dyDescent="0.3">
      <c r="P6047"/>
      <c r="AA6047"/>
    </row>
    <row r="6048" spans="16:27" x14ac:dyDescent="0.3">
      <c r="P6048"/>
      <c r="AA6048"/>
    </row>
    <row r="6049" spans="16:27" x14ac:dyDescent="0.3">
      <c r="P6049"/>
      <c r="AA6049"/>
    </row>
    <row r="6050" spans="16:27" x14ac:dyDescent="0.3">
      <c r="P6050"/>
      <c r="AA6050"/>
    </row>
    <row r="6051" spans="16:27" x14ac:dyDescent="0.3">
      <c r="P6051"/>
      <c r="AA6051"/>
    </row>
    <row r="6052" spans="16:27" x14ac:dyDescent="0.3">
      <c r="P6052"/>
      <c r="AA6052"/>
    </row>
    <row r="6053" spans="16:27" x14ac:dyDescent="0.3">
      <c r="P6053"/>
      <c r="AA6053"/>
    </row>
    <row r="6054" spans="16:27" x14ac:dyDescent="0.3">
      <c r="P6054"/>
      <c r="AA6054"/>
    </row>
    <row r="6055" spans="16:27" x14ac:dyDescent="0.3">
      <c r="P6055"/>
      <c r="AA6055"/>
    </row>
    <row r="6056" spans="16:27" x14ac:dyDescent="0.3">
      <c r="P6056"/>
      <c r="AA6056"/>
    </row>
    <row r="6057" spans="16:27" x14ac:dyDescent="0.3">
      <c r="P6057"/>
      <c r="AA6057"/>
    </row>
    <row r="6058" spans="16:27" x14ac:dyDescent="0.3">
      <c r="P6058"/>
      <c r="AA6058"/>
    </row>
    <row r="6059" spans="16:27" x14ac:dyDescent="0.3">
      <c r="P6059"/>
      <c r="AA6059"/>
    </row>
    <row r="6060" spans="16:27" x14ac:dyDescent="0.3">
      <c r="P6060"/>
      <c r="AA6060"/>
    </row>
    <row r="6061" spans="16:27" x14ac:dyDescent="0.3">
      <c r="P6061"/>
      <c r="AA6061"/>
    </row>
    <row r="6062" spans="16:27" x14ac:dyDescent="0.3">
      <c r="P6062"/>
      <c r="AA6062"/>
    </row>
    <row r="6063" spans="16:27" x14ac:dyDescent="0.3">
      <c r="P6063"/>
      <c r="AA6063"/>
    </row>
    <row r="6064" spans="16:27" x14ac:dyDescent="0.3">
      <c r="P6064"/>
      <c r="AA6064"/>
    </row>
    <row r="6065" spans="16:27" x14ac:dyDescent="0.3">
      <c r="P6065"/>
      <c r="AA6065"/>
    </row>
    <row r="6066" spans="16:27" x14ac:dyDescent="0.3">
      <c r="P6066"/>
      <c r="AA6066"/>
    </row>
    <row r="6067" spans="16:27" x14ac:dyDescent="0.3">
      <c r="P6067"/>
      <c r="AA6067"/>
    </row>
    <row r="6068" spans="16:27" x14ac:dyDescent="0.3">
      <c r="P6068"/>
      <c r="AA6068"/>
    </row>
    <row r="6069" spans="16:27" x14ac:dyDescent="0.3">
      <c r="P6069"/>
      <c r="AA6069"/>
    </row>
    <row r="6070" spans="16:27" x14ac:dyDescent="0.3">
      <c r="P6070"/>
      <c r="AA6070"/>
    </row>
    <row r="6071" spans="16:27" x14ac:dyDescent="0.3">
      <c r="P6071"/>
      <c r="AA6071"/>
    </row>
    <row r="6072" spans="16:27" x14ac:dyDescent="0.3">
      <c r="P6072"/>
      <c r="AA6072"/>
    </row>
    <row r="6073" spans="16:27" x14ac:dyDescent="0.3">
      <c r="P6073"/>
      <c r="AA6073"/>
    </row>
    <row r="6074" spans="16:27" x14ac:dyDescent="0.3">
      <c r="P6074"/>
      <c r="AA6074"/>
    </row>
    <row r="6075" spans="16:27" x14ac:dyDescent="0.3">
      <c r="P6075"/>
      <c r="AA6075"/>
    </row>
    <row r="6076" spans="16:27" x14ac:dyDescent="0.3">
      <c r="P6076"/>
      <c r="AA6076"/>
    </row>
    <row r="6077" spans="16:27" x14ac:dyDescent="0.3">
      <c r="P6077"/>
      <c r="AA6077"/>
    </row>
    <row r="6078" spans="16:27" x14ac:dyDescent="0.3">
      <c r="P6078"/>
      <c r="AA6078"/>
    </row>
    <row r="6079" spans="16:27" x14ac:dyDescent="0.3">
      <c r="P6079"/>
      <c r="AA6079"/>
    </row>
    <row r="6080" spans="16:27" x14ac:dyDescent="0.3">
      <c r="P6080"/>
      <c r="AA6080"/>
    </row>
    <row r="6081" spans="16:27" x14ac:dyDescent="0.3">
      <c r="P6081"/>
      <c r="AA6081"/>
    </row>
    <row r="6082" spans="16:27" x14ac:dyDescent="0.3">
      <c r="P6082"/>
      <c r="AA6082"/>
    </row>
    <row r="6083" spans="16:27" x14ac:dyDescent="0.3">
      <c r="P6083"/>
      <c r="AA6083"/>
    </row>
    <row r="6084" spans="16:27" x14ac:dyDescent="0.3">
      <c r="P6084"/>
      <c r="AA6084"/>
    </row>
    <row r="6085" spans="16:27" x14ac:dyDescent="0.3">
      <c r="P6085"/>
      <c r="AA6085"/>
    </row>
    <row r="6086" spans="16:27" x14ac:dyDescent="0.3">
      <c r="P6086"/>
      <c r="AA6086"/>
    </row>
    <row r="6087" spans="16:27" x14ac:dyDescent="0.3">
      <c r="P6087"/>
      <c r="AA6087"/>
    </row>
    <row r="6088" spans="16:27" x14ac:dyDescent="0.3">
      <c r="P6088"/>
      <c r="AA6088"/>
    </row>
    <row r="6089" spans="16:27" x14ac:dyDescent="0.3">
      <c r="P6089"/>
      <c r="AA6089"/>
    </row>
    <row r="6090" spans="16:27" x14ac:dyDescent="0.3">
      <c r="P6090"/>
      <c r="AA6090"/>
    </row>
    <row r="6091" spans="16:27" x14ac:dyDescent="0.3">
      <c r="P6091"/>
      <c r="AA6091"/>
    </row>
    <row r="6092" spans="16:27" x14ac:dyDescent="0.3">
      <c r="P6092"/>
      <c r="AA6092"/>
    </row>
    <row r="6093" spans="16:27" x14ac:dyDescent="0.3">
      <c r="P6093"/>
      <c r="AA6093"/>
    </row>
    <row r="6094" spans="16:27" x14ac:dyDescent="0.3">
      <c r="P6094"/>
      <c r="AA6094"/>
    </row>
    <row r="6095" spans="16:27" x14ac:dyDescent="0.3">
      <c r="P6095"/>
      <c r="AA6095"/>
    </row>
    <row r="6096" spans="16:27" x14ac:dyDescent="0.3">
      <c r="P6096"/>
      <c r="AA6096"/>
    </row>
    <row r="6097" spans="16:27" x14ac:dyDescent="0.3">
      <c r="P6097"/>
      <c r="AA6097"/>
    </row>
    <row r="6098" spans="16:27" x14ac:dyDescent="0.3">
      <c r="P6098"/>
      <c r="AA6098"/>
    </row>
    <row r="6099" spans="16:27" x14ac:dyDescent="0.3">
      <c r="P6099"/>
      <c r="AA6099"/>
    </row>
    <row r="6100" spans="16:27" x14ac:dyDescent="0.3">
      <c r="P6100"/>
      <c r="AA6100"/>
    </row>
    <row r="6101" spans="16:27" x14ac:dyDescent="0.3">
      <c r="P6101"/>
      <c r="AA6101"/>
    </row>
    <row r="6102" spans="16:27" x14ac:dyDescent="0.3">
      <c r="P6102"/>
      <c r="AA6102"/>
    </row>
    <row r="6103" spans="16:27" x14ac:dyDescent="0.3">
      <c r="P6103"/>
      <c r="AA6103"/>
    </row>
    <row r="6104" spans="16:27" x14ac:dyDescent="0.3">
      <c r="P6104"/>
      <c r="AA6104"/>
    </row>
    <row r="6105" spans="16:27" x14ac:dyDescent="0.3">
      <c r="P6105"/>
      <c r="AA6105"/>
    </row>
    <row r="6106" spans="16:27" x14ac:dyDescent="0.3">
      <c r="P6106"/>
      <c r="AA6106"/>
    </row>
    <row r="6107" spans="16:27" x14ac:dyDescent="0.3">
      <c r="P6107"/>
      <c r="AA6107"/>
    </row>
    <row r="6108" spans="16:27" x14ac:dyDescent="0.3">
      <c r="P6108"/>
      <c r="AA6108"/>
    </row>
    <row r="6109" spans="16:27" x14ac:dyDescent="0.3">
      <c r="P6109"/>
      <c r="AA6109"/>
    </row>
    <row r="6110" spans="16:27" x14ac:dyDescent="0.3">
      <c r="P6110"/>
      <c r="AA6110"/>
    </row>
    <row r="6111" spans="16:27" x14ac:dyDescent="0.3">
      <c r="P6111"/>
      <c r="AA6111"/>
    </row>
    <row r="6112" spans="16:27" x14ac:dyDescent="0.3">
      <c r="P6112"/>
      <c r="AA6112"/>
    </row>
    <row r="6113" spans="16:27" x14ac:dyDescent="0.3">
      <c r="P6113"/>
      <c r="AA6113"/>
    </row>
    <row r="6114" spans="16:27" x14ac:dyDescent="0.3">
      <c r="P6114"/>
      <c r="AA6114"/>
    </row>
    <row r="6115" spans="16:27" x14ac:dyDescent="0.3">
      <c r="P6115"/>
      <c r="AA6115"/>
    </row>
    <row r="6116" spans="16:27" x14ac:dyDescent="0.3">
      <c r="P6116"/>
      <c r="AA6116"/>
    </row>
    <row r="6117" spans="16:27" x14ac:dyDescent="0.3">
      <c r="P6117"/>
      <c r="AA6117"/>
    </row>
    <row r="6118" spans="16:27" x14ac:dyDescent="0.3">
      <c r="P6118"/>
      <c r="AA6118"/>
    </row>
    <row r="6119" spans="16:27" x14ac:dyDescent="0.3">
      <c r="P6119"/>
      <c r="AA6119"/>
    </row>
    <row r="6120" spans="16:27" x14ac:dyDescent="0.3">
      <c r="P6120"/>
      <c r="AA6120"/>
    </row>
    <row r="6121" spans="16:27" x14ac:dyDescent="0.3">
      <c r="P6121"/>
      <c r="AA6121"/>
    </row>
    <row r="6122" spans="16:27" x14ac:dyDescent="0.3">
      <c r="P6122"/>
      <c r="AA6122"/>
    </row>
    <row r="6123" spans="16:27" x14ac:dyDescent="0.3">
      <c r="P6123"/>
      <c r="AA6123"/>
    </row>
    <row r="6124" spans="16:27" x14ac:dyDescent="0.3">
      <c r="P6124"/>
      <c r="AA6124"/>
    </row>
    <row r="6125" spans="16:27" x14ac:dyDescent="0.3">
      <c r="P6125"/>
      <c r="AA6125"/>
    </row>
    <row r="6126" spans="16:27" x14ac:dyDescent="0.3">
      <c r="P6126"/>
      <c r="AA6126"/>
    </row>
    <row r="6127" spans="16:27" x14ac:dyDescent="0.3">
      <c r="P6127"/>
      <c r="AA6127"/>
    </row>
    <row r="6128" spans="16:27" x14ac:dyDescent="0.3">
      <c r="P6128"/>
      <c r="AA6128"/>
    </row>
    <row r="6129" spans="16:27" x14ac:dyDescent="0.3">
      <c r="P6129"/>
      <c r="AA6129"/>
    </row>
    <row r="6130" spans="16:27" x14ac:dyDescent="0.3">
      <c r="P6130"/>
      <c r="AA6130"/>
    </row>
    <row r="6131" spans="16:27" x14ac:dyDescent="0.3">
      <c r="P6131"/>
      <c r="AA6131"/>
    </row>
    <row r="6132" spans="16:27" x14ac:dyDescent="0.3">
      <c r="P6132"/>
      <c r="AA6132"/>
    </row>
    <row r="6133" spans="16:27" x14ac:dyDescent="0.3">
      <c r="P6133"/>
      <c r="AA6133"/>
    </row>
    <row r="6134" spans="16:27" x14ac:dyDescent="0.3">
      <c r="P6134"/>
      <c r="AA6134"/>
    </row>
    <row r="6135" spans="16:27" x14ac:dyDescent="0.3">
      <c r="P6135"/>
      <c r="AA6135"/>
    </row>
    <row r="6136" spans="16:27" x14ac:dyDescent="0.3">
      <c r="P6136"/>
      <c r="AA6136"/>
    </row>
    <row r="6137" spans="16:27" x14ac:dyDescent="0.3">
      <c r="P6137"/>
      <c r="AA6137"/>
    </row>
    <row r="6138" spans="16:27" x14ac:dyDescent="0.3">
      <c r="P6138"/>
      <c r="AA6138"/>
    </row>
    <row r="6139" spans="16:27" x14ac:dyDescent="0.3">
      <c r="P6139"/>
      <c r="AA6139"/>
    </row>
    <row r="6140" spans="16:27" x14ac:dyDescent="0.3">
      <c r="P6140"/>
      <c r="AA6140"/>
    </row>
    <row r="6141" spans="16:27" x14ac:dyDescent="0.3">
      <c r="P6141"/>
      <c r="AA6141"/>
    </row>
    <row r="6142" spans="16:27" x14ac:dyDescent="0.3">
      <c r="P6142"/>
      <c r="AA6142"/>
    </row>
    <row r="6143" spans="16:27" x14ac:dyDescent="0.3">
      <c r="P6143"/>
      <c r="AA6143"/>
    </row>
    <row r="6144" spans="16:27" x14ac:dyDescent="0.3">
      <c r="P6144"/>
      <c r="AA6144"/>
    </row>
    <row r="6145" spans="16:27" x14ac:dyDescent="0.3">
      <c r="P6145"/>
      <c r="AA6145"/>
    </row>
    <row r="6146" spans="16:27" x14ac:dyDescent="0.3">
      <c r="P6146"/>
      <c r="AA6146"/>
    </row>
    <row r="6147" spans="16:27" x14ac:dyDescent="0.3">
      <c r="P6147"/>
      <c r="AA6147"/>
    </row>
    <row r="6148" spans="16:27" x14ac:dyDescent="0.3">
      <c r="P6148"/>
      <c r="AA6148"/>
    </row>
    <row r="6149" spans="16:27" x14ac:dyDescent="0.3">
      <c r="P6149"/>
      <c r="AA6149"/>
    </row>
    <row r="6150" spans="16:27" x14ac:dyDescent="0.3">
      <c r="P6150"/>
      <c r="AA6150"/>
    </row>
    <row r="6151" spans="16:27" x14ac:dyDescent="0.3">
      <c r="P6151"/>
      <c r="AA6151"/>
    </row>
    <row r="6152" spans="16:27" x14ac:dyDescent="0.3">
      <c r="P6152"/>
      <c r="AA6152"/>
    </row>
    <row r="6153" spans="16:27" x14ac:dyDescent="0.3">
      <c r="P6153"/>
      <c r="AA6153"/>
    </row>
    <row r="6154" spans="16:27" x14ac:dyDescent="0.3">
      <c r="P6154"/>
      <c r="AA6154"/>
    </row>
    <row r="6155" spans="16:27" x14ac:dyDescent="0.3">
      <c r="P6155"/>
      <c r="AA6155"/>
    </row>
    <row r="6156" spans="16:27" x14ac:dyDescent="0.3">
      <c r="P6156"/>
      <c r="AA6156"/>
    </row>
    <row r="6157" spans="16:27" x14ac:dyDescent="0.3">
      <c r="P6157"/>
      <c r="AA6157"/>
    </row>
    <row r="6158" spans="16:27" x14ac:dyDescent="0.3">
      <c r="P6158"/>
      <c r="AA6158"/>
    </row>
    <row r="6159" spans="16:27" x14ac:dyDescent="0.3">
      <c r="P6159"/>
      <c r="AA6159"/>
    </row>
    <row r="6160" spans="16:27" x14ac:dyDescent="0.3">
      <c r="P6160"/>
      <c r="AA6160"/>
    </row>
    <row r="6161" spans="16:27" x14ac:dyDescent="0.3">
      <c r="P6161"/>
      <c r="AA6161"/>
    </row>
    <row r="6162" spans="16:27" x14ac:dyDescent="0.3">
      <c r="P6162"/>
      <c r="AA6162"/>
    </row>
    <row r="6163" spans="16:27" x14ac:dyDescent="0.3">
      <c r="P6163"/>
      <c r="AA6163"/>
    </row>
    <row r="6164" spans="16:27" x14ac:dyDescent="0.3">
      <c r="P6164"/>
      <c r="AA6164"/>
    </row>
    <row r="6165" spans="16:27" x14ac:dyDescent="0.3">
      <c r="P6165"/>
      <c r="AA6165"/>
    </row>
    <row r="6166" spans="16:27" x14ac:dyDescent="0.3">
      <c r="P6166"/>
      <c r="AA6166"/>
    </row>
    <row r="6167" spans="16:27" x14ac:dyDescent="0.3">
      <c r="P6167"/>
      <c r="AA6167"/>
    </row>
    <row r="6168" spans="16:27" x14ac:dyDescent="0.3">
      <c r="P6168"/>
      <c r="AA6168"/>
    </row>
    <row r="6169" spans="16:27" x14ac:dyDescent="0.3">
      <c r="P6169"/>
      <c r="AA6169"/>
    </row>
    <row r="6170" spans="16:27" x14ac:dyDescent="0.3">
      <c r="P6170"/>
      <c r="AA6170"/>
    </row>
    <row r="6171" spans="16:27" x14ac:dyDescent="0.3">
      <c r="P6171"/>
      <c r="AA6171"/>
    </row>
    <row r="6172" spans="16:27" x14ac:dyDescent="0.3">
      <c r="P6172"/>
      <c r="AA6172"/>
    </row>
    <row r="6173" spans="16:27" x14ac:dyDescent="0.3">
      <c r="P6173"/>
      <c r="AA6173"/>
    </row>
    <row r="6174" spans="16:27" x14ac:dyDescent="0.3">
      <c r="P6174"/>
      <c r="AA6174"/>
    </row>
    <row r="6175" spans="16:27" x14ac:dyDescent="0.3">
      <c r="P6175"/>
      <c r="AA6175"/>
    </row>
    <row r="6176" spans="16:27" x14ac:dyDescent="0.3">
      <c r="P6176"/>
      <c r="AA6176"/>
    </row>
    <row r="6177" spans="16:27" x14ac:dyDescent="0.3">
      <c r="P6177"/>
      <c r="AA6177"/>
    </row>
    <row r="6178" spans="16:27" x14ac:dyDescent="0.3">
      <c r="P6178"/>
      <c r="AA6178"/>
    </row>
    <row r="6179" spans="16:27" x14ac:dyDescent="0.3">
      <c r="P6179"/>
      <c r="AA6179"/>
    </row>
    <row r="6180" spans="16:27" x14ac:dyDescent="0.3">
      <c r="P6180"/>
      <c r="AA6180"/>
    </row>
    <row r="6181" spans="16:27" x14ac:dyDescent="0.3">
      <c r="P6181"/>
      <c r="AA6181"/>
    </row>
    <row r="6182" spans="16:27" x14ac:dyDescent="0.3">
      <c r="P6182"/>
      <c r="AA6182"/>
    </row>
    <row r="6183" spans="16:27" x14ac:dyDescent="0.3">
      <c r="P6183"/>
      <c r="AA6183"/>
    </row>
    <row r="6184" spans="16:27" x14ac:dyDescent="0.3">
      <c r="P6184"/>
      <c r="AA6184"/>
    </row>
    <row r="6185" spans="16:27" x14ac:dyDescent="0.3">
      <c r="P6185"/>
      <c r="AA6185"/>
    </row>
    <row r="6186" spans="16:27" x14ac:dyDescent="0.3">
      <c r="P6186"/>
      <c r="AA6186"/>
    </row>
    <row r="6187" spans="16:27" x14ac:dyDescent="0.3">
      <c r="P6187"/>
      <c r="AA6187"/>
    </row>
    <row r="6188" spans="16:27" x14ac:dyDescent="0.3">
      <c r="P6188"/>
      <c r="AA6188"/>
    </row>
    <row r="6189" spans="16:27" x14ac:dyDescent="0.3">
      <c r="P6189"/>
      <c r="AA6189"/>
    </row>
    <row r="6190" spans="16:27" x14ac:dyDescent="0.3">
      <c r="P6190"/>
      <c r="AA6190"/>
    </row>
    <row r="6191" spans="16:27" x14ac:dyDescent="0.3">
      <c r="P6191"/>
      <c r="AA6191"/>
    </row>
    <row r="6192" spans="16:27" x14ac:dyDescent="0.3">
      <c r="P6192"/>
      <c r="AA6192"/>
    </row>
    <row r="6193" spans="16:27" x14ac:dyDescent="0.3">
      <c r="P6193"/>
      <c r="AA6193"/>
    </row>
    <row r="6194" spans="16:27" x14ac:dyDescent="0.3">
      <c r="P6194"/>
      <c r="AA6194"/>
    </row>
    <row r="6195" spans="16:27" x14ac:dyDescent="0.3">
      <c r="P6195"/>
      <c r="AA6195"/>
    </row>
    <row r="6196" spans="16:27" x14ac:dyDescent="0.3">
      <c r="P6196"/>
      <c r="AA6196"/>
    </row>
    <row r="6197" spans="16:27" x14ac:dyDescent="0.3">
      <c r="P6197"/>
      <c r="AA6197"/>
    </row>
    <row r="6198" spans="16:27" x14ac:dyDescent="0.3">
      <c r="P6198"/>
      <c r="AA6198"/>
    </row>
    <row r="6199" spans="16:27" x14ac:dyDescent="0.3">
      <c r="P6199"/>
      <c r="AA6199"/>
    </row>
    <row r="6200" spans="16:27" x14ac:dyDescent="0.3">
      <c r="P6200"/>
      <c r="AA6200"/>
    </row>
    <row r="6201" spans="16:27" x14ac:dyDescent="0.3">
      <c r="P6201"/>
      <c r="AA6201"/>
    </row>
    <row r="6202" spans="16:27" x14ac:dyDescent="0.3">
      <c r="P6202"/>
      <c r="AA6202"/>
    </row>
    <row r="6203" spans="16:27" x14ac:dyDescent="0.3">
      <c r="P6203"/>
      <c r="AA6203"/>
    </row>
    <row r="6204" spans="16:27" x14ac:dyDescent="0.3">
      <c r="P6204"/>
      <c r="AA6204"/>
    </row>
    <row r="6205" spans="16:27" x14ac:dyDescent="0.3">
      <c r="P6205"/>
      <c r="AA6205"/>
    </row>
    <row r="6206" spans="16:27" x14ac:dyDescent="0.3">
      <c r="P6206"/>
      <c r="AA6206"/>
    </row>
    <row r="6207" spans="16:27" x14ac:dyDescent="0.3">
      <c r="P6207"/>
      <c r="AA6207"/>
    </row>
    <row r="6208" spans="16:27" x14ac:dyDescent="0.3">
      <c r="P6208"/>
      <c r="AA6208"/>
    </row>
    <row r="6209" spans="16:27" x14ac:dyDescent="0.3">
      <c r="P6209"/>
      <c r="AA6209"/>
    </row>
    <row r="6210" spans="16:27" x14ac:dyDescent="0.3">
      <c r="P6210"/>
      <c r="AA6210"/>
    </row>
    <row r="6211" spans="16:27" x14ac:dyDescent="0.3">
      <c r="P6211"/>
      <c r="AA6211"/>
    </row>
    <row r="6212" spans="16:27" x14ac:dyDescent="0.3">
      <c r="P6212"/>
      <c r="AA6212"/>
    </row>
    <row r="6213" spans="16:27" x14ac:dyDescent="0.3">
      <c r="P6213"/>
      <c r="AA6213"/>
    </row>
    <row r="6214" spans="16:27" x14ac:dyDescent="0.3">
      <c r="P6214"/>
      <c r="AA6214"/>
    </row>
    <row r="6215" spans="16:27" x14ac:dyDescent="0.3">
      <c r="P6215"/>
      <c r="AA6215"/>
    </row>
    <row r="6216" spans="16:27" x14ac:dyDescent="0.3">
      <c r="P6216"/>
      <c r="AA6216"/>
    </row>
    <row r="6217" spans="16:27" x14ac:dyDescent="0.3">
      <c r="P6217"/>
      <c r="AA6217"/>
    </row>
    <row r="6218" spans="16:27" x14ac:dyDescent="0.3">
      <c r="P6218"/>
      <c r="AA6218"/>
    </row>
    <row r="6219" spans="16:27" x14ac:dyDescent="0.3">
      <c r="P6219"/>
      <c r="AA6219"/>
    </row>
    <row r="6220" spans="16:27" x14ac:dyDescent="0.3">
      <c r="P6220"/>
      <c r="AA6220"/>
    </row>
    <row r="6221" spans="16:27" x14ac:dyDescent="0.3">
      <c r="P6221"/>
      <c r="AA6221"/>
    </row>
    <row r="6222" spans="16:27" x14ac:dyDescent="0.3">
      <c r="P6222"/>
      <c r="AA6222"/>
    </row>
    <row r="6223" spans="16:27" x14ac:dyDescent="0.3">
      <c r="P6223"/>
      <c r="AA6223"/>
    </row>
    <row r="6224" spans="16:27" x14ac:dyDescent="0.3">
      <c r="P6224"/>
      <c r="AA6224"/>
    </row>
    <row r="6225" spans="16:27" x14ac:dyDescent="0.3">
      <c r="P6225"/>
      <c r="AA6225"/>
    </row>
    <row r="6226" spans="16:27" x14ac:dyDescent="0.3">
      <c r="P6226"/>
      <c r="AA6226"/>
    </row>
    <row r="6227" spans="16:27" x14ac:dyDescent="0.3">
      <c r="P6227"/>
      <c r="AA6227"/>
    </row>
    <row r="6228" spans="16:27" x14ac:dyDescent="0.3">
      <c r="P6228"/>
      <c r="AA6228"/>
    </row>
    <row r="6229" spans="16:27" x14ac:dyDescent="0.3">
      <c r="P6229"/>
      <c r="AA6229"/>
    </row>
    <row r="6230" spans="16:27" x14ac:dyDescent="0.3">
      <c r="P6230"/>
      <c r="AA6230"/>
    </row>
    <row r="6231" spans="16:27" x14ac:dyDescent="0.3">
      <c r="P6231"/>
      <c r="AA6231"/>
    </row>
    <row r="6232" spans="16:27" x14ac:dyDescent="0.3">
      <c r="P6232"/>
      <c r="AA6232"/>
    </row>
    <row r="6233" spans="16:27" x14ac:dyDescent="0.3">
      <c r="P6233"/>
      <c r="AA6233"/>
    </row>
    <row r="6234" spans="16:27" x14ac:dyDescent="0.3">
      <c r="P6234"/>
      <c r="AA6234"/>
    </row>
    <row r="6235" spans="16:27" x14ac:dyDescent="0.3">
      <c r="P6235"/>
      <c r="AA6235"/>
    </row>
    <row r="6236" spans="16:27" x14ac:dyDescent="0.3">
      <c r="P6236"/>
      <c r="AA6236"/>
    </row>
    <row r="6237" spans="16:27" x14ac:dyDescent="0.3">
      <c r="P6237"/>
      <c r="AA6237"/>
    </row>
    <row r="6238" spans="16:27" x14ac:dyDescent="0.3">
      <c r="P6238"/>
      <c r="AA6238"/>
    </row>
    <row r="6239" spans="16:27" x14ac:dyDescent="0.3">
      <c r="P6239"/>
      <c r="AA6239"/>
    </row>
    <row r="6240" spans="16:27" x14ac:dyDescent="0.3">
      <c r="P6240"/>
      <c r="AA6240"/>
    </row>
    <row r="6241" spans="16:27" x14ac:dyDescent="0.3">
      <c r="P6241"/>
      <c r="AA6241"/>
    </row>
    <row r="6242" spans="16:27" x14ac:dyDescent="0.3">
      <c r="P6242"/>
      <c r="AA6242"/>
    </row>
    <row r="6243" spans="16:27" x14ac:dyDescent="0.3">
      <c r="P6243"/>
      <c r="AA6243"/>
    </row>
    <row r="6244" spans="16:27" x14ac:dyDescent="0.3">
      <c r="P6244"/>
      <c r="AA6244"/>
    </row>
    <row r="6245" spans="16:27" x14ac:dyDescent="0.3">
      <c r="P6245"/>
      <c r="AA6245"/>
    </row>
    <row r="6246" spans="16:27" x14ac:dyDescent="0.3">
      <c r="P6246"/>
      <c r="AA6246"/>
    </row>
    <row r="6247" spans="16:27" x14ac:dyDescent="0.3">
      <c r="P6247"/>
      <c r="AA6247"/>
    </row>
    <row r="6248" spans="16:27" x14ac:dyDescent="0.3">
      <c r="P6248"/>
      <c r="AA6248"/>
    </row>
    <row r="6249" spans="16:27" x14ac:dyDescent="0.3">
      <c r="P6249"/>
      <c r="AA6249"/>
    </row>
    <row r="6250" spans="16:27" x14ac:dyDescent="0.3">
      <c r="P6250"/>
      <c r="AA6250"/>
    </row>
    <row r="6251" spans="16:27" x14ac:dyDescent="0.3">
      <c r="P6251"/>
      <c r="AA6251"/>
    </row>
    <row r="6252" spans="16:27" x14ac:dyDescent="0.3">
      <c r="P6252"/>
      <c r="AA6252"/>
    </row>
    <row r="6253" spans="16:27" x14ac:dyDescent="0.3">
      <c r="P6253"/>
      <c r="AA6253"/>
    </row>
    <row r="6254" spans="16:27" x14ac:dyDescent="0.3">
      <c r="P6254"/>
      <c r="AA6254"/>
    </row>
    <row r="6255" spans="16:27" x14ac:dyDescent="0.3">
      <c r="P6255"/>
      <c r="AA6255"/>
    </row>
    <row r="6256" spans="16:27" x14ac:dyDescent="0.3">
      <c r="P6256"/>
      <c r="AA6256"/>
    </row>
    <row r="6257" spans="16:27" x14ac:dyDescent="0.3">
      <c r="P6257"/>
      <c r="AA6257"/>
    </row>
    <row r="6258" spans="16:27" x14ac:dyDescent="0.3">
      <c r="P6258"/>
      <c r="AA6258"/>
    </row>
    <row r="6259" spans="16:27" x14ac:dyDescent="0.3">
      <c r="P6259"/>
      <c r="AA6259"/>
    </row>
    <row r="6260" spans="16:27" x14ac:dyDescent="0.3">
      <c r="P6260"/>
      <c r="AA6260"/>
    </row>
    <row r="6261" spans="16:27" x14ac:dyDescent="0.3">
      <c r="P6261"/>
      <c r="AA6261"/>
    </row>
    <row r="6262" spans="16:27" x14ac:dyDescent="0.3">
      <c r="P6262"/>
      <c r="AA6262"/>
    </row>
    <row r="6263" spans="16:27" x14ac:dyDescent="0.3">
      <c r="P6263"/>
      <c r="AA6263"/>
    </row>
    <row r="6264" spans="16:27" x14ac:dyDescent="0.3">
      <c r="P6264"/>
      <c r="AA6264"/>
    </row>
    <row r="6265" spans="16:27" x14ac:dyDescent="0.3">
      <c r="P6265"/>
      <c r="AA6265"/>
    </row>
    <row r="6266" spans="16:27" x14ac:dyDescent="0.3">
      <c r="P6266"/>
      <c r="AA6266"/>
    </row>
    <row r="6267" spans="16:27" x14ac:dyDescent="0.3">
      <c r="P6267"/>
      <c r="AA6267"/>
    </row>
    <row r="6268" spans="16:27" x14ac:dyDescent="0.3">
      <c r="P6268"/>
      <c r="AA6268"/>
    </row>
    <row r="6269" spans="16:27" x14ac:dyDescent="0.3">
      <c r="P6269"/>
      <c r="AA6269"/>
    </row>
    <row r="6270" spans="16:27" x14ac:dyDescent="0.3">
      <c r="P6270"/>
      <c r="AA6270"/>
    </row>
    <row r="6271" spans="16:27" x14ac:dyDescent="0.3">
      <c r="P6271"/>
      <c r="AA6271"/>
    </row>
    <row r="6272" spans="16:27" x14ac:dyDescent="0.3">
      <c r="P6272"/>
      <c r="AA6272"/>
    </row>
    <row r="6273" spans="16:27" x14ac:dyDescent="0.3">
      <c r="P6273"/>
      <c r="AA6273"/>
    </row>
    <row r="6274" spans="16:27" x14ac:dyDescent="0.3">
      <c r="P6274"/>
      <c r="AA6274"/>
    </row>
    <row r="6275" spans="16:27" x14ac:dyDescent="0.3">
      <c r="P6275"/>
      <c r="AA6275"/>
    </row>
    <row r="6276" spans="16:27" x14ac:dyDescent="0.3">
      <c r="P6276"/>
      <c r="AA6276"/>
    </row>
    <row r="6277" spans="16:27" x14ac:dyDescent="0.3">
      <c r="P6277"/>
      <c r="AA6277"/>
    </row>
    <row r="6278" spans="16:27" x14ac:dyDescent="0.3">
      <c r="P6278"/>
      <c r="AA6278"/>
    </row>
    <row r="6279" spans="16:27" x14ac:dyDescent="0.3">
      <c r="P6279"/>
      <c r="AA6279"/>
    </row>
    <row r="6280" spans="16:27" x14ac:dyDescent="0.3">
      <c r="P6280"/>
      <c r="AA6280"/>
    </row>
    <row r="6281" spans="16:27" x14ac:dyDescent="0.3">
      <c r="P6281"/>
      <c r="AA6281"/>
    </row>
    <row r="6282" spans="16:27" x14ac:dyDescent="0.3">
      <c r="P6282"/>
      <c r="AA6282"/>
    </row>
    <row r="6283" spans="16:27" x14ac:dyDescent="0.3">
      <c r="P6283"/>
      <c r="AA6283"/>
    </row>
    <row r="6284" spans="16:27" x14ac:dyDescent="0.3">
      <c r="P6284"/>
      <c r="AA6284"/>
    </row>
    <row r="6285" spans="16:27" x14ac:dyDescent="0.3">
      <c r="P6285"/>
      <c r="AA6285"/>
    </row>
    <row r="6286" spans="16:27" x14ac:dyDescent="0.3">
      <c r="P6286"/>
      <c r="AA6286"/>
    </row>
    <row r="6287" spans="16:27" x14ac:dyDescent="0.3">
      <c r="P6287"/>
      <c r="AA6287"/>
    </row>
    <row r="6288" spans="16:27" x14ac:dyDescent="0.3">
      <c r="P6288"/>
      <c r="AA6288"/>
    </row>
    <row r="6289" spans="16:27" x14ac:dyDescent="0.3">
      <c r="P6289"/>
      <c r="AA6289"/>
    </row>
    <row r="6290" spans="16:27" x14ac:dyDescent="0.3">
      <c r="P6290"/>
      <c r="AA6290"/>
    </row>
    <row r="6291" spans="16:27" x14ac:dyDescent="0.3">
      <c r="P6291"/>
      <c r="AA6291"/>
    </row>
    <row r="6292" spans="16:27" x14ac:dyDescent="0.3">
      <c r="P6292"/>
      <c r="AA6292"/>
    </row>
    <row r="6293" spans="16:27" x14ac:dyDescent="0.3">
      <c r="P6293"/>
      <c r="AA6293"/>
    </row>
    <row r="6294" spans="16:27" x14ac:dyDescent="0.3">
      <c r="P6294"/>
      <c r="AA6294"/>
    </row>
    <row r="6295" spans="16:27" x14ac:dyDescent="0.3">
      <c r="P6295"/>
      <c r="AA6295"/>
    </row>
    <row r="6296" spans="16:27" x14ac:dyDescent="0.3">
      <c r="P6296"/>
      <c r="AA6296"/>
    </row>
    <row r="6297" spans="16:27" x14ac:dyDescent="0.3">
      <c r="P6297"/>
      <c r="AA6297"/>
    </row>
    <row r="6298" spans="16:27" x14ac:dyDescent="0.3">
      <c r="P6298"/>
      <c r="AA6298"/>
    </row>
    <row r="6299" spans="16:27" x14ac:dyDescent="0.3">
      <c r="P6299"/>
      <c r="AA6299"/>
    </row>
    <row r="6300" spans="16:27" x14ac:dyDescent="0.3">
      <c r="P6300"/>
      <c r="AA6300"/>
    </row>
    <row r="6301" spans="16:27" x14ac:dyDescent="0.3">
      <c r="P6301"/>
      <c r="AA6301"/>
    </row>
    <row r="6302" spans="16:27" x14ac:dyDescent="0.3">
      <c r="P6302"/>
      <c r="AA6302"/>
    </row>
    <row r="6303" spans="16:27" x14ac:dyDescent="0.3">
      <c r="P6303"/>
      <c r="AA6303"/>
    </row>
    <row r="6304" spans="16:27" x14ac:dyDescent="0.3">
      <c r="P6304"/>
      <c r="AA6304"/>
    </row>
    <row r="6305" spans="16:27" x14ac:dyDescent="0.3">
      <c r="P6305"/>
      <c r="AA6305"/>
    </row>
    <row r="6306" spans="16:27" x14ac:dyDescent="0.3">
      <c r="P6306"/>
      <c r="AA6306"/>
    </row>
    <row r="6307" spans="16:27" x14ac:dyDescent="0.3">
      <c r="P6307"/>
      <c r="AA6307"/>
    </row>
    <row r="6308" spans="16:27" x14ac:dyDescent="0.3">
      <c r="P6308"/>
      <c r="AA6308"/>
    </row>
    <row r="6309" spans="16:27" x14ac:dyDescent="0.3">
      <c r="P6309"/>
      <c r="AA6309"/>
    </row>
    <row r="6310" spans="16:27" x14ac:dyDescent="0.3">
      <c r="P6310"/>
      <c r="AA6310"/>
    </row>
    <row r="6311" spans="16:27" x14ac:dyDescent="0.3">
      <c r="P6311"/>
      <c r="AA6311"/>
    </row>
    <row r="6312" spans="16:27" x14ac:dyDescent="0.3">
      <c r="P6312"/>
      <c r="AA6312"/>
    </row>
    <row r="6313" spans="16:27" x14ac:dyDescent="0.3">
      <c r="P6313"/>
      <c r="AA6313"/>
    </row>
    <row r="6314" spans="16:27" x14ac:dyDescent="0.3">
      <c r="P6314"/>
      <c r="AA6314"/>
    </row>
    <row r="6315" spans="16:27" x14ac:dyDescent="0.3">
      <c r="P6315"/>
      <c r="AA6315"/>
    </row>
    <row r="6316" spans="16:27" x14ac:dyDescent="0.3">
      <c r="P6316"/>
      <c r="AA6316"/>
    </row>
    <row r="6317" spans="16:27" x14ac:dyDescent="0.3">
      <c r="P6317"/>
      <c r="AA6317"/>
    </row>
    <row r="6318" spans="16:27" x14ac:dyDescent="0.3">
      <c r="P6318"/>
      <c r="AA6318"/>
    </row>
    <row r="6319" spans="16:27" x14ac:dyDescent="0.3">
      <c r="P6319"/>
      <c r="AA6319"/>
    </row>
    <row r="6320" spans="16:27" x14ac:dyDescent="0.3">
      <c r="P6320"/>
      <c r="AA6320"/>
    </row>
    <row r="6321" spans="16:27" x14ac:dyDescent="0.3">
      <c r="P6321"/>
      <c r="AA6321"/>
    </row>
    <row r="6322" spans="16:27" x14ac:dyDescent="0.3">
      <c r="P6322"/>
      <c r="AA6322"/>
    </row>
    <row r="6323" spans="16:27" x14ac:dyDescent="0.3">
      <c r="P6323"/>
      <c r="AA6323"/>
    </row>
    <row r="6324" spans="16:27" x14ac:dyDescent="0.3">
      <c r="P6324"/>
      <c r="AA6324"/>
    </row>
    <row r="6325" spans="16:27" x14ac:dyDescent="0.3">
      <c r="P6325"/>
      <c r="AA6325"/>
    </row>
    <row r="6326" spans="16:27" x14ac:dyDescent="0.3">
      <c r="P6326"/>
      <c r="AA6326"/>
    </row>
    <row r="6327" spans="16:27" x14ac:dyDescent="0.3">
      <c r="P6327"/>
      <c r="AA6327"/>
    </row>
    <row r="6328" spans="16:27" x14ac:dyDescent="0.3">
      <c r="P6328"/>
      <c r="AA6328"/>
    </row>
    <row r="6329" spans="16:27" x14ac:dyDescent="0.3">
      <c r="P6329"/>
      <c r="AA6329"/>
    </row>
    <row r="6330" spans="16:27" x14ac:dyDescent="0.3">
      <c r="P6330"/>
      <c r="AA6330"/>
    </row>
    <row r="6331" spans="16:27" x14ac:dyDescent="0.3">
      <c r="P6331"/>
      <c r="AA6331"/>
    </row>
    <row r="6332" spans="16:27" x14ac:dyDescent="0.3">
      <c r="P6332"/>
      <c r="AA6332"/>
    </row>
    <row r="6333" spans="16:27" x14ac:dyDescent="0.3">
      <c r="P6333"/>
      <c r="AA6333"/>
    </row>
    <row r="6334" spans="16:27" x14ac:dyDescent="0.3">
      <c r="P6334"/>
      <c r="AA6334"/>
    </row>
    <row r="6335" spans="16:27" x14ac:dyDescent="0.3">
      <c r="P6335"/>
      <c r="AA6335"/>
    </row>
    <row r="6336" spans="16:27" x14ac:dyDescent="0.3">
      <c r="P6336"/>
      <c r="AA6336"/>
    </row>
    <row r="6337" spans="16:27" x14ac:dyDescent="0.3">
      <c r="P6337"/>
      <c r="AA6337"/>
    </row>
    <row r="6338" spans="16:27" x14ac:dyDescent="0.3">
      <c r="P6338"/>
      <c r="AA6338"/>
    </row>
    <row r="6339" spans="16:27" x14ac:dyDescent="0.3">
      <c r="P6339"/>
      <c r="AA6339"/>
    </row>
    <row r="6340" spans="16:27" x14ac:dyDescent="0.3">
      <c r="P6340"/>
      <c r="AA6340"/>
    </row>
    <row r="6341" spans="16:27" x14ac:dyDescent="0.3">
      <c r="P6341"/>
      <c r="AA6341"/>
    </row>
    <row r="6342" spans="16:27" x14ac:dyDescent="0.3">
      <c r="P6342"/>
      <c r="AA6342"/>
    </row>
    <row r="6343" spans="16:27" x14ac:dyDescent="0.3">
      <c r="P6343"/>
      <c r="AA6343"/>
    </row>
    <row r="6344" spans="16:27" x14ac:dyDescent="0.3">
      <c r="P6344"/>
      <c r="AA6344"/>
    </row>
    <row r="6345" spans="16:27" x14ac:dyDescent="0.3">
      <c r="P6345"/>
      <c r="AA6345"/>
    </row>
    <row r="6346" spans="16:27" x14ac:dyDescent="0.3">
      <c r="P6346"/>
      <c r="AA6346"/>
    </row>
    <row r="6347" spans="16:27" x14ac:dyDescent="0.3">
      <c r="P6347"/>
      <c r="AA6347"/>
    </row>
    <row r="6348" spans="16:27" x14ac:dyDescent="0.3">
      <c r="P6348"/>
      <c r="AA6348"/>
    </row>
    <row r="6349" spans="16:27" x14ac:dyDescent="0.3">
      <c r="P6349"/>
      <c r="AA6349"/>
    </row>
    <row r="6350" spans="16:27" x14ac:dyDescent="0.3">
      <c r="P6350"/>
      <c r="AA6350"/>
    </row>
    <row r="6351" spans="16:27" x14ac:dyDescent="0.3">
      <c r="P6351"/>
      <c r="AA6351"/>
    </row>
    <row r="6352" spans="16:27" x14ac:dyDescent="0.3">
      <c r="P6352"/>
      <c r="AA6352"/>
    </row>
    <row r="6353" spans="16:27" x14ac:dyDescent="0.3">
      <c r="P6353"/>
      <c r="AA6353"/>
    </row>
    <row r="6354" spans="16:27" x14ac:dyDescent="0.3">
      <c r="P6354"/>
      <c r="AA6354"/>
    </row>
    <row r="6355" spans="16:27" x14ac:dyDescent="0.3">
      <c r="P6355"/>
      <c r="AA6355"/>
    </row>
    <row r="6356" spans="16:27" x14ac:dyDescent="0.3">
      <c r="P6356"/>
      <c r="AA6356"/>
    </row>
    <row r="6357" spans="16:27" x14ac:dyDescent="0.3">
      <c r="P6357"/>
      <c r="AA6357"/>
    </row>
    <row r="6358" spans="16:27" x14ac:dyDescent="0.3">
      <c r="P6358"/>
      <c r="AA6358"/>
    </row>
    <row r="6359" spans="16:27" x14ac:dyDescent="0.3">
      <c r="P6359"/>
      <c r="AA6359"/>
    </row>
    <row r="6360" spans="16:27" x14ac:dyDescent="0.3">
      <c r="P6360"/>
      <c r="AA6360"/>
    </row>
    <row r="6361" spans="16:27" x14ac:dyDescent="0.3">
      <c r="P6361"/>
      <c r="AA6361"/>
    </row>
    <row r="6362" spans="16:27" x14ac:dyDescent="0.3">
      <c r="P6362"/>
      <c r="AA6362"/>
    </row>
    <row r="6363" spans="16:27" x14ac:dyDescent="0.3">
      <c r="P6363"/>
      <c r="AA6363"/>
    </row>
    <row r="6364" spans="16:27" x14ac:dyDescent="0.3">
      <c r="P6364"/>
      <c r="AA6364"/>
    </row>
    <row r="6365" spans="16:27" x14ac:dyDescent="0.3">
      <c r="P6365"/>
      <c r="AA6365"/>
    </row>
    <row r="6366" spans="16:27" x14ac:dyDescent="0.3">
      <c r="P6366"/>
      <c r="AA6366"/>
    </row>
    <row r="6367" spans="16:27" x14ac:dyDescent="0.3">
      <c r="P6367"/>
      <c r="AA6367"/>
    </row>
    <row r="6368" spans="16:27" x14ac:dyDescent="0.3">
      <c r="P6368"/>
      <c r="AA6368"/>
    </row>
    <row r="6369" spans="16:27" x14ac:dyDescent="0.3">
      <c r="P6369"/>
      <c r="AA6369"/>
    </row>
    <row r="6370" spans="16:27" x14ac:dyDescent="0.3">
      <c r="P6370"/>
      <c r="AA6370"/>
    </row>
    <row r="6371" spans="16:27" x14ac:dyDescent="0.3">
      <c r="P6371"/>
      <c r="AA6371"/>
    </row>
    <row r="6372" spans="16:27" x14ac:dyDescent="0.3">
      <c r="P6372"/>
      <c r="AA6372"/>
    </row>
    <row r="6373" spans="16:27" x14ac:dyDescent="0.3">
      <c r="P6373"/>
      <c r="AA6373"/>
    </row>
    <row r="6374" spans="16:27" x14ac:dyDescent="0.3">
      <c r="P6374"/>
      <c r="AA6374"/>
    </row>
    <row r="6375" spans="16:27" x14ac:dyDescent="0.3">
      <c r="P6375"/>
      <c r="AA6375"/>
    </row>
    <row r="6376" spans="16:27" x14ac:dyDescent="0.3">
      <c r="P6376"/>
      <c r="AA6376"/>
    </row>
    <row r="6377" spans="16:27" x14ac:dyDescent="0.3">
      <c r="P6377"/>
      <c r="AA6377"/>
    </row>
    <row r="6378" spans="16:27" x14ac:dyDescent="0.3">
      <c r="P6378"/>
      <c r="AA6378"/>
    </row>
    <row r="6379" spans="16:27" x14ac:dyDescent="0.3">
      <c r="P6379"/>
      <c r="AA6379"/>
    </row>
    <row r="6380" spans="16:27" x14ac:dyDescent="0.3">
      <c r="P6380"/>
      <c r="AA6380"/>
    </row>
    <row r="6381" spans="16:27" x14ac:dyDescent="0.3">
      <c r="P6381"/>
      <c r="AA6381"/>
    </row>
    <row r="6382" spans="16:27" x14ac:dyDescent="0.3">
      <c r="P6382"/>
      <c r="AA6382"/>
    </row>
    <row r="6383" spans="16:27" x14ac:dyDescent="0.3">
      <c r="P6383"/>
      <c r="AA6383"/>
    </row>
    <row r="6384" spans="16:27" x14ac:dyDescent="0.3">
      <c r="P6384"/>
      <c r="AA6384"/>
    </row>
    <row r="6385" spans="16:27" x14ac:dyDescent="0.3">
      <c r="P6385"/>
      <c r="AA6385"/>
    </row>
    <row r="6386" spans="16:27" x14ac:dyDescent="0.3">
      <c r="P6386"/>
      <c r="AA6386"/>
    </row>
    <row r="6387" spans="16:27" x14ac:dyDescent="0.3">
      <c r="P6387"/>
      <c r="AA6387"/>
    </row>
    <row r="6388" spans="16:27" x14ac:dyDescent="0.3">
      <c r="P6388"/>
      <c r="AA6388"/>
    </row>
    <row r="6389" spans="16:27" x14ac:dyDescent="0.3">
      <c r="P6389"/>
      <c r="AA6389"/>
    </row>
    <row r="6390" spans="16:27" x14ac:dyDescent="0.3">
      <c r="P6390"/>
      <c r="AA6390"/>
    </row>
    <row r="6391" spans="16:27" x14ac:dyDescent="0.3">
      <c r="P6391"/>
      <c r="AA6391"/>
    </row>
    <row r="6392" spans="16:27" x14ac:dyDescent="0.3">
      <c r="P6392"/>
      <c r="AA6392"/>
    </row>
    <row r="6393" spans="16:27" x14ac:dyDescent="0.3">
      <c r="P6393"/>
      <c r="AA6393"/>
    </row>
    <row r="6394" spans="16:27" x14ac:dyDescent="0.3">
      <c r="P6394"/>
      <c r="AA6394"/>
    </row>
    <row r="6395" spans="16:27" x14ac:dyDescent="0.3">
      <c r="P6395"/>
      <c r="AA6395"/>
    </row>
    <row r="6396" spans="16:27" x14ac:dyDescent="0.3">
      <c r="P6396"/>
      <c r="AA6396"/>
    </row>
    <row r="6397" spans="16:27" x14ac:dyDescent="0.3">
      <c r="P6397"/>
      <c r="AA6397"/>
    </row>
    <row r="6398" spans="16:27" x14ac:dyDescent="0.3">
      <c r="P6398"/>
      <c r="AA6398"/>
    </row>
    <row r="6399" spans="16:27" x14ac:dyDescent="0.3">
      <c r="P6399"/>
      <c r="AA6399"/>
    </row>
    <row r="6400" spans="16:27" x14ac:dyDescent="0.3">
      <c r="P6400"/>
      <c r="AA6400"/>
    </row>
    <row r="6401" spans="16:27" x14ac:dyDescent="0.3">
      <c r="P6401"/>
      <c r="AA6401"/>
    </row>
    <row r="6402" spans="16:27" x14ac:dyDescent="0.3">
      <c r="P6402"/>
      <c r="AA6402"/>
    </row>
    <row r="6403" spans="16:27" x14ac:dyDescent="0.3">
      <c r="P6403"/>
      <c r="AA6403"/>
    </row>
    <row r="6404" spans="16:27" x14ac:dyDescent="0.3">
      <c r="P6404"/>
      <c r="AA6404"/>
    </row>
    <row r="6405" spans="16:27" x14ac:dyDescent="0.3">
      <c r="P6405"/>
      <c r="AA6405"/>
    </row>
    <row r="6406" spans="16:27" x14ac:dyDescent="0.3">
      <c r="P6406"/>
      <c r="AA6406"/>
    </row>
    <row r="6407" spans="16:27" x14ac:dyDescent="0.3">
      <c r="P6407"/>
      <c r="AA6407"/>
    </row>
    <row r="6408" spans="16:27" x14ac:dyDescent="0.3">
      <c r="P6408"/>
      <c r="AA6408"/>
    </row>
    <row r="6409" spans="16:27" x14ac:dyDescent="0.3">
      <c r="P6409"/>
      <c r="AA6409"/>
    </row>
    <row r="6410" spans="16:27" x14ac:dyDescent="0.3">
      <c r="P6410"/>
      <c r="AA6410"/>
    </row>
    <row r="6411" spans="16:27" x14ac:dyDescent="0.3">
      <c r="P6411"/>
      <c r="AA6411"/>
    </row>
    <row r="6412" spans="16:27" x14ac:dyDescent="0.3">
      <c r="P6412"/>
      <c r="AA6412"/>
    </row>
    <row r="6413" spans="16:27" x14ac:dyDescent="0.3">
      <c r="P6413"/>
      <c r="AA6413"/>
    </row>
    <row r="6414" spans="16:27" x14ac:dyDescent="0.3">
      <c r="P6414"/>
      <c r="AA6414"/>
    </row>
    <row r="6415" spans="16:27" x14ac:dyDescent="0.3">
      <c r="P6415"/>
      <c r="AA6415"/>
    </row>
    <row r="6416" spans="16:27" x14ac:dyDescent="0.3">
      <c r="P6416"/>
      <c r="AA6416"/>
    </row>
    <row r="6417" spans="16:27" x14ac:dyDescent="0.3">
      <c r="P6417"/>
      <c r="AA6417"/>
    </row>
    <row r="6418" spans="16:27" x14ac:dyDescent="0.3">
      <c r="P6418"/>
      <c r="AA6418"/>
    </row>
    <row r="6419" spans="16:27" x14ac:dyDescent="0.3">
      <c r="P6419"/>
      <c r="AA6419"/>
    </row>
    <row r="6420" spans="16:27" x14ac:dyDescent="0.3">
      <c r="P6420"/>
      <c r="AA6420"/>
    </row>
    <row r="6421" spans="16:27" x14ac:dyDescent="0.3">
      <c r="P6421"/>
      <c r="AA6421"/>
    </row>
    <row r="6422" spans="16:27" x14ac:dyDescent="0.3">
      <c r="P6422"/>
      <c r="AA6422"/>
    </row>
    <row r="6423" spans="16:27" x14ac:dyDescent="0.3">
      <c r="P6423"/>
      <c r="AA6423"/>
    </row>
    <row r="6424" spans="16:27" x14ac:dyDescent="0.3">
      <c r="P6424"/>
      <c r="AA6424"/>
    </row>
    <row r="6425" spans="16:27" x14ac:dyDescent="0.3">
      <c r="P6425"/>
      <c r="AA6425"/>
    </row>
    <row r="6426" spans="16:27" x14ac:dyDescent="0.3">
      <c r="P6426"/>
      <c r="AA6426"/>
    </row>
    <row r="6427" spans="16:27" x14ac:dyDescent="0.3">
      <c r="P6427"/>
      <c r="AA6427"/>
    </row>
    <row r="6428" spans="16:27" x14ac:dyDescent="0.3">
      <c r="P6428"/>
      <c r="AA6428"/>
    </row>
    <row r="6429" spans="16:27" x14ac:dyDescent="0.3">
      <c r="P6429"/>
      <c r="AA6429"/>
    </row>
    <row r="6430" spans="16:27" x14ac:dyDescent="0.3">
      <c r="P6430"/>
      <c r="AA6430"/>
    </row>
    <row r="6431" spans="16:27" x14ac:dyDescent="0.3">
      <c r="P6431"/>
      <c r="AA6431"/>
    </row>
    <row r="6432" spans="16:27" x14ac:dyDescent="0.3">
      <c r="P6432"/>
      <c r="AA6432"/>
    </row>
    <row r="6433" spans="16:27" x14ac:dyDescent="0.3">
      <c r="P6433"/>
      <c r="AA6433"/>
    </row>
    <row r="6434" spans="16:27" x14ac:dyDescent="0.3">
      <c r="P6434"/>
      <c r="AA6434"/>
    </row>
    <row r="6435" spans="16:27" x14ac:dyDescent="0.3">
      <c r="P6435"/>
      <c r="AA6435"/>
    </row>
    <row r="6436" spans="16:27" x14ac:dyDescent="0.3">
      <c r="P6436"/>
      <c r="AA6436"/>
    </row>
    <row r="6437" spans="16:27" x14ac:dyDescent="0.3">
      <c r="P6437"/>
      <c r="AA6437"/>
    </row>
    <row r="6438" spans="16:27" x14ac:dyDescent="0.3">
      <c r="P6438"/>
      <c r="AA6438"/>
    </row>
    <row r="6439" spans="16:27" x14ac:dyDescent="0.3">
      <c r="P6439"/>
      <c r="AA6439"/>
    </row>
    <row r="6440" spans="16:27" x14ac:dyDescent="0.3">
      <c r="P6440"/>
      <c r="AA6440"/>
    </row>
    <row r="6441" spans="16:27" x14ac:dyDescent="0.3">
      <c r="P6441"/>
      <c r="AA6441"/>
    </row>
    <row r="6442" spans="16:27" x14ac:dyDescent="0.3">
      <c r="P6442"/>
      <c r="AA6442"/>
    </row>
    <row r="6443" spans="16:27" x14ac:dyDescent="0.3">
      <c r="P6443"/>
      <c r="AA6443"/>
    </row>
    <row r="6444" spans="16:27" x14ac:dyDescent="0.3">
      <c r="P6444"/>
      <c r="AA6444"/>
    </row>
    <row r="6445" spans="16:27" x14ac:dyDescent="0.3">
      <c r="P6445"/>
      <c r="AA6445"/>
    </row>
    <row r="6446" spans="16:27" x14ac:dyDescent="0.3">
      <c r="P6446"/>
      <c r="AA6446"/>
    </row>
    <row r="6447" spans="16:27" x14ac:dyDescent="0.3">
      <c r="P6447"/>
      <c r="AA6447"/>
    </row>
    <row r="6448" spans="16:27" x14ac:dyDescent="0.3">
      <c r="P6448"/>
      <c r="AA6448"/>
    </row>
    <row r="6449" spans="16:27" x14ac:dyDescent="0.3">
      <c r="P6449"/>
      <c r="AA6449"/>
    </row>
    <row r="6450" spans="16:27" x14ac:dyDescent="0.3">
      <c r="P6450"/>
      <c r="AA6450"/>
    </row>
    <row r="6451" spans="16:27" x14ac:dyDescent="0.3">
      <c r="P6451"/>
      <c r="AA6451"/>
    </row>
    <row r="6452" spans="16:27" x14ac:dyDescent="0.3">
      <c r="P6452"/>
      <c r="AA6452"/>
    </row>
    <row r="6453" spans="16:27" x14ac:dyDescent="0.3">
      <c r="P6453"/>
      <c r="AA6453"/>
    </row>
    <row r="6454" spans="16:27" x14ac:dyDescent="0.3">
      <c r="P6454"/>
      <c r="AA6454"/>
    </row>
    <row r="6455" spans="16:27" x14ac:dyDescent="0.3">
      <c r="P6455"/>
      <c r="AA6455"/>
    </row>
    <row r="6456" spans="16:27" x14ac:dyDescent="0.3">
      <c r="P6456"/>
      <c r="AA6456"/>
    </row>
    <row r="6457" spans="16:27" x14ac:dyDescent="0.3">
      <c r="P6457"/>
      <c r="AA6457"/>
    </row>
    <row r="6458" spans="16:27" x14ac:dyDescent="0.3">
      <c r="P6458"/>
      <c r="AA6458"/>
    </row>
    <row r="6459" spans="16:27" x14ac:dyDescent="0.3">
      <c r="P6459"/>
      <c r="AA6459"/>
    </row>
    <row r="6460" spans="16:27" x14ac:dyDescent="0.3">
      <c r="P6460"/>
      <c r="AA6460"/>
    </row>
    <row r="6461" spans="16:27" x14ac:dyDescent="0.3">
      <c r="P6461"/>
      <c r="AA6461"/>
    </row>
    <row r="6462" spans="16:27" x14ac:dyDescent="0.3">
      <c r="P6462"/>
      <c r="AA6462"/>
    </row>
    <row r="6463" spans="16:27" x14ac:dyDescent="0.3">
      <c r="P6463"/>
      <c r="AA6463"/>
    </row>
    <row r="6464" spans="16:27" x14ac:dyDescent="0.3">
      <c r="P6464"/>
      <c r="AA6464"/>
    </row>
    <row r="6465" spans="16:27" x14ac:dyDescent="0.3">
      <c r="P6465"/>
      <c r="AA6465"/>
    </row>
    <row r="6466" spans="16:27" x14ac:dyDescent="0.3">
      <c r="P6466"/>
      <c r="AA6466"/>
    </row>
    <row r="6467" spans="16:27" x14ac:dyDescent="0.3">
      <c r="P6467"/>
      <c r="AA6467"/>
    </row>
    <row r="6468" spans="16:27" x14ac:dyDescent="0.3">
      <c r="P6468"/>
      <c r="AA6468"/>
    </row>
    <row r="6469" spans="16:27" x14ac:dyDescent="0.3">
      <c r="P6469"/>
      <c r="AA6469"/>
    </row>
    <row r="6470" spans="16:27" x14ac:dyDescent="0.3">
      <c r="P6470"/>
      <c r="AA6470"/>
    </row>
    <row r="6471" spans="16:27" x14ac:dyDescent="0.3">
      <c r="P6471"/>
      <c r="AA6471"/>
    </row>
    <row r="6472" spans="16:27" x14ac:dyDescent="0.3">
      <c r="P6472"/>
      <c r="AA6472"/>
    </row>
    <row r="6473" spans="16:27" x14ac:dyDescent="0.3">
      <c r="P6473"/>
      <c r="AA6473"/>
    </row>
    <row r="6474" spans="16:27" x14ac:dyDescent="0.3">
      <c r="P6474"/>
      <c r="AA6474"/>
    </row>
    <row r="6475" spans="16:27" x14ac:dyDescent="0.3">
      <c r="P6475"/>
      <c r="AA6475"/>
    </row>
    <row r="6476" spans="16:27" x14ac:dyDescent="0.3">
      <c r="P6476"/>
      <c r="AA6476"/>
    </row>
    <row r="6477" spans="16:27" x14ac:dyDescent="0.3">
      <c r="P6477"/>
      <c r="AA6477"/>
    </row>
    <row r="6478" spans="16:27" x14ac:dyDescent="0.3">
      <c r="P6478"/>
      <c r="AA6478"/>
    </row>
    <row r="6479" spans="16:27" x14ac:dyDescent="0.3">
      <c r="P6479"/>
      <c r="AA6479"/>
    </row>
    <row r="6480" spans="16:27" x14ac:dyDescent="0.3">
      <c r="P6480"/>
      <c r="AA6480"/>
    </row>
    <row r="6481" spans="16:27" x14ac:dyDescent="0.3">
      <c r="P6481"/>
      <c r="AA6481"/>
    </row>
    <row r="6482" spans="16:27" x14ac:dyDescent="0.3">
      <c r="P6482"/>
      <c r="AA6482"/>
    </row>
    <row r="6483" spans="16:27" x14ac:dyDescent="0.3">
      <c r="P6483"/>
      <c r="AA6483"/>
    </row>
    <row r="6484" spans="16:27" x14ac:dyDescent="0.3">
      <c r="P6484"/>
      <c r="AA6484"/>
    </row>
    <row r="6485" spans="16:27" x14ac:dyDescent="0.3">
      <c r="P6485"/>
      <c r="AA6485"/>
    </row>
    <row r="6486" spans="16:27" x14ac:dyDescent="0.3">
      <c r="P6486"/>
      <c r="AA6486"/>
    </row>
    <row r="6487" spans="16:27" x14ac:dyDescent="0.3">
      <c r="P6487"/>
      <c r="AA6487"/>
    </row>
    <row r="6488" spans="16:27" x14ac:dyDescent="0.3">
      <c r="P6488"/>
      <c r="AA6488"/>
    </row>
    <row r="6489" spans="16:27" x14ac:dyDescent="0.3">
      <c r="P6489"/>
      <c r="AA6489"/>
    </row>
    <row r="6490" spans="16:27" x14ac:dyDescent="0.3">
      <c r="P6490"/>
      <c r="AA6490"/>
    </row>
    <row r="6491" spans="16:27" x14ac:dyDescent="0.3">
      <c r="P6491"/>
      <c r="AA6491"/>
    </row>
    <row r="6492" spans="16:27" x14ac:dyDescent="0.3">
      <c r="P6492"/>
      <c r="AA6492"/>
    </row>
    <row r="6493" spans="16:27" x14ac:dyDescent="0.3">
      <c r="P6493"/>
      <c r="AA6493"/>
    </row>
    <row r="6494" spans="16:27" x14ac:dyDescent="0.3">
      <c r="P6494"/>
      <c r="AA6494"/>
    </row>
    <row r="6495" spans="16:27" x14ac:dyDescent="0.3">
      <c r="P6495"/>
      <c r="AA6495"/>
    </row>
    <row r="6496" spans="16:27" x14ac:dyDescent="0.3">
      <c r="P6496"/>
      <c r="AA6496"/>
    </row>
    <row r="6497" spans="16:27" x14ac:dyDescent="0.3">
      <c r="P6497"/>
      <c r="AA6497"/>
    </row>
    <row r="6498" spans="16:27" x14ac:dyDescent="0.3">
      <c r="P6498"/>
      <c r="AA6498"/>
    </row>
    <row r="6499" spans="16:27" x14ac:dyDescent="0.3">
      <c r="P6499"/>
      <c r="AA6499"/>
    </row>
    <row r="6500" spans="16:27" x14ac:dyDescent="0.3">
      <c r="P6500"/>
      <c r="AA6500"/>
    </row>
    <row r="6501" spans="16:27" x14ac:dyDescent="0.3">
      <c r="P6501"/>
      <c r="AA6501"/>
    </row>
    <row r="6502" spans="16:27" x14ac:dyDescent="0.3">
      <c r="P6502"/>
      <c r="AA6502"/>
    </row>
    <row r="6503" spans="16:27" x14ac:dyDescent="0.3">
      <c r="P6503"/>
      <c r="AA6503"/>
    </row>
    <row r="6504" spans="16:27" x14ac:dyDescent="0.3">
      <c r="P6504"/>
      <c r="AA6504"/>
    </row>
    <row r="6505" spans="16:27" x14ac:dyDescent="0.3">
      <c r="P6505"/>
      <c r="AA6505"/>
    </row>
    <row r="6506" spans="16:27" x14ac:dyDescent="0.3">
      <c r="P6506"/>
      <c r="AA6506"/>
    </row>
    <row r="6507" spans="16:27" x14ac:dyDescent="0.3">
      <c r="P6507"/>
      <c r="AA6507"/>
    </row>
    <row r="6508" spans="16:27" x14ac:dyDescent="0.3">
      <c r="P6508"/>
      <c r="AA6508"/>
    </row>
    <row r="6509" spans="16:27" x14ac:dyDescent="0.3">
      <c r="P6509"/>
      <c r="AA6509"/>
    </row>
    <row r="6510" spans="16:27" x14ac:dyDescent="0.3">
      <c r="P6510"/>
      <c r="AA6510"/>
    </row>
    <row r="6511" spans="16:27" x14ac:dyDescent="0.3">
      <c r="P6511"/>
      <c r="AA6511"/>
    </row>
    <row r="6512" spans="16:27" x14ac:dyDescent="0.3">
      <c r="P6512"/>
      <c r="AA6512"/>
    </row>
    <row r="6513" spans="16:27" x14ac:dyDescent="0.3">
      <c r="P6513"/>
      <c r="AA6513"/>
    </row>
    <row r="6514" spans="16:27" x14ac:dyDescent="0.3">
      <c r="P6514"/>
      <c r="AA6514"/>
    </row>
    <row r="6515" spans="16:27" x14ac:dyDescent="0.3">
      <c r="P6515"/>
      <c r="AA6515"/>
    </row>
    <row r="6516" spans="16:27" x14ac:dyDescent="0.3">
      <c r="P6516"/>
      <c r="AA6516"/>
    </row>
    <row r="6517" spans="16:27" x14ac:dyDescent="0.3">
      <c r="P6517"/>
      <c r="AA6517"/>
    </row>
    <row r="6518" spans="16:27" x14ac:dyDescent="0.3">
      <c r="P6518"/>
      <c r="AA6518"/>
    </row>
    <row r="6519" spans="16:27" x14ac:dyDescent="0.3">
      <c r="P6519"/>
      <c r="AA6519"/>
    </row>
    <row r="6520" spans="16:27" x14ac:dyDescent="0.3">
      <c r="P6520"/>
      <c r="AA6520"/>
    </row>
    <row r="6521" spans="16:27" x14ac:dyDescent="0.3">
      <c r="P6521"/>
      <c r="AA6521"/>
    </row>
    <row r="6522" spans="16:27" x14ac:dyDescent="0.3">
      <c r="P6522"/>
      <c r="AA6522"/>
    </row>
    <row r="6523" spans="16:27" x14ac:dyDescent="0.3">
      <c r="P6523"/>
      <c r="AA6523"/>
    </row>
    <row r="6524" spans="16:27" x14ac:dyDescent="0.3">
      <c r="P6524"/>
      <c r="AA6524"/>
    </row>
    <row r="6525" spans="16:27" x14ac:dyDescent="0.3">
      <c r="P6525"/>
      <c r="AA6525"/>
    </row>
    <row r="6526" spans="16:27" x14ac:dyDescent="0.3">
      <c r="P6526"/>
      <c r="AA6526"/>
    </row>
    <row r="6527" spans="16:27" x14ac:dyDescent="0.3">
      <c r="P6527"/>
      <c r="AA6527"/>
    </row>
    <row r="6528" spans="16:27" x14ac:dyDescent="0.3">
      <c r="P6528"/>
      <c r="AA6528"/>
    </row>
    <row r="6529" spans="16:27" x14ac:dyDescent="0.3">
      <c r="P6529"/>
      <c r="AA6529"/>
    </row>
    <row r="6530" spans="16:27" x14ac:dyDescent="0.3">
      <c r="P6530"/>
      <c r="AA6530"/>
    </row>
    <row r="6531" spans="16:27" x14ac:dyDescent="0.3">
      <c r="P6531"/>
      <c r="AA6531"/>
    </row>
    <row r="6532" spans="16:27" x14ac:dyDescent="0.3">
      <c r="P6532"/>
      <c r="AA6532"/>
    </row>
    <row r="6533" spans="16:27" x14ac:dyDescent="0.3">
      <c r="P6533"/>
      <c r="AA6533"/>
    </row>
    <row r="6534" spans="16:27" x14ac:dyDescent="0.3">
      <c r="P6534"/>
      <c r="AA6534"/>
    </row>
    <row r="6535" spans="16:27" x14ac:dyDescent="0.3">
      <c r="P6535"/>
      <c r="AA6535"/>
    </row>
    <row r="6536" spans="16:27" x14ac:dyDescent="0.3">
      <c r="P6536"/>
      <c r="AA6536"/>
    </row>
    <row r="6537" spans="16:27" x14ac:dyDescent="0.3">
      <c r="P6537"/>
      <c r="AA6537"/>
    </row>
    <row r="6538" spans="16:27" x14ac:dyDescent="0.3">
      <c r="P6538"/>
      <c r="AA6538"/>
    </row>
    <row r="6539" spans="16:27" x14ac:dyDescent="0.3">
      <c r="P6539"/>
      <c r="AA6539"/>
    </row>
    <row r="6540" spans="16:27" x14ac:dyDescent="0.3">
      <c r="P6540"/>
      <c r="AA6540"/>
    </row>
    <row r="6541" spans="16:27" x14ac:dyDescent="0.3">
      <c r="P6541"/>
      <c r="AA6541"/>
    </row>
    <row r="6542" spans="16:27" x14ac:dyDescent="0.3">
      <c r="P6542"/>
      <c r="AA6542"/>
    </row>
    <row r="6543" spans="16:27" x14ac:dyDescent="0.3">
      <c r="P6543"/>
      <c r="AA6543"/>
    </row>
    <row r="6544" spans="16:27" x14ac:dyDescent="0.3">
      <c r="P6544"/>
      <c r="AA6544"/>
    </row>
    <row r="6545" spans="16:27" x14ac:dyDescent="0.3">
      <c r="P6545"/>
      <c r="AA6545"/>
    </row>
    <row r="6546" spans="16:27" x14ac:dyDescent="0.3">
      <c r="P6546"/>
      <c r="AA6546"/>
    </row>
    <row r="6547" spans="16:27" x14ac:dyDescent="0.3">
      <c r="P6547"/>
      <c r="AA6547"/>
    </row>
    <row r="6548" spans="16:27" x14ac:dyDescent="0.3">
      <c r="P6548"/>
      <c r="AA6548"/>
    </row>
    <row r="6549" spans="16:27" x14ac:dyDescent="0.3">
      <c r="P6549"/>
      <c r="AA6549"/>
    </row>
    <row r="6550" spans="16:27" x14ac:dyDescent="0.3">
      <c r="P6550"/>
      <c r="AA6550"/>
    </row>
    <row r="6551" spans="16:27" x14ac:dyDescent="0.3">
      <c r="P6551"/>
      <c r="AA6551"/>
    </row>
    <row r="6552" spans="16:27" x14ac:dyDescent="0.3">
      <c r="P6552"/>
      <c r="AA6552"/>
    </row>
    <row r="6553" spans="16:27" x14ac:dyDescent="0.3">
      <c r="P6553"/>
      <c r="AA6553"/>
    </row>
    <row r="6554" spans="16:27" x14ac:dyDescent="0.3">
      <c r="P6554"/>
      <c r="AA6554"/>
    </row>
    <row r="6555" spans="16:27" x14ac:dyDescent="0.3">
      <c r="P6555"/>
      <c r="AA6555"/>
    </row>
    <row r="6556" spans="16:27" x14ac:dyDescent="0.3">
      <c r="P6556"/>
      <c r="AA6556"/>
    </row>
    <row r="6557" spans="16:27" x14ac:dyDescent="0.3">
      <c r="P6557"/>
      <c r="AA6557"/>
    </row>
    <row r="6558" spans="16:27" x14ac:dyDescent="0.3">
      <c r="P6558"/>
      <c r="AA6558"/>
    </row>
    <row r="6559" spans="16:27" x14ac:dyDescent="0.3">
      <c r="P6559"/>
      <c r="AA6559"/>
    </row>
    <row r="6560" spans="16:27" x14ac:dyDescent="0.3">
      <c r="P6560"/>
      <c r="AA6560"/>
    </row>
    <row r="6561" spans="16:27" x14ac:dyDescent="0.3">
      <c r="P6561"/>
      <c r="AA6561"/>
    </row>
    <row r="6562" spans="16:27" x14ac:dyDescent="0.3">
      <c r="P6562"/>
      <c r="AA6562"/>
    </row>
    <row r="6563" spans="16:27" x14ac:dyDescent="0.3">
      <c r="P6563"/>
      <c r="AA6563"/>
    </row>
    <row r="6564" spans="16:27" x14ac:dyDescent="0.3">
      <c r="P6564"/>
      <c r="AA6564"/>
    </row>
    <row r="6565" spans="16:27" x14ac:dyDescent="0.3">
      <c r="P6565"/>
      <c r="AA6565"/>
    </row>
    <row r="6566" spans="16:27" x14ac:dyDescent="0.3">
      <c r="P6566"/>
      <c r="AA6566"/>
    </row>
    <row r="6567" spans="16:27" x14ac:dyDescent="0.3">
      <c r="P6567"/>
      <c r="AA6567"/>
    </row>
    <row r="6568" spans="16:27" x14ac:dyDescent="0.3">
      <c r="P6568"/>
      <c r="AA6568"/>
    </row>
    <row r="6569" spans="16:27" x14ac:dyDescent="0.3">
      <c r="P6569"/>
      <c r="AA6569"/>
    </row>
    <row r="6570" spans="16:27" x14ac:dyDescent="0.3">
      <c r="P6570"/>
      <c r="AA6570"/>
    </row>
    <row r="6571" spans="16:27" x14ac:dyDescent="0.3">
      <c r="P6571"/>
      <c r="AA6571"/>
    </row>
    <row r="6572" spans="16:27" x14ac:dyDescent="0.3">
      <c r="P6572"/>
      <c r="AA6572"/>
    </row>
    <row r="6573" spans="16:27" x14ac:dyDescent="0.3">
      <c r="P6573"/>
      <c r="AA6573"/>
    </row>
    <row r="6574" spans="16:27" x14ac:dyDescent="0.3">
      <c r="P6574"/>
      <c r="AA6574"/>
    </row>
    <row r="6575" spans="16:27" x14ac:dyDescent="0.3">
      <c r="P6575"/>
      <c r="AA6575"/>
    </row>
    <row r="6576" spans="16:27" x14ac:dyDescent="0.3">
      <c r="P6576"/>
      <c r="AA6576"/>
    </row>
    <row r="6577" spans="16:27" x14ac:dyDescent="0.3">
      <c r="P6577"/>
      <c r="AA6577"/>
    </row>
    <row r="6578" spans="16:27" x14ac:dyDescent="0.3">
      <c r="P6578"/>
      <c r="AA6578"/>
    </row>
    <row r="6579" spans="16:27" x14ac:dyDescent="0.3">
      <c r="P6579"/>
      <c r="AA6579"/>
    </row>
    <row r="6580" spans="16:27" x14ac:dyDescent="0.3">
      <c r="P6580"/>
      <c r="AA6580"/>
    </row>
    <row r="6581" spans="16:27" x14ac:dyDescent="0.3">
      <c r="P6581"/>
      <c r="AA6581"/>
    </row>
    <row r="6582" spans="16:27" x14ac:dyDescent="0.3">
      <c r="P6582"/>
      <c r="AA6582"/>
    </row>
    <row r="6583" spans="16:27" x14ac:dyDescent="0.3">
      <c r="P6583"/>
      <c r="AA6583"/>
    </row>
    <row r="6584" spans="16:27" x14ac:dyDescent="0.3">
      <c r="P6584"/>
      <c r="AA6584"/>
    </row>
    <row r="6585" spans="16:27" x14ac:dyDescent="0.3">
      <c r="P6585"/>
      <c r="AA6585"/>
    </row>
    <row r="6586" spans="16:27" x14ac:dyDescent="0.3">
      <c r="P6586"/>
      <c r="AA6586"/>
    </row>
    <row r="6587" spans="16:27" x14ac:dyDescent="0.3">
      <c r="P6587"/>
      <c r="AA6587"/>
    </row>
    <row r="6588" spans="16:27" x14ac:dyDescent="0.3">
      <c r="P6588"/>
      <c r="AA6588"/>
    </row>
    <row r="6589" spans="16:27" x14ac:dyDescent="0.3">
      <c r="P6589"/>
      <c r="AA6589"/>
    </row>
    <row r="6590" spans="16:27" x14ac:dyDescent="0.3">
      <c r="P6590"/>
      <c r="AA6590"/>
    </row>
    <row r="6591" spans="16:27" x14ac:dyDescent="0.3">
      <c r="P6591"/>
      <c r="AA6591"/>
    </row>
    <row r="6592" spans="16:27" x14ac:dyDescent="0.3">
      <c r="P6592"/>
      <c r="AA6592"/>
    </row>
    <row r="6593" spans="16:27" x14ac:dyDescent="0.3">
      <c r="P6593"/>
      <c r="AA6593"/>
    </row>
    <row r="6594" spans="16:27" x14ac:dyDescent="0.3">
      <c r="P6594"/>
      <c r="AA6594"/>
    </row>
    <row r="6595" spans="16:27" x14ac:dyDescent="0.3">
      <c r="P6595"/>
      <c r="AA6595"/>
    </row>
    <row r="6596" spans="16:27" x14ac:dyDescent="0.3">
      <c r="P6596"/>
      <c r="AA6596"/>
    </row>
    <row r="6597" spans="16:27" x14ac:dyDescent="0.3">
      <c r="P6597"/>
      <c r="AA6597"/>
    </row>
    <row r="6598" spans="16:27" x14ac:dyDescent="0.3">
      <c r="P6598"/>
      <c r="AA6598"/>
    </row>
    <row r="6599" spans="16:27" x14ac:dyDescent="0.3">
      <c r="P6599"/>
      <c r="AA6599"/>
    </row>
    <row r="6600" spans="16:27" x14ac:dyDescent="0.3">
      <c r="P6600"/>
      <c r="AA6600"/>
    </row>
    <row r="6601" spans="16:27" x14ac:dyDescent="0.3">
      <c r="P6601"/>
      <c r="AA6601"/>
    </row>
    <row r="6602" spans="16:27" x14ac:dyDescent="0.3">
      <c r="P6602"/>
      <c r="AA6602"/>
    </row>
    <row r="6603" spans="16:27" x14ac:dyDescent="0.3">
      <c r="P6603"/>
      <c r="AA6603"/>
    </row>
    <row r="6604" spans="16:27" x14ac:dyDescent="0.3">
      <c r="P6604"/>
      <c r="AA6604"/>
    </row>
    <row r="6605" spans="16:27" x14ac:dyDescent="0.3">
      <c r="P6605"/>
      <c r="AA6605"/>
    </row>
    <row r="6606" spans="16:27" x14ac:dyDescent="0.3">
      <c r="P6606"/>
      <c r="AA6606"/>
    </row>
    <row r="6607" spans="16:27" x14ac:dyDescent="0.3">
      <c r="P6607"/>
      <c r="AA6607"/>
    </row>
    <row r="6608" spans="16:27" x14ac:dyDescent="0.3">
      <c r="P6608"/>
      <c r="AA6608"/>
    </row>
    <row r="6609" spans="16:27" x14ac:dyDescent="0.3">
      <c r="P6609"/>
      <c r="AA6609"/>
    </row>
    <row r="6610" spans="16:27" x14ac:dyDescent="0.3">
      <c r="P6610"/>
      <c r="AA6610"/>
    </row>
    <row r="6611" spans="16:27" x14ac:dyDescent="0.3">
      <c r="P6611"/>
      <c r="AA6611"/>
    </row>
    <row r="6612" spans="16:27" x14ac:dyDescent="0.3">
      <c r="P6612"/>
      <c r="AA6612"/>
    </row>
    <row r="6613" spans="16:27" x14ac:dyDescent="0.3">
      <c r="P6613"/>
      <c r="AA6613"/>
    </row>
    <row r="6614" spans="16:27" x14ac:dyDescent="0.3">
      <c r="P6614"/>
      <c r="AA6614"/>
    </row>
    <row r="6615" spans="16:27" x14ac:dyDescent="0.3">
      <c r="P6615"/>
      <c r="AA6615"/>
    </row>
    <row r="6616" spans="16:27" x14ac:dyDescent="0.3">
      <c r="P6616"/>
      <c r="AA6616"/>
    </row>
    <row r="6617" spans="16:27" x14ac:dyDescent="0.3">
      <c r="P6617"/>
      <c r="AA6617"/>
    </row>
    <row r="6618" spans="16:27" x14ac:dyDescent="0.3">
      <c r="P6618"/>
      <c r="AA6618"/>
    </row>
    <row r="6619" spans="16:27" x14ac:dyDescent="0.3">
      <c r="P6619"/>
      <c r="AA6619"/>
    </row>
    <row r="6620" spans="16:27" x14ac:dyDescent="0.3">
      <c r="P6620"/>
      <c r="AA6620"/>
    </row>
    <row r="6621" spans="16:27" x14ac:dyDescent="0.3">
      <c r="P6621"/>
      <c r="AA6621"/>
    </row>
    <row r="6622" spans="16:27" x14ac:dyDescent="0.3">
      <c r="P6622"/>
      <c r="AA6622"/>
    </row>
    <row r="6623" spans="16:27" x14ac:dyDescent="0.3">
      <c r="P6623"/>
      <c r="AA6623"/>
    </row>
    <row r="6624" spans="16:27" x14ac:dyDescent="0.3">
      <c r="P6624"/>
      <c r="AA6624"/>
    </row>
    <row r="6625" spans="16:27" x14ac:dyDescent="0.3">
      <c r="P6625"/>
      <c r="AA6625"/>
    </row>
    <row r="6626" spans="16:27" x14ac:dyDescent="0.3">
      <c r="P6626"/>
      <c r="AA6626"/>
    </row>
    <row r="6627" spans="16:27" x14ac:dyDescent="0.3">
      <c r="P6627"/>
      <c r="AA6627"/>
    </row>
    <row r="6628" spans="16:27" x14ac:dyDescent="0.3">
      <c r="P6628"/>
      <c r="AA6628"/>
    </row>
    <row r="6629" spans="16:27" x14ac:dyDescent="0.3">
      <c r="P6629"/>
      <c r="AA6629"/>
    </row>
    <row r="6630" spans="16:27" x14ac:dyDescent="0.3">
      <c r="P6630"/>
      <c r="AA6630"/>
    </row>
    <row r="6631" spans="16:27" x14ac:dyDescent="0.3">
      <c r="P6631"/>
      <c r="AA6631"/>
    </row>
    <row r="6632" spans="16:27" x14ac:dyDescent="0.3">
      <c r="P6632"/>
      <c r="AA6632"/>
    </row>
    <row r="6633" spans="16:27" x14ac:dyDescent="0.3">
      <c r="P6633"/>
      <c r="AA6633"/>
    </row>
    <row r="6634" spans="16:27" x14ac:dyDescent="0.3">
      <c r="P6634"/>
      <c r="AA6634"/>
    </row>
    <row r="6635" spans="16:27" x14ac:dyDescent="0.3">
      <c r="P6635"/>
      <c r="AA6635"/>
    </row>
    <row r="6636" spans="16:27" x14ac:dyDescent="0.3">
      <c r="P6636"/>
      <c r="AA6636"/>
    </row>
    <row r="6637" spans="16:27" x14ac:dyDescent="0.3">
      <c r="P6637"/>
      <c r="AA6637"/>
    </row>
    <row r="6638" spans="16:27" x14ac:dyDescent="0.3">
      <c r="P6638"/>
      <c r="AA6638"/>
    </row>
    <row r="6639" spans="16:27" x14ac:dyDescent="0.3">
      <c r="P6639"/>
      <c r="AA6639"/>
    </row>
    <row r="6640" spans="16:27" x14ac:dyDescent="0.3">
      <c r="P6640"/>
      <c r="AA6640"/>
    </row>
    <row r="6641" spans="16:27" x14ac:dyDescent="0.3">
      <c r="P6641"/>
      <c r="AA6641"/>
    </row>
    <row r="6642" spans="16:27" x14ac:dyDescent="0.3">
      <c r="P6642"/>
      <c r="AA6642"/>
    </row>
    <row r="6643" spans="16:27" x14ac:dyDescent="0.3">
      <c r="P6643"/>
      <c r="AA6643"/>
    </row>
    <row r="6644" spans="16:27" x14ac:dyDescent="0.3">
      <c r="P6644"/>
      <c r="AA6644"/>
    </row>
    <row r="6645" spans="16:27" x14ac:dyDescent="0.3">
      <c r="P6645"/>
      <c r="AA6645"/>
    </row>
    <row r="6646" spans="16:27" x14ac:dyDescent="0.3">
      <c r="P6646"/>
      <c r="AA6646"/>
    </row>
    <row r="6647" spans="16:27" x14ac:dyDescent="0.3">
      <c r="P6647"/>
      <c r="AA6647"/>
    </row>
    <row r="6648" spans="16:27" x14ac:dyDescent="0.3">
      <c r="P6648"/>
      <c r="AA6648"/>
    </row>
    <row r="6649" spans="16:27" x14ac:dyDescent="0.3">
      <c r="P6649"/>
      <c r="AA6649"/>
    </row>
    <row r="6650" spans="16:27" x14ac:dyDescent="0.3">
      <c r="P6650"/>
      <c r="AA6650"/>
    </row>
    <row r="6651" spans="16:27" x14ac:dyDescent="0.3">
      <c r="P6651"/>
      <c r="AA6651"/>
    </row>
    <row r="6652" spans="16:27" x14ac:dyDescent="0.3">
      <c r="P6652"/>
      <c r="AA6652"/>
    </row>
    <row r="6653" spans="16:27" x14ac:dyDescent="0.3">
      <c r="P6653"/>
      <c r="AA6653"/>
    </row>
    <row r="6654" spans="16:27" x14ac:dyDescent="0.3">
      <c r="P6654"/>
      <c r="AA6654"/>
    </row>
    <row r="6655" spans="16:27" x14ac:dyDescent="0.3">
      <c r="P6655"/>
      <c r="AA6655"/>
    </row>
    <row r="6656" spans="16:27" x14ac:dyDescent="0.3">
      <c r="P6656"/>
      <c r="AA6656"/>
    </row>
    <row r="6657" spans="16:27" x14ac:dyDescent="0.3">
      <c r="P6657"/>
      <c r="AA6657"/>
    </row>
    <row r="6658" spans="16:27" x14ac:dyDescent="0.3">
      <c r="P6658"/>
      <c r="AA6658"/>
    </row>
    <row r="6659" spans="16:27" x14ac:dyDescent="0.3">
      <c r="P6659"/>
      <c r="AA6659"/>
    </row>
    <row r="6660" spans="16:27" x14ac:dyDescent="0.3">
      <c r="P6660"/>
      <c r="AA6660"/>
    </row>
    <row r="6661" spans="16:27" x14ac:dyDescent="0.3">
      <c r="P6661"/>
      <c r="AA6661"/>
    </row>
    <row r="6662" spans="16:27" x14ac:dyDescent="0.3">
      <c r="P6662"/>
      <c r="AA6662"/>
    </row>
    <row r="6663" spans="16:27" x14ac:dyDescent="0.3">
      <c r="P6663"/>
      <c r="AA6663"/>
    </row>
    <row r="6664" spans="16:27" x14ac:dyDescent="0.3">
      <c r="P6664"/>
      <c r="AA6664"/>
    </row>
    <row r="6665" spans="16:27" x14ac:dyDescent="0.3">
      <c r="P6665"/>
      <c r="AA6665"/>
    </row>
    <row r="6666" spans="16:27" x14ac:dyDescent="0.3">
      <c r="P6666"/>
      <c r="AA6666"/>
    </row>
    <row r="6667" spans="16:27" x14ac:dyDescent="0.3">
      <c r="P6667"/>
      <c r="AA6667"/>
    </row>
    <row r="6668" spans="16:27" x14ac:dyDescent="0.3">
      <c r="P6668"/>
      <c r="AA6668"/>
    </row>
    <row r="6669" spans="16:27" x14ac:dyDescent="0.3">
      <c r="P6669"/>
      <c r="AA6669"/>
    </row>
    <row r="6670" spans="16:27" x14ac:dyDescent="0.3">
      <c r="P6670"/>
      <c r="AA6670"/>
    </row>
    <row r="6671" spans="16:27" x14ac:dyDescent="0.3">
      <c r="P6671"/>
      <c r="AA6671"/>
    </row>
    <row r="6672" spans="16:27" x14ac:dyDescent="0.3">
      <c r="P6672"/>
      <c r="AA6672"/>
    </row>
    <row r="6673" spans="16:27" x14ac:dyDescent="0.3">
      <c r="P6673"/>
      <c r="AA6673"/>
    </row>
    <row r="6674" spans="16:27" x14ac:dyDescent="0.3">
      <c r="P6674"/>
      <c r="AA6674"/>
    </row>
    <row r="6675" spans="16:27" x14ac:dyDescent="0.3">
      <c r="P6675"/>
      <c r="AA6675"/>
    </row>
    <row r="6676" spans="16:27" x14ac:dyDescent="0.3">
      <c r="P6676"/>
      <c r="AA6676"/>
    </row>
    <row r="6677" spans="16:27" x14ac:dyDescent="0.3">
      <c r="P6677"/>
      <c r="AA6677"/>
    </row>
    <row r="6678" spans="16:27" x14ac:dyDescent="0.3">
      <c r="P6678"/>
      <c r="AA6678"/>
    </row>
    <row r="6679" spans="16:27" x14ac:dyDescent="0.3">
      <c r="P6679"/>
      <c r="AA6679"/>
    </row>
    <row r="6680" spans="16:27" x14ac:dyDescent="0.3">
      <c r="P6680"/>
      <c r="AA6680"/>
    </row>
    <row r="6681" spans="16:27" x14ac:dyDescent="0.3">
      <c r="P6681"/>
      <c r="AA6681"/>
    </row>
    <row r="6682" spans="16:27" x14ac:dyDescent="0.3">
      <c r="P6682"/>
      <c r="AA6682"/>
    </row>
    <row r="6683" spans="16:27" x14ac:dyDescent="0.3">
      <c r="P6683"/>
      <c r="AA6683"/>
    </row>
    <row r="6684" spans="16:27" x14ac:dyDescent="0.3">
      <c r="P6684"/>
      <c r="AA6684"/>
    </row>
    <row r="6685" spans="16:27" x14ac:dyDescent="0.3">
      <c r="P6685"/>
      <c r="AA6685"/>
    </row>
    <row r="6686" spans="16:27" x14ac:dyDescent="0.3">
      <c r="P6686"/>
      <c r="AA6686"/>
    </row>
    <row r="6687" spans="16:27" x14ac:dyDescent="0.3">
      <c r="P6687"/>
      <c r="AA6687"/>
    </row>
    <row r="6688" spans="16:27" x14ac:dyDescent="0.3">
      <c r="P6688"/>
      <c r="AA6688"/>
    </row>
    <row r="6689" spans="16:27" x14ac:dyDescent="0.3">
      <c r="P6689"/>
      <c r="AA6689"/>
    </row>
    <row r="6690" spans="16:27" x14ac:dyDescent="0.3">
      <c r="P6690"/>
      <c r="AA6690"/>
    </row>
    <row r="6691" spans="16:27" x14ac:dyDescent="0.3">
      <c r="P6691"/>
      <c r="AA6691"/>
    </row>
    <row r="6692" spans="16:27" x14ac:dyDescent="0.3">
      <c r="P6692"/>
      <c r="AA6692"/>
    </row>
    <row r="6693" spans="16:27" x14ac:dyDescent="0.3">
      <c r="P6693"/>
      <c r="AA6693"/>
    </row>
    <row r="6694" spans="16:27" x14ac:dyDescent="0.3">
      <c r="P6694"/>
      <c r="AA6694"/>
    </row>
    <row r="6695" spans="16:27" x14ac:dyDescent="0.3">
      <c r="P6695"/>
      <c r="AA6695"/>
    </row>
    <row r="6696" spans="16:27" x14ac:dyDescent="0.3">
      <c r="P6696"/>
      <c r="AA6696"/>
    </row>
    <row r="6697" spans="16:27" x14ac:dyDescent="0.3">
      <c r="P6697"/>
      <c r="AA6697"/>
    </row>
    <row r="6698" spans="16:27" x14ac:dyDescent="0.3">
      <c r="P6698"/>
      <c r="AA6698"/>
    </row>
    <row r="6699" spans="16:27" x14ac:dyDescent="0.3">
      <c r="P6699"/>
      <c r="AA6699"/>
    </row>
    <row r="6700" spans="16:27" x14ac:dyDescent="0.3">
      <c r="P6700"/>
      <c r="AA6700"/>
    </row>
    <row r="6701" spans="16:27" x14ac:dyDescent="0.3">
      <c r="P6701"/>
      <c r="AA6701"/>
    </row>
    <row r="6702" spans="16:27" x14ac:dyDescent="0.3">
      <c r="P6702"/>
      <c r="AA6702"/>
    </row>
    <row r="6703" spans="16:27" x14ac:dyDescent="0.3">
      <c r="P6703"/>
      <c r="AA6703"/>
    </row>
    <row r="6704" spans="16:27" x14ac:dyDescent="0.3">
      <c r="P6704"/>
      <c r="AA6704"/>
    </row>
    <row r="6705" spans="16:27" x14ac:dyDescent="0.3">
      <c r="P6705"/>
      <c r="AA6705"/>
    </row>
    <row r="6706" spans="16:27" x14ac:dyDescent="0.3">
      <c r="P6706"/>
      <c r="AA6706"/>
    </row>
    <row r="6707" spans="16:27" x14ac:dyDescent="0.3">
      <c r="P6707"/>
      <c r="AA6707"/>
    </row>
    <row r="6708" spans="16:27" x14ac:dyDescent="0.3">
      <c r="P6708"/>
      <c r="AA6708"/>
    </row>
    <row r="6709" spans="16:27" x14ac:dyDescent="0.3">
      <c r="P6709"/>
      <c r="AA6709"/>
    </row>
    <row r="6710" spans="16:27" x14ac:dyDescent="0.3">
      <c r="P6710"/>
      <c r="AA6710"/>
    </row>
    <row r="6711" spans="16:27" x14ac:dyDescent="0.3">
      <c r="P6711"/>
      <c r="AA6711"/>
    </row>
    <row r="6712" spans="16:27" x14ac:dyDescent="0.3">
      <c r="P6712"/>
      <c r="AA6712"/>
    </row>
    <row r="6713" spans="16:27" x14ac:dyDescent="0.3">
      <c r="P6713"/>
      <c r="AA6713"/>
    </row>
    <row r="6714" spans="16:27" x14ac:dyDescent="0.3">
      <c r="P6714"/>
      <c r="AA6714"/>
    </row>
    <row r="6715" spans="16:27" x14ac:dyDescent="0.3">
      <c r="P6715"/>
      <c r="AA6715"/>
    </row>
    <row r="6716" spans="16:27" x14ac:dyDescent="0.3">
      <c r="P6716"/>
      <c r="AA6716"/>
    </row>
    <row r="6717" spans="16:27" x14ac:dyDescent="0.3">
      <c r="P6717"/>
      <c r="AA6717"/>
    </row>
    <row r="6718" spans="16:27" x14ac:dyDescent="0.3">
      <c r="P6718"/>
      <c r="AA6718"/>
    </row>
    <row r="6719" spans="16:27" x14ac:dyDescent="0.3">
      <c r="P6719"/>
      <c r="AA6719"/>
    </row>
    <row r="6720" spans="16:27" x14ac:dyDescent="0.3">
      <c r="P6720"/>
      <c r="AA6720"/>
    </row>
    <row r="6721" spans="16:27" x14ac:dyDescent="0.3">
      <c r="P6721"/>
      <c r="AA6721"/>
    </row>
    <row r="6722" spans="16:27" x14ac:dyDescent="0.3">
      <c r="P6722"/>
      <c r="AA6722"/>
    </row>
    <row r="6723" spans="16:27" x14ac:dyDescent="0.3">
      <c r="P6723"/>
      <c r="AA6723"/>
    </row>
    <row r="6724" spans="16:27" x14ac:dyDescent="0.3">
      <c r="P6724"/>
      <c r="AA6724"/>
    </row>
    <row r="6725" spans="16:27" x14ac:dyDescent="0.3">
      <c r="P6725"/>
      <c r="AA6725"/>
    </row>
    <row r="6726" spans="16:27" x14ac:dyDescent="0.3">
      <c r="P6726"/>
      <c r="AA6726"/>
    </row>
    <row r="6727" spans="16:27" x14ac:dyDescent="0.3">
      <c r="P6727"/>
      <c r="AA6727"/>
    </row>
    <row r="6728" spans="16:27" x14ac:dyDescent="0.3">
      <c r="P6728"/>
      <c r="AA6728"/>
    </row>
    <row r="6729" spans="16:27" x14ac:dyDescent="0.3">
      <c r="P6729"/>
      <c r="AA6729"/>
    </row>
    <row r="6730" spans="16:27" x14ac:dyDescent="0.3">
      <c r="P6730"/>
      <c r="AA6730"/>
    </row>
    <row r="6731" spans="16:27" x14ac:dyDescent="0.3">
      <c r="P6731"/>
      <c r="AA6731"/>
    </row>
    <row r="6732" spans="16:27" x14ac:dyDescent="0.3">
      <c r="P6732"/>
      <c r="AA6732"/>
    </row>
    <row r="6733" spans="16:27" x14ac:dyDescent="0.3">
      <c r="P6733"/>
      <c r="AA6733"/>
    </row>
    <row r="6734" spans="16:27" x14ac:dyDescent="0.3">
      <c r="P6734"/>
      <c r="AA6734"/>
    </row>
    <row r="6735" spans="16:27" x14ac:dyDescent="0.3">
      <c r="P6735"/>
      <c r="AA6735"/>
    </row>
    <row r="6736" spans="16:27" x14ac:dyDescent="0.3">
      <c r="P6736"/>
      <c r="AA6736"/>
    </row>
    <row r="6737" spans="16:27" x14ac:dyDescent="0.3">
      <c r="P6737"/>
      <c r="AA6737"/>
    </row>
    <row r="6738" spans="16:27" x14ac:dyDescent="0.3">
      <c r="P6738"/>
      <c r="AA6738"/>
    </row>
    <row r="6739" spans="16:27" x14ac:dyDescent="0.3">
      <c r="P6739"/>
      <c r="AA6739"/>
    </row>
    <row r="6740" spans="16:27" x14ac:dyDescent="0.3">
      <c r="P6740"/>
      <c r="AA6740"/>
    </row>
    <row r="6741" spans="16:27" x14ac:dyDescent="0.3">
      <c r="P6741"/>
      <c r="AA6741"/>
    </row>
    <row r="6742" spans="16:27" x14ac:dyDescent="0.3">
      <c r="P6742"/>
      <c r="AA6742"/>
    </row>
    <row r="6743" spans="16:27" x14ac:dyDescent="0.3">
      <c r="P6743"/>
      <c r="AA6743"/>
    </row>
    <row r="6744" spans="16:27" x14ac:dyDescent="0.3">
      <c r="P6744"/>
      <c r="AA6744"/>
    </row>
    <row r="6745" spans="16:27" x14ac:dyDescent="0.3">
      <c r="P6745"/>
      <c r="AA6745"/>
    </row>
    <row r="6746" spans="16:27" x14ac:dyDescent="0.3">
      <c r="P6746"/>
      <c r="AA6746"/>
    </row>
    <row r="6747" spans="16:27" x14ac:dyDescent="0.3">
      <c r="P6747"/>
      <c r="AA6747"/>
    </row>
    <row r="6748" spans="16:27" x14ac:dyDescent="0.3">
      <c r="P6748"/>
      <c r="AA6748"/>
    </row>
    <row r="6749" spans="16:27" x14ac:dyDescent="0.3">
      <c r="P6749"/>
      <c r="AA6749"/>
    </row>
    <row r="6750" spans="16:27" x14ac:dyDescent="0.3">
      <c r="P6750"/>
      <c r="AA6750"/>
    </row>
    <row r="6751" spans="16:27" x14ac:dyDescent="0.3">
      <c r="P6751"/>
      <c r="AA6751"/>
    </row>
    <row r="6752" spans="16:27" x14ac:dyDescent="0.3">
      <c r="P6752"/>
      <c r="AA6752"/>
    </row>
    <row r="6753" spans="16:27" x14ac:dyDescent="0.3">
      <c r="P6753"/>
      <c r="AA6753"/>
    </row>
    <row r="6754" spans="16:27" x14ac:dyDescent="0.3">
      <c r="P6754"/>
      <c r="AA6754"/>
    </row>
    <row r="6755" spans="16:27" x14ac:dyDescent="0.3">
      <c r="P6755"/>
      <c r="AA6755"/>
    </row>
    <row r="6756" spans="16:27" x14ac:dyDescent="0.3">
      <c r="P6756"/>
      <c r="AA6756"/>
    </row>
    <row r="6757" spans="16:27" x14ac:dyDescent="0.3">
      <c r="P6757"/>
      <c r="AA6757"/>
    </row>
    <row r="6758" spans="16:27" x14ac:dyDescent="0.3">
      <c r="P6758"/>
      <c r="AA6758"/>
    </row>
    <row r="6759" spans="16:27" x14ac:dyDescent="0.3">
      <c r="P6759"/>
      <c r="AA6759"/>
    </row>
    <row r="6760" spans="16:27" x14ac:dyDescent="0.3">
      <c r="P6760"/>
      <c r="AA6760"/>
    </row>
    <row r="6761" spans="16:27" x14ac:dyDescent="0.3">
      <c r="P6761"/>
      <c r="AA6761"/>
    </row>
    <row r="6762" spans="16:27" x14ac:dyDescent="0.3">
      <c r="P6762"/>
      <c r="AA6762"/>
    </row>
    <row r="6763" spans="16:27" x14ac:dyDescent="0.3">
      <c r="P6763"/>
      <c r="AA6763"/>
    </row>
    <row r="6764" spans="16:27" x14ac:dyDescent="0.3">
      <c r="P6764"/>
      <c r="AA6764"/>
    </row>
    <row r="6765" spans="16:27" x14ac:dyDescent="0.3">
      <c r="P6765"/>
      <c r="AA6765"/>
    </row>
    <row r="6766" spans="16:27" x14ac:dyDescent="0.3">
      <c r="P6766"/>
      <c r="AA6766"/>
    </row>
    <row r="6767" spans="16:27" x14ac:dyDescent="0.3">
      <c r="P6767"/>
      <c r="AA6767"/>
    </row>
    <row r="6768" spans="16:27" x14ac:dyDescent="0.3">
      <c r="P6768"/>
      <c r="AA6768"/>
    </row>
    <row r="6769" spans="16:27" x14ac:dyDescent="0.3">
      <c r="P6769"/>
      <c r="AA6769"/>
    </row>
    <row r="6770" spans="16:27" x14ac:dyDescent="0.3">
      <c r="P6770"/>
      <c r="AA6770"/>
    </row>
    <row r="6771" spans="16:27" x14ac:dyDescent="0.3">
      <c r="P6771"/>
      <c r="AA6771"/>
    </row>
    <row r="6772" spans="16:27" x14ac:dyDescent="0.3">
      <c r="P6772"/>
      <c r="AA6772"/>
    </row>
    <row r="6773" spans="16:27" x14ac:dyDescent="0.3">
      <c r="P6773"/>
      <c r="AA6773"/>
    </row>
    <row r="6774" spans="16:27" x14ac:dyDescent="0.3">
      <c r="P6774"/>
      <c r="AA6774"/>
    </row>
    <row r="6775" spans="16:27" x14ac:dyDescent="0.3">
      <c r="P6775"/>
      <c r="AA6775"/>
    </row>
    <row r="6776" spans="16:27" x14ac:dyDescent="0.3">
      <c r="P6776"/>
      <c r="AA6776"/>
    </row>
    <row r="6777" spans="16:27" x14ac:dyDescent="0.3">
      <c r="P6777"/>
      <c r="AA6777"/>
    </row>
    <row r="6778" spans="16:27" x14ac:dyDescent="0.3">
      <c r="P6778"/>
      <c r="AA6778"/>
    </row>
    <row r="6779" spans="16:27" x14ac:dyDescent="0.3">
      <c r="P6779"/>
      <c r="AA6779"/>
    </row>
    <row r="6780" spans="16:27" x14ac:dyDescent="0.3">
      <c r="P6780"/>
      <c r="AA6780"/>
    </row>
    <row r="6781" spans="16:27" x14ac:dyDescent="0.3">
      <c r="P6781"/>
      <c r="AA6781"/>
    </row>
    <row r="6782" spans="16:27" x14ac:dyDescent="0.3">
      <c r="P6782"/>
      <c r="AA6782"/>
    </row>
    <row r="6783" spans="16:27" x14ac:dyDescent="0.3">
      <c r="P6783"/>
      <c r="AA6783"/>
    </row>
    <row r="6784" spans="16:27" x14ac:dyDescent="0.3">
      <c r="P6784"/>
      <c r="AA6784"/>
    </row>
    <row r="6785" spans="16:27" x14ac:dyDescent="0.3">
      <c r="P6785"/>
      <c r="AA6785"/>
    </row>
    <row r="6786" spans="16:27" x14ac:dyDescent="0.3">
      <c r="P6786"/>
      <c r="AA6786"/>
    </row>
    <row r="6787" spans="16:27" x14ac:dyDescent="0.3">
      <c r="P6787"/>
      <c r="AA6787"/>
    </row>
    <row r="6788" spans="16:27" x14ac:dyDescent="0.3">
      <c r="P6788"/>
      <c r="AA6788"/>
    </row>
    <row r="6789" spans="16:27" x14ac:dyDescent="0.3">
      <c r="P6789"/>
      <c r="AA6789"/>
    </row>
    <row r="6790" spans="16:27" x14ac:dyDescent="0.3">
      <c r="P6790"/>
      <c r="AA6790"/>
    </row>
    <row r="6791" spans="16:27" x14ac:dyDescent="0.3">
      <c r="P6791"/>
      <c r="AA6791"/>
    </row>
    <row r="6792" spans="16:27" x14ac:dyDescent="0.3">
      <c r="P6792"/>
      <c r="AA6792"/>
    </row>
    <row r="6793" spans="16:27" x14ac:dyDescent="0.3">
      <c r="P6793"/>
      <c r="AA6793"/>
    </row>
    <row r="6794" spans="16:27" x14ac:dyDescent="0.3">
      <c r="P6794"/>
      <c r="AA6794"/>
    </row>
    <row r="6795" spans="16:27" x14ac:dyDescent="0.3">
      <c r="P6795"/>
      <c r="AA6795"/>
    </row>
    <row r="6796" spans="16:27" x14ac:dyDescent="0.3">
      <c r="P6796"/>
      <c r="AA6796"/>
    </row>
    <row r="6797" spans="16:27" x14ac:dyDescent="0.3">
      <c r="P6797"/>
      <c r="AA6797"/>
    </row>
    <row r="6798" spans="16:27" x14ac:dyDescent="0.3">
      <c r="P6798"/>
      <c r="AA6798"/>
    </row>
    <row r="6799" spans="16:27" x14ac:dyDescent="0.3">
      <c r="P6799"/>
      <c r="AA6799"/>
    </row>
    <row r="6800" spans="16:27" x14ac:dyDescent="0.3">
      <c r="P6800"/>
      <c r="AA6800"/>
    </row>
    <row r="6801" spans="16:27" x14ac:dyDescent="0.3">
      <c r="P6801"/>
      <c r="AA6801"/>
    </row>
    <row r="6802" spans="16:27" x14ac:dyDescent="0.3">
      <c r="P6802"/>
      <c r="AA6802"/>
    </row>
    <row r="6803" spans="16:27" x14ac:dyDescent="0.3">
      <c r="P6803"/>
      <c r="AA6803"/>
    </row>
    <row r="6804" spans="16:27" x14ac:dyDescent="0.3">
      <c r="P6804"/>
      <c r="AA6804"/>
    </row>
    <row r="6805" spans="16:27" x14ac:dyDescent="0.3">
      <c r="P6805"/>
      <c r="AA6805"/>
    </row>
    <row r="6806" spans="16:27" x14ac:dyDescent="0.3">
      <c r="P6806"/>
      <c r="AA6806"/>
    </row>
    <row r="6807" spans="16:27" x14ac:dyDescent="0.3">
      <c r="P6807"/>
      <c r="AA6807"/>
    </row>
    <row r="6808" spans="16:27" x14ac:dyDescent="0.3">
      <c r="P6808"/>
      <c r="AA6808"/>
    </row>
    <row r="6809" spans="16:27" x14ac:dyDescent="0.3">
      <c r="P6809"/>
      <c r="AA6809"/>
    </row>
    <row r="6810" spans="16:27" x14ac:dyDescent="0.3">
      <c r="P6810"/>
      <c r="AA6810"/>
    </row>
    <row r="6811" spans="16:27" x14ac:dyDescent="0.3">
      <c r="P6811"/>
      <c r="AA6811"/>
    </row>
    <row r="6812" spans="16:27" x14ac:dyDescent="0.3">
      <c r="P6812"/>
      <c r="AA6812"/>
    </row>
    <row r="6813" spans="16:27" x14ac:dyDescent="0.3">
      <c r="P6813"/>
      <c r="AA6813"/>
    </row>
    <row r="6814" spans="16:27" x14ac:dyDescent="0.3">
      <c r="P6814"/>
      <c r="AA6814"/>
    </row>
    <row r="6815" spans="16:27" x14ac:dyDescent="0.3">
      <c r="P6815"/>
      <c r="AA6815"/>
    </row>
    <row r="6816" spans="16:27" x14ac:dyDescent="0.3">
      <c r="P6816"/>
      <c r="AA6816"/>
    </row>
    <row r="6817" spans="16:27" x14ac:dyDescent="0.3">
      <c r="P6817"/>
      <c r="AA6817"/>
    </row>
    <row r="6818" spans="16:27" x14ac:dyDescent="0.3">
      <c r="P6818"/>
      <c r="AA6818"/>
    </row>
    <row r="6819" spans="16:27" x14ac:dyDescent="0.3">
      <c r="P6819"/>
      <c r="AA6819"/>
    </row>
    <row r="6820" spans="16:27" x14ac:dyDescent="0.3">
      <c r="P6820"/>
      <c r="AA6820"/>
    </row>
    <row r="6821" spans="16:27" x14ac:dyDescent="0.3">
      <c r="P6821"/>
      <c r="AA6821"/>
    </row>
    <row r="6822" spans="16:27" x14ac:dyDescent="0.3">
      <c r="P6822"/>
      <c r="AA6822"/>
    </row>
    <row r="6823" spans="16:27" x14ac:dyDescent="0.3">
      <c r="P6823"/>
      <c r="AA6823"/>
    </row>
    <row r="6824" spans="16:27" x14ac:dyDescent="0.3">
      <c r="P6824"/>
      <c r="AA6824"/>
    </row>
    <row r="6825" spans="16:27" x14ac:dyDescent="0.3">
      <c r="P6825"/>
      <c r="AA6825"/>
    </row>
    <row r="6826" spans="16:27" x14ac:dyDescent="0.3">
      <c r="P6826"/>
      <c r="AA6826"/>
    </row>
    <row r="6827" spans="16:27" x14ac:dyDescent="0.3">
      <c r="P6827"/>
      <c r="AA6827"/>
    </row>
    <row r="6828" spans="16:27" x14ac:dyDescent="0.3">
      <c r="P6828"/>
      <c r="AA6828"/>
    </row>
    <row r="6829" spans="16:27" x14ac:dyDescent="0.3">
      <c r="P6829"/>
      <c r="AA6829"/>
    </row>
    <row r="6830" spans="16:27" x14ac:dyDescent="0.3">
      <c r="P6830"/>
      <c r="AA6830"/>
    </row>
    <row r="6831" spans="16:27" x14ac:dyDescent="0.3">
      <c r="P6831"/>
      <c r="AA6831"/>
    </row>
    <row r="6832" spans="16:27" x14ac:dyDescent="0.3">
      <c r="P6832"/>
      <c r="AA6832"/>
    </row>
    <row r="6833" spans="16:27" x14ac:dyDescent="0.3">
      <c r="P6833"/>
      <c r="AA6833"/>
    </row>
    <row r="6834" spans="16:27" x14ac:dyDescent="0.3">
      <c r="P6834"/>
      <c r="AA6834"/>
    </row>
    <row r="6835" spans="16:27" x14ac:dyDescent="0.3">
      <c r="P6835"/>
      <c r="AA6835"/>
    </row>
    <row r="6836" spans="16:27" x14ac:dyDescent="0.3">
      <c r="P6836"/>
      <c r="AA6836"/>
    </row>
    <row r="6837" spans="16:27" x14ac:dyDescent="0.3">
      <c r="P6837"/>
      <c r="AA6837"/>
    </row>
    <row r="6838" spans="16:27" x14ac:dyDescent="0.3">
      <c r="P6838"/>
      <c r="AA6838"/>
    </row>
    <row r="6839" spans="16:27" x14ac:dyDescent="0.3">
      <c r="P6839"/>
      <c r="AA6839"/>
    </row>
    <row r="6840" spans="16:27" x14ac:dyDescent="0.3">
      <c r="P6840"/>
      <c r="AA6840"/>
    </row>
    <row r="6841" spans="16:27" x14ac:dyDescent="0.3">
      <c r="P6841"/>
      <c r="AA6841"/>
    </row>
    <row r="6842" spans="16:27" x14ac:dyDescent="0.3">
      <c r="P6842"/>
      <c r="AA6842"/>
    </row>
    <row r="6843" spans="16:27" x14ac:dyDescent="0.3">
      <c r="P6843"/>
      <c r="AA6843"/>
    </row>
    <row r="6844" spans="16:27" x14ac:dyDescent="0.3">
      <c r="P6844"/>
      <c r="AA6844"/>
    </row>
    <row r="6845" spans="16:27" x14ac:dyDescent="0.3">
      <c r="P6845"/>
      <c r="AA6845"/>
    </row>
    <row r="6846" spans="16:27" x14ac:dyDescent="0.3">
      <c r="P6846"/>
      <c r="AA6846"/>
    </row>
    <row r="6847" spans="16:27" x14ac:dyDescent="0.3">
      <c r="P6847"/>
      <c r="AA6847"/>
    </row>
    <row r="6848" spans="16:27" x14ac:dyDescent="0.3">
      <c r="P6848"/>
      <c r="AA6848"/>
    </row>
    <row r="6849" spans="16:27" x14ac:dyDescent="0.3">
      <c r="P6849"/>
      <c r="AA6849"/>
    </row>
    <row r="6850" spans="16:27" x14ac:dyDescent="0.3">
      <c r="P6850"/>
      <c r="AA6850"/>
    </row>
    <row r="6851" spans="16:27" x14ac:dyDescent="0.3">
      <c r="P6851"/>
      <c r="AA6851"/>
    </row>
    <row r="6852" spans="16:27" x14ac:dyDescent="0.3">
      <c r="P6852"/>
      <c r="AA6852"/>
    </row>
    <row r="6853" spans="16:27" x14ac:dyDescent="0.3">
      <c r="P6853"/>
      <c r="AA6853"/>
    </row>
    <row r="6854" spans="16:27" x14ac:dyDescent="0.3">
      <c r="P6854"/>
      <c r="AA6854"/>
    </row>
    <row r="6855" spans="16:27" x14ac:dyDescent="0.3">
      <c r="P6855"/>
      <c r="AA6855"/>
    </row>
    <row r="6856" spans="16:27" x14ac:dyDescent="0.3">
      <c r="P6856"/>
      <c r="AA6856"/>
    </row>
    <row r="6857" spans="16:27" x14ac:dyDescent="0.3">
      <c r="P6857"/>
      <c r="AA6857"/>
    </row>
    <row r="6858" spans="16:27" x14ac:dyDescent="0.3">
      <c r="P6858"/>
      <c r="AA6858"/>
    </row>
    <row r="6859" spans="16:27" x14ac:dyDescent="0.3">
      <c r="P6859"/>
      <c r="AA6859"/>
    </row>
    <row r="6860" spans="16:27" x14ac:dyDescent="0.3">
      <c r="P6860"/>
      <c r="AA6860"/>
    </row>
    <row r="6861" spans="16:27" x14ac:dyDescent="0.3">
      <c r="P6861"/>
      <c r="AA6861"/>
    </row>
    <row r="6862" spans="16:27" x14ac:dyDescent="0.3">
      <c r="P6862"/>
      <c r="AA6862"/>
    </row>
    <row r="6863" spans="16:27" x14ac:dyDescent="0.3">
      <c r="P6863"/>
      <c r="AA6863"/>
    </row>
    <row r="6864" spans="16:27" x14ac:dyDescent="0.3">
      <c r="P6864"/>
      <c r="AA6864"/>
    </row>
    <row r="6865" spans="16:27" x14ac:dyDescent="0.3">
      <c r="P6865"/>
      <c r="AA6865"/>
    </row>
    <row r="6866" spans="16:27" x14ac:dyDescent="0.3">
      <c r="P6866"/>
      <c r="AA6866"/>
    </row>
    <row r="6867" spans="16:27" x14ac:dyDescent="0.3">
      <c r="P6867"/>
      <c r="AA6867"/>
    </row>
    <row r="6868" spans="16:27" x14ac:dyDescent="0.3">
      <c r="P6868"/>
      <c r="AA6868"/>
    </row>
    <row r="6869" spans="16:27" x14ac:dyDescent="0.3">
      <c r="P6869"/>
      <c r="AA6869"/>
    </row>
    <row r="6870" spans="16:27" x14ac:dyDescent="0.3">
      <c r="P6870"/>
      <c r="AA6870"/>
    </row>
    <row r="6871" spans="16:27" x14ac:dyDescent="0.3">
      <c r="P6871"/>
      <c r="AA6871"/>
    </row>
    <row r="6872" spans="16:27" x14ac:dyDescent="0.3">
      <c r="P6872"/>
      <c r="AA6872"/>
    </row>
    <row r="6873" spans="16:27" x14ac:dyDescent="0.3">
      <c r="P6873"/>
      <c r="AA6873"/>
    </row>
    <row r="6874" spans="16:27" x14ac:dyDescent="0.3">
      <c r="P6874"/>
      <c r="AA6874"/>
    </row>
    <row r="6875" spans="16:27" x14ac:dyDescent="0.3">
      <c r="P6875"/>
      <c r="AA6875"/>
    </row>
    <row r="6876" spans="16:27" x14ac:dyDescent="0.3">
      <c r="P6876"/>
      <c r="AA6876"/>
    </row>
    <row r="6877" spans="16:27" x14ac:dyDescent="0.3">
      <c r="P6877"/>
      <c r="AA6877"/>
    </row>
    <row r="6878" spans="16:27" x14ac:dyDescent="0.3">
      <c r="P6878"/>
      <c r="AA6878"/>
    </row>
    <row r="6879" spans="16:27" x14ac:dyDescent="0.3">
      <c r="P6879"/>
      <c r="AA6879"/>
    </row>
    <row r="6880" spans="16:27" x14ac:dyDescent="0.3">
      <c r="P6880"/>
      <c r="AA6880"/>
    </row>
    <row r="6881" spans="16:27" x14ac:dyDescent="0.3">
      <c r="P6881"/>
      <c r="AA6881"/>
    </row>
    <row r="6882" spans="16:27" x14ac:dyDescent="0.3">
      <c r="P6882"/>
      <c r="AA6882"/>
    </row>
    <row r="6883" spans="16:27" x14ac:dyDescent="0.3">
      <c r="P6883"/>
      <c r="AA6883"/>
    </row>
    <row r="6884" spans="16:27" x14ac:dyDescent="0.3">
      <c r="P6884"/>
      <c r="AA6884"/>
    </row>
    <row r="6885" spans="16:27" x14ac:dyDescent="0.3">
      <c r="P6885"/>
      <c r="AA6885"/>
    </row>
    <row r="6886" spans="16:27" x14ac:dyDescent="0.3">
      <c r="P6886"/>
      <c r="AA6886"/>
    </row>
    <row r="6887" spans="16:27" x14ac:dyDescent="0.3">
      <c r="P6887"/>
      <c r="AA6887"/>
    </row>
    <row r="6888" spans="16:27" x14ac:dyDescent="0.3">
      <c r="P6888"/>
      <c r="AA6888"/>
    </row>
    <row r="6889" spans="16:27" x14ac:dyDescent="0.3">
      <c r="P6889"/>
      <c r="AA6889"/>
    </row>
    <row r="6890" spans="16:27" x14ac:dyDescent="0.3">
      <c r="P6890"/>
      <c r="AA6890"/>
    </row>
    <row r="6891" spans="16:27" x14ac:dyDescent="0.3">
      <c r="P6891"/>
      <c r="AA6891"/>
    </row>
    <row r="6892" spans="16:27" x14ac:dyDescent="0.3">
      <c r="P6892"/>
      <c r="AA6892"/>
    </row>
    <row r="6893" spans="16:27" x14ac:dyDescent="0.3">
      <c r="P6893"/>
      <c r="AA6893"/>
    </row>
    <row r="6894" spans="16:27" x14ac:dyDescent="0.3">
      <c r="P6894"/>
      <c r="AA6894"/>
    </row>
    <row r="6895" spans="16:27" x14ac:dyDescent="0.3">
      <c r="P6895"/>
      <c r="AA6895"/>
    </row>
    <row r="6896" spans="16:27" x14ac:dyDescent="0.3">
      <c r="P6896"/>
      <c r="AA6896"/>
    </row>
    <row r="6897" spans="16:27" x14ac:dyDescent="0.3">
      <c r="P6897"/>
      <c r="AA6897"/>
    </row>
    <row r="6898" spans="16:27" x14ac:dyDescent="0.3">
      <c r="P6898"/>
      <c r="AA6898"/>
    </row>
    <row r="6899" spans="16:27" x14ac:dyDescent="0.3">
      <c r="P6899"/>
      <c r="AA6899"/>
    </row>
    <row r="6900" spans="16:27" x14ac:dyDescent="0.3">
      <c r="P6900"/>
      <c r="AA6900"/>
    </row>
    <row r="6901" spans="16:27" x14ac:dyDescent="0.3">
      <c r="P6901"/>
      <c r="AA6901"/>
    </row>
    <row r="6902" spans="16:27" x14ac:dyDescent="0.3">
      <c r="P6902"/>
      <c r="AA6902"/>
    </row>
    <row r="6903" spans="16:27" x14ac:dyDescent="0.3">
      <c r="P6903"/>
      <c r="AA6903"/>
    </row>
    <row r="6904" spans="16:27" x14ac:dyDescent="0.3">
      <c r="P6904"/>
      <c r="AA6904"/>
    </row>
    <row r="6905" spans="16:27" x14ac:dyDescent="0.3">
      <c r="P6905"/>
      <c r="AA6905"/>
    </row>
    <row r="6906" spans="16:27" x14ac:dyDescent="0.3">
      <c r="P6906"/>
      <c r="AA6906"/>
    </row>
    <row r="6907" spans="16:27" x14ac:dyDescent="0.3">
      <c r="P6907"/>
      <c r="AA6907"/>
    </row>
    <row r="6908" spans="16:27" x14ac:dyDescent="0.3">
      <c r="P6908"/>
      <c r="AA6908"/>
    </row>
    <row r="6909" spans="16:27" x14ac:dyDescent="0.3">
      <c r="P6909"/>
      <c r="AA6909"/>
    </row>
    <row r="6910" spans="16:27" x14ac:dyDescent="0.3">
      <c r="P6910"/>
      <c r="AA6910"/>
    </row>
    <row r="6911" spans="16:27" x14ac:dyDescent="0.3">
      <c r="P6911"/>
      <c r="AA6911"/>
    </row>
    <row r="6912" spans="16:27" x14ac:dyDescent="0.3">
      <c r="P6912"/>
      <c r="AA6912"/>
    </row>
    <row r="6913" spans="16:27" x14ac:dyDescent="0.3">
      <c r="P6913"/>
      <c r="AA6913"/>
    </row>
    <row r="6914" spans="16:27" x14ac:dyDescent="0.3">
      <c r="P6914"/>
      <c r="AA6914"/>
    </row>
    <row r="6915" spans="16:27" x14ac:dyDescent="0.3">
      <c r="P6915"/>
      <c r="AA6915"/>
    </row>
    <row r="6916" spans="16:27" x14ac:dyDescent="0.3">
      <c r="P6916"/>
      <c r="AA6916"/>
    </row>
    <row r="6917" spans="16:27" x14ac:dyDescent="0.3">
      <c r="P6917"/>
      <c r="AA6917"/>
    </row>
    <row r="6918" spans="16:27" x14ac:dyDescent="0.3">
      <c r="P6918"/>
      <c r="AA6918"/>
    </row>
    <row r="6919" spans="16:27" x14ac:dyDescent="0.3">
      <c r="P6919"/>
      <c r="AA6919"/>
    </row>
    <row r="6920" spans="16:27" x14ac:dyDescent="0.3">
      <c r="P6920"/>
      <c r="AA6920"/>
    </row>
    <row r="6921" spans="16:27" x14ac:dyDescent="0.3">
      <c r="P6921"/>
      <c r="AA6921"/>
    </row>
    <row r="6922" spans="16:27" x14ac:dyDescent="0.3">
      <c r="P6922"/>
      <c r="AA6922"/>
    </row>
    <row r="6923" spans="16:27" x14ac:dyDescent="0.3">
      <c r="P6923"/>
      <c r="AA6923"/>
    </row>
    <row r="6924" spans="16:27" x14ac:dyDescent="0.3">
      <c r="P6924"/>
      <c r="AA6924"/>
    </row>
    <row r="6925" spans="16:27" x14ac:dyDescent="0.3">
      <c r="P6925"/>
      <c r="AA6925"/>
    </row>
    <row r="6926" spans="16:27" x14ac:dyDescent="0.3">
      <c r="P6926"/>
      <c r="AA6926"/>
    </row>
    <row r="6927" spans="16:27" x14ac:dyDescent="0.3">
      <c r="P6927"/>
      <c r="AA6927"/>
    </row>
    <row r="6928" spans="16:27" x14ac:dyDescent="0.3">
      <c r="P6928"/>
      <c r="AA6928"/>
    </row>
    <row r="6929" spans="16:27" x14ac:dyDescent="0.3">
      <c r="P6929"/>
      <c r="AA6929"/>
    </row>
    <row r="6930" spans="16:27" x14ac:dyDescent="0.3">
      <c r="P6930"/>
      <c r="AA6930"/>
    </row>
    <row r="6931" spans="16:27" x14ac:dyDescent="0.3">
      <c r="P6931"/>
      <c r="AA6931"/>
    </row>
    <row r="6932" spans="16:27" x14ac:dyDescent="0.3">
      <c r="P6932"/>
      <c r="AA6932"/>
    </row>
    <row r="6933" spans="16:27" x14ac:dyDescent="0.3">
      <c r="P6933"/>
      <c r="AA6933"/>
    </row>
    <row r="6934" spans="16:27" x14ac:dyDescent="0.3">
      <c r="P6934"/>
      <c r="AA6934"/>
    </row>
    <row r="6935" spans="16:27" x14ac:dyDescent="0.3">
      <c r="P6935"/>
      <c r="AA6935"/>
    </row>
    <row r="6936" spans="16:27" x14ac:dyDescent="0.3">
      <c r="P6936"/>
      <c r="AA6936"/>
    </row>
    <row r="6937" spans="16:27" x14ac:dyDescent="0.3">
      <c r="P6937"/>
      <c r="AA6937"/>
    </row>
    <row r="6938" spans="16:27" x14ac:dyDescent="0.3">
      <c r="P6938"/>
      <c r="AA6938"/>
    </row>
    <row r="6939" spans="16:27" x14ac:dyDescent="0.3">
      <c r="P6939"/>
      <c r="AA6939"/>
    </row>
    <row r="6940" spans="16:27" x14ac:dyDescent="0.3">
      <c r="P6940"/>
      <c r="AA6940"/>
    </row>
    <row r="6941" spans="16:27" x14ac:dyDescent="0.3">
      <c r="P6941"/>
      <c r="AA6941"/>
    </row>
    <row r="6942" spans="16:27" x14ac:dyDescent="0.3">
      <c r="P6942"/>
      <c r="AA6942"/>
    </row>
    <row r="6943" spans="16:27" x14ac:dyDescent="0.3">
      <c r="P6943"/>
      <c r="AA6943"/>
    </row>
    <row r="6944" spans="16:27" x14ac:dyDescent="0.3">
      <c r="P6944"/>
      <c r="AA6944"/>
    </row>
    <row r="6945" spans="16:27" x14ac:dyDescent="0.3">
      <c r="P6945"/>
      <c r="AA6945"/>
    </row>
    <row r="6946" spans="16:27" x14ac:dyDescent="0.3">
      <c r="P6946"/>
      <c r="AA6946"/>
    </row>
    <row r="6947" spans="16:27" x14ac:dyDescent="0.3">
      <c r="P6947"/>
      <c r="AA6947"/>
    </row>
    <row r="6948" spans="16:27" x14ac:dyDescent="0.3">
      <c r="P6948"/>
      <c r="AA6948"/>
    </row>
    <row r="6949" spans="16:27" x14ac:dyDescent="0.3">
      <c r="P6949"/>
      <c r="AA6949"/>
    </row>
    <row r="6950" spans="16:27" x14ac:dyDescent="0.3">
      <c r="P6950"/>
      <c r="AA6950"/>
    </row>
    <row r="6951" spans="16:27" x14ac:dyDescent="0.3">
      <c r="P6951"/>
      <c r="AA6951"/>
    </row>
    <row r="6952" spans="16:27" x14ac:dyDescent="0.3">
      <c r="P6952"/>
      <c r="AA6952"/>
    </row>
    <row r="6953" spans="16:27" x14ac:dyDescent="0.3">
      <c r="P6953"/>
      <c r="AA6953"/>
    </row>
    <row r="6954" spans="16:27" x14ac:dyDescent="0.3">
      <c r="P6954"/>
      <c r="AA6954"/>
    </row>
    <row r="6955" spans="16:27" x14ac:dyDescent="0.3">
      <c r="P6955"/>
      <c r="AA6955"/>
    </row>
    <row r="6956" spans="16:27" x14ac:dyDescent="0.3">
      <c r="P6956"/>
      <c r="AA6956"/>
    </row>
    <row r="6957" spans="16:27" x14ac:dyDescent="0.3">
      <c r="P6957"/>
      <c r="AA6957"/>
    </row>
    <row r="6958" spans="16:27" x14ac:dyDescent="0.3">
      <c r="P6958"/>
      <c r="AA6958"/>
    </row>
    <row r="6959" spans="16:27" x14ac:dyDescent="0.3">
      <c r="P6959"/>
      <c r="AA6959"/>
    </row>
    <row r="6960" spans="16:27" x14ac:dyDescent="0.3">
      <c r="P6960"/>
      <c r="AA6960"/>
    </row>
    <row r="6961" spans="16:27" x14ac:dyDescent="0.3">
      <c r="P6961"/>
      <c r="AA6961"/>
    </row>
    <row r="6962" spans="16:27" x14ac:dyDescent="0.3">
      <c r="P6962"/>
      <c r="AA6962"/>
    </row>
    <row r="6963" spans="16:27" x14ac:dyDescent="0.3">
      <c r="P6963"/>
      <c r="AA6963"/>
    </row>
    <row r="6964" spans="16:27" x14ac:dyDescent="0.3">
      <c r="P6964"/>
      <c r="AA6964"/>
    </row>
    <row r="6965" spans="16:27" x14ac:dyDescent="0.3">
      <c r="P6965"/>
      <c r="AA6965"/>
    </row>
    <row r="6966" spans="16:27" x14ac:dyDescent="0.3">
      <c r="P6966"/>
      <c r="AA6966"/>
    </row>
    <row r="6967" spans="16:27" x14ac:dyDescent="0.3">
      <c r="P6967"/>
      <c r="AA6967"/>
    </row>
    <row r="6968" spans="16:27" x14ac:dyDescent="0.3">
      <c r="P6968"/>
      <c r="AA6968"/>
    </row>
    <row r="6969" spans="16:27" x14ac:dyDescent="0.3">
      <c r="P6969"/>
      <c r="AA6969"/>
    </row>
    <row r="6970" spans="16:27" x14ac:dyDescent="0.3">
      <c r="P6970"/>
      <c r="AA6970"/>
    </row>
    <row r="6971" spans="16:27" x14ac:dyDescent="0.3">
      <c r="P6971"/>
      <c r="AA6971"/>
    </row>
    <row r="6972" spans="16:27" x14ac:dyDescent="0.3">
      <c r="P6972"/>
      <c r="AA6972"/>
    </row>
    <row r="6973" spans="16:27" x14ac:dyDescent="0.3">
      <c r="P6973"/>
      <c r="AA6973"/>
    </row>
    <row r="6974" spans="16:27" x14ac:dyDescent="0.3">
      <c r="P6974"/>
      <c r="AA6974"/>
    </row>
    <row r="6975" spans="16:27" x14ac:dyDescent="0.3">
      <c r="P6975"/>
      <c r="AA6975"/>
    </row>
    <row r="6976" spans="16:27" x14ac:dyDescent="0.3">
      <c r="P6976"/>
      <c r="AA6976"/>
    </row>
    <row r="6977" spans="16:27" x14ac:dyDescent="0.3">
      <c r="P6977"/>
      <c r="AA6977"/>
    </row>
    <row r="6978" spans="16:27" x14ac:dyDescent="0.3">
      <c r="P6978"/>
      <c r="AA6978"/>
    </row>
    <row r="6979" spans="16:27" x14ac:dyDescent="0.3">
      <c r="P6979"/>
      <c r="AA6979"/>
    </row>
    <row r="6980" spans="16:27" x14ac:dyDescent="0.3">
      <c r="P6980"/>
      <c r="AA6980"/>
    </row>
    <row r="6981" spans="16:27" x14ac:dyDescent="0.3">
      <c r="P6981"/>
      <c r="AA6981"/>
    </row>
    <row r="6982" spans="16:27" x14ac:dyDescent="0.3">
      <c r="P6982"/>
      <c r="AA6982"/>
    </row>
    <row r="6983" spans="16:27" x14ac:dyDescent="0.3">
      <c r="P6983"/>
      <c r="AA6983"/>
    </row>
    <row r="6984" spans="16:27" x14ac:dyDescent="0.3">
      <c r="P6984"/>
      <c r="AA6984"/>
    </row>
    <row r="6985" spans="16:27" x14ac:dyDescent="0.3">
      <c r="P6985"/>
      <c r="AA6985"/>
    </row>
    <row r="6986" spans="16:27" x14ac:dyDescent="0.3">
      <c r="P6986"/>
      <c r="AA6986"/>
    </row>
    <row r="6987" spans="16:27" x14ac:dyDescent="0.3">
      <c r="P6987"/>
      <c r="AA6987"/>
    </row>
    <row r="6988" spans="16:27" x14ac:dyDescent="0.3">
      <c r="P6988"/>
      <c r="AA6988"/>
    </row>
    <row r="6989" spans="16:27" x14ac:dyDescent="0.3">
      <c r="P6989"/>
      <c r="AA6989"/>
    </row>
    <row r="6990" spans="16:27" x14ac:dyDescent="0.3">
      <c r="P6990"/>
      <c r="AA6990"/>
    </row>
    <row r="6991" spans="16:27" x14ac:dyDescent="0.3">
      <c r="P6991"/>
      <c r="AA6991"/>
    </row>
    <row r="6992" spans="16:27" x14ac:dyDescent="0.3">
      <c r="P6992"/>
      <c r="AA6992"/>
    </row>
    <row r="6993" spans="16:27" x14ac:dyDescent="0.3">
      <c r="P6993"/>
      <c r="AA6993"/>
    </row>
    <row r="6994" spans="16:27" x14ac:dyDescent="0.3">
      <c r="P6994"/>
      <c r="AA6994"/>
    </row>
    <row r="6995" spans="16:27" x14ac:dyDescent="0.3">
      <c r="P6995"/>
      <c r="AA6995"/>
    </row>
    <row r="6996" spans="16:27" x14ac:dyDescent="0.3">
      <c r="P6996"/>
      <c r="AA6996"/>
    </row>
    <row r="6997" spans="16:27" x14ac:dyDescent="0.3">
      <c r="P6997"/>
      <c r="AA6997"/>
    </row>
    <row r="6998" spans="16:27" x14ac:dyDescent="0.3">
      <c r="P6998"/>
      <c r="AA6998"/>
    </row>
    <row r="6999" spans="16:27" x14ac:dyDescent="0.3">
      <c r="P6999"/>
      <c r="AA6999"/>
    </row>
    <row r="7000" spans="16:27" x14ac:dyDescent="0.3">
      <c r="P7000"/>
      <c r="AA7000"/>
    </row>
    <row r="7001" spans="16:27" x14ac:dyDescent="0.3">
      <c r="P7001"/>
      <c r="AA7001"/>
    </row>
    <row r="7002" spans="16:27" x14ac:dyDescent="0.3">
      <c r="P7002"/>
      <c r="AA7002"/>
    </row>
    <row r="7003" spans="16:27" x14ac:dyDescent="0.3">
      <c r="P7003"/>
      <c r="AA7003"/>
    </row>
    <row r="7004" spans="16:27" x14ac:dyDescent="0.3">
      <c r="P7004"/>
      <c r="AA7004"/>
    </row>
    <row r="7005" spans="16:27" x14ac:dyDescent="0.3">
      <c r="P7005"/>
      <c r="AA7005"/>
    </row>
    <row r="7006" spans="16:27" x14ac:dyDescent="0.3">
      <c r="P7006"/>
      <c r="AA7006"/>
    </row>
    <row r="7007" spans="16:27" x14ac:dyDescent="0.3">
      <c r="P7007"/>
      <c r="AA7007"/>
    </row>
    <row r="7008" spans="16:27" x14ac:dyDescent="0.3">
      <c r="P7008"/>
      <c r="AA7008"/>
    </row>
    <row r="7009" spans="16:27" x14ac:dyDescent="0.3">
      <c r="P7009"/>
      <c r="AA7009"/>
    </row>
    <row r="7010" spans="16:27" x14ac:dyDescent="0.3">
      <c r="P7010"/>
      <c r="AA7010"/>
    </row>
    <row r="7011" spans="16:27" x14ac:dyDescent="0.3">
      <c r="P7011"/>
      <c r="AA7011"/>
    </row>
    <row r="7012" spans="16:27" x14ac:dyDescent="0.3">
      <c r="P7012"/>
      <c r="AA7012"/>
    </row>
    <row r="7013" spans="16:27" x14ac:dyDescent="0.3">
      <c r="P7013"/>
      <c r="AA7013"/>
    </row>
    <row r="7014" spans="16:27" x14ac:dyDescent="0.3">
      <c r="P7014"/>
      <c r="AA7014"/>
    </row>
    <row r="7015" spans="16:27" x14ac:dyDescent="0.3">
      <c r="P7015"/>
      <c r="AA7015"/>
    </row>
    <row r="7016" spans="16:27" x14ac:dyDescent="0.3">
      <c r="P7016"/>
      <c r="AA7016"/>
    </row>
    <row r="7017" spans="16:27" x14ac:dyDescent="0.3">
      <c r="P7017"/>
      <c r="AA7017"/>
    </row>
    <row r="7018" spans="16:27" x14ac:dyDescent="0.3">
      <c r="P7018"/>
      <c r="AA7018"/>
    </row>
    <row r="7019" spans="16:27" x14ac:dyDescent="0.3">
      <c r="P7019"/>
      <c r="AA7019"/>
    </row>
    <row r="7020" spans="16:27" x14ac:dyDescent="0.3">
      <c r="P7020"/>
      <c r="AA7020"/>
    </row>
    <row r="7021" spans="16:27" x14ac:dyDescent="0.3">
      <c r="P7021"/>
      <c r="AA7021"/>
    </row>
    <row r="7022" spans="16:27" x14ac:dyDescent="0.3">
      <c r="P7022"/>
      <c r="AA7022"/>
    </row>
    <row r="7023" spans="16:27" x14ac:dyDescent="0.3">
      <c r="P7023"/>
      <c r="AA7023"/>
    </row>
    <row r="7024" spans="16:27" x14ac:dyDescent="0.3">
      <c r="P7024"/>
      <c r="AA7024"/>
    </row>
    <row r="7025" spans="16:27" x14ac:dyDescent="0.3">
      <c r="P7025"/>
      <c r="AA7025"/>
    </row>
    <row r="7026" spans="16:27" x14ac:dyDescent="0.3">
      <c r="P7026"/>
      <c r="AA7026"/>
    </row>
    <row r="7027" spans="16:27" x14ac:dyDescent="0.3">
      <c r="P7027"/>
      <c r="AA7027"/>
    </row>
    <row r="7028" spans="16:27" x14ac:dyDescent="0.3">
      <c r="P7028"/>
      <c r="AA7028"/>
    </row>
    <row r="7029" spans="16:27" x14ac:dyDescent="0.3">
      <c r="P7029"/>
      <c r="AA7029"/>
    </row>
    <row r="7030" spans="16:27" x14ac:dyDescent="0.3">
      <c r="P7030"/>
      <c r="AA7030"/>
    </row>
    <row r="7031" spans="16:27" x14ac:dyDescent="0.3">
      <c r="P7031"/>
      <c r="AA7031"/>
    </row>
    <row r="7032" spans="16:27" x14ac:dyDescent="0.3">
      <c r="P7032"/>
      <c r="AA7032"/>
    </row>
    <row r="7033" spans="16:27" x14ac:dyDescent="0.3">
      <c r="P7033"/>
      <c r="AA7033"/>
    </row>
    <row r="7034" spans="16:27" x14ac:dyDescent="0.3">
      <c r="P7034"/>
      <c r="AA7034"/>
    </row>
    <row r="7035" spans="16:27" x14ac:dyDescent="0.3">
      <c r="P7035"/>
      <c r="AA7035"/>
    </row>
    <row r="7036" spans="16:27" x14ac:dyDescent="0.3">
      <c r="P7036"/>
      <c r="AA7036"/>
    </row>
    <row r="7037" spans="16:27" x14ac:dyDescent="0.3">
      <c r="P7037"/>
      <c r="AA7037"/>
    </row>
    <row r="7038" spans="16:27" x14ac:dyDescent="0.3">
      <c r="P7038"/>
      <c r="AA7038"/>
    </row>
    <row r="7039" spans="16:27" x14ac:dyDescent="0.3">
      <c r="P7039"/>
      <c r="AA7039"/>
    </row>
    <row r="7040" spans="16:27" x14ac:dyDescent="0.3">
      <c r="P7040"/>
      <c r="AA7040"/>
    </row>
    <row r="7041" spans="16:27" x14ac:dyDescent="0.3">
      <c r="P7041"/>
      <c r="AA7041"/>
    </row>
    <row r="7042" spans="16:27" x14ac:dyDescent="0.3">
      <c r="P7042"/>
      <c r="AA7042"/>
    </row>
    <row r="7043" spans="16:27" x14ac:dyDescent="0.3">
      <c r="P7043"/>
      <c r="AA7043"/>
    </row>
    <row r="7044" spans="16:27" x14ac:dyDescent="0.3">
      <c r="P7044"/>
      <c r="AA7044"/>
    </row>
    <row r="7045" spans="16:27" x14ac:dyDescent="0.3">
      <c r="P7045"/>
      <c r="AA7045"/>
    </row>
    <row r="7046" spans="16:27" x14ac:dyDescent="0.3">
      <c r="P7046"/>
      <c r="AA7046"/>
    </row>
    <row r="7047" spans="16:27" x14ac:dyDescent="0.3">
      <c r="P7047"/>
      <c r="AA7047"/>
    </row>
    <row r="7048" spans="16:27" x14ac:dyDescent="0.3">
      <c r="P7048"/>
      <c r="AA7048"/>
    </row>
    <row r="7049" spans="16:27" x14ac:dyDescent="0.3">
      <c r="P7049"/>
      <c r="AA7049"/>
    </row>
    <row r="7050" spans="16:27" x14ac:dyDescent="0.3">
      <c r="P7050"/>
      <c r="AA7050"/>
    </row>
    <row r="7051" spans="16:27" x14ac:dyDescent="0.3">
      <c r="P7051"/>
      <c r="AA7051"/>
    </row>
    <row r="7052" spans="16:27" x14ac:dyDescent="0.3">
      <c r="P7052"/>
      <c r="AA7052"/>
    </row>
    <row r="7053" spans="16:27" x14ac:dyDescent="0.3">
      <c r="P7053"/>
      <c r="AA7053"/>
    </row>
    <row r="7054" spans="16:27" x14ac:dyDescent="0.3">
      <c r="P7054"/>
      <c r="AA7054"/>
    </row>
    <row r="7055" spans="16:27" x14ac:dyDescent="0.3">
      <c r="P7055"/>
      <c r="AA7055"/>
    </row>
    <row r="7056" spans="16:27" x14ac:dyDescent="0.3">
      <c r="P7056"/>
      <c r="AA7056"/>
    </row>
    <row r="7057" spans="16:27" x14ac:dyDescent="0.3">
      <c r="P7057"/>
      <c r="AA7057"/>
    </row>
    <row r="7058" spans="16:27" x14ac:dyDescent="0.3">
      <c r="P7058"/>
      <c r="AA7058"/>
    </row>
    <row r="7059" spans="16:27" x14ac:dyDescent="0.3">
      <c r="P7059"/>
      <c r="AA7059"/>
    </row>
    <row r="7060" spans="16:27" x14ac:dyDescent="0.3">
      <c r="P7060"/>
      <c r="AA7060"/>
    </row>
    <row r="7061" spans="16:27" x14ac:dyDescent="0.3">
      <c r="P7061"/>
      <c r="AA7061"/>
    </row>
    <row r="7062" spans="16:27" x14ac:dyDescent="0.3">
      <c r="P7062"/>
      <c r="AA7062"/>
    </row>
    <row r="7063" spans="16:27" x14ac:dyDescent="0.3">
      <c r="P7063"/>
      <c r="AA7063"/>
    </row>
    <row r="7064" spans="16:27" x14ac:dyDescent="0.3">
      <c r="P7064"/>
      <c r="AA7064"/>
    </row>
    <row r="7065" spans="16:27" x14ac:dyDescent="0.3">
      <c r="P7065"/>
      <c r="AA7065"/>
    </row>
    <row r="7066" spans="16:27" x14ac:dyDescent="0.3">
      <c r="P7066"/>
      <c r="AA7066"/>
    </row>
    <row r="7067" spans="16:27" x14ac:dyDescent="0.3">
      <c r="P7067"/>
      <c r="AA7067"/>
    </row>
    <row r="7068" spans="16:27" x14ac:dyDescent="0.3">
      <c r="P7068"/>
      <c r="AA7068"/>
    </row>
    <row r="7069" spans="16:27" x14ac:dyDescent="0.3">
      <c r="P7069"/>
      <c r="AA7069"/>
    </row>
    <row r="7070" spans="16:27" x14ac:dyDescent="0.3">
      <c r="P7070"/>
      <c r="AA7070"/>
    </row>
    <row r="7071" spans="16:27" x14ac:dyDescent="0.3">
      <c r="P7071"/>
      <c r="AA7071"/>
    </row>
    <row r="7072" spans="16:27" x14ac:dyDescent="0.3">
      <c r="P7072"/>
      <c r="AA7072"/>
    </row>
    <row r="7073" spans="16:27" x14ac:dyDescent="0.3">
      <c r="P7073"/>
      <c r="AA7073"/>
    </row>
    <row r="7074" spans="16:27" x14ac:dyDescent="0.3">
      <c r="P7074"/>
      <c r="AA7074"/>
    </row>
    <row r="7075" spans="16:27" x14ac:dyDescent="0.3">
      <c r="P7075"/>
      <c r="AA7075"/>
    </row>
    <row r="7076" spans="16:27" x14ac:dyDescent="0.3">
      <c r="P7076"/>
      <c r="AA7076"/>
    </row>
    <row r="7077" spans="16:27" x14ac:dyDescent="0.3">
      <c r="P7077"/>
      <c r="AA7077"/>
    </row>
    <row r="7078" spans="16:27" x14ac:dyDescent="0.3">
      <c r="P7078"/>
      <c r="AA7078"/>
    </row>
    <row r="7079" spans="16:27" x14ac:dyDescent="0.3">
      <c r="P7079"/>
      <c r="AA7079"/>
    </row>
    <row r="7080" spans="16:27" x14ac:dyDescent="0.3">
      <c r="P7080"/>
      <c r="AA7080"/>
    </row>
    <row r="7081" spans="16:27" x14ac:dyDescent="0.3">
      <c r="P7081"/>
      <c r="AA7081"/>
    </row>
    <row r="7082" spans="16:27" x14ac:dyDescent="0.3">
      <c r="P7082"/>
      <c r="AA7082"/>
    </row>
    <row r="7083" spans="16:27" x14ac:dyDescent="0.3">
      <c r="P7083"/>
      <c r="AA7083"/>
    </row>
    <row r="7084" spans="16:27" x14ac:dyDescent="0.3">
      <c r="P7084"/>
      <c r="AA7084"/>
    </row>
    <row r="7085" spans="16:27" x14ac:dyDescent="0.3">
      <c r="P7085"/>
      <c r="AA7085"/>
    </row>
    <row r="7086" spans="16:27" x14ac:dyDescent="0.3">
      <c r="P7086"/>
      <c r="AA7086"/>
    </row>
    <row r="7087" spans="16:27" x14ac:dyDescent="0.3">
      <c r="P7087"/>
      <c r="AA7087"/>
    </row>
    <row r="7088" spans="16:27" x14ac:dyDescent="0.3">
      <c r="P7088"/>
      <c r="AA7088"/>
    </row>
    <row r="7089" spans="16:27" x14ac:dyDescent="0.3">
      <c r="P7089"/>
      <c r="AA7089"/>
    </row>
    <row r="7090" spans="16:27" x14ac:dyDescent="0.3">
      <c r="P7090"/>
      <c r="AA7090"/>
    </row>
    <row r="7091" spans="16:27" x14ac:dyDescent="0.3">
      <c r="P7091"/>
      <c r="AA7091"/>
    </row>
    <row r="7092" spans="16:27" x14ac:dyDescent="0.3">
      <c r="P7092"/>
      <c r="AA7092"/>
    </row>
    <row r="7093" spans="16:27" x14ac:dyDescent="0.3">
      <c r="P7093"/>
      <c r="AA7093"/>
    </row>
    <row r="7094" spans="16:27" x14ac:dyDescent="0.3">
      <c r="P7094"/>
      <c r="AA7094"/>
    </row>
    <row r="7095" spans="16:27" x14ac:dyDescent="0.3">
      <c r="P7095"/>
      <c r="AA7095"/>
    </row>
    <row r="7096" spans="16:27" x14ac:dyDescent="0.3">
      <c r="P7096"/>
      <c r="AA7096"/>
    </row>
    <row r="7097" spans="16:27" x14ac:dyDescent="0.3">
      <c r="P7097"/>
      <c r="AA7097"/>
    </row>
    <row r="7098" spans="16:27" x14ac:dyDescent="0.3">
      <c r="P7098"/>
      <c r="AA7098"/>
    </row>
    <row r="7099" spans="16:27" x14ac:dyDescent="0.3">
      <c r="P7099"/>
      <c r="AA7099"/>
    </row>
    <row r="7100" spans="16:27" x14ac:dyDescent="0.3">
      <c r="P7100"/>
      <c r="AA7100"/>
    </row>
    <row r="7101" spans="16:27" x14ac:dyDescent="0.3">
      <c r="P7101"/>
      <c r="AA7101"/>
    </row>
    <row r="7102" spans="16:27" x14ac:dyDescent="0.3">
      <c r="P7102"/>
      <c r="AA7102"/>
    </row>
    <row r="7103" spans="16:27" x14ac:dyDescent="0.3">
      <c r="P7103"/>
      <c r="AA7103"/>
    </row>
    <row r="7104" spans="16:27" x14ac:dyDescent="0.3">
      <c r="P7104"/>
      <c r="AA7104"/>
    </row>
    <row r="7105" spans="16:27" x14ac:dyDescent="0.3">
      <c r="P7105"/>
      <c r="AA7105"/>
    </row>
    <row r="7106" spans="16:27" x14ac:dyDescent="0.3">
      <c r="P7106"/>
      <c r="AA7106"/>
    </row>
    <row r="7107" spans="16:27" x14ac:dyDescent="0.3">
      <c r="P7107"/>
      <c r="AA7107"/>
    </row>
    <row r="7108" spans="16:27" x14ac:dyDescent="0.3">
      <c r="P7108"/>
      <c r="AA7108"/>
    </row>
    <row r="7109" spans="16:27" x14ac:dyDescent="0.3">
      <c r="P7109"/>
      <c r="AA7109"/>
    </row>
    <row r="7110" spans="16:27" x14ac:dyDescent="0.3">
      <c r="P7110"/>
      <c r="AA7110"/>
    </row>
    <row r="7111" spans="16:27" x14ac:dyDescent="0.3">
      <c r="P7111"/>
      <c r="AA7111"/>
    </row>
    <row r="7112" spans="16:27" x14ac:dyDescent="0.3">
      <c r="P7112"/>
      <c r="AA7112"/>
    </row>
    <row r="7113" spans="16:27" x14ac:dyDescent="0.3">
      <c r="P7113"/>
      <c r="AA7113"/>
    </row>
    <row r="7114" spans="16:27" x14ac:dyDescent="0.3">
      <c r="P7114"/>
      <c r="AA7114"/>
    </row>
    <row r="7115" spans="16:27" x14ac:dyDescent="0.3">
      <c r="P7115"/>
      <c r="AA7115"/>
    </row>
    <row r="7116" spans="16:27" x14ac:dyDescent="0.3">
      <c r="P7116"/>
      <c r="AA7116"/>
    </row>
    <row r="7117" spans="16:27" x14ac:dyDescent="0.3">
      <c r="P7117"/>
      <c r="AA7117"/>
    </row>
    <row r="7118" spans="16:27" x14ac:dyDescent="0.3">
      <c r="P7118"/>
      <c r="AA7118"/>
    </row>
    <row r="7119" spans="16:27" x14ac:dyDescent="0.3">
      <c r="P7119"/>
      <c r="AA7119"/>
    </row>
    <row r="7120" spans="16:27" x14ac:dyDescent="0.3">
      <c r="P7120"/>
      <c r="AA7120"/>
    </row>
    <row r="7121" spans="16:27" x14ac:dyDescent="0.3">
      <c r="P7121"/>
      <c r="AA7121"/>
    </row>
    <row r="7122" spans="16:27" x14ac:dyDescent="0.3">
      <c r="P7122"/>
      <c r="AA7122"/>
    </row>
    <row r="7123" spans="16:27" x14ac:dyDescent="0.3">
      <c r="P7123"/>
      <c r="AA7123"/>
    </row>
    <row r="7124" spans="16:27" x14ac:dyDescent="0.3">
      <c r="P7124"/>
      <c r="AA7124"/>
    </row>
    <row r="7125" spans="16:27" x14ac:dyDescent="0.3">
      <c r="P7125"/>
      <c r="AA7125"/>
    </row>
    <row r="7126" spans="16:27" x14ac:dyDescent="0.3">
      <c r="P7126"/>
      <c r="AA7126"/>
    </row>
    <row r="7127" spans="16:27" x14ac:dyDescent="0.3">
      <c r="P7127"/>
      <c r="AA7127"/>
    </row>
    <row r="7128" spans="16:27" x14ac:dyDescent="0.3">
      <c r="P7128"/>
      <c r="AA7128"/>
    </row>
    <row r="7129" spans="16:27" x14ac:dyDescent="0.3">
      <c r="P7129"/>
      <c r="AA7129"/>
    </row>
    <row r="7130" spans="16:27" x14ac:dyDescent="0.3">
      <c r="P7130"/>
      <c r="AA7130"/>
    </row>
    <row r="7131" spans="16:27" x14ac:dyDescent="0.3">
      <c r="P7131"/>
      <c r="AA7131"/>
    </row>
    <row r="7132" spans="16:27" x14ac:dyDescent="0.3">
      <c r="P7132"/>
      <c r="AA7132"/>
    </row>
    <row r="7133" spans="16:27" x14ac:dyDescent="0.3">
      <c r="P7133"/>
      <c r="AA7133"/>
    </row>
    <row r="7134" spans="16:27" x14ac:dyDescent="0.3">
      <c r="P7134"/>
      <c r="AA7134"/>
    </row>
    <row r="7135" spans="16:27" x14ac:dyDescent="0.3">
      <c r="P7135"/>
      <c r="AA7135"/>
    </row>
    <row r="7136" spans="16:27" x14ac:dyDescent="0.3">
      <c r="P7136"/>
      <c r="AA7136"/>
    </row>
    <row r="7137" spans="16:27" x14ac:dyDescent="0.3">
      <c r="P7137"/>
      <c r="AA7137"/>
    </row>
    <row r="7138" spans="16:27" x14ac:dyDescent="0.3">
      <c r="P7138"/>
      <c r="AA7138"/>
    </row>
    <row r="7139" spans="16:27" x14ac:dyDescent="0.3">
      <c r="P7139"/>
      <c r="AA7139"/>
    </row>
    <row r="7140" spans="16:27" x14ac:dyDescent="0.3">
      <c r="P7140"/>
      <c r="AA7140"/>
    </row>
    <row r="7141" spans="16:27" x14ac:dyDescent="0.3">
      <c r="P7141"/>
      <c r="AA7141"/>
    </row>
    <row r="7142" spans="16:27" x14ac:dyDescent="0.3">
      <c r="P7142"/>
      <c r="AA7142"/>
    </row>
    <row r="7143" spans="16:27" x14ac:dyDescent="0.3">
      <c r="P7143"/>
      <c r="AA7143"/>
    </row>
    <row r="7144" spans="16:27" x14ac:dyDescent="0.3">
      <c r="P7144"/>
      <c r="AA7144"/>
    </row>
    <row r="7145" spans="16:27" x14ac:dyDescent="0.3">
      <c r="P7145"/>
      <c r="AA7145"/>
    </row>
    <row r="7146" spans="16:27" x14ac:dyDescent="0.3">
      <c r="P7146"/>
      <c r="AA7146"/>
    </row>
    <row r="7147" spans="16:27" x14ac:dyDescent="0.3">
      <c r="P7147"/>
      <c r="AA7147"/>
    </row>
    <row r="7148" spans="16:27" x14ac:dyDescent="0.3">
      <c r="P7148"/>
      <c r="AA7148"/>
    </row>
    <row r="7149" spans="16:27" x14ac:dyDescent="0.3">
      <c r="P7149"/>
      <c r="AA7149"/>
    </row>
    <row r="7150" spans="16:27" x14ac:dyDescent="0.3">
      <c r="P7150"/>
      <c r="AA7150"/>
    </row>
    <row r="7151" spans="16:27" x14ac:dyDescent="0.3">
      <c r="P7151"/>
      <c r="AA7151"/>
    </row>
    <row r="7152" spans="16:27" x14ac:dyDescent="0.3">
      <c r="P7152"/>
      <c r="AA7152"/>
    </row>
    <row r="7153" spans="16:27" x14ac:dyDescent="0.3">
      <c r="P7153"/>
      <c r="AA7153"/>
    </row>
    <row r="7154" spans="16:27" x14ac:dyDescent="0.3">
      <c r="P7154"/>
      <c r="AA7154"/>
    </row>
    <row r="7155" spans="16:27" x14ac:dyDescent="0.3">
      <c r="P7155"/>
      <c r="AA7155"/>
    </row>
    <row r="7156" spans="16:27" x14ac:dyDescent="0.3">
      <c r="P7156"/>
      <c r="AA7156"/>
    </row>
    <row r="7157" spans="16:27" x14ac:dyDescent="0.3">
      <c r="P7157"/>
      <c r="AA7157"/>
    </row>
    <row r="7158" spans="16:27" x14ac:dyDescent="0.3">
      <c r="P7158"/>
      <c r="AA7158"/>
    </row>
    <row r="7159" spans="16:27" x14ac:dyDescent="0.3">
      <c r="P7159"/>
      <c r="AA7159"/>
    </row>
    <row r="7160" spans="16:27" x14ac:dyDescent="0.3">
      <c r="P7160"/>
      <c r="AA7160"/>
    </row>
    <row r="7161" spans="16:27" x14ac:dyDescent="0.3">
      <c r="P7161"/>
      <c r="AA7161"/>
    </row>
    <row r="7162" spans="16:27" x14ac:dyDescent="0.3">
      <c r="P7162"/>
      <c r="AA7162"/>
    </row>
    <row r="7163" spans="16:27" x14ac:dyDescent="0.3">
      <c r="P7163"/>
      <c r="AA7163"/>
    </row>
    <row r="7164" spans="16:27" x14ac:dyDescent="0.3">
      <c r="P7164"/>
      <c r="AA7164"/>
    </row>
    <row r="7165" spans="16:27" x14ac:dyDescent="0.3">
      <c r="P7165"/>
      <c r="AA7165"/>
    </row>
    <row r="7166" spans="16:27" x14ac:dyDescent="0.3">
      <c r="P7166"/>
      <c r="AA7166"/>
    </row>
    <row r="7167" spans="16:27" x14ac:dyDescent="0.3">
      <c r="P7167"/>
      <c r="AA7167"/>
    </row>
    <row r="7168" spans="16:27" x14ac:dyDescent="0.3">
      <c r="P7168"/>
      <c r="AA7168"/>
    </row>
    <row r="7169" spans="16:27" x14ac:dyDescent="0.3">
      <c r="P7169"/>
      <c r="AA7169"/>
    </row>
    <row r="7170" spans="16:27" x14ac:dyDescent="0.3">
      <c r="P7170"/>
      <c r="AA7170"/>
    </row>
    <row r="7171" spans="16:27" x14ac:dyDescent="0.3">
      <c r="P7171"/>
      <c r="AA7171"/>
    </row>
    <row r="7172" spans="16:27" x14ac:dyDescent="0.3">
      <c r="P7172"/>
      <c r="AA7172"/>
    </row>
    <row r="7173" spans="16:27" x14ac:dyDescent="0.3">
      <c r="P7173"/>
      <c r="AA7173"/>
    </row>
    <row r="7174" spans="16:27" x14ac:dyDescent="0.3">
      <c r="P7174"/>
      <c r="AA7174"/>
    </row>
    <row r="7175" spans="16:27" x14ac:dyDescent="0.3">
      <c r="P7175"/>
      <c r="AA7175"/>
    </row>
    <row r="7176" spans="16:27" x14ac:dyDescent="0.3">
      <c r="P7176"/>
      <c r="AA7176"/>
    </row>
    <row r="7177" spans="16:27" x14ac:dyDescent="0.3">
      <c r="P7177"/>
      <c r="AA7177"/>
    </row>
    <row r="7178" spans="16:27" x14ac:dyDescent="0.3">
      <c r="P7178"/>
      <c r="AA7178"/>
    </row>
    <row r="7179" spans="16:27" x14ac:dyDescent="0.3">
      <c r="P7179"/>
      <c r="AA7179"/>
    </row>
    <row r="7180" spans="16:27" x14ac:dyDescent="0.3">
      <c r="P7180"/>
      <c r="AA7180"/>
    </row>
    <row r="7181" spans="16:27" x14ac:dyDescent="0.3">
      <c r="P7181"/>
      <c r="AA7181"/>
    </row>
    <row r="7182" spans="16:27" x14ac:dyDescent="0.3">
      <c r="P7182"/>
      <c r="AA7182"/>
    </row>
    <row r="7183" spans="16:27" x14ac:dyDescent="0.3">
      <c r="P7183"/>
      <c r="AA7183"/>
    </row>
    <row r="7184" spans="16:27" x14ac:dyDescent="0.3">
      <c r="P7184"/>
      <c r="AA7184"/>
    </row>
    <row r="7185" spans="16:27" x14ac:dyDescent="0.3">
      <c r="P7185"/>
      <c r="AA7185"/>
    </row>
    <row r="7186" spans="16:27" x14ac:dyDescent="0.3">
      <c r="P7186"/>
      <c r="AA7186"/>
    </row>
    <row r="7187" spans="16:27" x14ac:dyDescent="0.3">
      <c r="P7187"/>
      <c r="AA7187"/>
    </row>
    <row r="7188" spans="16:27" x14ac:dyDescent="0.3">
      <c r="P7188"/>
      <c r="AA7188"/>
    </row>
    <row r="7189" spans="16:27" x14ac:dyDescent="0.3">
      <c r="P7189"/>
      <c r="AA7189"/>
    </row>
    <row r="7190" spans="16:27" x14ac:dyDescent="0.3">
      <c r="P7190"/>
      <c r="AA7190"/>
    </row>
    <row r="7191" spans="16:27" x14ac:dyDescent="0.3">
      <c r="P7191"/>
      <c r="AA7191"/>
    </row>
    <row r="7192" spans="16:27" x14ac:dyDescent="0.3">
      <c r="P7192"/>
      <c r="AA7192"/>
    </row>
    <row r="7193" spans="16:27" x14ac:dyDescent="0.3">
      <c r="P7193"/>
      <c r="AA7193"/>
    </row>
    <row r="7194" spans="16:27" x14ac:dyDescent="0.3">
      <c r="P7194"/>
      <c r="AA7194"/>
    </row>
    <row r="7195" spans="16:27" x14ac:dyDescent="0.3">
      <c r="P7195"/>
      <c r="AA7195"/>
    </row>
    <row r="7196" spans="16:27" x14ac:dyDescent="0.3">
      <c r="P7196"/>
      <c r="AA7196"/>
    </row>
    <row r="7197" spans="16:27" x14ac:dyDescent="0.3">
      <c r="P7197"/>
      <c r="AA7197"/>
    </row>
    <row r="7198" spans="16:27" x14ac:dyDescent="0.3">
      <c r="P7198"/>
      <c r="AA7198"/>
    </row>
    <row r="7199" spans="16:27" x14ac:dyDescent="0.3">
      <c r="P7199"/>
      <c r="AA7199"/>
    </row>
    <row r="7200" spans="16:27" x14ac:dyDescent="0.3">
      <c r="P7200"/>
      <c r="AA7200"/>
    </row>
    <row r="7201" spans="16:27" x14ac:dyDescent="0.3">
      <c r="P7201"/>
      <c r="AA7201"/>
    </row>
    <row r="7202" spans="16:27" x14ac:dyDescent="0.3">
      <c r="P7202"/>
      <c r="AA7202"/>
    </row>
    <row r="7203" spans="16:27" x14ac:dyDescent="0.3">
      <c r="P7203"/>
      <c r="AA7203"/>
    </row>
    <row r="7204" spans="16:27" x14ac:dyDescent="0.3">
      <c r="P7204"/>
      <c r="AA7204"/>
    </row>
    <row r="7205" spans="16:27" x14ac:dyDescent="0.3">
      <c r="P7205"/>
      <c r="AA7205"/>
    </row>
    <row r="7206" spans="16:27" x14ac:dyDescent="0.3">
      <c r="P7206"/>
      <c r="AA7206"/>
    </row>
    <row r="7207" spans="16:27" x14ac:dyDescent="0.3">
      <c r="P7207"/>
      <c r="AA7207"/>
    </row>
    <row r="7208" spans="16:27" x14ac:dyDescent="0.3">
      <c r="P7208"/>
      <c r="AA7208"/>
    </row>
    <row r="7209" spans="16:27" x14ac:dyDescent="0.3">
      <c r="P7209"/>
      <c r="AA7209"/>
    </row>
    <row r="7210" spans="16:27" x14ac:dyDescent="0.3">
      <c r="P7210"/>
      <c r="AA7210"/>
    </row>
    <row r="7211" spans="16:27" x14ac:dyDescent="0.3">
      <c r="P7211"/>
      <c r="AA7211"/>
    </row>
    <row r="7212" spans="16:27" x14ac:dyDescent="0.3">
      <c r="P7212"/>
      <c r="AA7212"/>
    </row>
    <row r="7213" spans="16:27" x14ac:dyDescent="0.3">
      <c r="P7213"/>
      <c r="AA7213"/>
    </row>
    <row r="7214" spans="16:27" x14ac:dyDescent="0.3">
      <c r="P7214"/>
      <c r="AA7214"/>
    </row>
    <row r="7215" spans="16:27" x14ac:dyDescent="0.3">
      <c r="P7215"/>
      <c r="AA7215"/>
    </row>
    <row r="7216" spans="16:27" x14ac:dyDescent="0.3">
      <c r="P7216"/>
      <c r="AA7216"/>
    </row>
    <row r="7217" spans="16:27" x14ac:dyDescent="0.3">
      <c r="P7217"/>
      <c r="AA7217"/>
    </row>
    <row r="7218" spans="16:27" x14ac:dyDescent="0.3">
      <c r="P7218"/>
      <c r="AA7218"/>
    </row>
    <row r="7219" spans="16:27" x14ac:dyDescent="0.3">
      <c r="P7219"/>
      <c r="AA7219"/>
    </row>
    <row r="7220" spans="16:27" x14ac:dyDescent="0.3">
      <c r="P7220"/>
      <c r="AA7220"/>
    </row>
    <row r="7221" spans="16:27" x14ac:dyDescent="0.3">
      <c r="P7221"/>
      <c r="AA7221"/>
    </row>
    <row r="7222" spans="16:27" x14ac:dyDescent="0.3">
      <c r="P7222"/>
      <c r="AA7222"/>
    </row>
    <row r="7223" spans="16:27" x14ac:dyDescent="0.3">
      <c r="P7223"/>
      <c r="AA7223"/>
    </row>
    <row r="7224" spans="16:27" x14ac:dyDescent="0.3">
      <c r="P7224"/>
      <c r="AA7224"/>
    </row>
    <row r="7225" spans="16:27" x14ac:dyDescent="0.3">
      <c r="P7225"/>
      <c r="AA7225"/>
    </row>
    <row r="7226" spans="16:27" x14ac:dyDescent="0.3">
      <c r="P7226"/>
      <c r="AA7226"/>
    </row>
    <row r="7227" spans="16:27" x14ac:dyDescent="0.3">
      <c r="P7227"/>
      <c r="AA7227"/>
    </row>
    <row r="7228" spans="16:27" x14ac:dyDescent="0.3">
      <c r="P7228"/>
      <c r="AA7228"/>
    </row>
    <row r="7229" spans="16:27" x14ac:dyDescent="0.3">
      <c r="P7229"/>
      <c r="AA7229"/>
    </row>
    <row r="7230" spans="16:27" x14ac:dyDescent="0.3">
      <c r="P7230"/>
      <c r="AA7230"/>
    </row>
    <row r="7231" spans="16:27" x14ac:dyDescent="0.3">
      <c r="P7231"/>
      <c r="AA7231"/>
    </row>
    <row r="7232" spans="16:27" x14ac:dyDescent="0.3">
      <c r="P7232"/>
      <c r="AA7232"/>
    </row>
    <row r="7233" spans="16:27" x14ac:dyDescent="0.3">
      <c r="P7233"/>
      <c r="AA7233"/>
    </row>
    <row r="7234" spans="16:27" x14ac:dyDescent="0.3">
      <c r="P7234"/>
      <c r="AA7234"/>
    </row>
    <row r="7235" spans="16:27" x14ac:dyDescent="0.3">
      <c r="P7235"/>
      <c r="AA7235"/>
    </row>
    <row r="7236" spans="16:27" x14ac:dyDescent="0.3">
      <c r="P7236"/>
      <c r="AA7236"/>
    </row>
    <row r="7237" spans="16:27" x14ac:dyDescent="0.3">
      <c r="P7237"/>
      <c r="AA7237"/>
    </row>
    <row r="7238" spans="16:27" x14ac:dyDescent="0.3">
      <c r="P7238"/>
      <c r="AA7238"/>
    </row>
    <row r="7239" spans="16:27" x14ac:dyDescent="0.3">
      <c r="P7239"/>
      <c r="AA7239"/>
    </row>
    <row r="7240" spans="16:27" x14ac:dyDescent="0.3">
      <c r="P7240"/>
      <c r="AA7240"/>
    </row>
    <row r="7241" spans="16:27" x14ac:dyDescent="0.3">
      <c r="P7241"/>
      <c r="AA7241"/>
    </row>
    <row r="7242" spans="16:27" x14ac:dyDescent="0.3">
      <c r="P7242"/>
      <c r="AA7242"/>
    </row>
    <row r="7243" spans="16:27" x14ac:dyDescent="0.3">
      <c r="P7243"/>
      <c r="AA7243"/>
    </row>
    <row r="7244" spans="16:27" x14ac:dyDescent="0.3">
      <c r="P7244"/>
      <c r="AA7244"/>
    </row>
    <row r="7245" spans="16:27" x14ac:dyDescent="0.3">
      <c r="P7245"/>
      <c r="AA7245"/>
    </row>
    <row r="7246" spans="16:27" x14ac:dyDescent="0.3">
      <c r="P7246"/>
      <c r="AA7246"/>
    </row>
    <row r="7247" spans="16:27" x14ac:dyDescent="0.3">
      <c r="P7247"/>
      <c r="AA7247"/>
    </row>
    <row r="7248" spans="16:27" x14ac:dyDescent="0.3">
      <c r="P7248"/>
      <c r="AA7248"/>
    </row>
    <row r="7249" spans="16:27" x14ac:dyDescent="0.3">
      <c r="P7249"/>
      <c r="AA7249"/>
    </row>
    <row r="7250" spans="16:27" x14ac:dyDescent="0.3">
      <c r="P7250"/>
      <c r="AA7250"/>
    </row>
    <row r="7251" spans="16:27" x14ac:dyDescent="0.3">
      <c r="P7251"/>
      <c r="AA7251"/>
    </row>
    <row r="7252" spans="16:27" x14ac:dyDescent="0.3">
      <c r="P7252"/>
      <c r="AA7252"/>
    </row>
    <row r="7253" spans="16:27" x14ac:dyDescent="0.3">
      <c r="P7253"/>
      <c r="AA7253"/>
    </row>
    <row r="7254" spans="16:27" x14ac:dyDescent="0.3">
      <c r="P7254"/>
      <c r="AA7254"/>
    </row>
    <row r="7255" spans="16:27" x14ac:dyDescent="0.3">
      <c r="P7255"/>
      <c r="AA7255"/>
    </row>
    <row r="7256" spans="16:27" x14ac:dyDescent="0.3">
      <c r="P7256"/>
      <c r="AA7256"/>
    </row>
    <row r="7257" spans="16:27" x14ac:dyDescent="0.3">
      <c r="P7257"/>
      <c r="AA7257"/>
    </row>
    <row r="7258" spans="16:27" x14ac:dyDescent="0.3">
      <c r="P7258"/>
      <c r="AA7258"/>
    </row>
    <row r="7259" spans="16:27" x14ac:dyDescent="0.3">
      <c r="P7259"/>
      <c r="AA7259"/>
    </row>
    <row r="7260" spans="16:27" x14ac:dyDescent="0.3">
      <c r="P7260"/>
      <c r="AA7260"/>
    </row>
    <row r="7261" spans="16:27" x14ac:dyDescent="0.3">
      <c r="P7261"/>
      <c r="AA7261"/>
    </row>
    <row r="7262" spans="16:27" x14ac:dyDescent="0.3">
      <c r="P7262"/>
      <c r="AA7262"/>
    </row>
    <row r="7263" spans="16:27" x14ac:dyDescent="0.3">
      <c r="P7263"/>
      <c r="AA7263"/>
    </row>
    <row r="7264" spans="16:27" x14ac:dyDescent="0.3">
      <c r="P7264"/>
      <c r="AA7264"/>
    </row>
    <row r="7265" spans="16:27" x14ac:dyDescent="0.3">
      <c r="P7265"/>
      <c r="AA7265"/>
    </row>
    <row r="7266" spans="16:27" x14ac:dyDescent="0.3">
      <c r="P7266"/>
      <c r="AA7266"/>
    </row>
    <row r="7267" spans="16:27" x14ac:dyDescent="0.3">
      <c r="P7267"/>
      <c r="AA7267"/>
    </row>
    <row r="7268" spans="16:27" x14ac:dyDescent="0.3">
      <c r="P7268"/>
      <c r="AA7268"/>
    </row>
    <row r="7269" spans="16:27" x14ac:dyDescent="0.3">
      <c r="P7269"/>
      <c r="AA7269"/>
    </row>
    <row r="7270" spans="16:27" x14ac:dyDescent="0.3">
      <c r="P7270"/>
      <c r="AA7270"/>
    </row>
    <row r="7271" spans="16:27" x14ac:dyDescent="0.3">
      <c r="P7271"/>
      <c r="AA7271"/>
    </row>
    <row r="7272" spans="16:27" x14ac:dyDescent="0.3">
      <c r="P7272"/>
      <c r="AA7272"/>
    </row>
    <row r="7273" spans="16:27" x14ac:dyDescent="0.3">
      <c r="P7273"/>
      <c r="AA7273"/>
    </row>
    <row r="7274" spans="16:27" x14ac:dyDescent="0.3">
      <c r="P7274"/>
      <c r="AA7274"/>
    </row>
    <row r="7275" spans="16:27" x14ac:dyDescent="0.3">
      <c r="P7275"/>
      <c r="AA7275"/>
    </row>
    <row r="7276" spans="16:27" x14ac:dyDescent="0.3">
      <c r="P7276"/>
      <c r="AA7276"/>
    </row>
    <row r="7277" spans="16:27" x14ac:dyDescent="0.3">
      <c r="P7277"/>
      <c r="AA7277"/>
    </row>
    <row r="7278" spans="16:27" x14ac:dyDescent="0.3">
      <c r="P7278"/>
      <c r="AA7278"/>
    </row>
    <row r="7279" spans="16:27" x14ac:dyDescent="0.3">
      <c r="P7279"/>
      <c r="AA7279"/>
    </row>
    <row r="7280" spans="16:27" x14ac:dyDescent="0.3">
      <c r="P7280"/>
      <c r="AA7280"/>
    </row>
    <row r="7281" spans="16:27" x14ac:dyDescent="0.3">
      <c r="P7281"/>
      <c r="AA7281"/>
    </row>
    <row r="7282" spans="16:27" x14ac:dyDescent="0.3">
      <c r="P7282"/>
      <c r="AA7282"/>
    </row>
    <row r="7283" spans="16:27" x14ac:dyDescent="0.3">
      <c r="P7283"/>
      <c r="AA7283"/>
    </row>
    <row r="7284" spans="16:27" x14ac:dyDescent="0.3">
      <c r="P7284"/>
      <c r="AA7284"/>
    </row>
    <row r="7285" spans="16:27" x14ac:dyDescent="0.3">
      <c r="P7285"/>
      <c r="AA7285"/>
    </row>
    <row r="7286" spans="16:27" x14ac:dyDescent="0.3">
      <c r="P7286"/>
      <c r="AA7286"/>
    </row>
    <row r="7287" spans="16:27" x14ac:dyDescent="0.3">
      <c r="P7287"/>
      <c r="AA7287"/>
    </row>
    <row r="7288" spans="16:27" x14ac:dyDescent="0.3">
      <c r="P7288"/>
      <c r="AA7288"/>
    </row>
    <row r="7289" spans="16:27" x14ac:dyDescent="0.3">
      <c r="P7289"/>
      <c r="AA7289"/>
    </row>
    <row r="7290" spans="16:27" x14ac:dyDescent="0.3">
      <c r="P7290"/>
      <c r="AA7290"/>
    </row>
    <row r="7291" spans="16:27" x14ac:dyDescent="0.3">
      <c r="P7291"/>
      <c r="AA7291"/>
    </row>
    <row r="7292" spans="16:27" x14ac:dyDescent="0.3">
      <c r="P7292"/>
      <c r="AA7292"/>
    </row>
    <row r="7293" spans="16:27" x14ac:dyDescent="0.3">
      <c r="P7293"/>
      <c r="AA7293"/>
    </row>
    <row r="7294" spans="16:27" x14ac:dyDescent="0.3">
      <c r="P7294"/>
      <c r="AA7294"/>
    </row>
    <row r="7295" spans="16:27" x14ac:dyDescent="0.3">
      <c r="P7295"/>
      <c r="AA7295"/>
    </row>
    <row r="7296" spans="16:27" x14ac:dyDescent="0.3">
      <c r="P7296"/>
      <c r="AA7296"/>
    </row>
    <row r="7297" spans="16:27" x14ac:dyDescent="0.3">
      <c r="P7297"/>
      <c r="AA7297"/>
    </row>
    <row r="7298" spans="16:27" x14ac:dyDescent="0.3">
      <c r="P7298"/>
      <c r="AA7298"/>
    </row>
    <row r="7299" spans="16:27" x14ac:dyDescent="0.3">
      <c r="P7299"/>
      <c r="AA7299"/>
    </row>
    <row r="7300" spans="16:27" x14ac:dyDescent="0.3">
      <c r="P7300"/>
      <c r="AA7300"/>
    </row>
    <row r="7301" spans="16:27" x14ac:dyDescent="0.3">
      <c r="P7301"/>
      <c r="AA7301"/>
    </row>
    <row r="7302" spans="16:27" x14ac:dyDescent="0.3">
      <c r="P7302"/>
      <c r="AA7302"/>
    </row>
    <row r="7303" spans="16:27" x14ac:dyDescent="0.3">
      <c r="P7303"/>
      <c r="AA7303"/>
    </row>
    <row r="7304" spans="16:27" x14ac:dyDescent="0.3">
      <c r="P7304"/>
      <c r="AA7304"/>
    </row>
    <row r="7305" spans="16:27" x14ac:dyDescent="0.3">
      <c r="P7305"/>
      <c r="AA7305"/>
    </row>
    <row r="7306" spans="16:27" x14ac:dyDescent="0.3">
      <c r="P7306"/>
      <c r="AA7306"/>
    </row>
    <row r="7307" spans="16:27" x14ac:dyDescent="0.3">
      <c r="P7307"/>
      <c r="AA7307"/>
    </row>
    <row r="7308" spans="16:27" x14ac:dyDescent="0.3">
      <c r="P7308"/>
      <c r="AA7308"/>
    </row>
    <row r="7309" spans="16:27" x14ac:dyDescent="0.3">
      <c r="P7309"/>
      <c r="AA7309"/>
    </row>
    <row r="7310" spans="16:27" x14ac:dyDescent="0.3">
      <c r="P7310"/>
      <c r="AA7310"/>
    </row>
    <row r="7311" spans="16:27" x14ac:dyDescent="0.3">
      <c r="P7311"/>
      <c r="AA7311"/>
    </row>
    <row r="7312" spans="16:27" x14ac:dyDescent="0.3">
      <c r="P7312"/>
      <c r="AA7312"/>
    </row>
    <row r="7313" spans="16:27" x14ac:dyDescent="0.3">
      <c r="P7313"/>
      <c r="AA7313"/>
    </row>
    <row r="7314" spans="16:27" x14ac:dyDescent="0.3">
      <c r="P7314"/>
      <c r="AA7314"/>
    </row>
    <row r="7315" spans="16:27" x14ac:dyDescent="0.3">
      <c r="P7315"/>
      <c r="AA7315"/>
    </row>
    <row r="7316" spans="16:27" x14ac:dyDescent="0.3">
      <c r="P7316"/>
      <c r="AA7316"/>
    </row>
    <row r="7317" spans="16:27" x14ac:dyDescent="0.3">
      <c r="P7317"/>
      <c r="AA7317"/>
    </row>
    <row r="7318" spans="16:27" x14ac:dyDescent="0.3">
      <c r="P7318"/>
      <c r="AA7318"/>
    </row>
    <row r="7319" spans="16:27" x14ac:dyDescent="0.3">
      <c r="P7319"/>
      <c r="AA7319"/>
    </row>
    <row r="7320" spans="16:27" x14ac:dyDescent="0.3">
      <c r="P7320"/>
      <c r="AA7320"/>
    </row>
    <row r="7321" spans="16:27" x14ac:dyDescent="0.3">
      <c r="P7321"/>
      <c r="AA7321"/>
    </row>
    <row r="7322" spans="16:27" x14ac:dyDescent="0.3">
      <c r="P7322"/>
      <c r="AA7322"/>
    </row>
    <row r="7323" spans="16:27" x14ac:dyDescent="0.3">
      <c r="P7323"/>
      <c r="AA7323"/>
    </row>
    <row r="7324" spans="16:27" x14ac:dyDescent="0.3">
      <c r="P7324"/>
      <c r="AA7324"/>
    </row>
    <row r="7325" spans="16:27" x14ac:dyDescent="0.3">
      <c r="P7325"/>
      <c r="AA7325"/>
    </row>
    <row r="7326" spans="16:27" x14ac:dyDescent="0.3">
      <c r="P7326"/>
      <c r="AA7326"/>
    </row>
    <row r="7327" spans="16:27" x14ac:dyDescent="0.3">
      <c r="P7327"/>
      <c r="AA7327"/>
    </row>
    <row r="7328" spans="16:27" x14ac:dyDescent="0.3">
      <c r="P7328"/>
      <c r="AA7328"/>
    </row>
    <row r="7329" spans="16:27" x14ac:dyDescent="0.3">
      <c r="P7329"/>
      <c r="AA7329"/>
    </row>
    <row r="7330" spans="16:27" x14ac:dyDescent="0.3">
      <c r="P7330"/>
      <c r="AA7330"/>
    </row>
    <row r="7331" spans="16:27" x14ac:dyDescent="0.3">
      <c r="P7331"/>
      <c r="AA7331"/>
    </row>
    <row r="7332" spans="16:27" x14ac:dyDescent="0.3">
      <c r="P7332"/>
      <c r="AA7332"/>
    </row>
    <row r="7333" spans="16:27" x14ac:dyDescent="0.3">
      <c r="P7333"/>
      <c r="AA7333"/>
    </row>
    <row r="7334" spans="16:27" x14ac:dyDescent="0.3">
      <c r="P7334"/>
      <c r="AA7334"/>
    </row>
    <row r="7335" spans="16:27" x14ac:dyDescent="0.3">
      <c r="P7335"/>
      <c r="AA7335"/>
    </row>
    <row r="7336" spans="16:27" x14ac:dyDescent="0.3">
      <c r="P7336"/>
      <c r="AA7336"/>
    </row>
    <row r="7337" spans="16:27" x14ac:dyDescent="0.3">
      <c r="P7337"/>
      <c r="AA7337"/>
    </row>
    <row r="7338" spans="16:27" x14ac:dyDescent="0.3">
      <c r="P7338"/>
      <c r="AA7338"/>
    </row>
    <row r="7339" spans="16:27" x14ac:dyDescent="0.3">
      <c r="P7339"/>
      <c r="AA7339"/>
    </row>
    <row r="7340" spans="16:27" x14ac:dyDescent="0.3">
      <c r="P7340"/>
      <c r="AA7340"/>
    </row>
    <row r="7341" spans="16:27" x14ac:dyDescent="0.3">
      <c r="P7341"/>
      <c r="AA7341"/>
    </row>
    <row r="7342" spans="16:27" x14ac:dyDescent="0.3">
      <c r="P7342"/>
      <c r="AA7342"/>
    </row>
    <row r="7343" spans="16:27" x14ac:dyDescent="0.3">
      <c r="P7343"/>
      <c r="AA7343"/>
    </row>
    <row r="7344" spans="16:27" x14ac:dyDescent="0.3">
      <c r="P7344"/>
      <c r="AA7344"/>
    </row>
    <row r="7345" spans="16:27" x14ac:dyDescent="0.3">
      <c r="P7345"/>
      <c r="AA7345"/>
    </row>
    <row r="7346" spans="16:27" x14ac:dyDescent="0.3">
      <c r="P7346"/>
      <c r="AA7346"/>
    </row>
    <row r="7347" spans="16:27" x14ac:dyDescent="0.3">
      <c r="P7347"/>
      <c r="AA7347"/>
    </row>
    <row r="7348" spans="16:27" x14ac:dyDescent="0.3">
      <c r="P7348"/>
      <c r="AA7348"/>
    </row>
    <row r="7349" spans="16:27" x14ac:dyDescent="0.3">
      <c r="P7349"/>
      <c r="AA7349"/>
    </row>
    <row r="7350" spans="16:27" x14ac:dyDescent="0.3">
      <c r="P7350"/>
      <c r="AA7350"/>
    </row>
    <row r="7351" spans="16:27" x14ac:dyDescent="0.3">
      <c r="P7351"/>
      <c r="AA7351"/>
    </row>
    <row r="7352" spans="16:27" x14ac:dyDescent="0.3">
      <c r="P7352"/>
      <c r="AA7352"/>
    </row>
    <row r="7353" spans="16:27" x14ac:dyDescent="0.3">
      <c r="P7353"/>
      <c r="AA7353"/>
    </row>
    <row r="7354" spans="16:27" x14ac:dyDescent="0.3">
      <c r="P7354"/>
      <c r="AA7354"/>
    </row>
    <row r="7355" spans="16:27" x14ac:dyDescent="0.3">
      <c r="P7355"/>
      <c r="AA7355"/>
    </row>
    <row r="7356" spans="16:27" x14ac:dyDescent="0.3">
      <c r="P7356"/>
      <c r="AA7356"/>
    </row>
    <row r="7357" spans="16:27" x14ac:dyDescent="0.3">
      <c r="P7357"/>
      <c r="AA7357"/>
    </row>
    <row r="7358" spans="16:27" x14ac:dyDescent="0.3">
      <c r="P7358"/>
      <c r="AA7358"/>
    </row>
    <row r="7359" spans="16:27" x14ac:dyDescent="0.3">
      <c r="P7359"/>
      <c r="AA7359"/>
    </row>
    <row r="7360" spans="16:27" x14ac:dyDescent="0.3">
      <c r="P7360"/>
      <c r="AA7360"/>
    </row>
    <row r="7361" spans="16:27" x14ac:dyDescent="0.3">
      <c r="P7361"/>
      <c r="AA7361"/>
    </row>
    <row r="7362" spans="16:27" x14ac:dyDescent="0.3">
      <c r="P7362"/>
      <c r="AA7362"/>
    </row>
    <row r="7363" spans="16:27" x14ac:dyDescent="0.3">
      <c r="P7363"/>
      <c r="AA7363"/>
    </row>
    <row r="7364" spans="16:27" x14ac:dyDescent="0.3">
      <c r="P7364"/>
      <c r="AA7364"/>
    </row>
    <row r="7365" spans="16:27" x14ac:dyDescent="0.3">
      <c r="P7365"/>
      <c r="AA7365"/>
    </row>
    <row r="7366" spans="16:27" x14ac:dyDescent="0.3">
      <c r="P7366"/>
      <c r="AA7366"/>
    </row>
    <row r="7367" spans="16:27" x14ac:dyDescent="0.3">
      <c r="P7367"/>
      <c r="AA7367"/>
    </row>
    <row r="7368" spans="16:27" x14ac:dyDescent="0.3">
      <c r="P7368"/>
      <c r="AA7368"/>
    </row>
    <row r="7369" spans="16:27" x14ac:dyDescent="0.3">
      <c r="P7369"/>
      <c r="AA7369"/>
    </row>
    <row r="7370" spans="16:27" x14ac:dyDescent="0.3">
      <c r="P7370"/>
      <c r="AA7370"/>
    </row>
    <row r="7371" spans="16:27" x14ac:dyDescent="0.3">
      <c r="P7371"/>
      <c r="AA7371"/>
    </row>
    <row r="7372" spans="16:27" x14ac:dyDescent="0.3">
      <c r="P7372"/>
      <c r="AA7372"/>
    </row>
    <row r="7373" spans="16:27" x14ac:dyDescent="0.3">
      <c r="P7373"/>
      <c r="AA7373"/>
    </row>
    <row r="7374" spans="16:27" x14ac:dyDescent="0.3">
      <c r="P7374"/>
      <c r="AA7374"/>
    </row>
    <row r="7375" spans="16:27" x14ac:dyDescent="0.3">
      <c r="P7375"/>
      <c r="AA7375"/>
    </row>
    <row r="7376" spans="16:27" x14ac:dyDescent="0.3">
      <c r="P7376"/>
      <c r="AA7376"/>
    </row>
    <row r="7377" spans="16:27" x14ac:dyDescent="0.3">
      <c r="P7377"/>
      <c r="AA7377"/>
    </row>
    <row r="7378" spans="16:27" x14ac:dyDescent="0.3">
      <c r="P7378"/>
      <c r="AA7378"/>
    </row>
    <row r="7379" spans="16:27" x14ac:dyDescent="0.3">
      <c r="P7379"/>
      <c r="AA7379"/>
    </row>
    <row r="7380" spans="16:27" x14ac:dyDescent="0.3">
      <c r="P7380"/>
      <c r="AA7380"/>
    </row>
    <row r="7381" spans="16:27" x14ac:dyDescent="0.3">
      <c r="P7381"/>
      <c r="AA7381"/>
    </row>
    <row r="7382" spans="16:27" x14ac:dyDescent="0.3">
      <c r="P7382"/>
      <c r="AA7382"/>
    </row>
    <row r="7383" spans="16:27" x14ac:dyDescent="0.3">
      <c r="P7383"/>
      <c r="AA7383"/>
    </row>
    <row r="7384" spans="16:27" x14ac:dyDescent="0.3">
      <c r="P7384"/>
      <c r="AA7384"/>
    </row>
    <row r="7385" spans="16:27" x14ac:dyDescent="0.3">
      <c r="P7385"/>
      <c r="AA7385"/>
    </row>
    <row r="7386" spans="16:27" x14ac:dyDescent="0.3">
      <c r="P7386"/>
      <c r="AA7386"/>
    </row>
    <row r="7387" spans="16:27" x14ac:dyDescent="0.3">
      <c r="P7387"/>
      <c r="AA7387"/>
    </row>
    <row r="7388" spans="16:27" x14ac:dyDescent="0.3">
      <c r="P7388"/>
      <c r="AA7388"/>
    </row>
    <row r="7389" spans="16:27" x14ac:dyDescent="0.3">
      <c r="P7389"/>
      <c r="AA7389"/>
    </row>
    <row r="7390" spans="16:27" x14ac:dyDescent="0.3">
      <c r="P7390"/>
      <c r="AA7390"/>
    </row>
    <row r="7391" spans="16:27" x14ac:dyDescent="0.3">
      <c r="P7391"/>
      <c r="AA7391"/>
    </row>
    <row r="7392" spans="16:27" x14ac:dyDescent="0.3">
      <c r="P7392"/>
      <c r="AA7392"/>
    </row>
    <row r="7393" spans="16:27" x14ac:dyDescent="0.3">
      <c r="P7393"/>
      <c r="AA7393"/>
    </row>
    <row r="7394" spans="16:27" x14ac:dyDescent="0.3">
      <c r="P7394"/>
      <c r="AA7394"/>
    </row>
    <row r="7395" spans="16:27" x14ac:dyDescent="0.3">
      <c r="P7395"/>
      <c r="AA7395"/>
    </row>
    <row r="7396" spans="16:27" x14ac:dyDescent="0.3">
      <c r="P7396"/>
      <c r="AA7396"/>
    </row>
    <row r="7397" spans="16:27" x14ac:dyDescent="0.3">
      <c r="P7397"/>
      <c r="AA7397"/>
    </row>
    <row r="7398" spans="16:27" x14ac:dyDescent="0.3">
      <c r="P7398"/>
      <c r="AA7398"/>
    </row>
    <row r="7399" spans="16:27" x14ac:dyDescent="0.3">
      <c r="P7399"/>
      <c r="AA7399"/>
    </row>
    <row r="7400" spans="16:27" x14ac:dyDescent="0.3">
      <c r="P7400"/>
      <c r="AA7400"/>
    </row>
    <row r="7401" spans="16:27" x14ac:dyDescent="0.3">
      <c r="P7401"/>
      <c r="AA7401"/>
    </row>
    <row r="7402" spans="16:27" x14ac:dyDescent="0.3">
      <c r="P7402"/>
      <c r="AA7402"/>
    </row>
    <row r="7403" spans="16:27" x14ac:dyDescent="0.3">
      <c r="P7403"/>
      <c r="AA7403"/>
    </row>
    <row r="7404" spans="16:27" x14ac:dyDescent="0.3">
      <c r="P7404"/>
      <c r="AA7404"/>
    </row>
    <row r="7405" spans="16:27" x14ac:dyDescent="0.3">
      <c r="P7405"/>
      <c r="AA7405"/>
    </row>
    <row r="7406" spans="16:27" x14ac:dyDescent="0.3">
      <c r="P7406"/>
      <c r="AA7406"/>
    </row>
    <row r="7407" spans="16:27" x14ac:dyDescent="0.3">
      <c r="P7407"/>
      <c r="AA7407"/>
    </row>
    <row r="7408" spans="16:27" x14ac:dyDescent="0.3">
      <c r="P7408"/>
      <c r="AA7408"/>
    </row>
    <row r="7409" spans="16:27" x14ac:dyDescent="0.3">
      <c r="P7409"/>
      <c r="AA7409"/>
    </row>
    <row r="7410" spans="16:27" x14ac:dyDescent="0.3">
      <c r="P7410"/>
      <c r="AA7410"/>
    </row>
    <row r="7411" spans="16:27" x14ac:dyDescent="0.3">
      <c r="P7411"/>
      <c r="AA7411"/>
    </row>
    <row r="7412" spans="16:27" x14ac:dyDescent="0.3">
      <c r="P7412"/>
      <c r="AA7412"/>
    </row>
    <row r="7413" spans="16:27" x14ac:dyDescent="0.3">
      <c r="P7413"/>
      <c r="AA7413"/>
    </row>
    <row r="7414" spans="16:27" x14ac:dyDescent="0.3">
      <c r="P7414"/>
      <c r="AA7414"/>
    </row>
    <row r="7415" spans="16:27" x14ac:dyDescent="0.3">
      <c r="P7415"/>
      <c r="AA7415"/>
    </row>
    <row r="7416" spans="16:27" x14ac:dyDescent="0.3">
      <c r="P7416"/>
      <c r="AA7416"/>
    </row>
    <row r="7417" spans="16:27" x14ac:dyDescent="0.3">
      <c r="P7417"/>
      <c r="AA7417"/>
    </row>
    <row r="7418" spans="16:27" x14ac:dyDescent="0.3">
      <c r="P7418"/>
      <c r="AA7418"/>
    </row>
    <row r="7419" spans="16:27" x14ac:dyDescent="0.3">
      <c r="P7419"/>
      <c r="AA7419"/>
    </row>
    <row r="7420" spans="16:27" x14ac:dyDescent="0.3">
      <c r="P7420"/>
      <c r="AA7420"/>
    </row>
    <row r="7421" spans="16:27" x14ac:dyDescent="0.3">
      <c r="P7421"/>
      <c r="AA7421"/>
    </row>
    <row r="7422" spans="16:27" x14ac:dyDescent="0.3">
      <c r="P7422"/>
      <c r="AA7422"/>
    </row>
    <row r="7423" spans="16:27" x14ac:dyDescent="0.3">
      <c r="P7423"/>
      <c r="AA7423"/>
    </row>
    <row r="7424" spans="16:27" x14ac:dyDescent="0.3">
      <c r="P7424"/>
      <c r="AA7424"/>
    </row>
    <row r="7425" spans="16:27" x14ac:dyDescent="0.3">
      <c r="P7425"/>
      <c r="AA7425"/>
    </row>
    <row r="7426" spans="16:27" x14ac:dyDescent="0.3">
      <c r="P7426"/>
      <c r="AA7426"/>
    </row>
    <row r="7427" spans="16:27" x14ac:dyDescent="0.3">
      <c r="P7427"/>
      <c r="AA7427"/>
    </row>
    <row r="7428" spans="16:27" x14ac:dyDescent="0.3">
      <c r="P7428"/>
      <c r="AA7428"/>
    </row>
    <row r="7429" spans="16:27" x14ac:dyDescent="0.3">
      <c r="P7429"/>
      <c r="AA7429"/>
    </row>
    <row r="7430" spans="16:27" x14ac:dyDescent="0.3">
      <c r="P7430"/>
      <c r="AA7430"/>
    </row>
    <row r="7431" spans="16:27" x14ac:dyDescent="0.3">
      <c r="P7431"/>
      <c r="AA7431"/>
    </row>
    <row r="7432" spans="16:27" x14ac:dyDescent="0.3">
      <c r="P7432"/>
      <c r="AA7432"/>
    </row>
    <row r="7433" spans="16:27" x14ac:dyDescent="0.3">
      <c r="P7433"/>
      <c r="AA7433"/>
    </row>
    <row r="7434" spans="16:27" x14ac:dyDescent="0.3">
      <c r="P7434"/>
      <c r="AA7434"/>
    </row>
    <row r="7435" spans="16:27" x14ac:dyDescent="0.3">
      <c r="P7435"/>
      <c r="AA7435"/>
    </row>
    <row r="7436" spans="16:27" x14ac:dyDescent="0.3">
      <c r="P7436"/>
      <c r="AA7436"/>
    </row>
    <row r="7437" spans="16:27" x14ac:dyDescent="0.3">
      <c r="P7437"/>
      <c r="AA7437"/>
    </row>
    <row r="7438" spans="16:27" x14ac:dyDescent="0.3">
      <c r="P7438"/>
      <c r="AA7438"/>
    </row>
    <row r="7439" spans="16:27" x14ac:dyDescent="0.3">
      <c r="P7439"/>
      <c r="AA7439"/>
    </row>
    <row r="7440" spans="16:27" x14ac:dyDescent="0.3">
      <c r="P7440"/>
      <c r="AA7440"/>
    </row>
    <row r="7441" spans="16:27" x14ac:dyDescent="0.3">
      <c r="P7441"/>
      <c r="AA7441"/>
    </row>
    <row r="7442" spans="16:27" x14ac:dyDescent="0.3">
      <c r="P7442"/>
      <c r="AA7442"/>
    </row>
    <row r="7443" spans="16:27" x14ac:dyDescent="0.3">
      <c r="P7443"/>
      <c r="AA7443"/>
    </row>
    <row r="7444" spans="16:27" x14ac:dyDescent="0.3">
      <c r="P7444"/>
      <c r="AA7444"/>
    </row>
    <row r="7445" spans="16:27" x14ac:dyDescent="0.3">
      <c r="P7445"/>
      <c r="AA7445"/>
    </row>
    <row r="7446" spans="16:27" x14ac:dyDescent="0.3">
      <c r="P7446"/>
      <c r="AA7446"/>
    </row>
    <row r="7447" spans="16:27" x14ac:dyDescent="0.3">
      <c r="P7447"/>
      <c r="AA7447"/>
    </row>
    <row r="7448" spans="16:27" x14ac:dyDescent="0.3">
      <c r="P7448"/>
      <c r="AA7448"/>
    </row>
    <row r="7449" spans="16:27" x14ac:dyDescent="0.3">
      <c r="P7449"/>
      <c r="AA7449"/>
    </row>
    <row r="7450" spans="16:27" x14ac:dyDescent="0.3">
      <c r="P7450"/>
      <c r="AA7450"/>
    </row>
    <row r="7451" spans="16:27" x14ac:dyDescent="0.3">
      <c r="P7451"/>
      <c r="AA7451"/>
    </row>
    <row r="7452" spans="16:27" x14ac:dyDescent="0.3">
      <c r="P7452"/>
      <c r="AA7452"/>
    </row>
    <row r="7453" spans="16:27" x14ac:dyDescent="0.3">
      <c r="P7453"/>
      <c r="AA7453"/>
    </row>
    <row r="7454" spans="16:27" x14ac:dyDescent="0.3">
      <c r="P7454"/>
      <c r="AA7454"/>
    </row>
    <row r="7455" spans="16:27" x14ac:dyDescent="0.3">
      <c r="P7455"/>
      <c r="AA7455"/>
    </row>
    <row r="7456" spans="16:27" x14ac:dyDescent="0.3">
      <c r="P7456"/>
      <c r="AA7456"/>
    </row>
    <row r="7457" spans="16:27" x14ac:dyDescent="0.3">
      <c r="P7457"/>
      <c r="AA7457"/>
    </row>
    <row r="7458" spans="16:27" x14ac:dyDescent="0.3">
      <c r="P7458"/>
      <c r="AA7458"/>
    </row>
    <row r="7459" spans="16:27" x14ac:dyDescent="0.3">
      <c r="P7459"/>
      <c r="AA7459"/>
    </row>
    <row r="7460" spans="16:27" x14ac:dyDescent="0.3">
      <c r="P7460"/>
      <c r="AA7460"/>
    </row>
    <row r="7461" spans="16:27" x14ac:dyDescent="0.3">
      <c r="P7461"/>
      <c r="AA7461"/>
    </row>
    <row r="7462" spans="16:27" x14ac:dyDescent="0.3">
      <c r="P7462"/>
      <c r="AA7462"/>
    </row>
    <row r="7463" spans="16:27" x14ac:dyDescent="0.3">
      <c r="P7463"/>
      <c r="AA7463"/>
    </row>
    <row r="7464" spans="16:27" x14ac:dyDescent="0.3">
      <c r="P7464"/>
      <c r="AA7464"/>
    </row>
    <row r="7465" spans="16:27" x14ac:dyDescent="0.3">
      <c r="P7465"/>
      <c r="AA7465"/>
    </row>
    <row r="7466" spans="16:27" x14ac:dyDescent="0.3">
      <c r="P7466"/>
      <c r="AA7466"/>
    </row>
    <row r="7467" spans="16:27" x14ac:dyDescent="0.3">
      <c r="P7467"/>
      <c r="AA7467"/>
    </row>
    <row r="7468" spans="16:27" x14ac:dyDescent="0.3">
      <c r="P7468"/>
      <c r="AA7468"/>
    </row>
    <row r="7469" spans="16:27" x14ac:dyDescent="0.3">
      <c r="P7469"/>
      <c r="AA7469"/>
    </row>
    <row r="7470" spans="16:27" x14ac:dyDescent="0.3">
      <c r="P7470"/>
      <c r="AA7470"/>
    </row>
    <row r="7471" spans="16:27" x14ac:dyDescent="0.3">
      <c r="P7471"/>
      <c r="AA7471"/>
    </row>
    <row r="7472" spans="16:27" x14ac:dyDescent="0.3">
      <c r="P7472"/>
      <c r="AA7472"/>
    </row>
    <row r="7473" spans="16:27" x14ac:dyDescent="0.3">
      <c r="P7473"/>
      <c r="AA7473"/>
    </row>
    <row r="7474" spans="16:27" x14ac:dyDescent="0.3">
      <c r="P7474"/>
      <c r="AA7474"/>
    </row>
    <row r="7475" spans="16:27" x14ac:dyDescent="0.3">
      <c r="P7475"/>
      <c r="AA7475"/>
    </row>
    <row r="7476" spans="16:27" x14ac:dyDescent="0.3">
      <c r="P7476"/>
      <c r="AA7476"/>
    </row>
    <row r="7477" spans="16:27" x14ac:dyDescent="0.3">
      <c r="P7477"/>
      <c r="AA7477"/>
    </row>
    <row r="7478" spans="16:27" x14ac:dyDescent="0.3">
      <c r="P7478"/>
      <c r="AA7478"/>
    </row>
    <row r="7479" spans="16:27" x14ac:dyDescent="0.3">
      <c r="P7479"/>
      <c r="AA7479"/>
    </row>
    <row r="7480" spans="16:27" x14ac:dyDescent="0.3">
      <c r="P7480"/>
      <c r="AA7480"/>
    </row>
    <row r="7481" spans="16:27" x14ac:dyDescent="0.3">
      <c r="P7481"/>
      <c r="AA7481"/>
    </row>
    <row r="7482" spans="16:27" x14ac:dyDescent="0.3">
      <c r="P7482"/>
      <c r="AA7482"/>
    </row>
    <row r="7483" spans="16:27" x14ac:dyDescent="0.3">
      <c r="P7483"/>
      <c r="AA7483"/>
    </row>
    <row r="7484" spans="16:27" x14ac:dyDescent="0.3">
      <c r="P7484"/>
      <c r="AA7484"/>
    </row>
    <row r="7485" spans="16:27" x14ac:dyDescent="0.3">
      <c r="P7485"/>
      <c r="AA7485"/>
    </row>
    <row r="7486" spans="16:27" x14ac:dyDescent="0.3">
      <c r="P7486"/>
      <c r="AA7486"/>
    </row>
    <row r="7487" spans="16:27" x14ac:dyDescent="0.3">
      <c r="P7487"/>
      <c r="AA7487"/>
    </row>
    <row r="7488" spans="16:27" x14ac:dyDescent="0.3">
      <c r="P7488"/>
      <c r="AA7488"/>
    </row>
    <row r="7489" spans="16:27" x14ac:dyDescent="0.3">
      <c r="P7489"/>
      <c r="AA7489"/>
    </row>
    <row r="7490" spans="16:27" x14ac:dyDescent="0.3">
      <c r="P7490"/>
      <c r="AA7490"/>
    </row>
    <row r="7491" spans="16:27" x14ac:dyDescent="0.3">
      <c r="P7491"/>
      <c r="AA7491"/>
    </row>
    <row r="7492" spans="16:27" x14ac:dyDescent="0.3">
      <c r="P7492"/>
      <c r="AA7492"/>
    </row>
    <row r="7493" spans="16:27" x14ac:dyDescent="0.3">
      <c r="P7493"/>
      <c r="AA7493"/>
    </row>
    <row r="7494" spans="16:27" x14ac:dyDescent="0.3">
      <c r="P7494"/>
      <c r="AA7494"/>
    </row>
    <row r="7495" spans="16:27" x14ac:dyDescent="0.3">
      <c r="P7495"/>
      <c r="AA7495"/>
    </row>
    <row r="7496" spans="16:27" x14ac:dyDescent="0.3">
      <c r="P7496"/>
      <c r="AA7496"/>
    </row>
    <row r="7497" spans="16:27" x14ac:dyDescent="0.3">
      <c r="P7497"/>
      <c r="AA7497"/>
    </row>
    <row r="7498" spans="16:27" x14ac:dyDescent="0.3">
      <c r="P7498"/>
      <c r="AA7498"/>
    </row>
    <row r="7499" spans="16:27" x14ac:dyDescent="0.3">
      <c r="P7499"/>
      <c r="AA7499"/>
    </row>
    <row r="7500" spans="16:27" x14ac:dyDescent="0.3">
      <c r="P7500"/>
      <c r="AA7500"/>
    </row>
    <row r="7501" spans="16:27" x14ac:dyDescent="0.3">
      <c r="P7501"/>
      <c r="AA7501"/>
    </row>
    <row r="7502" spans="16:27" x14ac:dyDescent="0.3">
      <c r="P7502"/>
      <c r="AA7502"/>
    </row>
    <row r="7503" spans="16:27" x14ac:dyDescent="0.3">
      <c r="P7503"/>
      <c r="AA7503"/>
    </row>
    <row r="7504" spans="16:27" x14ac:dyDescent="0.3">
      <c r="P7504"/>
      <c r="AA7504"/>
    </row>
    <row r="7505" spans="16:27" x14ac:dyDescent="0.3">
      <c r="P7505"/>
      <c r="AA7505"/>
    </row>
    <row r="7506" spans="16:27" x14ac:dyDescent="0.3">
      <c r="P7506"/>
      <c r="AA7506"/>
    </row>
    <row r="7507" spans="16:27" x14ac:dyDescent="0.3">
      <c r="P7507"/>
      <c r="AA7507"/>
    </row>
    <row r="7508" spans="16:27" x14ac:dyDescent="0.3">
      <c r="P7508"/>
      <c r="AA7508"/>
    </row>
    <row r="7509" spans="16:27" x14ac:dyDescent="0.3">
      <c r="P7509"/>
      <c r="AA7509"/>
    </row>
    <row r="7510" spans="16:27" x14ac:dyDescent="0.3">
      <c r="P7510"/>
      <c r="AA7510"/>
    </row>
    <row r="7511" spans="16:27" x14ac:dyDescent="0.3">
      <c r="P7511"/>
      <c r="AA7511"/>
    </row>
    <row r="7512" spans="16:27" x14ac:dyDescent="0.3">
      <c r="P7512"/>
      <c r="AA7512"/>
    </row>
    <row r="7513" spans="16:27" x14ac:dyDescent="0.3">
      <c r="P7513"/>
      <c r="AA7513"/>
    </row>
    <row r="7514" spans="16:27" x14ac:dyDescent="0.3">
      <c r="P7514"/>
      <c r="AA7514"/>
    </row>
    <row r="7515" spans="16:27" x14ac:dyDescent="0.3">
      <c r="P7515"/>
      <c r="AA7515"/>
    </row>
    <row r="7516" spans="16:27" x14ac:dyDescent="0.3">
      <c r="P7516"/>
      <c r="AA7516"/>
    </row>
    <row r="7517" spans="16:27" x14ac:dyDescent="0.3">
      <c r="P7517"/>
      <c r="AA7517"/>
    </row>
    <row r="7518" spans="16:27" x14ac:dyDescent="0.3">
      <c r="P7518"/>
      <c r="AA7518"/>
    </row>
    <row r="7519" spans="16:27" x14ac:dyDescent="0.3">
      <c r="P7519"/>
      <c r="AA7519"/>
    </row>
    <row r="7520" spans="16:27" x14ac:dyDescent="0.3">
      <c r="P7520"/>
      <c r="AA7520"/>
    </row>
    <row r="7521" spans="16:27" x14ac:dyDescent="0.3">
      <c r="P7521"/>
      <c r="AA7521"/>
    </row>
    <row r="7522" spans="16:27" x14ac:dyDescent="0.3">
      <c r="P7522"/>
      <c r="AA7522"/>
    </row>
    <row r="7523" spans="16:27" x14ac:dyDescent="0.3">
      <c r="P7523"/>
      <c r="AA7523"/>
    </row>
    <row r="7524" spans="16:27" x14ac:dyDescent="0.3">
      <c r="P7524"/>
      <c r="AA7524"/>
    </row>
    <row r="7525" spans="16:27" x14ac:dyDescent="0.3">
      <c r="P7525"/>
      <c r="AA7525"/>
    </row>
    <row r="7526" spans="16:27" x14ac:dyDescent="0.3">
      <c r="P7526"/>
      <c r="AA7526"/>
    </row>
    <row r="7527" spans="16:27" x14ac:dyDescent="0.3">
      <c r="P7527"/>
      <c r="AA7527"/>
    </row>
    <row r="7528" spans="16:27" x14ac:dyDescent="0.3">
      <c r="P7528"/>
      <c r="AA7528"/>
    </row>
    <row r="7529" spans="16:27" x14ac:dyDescent="0.3">
      <c r="P7529"/>
      <c r="AA7529"/>
    </row>
    <row r="7530" spans="16:27" x14ac:dyDescent="0.3">
      <c r="P7530"/>
      <c r="AA7530"/>
    </row>
    <row r="7531" spans="16:27" x14ac:dyDescent="0.3">
      <c r="P7531"/>
      <c r="AA7531"/>
    </row>
    <row r="7532" spans="16:27" x14ac:dyDescent="0.3">
      <c r="P7532"/>
      <c r="AA7532"/>
    </row>
    <row r="7533" spans="16:27" x14ac:dyDescent="0.3">
      <c r="P7533"/>
      <c r="AA7533"/>
    </row>
    <row r="7534" spans="16:27" x14ac:dyDescent="0.3">
      <c r="P7534"/>
      <c r="AA7534"/>
    </row>
    <row r="7535" spans="16:27" x14ac:dyDescent="0.3">
      <c r="P7535"/>
      <c r="AA7535"/>
    </row>
    <row r="7536" spans="16:27" x14ac:dyDescent="0.3">
      <c r="P7536"/>
      <c r="AA7536"/>
    </row>
    <row r="7537" spans="16:27" x14ac:dyDescent="0.3">
      <c r="P7537"/>
      <c r="AA7537"/>
    </row>
    <row r="7538" spans="16:27" x14ac:dyDescent="0.3">
      <c r="P7538"/>
      <c r="AA7538"/>
    </row>
    <row r="7539" spans="16:27" x14ac:dyDescent="0.3">
      <c r="P7539"/>
      <c r="AA7539"/>
    </row>
    <row r="7540" spans="16:27" x14ac:dyDescent="0.3">
      <c r="P7540"/>
      <c r="AA7540"/>
    </row>
    <row r="7541" spans="16:27" x14ac:dyDescent="0.3">
      <c r="P7541"/>
      <c r="AA7541"/>
    </row>
    <row r="7542" spans="16:27" x14ac:dyDescent="0.3">
      <c r="P7542"/>
      <c r="AA7542"/>
    </row>
    <row r="7543" spans="16:27" x14ac:dyDescent="0.3">
      <c r="P7543"/>
      <c r="AA7543"/>
    </row>
    <row r="7544" spans="16:27" x14ac:dyDescent="0.3">
      <c r="P7544"/>
      <c r="AA7544"/>
    </row>
    <row r="7545" spans="16:27" x14ac:dyDescent="0.3">
      <c r="P7545"/>
      <c r="AA7545"/>
    </row>
    <row r="7546" spans="16:27" x14ac:dyDescent="0.3">
      <c r="P7546"/>
      <c r="AA7546"/>
    </row>
    <row r="7547" spans="16:27" x14ac:dyDescent="0.3">
      <c r="P7547"/>
      <c r="AA7547"/>
    </row>
    <row r="7548" spans="16:27" x14ac:dyDescent="0.3">
      <c r="P7548"/>
      <c r="AA7548"/>
    </row>
    <row r="7549" spans="16:27" x14ac:dyDescent="0.3">
      <c r="P7549"/>
      <c r="AA7549"/>
    </row>
    <row r="7550" spans="16:27" x14ac:dyDescent="0.3">
      <c r="P7550"/>
      <c r="AA7550"/>
    </row>
    <row r="7551" spans="16:27" x14ac:dyDescent="0.3">
      <c r="P7551"/>
      <c r="AA7551"/>
    </row>
    <row r="7552" spans="16:27" x14ac:dyDescent="0.3">
      <c r="P7552"/>
      <c r="AA7552"/>
    </row>
    <row r="7553" spans="16:27" x14ac:dyDescent="0.3">
      <c r="P7553"/>
      <c r="AA7553"/>
    </row>
    <row r="7554" spans="16:27" x14ac:dyDescent="0.3">
      <c r="P7554"/>
      <c r="AA7554"/>
    </row>
    <row r="7555" spans="16:27" x14ac:dyDescent="0.3">
      <c r="P7555"/>
      <c r="AA7555"/>
    </row>
    <row r="7556" spans="16:27" x14ac:dyDescent="0.3">
      <c r="P7556"/>
      <c r="AA7556"/>
    </row>
    <row r="7557" spans="16:27" x14ac:dyDescent="0.3">
      <c r="P7557"/>
      <c r="AA7557"/>
    </row>
    <row r="7558" spans="16:27" x14ac:dyDescent="0.3">
      <c r="P7558"/>
      <c r="AA7558"/>
    </row>
    <row r="7559" spans="16:27" x14ac:dyDescent="0.3">
      <c r="P7559"/>
      <c r="AA7559"/>
    </row>
    <row r="7560" spans="16:27" x14ac:dyDescent="0.3">
      <c r="P7560"/>
      <c r="AA7560"/>
    </row>
    <row r="7561" spans="16:27" x14ac:dyDescent="0.3">
      <c r="P7561"/>
      <c r="AA7561"/>
    </row>
    <row r="7562" spans="16:27" x14ac:dyDescent="0.3">
      <c r="P7562"/>
      <c r="AA7562"/>
    </row>
    <row r="7563" spans="16:27" x14ac:dyDescent="0.3">
      <c r="P7563"/>
      <c r="AA7563"/>
    </row>
    <row r="7564" spans="16:27" x14ac:dyDescent="0.3">
      <c r="P7564"/>
      <c r="AA7564"/>
    </row>
    <row r="7565" spans="16:27" x14ac:dyDescent="0.3">
      <c r="P7565"/>
      <c r="AA7565"/>
    </row>
    <row r="7566" spans="16:27" x14ac:dyDescent="0.3">
      <c r="P7566"/>
      <c r="AA7566"/>
    </row>
    <row r="7567" spans="16:27" x14ac:dyDescent="0.3">
      <c r="P7567"/>
      <c r="AA7567"/>
    </row>
    <row r="7568" spans="16:27" x14ac:dyDescent="0.3">
      <c r="P7568"/>
      <c r="AA7568"/>
    </row>
    <row r="7569" spans="16:27" x14ac:dyDescent="0.3">
      <c r="P7569"/>
      <c r="AA7569"/>
    </row>
    <row r="7570" spans="16:27" x14ac:dyDescent="0.3">
      <c r="P7570"/>
      <c r="AA7570"/>
    </row>
    <row r="7571" spans="16:27" x14ac:dyDescent="0.3">
      <c r="P7571"/>
      <c r="AA7571"/>
    </row>
    <row r="7572" spans="16:27" x14ac:dyDescent="0.3">
      <c r="P7572"/>
      <c r="AA7572"/>
    </row>
    <row r="7573" spans="16:27" x14ac:dyDescent="0.3">
      <c r="P7573"/>
      <c r="AA7573"/>
    </row>
    <row r="7574" spans="16:27" x14ac:dyDescent="0.3">
      <c r="P7574"/>
      <c r="AA7574"/>
    </row>
    <row r="7575" spans="16:27" x14ac:dyDescent="0.3">
      <c r="P7575"/>
      <c r="AA7575"/>
    </row>
    <row r="7576" spans="16:27" x14ac:dyDescent="0.3">
      <c r="P7576"/>
      <c r="AA7576"/>
    </row>
    <row r="7577" spans="16:27" x14ac:dyDescent="0.3">
      <c r="P7577"/>
      <c r="AA7577"/>
    </row>
    <row r="7578" spans="16:27" x14ac:dyDescent="0.3">
      <c r="P7578"/>
      <c r="AA7578"/>
    </row>
    <row r="7579" spans="16:27" x14ac:dyDescent="0.3">
      <c r="P7579"/>
      <c r="AA7579"/>
    </row>
    <row r="7580" spans="16:27" x14ac:dyDescent="0.3">
      <c r="P7580"/>
      <c r="AA7580"/>
    </row>
    <row r="7581" spans="16:27" x14ac:dyDescent="0.3">
      <c r="P7581"/>
      <c r="AA7581"/>
    </row>
    <row r="7582" spans="16:27" x14ac:dyDescent="0.3">
      <c r="P7582"/>
      <c r="AA7582"/>
    </row>
    <row r="7583" spans="16:27" x14ac:dyDescent="0.3">
      <c r="P7583"/>
      <c r="AA7583"/>
    </row>
    <row r="7584" spans="16:27" x14ac:dyDescent="0.3">
      <c r="P7584"/>
      <c r="AA7584"/>
    </row>
    <row r="7585" spans="16:27" x14ac:dyDescent="0.3">
      <c r="P7585"/>
      <c r="AA7585"/>
    </row>
    <row r="7586" spans="16:27" x14ac:dyDescent="0.3">
      <c r="P7586"/>
      <c r="AA7586"/>
    </row>
    <row r="7587" spans="16:27" x14ac:dyDescent="0.3">
      <c r="P7587"/>
      <c r="AA7587"/>
    </row>
    <row r="7588" spans="16:27" x14ac:dyDescent="0.3">
      <c r="P7588"/>
      <c r="AA7588"/>
    </row>
    <row r="7589" spans="16:27" x14ac:dyDescent="0.3">
      <c r="P7589"/>
      <c r="AA7589"/>
    </row>
    <row r="7590" spans="16:27" x14ac:dyDescent="0.3">
      <c r="P7590"/>
      <c r="AA7590"/>
    </row>
    <row r="7591" spans="16:27" x14ac:dyDescent="0.3">
      <c r="P7591"/>
      <c r="AA7591"/>
    </row>
    <row r="7592" spans="16:27" x14ac:dyDescent="0.3">
      <c r="P7592"/>
      <c r="AA7592"/>
    </row>
    <row r="7593" spans="16:27" x14ac:dyDescent="0.3">
      <c r="P7593"/>
      <c r="AA7593"/>
    </row>
    <row r="7594" spans="16:27" x14ac:dyDescent="0.3">
      <c r="P7594"/>
      <c r="AA7594"/>
    </row>
    <row r="7595" spans="16:27" x14ac:dyDescent="0.3">
      <c r="P7595"/>
      <c r="AA7595"/>
    </row>
    <row r="7596" spans="16:27" x14ac:dyDescent="0.3">
      <c r="P7596"/>
      <c r="AA7596"/>
    </row>
    <row r="7597" spans="16:27" x14ac:dyDescent="0.3">
      <c r="P7597"/>
      <c r="AA7597"/>
    </row>
    <row r="7598" spans="16:27" x14ac:dyDescent="0.3">
      <c r="P7598"/>
      <c r="AA7598"/>
    </row>
    <row r="7599" spans="16:27" x14ac:dyDescent="0.3">
      <c r="P7599"/>
      <c r="AA7599"/>
    </row>
    <row r="7600" spans="16:27" x14ac:dyDescent="0.3">
      <c r="P7600"/>
      <c r="AA7600"/>
    </row>
    <row r="7601" spans="16:27" x14ac:dyDescent="0.3">
      <c r="P7601"/>
      <c r="AA7601"/>
    </row>
    <row r="7602" spans="16:27" x14ac:dyDescent="0.3">
      <c r="P7602"/>
      <c r="AA7602"/>
    </row>
    <row r="7603" spans="16:27" x14ac:dyDescent="0.3">
      <c r="P7603"/>
      <c r="AA7603"/>
    </row>
    <row r="7604" spans="16:27" x14ac:dyDescent="0.3">
      <c r="P7604"/>
      <c r="AA7604"/>
    </row>
    <row r="7605" spans="16:27" x14ac:dyDescent="0.3">
      <c r="P7605"/>
      <c r="AA7605"/>
    </row>
    <row r="7606" spans="16:27" x14ac:dyDescent="0.3">
      <c r="P7606"/>
      <c r="AA7606"/>
    </row>
    <row r="7607" spans="16:27" x14ac:dyDescent="0.3">
      <c r="P7607"/>
      <c r="AA7607"/>
    </row>
    <row r="7608" spans="16:27" x14ac:dyDescent="0.3">
      <c r="P7608"/>
      <c r="AA7608"/>
    </row>
    <row r="7609" spans="16:27" x14ac:dyDescent="0.3">
      <c r="P7609"/>
      <c r="AA7609"/>
    </row>
    <row r="7610" spans="16:27" x14ac:dyDescent="0.3">
      <c r="P7610"/>
      <c r="AA7610"/>
    </row>
    <row r="7611" spans="16:27" x14ac:dyDescent="0.3">
      <c r="P7611"/>
      <c r="AA7611"/>
    </row>
    <row r="7612" spans="16:27" x14ac:dyDescent="0.3">
      <c r="P7612"/>
      <c r="AA7612"/>
    </row>
    <row r="7613" spans="16:27" x14ac:dyDescent="0.3">
      <c r="P7613"/>
      <c r="AA7613"/>
    </row>
    <row r="7614" spans="16:27" x14ac:dyDescent="0.3">
      <c r="P7614"/>
      <c r="AA7614"/>
    </row>
    <row r="7615" spans="16:27" x14ac:dyDescent="0.3">
      <c r="P7615"/>
      <c r="AA7615"/>
    </row>
    <row r="7616" spans="16:27" x14ac:dyDescent="0.3">
      <c r="P7616"/>
      <c r="AA7616"/>
    </row>
    <row r="7617" spans="16:27" x14ac:dyDescent="0.3">
      <c r="P7617"/>
      <c r="AA7617"/>
    </row>
    <row r="7618" spans="16:27" x14ac:dyDescent="0.3">
      <c r="P7618"/>
      <c r="AA7618"/>
    </row>
    <row r="7619" spans="16:27" x14ac:dyDescent="0.3">
      <c r="P7619"/>
      <c r="AA7619"/>
    </row>
    <row r="7620" spans="16:27" x14ac:dyDescent="0.3">
      <c r="P7620"/>
      <c r="AA7620"/>
    </row>
    <row r="7621" spans="16:27" x14ac:dyDescent="0.3">
      <c r="P7621"/>
      <c r="AA7621"/>
    </row>
    <row r="7622" spans="16:27" x14ac:dyDescent="0.3">
      <c r="P7622"/>
      <c r="AA7622"/>
    </row>
    <row r="7623" spans="16:27" x14ac:dyDescent="0.3">
      <c r="P7623"/>
      <c r="AA7623"/>
    </row>
    <row r="7624" spans="16:27" x14ac:dyDescent="0.3">
      <c r="P7624"/>
      <c r="AA7624"/>
    </row>
    <row r="7625" spans="16:27" x14ac:dyDescent="0.3">
      <c r="P7625"/>
      <c r="AA7625"/>
    </row>
    <row r="7626" spans="16:27" x14ac:dyDescent="0.3">
      <c r="P7626"/>
      <c r="AA7626"/>
    </row>
    <row r="7627" spans="16:27" x14ac:dyDescent="0.3">
      <c r="P7627"/>
      <c r="AA7627"/>
    </row>
    <row r="7628" spans="16:27" x14ac:dyDescent="0.3">
      <c r="P7628"/>
      <c r="AA7628"/>
    </row>
    <row r="7629" spans="16:27" x14ac:dyDescent="0.3">
      <c r="P7629"/>
      <c r="AA7629"/>
    </row>
    <row r="7630" spans="16:27" x14ac:dyDescent="0.3">
      <c r="P7630"/>
      <c r="AA7630"/>
    </row>
    <row r="7631" spans="16:27" x14ac:dyDescent="0.3">
      <c r="P7631"/>
      <c r="AA7631"/>
    </row>
    <row r="7632" spans="16:27" x14ac:dyDescent="0.3">
      <c r="P7632"/>
      <c r="AA7632"/>
    </row>
    <row r="7633" spans="16:27" x14ac:dyDescent="0.3">
      <c r="P7633"/>
      <c r="AA7633"/>
    </row>
    <row r="7634" spans="16:27" x14ac:dyDescent="0.3">
      <c r="P7634"/>
      <c r="AA7634"/>
    </row>
    <row r="7635" spans="16:27" x14ac:dyDescent="0.3">
      <c r="P7635"/>
      <c r="AA7635"/>
    </row>
    <row r="7636" spans="16:27" x14ac:dyDescent="0.3">
      <c r="P7636"/>
      <c r="AA7636"/>
    </row>
    <row r="7637" spans="16:27" x14ac:dyDescent="0.3">
      <c r="P7637"/>
      <c r="AA7637"/>
    </row>
    <row r="7638" spans="16:27" x14ac:dyDescent="0.3">
      <c r="P7638"/>
      <c r="AA7638"/>
    </row>
    <row r="7639" spans="16:27" x14ac:dyDescent="0.3">
      <c r="P7639"/>
      <c r="AA7639"/>
    </row>
    <row r="7640" spans="16:27" x14ac:dyDescent="0.3">
      <c r="P7640"/>
      <c r="AA7640"/>
    </row>
    <row r="7641" spans="16:27" x14ac:dyDescent="0.3">
      <c r="P7641"/>
      <c r="AA7641"/>
    </row>
    <row r="7642" spans="16:27" x14ac:dyDescent="0.3">
      <c r="P7642"/>
      <c r="AA7642"/>
    </row>
    <row r="7643" spans="16:27" x14ac:dyDescent="0.3">
      <c r="P7643"/>
      <c r="AA7643"/>
    </row>
    <row r="7644" spans="16:27" x14ac:dyDescent="0.3">
      <c r="P7644"/>
      <c r="AA7644"/>
    </row>
    <row r="7645" spans="16:27" x14ac:dyDescent="0.3">
      <c r="P7645"/>
      <c r="AA7645"/>
    </row>
    <row r="7646" spans="16:27" x14ac:dyDescent="0.3">
      <c r="P7646"/>
      <c r="AA7646"/>
    </row>
    <row r="7647" spans="16:27" x14ac:dyDescent="0.3">
      <c r="P7647"/>
      <c r="AA7647"/>
    </row>
    <row r="7648" spans="16:27" x14ac:dyDescent="0.3">
      <c r="P7648"/>
      <c r="AA7648"/>
    </row>
    <row r="7649" spans="16:27" x14ac:dyDescent="0.3">
      <c r="P7649"/>
      <c r="AA7649"/>
    </row>
    <row r="7650" spans="16:27" x14ac:dyDescent="0.3">
      <c r="P7650"/>
      <c r="AA7650"/>
    </row>
    <row r="7651" spans="16:27" x14ac:dyDescent="0.3">
      <c r="P7651"/>
      <c r="AA7651"/>
    </row>
    <row r="7652" spans="16:27" x14ac:dyDescent="0.3">
      <c r="P7652"/>
      <c r="AA7652"/>
    </row>
    <row r="7653" spans="16:27" x14ac:dyDescent="0.3">
      <c r="P7653"/>
      <c r="AA7653"/>
    </row>
    <row r="7654" spans="16:27" x14ac:dyDescent="0.3">
      <c r="P7654"/>
      <c r="AA7654"/>
    </row>
    <row r="7655" spans="16:27" x14ac:dyDescent="0.3">
      <c r="P7655"/>
      <c r="AA7655"/>
    </row>
    <row r="7656" spans="16:27" x14ac:dyDescent="0.3">
      <c r="P7656"/>
      <c r="AA7656"/>
    </row>
    <row r="7657" spans="16:27" x14ac:dyDescent="0.3">
      <c r="P7657"/>
      <c r="AA7657"/>
    </row>
    <row r="7658" spans="16:27" x14ac:dyDescent="0.3">
      <c r="P7658"/>
      <c r="AA7658"/>
    </row>
    <row r="7659" spans="16:27" x14ac:dyDescent="0.3">
      <c r="P7659"/>
      <c r="AA7659"/>
    </row>
    <row r="7660" spans="16:27" x14ac:dyDescent="0.3">
      <c r="P7660"/>
      <c r="AA7660"/>
    </row>
    <row r="7661" spans="16:27" x14ac:dyDescent="0.3">
      <c r="P7661"/>
      <c r="AA7661"/>
    </row>
    <row r="7662" spans="16:27" x14ac:dyDescent="0.3">
      <c r="P7662"/>
      <c r="AA7662"/>
    </row>
    <row r="7663" spans="16:27" x14ac:dyDescent="0.3">
      <c r="P7663"/>
      <c r="AA7663"/>
    </row>
    <row r="7664" spans="16:27" x14ac:dyDescent="0.3">
      <c r="P7664"/>
      <c r="AA7664"/>
    </row>
    <row r="7665" spans="16:27" x14ac:dyDescent="0.3">
      <c r="P7665"/>
      <c r="AA7665"/>
    </row>
    <row r="7666" spans="16:27" x14ac:dyDescent="0.3">
      <c r="P7666"/>
      <c r="AA7666"/>
    </row>
    <row r="7667" spans="16:27" x14ac:dyDescent="0.3">
      <c r="P7667"/>
      <c r="AA7667"/>
    </row>
    <row r="7668" spans="16:27" x14ac:dyDescent="0.3">
      <c r="P7668"/>
      <c r="AA7668"/>
    </row>
    <row r="7669" spans="16:27" x14ac:dyDescent="0.3">
      <c r="P7669"/>
      <c r="AA7669"/>
    </row>
    <row r="7670" spans="16:27" x14ac:dyDescent="0.3">
      <c r="P7670"/>
      <c r="AA7670"/>
    </row>
    <row r="7671" spans="16:27" x14ac:dyDescent="0.3">
      <c r="P7671"/>
      <c r="AA7671"/>
    </row>
    <row r="7672" spans="16:27" x14ac:dyDescent="0.3">
      <c r="P7672"/>
      <c r="AA7672"/>
    </row>
    <row r="7673" spans="16:27" x14ac:dyDescent="0.3">
      <c r="P7673"/>
      <c r="AA7673"/>
    </row>
    <row r="7674" spans="16:27" x14ac:dyDescent="0.3">
      <c r="P7674"/>
      <c r="AA7674"/>
    </row>
    <row r="7675" spans="16:27" x14ac:dyDescent="0.3">
      <c r="P7675"/>
      <c r="AA7675"/>
    </row>
    <row r="7676" spans="16:27" x14ac:dyDescent="0.3">
      <c r="P7676"/>
      <c r="AA7676"/>
    </row>
    <row r="7677" spans="16:27" x14ac:dyDescent="0.3">
      <c r="P7677"/>
      <c r="AA7677"/>
    </row>
    <row r="7678" spans="16:27" x14ac:dyDescent="0.3">
      <c r="P7678"/>
      <c r="AA7678"/>
    </row>
    <row r="7679" spans="16:27" x14ac:dyDescent="0.3">
      <c r="P7679"/>
      <c r="AA7679"/>
    </row>
    <row r="7680" spans="16:27" x14ac:dyDescent="0.3">
      <c r="P7680"/>
      <c r="AA7680"/>
    </row>
    <row r="7681" spans="16:27" x14ac:dyDescent="0.3">
      <c r="P7681"/>
      <c r="AA7681"/>
    </row>
    <row r="7682" spans="16:27" x14ac:dyDescent="0.3">
      <c r="P7682"/>
      <c r="AA7682"/>
    </row>
    <row r="7683" spans="16:27" x14ac:dyDescent="0.3">
      <c r="P7683"/>
      <c r="AA7683"/>
    </row>
    <row r="7684" spans="16:27" x14ac:dyDescent="0.3">
      <c r="P7684"/>
      <c r="AA7684"/>
    </row>
    <row r="7685" spans="16:27" x14ac:dyDescent="0.3">
      <c r="P7685"/>
      <c r="AA7685"/>
    </row>
    <row r="7686" spans="16:27" x14ac:dyDescent="0.3">
      <c r="P7686"/>
      <c r="AA7686"/>
    </row>
    <row r="7687" spans="16:27" x14ac:dyDescent="0.3">
      <c r="P7687"/>
      <c r="AA7687"/>
    </row>
    <row r="7688" spans="16:27" x14ac:dyDescent="0.3">
      <c r="P7688"/>
      <c r="AA7688"/>
    </row>
    <row r="7689" spans="16:27" x14ac:dyDescent="0.3">
      <c r="P7689"/>
      <c r="AA7689"/>
    </row>
    <row r="7690" spans="16:27" x14ac:dyDescent="0.3">
      <c r="P7690"/>
      <c r="AA7690"/>
    </row>
    <row r="7691" spans="16:27" x14ac:dyDescent="0.3">
      <c r="P7691"/>
      <c r="AA7691"/>
    </row>
    <row r="7692" spans="16:27" x14ac:dyDescent="0.3">
      <c r="P7692"/>
      <c r="AA7692"/>
    </row>
    <row r="7693" spans="16:27" x14ac:dyDescent="0.3">
      <c r="P7693"/>
      <c r="AA7693"/>
    </row>
    <row r="7694" spans="16:27" x14ac:dyDescent="0.3">
      <c r="P7694"/>
      <c r="AA7694"/>
    </row>
    <row r="7695" spans="16:27" x14ac:dyDescent="0.3">
      <c r="P7695"/>
      <c r="AA7695"/>
    </row>
    <row r="7696" spans="16:27" x14ac:dyDescent="0.3">
      <c r="P7696"/>
      <c r="AA7696"/>
    </row>
    <row r="7697" spans="16:27" x14ac:dyDescent="0.3">
      <c r="P7697"/>
      <c r="AA7697"/>
    </row>
    <row r="7698" spans="16:27" x14ac:dyDescent="0.3">
      <c r="P7698"/>
      <c r="AA7698"/>
    </row>
    <row r="7699" spans="16:27" x14ac:dyDescent="0.3">
      <c r="P7699"/>
      <c r="AA7699"/>
    </row>
    <row r="7700" spans="16:27" x14ac:dyDescent="0.3">
      <c r="P7700"/>
      <c r="AA7700"/>
    </row>
    <row r="7701" spans="16:27" x14ac:dyDescent="0.3">
      <c r="P7701"/>
      <c r="AA7701"/>
    </row>
    <row r="7702" spans="16:27" x14ac:dyDescent="0.3">
      <c r="P7702"/>
      <c r="AA7702"/>
    </row>
    <row r="7703" spans="16:27" x14ac:dyDescent="0.3">
      <c r="P7703"/>
      <c r="AA7703"/>
    </row>
    <row r="7704" spans="16:27" x14ac:dyDescent="0.3">
      <c r="P7704"/>
      <c r="AA7704"/>
    </row>
    <row r="7705" spans="16:27" x14ac:dyDescent="0.3">
      <c r="P7705"/>
      <c r="AA7705"/>
    </row>
    <row r="7706" spans="16:27" x14ac:dyDescent="0.3">
      <c r="P7706"/>
      <c r="AA7706"/>
    </row>
    <row r="7707" spans="16:27" x14ac:dyDescent="0.3">
      <c r="P7707"/>
      <c r="AA7707"/>
    </row>
    <row r="7708" spans="16:27" x14ac:dyDescent="0.3">
      <c r="P7708"/>
      <c r="AA7708"/>
    </row>
    <row r="7709" spans="16:27" x14ac:dyDescent="0.3">
      <c r="P7709"/>
      <c r="AA7709"/>
    </row>
    <row r="7710" spans="16:27" x14ac:dyDescent="0.3">
      <c r="P7710"/>
      <c r="AA7710"/>
    </row>
    <row r="7711" spans="16:27" x14ac:dyDescent="0.3">
      <c r="P7711"/>
      <c r="AA7711"/>
    </row>
    <row r="7712" spans="16:27" x14ac:dyDescent="0.3">
      <c r="P7712"/>
      <c r="AA7712"/>
    </row>
    <row r="7713" spans="16:27" x14ac:dyDescent="0.3">
      <c r="P7713"/>
      <c r="AA7713"/>
    </row>
    <row r="7714" spans="16:27" x14ac:dyDescent="0.3">
      <c r="P7714"/>
      <c r="AA7714"/>
    </row>
    <row r="7715" spans="16:27" x14ac:dyDescent="0.3">
      <c r="P7715"/>
      <c r="AA7715"/>
    </row>
    <row r="7716" spans="16:27" x14ac:dyDescent="0.3">
      <c r="P7716"/>
      <c r="AA7716"/>
    </row>
    <row r="7717" spans="16:27" x14ac:dyDescent="0.3">
      <c r="P7717"/>
      <c r="AA7717"/>
    </row>
    <row r="7718" spans="16:27" x14ac:dyDescent="0.3">
      <c r="P7718"/>
      <c r="AA7718"/>
    </row>
    <row r="7719" spans="16:27" x14ac:dyDescent="0.3">
      <c r="P7719"/>
      <c r="AA7719"/>
    </row>
    <row r="7720" spans="16:27" x14ac:dyDescent="0.3">
      <c r="P7720"/>
      <c r="AA7720"/>
    </row>
    <row r="7721" spans="16:27" x14ac:dyDescent="0.3">
      <c r="P7721"/>
      <c r="AA7721"/>
    </row>
    <row r="7722" spans="16:27" x14ac:dyDescent="0.3">
      <c r="P7722"/>
      <c r="AA7722"/>
    </row>
    <row r="7723" spans="16:27" x14ac:dyDescent="0.3">
      <c r="P7723"/>
      <c r="AA7723"/>
    </row>
    <row r="7724" spans="16:27" x14ac:dyDescent="0.3">
      <c r="P7724"/>
      <c r="AA7724"/>
    </row>
    <row r="7725" spans="16:27" x14ac:dyDescent="0.3">
      <c r="P7725"/>
      <c r="AA7725"/>
    </row>
    <row r="7726" spans="16:27" x14ac:dyDescent="0.3">
      <c r="P7726"/>
      <c r="AA7726"/>
    </row>
    <row r="7727" spans="16:27" x14ac:dyDescent="0.3">
      <c r="P7727"/>
      <c r="AA7727"/>
    </row>
    <row r="7728" spans="16:27" x14ac:dyDescent="0.3">
      <c r="P7728"/>
      <c r="AA7728"/>
    </row>
    <row r="7729" spans="16:27" x14ac:dyDescent="0.3">
      <c r="P7729"/>
      <c r="AA7729"/>
    </row>
    <row r="7730" spans="16:27" x14ac:dyDescent="0.3">
      <c r="P7730"/>
      <c r="AA7730"/>
    </row>
    <row r="7731" spans="16:27" x14ac:dyDescent="0.3">
      <c r="P7731"/>
      <c r="AA7731"/>
    </row>
    <row r="7732" spans="16:27" x14ac:dyDescent="0.3">
      <c r="P7732"/>
      <c r="AA7732"/>
    </row>
    <row r="7733" spans="16:27" x14ac:dyDescent="0.3">
      <c r="P7733"/>
      <c r="AA7733"/>
    </row>
    <row r="7734" spans="16:27" x14ac:dyDescent="0.3">
      <c r="P7734"/>
      <c r="AA7734"/>
    </row>
    <row r="7735" spans="16:27" x14ac:dyDescent="0.3">
      <c r="P7735"/>
      <c r="AA7735"/>
    </row>
    <row r="7736" spans="16:27" x14ac:dyDescent="0.3">
      <c r="P7736"/>
      <c r="AA7736"/>
    </row>
    <row r="7737" spans="16:27" x14ac:dyDescent="0.3">
      <c r="P7737"/>
      <c r="AA7737"/>
    </row>
    <row r="7738" spans="16:27" x14ac:dyDescent="0.3">
      <c r="P7738"/>
      <c r="AA7738"/>
    </row>
    <row r="7739" spans="16:27" x14ac:dyDescent="0.3">
      <c r="P7739"/>
      <c r="AA7739"/>
    </row>
    <row r="7740" spans="16:27" x14ac:dyDescent="0.3">
      <c r="P7740"/>
      <c r="AA7740"/>
    </row>
    <row r="7741" spans="16:27" x14ac:dyDescent="0.3">
      <c r="P7741"/>
      <c r="AA7741"/>
    </row>
    <row r="7742" spans="16:27" x14ac:dyDescent="0.3">
      <c r="P7742"/>
      <c r="AA7742"/>
    </row>
    <row r="7743" spans="16:27" x14ac:dyDescent="0.3">
      <c r="P7743"/>
      <c r="AA7743"/>
    </row>
    <row r="7744" spans="16:27" x14ac:dyDescent="0.3">
      <c r="P7744"/>
      <c r="AA7744"/>
    </row>
    <row r="7745" spans="16:27" x14ac:dyDescent="0.3">
      <c r="P7745"/>
      <c r="AA7745"/>
    </row>
    <row r="7746" spans="16:27" x14ac:dyDescent="0.3">
      <c r="P7746"/>
      <c r="AA7746"/>
    </row>
    <row r="7747" spans="16:27" x14ac:dyDescent="0.3">
      <c r="P7747"/>
      <c r="AA7747"/>
    </row>
    <row r="7748" spans="16:27" x14ac:dyDescent="0.3">
      <c r="P7748"/>
      <c r="AA7748"/>
    </row>
    <row r="7749" spans="16:27" x14ac:dyDescent="0.3">
      <c r="P7749"/>
      <c r="AA7749"/>
    </row>
    <row r="7750" spans="16:27" x14ac:dyDescent="0.3">
      <c r="P7750"/>
      <c r="AA7750"/>
    </row>
    <row r="7751" spans="16:27" x14ac:dyDescent="0.3">
      <c r="P7751"/>
      <c r="AA7751"/>
    </row>
    <row r="7752" spans="16:27" x14ac:dyDescent="0.3">
      <c r="P7752"/>
      <c r="AA7752"/>
    </row>
    <row r="7753" spans="16:27" x14ac:dyDescent="0.3">
      <c r="P7753"/>
      <c r="AA7753"/>
    </row>
    <row r="7754" spans="16:27" x14ac:dyDescent="0.3">
      <c r="P7754"/>
      <c r="AA7754"/>
    </row>
    <row r="7755" spans="16:27" x14ac:dyDescent="0.3">
      <c r="P7755"/>
      <c r="AA7755"/>
    </row>
    <row r="7756" spans="16:27" x14ac:dyDescent="0.3">
      <c r="P7756"/>
      <c r="AA7756"/>
    </row>
    <row r="7757" spans="16:27" x14ac:dyDescent="0.3">
      <c r="P7757"/>
      <c r="AA7757"/>
    </row>
    <row r="7758" spans="16:27" x14ac:dyDescent="0.3">
      <c r="P7758"/>
      <c r="AA7758"/>
    </row>
    <row r="7759" spans="16:27" x14ac:dyDescent="0.3">
      <c r="P7759"/>
      <c r="AA7759"/>
    </row>
    <row r="7760" spans="16:27" x14ac:dyDescent="0.3">
      <c r="P7760"/>
      <c r="AA7760"/>
    </row>
    <row r="7761" spans="16:27" x14ac:dyDescent="0.3">
      <c r="P7761"/>
      <c r="AA7761"/>
    </row>
    <row r="7762" spans="16:27" x14ac:dyDescent="0.3">
      <c r="P7762"/>
      <c r="AA7762"/>
    </row>
    <row r="7763" spans="16:27" x14ac:dyDescent="0.3">
      <c r="P7763"/>
      <c r="AA7763"/>
    </row>
    <row r="7764" spans="16:27" x14ac:dyDescent="0.3">
      <c r="P7764"/>
      <c r="AA7764"/>
    </row>
    <row r="7765" spans="16:27" x14ac:dyDescent="0.3">
      <c r="P7765"/>
      <c r="AA7765"/>
    </row>
    <row r="7766" spans="16:27" x14ac:dyDescent="0.3">
      <c r="P7766"/>
      <c r="AA7766"/>
    </row>
    <row r="7767" spans="16:27" x14ac:dyDescent="0.3">
      <c r="P7767"/>
      <c r="AA7767"/>
    </row>
    <row r="7768" spans="16:27" x14ac:dyDescent="0.3">
      <c r="P7768"/>
      <c r="AA7768"/>
    </row>
    <row r="7769" spans="16:27" x14ac:dyDescent="0.3">
      <c r="P7769"/>
      <c r="AA7769"/>
    </row>
    <row r="7770" spans="16:27" x14ac:dyDescent="0.3">
      <c r="P7770"/>
      <c r="AA7770"/>
    </row>
    <row r="7771" spans="16:27" x14ac:dyDescent="0.3">
      <c r="P7771"/>
      <c r="AA7771"/>
    </row>
    <row r="7772" spans="16:27" x14ac:dyDescent="0.3">
      <c r="P7772"/>
      <c r="AA7772"/>
    </row>
    <row r="7773" spans="16:27" x14ac:dyDescent="0.3">
      <c r="P7773"/>
      <c r="AA7773"/>
    </row>
    <row r="7774" spans="16:27" x14ac:dyDescent="0.3">
      <c r="P7774"/>
      <c r="AA7774"/>
    </row>
    <row r="7775" spans="16:27" x14ac:dyDescent="0.3">
      <c r="P7775"/>
      <c r="AA7775"/>
    </row>
    <row r="7776" spans="16:27" x14ac:dyDescent="0.3">
      <c r="P7776"/>
      <c r="AA7776"/>
    </row>
    <row r="7777" spans="16:27" x14ac:dyDescent="0.3">
      <c r="P7777"/>
      <c r="AA7777"/>
    </row>
    <row r="7778" spans="16:27" x14ac:dyDescent="0.3">
      <c r="P7778"/>
      <c r="AA7778"/>
    </row>
    <row r="7779" spans="16:27" x14ac:dyDescent="0.3">
      <c r="P7779"/>
      <c r="AA7779"/>
    </row>
    <row r="7780" spans="16:27" x14ac:dyDescent="0.3">
      <c r="P7780"/>
      <c r="AA7780"/>
    </row>
    <row r="7781" spans="16:27" x14ac:dyDescent="0.3">
      <c r="P7781"/>
      <c r="AA7781"/>
    </row>
    <row r="7782" spans="16:27" x14ac:dyDescent="0.3">
      <c r="P7782"/>
      <c r="AA7782"/>
    </row>
    <row r="7783" spans="16:27" x14ac:dyDescent="0.3">
      <c r="P7783"/>
      <c r="AA7783"/>
    </row>
    <row r="7784" spans="16:27" x14ac:dyDescent="0.3">
      <c r="P7784"/>
      <c r="AA7784"/>
    </row>
    <row r="7785" spans="16:27" x14ac:dyDescent="0.3">
      <c r="P7785"/>
      <c r="AA7785"/>
    </row>
    <row r="7786" spans="16:27" x14ac:dyDescent="0.3">
      <c r="P7786"/>
      <c r="AA7786"/>
    </row>
    <row r="7787" spans="16:27" x14ac:dyDescent="0.3">
      <c r="P7787"/>
      <c r="AA7787"/>
    </row>
    <row r="7788" spans="16:27" x14ac:dyDescent="0.3">
      <c r="P7788"/>
      <c r="AA7788"/>
    </row>
    <row r="7789" spans="16:27" x14ac:dyDescent="0.3">
      <c r="P7789"/>
      <c r="AA7789"/>
    </row>
    <row r="7790" spans="16:27" x14ac:dyDescent="0.3">
      <c r="P7790"/>
      <c r="AA7790"/>
    </row>
    <row r="7791" spans="16:27" x14ac:dyDescent="0.3">
      <c r="P7791"/>
      <c r="AA7791"/>
    </row>
    <row r="7792" spans="16:27" x14ac:dyDescent="0.3">
      <c r="P7792"/>
      <c r="AA7792"/>
    </row>
    <row r="7793" spans="16:27" x14ac:dyDescent="0.3">
      <c r="P7793"/>
      <c r="AA7793"/>
    </row>
    <row r="7794" spans="16:27" x14ac:dyDescent="0.3">
      <c r="P7794"/>
      <c r="AA7794"/>
    </row>
    <row r="7795" spans="16:27" x14ac:dyDescent="0.3">
      <c r="P7795"/>
      <c r="AA7795"/>
    </row>
    <row r="7796" spans="16:27" x14ac:dyDescent="0.3">
      <c r="P7796"/>
      <c r="AA7796"/>
    </row>
    <row r="7797" spans="16:27" x14ac:dyDescent="0.3">
      <c r="P7797"/>
      <c r="AA7797"/>
    </row>
    <row r="7798" spans="16:27" x14ac:dyDescent="0.3">
      <c r="P7798"/>
      <c r="AA7798"/>
    </row>
    <row r="7799" spans="16:27" x14ac:dyDescent="0.3">
      <c r="P7799"/>
      <c r="AA7799"/>
    </row>
    <row r="7800" spans="16:27" x14ac:dyDescent="0.3">
      <c r="P7800"/>
      <c r="AA7800"/>
    </row>
    <row r="7801" spans="16:27" x14ac:dyDescent="0.3">
      <c r="P7801"/>
      <c r="AA7801"/>
    </row>
    <row r="7802" spans="16:27" x14ac:dyDescent="0.3">
      <c r="P7802"/>
      <c r="AA7802"/>
    </row>
    <row r="7803" spans="16:27" x14ac:dyDescent="0.3">
      <c r="P7803"/>
      <c r="AA7803"/>
    </row>
    <row r="7804" spans="16:27" x14ac:dyDescent="0.3">
      <c r="P7804"/>
      <c r="AA7804"/>
    </row>
    <row r="7805" spans="16:27" x14ac:dyDescent="0.3">
      <c r="P7805"/>
      <c r="AA7805"/>
    </row>
    <row r="7806" spans="16:27" x14ac:dyDescent="0.3">
      <c r="P7806"/>
      <c r="AA7806"/>
    </row>
    <row r="7807" spans="16:27" x14ac:dyDescent="0.3">
      <c r="P7807"/>
      <c r="AA7807"/>
    </row>
    <row r="7808" spans="16:27" x14ac:dyDescent="0.3">
      <c r="P7808"/>
      <c r="AA7808"/>
    </row>
    <row r="7809" spans="16:27" x14ac:dyDescent="0.3">
      <c r="P7809"/>
      <c r="AA7809"/>
    </row>
    <row r="7810" spans="16:27" x14ac:dyDescent="0.3">
      <c r="P7810"/>
      <c r="AA7810"/>
    </row>
    <row r="7811" spans="16:27" x14ac:dyDescent="0.3">
      <c r="P7811"/>
      <c r="AA7811"/>
    </row>
    <row r="7812" spans="16:27" x14ac:dyDescent="0.3">
      <c r="P7812"/>
      <c r="AA7812"/>
    </row>
    <row r="7813" spans="16:27" x14ac:dyDescent="0.3">
      <c r="P7813"/>
      <c r="AA7813"/>
    </row>
    <row r="7814" spans="16:27" x14ac:dyDescent="0.3">
      <c r="P7814"/>
      <c r="AA7814"/>
    </row>
    <row r="7815" spans="16:27" x14ac:dyDescent="0.3">
      <c r="P7815"/>
      <c r="AA7815"/>
    </row>
    <row r="7816" spans="16:27" x14ac:dyDescent="0.3">
      <c r="P7816"/>
      <c r="AA7816"/>
    </row>
    <row r="7817" spans="16:27" x14ac:dyDescent="0.3">
      <c r="P7817"/>
      <c r="AA7817"/>
    </row>
    <row r="7818" spans="16:27" x14ac:dyDescent="0.3">
      <c r="P7818"/>
      <c r="AA7818"/>
    </row>
    <row r="7819" spans="16:27" x14ac:dyDescent="0.3">
      <c r="P7819"/>
      <c r="AA7819"/>
    </row>
    <row r="7820" spans="16:27" x14ac:dyDescent="0.3">
      <c r="P7820"/>
      <c r="AA7820"/>
    </row>
    <row r="7821" spans="16:27" x14ac:dyDescent="0.3">
      <c r="P7821"/>
      <c r="AA7821"/>
    </row>
    <row r="7822" spans="16:27" x14ac:dyDescent="0.3">
      <c r="P7822"/>
      <c r="AA7822"/>
    </row>
    <row r="7823" spans="16:27" x14ac:dyDescent="0.3">
      <c r="P7823"/>
      <c r="AA7823"/>
    </row>
    <row r="7824" spans="16:27" x14ac:dyDescent="0.3">
      <c r="P7824"/>
      <c r="AA7824"/>
    </row>
    <row r="7825" spans="16:27" x14ac:dyDescent="0.3">
      <c r="P7825"/>
      <c r="AA7825"/>
    </row>
    <row r="7826" spans="16:27" x14ac:dyDescent="0.3">
      <c r="P7826"/>
      <c r="AA7826"/>
    </row>
    <row r="7827" spans="16:27" x14ac:dyDescent="0.3">
      <c r="P7827"/>
      <c r="AA7827"/>
    </row>
    <row r="7828" spans="16:27" x14ac:dyDescent="0.3">
      <c r="P7828"/>
      <c r="AA7828"/>
    </row>
    <row r="7829" spans="16:27" x14ac:dyDescent="0.3">
      <c r="P7829"/>
      <c r="AA7829"/>
    </row>
    <row r="7830" spans="16:27" x14ac:dyDescent="0.3">
      <c r="P7830"/>
      <c r="AA7830"/>
    </row>
    <row r="7831" spans="16:27" x14ac:dyDescent="0.3">
      <c r="P7831"/>
      <c r="AA7831"/>
    </row>
    <row r="7832" spans="16:27" x14ac:dyDescent="0.3">
      <c r="P7832"/>
      <c r="AA7832"/>
    </row>
    <row r="7833" spans="16:27" x14ac:dyDescent="0.3">
      <c r="P7833"/>
      <c r="AA7833"/>
    </row>
    <row r="7834" spans="16:27" x14ac:dyDescent="0.3">
      <c r="P7834"/>
      <c r="AA7834"/>
    </row>
    <row r="7835" spans="16:27" x14ac:dyDescent="0.3">
      <c r="P7835"/>
      <c r="AA7835"/>
    </row>
    <row r="7836" spans="16:27" x14ac:dyDescent="0.3">
      <c r="P7836"/>
      <c r="AA7836"/>
    </row>
    <row r="7837" spans="16:27" x14ac:dyDescent="0.3">
      <c r="P7837"/>
      <c r="AA7837"/>
    </row>
    <row r="7838" spans="16:27" x14ac:dyDescent="0.3">
      <c r="P7838"/>
      <c r="AA7838"/>
    </row>
    <row r="7839" spans="16:27" x14ac:dyDescent="0.3">
      <c r="P7839"/>
      <c r="AA7839"/>
    </row>
    <row r="7840" spans="16:27" x14ac:dyDescent="0.3">
      <c r="P7840"/>
      <c r="AA7840"/>
    </row>
    <row r="7841" spans="16:27" x14ac:dyDescent="0.3">
      <c r="P7841"/>
      <c r="AA7841"/>
    </row>
    <row r="7842" spans="16:27" x14ac:dyDescent="0.3">
      <c r="P7842"/>
      <c r="AA7842"/>
    </row>
    <row r="7843" spans="16:27" x14ac:dyDescent="0.3">
      <c r="P7843"/>
      <c r="AA7843"/>
    </row>
    <row r="7844" spans="16:27" x14ac:dyDescent="0.3">
      <c r="P7844"/>
      <c r="AA7844"/>
    </row>
    <row r="7845" spans="16:27" x14ac:dyDescent="0.3">
      <c r="P7845"/>
      <c r="AA7845"/>
    </row>
    <row r="7846" spans="16:27" x14ac:dyDescent="0.3">
      <c r="P7846"/>
      <c r="AA7846"/>
    </row>
    <row r="7847" spans="16:27" x14ac:dyDescent="0.3">
      <c r="P7847"/>
      <c r="AA7847"/>
    </row>
    <row r="7848" spans="16:27" x14ac:dyDescent="0.3">
      <c r="P7848"/>
      <c r="AA7848"/>
    </row>
    <row r="7849" spans="16:27" x14ac:dyDescent="0.3">
      <c r="P7849"/>
      <c r="AA7849"/>
    </row>
    <row r="7850" spans="16:27" x14ac:dyDescent="0.3">
      <c r="P7850"/>
      <c r="AA7850"/>
    </row>
    <row r="7851" spans="16:27" x14ac:dyDescent="0.3">
      <c r="P7851"/>
      <c r="AA7851"/>
    </row>
    <row r="7852" spans="16:27" x14ac:dyDescent="0.3">
      <c r="P7852"/>
      <c r="AA7852"/>
    </row>
    <row r="7853" spans="16:27" x14ac:dyDescent="0.3">
      <c r="P7853"/>
      <c r="AA7853"/>
    </row>
    <row r="7854" spans="16:27" x14ac:dyDescent="0.3">
      <c r="P7854"/>
      <c r="AA7854"/>
    </row>
    <row r="7855" spans="16:27" x14ac:dyDescent="0.3">
      <c r="P7855"/>
      <c r="AA7855"/>
    </row>
    <row r="7856" spans="16:27" x14ac:dyDescent="0.3">
      <c r="P7856"/>
      <c r="AA7856"/>
    </row>
    <row r="7857" spans="16:27" x14ac:dyDescent="0.3">
      <c r="P7857"/>
      <c r="AA7857"/>
    </row>
    <row r="7858" spans="16:27" x14ac:dyDescent="0.3">
      <c r="P7858"/>
      <c r="AA7858"/>
    </row>
    <row r="7859" spans="16:27" x14ac:dyDescent="0.3">
      <c r="P7859"/>
      <c r="AA7859"/>
    </row>
    <row r="7860" spans="16:27" x14ac:dyDescent="0.3">
      <c r="P7860"/>
      <c r="AA7860"/>
    </row>
    <row r="7861" spans="16:27" x14ac:dyDescent="0.3">
      <c r="P7861"/>
      <c r="AA7861"/>
    </row>
    <row r="7862" spans="16:27" x14ac:dyDescent="0.3">
      <c r="P7862"/>
      <c r="AA7862"/>
    </row>
    <row r="7863" spans="16:27" x14ac:dyDescent="0.3">
      <c r="P7863"/>
      <c r="AA7863"/>
    </row>
    <row r="7864" spans="16:27" x14ac:dyDescent="0.3">
      <c r="P7864"/>
      <c r="AA7864"/>
    </row>
    <row r="7865" spans="16:27" x14ac:dyDescent="0.3">
      <c r="P7865"/>
      <c r="AA7865"/>
    </row>
    <row r="7866" spans="16:27" x14ac:dyDescent="0.3">
      <c r="P7866"/>
      <c r="AA7866"/>
    </row>
    <row r="7867" spans="16:27" x14ac:dyDescent="0.3">
      <c r="P7867"/>
      <c r="AA7867"/>
    </row>
    <row r="7868" spans="16:27" x14ac:dyDescent="0.3">
      <c r="P7868"/>
      <c r="AA7868"/>
    </row>
    <row r="7869" spans="16:27" x14ac:dyDescent="0.3">
      <c r="P7869"/>
      <c r="AA7869"/>
    </row>
    <row r="7870" spans="16:27" x14ac:dyDescent="0.3">
      <c r="P7870"/>
      <c r="AA7870"/>
    </row>
    <row r="7871" spans="16:27" x14ac:dyDescent="0.3">
      <c r="P7871"/>
      <c r="AA7871"/>
    </row>
    <row r="7872" spans="16:27" x14ac:dyDescent="0.3">
      <c r="P7872"/>
      <c r="AA7872"/>
    </row>
    <row r="7873" spans="16:27" x14ac:dyDescent="0.3">
      <c r="P7873"/>
      <c r="AA7873"/>
    </row>
    <row r="7874" spans="16:27" x14ac:dyDescent="0.3">
      <c r="P7874"/>
      <c r="AA7874"/>
    </row>
    <row r="7875" spans="16:27" x14ac:dyDescent="0.3">
      <c r="P7875"/>
      <c r="AA7875"/>
    </row>
    <row r="7876" spans="16:27" x14ac:dyDescent="0.3">
      <c r="P7876"/>
      <c r="AA7876"/>
    </row>
    <row r="7877" spans="16:27" x14ac:dyDescent="0.3">
      <c r="P7877"/>
      <c r="AA7877"/>
    </row>
    <row r="7878" spans="16:27" x14ac:dyDescent="0.3">
      <c r="P7878"/>
      <c r="AA7878"/>
    </row>
    <row r="7879" spans="16:27" x14ac:dyDescent="0.3">
      <c r="P7879"/>
      <c r="AA7879"/>
    </row>
    <row r="7880" spans="16:27" x14ac:dyDescent="0.3">
      <c r="P7880"/>
      <c r="AA7880"/>
    </row>
    <row r="7881" spans="16:27" x14ac:dyDescent="0.3">
      <c r="P7881"/>
      <c r="AA7881"/>
    </row>
    <row r="7882" spans="16:27" x14ac:dyDescent="0.3">
      <c r="P7882"/>
      <c r="AA7882"/>
    </row>
    <row r="7883" spans="16:27" x14ac:dyDescent="0.3">
      <c r="P7883"/>
      <c r="AA7883"/>
    </row>
    <row r="7884" spans="16:27" x14ac:dyDescent="0.3">
      <c r="P7884"/>
      <c r="AA7884"/>
    </row>
    <row r="7885" spans="16:27" x14ac:dyDescent="0.3">
      <c r="P7885"/>
      <c r="AA7885"/>
    </row>
    <row r="7886" spans="16:27" x14ac:dyDescent="0.3">
      <c r="P7886"/>
      <c r="AA7886"/>
    </row>
    <row r="7887" spans="16:27" x14ac:dyDescent="0.3">
      <c r="P7887"/>
      <c r="AA7887"/>
    </row>
    <row r="7888" spans="16:27" x14ac:dyDescent="0.3">
      <c r="P7888"/>
      <c r="AA7888"/>
    </row>
    <row r="7889" spans="16:27" x14ac:dyDescent="0.3">
      <c r="P7889"/>
      <c r="AA7889"/>
    </row>
    <row r="7890" spans="16:27" x14ac:dyDescent="0.3">
      <c r="P7890"/>
      <c r="AA7890"/>
    </row>
    <row r="7891" spans="16:27" x14ac:dyDescent="0.3">
      <c r="P7891"/>
      <c r="AA7891"/>
    </row>
    <row r="7892" spans="16:27" x14ac:dyDescent="0.3">
      <c r="P7892"/>
      <c r="AA7892"/>
    </row>
    <row r="7893" spans="16:27" x14ac:dyDescent="0.3">
      <c r="P7893"/>
      <c r="AA7893"/>
    </row>
    <row r="7894" spans="16:27" x14ac:dyDescent="0.3">
      <c r="P7894"/>
      <c r="AA7894"/>
    </row>
    <row r="7895" spans="16:27" x14ac:dyDescent="0.3">
      <c r="P7895"/>
      <c r="AA7895"/>
    </row>
    <row r="7896" spans="16:27" x14ac:dyDescent="0.3">
      <c r="P7896"/>
      <c r="AA7896"/>
    </row>
    <row r="7897" spans="16:27" x14ac:dyDescent="0.3">
      <c r="P7897"/>
      <c r="AA7897"/>
    </row>
    <row r="7898" spans="16:27" x14ac:dyDescent="0.3">
      <c r="P7898"/>
      <c r="AA7898"/>
    </row>
    <row r="7899" spans="16:27" x14ac:dyDescent="0.3">
      <c r="P7899"/>
      <c r="AA7899"/>
    </row>
    <row r="7900" spans="16:27" x14ac:dyDescent="0.3">
      <c r="P7900"/>
      <c r="AA7900"/>
    </row>
    <row r="7901" spans="16:27" x14ac:dyDescent="0.3">
      <c r="P7901"/>
      <c r="AA7901"/>
    </row>
    <row r="7902" spans="16:27" x14ac:dyDescent="0.3">
      <c r="P7902"/>
      <c r="AA7902"/>
    </row>
    <row r="7903" spans="16:27" x14ac:dyDescent="0.3">
      <c r="P7903"/>
      <c r="AA7903"/>
    </row>
    <row r="7904" spans="16:27" x14ac:dyDescent="0.3">
      <c r="P7904"/>
      <c r="AA7904"/>
    </row>
    <row r="7905" spans="16:27" x14ac:dyDescent="0.3">
      <c r="P7905"/>
      <c r="AA7905"/>
    </row>
    <row r="7906" spans="16:27" x14ac:dyDescent="0.3">
      <c r="P7906"/>
      <c r="AA7906"/>
    </row>
    <row r="7907" spans="16:27" x14ac:dyDescent="0.3">
      <c r="P7907"/>
      <c r="AA7907"/>
    </row>
    <row r="7908" spans="16:27" x14ac:dyDescent="0.3">
      <c r="P7908"/>
      <c r="AA7908"/>
    </row>
    <row r="7909" spans="16:27" x14ac:dyDescent="0.3">
      <c r="P7909"/>
      <c r="AA7909"/>
    </row>
    <row r="7910" spans="16:27" x14ac:dyDescent="0.3">
      <c r="P7910"/>
      <c r="AA7910"/>
    </row>
    <row r="7911" spans="16:27" x14ac:dyDescent="0.3">
      <c r="P7911"/>
      <c r="AA7911"/>
    </row>
    <row r="7912" spans="16:27" x14ac:dyDescent="0.3">
      <c r="P7912"/>
      <c r="AA7912"/>
    </row>
    <row r="7913" spans="16:27" x14ac:dyDescent="0.3">
      <c r="P7913"/>
      <c r="AA7913"/>
    </row>
    <row r="7914" spans="16:27" x14ac:dyDescent="0.3">
      <c r="P7914"/>
      <c r="AA7914"/>
    </row>
    <row r="7915" spans="16:27" x14ac:dyDescent="0.3">
      <c r="P7915"/>
      <c r="AA7915"/>
    </row>
    <row r="7916" spans="16:27" x14ac:dyDescent="0.3">
      <c r="P7916"/>
      <c r="AA7916"/>
    </row>
    <row r="7917" spans="16:27" x14ac:dyDescent="0.3">
      <c r="P7917"/>
      <c r="AA7917"/>
    </row>
    <row r="7918" spans="16:27" x14ac:dyDescent="0.3">
      <c r="P7918"/>
      <c r="AA7918"/>
    </row>
    <row r="7919" spans="16:27" x14ac:dyDescent="0.3">
      <c r="P7919"/>
      <c r="AA7919"/>
    </row>
    <row r="7920" spans="16:27" x14ac:dyDescent="0.3">
      <c r="P7920"/>
      <c r="AA7920"/>
    </row>
    <row r="7921" spans="16:27" x14ac:dyDescent="0.3">
      <c r="P7921"/>
      <c r="AA7921"/>
    </row>
    <row r="7922" spans="16:27" x14ac:dyDescent="0.3">
      <c r="P7922"/>
      <c r="AA7922"/>
    </row>
    <row r="7923" spans="16:27" x14ac:dyDescent="0.3">
      <c r="P7923"/>
      <c r="AA7923"/>
    </row>
    <row r="7924" spans="16:27" x14ac:dyDescent="0.3">
      <c r="P7924"/>
      <c r="AA7924"/>
    </row>
    <row r="7925" spans="16:27" x14ac:dyDescent="0.3">
      <c r="P7925"/>
      <c r="AA7925"/>
    </row>
    <row r="7926" spans="16:27" x14ac:dyDescent="0.3">
      <c r="P7926"/>
      <c r="AA7926"/>
    </row>
    <row r="7927" spans="16:27" x14ac:dyDescent="0.3">
      <c r="P7927"/>
      <c r="AA7927"/>
    </row>
    <row r="7928" spans="16:27" x14ac:dyDescent="0.3">
      <c r="P7928"/>
      <c r="AA7928"/>
    </row>
    <row r="7929" spans="16:27" x14ac:dyDescent="0.3">
      <c r="P7929"/>
      <c r="AA7929"/>
    </row>
    <row r="7930" spans="16:27" x14ac:dyDescent="0.3">
      <c r="P7930"/>
      <c r="AA7930"/>
    </row>
    <row r="7931" spans="16:27" x14ac:dyDescent="0.3">
      <c r="P7931"/>
      <c r="AA7931"/>
    </row>
    <row r="7932" spans="16:27" x14ac:dyDescent="0.3">
      <c r="P7932"/>
      <c r="AA7932"/>
    </row>
    <row r="7933" spans="16:27" x14ac:dyDescent="0.3">
      <c r="P7933"/>
      <c r="AA7933"/>
    </row>
    <row r="7934" spans="16:27" x14ac:dyDescent="0.3">
      <c r="P7934"/>
      <c r="AA7934"/>
    </row>
    <row r="7935" spans="16:27" x14ac:dyDescent="0.3">
      <c r="P7935"/>
      <c r="AA7935"/>
    </row>
    <row r="7936" spans="16:27" x14ac:dyDescent="0.3">
      <c r="P7936"/>
      <c r="AA7936"/>
    </row>
    <row r="7937" spans="16:27" x14ac:dyDescent="0.3">
      <c r="P7937"/>
      <c r="AA7937"/>
    </row>
    <row r="7938" spans="16:27" x14ac:dyDescent="0.3">
      <c r="P7938"/>
      <c r="AA7938"/>
    </row>
    <row r="7939" spans="16:27" x14ac:dyDescent="0.3">
      <c r="P7939"/>
      <c r="AA7939"/>
    </row>
    <row r="7940" spans="16:27" x14ac:dyDescent="0.3">
      <c r="P7940"/>
      <c r="AA7940"/>
    </row>
    <row r="7941" spans="16:27" x14ac:dyDescent="0.3">
      <c r="P7941"/>
      <c r="AA7941"/>
    </row>
    <row r="7942" spans="16:27" x14ac:dyDescent="0.3">
      <c r="P7942"/>
      <c r="AA7942"/>
    </row>
    <row r="7943" spans="16:27" x14ac:dyDescent="0.3">
      <c r="P7943"/>
      <c r="AA7943"/>
    </row>
    <row r="7944" spans="16:27" x14ac:dyDescent="0.3">
      <c r="P7944"/>
      <c r="AA7944"/>
    </row>
    <row r="7945" spans="16:27" x14ac:dyDescent="0.3">
      <c r="P7945"/>
      <c r="AA7945"/>
    </row>
    <row r="7946" spans="16:27" x14ac:dyDescent="0.3">
      <c r="P7946"/>
      <c r="AA7946"/>
    </row>
    <row r="7947" spans="16:27" x14ac:dyDescent="0.3">
      <c r="P7947"/>
      <c r="AA7947"/>
    </row>
    <row r="7948" spans="16:27" x14ac:dyDescent="0.3">
      <c r="P7948"/>
      <c r="AA7948"/>
    </row>
    <row r="7949" spans="16:27" x14ac:dyDescent="0.3">
      <c r="P7949"/>
      <c r="AA7949"/>
    </row>
    <row r="7950" spans="16:27" x14ac:dyDescent="0.3">
      <c r="P7950"/>
      <c r="AA7950"/>
    </row>
    <row r="7951" spans="16:27" x14ac:dyDescent="0.3">
      <c r="P7951"/>
      <c r="AA7951"/>
    </row>
    <row r="7952" spans="16:27" x14ac:dyDescent="0.3">
      <c r="P7952"/>
      <c r="AA7952"/>
    </row>
    <row r="7953" spans="16:27" x14ac:dyDescent="0.3">
      <c r="P7953"/>
      <c r="AA7953"/>
    </row>
    <row r="7954" spans="16:27" x14ac:dyDescent="0.3">
      <c r="P7954"/>
      <c r="AA7954"/>
    </row>
    <row r="7955" spans="16:27" x14ac:dyDescent="0.3">
      <c r="P7955"/>
      <c r="AA7955"/>
    </row>
    <row r="7956" spans="16:27" x14ac:dyDescent="0.3">
      <c r="P7956"/>
      <c r="AA7956"/>
    </row>
    <row r="7957" spans="16:27" x14ac:dyDescent="0.3">
      <c r="P7957"/>
      <c r="AA7957"/>
    </row>
    <row r="7958" spans="16:27" x14ac:dyDescent="0.3">
      <c r="P7958"/>
      <c r="AA7958"/>
    </row>
    <row r="7959" spans="16:27" x14ac:dyDescent="0.3">
      <c r="P7959"/>
      <c r="AA7959"/>
    </row>
    <row r="7960" spans="16:27" x14ac:dyDescent="0.3">
      <c r="P7960"/>
      <c r="AA7960"/>
    </row>
    <row r="7961" spans="16:27" x14ac:dyDescent="0.3">
      <c r="P7961"/>
      <c r="AA7961"/>
    </row>
    <row r="7962" spans="16:27" x14ac:dyDescent="0.3">
      <c r="P7962"/>
      <c r="AA7962"/>
    </row>
    <row r="7963" spans="16:27" x14ac:dyDescent="0.3">
      <c r="P7963"/>
      <c r="AA7963"/>
    </row>
    <row r="7964" spans="16:27" x14ac:dyDescent="0.3">
      <c r="P7964"/>
      <c r="AA7964"/>
    </row>
    <row r="7965" spans="16:27" x14ac:dyDescent="0.3">
      <c r="P7965"/>
      <c r="AA7965"/>
    </row>
    <row r="7966" spans="16:27" x14ac:dyDescent="0.3">
      <c r="P7966"/>
      <c r="AA7966"/>
    </row>
    <row r="7967" spans="16:27" x14ac:dyDescent="0.3">
      <c r="P7967"/>
      <c r="AA7967"/>
    </row>
    <row r="7968" spans="16:27" x14ac:dyDescent="0.3">
      <c r="P7968"/>
      <c r="AA7968"/>
    </row>
    <row r="7969" spans="16:27" x14ac:dyDescent="0.3">
      <c r="P7969"/>
      <c r="AA7969"/>
    </row>
    <row r="7970" spans="16:27" x14ac:dyDescent="0.3">
      <c r="P7970"/>
      <c r="AA7970"/>
    </row>
    <row r="7971" spans="16:27" x14ac:dyDescent="0.3">
      <c r="P7971"/>
      <c r="AA7971"/>
    </row>
    <row r="7972" spans="16:27" x14ac:dyDescent="0.3">
      <c r="P7972"/>
      <c r="AA7972"/>
    </row>
    <row r="7973" spans="16:27" x14ac:dyDescent="0.3">
      <c r="P7973"/>
      <c r="AA7973"/>
    </row>
    <row r="7974" spans="16:27" x14ac:dyDescent="0.3">
      <c r="P7974"/>
      <c r="AA7974"/>
    </row>
    <row r="7975" spans="16:27" x14ac:dyDescent="0.3">
      <c r="P7975"/>
      <c r="AA7975"/>
    </row>
    <row r="7976" spans="16:27" x14ac:dyDescent="0.3">
      <c r="P7976"/>
      <c r="AA7976"/>
    </row>
    <row r="7977" spans="16:27" x14ac:dyDescent="0.3">
      <c r="P7977"/>
      <c r="AA7977"/>
    </row>
    <row r="7978" spans="16:27" x14ac:dyDescent="0.3">
      <c r="P7978"/>
      <c r="AA7978"/>
    </row>
    <row r="7979" spans="16:27" x14ac:dyDescent="0.3">
      <c r="P7979"/>
      <c r="AA7979"/>
    </row>
    <row r="7980" spans="16:27" x14ac:dyDescent="0.3">
      <c r="P7980"/>
      <c r="AA7980"/>
    </row>
    <row r="7981" spans="16:27" x14ac:dyDescent="0.3">
      <c r="P7981"/>
      <c r="AA7981"/>
    </row>
    <row r="7982" spans="16:27" x14ac:dyDescent="0.3">
      <c r="P7982"/>
      <c r="AA7982"/>
    </row>
    <row r="7983" spans="16:27" x14ac:dyDescent="0.3">
      <c r="P7983"/>
      <c r="AA7983"/>
    </row>
    <row r="7984" spans="16:27" x14ac:dyDescent="0.3">
      <c r="P7984"/>
      <c r="AA7984"/>
    </row>
    <row r="7985" spans="16:27" x14ac:dyDescent="0.3">
      <c r="P7985"/>
      <c r="AA7985"/>
    </row>
    <row r="7986" spans="16:27" x14ac:dyDescent="0.3">
      <c r="P7986"/>
      <c r="AA7986"/>
    </row>
    <row r="7987" spans="16:27" x14ac:dyDescent="0.3">
      <c r="P7987"/>
      <c r="AA7987"/>
    </row>
    <row r="7988" spans="16:27" x14ac:dyDescent="0.3">
      <c r="P7988"/>
      <c r="AA7988"/>
    </row>
    <row r="7989" spans="16:27" x14ac:dyDescent="0.3">
      <c r="P7989"/>
      <c r="AA7989"/>
    </row>
    <row r="7990" spans="16:27" x14ac:dyDescent="0.3">
      <c r="P7990"/>
      <c r="AA7990"/>
    </row>
    <row r="7991" spans="16:27" x14ac:dyDescent="0.3">
      <c r="P7991"/>
      <c r="AA7991"/>
    </row>
    <row r="7992" spans="16:27" x14ac:dyDescent="0.3">
      <c r="P7992"/>
      <c r="AA7992"/>
    </row>
    <row r="7993" spans="16:27" x14ac:dyDescent="0.3">
      <c r="P7993"/>
      <c r="AA7993"/>
    </row>
    <row r="7994" spans="16:27" x14ac:dyDescent="0.3">
      <c r="P7994"/>
      <c r="AA7994"/>
    </row>
    <row r="7995" spans="16:27" x14ac:dyDescent="0.3">
      <c r="P7995"/>
      <c r="AA7995"/>
    </row>
    <row r="7996" spans="16:27" x14ac:dyDescent="0.3">
      <c r="P7996"/>
      <c r="AA7996"/>
    </row>
    <row r="7997" spans="16:27" x14ac:dyDescent="0.3">
      <c r="P7997"/>
      <c r="AA7997"/>
    </row>
    <row r="7998" spans="16:27" x14ac:dyDescent="0.3">
      <c r="P7998"/>
      <c r="AA7998"/>
    </row>
    <row r="7999" spans="16:27" x14ac:dyDescent="0.3">
      <c r="P7999"/>
      <c r="AA7999"/>
    </row>
    <row r="8000" spans="16:27" x14ac:dyDescent="0.3">
      <c r="P8000"/>
      <c r="AA8000"/>
    </row>
    <row r="8001" spans="16:27" x14ac:dyDescent="0.3">
      <c r="P8001"/>
      <c r="AA8001"/>
    </row>
    <row r="8002" spans="16:27" x14ac:dyDescent="0.3">
      <c r="P8002"/>
      <c r="AA8002"/>
    </row>
    <row r="8003" spans="16:27" x14ac:dyDescent="0.3">
      <c r="P8003"/>
      <c r="AA8003"/>
    </row>
    <row r="8004" spans="16:27" x14ac:dyDescent="0.3">
      <c r="P8004"/>
      <c r="AA8004"/>
    </row>
    <row r="8005" spans="16:27" x14ac:dyDescent="0.3">
      <c r="P8005"/>
      <c r="AA8005"/>
    </row>
    <row r="8006" spans="16:27" x14ac:dyDescent="0.3">
      <c r="P8006"/>
      <c r="AA8006"/>
    </row>
    <row r="8007" spans="16:27" x14ac:dyDescent="0.3">
      <c r="P8007"/>
      <c r="AA8007"/>
    </row>
    <row r="8008" spans="16:27" x14ac:dyDescent="0.3">
      <c r="P8008"/>
      <c r="AA8008"/>
    </row>
    <row r="8009" spans="16:27" x14ac:dyDescent="0.3">
      <c r="P8009"/>
      <c r="AA8009"/>
    </row>
    <row r="8010" spans="16:27" x14ac:dyDescent="0.3">
      <c r="P8010"/>
      <c r="AA8010"/>
    </row>
    <row r="8011" spans="16:27" x14ac:dyDescent="0.3">
      <c r="P8011"/>
      <c r="AA8011"/>
    </row>
    <row r="8012" spans="16:27" x14ac:dyDescent="0.3">
      <c r="P8012"/>
      <c r="AA8012"/>
    </row>
    <row r="8013" spans="16:27" x14ac:dyDescent="0.3">
      <c r="P8013"/>
      <c r="AA8013"/>
    </row>
    <row r="8014" spans="16:27" x14ac:dyDescent="0.3">
      <c r="P8014"/>
      <c r="AA8014"/>
    </row>
    <row r="8015" spans="16:27" x14ac:dyDescent="0.3">
      <c r="P8015"/>
      <c r="AA8015"/>
    </row>
    <row r="8016" spans="16:27" x14ac:dyDescent="0.3">
      <c r="P8016"/>
      <c r="AA8016"/>
    </row>
    <row r="8017" spans="16:27" x14ac:dyDescent="0.3">
      <c r="P8017"/>
      <c r="AA8017"/>
    </row>
    <row r="8018" spans="16:27" x14ac:dyDescent="0.3">
      <c r="P8018"/>
      <c r="AA8018"/>
    </row>
    <row r="8019" spans="16:27" x14ac:dyDescent="0.3">
      <c r="P8019"/>
      <c r="AA8019"/>
    </row>
    <row r="8020" spans="16:27" x14ac:dyDescent="0.3">
      <c r="P8020"/>
      <c r="AA8020"/>
    </row>
    <row r="8021" spans="16:27" x14ac:dyDescent="0.3">
      <c r="P8021"/>
      <c r="AA8021"/>
    </row>
    <row r="8022" spans="16:27" x14ac:dyDescent="0.3">
      <c r="P8022"/>
      <c r="AA8022"/>
    </row>
    <row r="8023" spans="16:27" x14ac:dyDescent="0.3">
      <c r="P8023"/>
      <c r="AA8023"/>
    </row>
    <row r="8024" spans="16:27" x14ac:dyDescent="0.3">
      <c r="P8024"/>
      <c r="AA8024"/>
    </row>
    <row r="8025" spans="16:27" x14ac:dyDescent="0.3">
      <c r="P8025"/>
      <c r="AA8025"/>
    </row>
    <row r="8026" spans="16:27" x14ac:dyDescent="0.3">
      <c r="P8026"/>
      <c r="AA8026"/>
    </row>
    <row r="8027" spans="16:27" x14ac:dyDescent="0.3">
      <c r="P8027"/>
      <c r="AA8027"/>
    </row>
    <row r="8028" spans="16:27" x14ac:dyDescent="0.3">
      <c r="P8028"/>
      <c r="AA8028"/>
    </row>
    <row r="8029" spans="16:27" x14ac:dyDescent="0.3">
      <c r="P8029"/>
      <c r="AA8029"/>
    </row>
    <row r="8030" spans="16:27" x14ac:dyDescent="0.3">
      <c r="P8030"/>
      <c r="AA8030"/>
    </row>
    <row r="8031" spans="16:27" x14ac:dyDescent="0.3">
      <c r="P8031"/>
      <c r="AA8031"/>
    </row>
    <row r="8032" spans="16:27" x14ac:dyDescent="0.3">
      <c r="P8032"/>
      <c r="AA8032"/>
    </row>
    <row r="8033" spans="16:27" x14ac:dyDescent="0.3">
      <c r="P8033"/>
      <c r="AA8033"/>
    </row>
    <row r="8034" spans="16:27" x14ac:dyDescent="0.3">
      <c r="P8034"/>
      <c r="AA8034"/>
    </row>
    <row r="8035" spans="16:27" x14ac:dyDescent="0.3">
      <c r="P8035"/>
      <c r="AA8035"/>
    </row>
    <row r="8036" spans="16:27" x14ac:dyDescent="0.3">
      <c r="P8036"/>
      <c r="AA8036"/>
    </row>
    <row r="8037" spans="16:27" x14ac:dyDescent="0.3">
      <c r="P8037"/>
      <c r="AA8037"/>
    </row>
    <row r="8038" spans="16:27" x14ac:dyDescent="0.3">
      <c r="P8038"/>
      <c r="AA8038"/>
    </row>
    <row r="8039" spans="16:27" x14ac:dyDescent="0.3">
      <c r="P8039"/>
      <c r="AA8039"/>
    </row>
    <row r="8040" spans="16:27" x14ac:dyDescent="0.3">
      <c r="P8040"/>
      <c r="AA8040"/>
    </row>
    <row r="8041" spans="16:27" x14ac:dyDescent="0.3">
      <c r="P8041"/>
      <c r="AA8041"/>
    </row>
    <row r="8042" spans="16:27" x14ac:dyDescent="0.3">
      <c r="P8042"/>
      <c r="AA8042"/>
    </row>
    <row r="8043" spans="16:27" x14ac:dyDescent="0.3">
      <c r="P8043"/>
      <c r="AA8043"/>
    </row>
    <row r="8044" spans="16:27" x14ac:dyDescent="0.3">
      <c r="P8044"/>
      <c r="AA8044"/>
    </row>
    <row r="8045" spans="16:27" x14ac:dyDescent="0.3">
      <c r="P8045"/>
      <c r="AA8045"/>
    </row>
    <row r="8046" spans="16:27" x14ac:dyDescent="0.3">
      <c r="P8046"/>
      <c r="AA8046"/>
    </row>
    <row r="8047" spans="16:27" x14ac:dyDescent="0.3">
      <c r="P8047"/>
      <c r="AA8047"/>
    </row>
    <row r="8048" spans="16:27" x14ac:dyDescent="0.3">
      <c r="P8048"/>
      <c r="AA8048"/>
    </row>
    <row r="8049" spans="16:27" x14ac:dyDescent="0.3">
      <c r="P8049"/>
      <c r="AA8049"/>
    </row>
    <row r="8050" spans="16:27" x14ac:dyDescent="0.3">
      <c r="P8050"/>
      <c r="AA8050"/>
    </row>
    <row r="8051" spans="16:27" x14ac:dyDescent="0.3">
      <c r="P8051"/>
      <c r="AA8051"/>
    </row>
    <row r="8052" spans="16:27" x14ac:dyDescent="0.3">
      <c r="P8052"/>
      <c r="AA8052"/>
    </row>
    <row r="8053" spans="16:27" x14ac:dyDescent="0.3">
      <c r="P8053"/>
      <c r="AA8053"/>
    </row>
    <row r="8054" spans="16:27" x14ac:dyDescent="0.3">
      <c r="P8054"/>
      <c r="AA8054"/>
    </row>
    <row r="8055" spans="16:27" x14ac:dyDescent="0.3">
      <c r="P8055"/>
      <c r="AA8055"/>
    </row>
    <row r="8056" spans="16:27" x14ac:dyDescent="0.3">
      <c r="P8056"/>
      <c r="AA8056"/>
    </row>
    <row r="8057" spans="16:27" x14ac:dyDescent="0.3">
      <c r="P8057"/>
      <c r="AA8057"/>
    </row>
    <row r="8058" spans="16:27" x14ac:dyDescent="0.3">
      <c r="P8058"/>
      <c r="AA8058"/>
    </row>
    <row r="8059" spans="16:27" x14ac:dyDescent="0.3">
      <c r="P8059"/>
      <c r="AA8059"/>
    </row>
    <row r="8060" spans="16:27" x14ac:dyDescent="0.3">
      <c r="P8060"/>
      <c r="AA8060"/>
    </row>
    <row r="8061" spans="16:27" x14ac:dyDescent="0.3">
      <c r="P8061"/>
      <c r="AA8061"/>
    </row>
    <row r="8062" spans="16:27" x14ac:dyDescent="0.3">
      <c r="P8062"/>
      <c r="AA8062"/>
    </row>
    <row r="8063" spans="16:27" x14ac:dyDescent="0.3">
      <c r="P8063"/>
      <c r="AA8063"/>
    </row>
    <row r="8064" spans="16:27" x14ac:dyDescent="0.3">
      <c r="P8064"/>
      <c r="AA8064"/>
    </row>
    <row r="8065" spans="16:27" x14ac:dyDescent="0.3">
      <c r="P8065"/>
      <c r="AA8065"/>
    </row>
    <row r="8066" spans="16:27" x14ac:dyDescent="0.3">
      <c r="P8066"/>
      <c r="AA8066"/>
    </row>
    <row r="8067" spans="16:27" x14ac:dyDescent="0.3">
      <c r="P8067"/>
      <c r="AA8067"/>
    </row>
    <row r="8068" spans="16:27" x14ac:dyDescent="0.3">
      <c r="P8068"/>
      <c r="AA8068"/>
    </row>
    <row r="8069" spans="16:27" x14ac:dyDescent="0.3">
      <c r="P8069"/>
      <c r="AA8069"/>
    </row>
    <row r="8070" spans="16:27" x14ac:dyDescent="0.3">
      <c r="P8070"/>
      <c r="AA8070"/>
    </row>
    <row r="8071" spans="16:27" x14ac:dyDescent="0.3">
      <c r="P8071"/>
      <c r="AA8071"/>
    </row>
    <row r="8072" spans="16:27" x14ac:dyDescent="0.3">
      <c r="P8072"/>
      <c r="AA8072"/>
    </row>
    <row r="8073" spans="16:27" x14ac:dyDescent="0.3">
      <c r="P8073"/>
      <c r="AA8073"/>
    </row>
    <row r="8074" spans="16:27" x14ac:dyDescent="0.3">
      <c r="P8074"/>
      <c r="AA8074"/>
    </row>
    <row r="8075" spans="16:27" x14ac:dyDescent="0.3">
      <c r="P8075"/>
      <c r="AA8075"/>
    </row>
    <row r="8076" spans="16:27" x14ac:dyDescent="0.3">
      <c r="P8076"/>
      <c r="AA8076"/>
    </row>
    <row r="8077" spans="16:27" x14ac:dyDescent="0.3">
      <c r="P8077"/>
      <c r="AA8077"/>
    </row>
    <row r="8078" spans="16:27" x14ac:dyDescent="0.3">
      <c r="P8078"/>
      <c r="AA8078"/>
    </row>
    <row r="8079" spans="16:27" x14ac:dyDescent="0.3">
      <c r="P8079"/>
      <c r="AA8079"/>
    </row>
    <row r="8080" spans="16:27" x14ac:dyDescent="0.3">
      <c r="P8080"/>
      <c r="AA8080"/>
    </row>
    <row r="8081" spans="16:27" x14ac:dyDescent="0.3">
      <c r="P8081"/>
      <c r="AA8081"/>
    </row>
    <row r="8082" spans="16:27" x14ac:dyDescent="0.3">
      <c r="P8082"/>
      <c r="AA8082"/>
    </row>
    <row r="8083" spans="16:27" x14ac:dyDescent="0.3">
      <c r="P8083"/>
      <c r="AA8083"/>
    </row>
    <row r="8084" spans="16:27" x14ac:dyDescent="0.3">
      <c r="P8084"/>
      <c r="AA8084"/>
    </row>
    <row r="8085" spans="16:27" x14ac:dyDescent="0.3">
      <c r="P8085"/>
      <c r="AA8085"/>
    </row>
    <row r="8086" spans="16:27" x14ac:dyDescent="0.3">
      <c r="P8086"/>
      <c r="AA8086"/>
    </row>
    <row r="8087" spans="16:27" x14ac:dyDescent="0.3">
      <c r="P8087"/>
      <c r="AA8087"/>
    </row>
    <row r="8088" spans="16:27" x14ac:dyDescent="0.3">
      <c r="P8088"/>
      <c r="AA8088"/>
    </row>
    <row r="8089" spans="16:27" x14ac:dyDescent="0.3">
      <c r="P8089"/>
      <c r="AA8089"/>
    </row>
    <row r="8090" spans="16:27" x14ac:dyDescent="0.3">
      <c r="P8090"/>
      <c r="AA8090"/>
    </row>
    <row r="8091" spans="16:27" x14ac:dyDescent="0.3">
      <c r="P8091"/>
      <c r="AA8091"/>
    </row>
    <row r="8092" spans="16:27" x14ac:dyDescent="0.3">
      <c r="P8092"/>
      <c r="AA8092"/>
    </row>
    <row r="8093" spans="16:27" x14ac:dyDescent="0.3">
      <c r="P8093"/>
      <c r="AA8093"/>
    </row>
    <row r="8094" spans="16:27" x14ac:dyDescent="0.3">
      <c r="P8094"/>
      <c r="AA8094"/>
    </row>
    <row r="8095" spans="16:27" x14ac:dyDescent="0.3">
      <c r="P8095"/>
      <c r="AA8095"/>
    </row>
    <row r="8096" spans="16:27" x14ac:dyDescent="0.3">
      <c r="P8096"/>
      <c r="AA8096"/>
    </row>
    <row r="8097" spans="16:27" x14ac:dyDescent="0.3">
      <c r="P8097"/>
      <c r="AA8097"/>
    </row>
    <row r="8098" spans="16:27" x14ac:dyDescent="0.3">
      <c r="P8098"/>
      <c r="AA8098"/>
    </row>
    <row r="8099" spans="16:27" x14ac:dyDescent="0.3">
      <c r="P8099"/>
      <c r="AA8099"/>
    </row>
    <row r="8100" spans="16:27" x14ac:dyDescent="0.3">
      <c r="P8100"/>
      <c r="AA8100"/>
    </row>
    <row r="8101" spans="16:27" x14ac:dyDescent="0.3">
      <c r="P8101"/>
      <c r="AA8101"/>
    </row>
    <row r="8102" spans="16:27" x14ac:dyDescent="0.3">
      <c r="P8102"/>
      <c r="AA8102"/>
    </row>
    <row r="8103" spans="16:27" x14ac:dyDescent="0.3">
      <c r="P8103"/>
      <c r="AA8103"/>
    </row>
    <row r="8104" spans="16:27" x14ac:dyDescent="0.3">
      <c r="P8104"/>
      <c r="AA8104"/>
    </row>
    <row r="8105" spans="16:27" x14ac:dyDescent="0.3">
      <c r="P8105"/>
      <c r="AA8105"/>
    </row>
    <row r="8106" spans="16:27" x14ac:dyDescent="0.3">
      <c r="P8106"/>
      <c r="AA8106"/>
    </row>
    <row r="8107" spans="16:27" x14ac:dyDescent="0.3">
      <c r="P8107"/>
      <c r="AA8107"/>
    </row>
    <row r="8108" spans="16:27" x14ac:dyDescent="0.3">
      <c r="P8108"/>
      <c r="AA8108"/>
    </row>
    <row r="8109" spans="16:27" x14ac:dyDescent="0.3">
      <c r="P8109"/>
      <c r="AA8109"/>
    </row>
    <row r="8110" spans="16:27" x14ac:dyDescent="0.3">
      <c r="P8110"/>
      <c r="AA8110"/>
    </row>
    <row r="8111" spans="16:27" x14ac:dyDescent="0.3">
      <c r="P8111"/>
      <c r="AA8111"/>
    </row>
    <row r="8112" spans="16:27" x14ac:dyDescent="0.3">
      <c r="P8112"/>
      <c r="AA8112"/>
    </row>
    <row r="8113" spans="16:27" x14ac:dyDescent="0.3">
      <c r="P8113"/>
      <c r="AA8113"/>
    </row>
    <row r="8114" spans="16:27" x14ac:dyDescent="0.3">
      <c r="P8114"/>
      <c r="AA8114"/>
    </row>
    <row r="8115" spans="16:27" x14ac:dyDescent="0.3">
      <c r="P8115"/>
      <c r="AA8115"/>
    </row>
    <row r="8116" spans="16:27" x14ac:dyDescent="0.3">
      <c r="P8116"/>
      <c r="AA8116"/>
    </row>
    <row r="8117" spans="16:27" x14ac:dyDescent="0.3">
      <c r="P8117"/>
      <c r="AA8117"/>
    </row>
    <row r="8118" spans="16:27" x14ac:dyDescent="0.3">
      <c r="P8118"/>
      <c r="AA8118"/>
    </row>
    <row r="8119" spans="16:27" x14ac:dyDescent="0.3">
      <c r="P8119"/>
      <c r="AA8119"/>
    </row>
    <row r="8120" spans="16:27" x14ac:dyDescent="0.3">
      <c r="P8120"/>
      <c r="AA8120"/>
    </row>
    <row r="8121" spans="16:27" x14ac:dyDescent="0.3">
      <c r="P8121"/>
      <c r="AA8121"/>
    </row>
    <row r="8122" spans="16:27" x14ac:dyDescent="0.3">
      <c r="P8122"/>
      <c r="AA8122"/>
    </row>
    <row r="8123" spans="16:27" x14ac:dyDescent="0.3">
      <c r="P8123"/>
      <c r="AA8123"/>
    </row>
    <row r="8124" spans="16:27" x14ac:dyDescent="0.3">
      <c r="P8124"/>
      <c r="AA8124"/>
    </row>
    <row r="8125" spans="16:27" x14ac:dyDescent="0.3">
      <c r="P8125"/>
      <c r="AA8125"/>
    </row>
    <row r="8126" spans="16:27" x14ac:dyDescent="0.3">
      <c r="P8126"/>
      <c r="AA8126"/>
    </row>
    <row r="8127" spans="16:27" x14ac:dyDescent="0.3">
      <c r="P8127"/>
      <c r="AA8127"/>
    </row>
    <row r="8128" spans="16:27" x14ac:dyDescent="0.3">
      <c r="P8128"/>
      <c r="AA8128"/>
    </row>
    <row r="8129" spans="16:27" x14ac:dyDescent="0.3">
      <c r="P8129"/>
      <c r="AA8129"/>
    </row>
    <row r="8130" spans="16:27" x14ac:dyDescent="0.3">
      <c r="P8130"/>
      <c r="AA8130"/>
    </row>
    <row r="8131" spans="16:27" x14ac:dyDescent="0.3">
      <c r="P8131"/>
      <c r="AA8131"/>
    </row>
    <row r="8132" spans="16:27" x14ac:dyDescent="0.3">
      <c r="P8132"/>
      <c r="AA8132"/>
    </row>
    <row r="8133" spans="16:27" x14ac:dyDescent="0.3">
      <c r="P8133"/>
      <c r="AA8133"/>
    </row>
    <row r="8134" spans="16:27" x14ac:dyDescent="0.3">
      <c r="P8134"/>
      <c r="AA8134"/>
    </row>
    <row r="8135" spans="16:27" x14ac:dyDescent="0.3">
      <c r="P8135"/>
      <c r="AA8135"/>
    </row>
    <row r="8136" spans="16:27" x14ac:dyDescent="0.3">
      <c r="P8136"/>
      <c r="AA8136"/>
    </row>
    <row r="8137" spans="16:27" x14ac:dyDescent="0.3">
      <c r="P8137"/>
      <c r="AA8137"/>
    </row>
    <row r="8138" spans="16:27" x14ac:dyDescent="0.3">
      <c r="P8138"/>
      <c r="AA8138"/>
    </row>
    <row r="8139" spans="16:27" x14ac:dyDescent="0.3">
      <c r="P8139"/>
      <c r="AA8139"/>
    </row>
    <row r="8140" spans="16:27" x14ac:dyDescent="0.3">
      <c r="P8140"/>
      <c r="AA8140"/>
    </row>
    <row r="8141" spans="16:27" x14ac:dyDescent="0.3">
      <c r="P8141"/>
      <c r="AA8141"/>
    </row>
    <row r="8142" spans="16:27" x14ac:dyDescent="0.3">
      <c r="P8142"/>
      <c r="AA8142"/>
    </row>
    <row r="8143" spans="16:27" x14ac:dyDescent="0.3">
      <c r="P8143"/>
      <c r="AA8143"/>
    </row>
    <row r="8144" spans="16:27" x14ac:dyDescent="0.3">
      <c r="P8144"/>
      <c r="AA8144"/>
    </row>
    <row r="8145" spans="16:27" x14ac:dyDescent="0.3">
      <c r="P8145"/>
      <c r="AA8145"/>
    </row>
    <row r="8146" spans="16:27" x14ac:dyDescent="0.3">
      <c r="P8146"/>
      <c r="AA8146"/>
    </row>
    <row r="8147" spans="16:27" x14ac:dyDescent="0.3">
      <c r="P8147"/>
      <c r="AA8147"/>
    </row>
    <row r="8148" spans="16:27" x14ac:dyDescent="0.3">
      <c r="P8148"/>
      <c r="AA8148"/>
    </row>
    <row r="8149" spans="16:27" x14ac:dyDescent="0.3">
      <c r="P8149"/>
      <c r="AA8149"/>
    </row>
    <row r="8150" spans="16:27" x14ac:dyDescent="0.3">
      <c r="P8150"/>
      <c r="AA8150"/>
    </row>
    <row r="8151" spans="16:27" x14ac:dyDescent="0.3">
      <c r="P8151"/>
      <c r="AA8151"/>
    </row>
    <row r="8152" spans="16:27" x14ac:dyDescent="0.3">
      <c r="P8152"/>
      <c r="AA8152"/>
    </row>
    <row r="8153" spans="16:27" x14ac:dyDescent="0.3">
      <c r="P8153"/>
      <c r="AA8153"/>
    </row>
    <row r="8154" spans="16:27" x14ac:dyDescent="0.3">
      <c r="P8154"/>
      <c r="AA8154"/>
    </row>
    <row r="8155" spans="16:27" x14ac:dyDescent="0.3">
      <c r="P8155"/>
      <c r="AA8155"/>
    </row>
    <row r="8156" spans="16:27" x14ac:dyDescent="0.3">
      <c r="P8156"/>
      <c r="AA8156"/>
    </row>
    <row r="8157" spans="16:27" x14ac:dyDescent="0.3">
      <c r="P8157"/>
      <c r="AA8157"/>
    </row>
    <row r="8158" spans="16:27" x14ac:dyDescent="0.3">
      <c r="P8158"/>
      <c r="AA8158"/>
    </row>
    <row r="8159" spans="16:27" x14ac:dyDescent="0.3">
      <c r="P8159"/>
      <c r="AA8159"/>
    </row>
    <row r="8160" spans="16:27" x14ac:dyDescent="0.3">
      <c r="P8160"/>
      <c r="AA8160"/>
    </row>
    <row r="8161" spans="16:27" x14ac:dyDescent="0.3">
      <c r="P8161"/>
      <c r="AA8161"/>
    </row>
    <row r="8162" spans="16:27" x14ac:dyDescent="0.3">
      <c r="P8162"/>
      <c r="AA8162"/>
    </row>
    <row r="8163" spans="16:27" x14ac:dyDescent="0.3">
      <c r="P8163"/>
      <c r="AA8163"/>
    </row>
    <row r="8164" spans="16:27" x14ac:dyDescent="0.3">
      <c r="P8164"/>
      <c r="AA8164"/>
    </row>
    <row r="8165" spans="16:27" x14ac:dyDescent="0.3">
      <c r="P8165"/>
      <c r="AA8165"/>
    </row>
    <row r="8166" spans="16:27" x14ac:dyDescent="0.3">
      <c r="P8166"/>
      <c r="AA8166"/>
    </row>
    <row r="8167" spans="16:27" x14ac:dyDescent="0.3">
      <c r="P8167"/>
      <c r="AA8167"/>
    </row>
    <row r="8168" spans="16:27" x14ac:dyDescent="0.3">
      <c r="P8168"/>
      <c r="AA8168"/>
    </row>
    <row r="8169" spans="16:27" x14ac:dyDescent="0.3">
      <c r="P8169"/>
      <c r="AA8169"/>
    </row>
    <row r="8170" spans="16:27" x14ac:dyDescent="0.3">
      <c r="P8170"/>
      <c r="AA8170"/>
    </row>
    <row r="8171" spans="16:27" x14ac:dyDescent="0.3">
      <c r="P8171"/>
      <c r="AA8171"/>
    </row>
    <row r="8172" spans="16:27" x14ac:dyDescent="0.3">
      <c r="P8172"/>
      <c r="AA8172"/>
    </row>
    <row r="8173" spans="16:27" x14ac:dyDescent="0.3">
      <c r="P8173"/>
      <c r="AA8173"/>
    </row>
    <row r="8174" spans="16:27" x14ac:dyDescent="0.3">
      <c r="P8174"/>
      <c r="AA8174"/>
    </row>
    <row r="8175" spans="16:27" x14ac:dyDescent="0.3">
      <c r="P8175"/>
      <c r="AA8175"/>
    </row>
    <row r="8176" spans="16:27" x14ac:dyDescent="0.3">
      <c r="P8176"/>
      <c r="AA8176"/>
    </row>
    <row r="8177" spans="16:27" x14ac:dyDescent="0.3">
      <c r="P8177"/>
      <c r="AA8177"/>
    </row>
    <row r="8178" spans="16:27" x14ac:dyDescent="0.3">
      <c r="P8178"/>
      <c r="AA8178"/>
    </row>
    <row r="8179" spans="16:27" x14ac:dyDescent="0.3">
      <c r="P8179"/>
      <c r="AA8179"/>
    </row>
    <row r="8180" spans="16:27" x14ac:dyDescent="0.3">
      <c r="P8180"/>
      <c r="AA8180"/>
    </row>
    <row r="8181" spans="16:27" x14ac:dyDescent="0.3">
      <c r="P8181"/>
      <c r="AA8181"/>
    </row>
    <row r="8182" spans="16:27" x14ac:dyDescent="0.3">
      <c r="P8182"/>
      <c r="AA8182"/>
    </row>
    <row r="8183" spans="16:27" x14ac:dyDescent="0.3">
      <c r="P8183"/>
      <c r="AA8183"/>
    </row>
    <row r="8184" spans="16:27" x14ac:dyDescent="0.3">
      <c r="P8184"/>
      <c r="AA8184"/>
    </row>
    <row r="8185" spans="16:27" x14ac:dyDescent="0.3">
      <c r="P8185"/>
      <c r="AA8185"/>
    </row>
    <row r="8186" spans="16:27" x14ac:dyDescent="0.3">
      <c r="P8186"/>
      <c r="AA8186"/>
    </row>
    <row r="8187" spans="16:27" x14ac:dyDescent="0.3">
      <c r="P8187"/>
      <c r="AA8187"/>
    </row>
    <row r="8188" spans="16:27" x14ac:dyDescent="0.3">
      <c r="P8188"/>
      <c r="AA8188"/>
    </row>
    <row r="8189" spans="16:27" x14ac:dyDescent="0.3">
      <c r="P8189"/>
      <c r="AA8189"/>
    </row>
    <row r="8190" spans="16:27" x14ac:dyDescent="0.3">
      <c r="P8190"/>
      <c r="AA8190"/>
    </row>
    <row r="8191" spans="16:27" x14ac:dyDescent="0.3">
      <c r="P8191"/>
      <c r="AA8191"/>
    </row>
    <row r="8192" spans="16:27" x14ac:dyDescent="0.3">
      <c r="P8192"/>
      <c r="AA8192"/>
    </row>
    <row r="8193" spans="16:27" x14ac:dyDescent="0.3">
      <c r="P8193"/>
      <c r="AA8193"/>
    </row>
    <row r="8194" spans="16:27" x14ac:dyDescent="0.3">
      <c r="P8194"/>
      <c r="AA8194"/>
    </row>
    <row r="8195" spans="16:27" x14ac:dyDescent="0.3">
      <c r="P8195"/>
      <c r="AA8195"/>
    </row>
    <row r="8196" spans="16:27" x14ac:dyDescent="0.3">
      <c r="P8196"/>
      <c r="AA8196"/>
    </row>
    <row r="8197" spans="16:27" x14ac:dyDescent="0.3">
      <c r="P8197"/>
      <c r="AA8197"/>
    </row>
    <row r="8198" spans="16:27" x14ac:dyDescent="0.3">
      <c r="P8198"/>
      <c r="AA8198"/>
    </row>
    <row r="8199" spans="16:27" x14ac:dyDescent="0.3">
      <c r="P8199"/>
      <c r="AA8199"/>
    </row>
    <row r="8200" spans="16:27" x14ac:dyDescent="0.3">
      <c r="P8200"/>
      <c r="AA8200"/>
    </row>
    <row r="8201" spans="16:27" x14ac:dyDescent="0.3">
      <c r="P8201"/>
      <c r="AA8201"/>
    </row>
    <row r="8202" spans="16:27" x14ac:dyDescent="0.3">
      <c r="P8202"/>
      <c r="AA8202"/>
    </row>
    <row r="8203" spans="16:27" x14ac:dyDescent="0.3">
      <c r="P8203"/>
      <c r="AA8203"/>
    </row>
    <row r="8204" spans="16:27" x14ac:dyDescent="0.3">
      <c r="P8204"/>
      <c r="AA8204"/>
    </row>
    <row r="8205" spans="16:27" x14ac:dyDescent="0.3">
      <c r="P8205"/>
      <c r="AA8205"/>
    </row>
    <row r="8206" spans="16:27" x14ac:dyDescent="0.3">
      <c r="P8206"/>
      <c r="AA8206"/>
    </row>
    <row r="8207" spans="16:27" x14ac:dyDescent="0.3">
      <c r="P8207"/>
      <c r="AA8207"/>
    </row>
    <row r="8208" spans="16:27" x14ac:dyDescent="0.3">
      <c r="P8208"/>
      <c r="AA8208"/>
    </row>
    <row r="8209" spans="16:27" x14ac:dyDescent="0.3">
      <c r="P8209"/>
      <c r="AA8209"/>
    </row>
    <row r="8210" spans="16:27" x14ac:dyDescent="0.3">
      <c r="P8210"/>
      <c r="AA8210"/>
    </row>
    <row r="8211" spans="16:27" x14ac:dyDescent="0.3">
      <c r="P8211"/>
      <c r="AA8211"/>
    </row>
    <row r="8212" spans="16:27" x14ac:dyDescent="0.3">
      <c r="P8212"/>
      <c r="AA8212"/>
    </row>
    <row r="8213" spans="16:27" x14ac:dyDescent="0.3">
      <c r="P8213"/>
      <c r="AA8213"/>
    </row>
    <row r="8214" spans="16:27" x14ac:dyDescent="0.3">
      <c r="P8214"/>
      <c r="AA8214"/>
    </row>
    <row r="8215" spans="16:27" x14ac:dyDescent="0.3">
      <c r="P8215"/>
      <c r="AA8215"/>
    </row>
    <row r="8216" spans="16:27" x14ac:dyDescent="0.3">
      <c r="P8216"/>
      <c r="AA8216"/>
    </row>
    <row r="8217" spans="16:27" x14ac:dyDescent="0.3">
      <c r="P8217"/>
      <c r="AA8217"/>
    </row>
    <row r="8218" spans="16:27" x14ac:dyDescent="0.3">
      <c r="P8218"/>
      <c r="AA8218"/>
    </row>
    <row r="8219" spans="16:27" x14ac:dyDescent="0.3">
      <c r="P8219"/>
      <c r="AA8219"/>
    </row>
    <row r="8220" spans="16:27" x14ac:dyDescent="0.3">
      <c r="P8220"/>
      <c r="AA8220"/>
    </row>
    <row r="8221" spans="16:27" x14ac:dyDescent="0.3">
      <c r="P8221"/>
      <c r="AA8221"/>
    </row>
    <row r="8222" spans="16:27" x14ac:dyDescent="0.3">
      <c r="P8222"/>
      <c r="AA8222"/>
    </row>
    <row r="8223" spans="16:27" x14ac:dyDescent="0.3">
      <c r="P8223"/>
      <c r="AA8223"/>
    </row>
    <row r="8224" spans="16:27" x14ac:dyDescent="0.3">
      <c r="P8224"/>
      <c r="AA8224"/>
    </row>
    <row r="8225" spans="16:27" x14ac:dyDescent="0.3">
      <c r="P8225"/>
      <c r="AA8225"/>
    </row>
    <row r="8226" spans="16:27" x14ac:dyDescent="0.3">
      <c r="P8226"/>
      <c r="AA8226"/>
    </row>
    <row r="8227" spans="16:27" x14ac:dyDescent="0.3">
      <c r="P8227"/>
      <c r="AA8227"/>
    </row>
    <row r="8228" spans="16:27" x14ac:dyDescent="0.3">
      <c r="P8228"/>
      <c r="AA8228"/>
    </row>
    <row r="8229" spans="16:27" x14ac:dyDescent="0.3">
      <c r="P8229"/>
      <c r="AA8229"/>
    </row>
    <row r="8230" spans="16:27" x14ac:dyDescent="0.3">
      <c r="P8230"/>
      <c r="AA8230"/>
    </row>
    <row r="8231" spans="16:27" x14ac:dyDescent="0.3">
      <c r="P8231"/>
      <c r="AA8231"/>
    </row>
    <row r="8232" spans="16:27" x14ac:dyDescent="0.3">
      <c r="P8232"/>
      <c r="AA8232"/>
    </row>
    <row r="8233" spans="16:27" x14ac:dyDescent="0.3">
      <c r="P8233"/>
      <c r="AA8233"/>
    </row>
    <row r="8234" spans="16:27" x14ac:dyDescent="0.3">
      <c r="P8234"/>
      <c r="AA8234"/>
    </row>
    <row r="8235" spans="16:27" x14ac:dyDescent="0.3">
      <c r="P8235"/>
      <c r="AA8235"/>
    </row>
    <row r="8236" spans="16:27" x14ac:dyDescent="0.3">
      <c r="P8236"/>
      <c r="AA8236"/>
    </row>
    <row r="8237" spans="16:27" x14ac:dyDescent="0.3">
      <c r="P8237"/>
      <c r="AA8237"/>
    </row>
    <row r="8238" spans="16:27" x14ac:dyDescent="0.3">
      <c r="P8238"/>
      <c r="AA8238"/>
    </row>
    <row r="8239" spans="16:27" x14ac:dyDescent="0.3">
      <c r="P8239"/>
      <c r="AA8239"/>
    </row>
    <row r="8240" spans="16:27" x14ac:dyDescent="0.3">
      <c r="P8240"/>
      <c r="AA8240"/>
    </row>
    <row r="8241" spans="16:27" x14ac:dyDescent="0.3">
      <c r="P8241"/>
      <c r="AA8241"/>
    </row>
    <row r="8242" spans="16:27" x14ac:dyDescent="0.3">
      <c r="P8242"/>
      <c r="AA8242"/>
    </row>
    <row r="8243" spans="16:27" x14ac:dyDescent="0.3">
      <c r="P8243"/>
      <c r="AA8243"/>
    </row>
    <row r="8244" spans="16:27" x14ac:dyDescent="0.3">
      <c r="P8244"/>
      <c r="AA8244"/>
    </row>
    <row r="8245" spans="16:27" x14ac:dyDescent="0.3">
      <c r="P8245"/>
      <c r="AA8245"/>
    </row>
    <row r="8246" spans="16:27" x14ac:dyDescent="0.3">
      <c r="P8246"/>
      <c r="AA8246"/>
    </row>
    <row r="8247" spans="16:27" x14ac:dyDescent="0.3">
      <c r="P8247"/>
      <c r="AA8247"/>
    </row>
    <row r="8248" spans="16:27" x14ac:dyDescent="0.3">
      <c r="P8248"/>
      <c r="AA8248"/>
    </row>
    <row r="8249" spans="16:27" x14ac:dyDescent="0.3">
      <c r="P8249"/>
      <c r="AA8249"/>
    </row>
    <row r="8250" spans="16:27" x14ac:dyDescent="0.3">
      <c r="P8250"/>
      <c r="AA8250"/>
    </row>
    <row r="8251" spans="16:27" x14ac:dyDescent="0.3">
      <c r="P8251"/>
      <c r="AA8251"/>
    </row>
    <row r="8252" spans="16:27" x14ac:dyDescent="0.3">
      <c r="P8252"/>
      <c r="AA8252"/>
    </row>
    <row r="8253" spans="16:27" x14ac:dyDescent="0.3">
      <c r="P8253"/>
      <c r="AA8253"/>
    </row>
    <row r="8254" spans="16:27" x14ac:dyDescent="0.3">
      <c r="P8254"/>
      <c r="AA8254"/>
    </row>
    <row r="8255" spans="16:27" x14ac:dyDescent="0.3">
      <c r="P8255"/>
      <c r="AA8255"/>
    </row>
    <row r="8256" spans="16:27" x14ac:dyDescent="0.3">
      <c r="P8256"/>
      <c r="AA8256"/>
    </row>
    <row r="8257" spans="16:27" x14ac:dyDescent="0.3">
      <c r="P8257"/>
      <c r="AA8257"/>
    </row>
    <row r="8258" spans="16:27" x14ac:dyDescent="0.3">
      <c r="P8258"/>
      <c r="AA8258"/>
    </row>
    <row r="8259" spans="16:27" x14ac:dyDescent="0.3">
      <c r="P8259"/>
      <c r="AA8259"/>
    </row>
    <row r="8260" spans="16:27" x14ac:dyDescent="0.3">
      <c r="P8260"/>
      <c r="AA8260"/>
    </row>
    <row r="8261" spans="16:27" x14ac:dyDescent="0.3">
      <c r="P8261"/>
      <c r="AA8261"/>
    </row>
    <row r="8262" spans="16:27" x14ac:dyDescent="0.3">
      <c r="P8262"/>
      <c r="AA8262"/>
    </row>
    <row r="8263" spans="16:27" x14ac:dyDescent="0.3">
      <c r="P8263"/>
      <c r="AA8263"/>
    </row>
    <row r="8264" spans="16:27" x14ac:dyDescent="0.3">
      <c r="P8264"/>
      <c r="AA8264"/>
    </row>
    <row r="8265" spans="16:27" x14ac:dyDescent="0.3">
      <c r="P8265"/>
      <c r="AA8265"/>
    </row>
    <row r="8266" spans="16:27" x14ac:dyDescent="0.3">
      <c r="P8266"/>
      <c r="AA8266"/>
    </row>
    <row r="8267" spans="16:27" x14ac:dyDescent="0.3">
      <c r="P8267"/>
      <c r="AA8267"/>
    </row>
    <row r="8268" spans="16:27" x14ac:dyDescent="0.3">
      <c r="P8268"/>
      <c r="AA8268"/>
    </row>
    <row r="8269" spans="16:27" x14ac:dyDescent="0.3">
      <c r="P8269"/>
      <c r="AA8269"/>
    </row>
    <row r="8270" spans="16:27" x14ac:dyDescent="0.3">
      <c r="P8270"/>
      <c r="AA8270"/>
    </row>
    <row r="8271" spans="16:27" x14ac:dyDescent="0.3">
      <c r="P8271"/>
      <c r="AA8271"/>
    </row>
    <row r="8272" spans="16:27" x14ac:dyDescent="0.3">
      <c r="P8272"/>
      <c r="AA8272"/>
    </row>
    <row r="8273" spans="16:27" x14ac:dyDescent="0.3">
      <c r="P8273"/>
      <c r="AA8273"/>
    </row>
    <row r="8274" spans="16:27" x14ac:dyDescent="0.3">
      <c r="P8274"/>
      <c r="AA8274"/>
    </row>
    <row r="8275" spans="16:27" x14ac:dyDescent="0.3">
      <c r="P8275"/>
      <c r="AA8275"/>
    </row>
    <row r="8276" spans="16:27" x14ac:dyDescent="0.3">
      <c r="P8276"/>
      <c r="AA8276"/>
    </row>
    <row r="8277" spans="16:27" x14ac:dyDescent="0.3">
      <c r="P8277"/>
      <c r="AA8277"/>
    </row>
    <row r="8278" spans="16:27" x14ac:dyDescent="0.3">
      <c r="P8278"/>
      <c r="AA8278"/>
    </row>
    <row r="8279" spans="16:27" x14ac:dyDescent="0.3">
      <c r="P8279"/>
      <c r="AA8279"/>
    </row>
    <row r="8280" spans="16:27" x14ac:dyDescent="0.3">
      <c r="P8280"/>
      <c r="AA8280"/>
    </row>
    <row r="8281" spans="16:27" x14ac:dyDescent="0.3">
      <c r="P8281"/>
      <c r="AA8281"/>
    </row>
    <row r="8282" spans="16:27" x14ac:dyDescent="0.3">
      <c r="P8282"/>
      <c r="AA8282"/>
    </row>
    <row r="8283" spans="16:27" x14ac:dyDescent="0.3">
      <c r="P8283"/>
      <c r="AA8283"/>
    </row>
    <row r="8284" spans="16:27" x14ac:dyDescent="0.3">
      <c r="P8284"/>
      <c r="AA8284"/>
    </row>
    <row r="8285" spans="16:27" x14ac:dyDescent="0.3">
      <c r="P8285"/>
      <c r="AA8285"/>
    </row>
    <row r="8286" spans="16:27" x14ac:dyDescent="0.3">
      <c r="P8286"/>
      <c r="AA8286"/>
    </row>
    <row r="8287" spans="16:27" x14ac:dyDescent="0.3">
      <c r="P8287"/>
      <c r="AA8287"/>
    </row>
    <row r="8288" spans="16:27" x14ac:dyDescent="0.3">
      <c r="P8288"/>
      <c r="AA8288"/>
    </row>
    <row r="8289" spans="16:27" x14ac:dyDescent="0.3">
      <c r="P8289"/>
      <c r="AA8289"/>
    </row>
    <row r="8290" spans="16:27" x14ac:dyDescent="0.3">
      <c r="P8290"/>
      <c r="AA8290"/>
    </row>
    <row r="8291" spans="16:27" x14ac:dyDescent="0.3">
      <c r="P8291"/>
      <c r="AA8291"/>
    </row>
    <row r="8292" spans="16:27" x14ac:dyDescent="0.3">
      <c r="P8292"/>
      <c r="AA8292"/>
    </row>
    <row r="8293" spans="16:27" x14ac:dyDescent="0.3">
      <c r="P8293"/>
      <c r="AA8293"/>
    </row>
    <row r="8294" spans="16:27" x14ac:dyDescent="0.3">
      <c r="P8294"/>
      <c r="AA8294"/>
    </row>
    <row r="8295" spans="16:27" x14ac:dyDescent="0.3">
      <c r="P8295"/>
      <c r="AA8295"/>
    </row>
    <row r="8296" spans="16:27" x14ac:dyDescent="0.3">
      <c r="P8296"/>
      <c r="AA8296"/>
    </row>
    <row r="8297" spans="16:27" x14ac:dyDescent="0.3">
      <c r="P8297"/>
      <c r="AA8297"/>
    </row>
    <row r="8298" spans="16:27" x14ac:dyDescent="0.3">
      <c r="P8298"/>
      <c r="AA8298"/>
    </row>
    <row r="8299" spans="16:27" x14ac:dyDescent="0.3">
      <c r="P8299"/>
      <c r="AA8299"/>
    </row>
    <row r="8300" spans="16:27" x14ac:dyDescent="0.3">
      <c r="P8300"/>
      <c r="AA8300"/>
    </row>
    <row r="8301" spans="16:27" x14ac:dyDescent="0.3">
      <c r="P8301"/>
      <c r="AA8301"/>
    </row>
    <row r="8302" spans="16:27" x14ac:dyDescent="0.3">
      <c r="P8302"/>
      <c r="AA8302"/>
    </row>
    <row r="8303" spans="16:27" x14ac:dyDescent="0.3">
      <c r="P8303"/>
      <c r="AA8303"/>
    </row>
    <row r="8304" spans="16:27" x14ac:dyDescent="0.3">
      <c r="P8304"/>
      <c r="AA8304"/>
    </row>
    <row r="8305" spans="16:27" x14ac:dyDescent="0.3">
      <c r="P8305"/>
      <c r="AA8305"/>
    </row>
    <row r="8306" spans="16:27" x14ac:dyDescent="0.3">
      <c r="P8306"/>
      <c r="AA8306"/>
    </row>
    <row r="8307" spans="16:27" x14ac:dyDescent="0.3">
      <c r="P8307"/>
      <c r="AA8307"/>
    </row>
    <row r="8308" spans="16:27" x14ac:dyDescent="0.3">
      <c r="P8308"/>
      <c r="AA8308"/>
    </row>
    <row r="8309" spans="16:27" x14ac:dyDescent="0.3">
      <c r="P8309"/>
      <c r="AA8309"/>
    </row>
    <row r="8310" spans="16:27" x14ac:dyDescent="0.3">
      <c r="P8310"/>
      <c r="AA8310"/>
    </row>
    <row r="8311" spans="16:27" x14ac:dyDescent="0.3">
      <c r="P8311"/>
      <c r="AA8311"/>
    </row>
    <row r="8312" spans="16:27" x14ac:dyDescent="0.3">
      <c r="P8312"/>
      <c r="AA8312"/>
    </row>
    <row r="8313" spans="16:27" x14ac:dyDescent="0.3">
      <c r="P8313"/>
      <c r="AA8313"/>
    </row>
    <row r="8314" spans="16:27" x14ac:dyDescent="0.3">
      <c r="P8314"/>
      <c r="AA8314"/>
    </row>
    <row r="8315" spans="16:27" x14ac:dyDescent="0.3">
      <c r="P8315"/>
      <c r="AA8315"/>
    </row>
    <row r="8316" spans="16:27" x14ac:dyDescent="0.3">
      <c r="P8316"/>
      <c r="AA8316"/>
    </row>
    <row r="8317" spans="16:27" x14ac:dyDescent="0.3">
      <c r="P8317"/>
      <c r="AA8317"/>
    </row>
    <row r="8318" spans="16:27" x14ac:dyDescent="0.3">
      <c r="P8318"/>
      <c r="AA8318"/>
    </row>
    <row r="8319" spans="16:27" x14ac:dyDescent="0.3">
      <c r="P8319"/>
      <c r="AA8319"/>
    </row>
    <row r="8320" spans="16:27" x14ac:dyDescent="0.3">
      <c r="P8320"/>
      <c r="AA8320"/>
    </row>
    <row r="8321" spans="16:27" x14ac:dyDescent="0.3">
      <c r="P8321"/>
      <c r="AA8321"/>
    </row>
    <row r="8322" spans="16:27" x14ac:dyDescent="0.3">
      <c r="P8322"/>
      <c r="AA8322"/>
    </row>
    <row r="8323" spans="16:27" x14ac:dyDescent="0.3">
      <c r="P8323"/>
      <c r="AA8323"/>
    </row>
    <row r="8324" spans="16:27" x14ac:dyDescent="0.3">
      <c r="P8324"/>
      <c r="AA8324"/>
    </row>
    <row r="8325" spans="16:27" x14ac:dyDescent="0.3">
      <c r="P8325"/>
      <c r="AA8325"/>
    </row>
    <row r="8326" spans="16:27" x14ac:dyDescent="0.3">
      <c r="P8326"/>
      <c r="AA8326"/>
    </row>
    <row r="8327" spans="16:27" x14ac:dyDescent="0.3">
      <c r="P8327"/>
      <c r="AA8327"/>
    </row>
    <row r="8328" spans="16:27" x14ac:dyDescent="0.3">
      <c r="P8328"/>
      <c r="AA8328"/>
    </row>
    <row r="8329" spans="16:27" x14ac:dyDescent="0.3">
      <c r="P8329"/>
      <c r="AA8329"/>
    </row>
    <row r="8330" spans="16:27" x14ac:dyDescent="0.3">
      <c r="P8330"/>
      <c r="AA8330"/>
    </row>
    <row r="8331" spans="16:27" x14ac:dyDescent="0.3">
      <c r="P8331"/>
      <c r="AA8331"/>
    </row>
    <row r="8332" spans="16:27" x14ac:dyDescent="0.3">
      <c r="P8332"/>
      <c r="AA8332"/>
    </row>
    <row r="8333" spans="16:27" x14ac:dyDescent="0.3">
      <c r="P8333"/>
      <c r="AA8333"/>
    </row>
    <row r="8334" spans="16:27" x14ac:dyDescent="0.3">
      <c r="P8334"/>
      <c r="AA8334"/>
    </row>
    <row r="8335" spans="16:27" x14ac:dyDescent="0.3">
      <c r="P8335"/>
      <c r="AA8335"/>
    </row>
    <row r="8336" spans="16:27" x14ac:dyDescent="0.3">
      <c r="P8336"/>
      <c r="AA8336"/>
    </row>
    <row r="8337" spans="16:27" x14ac:dyDescent="0.3">
      <c r="P8337"/>
      <c r="AA8337"/>
    </row>
    <row r="8338" spans="16:27" x14ac:dyDescent="0.3">
      <c r="P8338"/>
      <c r="AA8338"/>
    </row>
    <row r="8339" spans="16:27" x14ac:dyDescent="0.3">
      <c r="P8339"/>
      <c r="AA8339"/>
    </row>
    <row r="8340" spans="16:27" x14ac:dyDescent="0.3">
      <c r="P8340"/>
      <c r="AA8340"/>
    </row>
    <row r="8341" spans="16:27" x14ac:dyDescent="0.3">
      <c r="P8341"/>
      <c r="AA8341"/>
    </row>
    <row r="8342" spans="16:27" x14ac:dyDescent="0.3">
      <c r="P8342"/>
      <c r="AA8342"/>
    </row>
    <row r="8343" spans="16:27" x14ac:dyDescent="0.3">
      <c r="P8343"/>
      <c r="AA8343"/>
    </row>
    <row r="8344" spans="16:27" x14ac:dyDescent="0.3">
      <c r="P8344"/>
      <c r="AA8344"/>
    </row>
    <row r="8345" spans="16:27" x14ac:dyDescent="0.3">
      <c r="P8345"/>
      <c r="AA8345"/>
    </row>
    <row r="8346" spans="16:27" x14ac:dyDescent="0.3">
      <c r="P8346"/>
      <c r="AA8346"/>
    </row>
    <row r="8347" spans="16:27" x14ac:dyDescent="0.3">
      <c r="P8347"/>
      <c r="AA8347"/>
    </row>
    <row r="8348" spans="16:27" x14ac:dyDescent="0.3">
      <c r="P8348"/>
      <c r="AA8348"/>
    </row>
    <row r="8349" spans="16:27" x14ac:dyDescent="0.3">
      <c r="P8349"/>
      <c r="AA8349"/>
    </row>
    <row r="8350" spans="16:27" x14ac:dyDescent="0.3">
      <c r="P8350"/>
      <c r="AA8350"/>
    </row>
    <row r="8351" spans="16:27" x14ac:dyDescent="0.3">
      <c r="P8351"/>
      <c r="AA8351"/>
    </row>
    <row r="8352" spans="16:27" x14ac:dyDescent="0.3">
      <c r="P8352"/>
      <c r="AA8352"/>
    </row>
    <row r="8353" spans="16:27" x14ac:dyDescent="0.3">
      <c r="P8353"/>
      <c r="AA8353"/>
    </row>
    <row r="8354" spans="16:27" x14ac:dyDescent="0.3">
      <c r="P8354"/>
      <c r="AA8354"/>
    </row>
    <row r="8355" spans="16:27" x14ac:dyDescent="0.3">
      <c r="P8355"/>
      <c r="AA8355"/>
    </row>
    <row r="8356" spans="16:27" x14ac:dyDescent="0.3">
      <c r="P8356"/>
      <c r="AA8356"/>
    </row>
    <row r="8357" spans="16:27" x14ac:dyDescent="0.3">
      <c r="P8357"/>
      <c r="AA8357"/>
    </row>
    <row r="8358" spans="16:27" x14ac:dyDescent="0.3">
      <c r="P8358"/>
      <c r="AA8358"/>
    </row>
    <row r="8359" spans="16:27" x14ac:dyDescent="0.3">
      <c r="P8359"/>
      <c r="AA8359"/>
    </row>
    <row r="8360" spans="16:27" x14ac:dyDescent="0.3">
      <c r="P8360"/>
      <c r="AA8360"/>
    </row>
    <row r="8361" spans="16:27" x14ac:dyDescent="0.3">
      <c r="P8361"/>
      <c r="AA8361"/>
    </row>
    <row r="8362" spans="16:27" x14ac:dyDescent="0.3">
      <c r="P8362"/>
      <c r="AA8362"/>
    </row>
    <row r="8363" spans="16:27" x14ac:dyDescent="0.3">
      <c r="P8363"/>
      <c r="AA8363"/>
    </row>
    <row r="8364" spans="16:27" x14ac:dyDescent="0.3">
      <c r="P8364"/>
      <c r="AA8364"/>
    </row>
    <row r="8365" spans="16:27" x14ac:dyDescent="0.3">
      <c r="P8365"/>
      <c r="AA8365"/>
    </row>
    <row r="8366" spans="16:27" x14ac:dyDescent="0.3">
      <c r="P8366"/>
      <c r="AA8366"/>
    </row>
    <row r="8367" spans="16:27" x14ac:dyDescent="0.3">
      <c r="P8367"/>
      <c r="AA8367"/>
    </row>
    <row r="8368" spans="16:27" x14ac:dyDescent="0.3">
      <c r="P8368"/>
      <c r="AA8368"/>
    </row>
    <row r="8369" spans="16:27" x14ac:dyDescent="0.3">
      <c r="P8369"/>
      <c r="AA8369"/>
    </row>
    <row r="8370" spans="16:27" x14ac:dyDescent="0.3">
      <c r="P8370"/>
      <c r="AA8370"/>
    </row>
    <row r="8371" spans="16:27" x14ac:dyDescent="0.3">
      <c r="P8371"/>
      <c r="AA8371"/>
    </row>
    <row r="8372" spans="16:27" x14ac:dyDescent="0.3">
      <c r="P8372"/>
      <c r="AA8372"/>
    </row>
    <row r="8373" spans="16:27" x14ac:dyDescent="0.3">
      <c r="P8373"/>
      <c r="AA8373"/>
    </row>
    <row r="8374" spans="16:27" x14ac:dyDescent="0.3">
      <c r="P8374"/>
      <c r="AA8374"/>
    </row>
    <row r="8375" spans="16:27" x14ac:dyDescent="0.3">
      <c r="P8375"/>
      <c r="AA8375"/>
    </row>
    <row r="8376" spans="16:27" x14ac:dyDescent="0.3">
      <c r="P8376"/>
      <c r="AA8376"/>
    </row>
    <row r="8377" spans="16:27" x14ac:dyDescent="0.3">
      <c r="P8377"/>
      <c r="AA8377"/>
    </row>
    <row r="8378" spans="16:27" x14ac:dyDescent="0.3">
      <c r="P8378"/>
      <c r="AA8378"/>
    </row>
    <row r="8379" spans="16:27" x14ac:dyDescent="0.3">
      <c r="P8379"/>
      <c r="AA8379"/>
    </row>
    <row r="8380" spans="16:27" x14ac:dyDescent="0.3">
      <c r="P8380"/>
      <c r="AA8380"/>
    </row>
    <row r="8381" spans="16:27" x14ac:dyDescent="0.3">
      <c r="P8381"/>
      <c r="AA8381"/>
    </row>
    <row r="8382" spans="16:27" x14ac:dyDescent="0.3">
      <c r="P8382"/>
      <c r="AA8382"/>
    </row>
    <row r="8383" spans="16:27" x14ac:dyDescent="0.3">
      <c r="P8383"/>
      <c r="AA8383"/>
    </row>
    <row r="8384" spans="16:27" x14ac:dyDescent="0.3">
      <c r="P8384"/>
      <c r="AA8384"/>
    </row>
    <row r="8385" spans="16:27" x14ac:dyDescent="0.3">
      <c r="P8385"/>
      <c r="AA8385"/>
    </row>
    <row r="8386" spans="16:27" x14ac:dyDescent="0.3">
      <c r="P8386"/>
      <c r="AA8386"/>
    </row>
    <row r="8387" spans="16:27" x14ac:dyDescent="0.3">
      <c r="P8387"/>
      <c r="AA8387"/>
    </row>
    <row r="8388" spans="16:27" x14ac:dyDescent="0.3">
      <c r="P8388"/>
      <c r="AA8388"/>
    </row>
    <row r="8389" spans="16:27" x14ac:dyDescent="0.3">
      <c r="P8389"/>
      <c r="AA8389"/>
    </row>
    <row r="8390" spans="16:27" x14ac:dyDescent="0.3">
      <c r="P8390"/>
      <c r="AA8390"/>
    </row>
    <row r="8391" spans="16:27" x14ac:dyDescent="0.3">
      <c r="P8391"/>
      <c r="AA8391"/>
    </row>
    <row r="8392" spans="16:27" x14ac:dyDescent="0.3">
      <c r="P8392"/>
      <c r="AA8392"/>
    </row>
    <row r="8393" spans="16:27" x14ac:dyDescent="0.3">
      <c r="P8393"/>
      <c r="AA8393"/>
    </row>
    <row r="8394" spans="16:27" x14ac:dyDescent="0.3">
      <c r="P8394"/>
      <c r="AA8394"/>
    </row>
    <row r="8395" spans="16:27" x14ac:dyDescent="0.3">
      <c r="P8395"/>
      <c r="AA8395"/>
    </row>
    <row r="8396" spans="16:27" x14ac:dyDescent="0.3">
      <c r="P8396"/>
      <c r="AA8396"/>
    </row>
    <row r="8397" spans="16:27" x14ac:dyDescent="0.3">
      <c r="P8397"/>
      <c r="AA8397"/>
    </row>
    <row r="8398" spans="16:27" x14ac:dyDescent="0.3">
      <c r="P8398"/>
      <c r="AA8398"/>
    </row>
    <row r="8399" spans="16:27" x14ac:dyDescent="0.3">
      <c r="P8399"/>
      <c r="AA8399"/>
    </row>
    <row r="8400" spans="16:27" x14ac:dyDescent="0.3">
      <c r="P8400"/>
      <c r="AA8400"/>
    </row>
    <row r="8401" spans="16:27" x14ac:dyDescent="0.3">
      <c r="P8401"/>
      <c r="AA8401"/>
    </row>
    <row r="8402" spans="16:27" x14ac:dyDescent="0.3">
      <c r="P8402"/>
      <c r="AA8402"/>
    </row>
    <row r="8403" spans="16:27" x14ac:dyDescent="0.3">
      <c r="P8403"/>
      <c r="AA8403"/>
    </row>
    <row r="8404" spans="16:27" x14ac:dyDescent="0.3">
      <c r="P8404"/>
      <c r="AA8404"/>
    </row>
    <row r="8405" spans="16:27" x14ac:dyDescent="0.3">
      <c r="P8405"/>
      <c r="AA8405"/>
    </row>
    <row r="8406" spans="16:27" x14ac:dyDescent="0.3">
      <c r="P8406"/>
      <c r="AA8406"/>
    </row>
    <row r="8407" spans="16:27" x14ac:dyDescent="0.3">
      <c r="P8407"/>
      <c r="AA8407"/>
    </row>
    <row r="8408" spans="16:27" x14ac:dyDescent="0.3">
      <c r="P8408"/>
      <c r="AA8408"/>
    </row>
    <row r="8409" spans="16:27" x14ac:dyDescent="0.3">
      <c r="P8409"/>
      <c r="AA8409"/>
    </row>
    <row r="8410" spans="16:27" x14ac:dyDescent="0.3">
      <c r="P8410"/>
      <c r="AA8410"/>
    </row>
    <row r="8411" spans="16:27" x14ac:dyDescent="0.3">
      <c r="P8411"/>
      <c r="AA8411"/>
    </row>
    <row r="8412" spans="16:27" x14ac:dyDescent="0.3">
      <c r="P8412"/>
      <c r="AA8412"/>
    </row>
    <row r="8413" spans="16:27" x14ac:dyDescent="0.3">
      <c r="P8413"/>
      <c r="AA8413"/>
    </row>
    <row r="8414" spans="16:27" x14ac:dyDescent="0.3">
      <c r="P8414"/>
      <c r="AA8414"/>
    </row>
    <row r="8415" spans="16:27" x14ac:dyDescent="0.3">
      <c r="P8415"/>
      <c r="AA8415"/>
    </row>
    <row r="8416" spans="16:27" x14ac:dyDescent="0.3">
      <c r="P8416"/>
      <c r="AA8416"/>
    </row>
    <row r="8417" spans="16:27" x14ac:dyDescent="0.3">
      <c r="P8417"/>
      <c r="AA8417"/>
    </row>
    <row r="8418" spans="16:27" x14ac:dyDescent="0.3">
      <c r="P8418"/>
      <c r="AA8418"/>
    </row>
    <row r="8419" spans="16:27" x14ac:dyDescent="0.3">
      <c r="P8419"/>
      <c r="AA8419"/>
    </row>
    <row r="8420" spans="16:27" x14ac:dyDescent="0.3">
      <c r="P8420"/>
      <c r="AA8420"/>
    </row>
    <row r="8421" spans="16:27" x14ac:dyDescent="0.3">
      <c r="P8421"/>
      <c r="AA8421"/>
    </row>
    <row r="8422" spans="16:27" x14ac:dyDescent="0.3">
      <c r="P8422"/>
      <c r="AA8422"/>
    </row>
    <row r="8423" spans="16:27" x14ac:dyDescent="0.3">
      <c r="P8423"/>
      <c r="AA8423"/>
    </row>
    <row r="8424" spans="16:27" x14ac:dyDescent="0.3">
      <c r="P8424"/>
      <c r="AA8424"/>
    </row>
    <row r="8425" spans="16:27" x14ac:dyDescent="0.3">
      <c r="P8425"/>
      <c r="AA8425"/>
    </row>
    <row r="8426" spans="16:27" x14ac:dyDescent="0.3">
      <c r="P8426"/>
      <c r="AA8426"/>
    </row>
    <row r="8427" spans="16:27" x14ac:dyDescent="0.3">
      <c r="P8427"/>
      <c r="AA8427"/>
    </row>
    <row r="8428" spans="16:27" x14ac:dyDescent="0.3">
      <c r="P8428"/>
      <c r="AA8428"/>
    </row>
    <row r="8429" spans="16:27" x14ac:dyDescent="0.3">
      <c r="P8429"/>
      <c r="AA8429"/>
    </row>
    <row r="8430" spans="16:27" x14ac:dyDescent="0.3">
      <c r="P8430"/>
      <c r="AA8430"/>
    </row>
    <row r="8431" spans="16:27" x14ac:dyDescent="0.3">
      <c r="P8431"/>
      <c r="AA8431"/>
    </row>
    <row r="8432" spans="16:27" x14ac:dyDescent="0.3">
      <c r="P8432"/>
      <c r="AA8432"/>
    </row>
    <row r="8433" spans="16:27" x14ac:dyDescent="0.3">
      <c r="P8433"/>
      <c r="AA8433"/>
    </row>
    <row r="8434" spans="16:27" x14ac:dyDescent="0.3">
      <c r="P8434"/>
      <c r="AA8434"/>
    </row>
    <row r="8435" spans="16:27" x14ac:dyDescent="0.3">
      <c r="P8435"/>
      <c r="AA8435"/>
    </row>
    <row r="8436" spans="16:27" x14ac:dyDescent="0.3">
      <c r="P8436"/>
      <c r="AA8436"/>
    </row>
    <row r="8437" spans="16:27" x14ac:dyDescent="0.3">
      <c r="P8437"/>
      <c r="AA8437"/>
    </row>
    <row r="8438" spans="16:27" x14ac:dyDescent="0.3">
      <c r="P8438"/>
      <c r="AA8438"/>
    </row>
    <row r="8439" spans="16:27" x14ac:dyDescent="0.3">
      <c r="P8439"/>
      <c r="AA8439"/>
    </row>
    <row r="8440" spans="16:27" x14ac:dyDescent="0.3">
      <c r="P8440"/>
      <c r="AA8440"/>
    </row>
    <row r="8441" spans="16:27" x14ac:dyDescent="0.3">
      <c r="P8441"/>
      <c r="AA8441"/>
    </row>
    <row r="8442" spans="16:27" x14ac:dyDescent="0.3">
      <c r="P8442"/>
      <c r="AA8442"/>
    </row>
    <row r="8443" spans="16:27" x14ac:dyDescent="0.3">
      <c r="P8443"/>
      <c r="AA8443"/>
    </row>
    <row r="8444" spans="16:27" x14ac:dyDescent="0.3">
      <c r="P8444"/>
      <c r="AA8444"/>
    </row>
    <row r="8445" spans="16:27" x14ac:dyDescent="0.3">
      <c r="P8445"/>
      <c r="AA8445"/>
    </row>
    <row r="8446" spans="16:27" x14ac:dyDescent="0.3">
      <c r="P8446"/>
      <c r="AA8446"/>
    </row>
    <row r="8447" spans="16:27" x14ac:dyDescent="0.3">
      <c r="P8447"/>
      <c r="AA8447"/>
    </row>
    <row r="8448" spans="16:27" x14ac:dyDescent="0.3">
      <c r="P8448"/>
      <c r="AA8448"/>
    </row>
    <row r="8449" spans="16:27" x14ac:dyDescent="0.3">
      <c r="P8449"/>
      <c r="AA8449"/>
    </row>
    <row r="8450" spans="16:27" x14ac:dyDescent="0.3">
      <c r="P8450"/>
      <c r="AA8450"/>
    </row>
    <row r="8451" spans="16:27" x14ac:dyDescent="0.3">
      <c r="P8451"/>
      <c r="AA8451"/>
    </row>
    <row r="8452" spans="16:27" x14ac:dyDescent="0.3">
      <c r="P8452"/>
      <c r="AA8452"/>
    </row>
    <row r="8453" spans="16:27" x14ac:dyDescent="0.3">
      <c r="P8453"/>
      <c r="AA8453"/>
    </row>
    <row r="8454" spans="16:27" x14ac:dyDescent="0.3">
      <c r="P8454"/>
      <c r="AA8454"/>
    </row>
    <row r="8455" spans="16:27" x14ac:dyDescent="0.3">
      <c r="P8455"/>
      <c r="AA8455"/>
    </row>
    <row r="8456" spans="16:27" x14ac:dyDescent="0.3">
      <c r="P8456"/>
      <c r="AA8456"/>
    </row>
    <row r="8457" spans="16:27" x14ac:dyDescent="0.3">
      <c r="P8457"/>
      <c r="AA8457"/>
    </row>
    <row r="8458" spans="16:27" x14ac:dyDescent="0.3">
      <c r="P8458"/>
      <c r="AA8458"/>
    </row>
    <row r="8459" spans="16:27" x14ac:dyDescent="0.3">
      <c r="P8459"/>
      <c r="AA8459"/>
    </row>
    <row r="8460" spans="16:27" x14ac:dyDescent="0.3">
      <c r="P8460"/>
      <c r="AA8460"/>
    </row>
    <row r="8461" spans="16:27" x14ac:dyDescent="0.3">
      <c r="P8461"/>
      <c r="AA8461"/>
    </row>
    <row r="8462" spans="16:27" x14ac:dyDescent="0.3">
      <c r="P8462"/>
      <c r="AA8462"/>
    </row>
    <row r="8463" spans="16:27" x14ac:dyDescent="0.3">
      <c r="P8463"/>
      <c r="AA8463"/>
    </row>
    <row r="8464" spans="16:27" x14ac:dyDescent="0.3">
      <c r="P8464"/>
      <c r="AA8464"/>
    </row>
    <row r="8465" spans="16:27" x14ac:dyDescent="0.3">
      <c r="P8465"/>
      <c r="AA8465"/>
    </row>
    <row r="8466" spans="16:27" x14ac:dyDescent="0.3">
      <c r="P8466"/>
      <c r="AA8466"/>
    </row>
    <row r="8467" spans="16:27" x14ac:dyDescent="0.3">
      <c r="P8467"/>
      <c r="AA8467"/>
    </row>
    <row r="8468" spans="16:27" x14ac:dyDescent="0.3">
      <c r="P8468"/>
      <c r="AA8468"/>
    </row>
    <row r="8469" spans="16:27" x14ac:dyDescent="0.3">
      <c r="P8469"/>
      <c r="AA8469"/>
    </row>
    <row r="8470" spans="16:27" x14ac:dyDescent="0.3">
      <c r="P8470"/>
      <c r="AA8470"/>
    </row>
    <row r="8471" spans="16:27" x14ac:dyDescent="0.3">
      <c r="P8471"/>
      <c r="AA8471"/>
    </row>
    <row r="8472" spans="16:27" x14ac:dyDescent="0.3">
      <c r="P8472"/>
      <c r="AA8472"/>
    </row>
    <row r="8473" spans="16:27" x14ac:dyDescent="0.3">
      <c r="P8473"/>
      <c r="AA8473"/>
    </row>
    <row r="8474" spans="16:27" x14ac:dyDescent="0.3">
      <c r="P8474"/>
      <c r="AA8474"/>
    </row>
    <row r="8475" spans="16:27" x14ac:dyDescent="0.3">
      <c r="P8475"/>
      <c r="AA8475"/>
    </row>
    <row r="8476" spans="16:27" x14ac:dyDescent="0.3">
      <c r="P8476"/>
      <c r="AA8476"/>
    </row>
    <row r="8477" spans="16:27" x14ac:dyDescent="0.3">
      <c r="P8477"/>
      <c r="AA8477"/>
    </row>
    <row r="8478" spans="16:27" x14ac:dyDescent="0.3">
      <c r="P8478"/>
      <c r="AA8478"/>
    </row>
    <row r="8479" spans="16:27" x14ac:dyDescent="0.3">
      <c r="P8479"/>
      <c r="AA8479"/>
    </row>
    <row r="8480" spans="16:27" x14ac:dyDescent="0.3">
      <c r="P8480"/>
      <c r="AA8480"/>
    </row>
    <row r="8481" spans="16:27" x14ac:dyDescent="0.3">
      <c r="P8481"/>
      <c r="AA8481"/>
    </row>
    <row r="8482" spans="16:27" x14ac:dyDescent="0.3">
      <c r="P8482"/>
      <c r="AA8482"/>
    </row>
    <row r="8483" spans="16:27" x14ac:dyDescent="0.3">
      <c r="P8483"/>
      <c r="AA8483"/>
    </row>
    <row r="8484" spans="16:27" x14ac:dyDescent="0.3">
      <c r="P8484"/>
      <c r="AA8484"/>
    </row>
    <row r="8485" spans="16:27" x14ac:dyDescent="0.3">
      <c r="P8485"/>
      <c r="AA8485"/>
    </row>
    <row r="8486" spans="16:27" x14ac:dyDescent="0.3">
      <c r="P8486"/>
      <c r="AA8486"/>
    </row>
    <row r="8487" spans="16:27" x14ac:dyDescent="0.3">
      <c r="P8487"/>
      <c r="AA8487"/>
    </row>
    <row r="8488" spans="16:27" x14ac:dyDescent="0.3">
      <c r="P8488"/>
      <c r="AA8488"/>
    </row>
    <row r="8489" spans="16:27" x14ac:dyDescent="0.3">
      <c r="P8489"/>
      <c r="AA8489"/>
    </row>
    <row r="8490" spans="16:27" x14ac:dyDescent="0.3">
      <c r="P8490"/>
      <c r="AA8490"/>
    </row>
    <row r="8491" spans="16:27" x14ac:dyDescent="0.3">
      <c r="P8491"/>
      <c r="AA8491"/>
    </row>
    <row r="8492" spans="16:27" x14ac:dyDescent="0.3">
      <c r="P8492"/>
      <c r="AA8492"/>
    </row>
    <row r="8493" spans="16:27" x14ac:dyDescent="0.3">
      <c r="P8493"/>
      <c r="AA8493"/>
    </row>
    <row r="8494" spans="16:27" x14ac:dyDescent="0.3">
      <c r="P8494"/>
      <c r="AA8494"/>
    </row>
    <row r="8495" spans="16:27" x14ac:dyDescent="0.3">
      <c r="P8495"/>
      <c r="AA8495"/>
    </row>
    <row r="8496" spans="16:27" x14ac:dyDescent="0.3">
      <c r="P8496"/>
      <c r="AA8496"/>
    </row>
    <row r="8497" spans="16:27" x14ac:dyDescent="0.3">
      <c r="P8497"/>
      <c r="AA8497"/>
    </row>
    <row r="8498" spans="16:27" x14ac:dyDescent="0.3">
      <c r="P8498"/>
      <c r="AA8498"/>
    </row>
    <row r="8499" spans="16:27" x14ac:dyDescent="0.3">
      <c r="P8499"/>
      <c r="AA8499"/>
    </row>
    <row r="8500" spans="16:27" x14ac:dyDescent="0.3">
      <c r="P8500"/>
      <c r="AA8500"/>
    </row>
    <row r="8501" spans="16:27" x14ac:dyDescent="0.3">
      <c r="P8501"/>
      <c r="AA8501"/>
    </row>
    <row r="8502" spans="16:27" x14ac:dyDescent="0.3">
      <c r="P8502"/>
      <c r="AA8502"/>
    </row>
    <row r="8503" spans="16:27" x14ac:dyDescent="0.3">
      <c r="P8503"/>
      <c r="AA8503"/>
    </row>
    <row r="8504" spans="16:27" x14ac:dyDescent="0.3">
      <c r="P8504"/>
      <c r="AA8504"/>
    </row>
    <row r="8505" spans="16:27" x14ac:dyDescent="0.3">
      <c r="P8505"/>
      <c r="AA8505"/>
    </row>
    <row r="8506" spans="16:27" x14ac:dyDescent="0.3">
      <c r="P8506"/>
      <c r="AA8506"/>
    </row>
    <row r="8507" spans="16:27" x14ac:dyDescent="0.3">
      <c r="P8507"/>
      <c r="AA8507"/>
    </row>
    <row r="8508" spans="16:27" x14ac:dyDescent="0.3">
      <c r="P8508"/>
      <c r="AA8508"/>
    </row>
    <row r="8509" spans="16:27" x14ac:dyDescent="0.3">
      <c r="P8509"/>
      <c r="AA8509"/>
    </row>
    <row r="8510" spans="16:27" x14ac:dyDescent="0.3">
      <c r="P8510"/>
      <c r="AA8510"/>
    </row>
    <row r="8511" spans="16:27" x14ac:dyDescent="0.3">
      <c r="P8511"/>
      <c r="AA8511"/>
    </row>
    <row r="8512" spans="16:27" x14ac:dyDescent="0.3">
      <c r="P8512"/>
      <c r="AA8512"/>
    </row>
    <row r="8513" spans="16:27" x14ac:dyDescent="0.3">
      <c r="P8513"/>
      <c r="AA8513"/>
    </row>
    <row r="8514" spans="16:27" x14ac:dyDescent="0.3">
      <c r="P8514"/>
      <c r="AA8514"/>
    </row>
    <row r="8515" spans="16:27" x14ac:dyDescent="0.3">
      <c r="P8515"/>
      <c r="AA8515"/>
    </row>
    <row r="8516" spans="16:27" x14ac:dyDescent="0.3">
      <c r="P8516"/>
      <c r="AA8516"/>
    </row>
    <row r="8517" spans="16:27" x14ac:dyDescent="0.3">
      <c r="P8517"/>
      <c r="AA8517"/>
    </row>
    <row r="8518" spans="16:27" x14ac:dyDescent="0.3">
      <c r="P8518"/>
      <c r="AA8518"/>
    </row>
    <row r="8519" spans="16:27" x14ac:dyDescent="0.3">
      <c r="P8519"/>
      <c r="AA8519"/>
    </row>
    <row r="8520" spans="16:27" x14ac:dyDescent="0.3">
      <c r="P8520"/>
      <c r="AA8520"/>
    </row>
    <row r="8521" spans="16:27" x14ac:dyDescent="0.3">
      <c r="P8521"/>
      <c r="AA8521"/>
    </row>
    <row r="8522" spans="16:27" x14ac:dyDescent="0.3">
      <c r="P8522"/>
      <c r="AA8522"/>
    </row>
    <row r="8523" spans="16:27" x14ac:dyDescent="0.3">
      <c r="P8523"/>
      <c r="AA8523"/>
    </row>
    <row r="8524" spans="16:27" x14ac:dyDescent="0.3">
      <c r="P8524"/>
      <c r="AA8524"/>
    </row>
    <row r="8525" spans="16:27" x14ac:dyDescent="0.3">
      <c r="P8525"/>
      <c r="AA8525"/>
    </row>
    <row r="8526" spans="16:27" x14ac:dyDescent="0.3">
      <c r="P8526"/>
      <c r="AA8526"/>
    </row>
    <row r="8527" spans="16:27" x14ac:dyDescent="0.3">
      <c r="P8527"/>
      <c r="AA8527"/>
    </row>
    <row r="8528" spans="16:27" x14ac:dyDescent="0.3">
      <c r="P8528"/>
      <c r="AA8528"/>
    </row>
    <row r="8529" spans="16:27" x14ac:dyDescent="0.3">
      <c r="P8529"/>
      <c r="AA8529"/>
    </row>
    <row r="8530" spans="16:27" x14ac:dyDescent="0.3">
      <c r="P8530"/>
      <c r="AA8530"/>
    </row>
    <row r="8531" spans="16:27" x14ac:dyDescent="0.3">
      <c r="P8531"/>
      <c r="AA8531"/>
    </row>
    <row r="8532" spans="16:27" x14ac:dyDescent="0.3">
      <c r="P8532"/>
      <c r="AA8532"/>
    </row>
    <row r="8533" spans="16:27" x14ac:dyDescent="0.3">
      <c r="P8533"/>
      <c r="AA8533"/>
    </row>
    <row r="8534" spans="16:27" x14ac:dyDescent="0.3">
      <c r="P8534"/>
      <c r="AA8534"/>
    </row>
    <row r="8535" spans="16:27" x14ac:dyDescent="0.3">
      <c r="P8535"/>
      <c r="AA8535"/>
    </row>
    <row r="8536" spans="16:27" x14ac:dyDescent="0.3">
      <c r="P8536"/>
      <c r="AA8536"/>
    </row>
    <row r="8537" spans="16:27" x14ac:dyDescent="0.3">
      <c r="P8537"/>
      <c r="AA8537"/>
    </row>
    <row r="8538" spans="16:27" x14ac:dyDescent="0.3">
      <c r="P8538"/>
      <c r="AA8538"/>
    </row>
    <row r="8539" spans="16:27" x14ac:dyDescent="0.3">
      <c r="P8539"/>
      <c r="AA8539"/>
    </row>
    <row r="8540" spans="16:27" x14ac:dyDescent="0.3">
      <c r="P8540"/>
      <c r="AA8540"/>
    </row>
    <row r="8541" spans="16:27" x14ac:dyDescent="0.3">
      <c r="P8541"/>
      <c r="AA8541"/>
    </row>
    <row r="8542" spans="16:27" x14ac:dyDescent="0.3">
      <c r="P8542"/>
      <c r="AA8542"/>
    </row>
    <row r="8543" spans="16:27" x14ac:dyDescent="0.3">
      <c r="P8543"/>
      <c r="AA8543"/>
    </row>
    <row r="8544" spans="16:27" x14ac:dyDescent="0.3">
      <c r="P8544"/>
      <c r="AA8544"/>
    </row>
    <row r="8545" spans="16:27" x14ac:dyDescent="0.3">
      <c r="P8545"/>
      <c r="AA8545"/>
    </row>
    <row r="8546" spans="16:27" x14ac:dyDescent="0.3">
      <c r="P8546"/>
      <c r="AA8546"/>
    </row>
    <row r="8547" spans="16:27" x14ac:dyDescent="0.3">
      <c r="P8547"/>
      <c r="AA8547"/>
    </row>
    <row r="8548" spans="16:27" x14ac:dyDescent="0.3">
      <c r="P8548"/>
      <c r="AA8548"/>
    </row>
    <row r="8549" spans="16:27" x14ac:dyDescent="0.3">
      <c r="P8549"/>
      <c r="AA8549"/>
    </row>
    <row r="8550" spans="16:27" x14ac:dyDescent="0.3">
      <c r="P8550"/>
      <c r="AA8550"/>
    </row>
    <row r="8551" spans="16:27" x14ac:dyDescent="0.3">
      <c r="P8551"/>
      <c r="AA8551"/>
    </row>
    <row r="8552" spans="16:27" x14ac:dyDescent="0.3">
      <c r="P8552"/>
      <c r="AA8552"/>
    </row>
    <row r="8553" spans="16:27" x14ac:dyDescent="0.3">
      <c r="P8553"/>
      <c r="AA8553"/>
    </row>
    <row r="8554" spans="16:27" x14ac:dyDescent="0.3">
      <c r="P8554"/>
      <c r="AA8554"/>
    </row>
    <row r="8555" spans="16:27" x14ac:dyDescent="0.3">
      <c r="P8555"/>
      <c r="AA8555"/>
    </row>
    <row r="8556" spans="16:27" x14ac:dyDescent="0.3">
      <c r="P8556"/>
      <c r="AA8556"/>
    </row>
    <row r="8557" spans="16:27" x14ac:dyDescent="0.3">
      <c r="P8557"/>
      <c r="AA8557"/>
    </row>
    <row r="8558" spans="16:27" x14ac:dyDescent="0.3">
      <c r="P8558"/>
      <c r="AA8558"/>
    </row>
    <row r="8559" spans="16:27" x14ac:dyDescent="0.3">
      <c r="P8559"/>
      <c r="AA8559"/>
    </row>
    <row r="8560" spans="16:27" x14ac:dyDescent="0.3">
      <c r="P8560"/>
      <c r="AA8560"/>
    </row>
    <row r="8561" spans="16:27" x14ac:dyDescent="0.3">
      <c r="P8561"/>
      <c r="AA8561"/>
    </row>
    <row r="8562" spans="16:27" x14ac:dyDescent="0.3">
      <c r="P8562"/>
      <c r="AA8562"/>
    </row>
    <row r="8563" spans="16:27" x14ac:dyDescent="0.3">
      <c r="P8563"/>
      <c r="AA8563"/>
    </row>
    <row r="8564" spans="16:27" x14ac:dyDescent="0.3">
      <c r="P8564"/>
      <c r="AA8564"/>
    </row>
    <row r="8565" spans="16:27" x14ac:dyDescent="0.3">
      <c r="P8565"/>
      <c r="AA8565"/>
    </row>
    <row r="8566" spans="16:27" x14ac:dyDescent="0.3">
      <c r="P8566"/>
      <c r="AA8566"/>
    </row>
    <row r="8567" spans="16:27" x14ac:dyDescent="0.3">
      <c r="P8567"/>
      <c r="AA8567"/>
    </row>
    <row r="8568" spans="16:27" x14ac:dyDescent="0.3">
      <c r="P8568"/>
      <c r="AA8568"/>
    </row>
    <row r="8569" spans="16:27" x14ac:dyDescent="0.3">
      <c r="P8569"/>
      <c r="AA8569"/>
    </row>
    <row r="8570" spans="16:27" x14ac:dyDescent="0.3">
      <c r="P8570"/>
      <c r="AA8570"/>
    </row>
    <row r="8571" spans="16:27" x14ac:dyDescent="0.3">
      <c r="P8571"/>
      <c r="AA8571"/>
    </row>
    <row r="8572" spans="16:27" x14ac:dyDescent="0.3">
      <c r="P8572"/>
      <c r="AA8572"/>
    </row>
    <row r="8573" spans="16:27" x14ac:dyDescent="0.3">
      <c r="P8573"/>
      <c r="AA8573"/>
    </row>
    <row r="8574" spans="16:27" x14ac:dyDescent="0.3">
      <c r="P8574"/>
      <c r="AA8574"/>
    </row>
    <row r="8575" spans="16:27" x14ac:dyDescent="0.3">
      <c r="P8575"/>
      <c r="AA8575"/>
    </row>
    <row r="8576" spans="16:27" x14ac:dyDescent="0.3">
      <c r="P8576"/>
      <c r="AA8576"/>
    </row>
    <row r="8577" spans="16:27" x14ac:dyDescent="0.3">
      <c r="P8577"/>
      <c r="AA8577"/>
    </row>
    <row r="8578" spans="16:27" x14ac:dyDescent="0.3">
      <c r="P8578"/>
      <c r="AA8578"/>
    </row>
    <row r="8579" spans="16:27" x14ac:dyDescent="0.3">
      <c r="P8579"/>
      <c r="AA8579"/>
    </row>
    <row r="8580" spans="16:27" x14ac:dyDescent="0.3">
      <c r="P8580"/>
      <c r="AA8580"/>
    </row>
    <row r="8581" spans="16:27" x14ac:dyDescent="0.3">
      <c r="P8581"/>
      <c r="AA8581"/>
    </row>
    <row r="8582" spans="16:27" x14ac:dyDescent="0.3">
      <c r="P8582"/>
      <c r="AA8582"/>
    </row>
    <row r="8583" spans="16:27" x14ac:dyDescent="0.3">
      <c r="P8583"/>
      <c r="AA8583"/>
    </row>
    <row r="8584" spans="16:27" x14ac:dyDescent="0.3">
      <c r="P8584"/>
      <c r="AA8584"/>
    </row>
    <row r="8585" spans="16:27" x14ac:dyDescent="0.3">
      <c r="P8585"/>
      <c r="AA8585"/>
    </row>
    <row r="8586" spans="16:27" x14ac:dyDescent="0.3">
      <c r="P8586"/>
      <c r="AA8586"/>
    </row>
    <row r="8587" spans="16:27" x14ac:dyDescent="0.3">
      <c r="P8587"/>
      <c r="AA8587"/>
    </row>
    <row r="8588" spans="16:27" x14ac:dyDescent="0.3">
      <c r="P8588"/>
      <c r="AA8588"/>
    </row>
    <row r="8589" spans="16:27" x14ac:dyDescent="0.3">
      <c r="P8589"/>
      <c r="AA8589"/>
    </row>
    <row r="8590" spans="16:27" x14ac:dyDescent="0.3">
      <c r="P8590"/>
      <c r="AA8590"/>
    </row>
    <row r="8591" spans="16:27" x14ac:dyDescent="0.3">
      <c r="P8591"/>
      <c r="AA8591"/>
    </row>
    <row r="8592" spans="16:27" x14ac:dyDescent="0.3">
      <c r="P8592"/>
      <c r="AA8592"/>
    </row>
    <row r="8593" spans="16:27" x14ac:dyDescent="0.3">
      <c r="P8593"/>
      <c r="AA8593"/>
    </row>
    <row r="8594" spans="16:27" x14ac:dyDescent="0.3">
      <c r="P8594"/>
      <c r="AA8594"/>
    </row>
    <row r="8595" spans="16:27" x14ac:dyDescent="0.3">
      <c r="P8595"/>
      <c r="AA8595"/>
    </row>
    <row r="8596" spans="16:27" x14ac:dyDescent="0.3">
      <c r="P8596"/>
      <c r="AA8596"/>
    </row>
    <row r="8597" spans="16:27" x14ac:dyDescent="0.3">
      <c r="P8597"/>
      <c r="AA8597"/>
    </row>
    <row r="8598" spans="16:27" x14ac:dyDescent="0.3">
      <c r="P8598"/>
      <c r="AA8598"/>
    </row>
    <row r="8599" spans="16:27" x14ac:dyDescent="0.3">
      <c r="P8599"/>
      <c r="AA8599"/>
    </row>
    <row r="8600" spans="16:27" x14ac:dyDescent="0.3">
      <c r="P8600"/>
      <c r="AA8600"/>
    </row>
    <row r="8601" spans="16:27" x14ac:dyDescent="0.3">
      <c r="P8601"/>
      <c r="AA8601"/>
    </row>
    <row r="8602" spans="16:27" x14ac:dyDescent="0.3">
      <c r="P8602"/>
      <c r="AA8602"/>
    </row>
    <row r="8603" spans="16:27" x14ac:dyDescent="0.3">
      <c r="P8603"/>
      <c r="AA8603"/>
    </row>
    <row r="8604" spans="16:27" x14ac:dyDescent="0.3">
      <c r="P8604"/>
      <c r="AA8604"/>
    </row>
    <row r="8605" spans="16:27" x14ac:dyDescent="0.3">
      <c r="P8605"/>
      <c r="AA8605"/>
    </row>
    <row r="8606" spans="16:27" x14ac:dyDescent="0.3">
      <c r="P8606"/>
      <c r="AA8606"/>
    </row>
    <row r="8607" spans="16:27" x14ac:dyDescent="0.3">
      <c r="P8607"/>
      <c r="AA8607"/>
    </row>
    <row r="8608" spans="16:27" x14ac:dyDescent="0.3">
      <c r="P8608"/>
      <c r="AA8608"/>
    </row>
    <row r="8609" spans="16:27" x14ac:dyDescent="0.3">
      <c r="P8609"/>
      <c r="AA8609"/>
    </row>
    <row r="8610" spans="16:27" x14ac:dyDescent="0.3">
      <c r="P8610"/>
      <c r="AA8610"/>
    </row>
    <row r="8611" spans="16:27" x14ac:dyDescent="0.3">
      <c r="P8611"/>
      <c r="AA8611"/>
    </row>
    <row r="8612" spans="16:27" x14ac:dyDescent="0.3">
      <c r="P8612"/>
      <c r="AA8612"/>
    </row>
    <row r="8613" spans="16:27" x14ac:dyDescent="0.3">
      <c r="P8613"/>
      <c r="AA8613"/>
    </row>
    <row r="8614" spans="16:27" x14ac:dyDescent="0.3">
      <c r="P8614"/>
      <c r="AA8614"/>
    </row>
    <row r="8615" spans="16:27" x14ac:dyDescent="0.3">
      <c r="P8615"/>
      <c r="AA8615"/>
    </row>
    <row r="8616" spans="16:27" x14ac:dyDescent="0.3">
      <c r="P8616"/>
      <c r="AA8616"/>
    </row>
    <row r="8617" spans="16:27" x14ac:dyDescent="0.3">
      <c r="P8617"/>
      <c r="AA8617"/>
    </row>
    <row r="8618" spans="16:27" x14ac:dyDescent="0.3">
      <c r="P8618"/>
      <c r="AA8618"/>
    </row>
    <row r="8619" spans="16:27" x14ac:dyDescent="0.3">
      <c r="P8619"/>
      <c r="AA8619"/>
    </row>
    <row r="8620" spans="16:27" x14ac:dyDescent="0.3">
      <c r="P8620"/>
      <c r="AA8620"/>
    </row>
    <row r="8621" spans="16:27" x14ac:dyDescent="0.3">
      <c r="P8621"/>
      <c r="AA8621"/>
    </row>
    <row r="8622" spans="16:27" x14ac:dyDescent="0.3">
      <c r="P8622"/>
      <c r="AA8622"/>
    </row>
    <row r="8623" spans="16:27" x14ac:dyDescent="0.3">
      <c r="P8623"/>
      <c r="AA8623"/>
    </row>
    <row r="8624" spans="16:27" x14ac:dyDescent="0.3">
      <c r="P8624"/>
      <c r="AA8624"/>
    </row>
    <row r="8625" spans="16:27" x14ac:dyDescent="0.3">
      <c r="P8625"/>
      <c r="AA8625"/>
    </row>
    <row r="8626" spans="16:27" x14ac:dyDescent="0.3">
      <c r="P8626"/>
      <c r="AA8626"/>
    </row>
    <row r="8627" spans="16:27" x14ac:dyDescent="0.3">
      <c r="P8627"/>
      <c r="AA8627"/>
    </row>
    <row r="8628" spans="16:27" x14ac:dyDescent="0.3">
      <c r="P8628"/>
      <c r="AA8628"/>
    </row>
    <row r="8629" spans="16:27" x14ac:dyDescent="0.3">
      <c r="P8629"/>
      <c r="AA8629"/>
    </row>
    <row r="8630" spans="16:27" x14ac:dyDescent="0.3">
      <c r="P8630"/>
      <c r="AA8630"/>
    </row>
    <row r="8631" spans="16:27" x14ac:dyDescent="0.3">
      <c r="P8631"/>
      <c r="AA8631"/>
    </row>
    <row r="8632" spans="16:27" x14ac:dyDescent="0.3">
      <c r="P8632"/>
      <c r="AA8632"/>
    </row>
    <row r="8633" spans="16:27" x14ac:dyDescent="0.3">
      <c r="P8633"/>
      <c r="AA8633"/>
    </row>
    <row r="8634" spans="16:27" x14ac:dyDescent="0.3">
      <c r="P8634"/>
      <c r="AA8634"/>
    </row>
    <row r="8635" spans="16:27" x14ac:dyDescent="0.3">
      <c r="P8635"/>
      <c r="AA8635"/>
    </row>
    <row r="8636" spans="16:27" x14ac:dyDescent="0.3">
      <c r="P8636"/>
      <c r="AA8636"/>
    </row>
    <row r="8637" spans="16:27" x14ac:dyDescent="0.3">
      <c r="P8637"/>
      <c r="AA8637"/>
    </row>
    <row r="8638" spans="16:27" x14ac:dyDescent="0.3">
      <c r="P8638"/>
      <c r="AA8638"/>
    </row>
    <row r="8639" spans="16:27" x14ac:dyDescent="0.3">
      <c r="P8639"/>
      <c r="AA8639"/>
    </row>
    <row r="8640" spans="16:27" x14ac:dyDescent="0.3">
      <c r="P8640"/>
      <c r="AA8640"/>
    </row>
    <row r="8641" spans="16:27" x14ac:dyDescent="0.3">
      <c r="P8641"/>
      <c r="AA8641"/>
    </row>
    <row r="8642" spans="16:27" x14ac:dyDescent="0.3">
      <c r="P8642"/>
      <c r="AA8642"/>
    </row>
    <row r="8643" spans="16:27" x14ac:dyDescent="0.3">
      <c r="P8643"/>
      <c r="AA8643"/>
    </row>
    <row r="8644" spans="16:27" x14ac:dyDescent="0.3">
      <c r="P8644"/>
      <c r="AA8644"/>
    </row>
    <row r="8645" spans="16:27" x14ac:dyDescent="0.3">
      <c r="P8645"/>
      <c r="AA8645"/>
    </row>
    <row r="8646" spans="16:27" x14ac:dyDescent="0.3">
      <c r="P8646"/>
      <c r="AA8646"/>
    </row>
    <row r="8647" spans="16:27" x14ac:dyDescent="0.3">
      <c r="P8647"/>
      <c r="AA8647"/>
    </row>
    <row r="8648" spans="16:27" x14ac:dyDescent="0.3">
      <c r="P8648"/>
      <c r="AA8648"/>
    </row>
    <row r="8649" spans="16:27" x14ac:dyDescent="0.3">
      <c r="P8649"/>
      <c r="AA8649"/>
    </row>
    <row r="8650" spans="16:27" x14ac:dyDescent="0.3">
      <c r="P8650"/>
      <c r="AA8650"/>
    </row>
    <row r="8651" spans="16:27" x14ac:dyDescent="0.3">
      <c r="P8651"/>
      <c r="AA8651"/>
    </row>
    <row r="8652" spans="16:27" x14ac:dyDescent="0.3">
      <c r="P8652"/>
      <c r="AA8652"/>
    </row>
    <row r="8653" spans="16:27" x14ac:dyDescent="0.3">
      <c r="P8653"/>
      <c r="AA8653"/>
    </row>
    <row r="8654" spans="16:27" x14ac:dyDescent="0.3">
      <c r="P8654"/>
      <c r="AA8654"/>
    </row>
    <row r="8655" spans="16:27" x14ac:dyDescent="0.3">
      <c r="P8655"/>
      <c r="AA8655"/>
    </row>
    <row r="8656" spans="16:27" x14ac:dyDescent="0.3">
      <c r="P8656"/>
      <c r="AA8656"/>
    </row>
    <row r="8657" spans="16:27" x14ac:dyDescent="0.3">
      <c r="P8657"/>
      <c r="AA8657"/>
    </row>
    <row r="8658" spans="16:27" x14ac:dyDescent="0.3">
      <c r="P8658"/>
      <c r="AA8658"/>
    </row>
    <row r="8659" spans="16:27" x14ac:dyDescent="0.3">
      <c r="P8659"/>
      <c r="AA8659"/>
    </row>
    <row r="8660" spans="16:27" x14ac:dyDescent="0.3">
      <c r="P8660"/>
      <c r="AA8660"/>
    </row>
    <row r="8661" spans="16:27" x14ac:dyDescent="0.3">
      <c r="P8661"/>
      <c r="AA8661"/>
    </row>
    <row r="8662" spans="16:27" x14ac:dyDescent="0.3">
      <c r="P8662"/>
      <c r="AA8662"/>
    </row>
    <row r="8663" spans="16:27" x14ac:dyDescent="0.3">
      <c r="P8663"/>
      <c r="AA8663"/>
    </row>
    <row r="8664" spans="16:27" x14ac:dyDescent="0.3">
      <c r="P8664"/>
      <c r="AA8664"/>
    </row>
    <row r="8665" spans="16:27" x14ac:dyDescent="0.3">
      <c r="P8665"/>
      <c r="AA8665"/>
    </row>
    <row r="8666" spans="16:27" x14ac:dyDescent="0.3">
      <c r="P8666"/>
      <c r="AA8666"/>
    </row>
    <row r="8667" spans="16:27" x14ac:dyDescent="0.3">
      <c r="P8667"/>
      <c r="AA8667"/>
    </row>
    <row r="8668" spans="16:27" x14ac:dyDescent="0.3">
      <c r="P8668"/>
      <c r="AA8668"/>
    </row>
    <row r="8669" spans="16:27" x14ac:dyDescent="0.3">
      <c r="P8669"/>
      <c r="AA8669"/>
    </row>
    <row r="8670" spans="16:27" x14ac:dyDescent="0.3">
      <c r="P8670"/>
      <c r="AA8670"/>
    </row>
    <row r="8671" spans="16:27" x14ac:dyDescent="0.3">
      <c r="P8671"/>
      <c r="AA8671"/>
    </row>
    <row r="8672" spans="16:27" x14ac:dyDescent="0.3">
      <c r="P8672"/>
      <c r="AA8672"/>
    </row>
    <row r="8673" spans="16:27" x14ac:dyDescent="0.3">
      <c r="P8673"/>
      <c r="AA8673"/>
    </row>
    <row r="8674" spans="16:27" x14ac:dyDescent="0.3">
      <c r="P8674"/>
      <c r="AA8674"/>
    </row>
    <row r="8675" spans="16:27" x14ac:dyDescent="0.3">
      <c r="P8675"/>
      <c r="AA8675"/>
    </row>
    <row r="8676" spans="16:27" x14ac:dyDescent="0.3">
      <c r="P8676"/>
      <c r="AA8676"/>
    </row>
    <row r="8677" spans="16:27" x14ac:dyDescent="0.3">
      <c r="P8677"/>
      <c r="AA8677"/>
    </row>
    <row r="8678" spans="16:27" x14ac:dyDescent="0.3">
      <c r="P8678"/>
      <c r="AA8678"/>
    </row>
    <row r="8679" spans="16:27" x14ac:dyDescent="0.3">
      <c r="P8679"/>
      <c r="AA8679"/>
    </row>
    <row r="8680" spans="16:27" x14ac:dyDescent="0.3">
      <c r="P8680"/>
      <c r="AA8680"/>
    </row>
    <row r="8681" spans="16:27" x14ac:dyDescent="0.3">
      <c r="P8681"/>
      <c r="AA8681"/>
    </row>
    <row r="8682" spans="16:27" x14ac:dyDescent="0.3">
      <c r="P8682"/>
      <c r="AA8682"/>
    </row>
    <row r="8683" spans="16:27" x14ac:dyDescent="0.3">
      <c r="P8683"/>
      <c r="AA8683"/>
    </row>
    <row r="8684" spans="16:27" x14ac:dyDescent="0.3">
      <c r="P8684"/>
      <c r="AA8684"/>
    </row>
    <row r="8685" spans="16:27" x14ac:dyDescent="0.3">
      <c r="P8685"/>
      <c r="AA8685"/>
    </row>
    <row r="8686" spans="16:27" x14ac:dyDescent="0.3">
      <c r="P8686"/>
      <c r="AA8686"/>
    </row>
    <row r="8687" spans="16:27" x14ac:dyDescent="0.3">
      <c r="P8687"/>
      <c r="AA8687"/>
    </row>
    <row r="8688" spans="16:27" x14ac:dyDescent="0.3">
      <c r="P8688"/>
      <c r="AA8688"/>
    </row>
    <row r="8689" spans="16:27" x14ac:dyDescent="0.3">
      <c r="P8689"/>
      <c r="AA8689"/>
    </row>
    <row r="8690" spans="16:27" x14ac:dyDescent="0.3">
      <c r="P8690"/>
      <c r="AA8690"/>
    </row>
    <row r="8691" spans="16:27" x14ac:dyDescent="0.3">
      <c r="P8691"/>
      <c r="AA8691"/>
    </row>
    <row r="8692" spans="16:27" x14ac:dyDescent="0.3">
      <c r="P8692"/>
      <c r="AA8692"/>
    </row>
    <row r="8693" spans="16:27" x14ac:dyDescent="0.3">
      <c r="P8693"/>
      <c r="AA8693"/>
    </row>
    <row r="8694" spans="16:27" x14ac:dyDescent="0.3">
      <c r="P8694"/>
      <c r="AA8694"/>
    </row>
    <row r="8695" spans="16:27" x14ac:dyDescent="0.3">
      <c r="P8695"/>
      <c r="AA8695"/>
    </row>
    <row r="8696" spans="16:27" x14ac:dyDescent="0.3">
      <c r="P8696"/>
      <c r="AA8696"/>
    </row>
    <row r="8697" spans="16:27" x14ac:dyDescent="0.3">
      <c r="P8697"/>
      <c r="AA8697"/>
    </row>
    <row r="8698" spans="16:27" x14ac:dyDescent="0.3">
      <c r="P8698"/>
      <c r="AA8698"/>
    </row>
    <row r="8699" spans="16:27" x14ac:dyDescent="0.3">
      <c r="P8699"/>
      <c r="AA8699"/>
    </row>
    <row r="8700" spans="16:27" x14ac:dyDescent="0.3">
      <c r="P8700"/>
      <c r="AA8700"/>
    </row>
    <row r="8701" spans="16:27" x14ac:dyDescent="0.3">
      <c r="P8701"/>
      <c r="AA8701"/>
    </row>
    <row r="8702" spans="16:27" x14ac:dyDescent="0.3">
      <c r="P8702"/>
      <c r="AA8702"/>
    </row>
    <row r="8703" spans="16:27" x14ac:dyDescent="0.3">
      <c r="P8703"/>
      <c r="AA8703"/>
    </row>
    <row r="8704" spans="16:27" x14ac:dyDescent="0.3">
      <c r="P8704"/>
      <c r="AA8704"/>
    </row>
    <row r="8705" spans="16:27" x14ac:dyDescent="0.3">
      <c r="P8705"/>
      <c r="AA8705"/>
    </row>
    <row r="8706" spans="16:27" x14ac:dyDescent="0.3">
      <c r="P8706"/>
      <c r="AA8706"/>
    </row>
    <row r="8707" spans="16:27" x14ac:dyDescent="0.3">
      <c r="P8707"/>
      <c r="AA8707"/>
    </row>
    <row r="8708" spans="16:27" x14ac:dyDescent="0.3">
      <c r="P8708"/>
      <c r="AA8708"/>
    </row>
    <row r="8709" spans="16:27" x14ac:dyDescent="0.3">
      <c r="P8709"/>
      <c r="AA8709"/>
    </row>
    <row r="8710" spans="16:27" x14ac:dyDescent="0.3">
      <c r="P8710"/>
      <c r="AA8710"/>
    </row>
    <row r="8711" spans="16:27" x14ac:dyDescent="0.3">
      <c r="P8711"/>
      <c r="AA8711"/>
    </row>
    <row r="8712" spans="16:27" x14ac:dyDescent="0.3">
      <c r="P8712"/>
      <c r="AA8712"/>
    </row>
    <row r="8713" spans="16:27" x14ac:dyDescent="0.3">
      <c r="P8713"/>
      <c r="AA8713"/>
    </row>
    <row r="8714" spans="16:27" x14ac:dyDescent="0.3">
      <c r="P8714"/>
      <c r="AA8714"/>
    </row>
    <row r="8715" spans="16:27" x14ac:dyDescent="0.3">
      <c r="P8715"/>
      <c r="AA8715"/>
    </row>
    <row r="8716" spans="16:27" x14ac:dyDescent="0.3">
      <c r="P8716"/>
      <c r="AA8716"/>
    </row>
    <row r="8717" spans="16:27" x14ac:dyDescent="0.3">
      <c r="P8717"/>
      <c r="AA8717"/>
    </row>
    <row r="8718" spans="16:27" x14ac:dyDescent="0.3">
      <c r="P8718"/>
      <c r="AA8718"/>
    </row>
    <row r="8719" spans="16:27" x14ac:dyDescent="0.3">
      <c r="P8719"/>
      <c r="AA8719"/>
    </row>
    <row r="8720" spans="16:27" x14ac:dyDescent="0.3">
      <c r="P8720"/>
      <c r="AA8720"/>
    </row>
    <row r="8721" spans="16:27" x14ac:dyDescent="0.3">
      <c r="P8721"/>
      <c r="AA8721"/>
    </row>
    <row r="8722" spans="16:27" x14ac:dyDescent="0.3">
      <c r="P8722"/>
      <c r="AA8722"/>
    </row>
    <row r="8723" spans="16:27" x14ac:dyDescent="0.3">
      <c r="P8723"/>
      <c r="AA8723"/>
    </row>
    <row r="8724" spans="16:27" x14ac:dyDescent="0.3">
      <c r="P8724"/>
      <c r="AA8724"/>
    </row>
    <row r="8725" spans="16:27" x14ac:dyDescent="0.3">
      <c r="P8725"/>
      <c r="AA8725"/>
    </row>
    <row r="8726" spans="16:27" x14ac:dyDescent="0.3">
      <c r="P8726"/>
      <c r="AA8726"/>
    </row>
    <row r="8727" spans="16:27" x14ac:dyDescent="0.3">
      <c r="P8727"/>
      <c r="AA8727"/>
    </row>
    <row r="8728" spans="16:27" x14ac:dyDescent="0.3">
      <c r="P8728"/>
      <c r="AA8728"/>
    </row>
    <row r="8729" spans="16:27" x14ac:dyDescent="0.3">
      <c r="P8729"/>
      <c r="AA8729"/>
    </row>
    <row r="8730" spans="16:27" x14ac:dyDescent="0.3">
      <c r="P8730"/>
      <c r="AA8730"/>
    </row>
    <row r="8731" spans="16:27" x14ac:dyDescent="0.3">
      <c r="P8731"/>
      <c r="AA8731"/>
    </row>
    <row r="8732" spans="16:27" x14ac:dyDescent="0.3">
      <c r="P8732"/>
      <c r="AA8732"/>
    </row>
    <row r="8733" spans="16:27" x14ac:dyDescent="0.3">
      <c r="P8733"/>
      <c r="AA8733"/>
    </row>
    <row r="8734" spans="16:27" x14ac:dyDescent="0.3">
      <c r="P8734"/>
      <c r="AA8734"/>
    </row>
    <row r="8735" spans="16:27" x14ac:dyDescent="0.3">
      <c r="P8735"/>
      <c r="AA8735"/>
    </row>
    <row r="8736" spans="16:27" x14ac:dyDescent="0.3">
      <c r="P8736"/>
      <c r="AA8736"/>
    </row>
    <row r="8737" spans="16:27" x14ac:dyDescent="0.3">
      <c r="P8737"/>
      <c r="AA8737"/>
    </row>
    <row r="8738" spans="16:27" x14ac:dyDescent="0.3">
      <c r="P8738"/>
      <c r="AA8738"/>
    </row>
    <row r="8739" spans="16:27" x14ac:dyDescent="0.3">
      <c r="P8739"/>
      <c r="AA8739"/>
    </row>
    <row r="8740" spans="16:27" x14ac:dyDescent="0.3">
      <c r="P8740"/>
      <c r="AA8740"/>
    </row>
    <row r="8741" spans="16:27" x14ac:dyDescent="0.3">
      <c r="P8741"/>
      <c r="AA8741"/>
    </row>
    <row r="8742" spans="16:27" x14ac:dyDescent="0.3">
      <c r="P8742"/>
      <c r="AA8742"/>
    </row>
    <row r="8743" spans="16:27" x14ac:dyDescent="0.3">
      <c r="P8743"/>
      <c r="AA8743"/>
    </row>
    <row r="8744" spans="16:27" x14ac:dyDescent="0.3">
      <c r="P8744"/>
      <c r="AA8744"/>
    </row>
    <row r="8745" spans="16:27" x14ac:dyDescent="0.3">
      <c r="P8745"/>
      <c r="AA8745"/>
    </row>
    <row r="8746" spans="16:27" x14ac:dyDescent="0.3">
      <c r="P8746"/>
      <c r="AA8746"/>
    </row>
    <row r="8747" spans="16:27" x14ac:dyDescent="0.3">
      <c r="P8747"/>
      <c r="AA8747"/>
    </row>
    <row r="8748" spans="16:27" x14ac:dyDescent="0.3">
      <c r="P8748"/>
      <c r="AA8748"/>
    </row>
    <row r="8749" spans="16:27" x14ac:dyDescent="0.3">
      <c r="P8749"/>
      <c r="AA8749"/>
    </row>
    <row r="8750" spans="16:27" x14ac:dyDescent="0.3">
      <c r="P8750"/>
      <c r="AA8750"/>
    </row>
    <row r="8751" spans="16:27" x14ac:dyDescent="0.3">
      <c r="P8751"/>
      <c r="AA8751"/>
    </row>
    <row r="8752" spans="16:27" x14ac:dyDescent="0.3">
      <c r="P8752"/>
      <c r="AA8752"/>
    </row>
    <row r="8753" spans="16:27" x14ac:dyDescent="0.3">
      <c r="P8753"/>
      <c r="AA8753"/>
    </row>
    <row r="8754" spans="16:27" x14ac:dyDescent="0.3">
      <c r="P8754"/>
      <c r="AA8754"/>
    </row>
    <row r="8755" spans="16:27" x14ac:dyDescent="0.3">
      <c r="P8755"/>
      <c r="AA8755"/>
    </row>
    <row r="8756" spans="16:27" x14ac:dyDescent="0.3">
      <c r="P8756"/>
      <c r="AA8756"/>
    </row>
    <row r="8757" spans="16:27" x14ac:dyDescent="0.3">
      <c r="P8757"/>
      <c r="AA8757"/>
    </row>
    <row r="8758" spans="16:27" x14ac:dyDescent="0.3">
      <c r="P8758"/>
      <c r="AA8758"/>
    </row>
    <row r="8759" spans="16:27" x14ac:dyDescent="0.3">
      <c r="P8759"/>
      <c r="AA8759"/>
    </row>
    <row r="8760" spans="16:27" x14ac:dyDescent="0.3">
      <c r="P8760"/>
      <c r="AA8760"/>
    </row>
    <row r="8761" spans="16:27" x14ac:dyDescent="0.3">
      <c r="P8761"/>
      <c r="AA8761"/>
    </row>
    <row r="8762" spans="16:27" x14ac:dyDescent="0.3">
      <c r="P8762"/>
      <c r="AA8762"/>
    </row>
    <row r="8763" spans="16:27" x14ac:dyDescent="0.3">
      <c r="P8763"/>
      <c r="AA8763"/>
    </row>
    <row r="8764" spans="16:27" x14ac:dyDescent="0.3">
      <c r="P8764"/>
      <c r="AA8764"/>
    </row>
    <row r="8765" spans="16:27" x14ac:dyDescent="0.3">
      <c r="P8765"/>
      <c r="AA8765"/>
    </row>
    <row r="8766" spans="16:27" x14ac:dyDescent="0.3">
      <c r="P8766"/>
      <c r="AA8766"/>
    </row>
    <row r="8767" spans="16:27" x14ac:dyDescent="0.3">
      <c r="P8767"/>
      <c r="AA8767"/>
    </row>
    <row r="8768" spans="16:27" x14ac:dyDescent="0.3">
      <c r="P8768"/>
      <c r="AA8768"/>
    </row>
    <row r="8769" spans="16:27" x14ac:dyDescent="0.3">
      <c r="P8769"/>
      <c r="AA8769"/>
    </row>
    <row r="8770" spans="16:27" x14ac:dyDescent="0.3">
      <c r="P8770"/>
      <c r="AA8770"/>
    </row>
    <row r="8771" spans="16:27" x14ac:dyDescent="0.3">
      <c r="P8771"/>
      <c r="AA8771"/>
    </row>
    <row r="8772" spans="16:27" x14ac:dyDescent="0.3">
      <c r="P8772"/>
      <c r="AA8772"/>
    </row>
    <row r="8773" spans="16:27" x14ac:dyDescent="0.3">
      <c r="P8773"/>
      <c r="AA8773"/>
    </row>
    <row r="8774" spans="16:27" x14ac:dyDescent="0.3">
      <c r="P8774"/>
      <c r="AA8774"/>
    </row>
    <row r="8775" spans="16:27" x14ac:dyDescent="0.3">
      <c r="P8775"/>
      <c r="AA8775"/>
    </row>
    <row r="8776" spans="16:27" x14ac:dyDescent="0.3">
      <c r="P8776"/>
      <c r="AA8776"/>
    </row>
    <row r="8777" spans="16:27" x14ac:dyDescent="0.3">
      <c r="P8777"/>
      <c r="AA8777"/>
    </row>
    <row r="8778" spans="16:27" x14ac:dyDescent="0.3">
      <c r="P8778"/>
      <c r="AA8778"/>
    </row>
    <row r="8779" spans="16:27" x14ac:dyDescent="0.3">
      <c r="P8779"/>
      <c r="AA8779"/>
    </row>
    <row r="8780" spans="16:27" x14ac:dyDescent="0.3">
      <c r="P8780"/>
      <c r="AA8780"/>
    </row>
    <row r="8781" spans="16:27" x14ac:dyDescent="0.3">
      <c r="P8781"/>
      <c r="AA8781"/>
    </row>
    <row r="8782" spans="16:27" x14ac:dyDescent="0.3">
      <c r="P8782"/>
      <c r="AA8782"/>
    </row>
    <row r="8783" spans="16:27" x14ac:dyDescent="0.3">
      <c r="P8783"/>
      <c r="AA8783"/>
    </row>
    <row r="8784" spans="16:27" x14ac:dyDescent="0.3">
      <c r="P8784"/>
      <c r="AA8784"/>
    </row>
    <row r="8785" spans="16:27" x14ac:dyDescent="0.3">
      <c r="P8785"/>
      <c r="AA8785"/>
    </row>
    <row r="8786" spans="16:27" x14ac:dyDescent="0.3">
      <c r="P8786"/>
      <c r="AA8786"/>
    </row>
    <row r="8787" spans="16:27" x14ac:dyDescent="0.3">
      <c r="P8787"/>
      <c r="AA8787"/>
    </row>
    <row r="8788" spans="16:27" x14ac:dyDescent="0.3">
      <c r="P8788"/>
      <c r="AA8788"/>
    </row>
    <row r="8789" spans="16:27" x14ac:dyDescent="0.3">
      <c r="P8789"/>
      <c r="AA8789"/>
    </row>
    <row r="8790" spans="16:27" x14ac:dyDescent="0.3">
      <c r="P8790"/>
      <c r="AA8790"/>
    </row>
    <row r="8791" spans="16:27" x14ac:dyDescent="0.3">
      <c r="P8791"/>
      <c r="AA8791"/>
    </row>
    <row r="8792" spans="16:27" x14ac:dyDescent="0.3">
      <c r="P8792"/>
      <c r="AA8792"/>
    </row>
    <row r="8793" spans="16:27" x14ac:dyDescent="0.3">
      <c r="P8793"/>
      <c r="AA8793"/>
    </row>
    <row r="8794" spans="16:27" x14ac:dyDescent="0.3">
      <c r="P8794"/>
      <c r="AA8794"/>
    </row>
    <row r="8795" spans="16:27" x14ac:dyDescent="0.3">
      <c r="P8795"/>
      <c r="AA8795"/>
    </row>
    <row r="8796" spans="16:27" x14ac:dyDescent="0.3">
      <c r="P8796"/>
      <c r="AA8796"/>
    </row>
    <row r="8797" spans="16:27" x14ac:dyDescent="0.3">
      <c r="P8797"/>
      <c r="AA8797"/>
    </row>
    <row r="8798" spans="16:27" x14ac:dyDescent="0.3">
      <c r="P8798"/>
      <c r="AA8798"/>
    </row>
    <row r="8799" spans="16:27" x14ac:dyDescent="0.3">
      <c r="P8799"/>
      <c r="AA8799"/>
    </row>
    <row r="8800" spans="16:27" x14ac:dyDescent="0.3">
      <c r="P8800"/>
      <c r="AA8800"/>
    </row>
    <row r="8801" spans="16:27" x14ac:dyDescent="0.3">
      <c r="P8801"/>
      <c r="AA8801"/>
    </row>
    <row r="8802" spans="16:27" x14ac:dyDescent="0.3">
      <c r="P8802"/>
      <c r="AA8802"/>
    </row>
    <row r="8803" spans="16:27" x14ac:dyDescent="0.3">
      <c r="P8803"/>
      <c r="AA8803"/>
    </row>
    <row r="8804" spans="16:27" x14ac:dyDescent="0.3">
      <c r="P8804"/>
      <c r="AA8804"/>
    </row>
    <row r="8805" spans="16:27" x14ac:dyDescent="0.3">
      <c r="P8805"/>
      <c r="AA8805"/>
    </row>
    <row r="8806" spans="16:27" x14ac:dyDescent="0.3">
      <c r="P8806"/>
      <c r="AA8806"/>
    </row>
    <row r="8807" spans="16:27" x14ac:dyDescent="0.3">
      <c r="P8807"/>
      <c r="AA8807"/>
    </row>
    <row r="8808" spans="16:27" x14ac:dyDescent="0.3">
      <c r="P8808"/>
      <c r="AA8808"/>
    </row>
    <row r="8809" spans="16:27" x14ac:dyDescent="0.3">
      <c r="P8809"/>
      <c r="AA8809"/>
    </row>
    <row r="8810" spans="16:27" x14ac:dyDescent="0.3">
      <c r="P8810"/>
      <c r="AA8810"/>
    </row>
    <row r="8811" spans="16:27" x14ac:dyDescent="0.3">
      <c r="P8811"/>
      <c r="AA8811"/>
    </row>
    <row r="8812" spans="16:27" x14ac:dyDescent="0.3">
      <c r="P8812"/>
      <c r="AA8812"/>
    </row>
    <row r="8813" spans="16:27" x14ac:dyDescent="0.3">
      <c r="P8813"/>
      <c r="AA8813"/>
    </row>
    <row r="8814" spans="16:27" x14ac:dyDescent="0.3">
      <c r="P8814"/>
      <c r="AA8814"/>
    </row>
    <row r="8815" spans="16:27" x14ac:dyDescent="0.3">
      <c r="P8815"/>
      <c r="AA8815"/>
    </row>
    <row r="8816" spans="16:27" x14ac:dyDescent="0.3">
      <c r="P8816"/>
      <c r="AA8816"/>
    </row>
    <row r="8817" spans="16:27" x14ac:dyDescent="0.3">
      <c r="P8817"/>
      <c r="AA8817"/>
    </row>
    <row r="8818" spans="16:27" x14ac:dyDescent="0.3">
      <c r="P8818"/>
      <c r="AA8818"/>
    </row>
    <row r="8819" spans="16:27" x14ac:dyDescent="0.3">
      <c r="P8819"/>
      <c r="AA8819"/>
    </row>
    <row r="8820" spans="16:27" x14ac:dyDescent="0.3">
      <c r="P8820"/>
      <c r="AA8820"/>
    </row>
    <row r="8821" spans="16:27" x14ac:dyDescent="0.3">
      <c r="P8821"/>
      <c r="AA8821"/>
    </row>
    <row r="8822" spans="16:27" x14ac:dyDescent="0.3">
      <c r="P8822"/>
      <c r="AA8822"/>
    </row>
    <row r="8823" spans="16:27" x14ac:dyDescent="0.3">
      <c r="P8823"/>
      <c r="AA8823"/>
    </row>
    <row r="8824" spans="16:27" x14ac:dyDescent="0.3">
      <c r="P8824"/>
      <c r="AA8824"/>
    </row>
    <row r="8825" spans="16:27" x14ac:dyDescent="0.3">
      <c r="P8825"/>
      <c r="AA8825"/>
    </row>
    <row r="8826" spans="16:27" x14ac:dyDescent="0.3">
      <c r="P8826"/>
      <c r="AA8826"/>
    </row>
    <row r="8827" spans="16:27" x14ac:dyDescent="0.3">
      <c r="P8827"/>
      <c r="AA8827"/>
    </row>
    <row r="8828" spans="16:27" x14ac:dyDescent="0.3">
      <c r="P8828"/>
      <c r="AA8828"/>
    </row>
    <row r="8829" spans="16:27" x14ac:dyDescent="0.3">
      <c r="P8829"/>
      <c r="AA8829"/>
    </row>
    <row r="8830" spans="16:27" x14ac:dyDescent="0.3">
      <c r="P8830"/>
      <c r="AA8830"/>
    </row>
    <row r="8831" spans="16:27" x14ac:dyDescent="0.3">
      <c r="P8831"/>
      <c r="AA8831"/>
    </row>
    <row r="8832" spans="16:27" x14ac:dyDescent="0.3">
      <c r="P8832"/>
      <c r="AA8832"/>
    </row>
    <row r="8833" spans="16:27" x14ac:dyDescent="0.3">
      <c r="P8833"/>
      <c r="AA8833"/>
    </row>
    <row r="8834" spans="16:27" x14ac:dyDescent="0.3">
      <c r="P8834"/>
      <c r="AA8834"/>
    </row>
    <row r="8835" spans="16:27" x14ac:dyDescent="0.3">
      <c r="P8835"/>
      <c r="AA8835"/>
    </row>
    <row r="8836" spans="16:27" x14ac:dyDescent="0.3">
      <c r="P8836"/>
      <c r="AA8836"/>
    </row>
    <row r="8837" spans="16:27" x14ac:dyDescent="0.3">
      <c r="P8837"/>
      <c r="AA8837"/>
    </row>
    <row r="8838" spans="16:27" x14ac:dyDescent="0.3">
      <c r="P8838"/>
      <c r="AA8838"/>
    </row>
    <row r="8839" spans="16:27" x14ac:dyDescent="0.3">
      <c r="P8839"/>
      <c r="AA8839"/>
    </row>
    <row r="8840" spans="16:27" x14ac:dyDescent="0.3">
      <c r="P8840"/>
      <c r="AA8840"/>
    </row>
    <row r="8841" spans="16:27" x14ac:dyDescent="0.3">
      <c r="P8841"/>
      <c r="AA8841"/>
    </row>
    <row r="8842" spans="16:27" x14ac:dyDescent="0.3">
      <c r="P8842"/>
      <c r="AA8842"/>
    </row>
    <row r="8843" spans="16:27" x14ac:dyDescent="0.3">
      <c r="P8843"/>
      <c r="AA8843"/>
    </row>
    <row r="8844" spans="16:27" x14ac:dyDescent="0.3">
      <c r="P8844"/>
      <c r="AA8844"/>
    </row>
    <row r="8845" spans="16:27" x14ac:dyDescent="0.3">
      <c r="P8845"/>
      <c r="AA8845"/>
    </row>
    <row r="8846" spans="16:27" x14ac:dyDescent="0.3">
      <c r="P8846"/>
      <c r="AA8846"/>
    </row>
    <row r="8847" spans="16:27" x14ac:dyDescent="0.3">
      <c r="P8847"/>
      <c r="AA8847"/>
    </row>
    <row r="8848" spans="16:27" x14ac:dyDescent="0.3">
      <c r="P8848"/>
      <c r="AA8848"/>
    </row>
    <row r="8849" spans="16:27" x14ac:dyDescent="0.3">
      <c r="P8849"/>
      <c r="AA8849"/>
    </row>
    <row r="8850" spans="16:27" x14ac:dyDescent="0.3">
      <c r="P8850"/>
      <c r="AA8850"/>
    </row>
    <row r="8851" spans="16:27" x14ac:dyDescent="0.3">
      <c r="P8851"/>
      <c r="AA8851"/>
    </row>
    <row r="8852" spans="16:27" x14ac:dyDescent="0.3">
      <c r="P8852"/>
      <c r="AA8852"/>
    </row>
    <row r="8853" spans="16:27" x14ac:dyDescent="0.3">
      <c r="P8853"/>
      <c r="AA8853"/>
    </row>
    <row r="8854" spans="16:27" x14ac:dyDescent="0.3">
      <c r="P8854"/>
      <c r="AA8854"/>
    </row>
    <row r="8855" spans="16:27" x14ac:dyDescent="0.3">
      <c r="P8855"/>
      <c r="AA8855"/>
    </row>
    <row r="8856" spans="16:27" x14ac:dyDescent="0.3">
      <c r="P8856"/>
      <c r="AA8856"/>
    </row>
    <row r="8857" spans="16:27" x14ac:dyDescent="0.3">
      <c r="P8857"/>
      <c r="AA8857"/>
    </row>
    <row r="8858" spans="16:27" x14ac:dyDescent="0.3">
      <c r="P8858"/>
      <c r="AA8858"/>
    </row>
    <row r="8859" spans="16:27" x14ac:dyDescent="0.3">
      <c r="P8859"/>
      <c r="AA8859"/>
    </row>
    <row r="8860" spans="16:27" x14ac:dyDescent="0.3">
      <c r="P8860"/>
      <c r="AA8860"/>
    </row>
    <row r="8861" spans="16:27" x14ac:dyDescent="0.3">
      <c r="P8861"/>
      <c r="AA8861"/>
    </row>
    <row r="8862" spans="16:27" x14ac:dyDescent="0.3">
      <c r="P8862"/>
      <c r="AA8862"/>
    </row>
    <row r="8863" spans="16:27" x14ac:dyDescent="0.3">
      <c r="P8863"/>
      <c r="AA8863"/>
    </row>
    <row r="8864" spans="16:27" x14ac:dyDescent="0.3">
      <c r="P8864"/>
      <c r="AA8864"/>
    </row>
    <row r="8865" spans="16:27" x14ac:dyDescent="0.3">
      <c r="P8865"/>
      <c r="AA8865"/>
    </row>
    <row r="8866" spans="16:27" x14ac:dyDescent="0.3">
      <c r="P8866"/>
      <c r="AA8866"/>
    </row>
    <row r="8867" spans="16:27" x14ac:dyDescent="0.3">
      <c r="P8867"/>
      <c r="AA8867"/>
    </row>
    <row r="8868" spans="16:27" x14ac:dyDescent="0.3">
      <c r="P8868"/>
      <c r="AA8868"/>
    </row>
    <row r="8869" spans="16:27" x14ac:dyDescent="0.3">
      <c r="P8869"/>
      <c r="AA8869"/>
    </row>
    <row r="8870" spans="16:27" x14ac:dyDescent="0.3">
      <c r="P8870"/>
      <c r="AA8870"/>
    </row>
    <row r="8871" spans="16:27" x14ac:dyDescent="0.3">
      <c r="P8871"/>
      <c r="AA8871"/>
    </row>
    <row r="8872" spans="16:27" x14ac:dyDescent="0.3">
      <c r="P8872"/>
      <c r="AA8872"/>
    </row>
    <row r="8873" spans="16:27" x14ac:dyDescent="0.3">
      <c r="P8873"/>
      <c r="AA8873"/>
    </row>
    <row r="8874" spans="16:27" x14ac:dyDescent="0.3">
      <c r="P8874"/>
      <c r="AA8874"/>
    </row>
    <row r="8875" spans="16:27" x14ac:dyDescent="0.3">
      <c r="P8875"/>
      <c r="AA8875"/>
    </row>
    <row r="8876" spans="16:27" x14ac:dyDescent="0.3">
      <c r="P8876"/>
      <c r="AA8876"/>
    </row>
    <row r="8877" spans="16:27" x14ac:dyDescent="0.3">
      <c r="P8877"/>
      <c r="AA8877"/>
    </row>
    <row r="8878" spans="16:27" x14ac:dyDescent="0.3">
      <c r="P8878"/>
      <c r="AA8878"/>
    </row>
    <row r="8879" spans="16:27" x14ac:dyDescent="0.3">
      <c r="P8879"/>
      <c r="AA8879"/>
    </row>
    <row r="8880" spans="16:27" x14ac:dyDescent="0.3">
      <c r="P8880"/>
      <c r="AA8880"/>
    </row>
    <row r="8881" spans="16:27" x14ac:dyDescent="0.3">
      <c r="P8881"/>
      <c r="AA8881"/>
    </row>
    <row r="8882" spans="16:27" x14ac:dyDescent="0.3">
      <c r="P8882"/>
      <c r="AA8882"/>
    </row>
    <row r="8883" spans="16:27" x14ac:dyDescent="0.3">
      <c r="P8883"/>
      <c r="AA8883"/>
    </row>
    <row r="8884" spans="16:27" x14ac:dyDescent="0.3">
      <c r="P8884"/>
      <c r="AA8884"/>
    </row>
    <row r="8885" spans="16:27" x14ac:dyDescent="0.3">
      <c r="P8885"/>
      <c r="AA8885"/>
    </row>
    <row r="8886" spans="16:27" x14ac:dyDescent="0.3">
      <c r="P8886"/>
      <c r="AA8886"/>
    </row>
    <row r="8887" spans="16:27" x14ac:dyDescent="0.3">
      <c r="P8887"/>
      <c r="AA8887"/>
    </row>
    <row r="8888" spans="16:27" x14ac:dyDescent="0.3">
      <c r="P8888"/>
      <c r="AA8888"/>
    </row>
    <row r="8889" spans="16:27" x14ac:dyDescent="0.3">
      <c r="P8889"/>
      <c r="AA8889"/>
    </row>
    <row r="8890" spans="16:27" x14ac:dyDescent="0.3">
      <c r="P8890"/>
      <c r="AA8890"/>
    </row>
    <row r="8891" spans="16:27" x14ac:dyDescent="0.3">
      <c r="P8891"/>
      <c r="AA8891"/>
    </row>
    <row r="8892" spans="16:27" x14ac:dyDescent="0.3">
      <c r="P8892"/>
      <c r="AA8892"/>
    </row>
    <row r="8893" spans="16:27" x14ac:dyDescent="0.3">
      <c r="P8893"/>
      <c r="AA8893"/>
    </row>
    <row r="8894" spans="16:27" x14ac:dyDescent="0.3">
      <c r="P8894"/>
      <c r="AA8894"/>
    </row>
    <row r="8895" spans="16:27" x14ac:dyDescent="0.3">
      <c r="P8895"/>
      <c r="AA8895"/>
    </row>
    <row r="8896" spans="16:27" x14ac:dyDescent="0.3">
      <c r="P8896"/>
      <c r="AA8896"/>
    </row>
    <row r="8897" spans="16:27" x14ac:dyDescent="0.3">
      <c r="P8897"/>
      <c r="AA8897"/>
    </row>
    <row r="8898" spans="16:27" x14ac:dyDescent="0.3">
      <c r="P8898"/>
      <c r="AA8898"/>
    </row>
    <row r="8899" spans="16:27" x14ac:dyDescent="0.3">
      <c r="P8899"/>
      <c r="AA8899"/>
    </row>
    <row r="8900" spans="16:27" x14ac:dyDescent="0.3">
      <c r="P8900"/>
      <c r="AA8900"/>
    </row>
    <row r="8901" spans="16:27" x14ac:dyDescent="0.3">
      <c r="P8901"/>
      <c r="AA8901"/>
    </row>
    <row r="8902" spans="16:27" x14ac:dyDescent="0.3">
      <c r="P8902"/>
      <c r="AA8902"/>
    </row>
    <row r="8903" spans="16:27" x14ac:dyDescent="0.3">
      <c r="P8903"/>
      <c r="AA8903"/>
    </row>
    <row r="8904" spans="16:27" x14ac:dyDescent="0.3">
      <c r="P8904"/>
      <c r="AA8904"/>
    </row>
    <row r="8905" spans="16:27" x14ac:dyDescent="0.3">
      <c r="P8905"/>
      <c r="AA8905"/>
    </row>
    <row r="8906" spans="16:27" x14ac:dyDescent="0.3">
      <c r="P8906"/>
      <c r="AA8906"/>
    </row>
    <row r="8907" spans="16:27" x14ac:dyDescent="0.3">
      <c r="P8907"/>
      <c r="AA8907"/>
    </row>
    <row r="8908" spans="16:27" x14ac:dyDescent="0.3">
      <c r="P8908"/>
      <c r="AA8908"/>
    </row>
    <row r="8909" spans="16:27" x14ac:dyDescent="0.3">
      <c r="P8909"/>
      <c r="AA8909"/>
    </row>
    <row r="8910" spans="16:27" x14ac:dyDescent="0.3">
      <c r="P8910"/>
      <c r="AA8910"/>
    </row>
    <row r="8911" spans="16:27" x14ac:dyDescent="0.3">
      <c r="P8911"/>
      <c r="AA8911"/>
    </row>
    <row r="8912" spans="16:27" x14ac:dyDescent="0.3">
      <c r="P8912"/>
      <c r="AA8912"/>
    </row>
    <row r="8913" spans="16:27" x14ac:dyDescent="0.3">
      <c r="P8913"/>
      <c r="AA8913"/>
    </row>
    <row r="8914" spans="16:27" x14ac:dyDescent="0.3">
      <c r="P8914"/>
      <c r="AA8914"/>
    </row>
    <row r="8915" spans="16:27" x14ac:dyDescent="0.3">
      <c r="P8915"/>
      <c r="AA8915"/>
    </row>
    <row r="8916" spans="16:27" x14ac:dyDescent="0.3">
      <c r="P8916"/>
      <c r="AA8916"/>
    </row>
    <row r="8917" spans="16:27" x14ac:dyDescent="0.3">
      <c r="P8917"/>
      <c r="AA8917"/>
    </row>
    <row r="8918" spans="16:27" x14ac:dyDescent="0.3">
      <c r="P8918"/>
      <c r="AA8918"/>
    </row>
    <row r="8919" spans="16:27" x14ac:dyDescent="0.3">
      <c r="P8919"/>
      <c r="AA8919"/>
    </row>
    <row r="8920" spans="16:27" x14ac:dyDescent="0.3">
      <c r="P8920"/>
      <c r="AA8920"/>
    </row>
    <row r="8921" spans="16:27" x14ac:dyDescent="0.3">
      <c r="P8921"/>
      <c r="AA8921"/>
    </row>
    <row r="8922" spans="16:27" x14ac:dyDescent="0.3">
      <c r="P8922"/>
      <c r="AA8922"/>
    </row>
    <row r="8923" spans="16:27" x14ac:dyDescent="0.3">
      <c r="P8923"/>
      <c r="AA8923"/>
    </row>
    <row r="8924" spans="16:27" x14ac:dyDescent="0.3">
      <c r="P8924"/>
      <c r="AA8924"/>
    </row>
    <row r="8925" spans="16:27" x14ac:dyDescent="0.3">
      <c r="P8925"/>
      <c r="AA8925"/>
    </row>
    <row r="8926" spans="16:27" x14ac:dyDescent="0.3">
      <c r="P8926"/>
      <c r="AA8926"/>
    </row>
    <row r="8927" spans="16:27" x14ac:dyDescent="0.3">
      <c r="P8927"/>
      <c r="AA8927"/>
    </row>
    <row r="8928" spans="16:27" x14ac:dyDescent="0.3">
      <c r="P8928"/>
      <c r="AA8928"/>
    </row>
    <row r="8929" spans="16:27" x14ac:dyDescent="0.3">
      <c r="P8929"/>
      <c r="AA8929"/>
    </row>
    <row r="8930" spans="16:27" x14ac:dyDescent="0.3">
      <c r="P8930"/>
      <c r="AA8930"/>
    </row>
    <row r="8931" spans="16:27" x14ac:dyDescent="0.3">
      <c r="P8931"/>
      <c r="AA8931"/>
    </row>
    <row r="8932" spans="16:27" x14ac:dyDescent="0.3">
      <c r="P8932"/>
      <c r="AA8932"/>
    </row>
    <row r="8933" spans="16:27" x14ac:dyDescent="0.3">
      <c r="P8933"/>
      <c r="AA8933"/>
    </row>
    <row r="8934" spans="16:27" x14ac:dyDescent="0.3">
      <c r="P8934"/>
      <c r="AA8934"/>
    </row>
    <row r="8935" spans="16:27" x14ac:dyDescent="0.3">
      <c r="P8935"/>
      <c r="AA8935"/>
    </row>
    <row r="8936" spans="16:27" x14ac:dyDescent="0.3">
      <c r="P8936"/>
      <c r="AA8936"/>
    </row>
    <row r="8937" spans="16:27" x14ac:dyDescent="0.3">
      <c r="P8937"/>
      <c r="AA8937"/>
    </row>
    <row r="8938" spans="16:27" x14ac:dyDescent="0.3">
      <c r="P8938"/>
      <c r="AA8938"/>
    </row>
    <row r="8939" spans="16:27" x14ac:dyDescent="0.3">
      <c r="P8939"/>
      <c r="AA8939"/>
    </row>
    <row r="8940" spans="16:27" x14ac:dyDescent="0.3">
      <c r="P8940"/>
      <c r="AA8940"/>
    </row>
    <row r="8941" spans="16:27" x14ac:dyDescent="0.3">
      <c r="P8941"/>
      <c r="AA8941"/>
    </row>
    <row r="8942" spans="16:27" x14ac:dyDescent="0.3">
      <c r="P8942"/>
      <c r="AA8942"/>
    </row>
    <row r="8943" spans="16:27" x14ac:dyDescent="0.3">
      <c r="P8943"/>
      <c r="AA8943"/>
    </row>
    <row r="8944" spans="16:27" x14ac:dyDescent="0.3">
      <c r="P8944"/>
      <c r="AA8944"/>
    </row>
    <row r="8945" spans="16:27" x14ac:dyDescent="0.3">
      <c r="P8945"/>
      <c r="AA8945"/>
    </row>
    <row r="8946" spans="16:27" x14ac:dyDescent="0.3">
      <c r="P8946"/>
      <c r="AA8946"/>
    </row>
    <row r="8947" spans="16:27" x14ac:dyDescent="0.3">
      <c r="P8947"/>
      <c r="AA8947"/>
    </row>
    <row r="8948" spans="16:27" x14ac:dyDescent="0.3">
      <c r="P8948"/>
      <c r="AA8948"/>
    </row>
    <row r="8949" spans="16:27" x14ac:dyDescent="0.3">
      <c r="P8949"/>
      <c r="AA8949"/>
    </row>
    <row r="8950" spans="16:27" x14ac:dyDescent="0.3">
      <c r="P8950"/>
      <c r="AA8950"/>
    </row>
    <row r="8951" spans="16:27" x14ac:dyDescent="0.3">
      <c r="P8951"/>
      <c r="AA8951"/>
    </row>
    <row r="8952" spans="16:27" x14ac:dyDescent="0.3">
      <c r="P8952"/>
      <c r="AA8952"/>
    </row>
    <row r="8953" spans="16:27" x14ac:dyDescent="0.3">
      <c r="P8953"/>
      <c r="AA8953"/>
    </row>
    <row r="8954" spans="16:27" x14ac:dyDescent="0.3">
      <c r="P8954"/>
      <c r="AA8954"/>
    </row>
    <row r="8955" spans="16:27" x14ac:dyDescent="0.3">
      <c r="P8955"/>
      <c r="AA8955"/>
    </row>
    <row r="8956" spans="16:27" x14ac:dyDescent="0.3">
      <c r="P8956"/>
      <c r="AA8956"/>
    </row>
    <row r="8957" spans="16:27" x14ac:dyDescent="0.3">
      <c r="P8957"/>
      <c r="AA8957"/>
    </row>
    <row r="8958" spans="16:27" x14ac:dyDescent="0.3">
      <c r="P8958"/>
      <c r="AA8958"/>
    </row>
    <row r="8959" spans="16:27" x14ac:dyDescent="0.3">
      <c r="P8959"/>
      <c r="AA8959"/>
    </row>
    <row r="8960" spans="16:27" x14ac:dyDescent="0.3">
      <c r="P8960"/>
      <c r="AA8960"/>
    </row>
    <row r="8961" spans="16:27" x14ac:dyDescent="0.3">
      <c r="P8961"/>
      <c r="AA8961"/>
    </row>
    <row r="8962" spans="16:27" x14ac:dyDescent="0.3">
      <c r="P8962"/>
      <c r="AA8962"/>
    </row>
    <row r="8963" spans="16:27" x14ac:dyDescent="0.3">
      <c r="P8963"/>
      <c r="AA8963"/>
    </row>
    <row r="8964" spans="16:27" x14ac:dyDescent="0.3">
      <c r="P8964"/>
      <c r="AA8964"/>
    </row>
    <row r="8965" spans="16:27" x14ac:dyDescent="0.3">
      <c r="P8965"/>
      <c r="AA8965"/>
    </row>
    <row r="8966" spans="16:27" x14ac:dyDescent="0.3">
      <c r="P8966"/>
      <c r="AA8966"/>
    </row>
    <row r="8967" spans="16:27" x14ac:dyDescent="0.3">
      <c r="P8967"/>
      <c r="AA8967"/>
    </row>
    <row r="8968" spans="16:27" x14ac:dyDescent="0.3">
      <c r="P8968"/>
      <c r="AA8968"/>
    </row>
    <row r="8969" spans="16:27" x14ac:dyDescent="0.3">
      <c r="P8969"/>
      <c r="AA8969"/>
    </row>
    <row r="8970" spans="16:27" x14ac:dyDescent="0.3">
      <c r="P8970"/>
      <c r="AA8970"/>
    </row>
    <row r="8971" spans="16:27" x14ac:dyDescent="0.3">
      <c r="P8971"/>
      <c r="AA8971"/>
    </row>
    <row r="8972" spans="16:27" x14ac:dyDescent="0.3">
      <c r="P8972"/>
      <c r="AA8972"/>
    </row>
    <row r="8973" spans="16:27" x14ac:dyDescent="0.3">
      <c r="P8973"/>
      <c r="AA8973"/>
    </row>
    <row r="8974" spans="16:27" x14ac:dyDescent="0.3">
      <c r="P8974"/>
      <c r="AA8974"/>
    </row>
    <row r="8975" spans="16:27" x14ac:dyDescent="0.3">
      <c r="P8975"/>
      <c r="AA8975"/>
    </row>
    <row r="8976" spans="16:27" x14ac:dyDescent="0.3">
      <c r="P8976"/>
      <c r="AA8976"/>
    </row>
    <row r="8977" spans="16:27" x14ac:dyDescent="0.3">
      <c r="P8977"/>
      <c r="AA8977"/>
    </row>
    <row r="8978" spans="16:27" x14ac:dyDescent="0.3">
      <c r="P8978"/>
      <c r="AA8978"/>
    </row>
    <row r="8979" spans="16:27" x14ac:dyDescent="0.3">
      <c r="P8979"/>
      <c r="AA8979"/>
    </row>
    <row r="8980" spans="16:27" x14ac:dyDescent="0.3">
      <c r="P8980"/>
      <c r="AA8980"/>
    </row>
    <row r="8981" spans="16:27" x14ac:dyDescent="0.3">
      <c r="P8981"/>
      <c r="AA8981"/>
    </row>
    <row r="8982" spans="16:27" x14ac:dyDescent="0.3">
      <c r="P8982"/>
      <c r="AA8982"/>
    </row>
    <row r="8983" spans="16:27" x14ac:dyDescent="0.3">
      <c r="P8983"/>
      <c r="AA8983"/>
    </row>
    <row r="8984" spans="16:27" x14ac:dyDescent="0.3">
      <c r="P8984"/>
      <c r="AA8984"/>
    </row>
    <row r="8985" spans="16:27" x14ac:dyDescent="0.3">
      <c r="P8985"/>
      <c r="AA8985"/>
    </row>
    <row r="8986" spans="16:27" x14ac:dyDescent="0.3">
      <c r="P8986"/>
      <c r="AA8986"/>
    </row>
    <row r="8987" spans="16:27" x14ac:dyDescent="0.3">
      <c r="P8987"/>
      <c r="AA8987"/>
    </row>
    <row r="8988" spans="16:27" x14ac:dyDescent="0.3">
      <c r="P8988"/>
      <c r="AA8988"/>
    </row>
    <row r="8989" spans="16:27" x14ac:dyDescent="0.3">
      <c r="P8989"/>
      <c r="AA8989"/>
    </row>
    <row r="8990" spans="16:27" x14ac:dyDescent="0.3">
      <c r="P8990"/>
      <c r="AA8990"/>
    </row>
    <row r="8991" spans="16:27" x14ac:dyDescent="0.3">
      <c r="P8991"/>
      <c r="AA8991"/>
    </row>
    <row r="8992" spans="16:27" x14ac:dyDescent="0.3">
      <c r="P8992"/>
      <c r="AA8992"/>
    </row>
    <row r="8993" spans="16:27" x14ac:dyDescent="0.3">
      <c r="P8993"/>
      <c r="AA8993"/>
    </row>
    <row r="8994" spans="16:27" x14ac:dyDescent="0.3">
      <c r="P8994"/>
      <c r="AA8994"/>
    </row>
    <row r="8995" spans="16:27" x14ac:dyDescent="0.3">
      <c r="P8995"/>
      <c r="AA8995"/>
    </row>
    <row r="8996" spans="16:27" x14ac:dyDescent="0.3">
      <c r="P8996"/>
      <c r="AA8996"/>
    </row>
    <row r="8997" spans="16:27" x14ac:dyDescent="0.3">
      <c r="P8997"/>
      <c r="AA8997"/>
    </row>
    <row r="8998" spans="16:27" x14ac:dyDescent="0.3">
      <c r="P8998"/>
      <c r="AA8998"/>
    </row>
    <row r="8999" spans="16:27" x14ac:dyDescent="0.3">
      <c r="P8999"/>
      <c r="AA8999"/>
    </row>
    <row r="9000" spans="16:27" x14ac:dyDescent="0.3">
      <c r="P9000"/>
      <c r="AA9000"/>
    </row>
    <row r="9001" spans="16:27" x14ac:dyDescent="0.3">
      <c r="P9001"/>
      <c r="AA9001"/>
    </row>
    <row r="9002" spans="16:27" x14ac:dyDescent="0.3">
      <c r="P9002"/>
      <c r="AA9002"/>
    </row>
    <row r="9003" spans="16:27" x14ac:dyDescent="0.3">
      <c r="P9003"/>
      <c r="AA9003"/>
    </row>
    <row r="9004" spans="16:27" x14ac:dyDescent="0.3">
      <c r="P9004"/>
      <c r="AA9004"/>
    </row>
    <row r="9005" spans="16:27" x14ac:dyDescent="0.3">
      <c r="P9005"/>
      <c r="AA9005"/>
    </row>
    <row r="9006" spans="16:27" x14ac:dyDescent="0.3">
      <c r="P9006"/>
      <c r="AA9006"/>
    </row>
    <row r="9007" spans="16:27" x14ac:dyDescent="0.3">
      <c r="P9007"/>
      <c r="AA9007"/>
    </row>
    <row r="9008" spans="16:27" x14ac:dyDescent="0.3">
      <c r="P9008"/>
      <c r="AA9008"/>
    </row>
    <row r="9009" spans="16:27" x14ac:dyDescent="0.3">
      <c r="P9009"/>
      <c r="AA9009"/>
    </row>
    <row r="9010" spans="16:27" x14ac:dyDescent="0.3">
      <c r="P9010"/>
      <c r="AA9010"/>
    </row>
    <row r="9011" spans="16:27" x14ac:dyDescent="0.3">
      <c r="P9011"/>
      <c r="AA9011"/>
    </row>
    <row r="9012" spans="16:27" x14ac:dyDescent="0.3">
      <c r="P9012"/>
      <c r="AA9012"/>
    </row>
    <row r="9013" spans="16:27" x14ac:dyDescent="0.3">
      <c r="P9013"/>
      <c r="AA9013"/>
    </row>
    <row r="9014" spans="16:27" x14ac:dyDescent="0.3">
      <c r="P9014"/>
      <c r="AA9014"/>
    </row>
    <row r="9015" spans="16:27" x14ac:dyDescent="0.3">
      <c r="P9015"/>
      <c r="AA9015"/>
    </row>
    <row r="9016" spans="16:27" x14ac:dyDescent="0.3">
      <c r="P9016"/>
      <c r="AA9016"/>
    </row>
    <row r="9017" spans="16:27" x14ac:dyDescent="0.3">
      <c r="P9017"/>
      <c r="AA9017"/>
    </row>
    <row r="9018" spans="16:27" x14ac:dyDescent="0.3">
      <c r="P9018"/>
      <c r="AA9018"/>
    </row>
    <row r="9019" spans="16:27" x14ac:dyDescent="0.3">
      <c r="P9019"/>
      <c r="AA9019"/>
    </row>
    <row r="9020" spans="16:27" x14ac:dyDescent="0.3">
      <c r="P9020"/>
      <c r="AA9020"/>
    </row>
    <row r="9021" spans="16:27" x14ac:dyDescent="0.3">
      <c r="P9021"/>
      <c r="AA9021"/>
    </row>
    <row r="9022" spans="16:27" x14ac:dyDescent="0.3">
      <c r="P9022"/>
      <c r="AA9022"/>
    </row>
    <row r="9023" spans="16:27" x14ac:dyDescent="0.3">
      <c r="P9023"/>
      <c r="AA9023"/>
    </row>
    <row r="9024" spans="16:27" x14ac:dyDescent="0.3">
      <c r="P9024"/>
      <c r="AA9024"/>
    </row>
    <row r="9025" spans="16:27" x14ac:dyDescent="0.3">
      <c r="P9025"/>
      <c r="AA9025"/>
    </row>
    <row r="9026" spans="16:27" x14ac:dyDescent="0.3">
      <c r="P9026"/>
      <c r="AA9026"/>
    </row>
    <row r="9027" spans="16:27" x14ac:dyDescent="0.3">
      <c r="P9027"/>
      <c r="AA9027"/>
    </row>
    <row r="9028" spans="16:27" x14ac:dyDescent="0.3">
      <c r="P9028"/>
      <c r="AA9028"/>
    </row>
    <row r="9029" spans="16:27" x14ac:dyDescent="0.3">
      <c r="P9029"/>
      <c r="AA9029"/>
    </row>
    <row r="9030" spans="16:27" x14ac:dyDescent="0.3">
      <c r="P9030"/>
      <c r="AA9030"/>
    </row>
    <row r="9031" spans="16:27" x14ac:dyDescent="0.3">
      <c r="P9031"/>
      <c r="AA9031"/>
    </row>
    <row r="9032" spans="16:27" x14ac:dyDescent="0.3">
      <c r="P9032"/>
      <c r="AA9032"/>
    </row>
    <row r="9033" spans="16:27" x14ac:dyDescent="0.3">
      <c r="P9033"/>
      <c r="AA9033"/>
    </row>
    <row r="9034" spans="16:27" x14ac:dyDescent="0.3">
      <c r="P9034"/>
      <c r="AA9034"/>
    </row>
    <row r="9035" spans="16:27" x14ac:dyDescent="0.3">
      <c r="P9035"/>
      <c r="AA9035"/>
    </row>
    <row r="9036" spans="16:27" x14ac:dyDescent="0.3">
      <c r="P9036"/>
      <c r="AA9036"/>
    </row>
    <row r="9037" spans="16:27" x14ac:dyDescent="0.3">
      <c r="P9037"/>
      <c r="AA9037"/>
    </row>
    <row r="9038" spans="16:27" x14ac:dyDescent="0.3">
      <c r="P9038"/>
      <c r="AA9038"/>
    </row>
    <row r="9039" spans="16:27" x14ac:dyDescent="0.3">
      <c r="P9039"/>
      <c r="AA9039"/>
    </row>
    <row r="9040" spans="16:27" x14ac:dyDescent="0.3">
      <c r="P9040"/>
      <c r="AA9040"/>
    </row>
    <row r="9041" spans="16:27" x14ac:dyDescent="0.3">
      <c r="P9041"/>
      <c r="AA9041"/>
    </row>
    <row r="9042" spans="16:27" x14ac:dyDescent="0.3">
      <c r="P9042"/>
      <c r="AA9042"/>
    </row>
    <row r="9043" spans="16:27" x14ac:dyDescent="0.3">
      <c r="P9043"/>
      <c r="AA9043"/>
    </row>
    <row r="9044" spans="16:27" x14ac:dyDescent="0.3">
      <c r="P9044"/>
      <c r="AA9044"/>
    </row>
    <row r="9045" spans="16:27" x14ac:dyDescent="0.3">
      <c r="P9045"/>
      <c r="AA9045"/>
    </row>
    <row r="9046" spans="16:27" x14ac:dyDescent="0.3">
      <c r="P9046"/>
      <c r="AA9046"/>
    </row>
    <row r="9047" spans="16:27" x14ac:dyDescent="0.3">
      <c r="P9047"/>
      <c r="AA9047"/>
    </row>
    <row r="9048" spans="16:27" x14ac:dyDescent="0.3">
      <c r="P9048"/>
      <c r="AA9048"/>
    </row>
    <row r="9049" spans="16:27" x14ac:dyDescent="0.3">
      <c r="P9049"/>
      <c r="AA9049"/>
    </row>
    <row r="9050" spans="16:27" x14ac:dyDescent="0.3">
      <c r="P9050"/>
      <c r="AA9050"/>
    </row>
    <row r="9051" spans="16:27" x14ac:dyDescent="0.3">
      <c r="P9051"/>
      <c r="AA9051"/>
    </row>
    <row r="9052" spans="16:27" x14ac:dyDescent="0.3">
      <c r="P9052"/>
      <c r="AA9052"/>
    </row>
    <row r="9053" spans="16:27" x14ac:dyDescent="0.3">
      <c r="P9053"/>
      <c r="AA9053"/>
    </row>
    <row r="9054" spans="16:27" x14ac:dyDescent="0.3">
      <c r="P9054"/>
      <c r="AA9054"/>
    </row>
    <row r="9055" spans="16:27" x14ac:dyDescent="0.3">
      <c r="P9055"/>
      <c r="AA9055"/>
    </row>
    <row r="9056" spans="16:27" x14ac:dyDescent="0.3">
      <c r="P9056"/>
      <c r="AA9056"/>
    </row>
    <row r="9057" spans="16:27" x14ac:dyDescent="0.3">
      <c r="P9057"/>
      <c r="AA9057"/>
    </row>
    <row r="9058" spans="16:27" x14ac:dyDescent="0.3">
      <c r="P9058"/>
      <c r="AA9058"/>
    </row>
    <row r="9059" spans="16:27" x14ac:dyDescent="0.3">
      <c r="P9059"/>
      <c r="AA9059"/>
    </row>
    <row r="9060" spans="16:27" x14ac:dyDescent="0.3">
      <c r="P9060"/>
      <c r="AA9060"/>
    </row>
    <row r="9061" spans="16:27" x14ac:dyDescent="0.3">
      <c r="P9061"/>
      <c r="AA9061"/>
    </row>
    <row r="9062" spans="16:27" x14ac:dyDescent="0.3">
      <c r="P9062"/>
      <c r="AA9062"/>
    </row>
    <row r="9063" spans="16:27" x14ac:dyDescent="0.3">
      <c r="P9063"/>
      <c r="AA9063"/>
    </row>
    <row r="9064" spans="16:27" x14ac:dyDescent="0.3">
      <c r="P9064"/>
      <c r="AA9064"/>
    </row>
    <row r="9065" spans="16:27" x14ac:dyDescent="0.3">
      <c r="P9065"/>
      <c r="AA9065"/>
    </row>
    <row r="9066" spans="16:27" x14ac:dyDescent="0.3">
      <c r="P9066"/>
      <c r="AA9066"/>
    </row>
    <row r="9067" spans="16:27" x14ac:dyDescent="0.3">
      <c r="P9067"/>
      <c r="AA9067"/>
    </row>
    <row r="9068" spans="16:27" x14ac:dyDescent="0.3">
      <c r="P9068"/>
      <c r="AA9068"/>
    </row>
    <row r="9069" spans="16:27" x14ac:dyDescent="0.3">
      <c r="P9069"/>
      <c r="AA9069"/>
    </row>
    <row r="9070" spans="16:27" x14ac:dyDescent="0.3">
      <c r="P9070"/>
      <c r="AA9070"/>
    </row>
    <row r="9071" spans="16:27" x14ac:dyDescent="0.3">
      <c r="P9071"/>
      <c r="AA9071"/>
    </row>
    <row r="9072" spans="16:27" x14ac:dyDescent="0.3">
      <c r="P9072"/>
      <c r="AA9072"/>
    </row>
    <row r="9073" spans="16:27" x14ac:dyDescent="0.3">
      <c r="P9073"/>
      <c r="AA9073"/>
    </row>
    <row r="9074" spans="16:27" x14ac:dyDescent="0.3">
      <c r="P9074"/>
      <c r="AA9074"/>
    </row>
    <row r="9075" spans="16:27" x14ac:dyDescent="0.3">
      <c r="P9075"/>
      <c r="AA9075"/>
    </row>
    <row r="9076" spans="16:27" x14ac:dyDescent="0.3">
      <c r="P9076"/>
      <c r="AA9076"/>
    </row>
    <row r="9077" spans="16:27" x14ac:dyDescent="0.3">
      <c r="P9077"/>
      <c r="AA9077"/>
    </row>
    <row r="9078" spans="16:27" x14ac:dyDescent="0.3">
      <c r="P9078"/>
      <c r="AA9078"/>
    </row>
    <row r="9079" spans="16:27" x14ac:dyDescent="0.3">
      <c r="P9079"/>
      <c r="AA9079"/>
    </row>
    <row r="9080" spans="16:27" x14ac:dyDescent="0.3">
      <c r="P9080"/>
      <c r="AA9080"/>
    </row>
    <row r="9081" spans="16:27" x14ac:dyDescent="0.3">
      <c r="P9081"/>
      <c r="AA9081"/>
    </row>
    <row r="9082" spans="16:27" x14ac:dyDescent="0.3">
      <c r="P9082"/>
      <c r="AA9082"/>
    </row>
    <row r="9083" spans="16:27" x14ac:dyDescent="0.3">
      <c r="P9083"/>
      <c r="AA9083"/>
    </row>
    <row r="9084" spans="16:27" x14ac:dyDescent="0.3">
      <c r="P9084"/>
      <c r="AA9084"/>
    </row>
    <row r="9085" spans="16:27" x14ac:dyDescent="0.3">
      <c r="P9085"/>
      <c r="AA9085"/>
    </row>
    <row r="9086" spans="16:27" x14ac:dyDescent="0.3">
      <c r="P9086"/>
      <c r="AA9086"/>
    </row>
    <row r="9087" spans="16:27" x14ac:dyDescent="0.3">
      <c r="P9087"/>
      <c r="AA9087"/>
    </row>
    <row r="9088" spans="16:27" x14ac:dyDescent="0.3">
      <c r="P9088"/>
      <c r="AA9088"/>
    </row>
    <row r="9089" spans="16:27" x14ac:dyDescent="0.3">
      <c r="P9089"/>
      <c r="AA9089"/>
    </row>
    <row r="9090" spans="16:27" x14ac:dyDescent="0.3">
      <c r="P9090"/>
      <c r="AA9090"/>
    </row>
    <row r="9091" spans="16:27" x14ac:dyDescent="0.3">
      <c r="P9091"/>
      <c r="AA9091"/>
    </row>
    <row r="9092" spans="16:27" x14ac:dyDescent="0.3">
      <c r="P9092"/>
      <c r="AA9092"/>
    </row>
    <row r="9093" spans="16:27" x14ac:dyDescent="0.3">
      <c r="P9093"/>
      <c r="AA9093"/>
    </row>
    <row r="9094" spans="16:27" x14ac:dyDescent="0.3">
      <c r="P9094"/>
      <c r="AA9094"/>
    </row>
    <row r="9095" spans="16:27" x14ac:dyDescent="0.3">
      <c r="P9095"/>
      <c r="AA9095"/>
    </row>
    <row r="9096" spans="16:27" x14ac:dyDescent="0.3">
      <c r="P9096"/>
      <c r="AA9096"/>
    </row>
    <row r="9097" spans="16:27" x14ac:dyDescent="0.3">
      <c r="P9097"/>
      <c r="AA9097"/>
    </row>
    <row r="9098" spans="16:27" x14ac:dyDescent="0.3">
      <c r="P9098"/>
      <c r="AA9098"/>
    </row>
    <row r="9099" spans="16:27" x14ac:dyDescent="0.3">
      <c r="P9099"/>
      <c r="AA9099"/>
    </row>
    <row r="9100" spans="16:27" x14ac:dyDescent="0.3">
      <c r="P9100"/>
      <c r="AA9100"/>
    </row>
    <row r="9101" spans="16:27" x14ac:dyDescent="0.3">
      <c r="P9101"/>
      <c r="AA9101"/>
    </row>
    <row r="9102" spans="16:27" x14ac:dyDescent="0.3">
      <c r="P9102"/>
      <c r="AA9102"/>
    </row>
    <row r="9103" spans="16:27" x14ac:dyDescent="0.3">
      <c r="P9103"/>
      <c r="AA9103"/>
    </row>
    <row r="9104" spans="16:27" x14ac:dyDescent="0.3">
      <c r="P9104"/>
      <c r="AA9104"/>
    </row>
    <row r="9105" spans="16:27" x14ac:dyDescent="0.3">
      <c r="P9105"/>
      <c r="AA9105"/>
    </row>
    <row r="9106" spans="16:27" x14ac:dyDescent="0.3">
      <c r="P9106"/>
      <c r="AA9106"/>
    </row>
    <row r="9107" spans="16:27" x14ac:dyDescent="0.3">
      <c r="P9107"/>
      <c r="AA9107"/>
    </row>
    <row r="9108" spans="16:27" x14ac:dyDescent="0.3">
      <c r="P9108"/>
      <c r="AA9108"/>
    </row>
    <row r="9109" spans="16:27" x14ac:dyDescent="0.3">
      <c r="P9109"/>
      <c r="AA9109"/>
    </row>
    <row r="9110" spans="16:27" x14ac:dyDescent="0.3">
      <c r="P9110"/>
      <c r="AA9110"/>
    </row>
    <row r="9111" spans="16:27" x14ac:dyDescent="0.3">
      <c r="P9111"/>
      <c r="AA9111"/>
    </row>
    <row r="9112" spans="16:27" x14ac:dyDescent="0.3">
      <c r="P9112"/>
      <c r="AA9112"/>
    </row>
    <row r="9113" spans="16:27" x14ac:dyDescent="0.3">
      <c r="P9113"/>
      <c r="AA9113"/>
    </row>
    <row r="9114" spans="16:27" x14ac:dyDescent="0.3">
      <c r="P9114"/>
      <c r="AA9114"/>
    </row>
    <row r="9115" spans="16:27" x14ac:dyDescent="0.3">
      <c r="P9115"/>
      <c r="AA9115"/>
    </row>
    <row r="9116" spans="16:27" x14ac:dyDescent="0.3">
      <c r="P9116"/>
      <c r="AA9116"/>
    </row>
    <row r="9117" spans="16:27" x14ac:dyDescent="0.3">
      <c r="P9117"/>
      <c r="AA9117"/>
    </row>
    <row r="9118" spans="16:27" x14ac:dyDescent="0.3">
      <c r="P9118"/>
      <c r="AA9118"/>
    </row>
    <row r="9119" spans="16:27" x14ac:dyDescent="0.3">
      <c r="P9119"/>
      <c r="AA9119"/>
    </row>
    <row r="9120" spans="16:27" x14ac:dyDescent="0.3">
      <c r="P9120"/>
      <c r="AA9120"/>
    </row>
    <row r="9121" spans="16:27" x14ac:dyDescent="0.3">
      <c r="P9121"/>
      <c r="AA9121"/>
    </row>
    <row r="9122" spans="16:27" x14ac:dyDescent="0.3">
      <c r="P9122"/>
      <c r="AA9122"/>
    </row>
    <row r="9123" spans="16:27" x14ac:dyDescent="0.3">
      <c r="P9123"/>
      <c r="AA9123"/>
    </row>
    <row r="9124" spans="16:27" x14ac:dyDescent="0.3">
      <c r="P9124"/>
      <c r="AA9124"/>
    </row>
    <row r="9125" spans="16:27" x14ac:dyDescent="0.3">
      <c r="P9125"/>
      <c r="AA9125"/>
    </row>
    <row r="9126" spans="16:27" x14ac:dyDescent="0.3">
      <c r="P9126"/>
      <c r="AA9126"/>
    </row>
    <row r="9127" spans="16:27" x14ac:dyDescent="0.3">
      <c r="P9127"/>
      <c r="AA9127"/>
    </row>
    <row r="9128" spans="16:27" x14ac:dyDescent="0.3">
      <c r="P9128"/>
      <c r="AA9128"/>
    </row>
    <row r="9129" spans="16:27" x14ac:dyDescent="0.3">
      <c r="P9129"/>
      <c r="AA9129"/>
    </row>
    <row r="9130" spans="16:27" x14ac:dyDescent="0.3">
      <c r="P9130"/>
      <c r="AA9130"/>
    </row>
    <row r="9131" spans="16:27" x14ac:dyDescent="0.3">
      <c r="P9131"/>
      <c r="AA9131"/>
    </row>
    <row r="9132" spans="16:27" x14ac:dyDescent="0.3">
      <c r="P9132"/>
      <c r="AA9132"/>
    </row>
    <row r="9133" spans="16:27" x14ac:dyDescent="0.3">
      <c r="P9133"/>
      <c r="AA9133"/>
    </row>
    <row r="9134" spans="16:27" x14ac:dyDescent="0.3">
      <c r="P9134"/>
      <c r="AA9134"/>
    </row>
    <row r="9135" spans="16:27" x14ac:dyDescent="0.3">
      <c r="P9135"/>
      <c r="AA9135"/>
    </row>
    <row r="9136" spans="16:27" x14ac:dyDescent="0.3">
      <c r="P9136"/>
      <c r="AA9136"/>
    </row>
    <row r="9137" spans="16:27" x14ac:dyDescent="0.3">
      <c r="P9137"/>
      <c r="AA9137"/>
    </row>
    <row r="9138" spans="16:27" x14ac:dyDescent="0.3">
      <c r="P9138"/>
      <c r="AA9138"/>
    </row>
    <row r="9139" spans="16:27" x14ac:dyDescent="0.3">
      <c r="P9139"/>
      <c r="AA9139"/>
    </row>
    <row r="9140" spans="16:27" x14ac:dyDescent="0.3">
      <c r="P9140"/>
      <c r="AA9140"/>
    </row>
    <row r="9141" spans="16:27" x14ac:dyDescent="0.3">
      <c r="P9141"/>
      <c r="AA9141"/>
    </row>
    <row r="9142" spans="16:27" x14ac:dyDescent="0.3">
      <c r="P9142"/>
      <c r="AA9142"/>
    </row>
    <row r="9143" spans="16:27" x14ac:dyDescent="0.3">
      <c r="P9143"/>
      <c r="AA9143"/>
    </row>
    <row r="9144" spans="16:27" x14ac:dyDescent="0.3">
      <c r="P9144"/>
      <c r="AA9144"/>
    </row>
    <row r="9145" spans="16:27" x14ac:dyDescent="0.3">
      <c r="P9145"/>
      <c r="AA9145"/>
    </row>
    <row r="9146" spans="16:27" x14ac:dyDescent="0.3">
      <c r="P9146"/>
      <c r="AA9146"/>
    </row>
    <row r="9147" spans="16:27" x14ac:dyDescent="0.3">
      <c r="P9147"/>
      <c r="AA9147"/>
    </row>
    <row r="9148" spans="16:27" x14ac:dyDescent="0.3">
      <c r="P9148"/>
      <c r="AA9148"/>
    </row>
    <row r="9149" spans="16:27" x14ac:dyDescent="0.3">
      <c r="P9149"/>
      <c r="AA9149"/>
    </row>
    <row r="9150" spans="16:27" x14ac:dyDescent="0.3">
      <c r="P9150"/>
      <c r="AA9150"/>
    </row>
    <row r="9151" spans="16:27" x14ac:dyDescent="0.3">
      <c r="P9151"/>
      <c r="AA9151"/>
    </row>
    <row r="9152" spans="16:27" x14ac:dyDescent="0.3">
      <c r="P9152"/>
      <c r="AA9152"/>
    </row>
    <row r="9153" spans="16:27" x14ac:dyDescent="0.3">
      <c r="P9153"/>
      <c r="AA9153"/>
    </row>
    <row r="9154" spans="16:27" x14ac:dyDescent="0.3">
      <c r="P9154"/>
      <c r="AA9154"/>
    </row>
    <row r="9155" spans="16:27" x14ac:dyDescent="0.3">
      <c r="P9155"/>
      <c r="AA9155"/>
    </row>
    <row r="9156" spans="16:27" x14ac:dyDescent="0.3">
      <c r="P9156"/>
      <c r="AA9156"/>
    </row>
    <row r="9157" spans="16:27" x14ac:dyDescent="0.3">
      <c r="P9157"/>
      <c r="AA9157"/>
    </row>
    <row r="9158" spans="16:27" x14ac:dyDescent="0.3">
      <c r="P9158"/>
      <c r="AA9158"/>
    </row>
    <row r="9159" spans="16:27" x14ac:dyDescent="0.3">
      <c r="P9159"/>
      <c r="AA9159"/>
    </row>
    <row r="9160" spans="16:27" x14ac:dyDescent="0.3">
      <c r="P9160"/>
      <c r="AA9160"/>
    </row>
    <row r="9161" spans="16:27" x14ac:dyDescent="0.3">
      <c r="P9161"/>
      <c r="AA9161"/>
    </row>
    <row r="9162" spans="16:27" x14ac:dyDescent="0.3">
      <c r="P9162"/>
      <c r="AA9162"/>
    </row>
    <row r="9163" spans="16:27" x14ac:dyDescent="0.3">
      <c r="P9163"/>
      <c r="AA9163"/>
    </row>
    <row r="9164" spans="16:27" x14ac:dyDescent="0.3">
      <c r="P9164"/>
      <c r="AA9164"/>
    </row>
    <row r="9165" spans="16:27" x14ac:dyDescent="0.3">
      <c r="P9165"/>
      <c r="AA9165"/>
    </row>
    <row r="9166" spans="16:27" x14ac:dyDescent="0.3">
      <c r="P9166"/>
      <c r="AA9166"/>
    </row>
    <row r="9167" spans="16:27" x14ac:dyDescent="0.3">
      <c r="P9167"/>
      <c r="AA9167"/>
    </row>
    <row r="9168" spans="16:27" x14ac:dyDescent="0.3">
      <c r="P9168"/>
      <c r="AA9168"/>
    </row>
    <row r="9169" spans="16:27" x14ac:dyDescent="0.3">
      <c r="P9169"/>
      <c r="AA9169"/>
    </row>
    <row r="9170" spans="16:27" x14ac:dyDescent="0.3">
      <c r="P9170"/>
      <c r="AA9170"/>
    </row>
    <row r="9171" spans="16:27" x14ac:dyDescent="0.3">
      <c r="P9171"/>
      <c r="AA9171"/>
    </row>
    <row r="9172" spans="16:27" x14ac:dyDescent="0.3">
      <c r="P9172"/>
      <c r="AA9172"/>
    </row>
    <row r="9173" spans="16:27" x14ac:dyDescent="0.3">
      <c r="P9173"/>
      <c r="AA9173"/>
    </row>
    <row r="9174" spans="16:27" x14ac:dyDescent="0.3">
      <c r="P9174"/>
      <c r="AA9174"/>
    </row>
    <row r="9175" spans="16:27" x14ac:dyDescent="0.3">
      <c r="P9175"/>
      <c r="AA9175"/>
    </row>
    <row r="9176" spans="16:27" x14ac:dyDescent="0.3">
      <c r="P9176"/>
      <c r="AA9176"/>
    </row>
    <row r="9177" spans="16:27" x14ac:dyDescent="0.3">
      <c r="P9177"/>
      <c r="AA9177"/>
    </row>
    <row r="9178" spans="16:27" x14ac:dyDescent="0.3">
      <c r="P9178"/>
      <c r="AA9178"/>
    </row>
    <row r="9179" spans="16:27" x14ac:dyDescent="0.3">
      <c r="P9179"/>
      <c r="AA9179"/>
    </row>
    <row r="9180" spans="16:27" x14ac:dyDescent="0.3">
      <c r="P9180"/>
      <c r="AA9180"/>
    </row>
    <row r="9181" spans="16:27" x14ac:dyDescent="0.3">
      <c r="P9181"/>
      <c r="AA9181"/>
    </row>
    <row r="9182" spans="16:27" x14ac:dyDescent="0.3">
      <c r="P9182"/>
      <c r="AA9182"/>
    </row>
    <row r="9183" spans="16:27" x14ac:dyDescent="0.3">
      <c r="P9183"/>
      <c r="AA9183"/>
    </row>
    <row r="9184" spans="16:27" x14ac:dyDescent="0.3">
      <c r="P9184"/>
      <c r="AA9184"/>
    </row>
    <row r="9185" spans="16:27" x14ac:dyDescent="0.3">
      <c r="P9185"/>
      <c r="AA9185"/>
    </row>
    <row r="9186" spans="16:27" x14ac:dyDescent="0.3">
      <c r="P9186"/>
      <c r="AA9186"/>
    </row>
    <row r="9187" spans="16:27" x14ac:dyDescent="0.3">
      <c r="P9187"/>
      <c r="AA9187"/>
    </row>
    <row r="9188" spans="16:27" x14ac:dyDescent="0.3">
      <c r="P9188"/>
      <c r="AA9188"/>
    </row>
    <row r="9189" spans="16:27" x14ac:dyDescent="0.3">
      <c r="P9189"/>
      <c r="AA9189"/>
    </row>
    <row r="9190" spans="16:27" x14ac:dyDescent="0.3">
      <c r="P9190"/>
      <c r="AA9190"/>
    </row>
    <row r="9191" spans="16:27" x14ac:dyDescent="0.3">
      <c r="P9191"/>
      <c r="AA9191"/>
    </row>
    <row r="9192" spans="16:27" x14ac:dyDescent="0.3">
      <c r="P9192"/>
      <c r="AA9192"/>
    </row>
    <row r="9193" spans="16:27" x14ac:dyDescent="0.3">
      <c r="P9193"/>
      <c r="AA9193"/>
    </row>
    <row r="9194" spans="16:27" x14ac:dyDescent="0.3">
      <c r="P9194"/>
      <c r="AA9194"/>
    </row>
    <row r="9195" spans="16:27" x14ac:dyDescent="0.3">
      <c r="P9195"/>
      <c r="AA9195"/>
    </row>
    <row r="9196" spans="16:27" x14ac:dyDescent="0.3">
      <c r="P9196"/>
      <c r="AA9196"/>
    </row>
    <row r="9197" spans="16:27" x14ac:dyDescent="0.3">
      <c r="P9197"/>
      <c r="AA9197"/>
    </row>
    <row r="9198" spans="16:27" x14ac:dyDescent="0.3">
      <c r="P9198"/>
      <c r="AA9198"/>
    </row>
    <row r="9199" spans="16:27" x14ac:dyDescent="0.3">
      <c r="P9199"/>
      <c r="AA9199"/>
    </row>
    <row r="9200" spans="16:27" x14ac:dyDescent="0.3">
      <c r="P9200"/>
      <c r="AA9200"/>
    </row>
    <row r="9201" spans="16:27" x14ac:dyDescent="0.3">
      <c r="P9201"/>
      <c r="AA9201"/>
    </row>
    <row r="9202" spans="16:27" x14ac:dyDescent="0.3">
      <c r="P9202"/>
      <c r="AA9202"/>
    </row>
    <row r="9203" spans="16:27" x14ac:dyDescent="0.3">
      <c r="P9203"/>
      <c r="AA9203"/>
    </row>
    <row r="9204" spans="16:27" x14ac:dyDescent="0.3">
      <c r="P9204"/>
      <c r="AA9204"/>
    </row>
    <row r="9205" spans="16:27" x14ac:dyDescent="0.3">
      <c r="P9205"/>
      <c r="AA9205"/>
    </row>
    <row r="9206" spans="16:27" x14ac:dyDescent="0.3">
      <c r="P9206"/>
      <c r="AA9206"/>
    </row>
    <row r="9207" spans="16:27" x14ac:dyDescent="0.3">
      <c r="P9207"/>
      <c r="AA9207"/>
    </row>
    <row r="9208" spans="16:27" x14ac:dyDescent="0.3">
      <c r="P9208"/>
      <c r="AA9208"/>
    </row>
    <row r="9209" spans="16:27" x14ac:dyDescent="0.3">
      <c r="P9209"/>
      <c r="AA9209"/>
    </row>
    <row r="9210" spans="16:27" x14ac:dyDescent="0.3">
      <c r="P9210"/>
      <c r="AA9210"/>
    </row>
    <row r="9211" spans="16:27" x14ac:dyDescent="0.3">
      <c r="P9211"/>
      <c r="AA9211"/>
    </row>
    <row r="9212" spans="16:27" x14ac:dyDescent="0.3">
      <c r="P9212"/>
      <c r="AA9212"/>
    </row>
    <row r="9213" spans="16:27" x14ac:dyDescent="0.3">
      <c r="P9213"/>
      <c r="AA9213"/>
    </row>
    <row r="9214" spans="16:27" x14ac:dyDescent="0.3">
      <c r="P9214"/>
      <c r="AA9214"/>
    </row>
    <row r="9215" spans="16:27" x14ac:dyDescent="0.3">
      <c r="P9215"/>
      <c r="AA9215"/>
    </row>
    <row r="9216" spans="16:27" x14ac:dyDescent="0.3">
      <c r="P9216"/>
      <c r="AA9216"/>
    </row>
    <row r="9217" spans="16:27" x14ac:dyDescent="0.3">
      <c r="P9217"/>
      <c r="AA9217"/>
    </row>
    <row r="9218" spans="16:27" x14ac:dyDescent="0.3">
      <c r="P9218"/>
      <c r="AA9218"/>
    </row>
    <row r="9219" spans="16:27" x14ac:dyDescent="0.3">
      <c r="P9219"/>
      <c r="AA9219"/>
    </row>
    <row r="9220" spans="16:27" x14ac:dyDescent="0.3">
      <c r="P9220"/>
      <c r="AA9220"/>
    </row>
    <row r="9221" spans="16:27" x14ac:dyDescent="0.3">
      <c r="P9221"/>
      <c r="AA9221"/>
    </row>
    <row r="9222" spans="16:27" x14ac:dyDescent="0.3">
      <c r="P9222"/>
      <c r="AA9222"/>
    </row>
    <row r="9223" spans="16:27" x14ac:dyDescent="0.3">
      <c r="P9223"/>
      <c r="AA9223"/>
    </row>
    <row r="9224" spans="16:27" x14ac:dyDescent="0.3">
      <c r="P9224"/>
      <c r="AA9224"/>
    </row>
    <row r="9225" spans="16:27" x14ac:dyDescent="0.3">
      <c r="P9225"/>
      <c r="AA9225"/>
    </row>
    <row r="9226" spans="16:27" x14ac:dyDescent="0.3">
      <c r="P9226"/>
      <c r="AA9226"/>
    </row>
    <row r="9227" spans="16:27" x14ac:dyDescent="0.3">
      <c r="P9227"/>
      <c r="AA9227"/>
    </row>
    <row r="9228" spans="16:27" x14ac:dyDescent="0.3">
      <c r="P9228"/>
      <c r="AA9228"/>
    </row>
    <row r="9229" spans="16:27" x14ac:dyDescent="0.3">
      <c r="P9229"/>
      <c r="AA9229"/>
    </row>
    <row r="9230" spans="16:27" x14ac:dyDescent="0.3">
      <c r="P9230"/>
      <c r="AA9230"/>
    </row>
    <row r="9231" spans="16:27" x14ac:dyDescent="0.3">
      <c r="P9231"/>
      <c r="AA9231"/>
    </row>
    <row r="9232" spans="16:27" x14ac:dyDescent="0.3">
      <c r="P9232"/>
      <c r="AA9232"/>
    </row>
    <row r="9233" spans="16:27" x14ac:dyDescent="0.3">
      <c r="P9233"/>
      <c r="AA9233"/>
    </row>
    <row r="9234" spans="16:27" x14ac:dyDescent="0.3">
      <c r="P9234"/>
      <c r="AA9234"/>
    </row>
    <row r="9235" spans="16:27" x14ac:dyDescent="0.3">
      <c r="P9235"/>
      <c r="AA9235"/>
    </row>
    <row r="9236" spans="16:27" x14ac:dyDescent="0.3">
      <c r="P9236"/>
      <c r="AA9236"/>
    </row>
    <row r="9237" spans="16:27" x14ac:dyDescent="0.3">
      <c r="P9237"/>
      <c r="AA9237"/>
    </row>
    <row r="9238" spans="16:27" x14ac:dyDescent="0.3">
      <c r="P9238"/>
      <c r="AA9238"/>
    </row>
    <row r="9239" spans="16:27" x14ac:dyDescent="0.3">
      <c r="P9239"/>
      <c r="AA9239"/>
    </row>
    <row r="9240" spans="16:27" x14ac:dyDescent="0.3">
      <c r="P9240"/>
      <c r="AA9240"/>
    </row>
    <row r="9241" spans="16:27" x14ac:dyDescent="0.3">
      <c r="P9241"/>
      <c r="AA9241"/>
    </row>
    <row r="9242" spans="16:27" x14ac:dyDescent="0.3">
      <c r="P9242"/>
      <c r="AA9242"/>
    </row>
    <row r="9243" spans="16:27" x14ac:dyDescent="0.3">
      <c r="P9243"/>
      <c r="AA9243"/>
    </row>
    <row r="9244" spans="16:27" x14ac:dyDescent="0.3">
      <c r="P9244"/>
      <c r="AA9244"/>
    </row>
    <row r="9245" spans="16:27" x14ac:dyDescent="0.3">
      <c r="P9245"/>
      <c r="AA9245"/>
    </row>
    <row r="9246" spans="16:27" x14ac:dyDescent="0.3">
      <c r="P9246"/>
      <c r="AA9246"/>
    </row>
    <row r="9247" spans="16:27" x14ac:dyDescent="0.3">
      <c r="P9247"/>
      <c r="AA9247"/>
    </row>
    <row r="9248" spans="16:27" x14ac:dyDescent="0.3">
      <c r="P9248"/>
      <c r="AA9248"/>
    </row>
    <row r="9249" spans="16:27" x14ac:dyDescent="0.3">
      <c r="P9249"/>
      <c r="AA9249"/>
    </row>
    <row r="9250" spans="16:27" x14ac:dyDescent="0.3">
      <c r="P9250"/>
      <c r="AA9250"/>
    </row>
    <row r="9251" spans="16:27" x14ac:dyDescent="0.3">
      <c r="P9251"/>
      <c r="AA9251"/>
    </row>
    <row r="9252" spans="16:27" x14ac:dyDescent="0.3">
      <c r="P9252"/>
      <c r="AA9252"/>
    </row>
    <row r="9253" spans="16:27" x14ac:dyDescent="0.3">
      <c r="P9253"/>
      <c r="AA9253"/>
    </row>
    <row r="9254" spans="16:27" x14ac:dyDescent="0.3">
      <c r="P9254"/>
      <c r="AA9254"/>
    </row>
    <row r="9255" spans="16:27" x14ac:dyDescent="0.3">
      <c r="P9255"/>
      <c r="AA9255"/>
    </row>
    <row r="9256" spans="16:27" x14ac:dyDescent="0.3">
      <c r="P9256"/>
      <c r="AA9256"/>
    </row>
    <row r="9257" spans="16:27" x14ac:dyDescent="0.3">
      <c r="P9257"/>
      <c r="AA9257"/>
    </row>
    <row r="9258" spans="16:27" x14ac:dyDescent="0.3">
      <c r="P9258"/>
      <c r="AA9258"/>
    </row>
    <row r="9259" spans="16:27" x14ac:dyDescent="0.3">
      <c r="P9259"/>
      <c r="AA9259"/>
    </row>
    <row r="9260" spans="16:27" x14ac:dyDescent="0.3">
      <c r="P9260"/>
      <c r="AA9260"/>
    </row>
    <row r="9261" spans="16:27" x14ac:dyDescent="0.3">
      <c r="P9261"/>
      <c r="AA9261"/>
    </row>
    <row r="9262" spans="16:27" x14ac:dyDescent="0.3">
      <c r="P9262"/>
      <c r="AA9262"/>
    </row>
    <row r="9263" spans="16:27" x14ac:dyDescent="0.3">
      <c r="P9263"/>
      <c r="AA9263"/>
    </row>
    <row r="9264" spans="16:27" x14ac:dyDescent="0.3">
      <c r="P9264"/>
      <c r="AA9264"/>
    </row>
    <row r="9265" spans="16:27" x14ac:dyDescent="0.3">
      <c r="P9265"/>
      <c r="AA9265"/>
    </row>
    <row r="9266" spans="16:27" x14ac:dyDescent="0.3">
      <c r="P9266"/>
      <c r="AA9266"/>
    </row>
    <row r="9267" spans="16:27" x14ac:dyDescent="0.3">
      <c r="P9267"/>
      <c r="AA9267"/>
    </row>
    <row r="9268" spans="16:27" x14ac:dyDescent="0.3">
      <c r="P9268"/>
      <c r="AA9268"/>
    </row>
    <row r="9269" spans="16:27" x14ac:dyDescent="0.3">
      <c r="P9269"/>
      <c r="AA9269"/>
    </row>
    <row r="9270" spans="16:27" x14ac:dyDescent="0.3">
      <c r="P9270"/>
      <c r="AA9270"/>
    </row>
    <row r="9271" spans="16:27" x14ac:dyDescent="0.3">
      <c r="P9271"/>
      <c r="AA9271"/>
    </row>
    <row r="9272" spans="16:27" x14ac:dyDescent="0.3">
      <c r="P9272"/>
      <c r="AA9272"/>
    </row>
    <row r="9273" spans="16:27" x14ac:dyDescent="0.3">
      <c r="P9273"/>
      <c r="AA9273"/>
    </row>
    <row r="9274" spans="16:27" x14ac:dyDescent="0.3">
      <c r="P9274"/>
      <c r="AA9274"/>
    </row>
    <row r="9275" spans="16:27" x14ac:dyDescent="0.3">
      <c r="P9275"/>
      <c r="AA9275"/>
    </row>
    <row r="9276" spans="16:27" x14ac:dyDescent="0.3">
      <c r="P9276"/>
      <c r="AA9276"/>
    </row>
    <row r="9277" spans="16:27" x14ac:dyDescent="0.3">
      <c r="P9277"/>
      <c r="AA9277"/>
    </row>
    <row r="9278" spans="16:27" x14ac:dyDescent="0.3">
      <c r="P9278"/>
      <c r="AA9278"/>
    </row>
    <row r="9279" spans="16:27" x14ac:dyDescent="0.3">
      <c r="P9279"/>
      <c r="AA9279"/>
    </row>
    <row r="9280" spans="16:27" x14ac:dyDescent="0.3">
      <c r="P9280"/>
      <c r="AA9280"/>
    </row>
    <row r="9281" spans="16:27" x14ac:dyDescent="0.3">
      <c r="P9281"/>
      <c r="AA9281"/>
    </row>
    <row r="9282" spans="16:27" x14ac:dyDescent="0.3">
      <c r="P9282"/>
      <c r="AA9282"/>
    </row>
    <row r="9283" spans="16:27" x14ac:dyDescent="0.3">
      <c r="P9283"/>
      <c r="AA9283"/>
    </row>
    <row r="9284" spans="16:27" x14ac:dyDescent="0.3">
      <c r="P9284"/>
      <c r="AA9284"/>
    </row>
    <row r="9285" spans="16:27" x14ac:dyDescent="0.3">
      <c r="P9285"/>
      <c r="AA9285"/>
    </row>
    <row r="9286" spans="16:27" x14ac:dyDescent="0.3">
      <c r="P9286"/>
      <c r="AA9286"/>
    </row>
    <row r="9287" spans="16:27" x14ac:dyDescent="0.3">
      <c r="P9287"/>
      <c r="AA9287"/>
    </row>
    <row r="9288" spans="16:27" x14ac:dyDescent="0.3">
      <c r="P9288"/>
      <c r="AA9288"/>
    </row>
    <row r="9289" spans="16:27" x14ac:dyDescent="0.3">
      <c r="P9289"/>
      <c r="AA9289"/>
    </row>
    <row r="9290" spans="16:27" x14ac:dyDescent="0.3">
      <c r="P9290"/>
      <c r="AA9290"/>
    </row>
    <row r="9291" spans="16:27" x14ac:dyDescent="0.3">
      <c r="P9291"/>
      <c r="AA9291"/>
    </row>
    <row r="9292" spans="16:27" x14ac:dyDescent="0.3">
      <c r="P9292"/>
      <c r="AA9292"/>
    </row>
    <row r="9293" spans="16:27" x14ac:dyDescent="0.3">
      <c r="P9293"/>
      <c r="AA9293"/>
    </row>
    <row r="9294" spans="16:27" x14ac:dyDescent="0.3">
      <c r="P9294"/>
      <c r="AA9294"/>
    </row>
    <row r="9295" spans="16:27" x14ac:dyDescent="0.3">
      <c r="P9295"/>
      <c r="AA9295"/>
    </row>
    <row r="9296" spans="16:27" x14ac:dyDescent="0.3">
      <c r="P9296"/>
      <c r="AA9296"/>
    </row>
    <row r="9297" spans="16:27" x14ac:dyDescent="0.3">
      <c r="P9297"/>
      <c r="AA9297"/>
    </row>
    <row r="9298" spans="16:27" x14ac:dyDescent="0.3">
      <c r="P9298"/>
      <c r="AA9298"/>
    </row>
    <row r="9299" spans="16:27" x14ac:dyDescent="0.3">
      <c r="P9299"/>
      <c r="AA9299"/>
    </row>
    <row r="9300" spans="16:27" x14ac:dyDescent="0.3">
      <c r="P9300"/>
      <c r="AA9300"/>
    </row>
    <row r="9301" spans="16:27" x14ac:dyDescent="0.3">
      <c r="P9301"/>
      <c r="AA9301"/>
    </row>
    <row r="9302" spans="16:27" x14ac:dyDescent="0.3">
      <c r="P9302"/>
      <c r="AA9302"/>
    </row>
    <row r="9303" spans="16:27" x14ac:dyDescent="0.3">
      <c r="P9303"/>
      <c r="AA9303"/>
    </row>
    <row r="9304" spans="16:27" x14ac:dyDescent="0.3">
      <c r="P9304"/>
      <c r="AA9304"/>
    </row>
    <row r="9305" spans="16:27" x14ac:dyDescent="0.3">
      <c r="P9305"/>
      <c r="AA9305"/>
    </row>
    <row r="9306" spans="16:27" x14ac:dyDescent="0.3">
      <c r="P9306"/>
      <c r="AA9306"/>
    </row>
    <row r="9307" spans="16:27" x14ac:dyDescent="0.3">
      <c r="P9307"/>
      <c r="AA9307"/>
    </row>
    <row r="9308" spans="16:27" x14ac:dyDescent="0.3">
      <c r="P9308"/>
      <c r="AA9308"/>
    </row>
    <row r="9309" spans="16:27" x14ac:dyDescent="0.3">
      <c r="P9309"/>
      <c r="AA9309"/>
    </row>
    <row r="9310" spans="16:27" x14ac:dyDescent="0.3">
      <c r="P9310"/>
      <c r="AA9310"/>
    </row>
    <row r="9311" spans="16:27" x14ac:dyDescent="0.3">
      <c r="P9311"/>
      <c r="AA9311"/>
    </row>
    <row r="9312" spans="16:27" x14ac:dyDescent="0.3">
      <c r="P9312"/>
      <c r="AA9312"/>
    </row>
    <row r="9313" spans="16:27" x14ac:dyDescent="0.3">
      <c r="P9313"/>
      <c r="AA9313"/>
    </row>
    <row r="9314" spans="16:27" x14ac:dyDescent="0.3">
      <c r="P9314"/>
      <c r="AA9314"/>
    </row>
    <row r="9315" spans="16:27" x14ac:dyDescent="0.3">
      <c r="P9315"/>
      <c r="AA9315"/>
    </row>
    <row r="9316" spans="16:27" x14ac:dyDescent="0.3">
      <c r="P9316"/>
      <c r="AA9316"/>
    </row>
    <row r="9317" spans="16:27" x14ac:dyDescent="0.3">
      <c r="P9317"/>
      <c r="AA9317"/>
    </row>
    <row r="9318" spans="16:27" x14ac:dyDescent="0.3">
      <c r="P9318"/>
      <c r="AA9318"/>
    </row>
    <row r="9319" spans="16:27" x14ac:dyDescent="0.3">
      <c r="P9319"/>
      <c r="AA9319"/>
    </row>
    <row r="9320" spans="16:27" x14ac:dyDescent="0.3">
      <c r="P9320"/>
      <c r="AA9320"/>
    </row>
    <row r="9321" spans="16:27" x14ac:dyDescent="0.3">
      <c r="P9321"/>
      <c r="AA9321"/>
    </row>
    <row r="9322" spans="16:27" x14ac:dyDescent="0.3">
      <c r="P9322"/>
      <c r="AA9322"/>
    </row>
    <row r="9323" spans="16:27" x14ac:dyDescent="0.3">
      <c r="P9323"/>
      <c r="AA9323"/>
    </row>
    <row r="9324" spans="16:27" x14ac:dyDescent="0.3">
      <c r="P9324"/>
      <c r="AA9324"/>
    </row>
    <row r="9325" spans="16:27" x14ac:dyDescent="0.3">
      <c r="P9325"/>
      <c r="AA9325"/>
    </row>
    <row r="9326" spans="16:27" x14ac:dyDescent="0.3">
      <c r="P9326"/>
      <c r="AA9326"/>
    </row>
    <row r="9327" spans="16:27" x14ac:dyDescent="0.3">
      <c r="P9327"/>
      <c r="AA9327"/>
    </row>
    <row r="9328" spans="16:27" x14ac:dyDescent="0.3">
      <c r="P9328"/>
      <c r="AA9328"/>
    </row>
    <row r="9329" spans="16:27" x14ac:dyDescent="0.3">
      <c r="P9329"/>
      <c r="AA9329"/>
    </row>
    <row r="9330" spans="16:27" x14ac:dyDescent="0.3">
      <c r="P9330"/>
      <c r="AA9330"/>
    </row>
    <row r="9331" spans="16:27" x14ac:dyDescent="0.3">
      <c r="P9331"/>
      <c r="AA9331"/>
    </row>
    <row r="9332" spans="16:27" x14ac:dyDescent="0.3">
      <c r="P9332"/>
      <c r="AA9332"/>
    </row>
    <row r="9333" spans="16:27" x14ac:dyDescent="0.3">
      <c r="P9333"/>
      <c r="AA9333"/>
    </row>
    <row r="9334" spans="16:27" x14ac:dyDescent="0.3">
      <c r="P9334"/>
      <c r="AA9334"/>
    </row>
    <row r="9335" spans="16:27" x14ac:dyDescent="0.3">
      <c r="P9335"/>
      <c r="AA9335"/>
    </row>
    <row r="9336" spans="16:27" x14ac:dyDescent="0.3">
      <c r="P9336"/>
      <c r="AA9336"/>
    </row>
    <row r="9337" spans="16:27" x14ac:dyDescent="0.3">
      <c r="P9337"/>
      <c r="AA9337"/>
    </row>
    <row r="9338" spans="16:27" x14ac:dyDescent="0.3">
      <c r="P9338"/>
      <c r="AA9338"/>
    </row>
    <row r="9339" spans="16:27" x14ac:dyDescent="0.3">
      <c r="P9339"/>
      <c r="AA9339"/>
    </row>
    <row r="9340" spans="16:27" x14ac:dyDescent="0.3">
      <c r="P9340"/>
      <c r="AA9340"/>
    </row>
    <row r="9341" spans="16:27" x14ac:dyDescent="0.3">
      <c r="P9341"/>
      <c r="AA9341"/>
    </row>
    <row r="9342" spans="16:27" x14ac:dyDescent="0.3">
      <c r="P9342"/>
      <c r="AA9342"/>
    </row>
    <row r="9343" spans="16:27" x14ac:dyDescent="0.3">
      <c r="P9343"/>
      <c r="AA9343"/>
    </row>
    <row r="9344" spans="16:27" x14ac:dyDescent="0.3">
      <c r="P9344"/>
      <c r="AA9344"/>
    </row>
    <row r="9345" spans="16:27" x14ac:dyDescent="0.3">
      <c r="P9345"/>
      <c r="AA9345"/>
    </row>
    <row r="9346" spans="16:27" x14ac:dyDescent="0.3">
      <c r="P9346"/>
      <c r="AA9346"/>
    </row>
    <row r="9347" spans="16:27" x14ac:dyDescent="0.3">
      <c r="P9347"/>
      <c r="AA9347"/>
    </row>
    <row r="9348" spans="16:27" x14ac:dyDescent="0.3">
      <c r="P9348"/>
      <c r="AA9348"/>
    </row>
    <row r="9349" spans="16:27" x14ac:dyDescent="0.3">
      <c r="P9349"/>
      <c r="AA9349"/>
    </row>
    <row r="9350" spans="16:27" x14ac:dyDescent="0.3">
      <c r="P9350"/>
      <c r="AA9350"/>
    </row>
    <row r="9351" spans="16:27" x14ac:dyDescent="0.3">
      <c r="P9351"/>
      <c r="AA9351"/>
    </row>
    <row r="9352" spans="16:27" x14ac:dyDescent="0.3">
      <c r="P9352"/>
      <c r="AA9352"/>
    </row>
    <row r="9353" spans="16:27" x14ac:dyDescent="0.3">
      <c r="P9353"/>
      <c r="AA9353"/>
    </row>
    <row r="9354" spans="16:27" x14ac:dyDescent="0.3">
      <c r="P9354"/>
      <c r="AA9354"/>
    </row>
    <row r="9355" spans="16:27" x14ac:dyDescent="0.3">
      <c r="P9355"/>
      <c r="AA9355"/>
    </row>
    <row r="9356" spans="16:27" x14ac:dyDescent="0.3">
      <c r="P9356"/>
      <c r="AA9356"/>
    </row>
    <row r="9357" spans="16:27" x14ac:dyDescent="0.3">
      <c r="P9357"/>
      <c r="AA9357"/>
    </row>
    <row r="9358" spans="16:27" x14ac:dyDescent="0.3">
      <c r="P9358"/>
      <c r="AA9358"/>
    </row>
    <row r="9359" spans="16:27" x14ac:dyDescent="0.3">
      <c r="P9359"/>
      <c r="AA9359"/>
    </row>
    <row r="9360" spans="16:27" x14ac:dyDescent="0.3">
      <c r="P9360"/>
      <c r="AA9360"/>
    </row>
    <row r="9361" spans="16:27" x14ac:dyDescent="0.3">
      <c r="P9361"/>
      <c r="AA9361"/>
    </row>
    <row r="9362" spans="16:27" x14ac:dyDescent="0.3">
      <c r="P9362"/>
      <c r="AA9362"/>
    </row>
    <row r="9363" spans="16:27" x14ac:dyDescent="0.3">
      <c r="P9363"/>
      <c r="AA9363"/>
    </row>
    <row r="9364" spans="16:27" x14ac:dyDescent="0.3">
      <c r="P9364"/>
      <c r="AA9364"/>
    </row>
    <row r="9365" spans="16:27" x14ac:dyDescent="0.3">
      <c r="P9365"/>
      <c r="AA9365"/>
    </row>
    <row r="9366" spans="16:27" x14ac:dyDescent="0.3">
      <c r="P9366"/>
      <c r="AA9366"/>
    </row>
    <row r="9367" spans="16:27" x14ac:dyDescent="0.3">
      <c r="P9367"/>
      <c r="AA9367"/>
    </row>
    <row r="9368" spans="16:27" x14ac:dyDescent="0.3">
      <c r="P9368"/>
      <c r="AA9368"/>
    </row>
    <row r="9369" spans="16:27" x14ac:dyDescent="0.3">
      <c r="P9369"/>
      <c r="AA9369"/>
    </row>
    <row r="9370" spans="16:27" x14ac:dyDescent="0.3">
      <c r="P9370"/>
      <c r="AA9370"/>
    </row>
    <row r="9371" spans="16:27" x14ac:dyDescent="0.3">
      <c r="P9371"/>
      <c r="AA9371"/>
    </row>
    <row r="9372" spans="16:27" x14ac:dyDescent="0.3">
      <c r="P9372"/>
      <c r="AA9372"/>
    </row>
    <row r="9373" spans="16:27" x14ac:dyDescent="0.3">
      <c r="P9373"/>
      <c r="AA9373"/>
    </row>
    <row r="9374" spans="16:27" x14ac:dyDescent="0.3">
      <c r="P9374"/>
      <c r="AA9374"/>
    </row>
    <row r="9375" spans="16:27" x14ac:dyDescent="0.3">
      <c r="P9375"/>
      <c r="AA9375"/>
    </row>
    <row r="9376" spans="16:27" x14ac:dyDescent="0.3">
      <c r="P9376"/>
      <c r="AA9376"/>
    </row>
    <row r="9377" spans="16:27" x14ac:dyDescent="0.3">
      <c r="P9377"/>
      <c r="AA9377"/>
    </row>
    <row r="9378" spans="16:27" x14ac:dyDescent="0.3">
      <c r="P9378"/>
      <c r="AA9378"/>
    </row>
    <row r="9379" spans="16:27" x14ac:dyDescent="0.3">
      <c r="P9379"/>
      <c r="AA9379"/>
    </row>
    <row r="9380" spans="16:27" x14ac:dyDescent="0.3">
      <c r="P9380"/>
      <c r="AA9380"/>
    </row>
    <row r="9381" spans="16:27" x14ac:dyDescent="0.3">
      <c r="P9381"/>
      <c r="AA9381"/>
    </row>
    <row r="9382" spans="16:27" x14ac:dyDescent="0.3">
      <c r="P9382"/>
      <c r="AA9382"/>
    </row>
    <row r="9383" spans="16:27" x14ac:dyDescent="0.3">
      <c r="P9383"/>
      <c r="AA9383"/>
    </row>
    <row r="9384" spans="16:27" x14ac:dyDescent="0.3">
      <c r="P9384"/>
      <c r="AA9384"/>
    </row>
    <row r="9385" spans="16:27" x14ac:dyDescent="0.3">
      <c r="P9385"/>
      <c r="AA9385"/>
    </row>
    <row r="9386" spans="16:27" x14ac:dyDescent="0.3">
      <c r="P9386"/>
      <c r="AA9386"/>
    </row>
    <row r="9387" spans="16:27" x14ac:dyDescent="0.3">
      <c r="P9387"/>
      <c r="AA9387"/>
    </row>
    <row r="9388" spans="16:27" x14ac:dyDescent="0.3">
      <c r="P9388"/>
      <c r="AA9388"/>
    </row>
    <row r="9389" spans="16:27" x14ac:dyDescent="0.3">
      <c r="P9389"/>
      <c r="AA9389"/>
    </row>
    <row r="9390" spans="16:27" x14ac:dyDescent="0.3">
      <c r="P9390"/>
      <c r="AA9390"/>
    </row>
    <row r="9391" spans="16:27" x14ac:dyDescent="0.3">
      <c r="P9391"/>
      <c r="AA9391"/>
    </row>
    <row r="9392" spans="16:27" x14ac:dyDescent="0.3">
      <c r="P9392"/>
      <c r="AA9392"/>
    </row>
    <row r="9393" spans="16:27" x14ac:dyDescent="0.3">
      <c r="P9393"/>
      <c r="AA9393"/>
    </row>
    <row r="9394" spans="16:27" x14ac:dyDescent="0.3">
      <c r="P9394"/>
      <c r="AA9394"/>
    </row>
    <row r="9395" spans="16:27" x14ac:dyDescent="0.3">
      <c r="P9395"/>
      <c r="AA9395"/>
    </row>
    <row r="9396" spans="16:27" x14ac:dyDescent="0.3">
      <c r="P9396"/>
      <c r="AA9396"/>
    </row>
    <row r="9397" spans="16:27" x14ac:dyDescent="0.3">
      <c r="P9397"/>
      <c r="AA9397"/>
    </row>
    <row r="9398" spans="16:27" x14ac:dyDescent="0.3">
      <c r="P9398"/>
      <c r="AA9398"/>
    </row>
    <row r="9399" spans="16:27" x14ac:dyDescent="0.3">
      <c r="P9399"/>
      <c r="AA9399"/>
    </row>
    <row r="9400" spans="16:27" x14ac:dyDescent="0.3">
      <c r="P9400"/>
      <c r="AA9400"/>
    </row>
    <row r="9401" spans="16:27" x14ac:dyDescent="0.3">
      <c r="P9401"/>
      <c r="AA9401"/>
    </row>
    <row r="9402" spans="16:27" x14ac:dyDescent="0.3">
      <c r="P9402"/>
      <c r="AA9402"/>
    </row>
    <row r="9403" spans="16:27" x14ac:dyDescent="0.3">
      <c r="P9403"/>
      <c r="AA9403"/>
    </row>
    <row r="9404" spans="16:27" x14ac:dyDescent="0.3">
      <c r="P9404"/>
      <c r="AA9404"/>
    </row>
    <row r="9405" spans="16:27" x14ac:dyDescent="0.3">
      <c r="P9405"/>
      <c r="AA9405"/>
    </row>
    <row r="9406" spans="16:27" x14ac:dyDescent="0.3">
      <c r="P9406"/>
      <c r="AA9406"/>
    </row>
    <row r="9407" spans="16:27" x14ac:dyDescent="0.3">
      <c r="P9407"/>
      <c r="AA9407"/>
    </row>
    <row r="9408" spans="16:27" x14ac:dyDescent="0.3">
      <c r="P9408"/>
      <c r="AA9408"/>
    </row>
    <row r="9409" spans="16:27" x14ac:dyDescent="0.3">
      <c r="P9409"/>
      <c r="AA9409"/>
    </row>
    <row r="9410" spans="16:27" x14ac:dyDescent="0.3">
      <c r="P9410"/>
      <c r="AA9410"/>
    </row>
    <row r="9411" spans="16:27" x14ac:dyDescent="0.3">
      <c r="P9411"/>
      <c r="AA9411"/>
    </row>
    <row r="9412" spans="16:27" x14ac:dyDescent="0.3">
      <c r="P9412"/>
      <c r="AA9412"/>
    </row>
    <row r="9413" spans="16:27" x14ac:dyDescent="0.3">
      <c r="P9413"/>
      <c r="AA9413"/>
    </row>
    <row r="9414" spans="16:27" x14ac:dyDescent="0.3">
      <c r="P9414"/>
      <c r="AA9414"/>
    </row>
    <row r="9415" spans="16:27" x14ac:dyDescent="0.3">
      <c r="P9415"/>
      <c r="AA9415"/>
    </row>
    <row r="9416" spans="16:27" x14ac:dyDescent="0.3">
      <c r="P9416"/>
      <c r="AA9416"/>
    </row>
    <row r="9417" spans="16:27" x14ac:dyDescent="0.3">
      <c r="P9417"/>
      <c r="AA9417"/>
    </row>
    <row r="9418" spans="16:27" x14ac:dyDescent="0.3">
      <c r="P9418"/>
      <c r="AA9418"/>
    </row>
    <row r="9419" spans="16:27" x14ac:dyDescent="0.3">
      <c r="P9419"/>
      <c r="AA9419"/>
    </row>
    <row r="9420" spans="16:27" x14ac:dyDescent="0.3">
      <c r="P9420"/>
      <c r="AA9420"/>
    </row>
    <row r="9421" spans="16:27" x14ac:dyDescent="0.3">
      <c r="P9421"/>
      <c r="AA9421"/>
    </row>
    <row r="9422" spans="16:27" x14ac:dyDescent="0.3">
      <c r="P9422"/>
      <c r="AA9422"/>
    </row>
    <row r="9423" spans="16:27" x14ac:dyDescent="0.3">
      <c r="P9423"/>
      <c r="AA9423"/>
    </row>
    <row r="9424" spans="16:27" x14ac:dyDescent="0.3">
      <c r="P9424"/>
      <c r="AA9424"/>
    </row>
    <row r="9425" spans="16:27" x14ac:dyDescent="0.3">
      <c r="P9425"/>
      <c r="AA9425"/>
    </row>
    <row r="9426" spans="16:27" x14ac:dyDescent="0.3">
      <c r="P9426"/>
      <c r="AA9426"/>
    </row>
    <row r="9427" spans="16:27" x14ac:dyDescent="0.3">
      <c r="P9427"/>
      <c r="AA9427"/>
    </row>
    <row r="9428" spans="16:27" x14ac:dyDescent="0.3">
      <c r="P9428"/>
      <c r="AA9428"/>
    </row>
    <row r="9429" spans="16:27" x14ac:dyDescent="0.3">
      <c r="P9429"/>
      <c r="AA9429"/>
    </row>
    <row r="9430" spans="16:27" x14ac:dyDescent="0.3">
      <c r="P9430"/>
      <c r="AA9430"/>
    </row>
    <row r="9431" spans="16:27" x14ac:dyDescent="0.3">
      <c r="P9431"/>
      <c r="AA9431"/>
    </row>
    <row r="9432" spans="16:27" x14ac:dyDescent="0.3">
      <c r="P9432"/>
      <c r="AA9432"/>
    </row>
    <row r="9433" spans="16:27" x14ac:dyDescent="0.3">
      <c r="P9433"/>
      <c r="AA9433"/>
    </row>
    <row r="9434" spans="16:27" x14ac:dyDescent="0.3">
      <c r="P9434"/>
      <c r="AA9434"/>
    </row>
    <row r="9435" spans="16:27" x14ac:dyDescent="0.3">
      <c r="P9435"/>
      <c r="AA9435"/>
    </row>
    <row r="9436" spans="16:27" x14ac:dyDescent="0.3">
      <c r="P9436"/>
      <c r="AA9436"/>
    </row>
    <row r="9437" spans="16:27" x14ac:dyDescent="0.3">
      <c r="P9437"/>
      <c r="AA9437"/>
    </row>
    <row r="9438" spans="16:27" x14ac:dyDescent="0.3">
      <c r="P9438"/>
      <c r="AA9438"/>
    </row>
    <row r="9439" spans="16:27" x14ac:dyDescent="0.3">
      <c r="P9439"/>
      <c r="AA9439"/>
    </row>
    <row r="9440" spans="16:27" x14ac:dyDescent="0.3">
      <c r="P9440"/>
      <c r="AA9440"/>
    </row>
    <row r="9441" spans="16:27" x14ac:dyDescent="0.3">
      <c r="P9441"/>
      <c r="AA9441"/>
    </row>
    <row r="9442" spans="16:27" x14ac:dyDescent="0.3">
      <c r="P9442"/>
      <c r="AA9442"/>
    </row>
    <row r="9443" spans="16:27" x14ac:dyDescent="0.3">
      <c r="P9443"/>
      <c r="AA9443"/>
    </row>
    <row r="9444" spans="16:27" x14ac:dyDescent="0.3">
      <c r="P9444"/>
      <c r="AA9444"/>
    </row>
    <row r="9445" spans="16:27" x14ac:dyDescent="0.3">
      <c r="P9445"/>
      <c r="AA9445"/>
    </row>
    <row r="9446" spans="16:27" x14ac:dyDescent="0.3">
      <c r="P9446"/>
      <c r="AA9446"/>
    </row>
    <row r="9447" spans="16:27" x14ac:dyDescent="0.3">
      <c r="P9447"/>
      <c r="AA9447"/>
    </row>
    <row r="9448" spans="16:27" x14ac:dyDescent="0.3">
      <c r="P9448"/>
      <c r="AA9448"/>
    </row>
    <row r="9449" spans="16:27" x14ac:dyDescent="0.3">
      <c r="P9449"/>
      <c r="AA9449"/>
    </row>
    <row r="9450" spans="16:27" x14ac:dyDescent="0.3">
      <c r="P9450"/>
      <c r="AA9450"/>
    </row>
    <row r="9451" spans="16:27" x14ac:dyDescent="0.3">
      <c r="P9451"/>
      <c r="AA9451"/>
    </row>
    <row r="9452" spans="16:27" x14ac:dyDescent="0.3">
      <c r="P9452"/>
      <c r="AA9452"/>
    </row>
    <row r="9453" spans="16:27" x14ac:dyDescent="0.3">
      <c r="P9453"/>
      <c r="AA9453"/>
    </row>
    <row r="9454" spans="16:27" x14ac:dyDescent="0.3">
      <c r="P9454"/>
      <c r="AA9454"/>
    </row>
    <row r="9455" spans="16:27" x14ac:dyDescent="0.3">
      <c r="P9455"/>
      <c r="AA9455"/>
    </row>
    <row r="9456" spans="16:27" x14ac:dyDescent="0.3">
      <c r="P9456"/>
      <c r="AA9456"/>
    </row>
    <row r="9457" spans="16:27" x14ac:dyDescent="0.3">
      <c r="P9457"/>
      <c r="AA9457"/>
    </row>
    <row r="9458" spans="16:27" x14ac:dyDescent="0.3">
      <c r="P9458"/>
      <c r="AA9458"/>
    </row>
    <row r="9459" spans="16:27" x14ac:dyDescent="0.3">
      <c r="P9459"/>
      <c r="AA9459"/>
    </row>
    <row r="9460" spans="16:27" x14ac:dyDescent="0.3">
      <c r="P9460"/>
      <c r="AA9460"/>
    </row>
    <row r="9461" spans="16:27" x14ac:dyDescent="0.3">
      <c r="P9461"/>
      <c r="AA9461"/>
    </row>
    <row r="9462" spans="16:27" x14ac:dyDescent="0.3">
      <c r="P9462"/>
      <c r="AA9462"/>
    </row>
    <row r="9463" spans="16:27" x14ac:dyDescent="0.3">
      <c r="P9463"/>
      <c r="AA9463"/>
    </row>
    <row r="9464" spans="16:27" x14ac:dyDescent="0.3">
      <c r="P9464"/>
      <c r="AA9464"/>
    </row>
    <row r="9465" spans="16:27" x14ac:dyDescent="0.3">
      <c r="P9465"/>
      <c r="AA9465"/>
    </row>
    <row r="9466" spans="16:27" x14ac:dyDescent="0.3">
      <c r="P9466"/>
      <c r="AA9466"/>
    </row>
    <row r="9467" spans="16:27" x14ac:dyDescent="0.3">
      <c r="P9467"/>
      <c r="AA9467"/>
    </row>
    <row r="9468" spans="16:27" x14ac:dyDescent="0.3">
      <c r="P9468"/>
      <c r="AA9468"/>
    </row>
    <row r="9469" spans="16:27" x14ac:dyDescent="0.3">
      <c r="P9469"/>
      <c r="AA9469"/>
    </row>
    <row r="9470" spans="16:27" x14ac:dyDescent="0.3">
      <c r="P9470"/>
      <c r="AA9470"/>
    </row>
    <row r="9471" spans="16:27" x14ac:dyDescent="0.3">
      <c r="P9471"/>
      <c r="AA9471"/>
    </row>
    <row r="9472" spans="16:27" x14ac:dyDescent="0.3">
      <c r="P9472"/>
      <c r="AA9472"/>
    </row>
    <row r="9473" spans="16:27" x14ac:dyDescent="0.3">
      <c r="P9473"/>
      <c r="AA9473"/>
    </row>
    <row r="9474" spans="16:27" x14ac:dyDescent="0.3">
      <c r="P9474"/>
      <c r="AA9474"/>
    </row>
    <row r="9475" spans="16:27" x14ac:dyDescent="0.3">
      <c r="P9475"/>
      <c r="AA9475"/>
    </row>
    <row r="9476" spans="16:27" x14ac:dyDescent="0.3">
      <c r="P9476"/>
      <c r="AA9476"/>
    </row>
    <row r="9477" spans="16:27" x14ac:dyDescent="0.3">
      <c r="P9477"/>
      <c r="AA9477"/>
    </row>
    <row r="9478" spans="16:27" x14ac:dyDescent="0.3">
      <c r="P9478"/>
      <c r="AA9478"/>
    </row>
    <row r="9479" spans="16:27" x14ac:dyDescent="0.3">
      <c r="P9479"/>
      <c r="AA9479"/>
    </row>
    <row r="9480" spans="16:27" x14ac:dyDescent="0.3">
      <c r="P9480"/>
      <c r="AA9480"/>
    </row>
    <row r="9481" spans="16:27" x14ac:dyDescent="0.3">
      <c r="P9481"/>
      <c r="AA9481"/>
    </row>
    <row r="9482" spans="16:27" x14ac:dyDescent="0.3">
      <c r="P9482"/>
      <c r="AA9482"/>
    </row>
    <row r="9483" spans="16:27" x14ac:dyDescent="0.3">
      <c r="P9483"/>
      <c r="AA9483"/>
    </row>
    <row r="9484" spans="16:27" x14ac:dyDescent="0.3">
      <c r="P9484"/>
      <c r="AA9484"/>
    </row>
    <row r="9485" spans="16:27" x14ac:dyDescent="0.3">
      <c r="P9485"/>
      <c r="AA9485"/>
    </row>
    <row r="9486" spans="16:27" x14ac:dyDescent="0.3">
      <c r="P9486"/>
      <c r="AA9486"/>
    </row>
    <row r="9487" spans="16:27" x14ac:dyDescent="0.3">
      <c r="P9487"/>
      <c r="AA9487"/>
    </row>
    <row r="9488" spans="16:27" x14ac:dyDescent="0.3">
      <c r="P9488"/>
      <c r="AA9488"/>
    </row>
    <row r="9489" spans="16:27" x14ac:dyDescent="0.3">
      <c r="P9489"/>
      <c r="AA9489"/>
    </row>
    <row r="9490" spans="16:27" x14ac:dyDescent="0.3">
      <c r="P9490"/>
      <c r="AA9490"/>
    </row>
    <row r="9491" spans="16:27" x14ac:dyDescent="0.3">
      <c r="P9491"/>
      <c r="AA9491"/>
    </row>
    <row r="9492" spans="16:27" x14ac:dyDescent="0.3">
      <c r="P9492"/>
      <c r="AA9492"/>
    </row>
    <row r="9493" spans="16:27" x14ac:dyDescent="0.3">
      <c r="P9493"/>
      <c r="AA9493"/>
    </row>
    <row r="9494" spans="16:27" x14ac:dyDescent="0.3">
      <c r="P9494"/>
      <c r="AA9494"/>
    </row>
    <row r="9495" spans="16:27" x14ac:dyDescent="0.3">
      <c r="P9495"/>
      <c r="AA9495"/>
    </row>
    <row r="9496" spans="16:27" x14ac:dyDescent="0.3">
      <c r="P9496"/>
      <c r="AA9496"/>
    </row>
    <row r="9497" spans="16:27" x14ac:dyDescent="0.3">
      <c r="P9497"/>
      <c r="AA9497"/>
    </row>
    <row r="9498" spans="16:27" x14ac:dyDescent="0.3">
      <c r="P9498"/>
      <c r="AA9498"/>
    </row>
    <row r="9499" spans="16:27" x14ac:dyDescent="0.3">
      <c r="P9499"/>
      <c r="AA9499"/>
    </row>
    <row r="9500" spans="16:27" x14ac:dyDescent="0.3">
      <c r="P9500"/>
      <c r="AA9500"/>
    </row>
    <row r="9501" spans="16:27" x14ac:dyDescent="0.3">
      <c r="P9501"/>
      <c r="AA9501"/>
    </row>
    <row r="9502" spans="16:27" x14ac:dyDescent="0.3">
      <c r="P9502"/>
      <c r="AA9502"/>
    </row>
    <row r="9503" spans="16:27" x14ac:dyDescent="0.3">
      <c r="P9503"/>
      <c r="AA9503"/>
    </row>
    <row r="9504" spans="16:27" x14ac:dyDescent="0.3">
      <c r="P9504"/>
      <c r="AA9504"/>
    </row>
    <row r="9505" spans="16:27" x14ac:dyDescent="0.3">
      <c r="P9505"/>
      <c r="AA9505"/>
    </row>
    <row r="9506" spans="16:27" x14ac:dyDescent="0.3">
      <c r="P9506"/>
      <c r="AA9506"/>
    </row>
    <row r="9507" spans="16:27" x14ac:dyDescent="0.3">
      <c r="P9507"/>
      <c r="AA9507"/>
    </row>
    <row r="9508" spans="16:27" x14ac:dyDescent="0.3">
      <c r="P9508"/>
      <c r="AA9508"/>
    </row>
    <row r="9509" spans="16:27" x14ac:dyDescent="0.3">
      <c r="P9509"/>
      <c r="AA9509"/>
    </row>
    <row r="9510" spans="16:27" x14ac:dyDescent="0.3">
      <c r="P9510"/>
      <c r="AA9510"/>
    </row>
    <row r="9511" spans="16:27" x14ac:dyDescent="0.3">
      <c r="P9511"/>
      <c r="AA9511"/>
    </row>
    <row r="9512" spans="16:27" x14ac:dyDescent="0.3">
      <c r="P9512"/>
      <c r="AA9512"/>
    </row>
    <row r="9513" spans="16:27" x14ac:dyDescent="0.3">
      <c r="P9513"/>
      <c r="AA9513"/>
    </row>
    <row r="9514" spans="16:27" x14ac:dyDescent="0.3">
      <c r="P9514"/>
      <c r="AA9514"/>
    </row>
    <row r="9515" spans="16:27" x14ac:dyDescent="0.3">
      <c r="P9515"/>
      <c r="AA9515"/>
    </row>
    <row r="9516" spans="16:27" x14ac:dyDescent="0.3">
      <c r="P9516"/>
      <c r="AA9516"/>
    </row>
    <row r="9517" spans="16:27" x14ac:dyDescent="0.3">
      <c r="P9517"/>
      <c r="AA9517"/>
    </row>
    <row r="9518" spans="16:27" x14ac:dyDescent="0.3">
      <c r="P9518"/>
      <c r="AA9518"/>
    </row>
    <row r="9519" spans="16:27" x14ac:dyDescent="0.3">
      <c r="P9519"/>
      <c r="AA9519"/>
    </row>
    <row r="9520" spans="16:27" x14ac:dyDescent="0.3">
      <c r="P9520"/>
      <c r="AA9520"/>
    </row>
    <row r="9521" spans="16:27" x14ac:dyDescent="0.3">
      <c r="P9521"/>
      <c r="AA9521"/>
    </row>
    <row r="9522" spans="16:27" x14ac:dyDescent="0.3">
      <c r="P9522"/>
      <c r="AA9522"/>
    </row>
    <row r="9523" spans="16:27" x14ac:dyDescent="0.3">
      <c r="P9523"/>
      <c r="AA9523"/>
    </row>
    <row r="9524" spans="16:27" x14ac:dyDescent="0.3">
      <c r="P9524"/>
      <c r="AA9524"/>
    </row>
    <row r="9525" spans="16:27" x14ac:dyDescent="0.3">
      <c r="P9525"/>
      <c r="AA9525"/>
    </row>
    <row r="9526" spans="16:27" x14ac:dyDescent="0.3">
      <c r="P9526"/>
      <c r="AA9526"/>
    </row>
    <row r="9527" spans="16:27" x14ac:dyDescent="0.3">
      <c r="P9527"/>
      <c r="AA9527"/>
    </row>
    <row r="9528" spans="16:27" x14ac:dyDescent="0.3">
      <c r="P9528"/>
      <c r="AA9528"/>
    </row>
    <row r="9529" spans="16:27" x14ac:dyDescent="0.3">
      <c r="P9529"/>
      <c r="AA9529"/>
    </row>
    <row r="9530" spans="16:27" x14ac:dyDescent="0.3">
      <c r="P9530"/>
      <c r="AA9530"/>
    </row>
    <row r="9531" spans="16:27" x14ac:dyDescent="0.3">
      <c r="P9531"/>
      <c r="AA9531"/>
    </row>
    <row r="9532" spans="16:27" x14ac:dyDescent="0.3">
      <c r="P9532"/>
      <c r="AA9532"/>
    </row>
    <row r="9533" spans="16:27" x14ac:dyDescent="0.3">
      <c r="P9533"/>
      <c r="AA9533"/>
    </row>
    <row r="9534" spans="16:27" x14ac:dyDescent="0.3">
      <c r="P9534"/>
      <c r="AA9534"/>
    </row>
    <row r="9535" spans="16:27" x14ac:dyDescent="0.3">
      <c r="P9535"/>
      <c r="AA9535"/>
    </row>
    <row r="9536" spans="16:27" x14ac:dyDescent="0.3">
      <c r="P9536"/>
      <c r="AA9536"/>
    </row>
    <row r="9537" spans="16:27" x14ac:dyDescent="0.3">
      <c r="P9537"/>
      <c r="AA9537"/>
    </row>
    <row r="9538" spans="16:27" x14ac:dyDescent="0.3">
      <c r="P9538"/>
      <c r="AA9538"/>
    </row>
    <row r="9539" spans="16:27" x14ac:dyDescent="0.3">
      <c r="P9539"/>
      <c r="AA9539"/>
    </row>
    <row r="9540" spans="16:27" x14ac:dyDescent="0.3">
      <c r="P9540"/>
      <c r="AA9540"/>
    </row>
    <row r="9541" spans="16:27" x14ac:dyDescent="0.3">
      <c r="P9541"/>
      <c r="AA9541"/>
    </row>
    <row r="9542" spans="16:27" x14ac:dyDescent="0.3">
      <c r="P9542"/>
      <c r="AA9542"/>
    </row>
    <row r="9543" spans="16:27" x14ac:dyDescent="0.3">
      <c r="P9543"/>
      <c r="AA9543"/>
    </row>
    <row r="9544" spans="16:27" x14ac:dyDescent="0.3">
      <c r="P9544"/>
      <c r="AA9544"/>
    </row>
    <row r="9545" spans="16:27" x14ac:dyDescent="0.3">
      <c r="P9545"/>
      <c r="AA9545"/>
    </row>
    <row r="9546" spans="16:27" x14ac:dyDescent="0.3">
      <c r="P9546"/>
      <c r="AA9546"/>
    </row>
    <row r="9547" spans="16:27" x14ac:dyDescent="0.3">
      <c r="P9547"/>
      <c r="AA9547"/>
    </row>
    <row r="9548" spans="16:27" x14ac:dyDescent="0.3">
      <c r="P9548"/>
      <c r="AA9548"/>
    </row>
    <row r="9549" spans="16:27" x14ac:dyDescent="0.3">
      <c r="P9549"/>
      <c r="AA9549"/>
    </row>
    <row r="9550" spans="16:27" x14ac:dyDescent="0.3">
      <c r="P9550"/>
      <c r="AA9550"/>
    </row>
    <row r="9551" spans="16:27" x14ac:dyDescent="0.3">
      <c r="P9551"/>
      <c r="AA9551"/>
    </row>
    <row r="9552" spans="16:27" x14ac:dyDescent="0.3">
      <c r="P9552"/>
      <c r="AA9552"/>
    </row>
    <row r="9553" spans="16:27" x14ac:dyDescent="0.3">
      <c r="P9553"/>
      <c r="AA9553"/>
    </row>
    <row r="9554" spans="16:27" x14ac:dyDescent="0.3">
      <c r="P9554"/>
      <c r="AA9554"/>
    </row>
    <row r="9555" spans="16:27" x14ac:dyDescent="0.3">
      <c r="P9555"/>
      <c r="AA9555"/>
    </row>
    <row r="9556" spans="16:27" x14ac:dyDescent="0.3">
      <c r="P9556"/>
      <c r="AA9556"/>
    </row>
    <row r="9557" spans="16:27" x14ac:dyDescent="0.3">
      <c r="P9557"/>
      <c r="AA9557"/>
    </row>
    <row r="9558" spans="16:27" x14ac:dyDescent="0.3">
      <c r="P9558"/>
      <c r="AA9558"/>
    </row>
    <row r="9559" spans="16:27" x14ac:dyDescent="0.3">
      <c r="P9559"/>
      <c r="AA9559"/>
    </row>
    <row r="9560" spans="16:27" x14ac:dyDescent="0.3">
      <c r="P9560"/>
      <c r="AA9560"/>
    </row>
    <row r="9561" spans="16:27" x14ac:dyDescent="0.3">
      <c r="P9561"/>
      <c r="AA9561"/>
    </row>
    <row r="9562" spans="16:27" x14ac:dyDescent="0.3">
      <c r="P9562"/>
      <c r="AA9562"/>
    </row>
    <row r="9563" spans="16:27" x14ac:dyDescent="0.3">
      <c r="P9563"/>
      <c r="AA9563"/>
    </row>
    <row r="9564" spans="16:27" x14ac:dyDescent="0.3">
      <c r="P9564"/>
      <c r="AA9564"/>
    </row>
    <row r="9565" spans="16:27" x14ac:dyDescent="0.3">
      <c r="P9565"/>
      <c r="AA9565"/>
    </row>
    <row r="9566" spans="16:27" x14ac:dyDescent="0.3">
      <c r="P9566"/>
      <c r="AA9566"/>
    </row>
    <row r="9567" spans="16:27" x14ac:dyDescent="0.3">
      <c r="P9567"/>
      <c r="AA9567"/>
    </row>
    <row r="9568" spans="16:27" x14ac:dyDescent="0.3">
      <c r="P9568"/>
      <c r="AA9568"/>
    </row>
    <row r="9569" spans="16:27" x14ac:dyDescent="0.3">
      <c r="P9569"/>
      <c r="AA9569"/>
    </row>
    <row r="9570" spans="16:27" x14ac:dyDescent="0.3">
      <c r="P9570"/>
      <c r="AA9570"/>
    </row>
    <row r="9571" spans="16:27" x14ac:dyDescent="0.3">
      <c r="P9571"/>
      <c r="AA9571"/>
    </row>
    <row r="9572" spans="16:27" x14ac:dyDescent="0.3">
      <c r="P9572"/>
      <c r="AA9572"/>
    </row>
    <row r="9573" spans="16:27" x14ac:dyDescent="0.3">
      <c r="P9573"/>
      <c r="AA9573"/>
    </row>
    <row r="9574" spans="16:27" x14ac:dyDescent="0.3">
      <c r="P9574"/>
      <c r="AA9574"/>
    </row>
    <row r="9575" spans="16:27" x14ac:dyDescent="0.3">
      <c r="P9575"/>
      <c r="AA9575"/>
    </row>
    <row r="9576" spans="16:27" x14ac:dyDescent="0.3">
      <c r="P9576"/>
      <c r="AA9576"/>
    </row>
    <row r="9577" spans="16:27" x14ac:dyDescent="0.3">
      <c r="P9577"/>
      <c r="AA9577"/>
    </row>
    <row r="9578" spans="16:27" x14ac:dyDescent="0.3">
      <c r="P9578"/>
      <c r="AA9578"/>
    </row>
    <row r="9579" spans="16:27" x14ac:dyDescent="0.3">
      <c r="P9579"/>
      <c r="AA9579"/>
    </row>
    <row r="9580" spans="16:27" x14ac:dyDescent="0.3">
      <c r="P9580"/>
      <c r="AA9580"/>
    </row>
    <row r="9581" spans="16:27" x14ac:dyDescent="0.3">
      <c r="P9581"/>
      <c r="AA9581"/>
    </row>
    <row r="9582" spans="16:27" x14ac:dyDescent="0.3">
      <c r="P9582"/>
      <c r="AA9582"/>
    </row>
    <row r="9583" spans="16:27" x14ac:dyDescent="0.3">
      <c r="P9583"/>
      <c r="AA9583"/>
    </row>
    <row r="9584" spans="16:27" x14ac:dyDescent="0.3">
      <c r="P9584"/>
      <c r="AA9584"/>
    </row>
    <row r="9585" spans="16:27" x14ac:dyDescent="0.3">
      <c r="P9585"/>
      <c r="AA9585"/>
    </row>
    <row r="9586" spans="16:27" x14ac:dyDescent="0.3">
      <c r="P9586"/>
      <c r="AA9586"/>
    </row>
    <row r="9587" spans="16:27" x14ac:dyDescent="0.3">
      <c r="P9587"/>
      <c r="AA9587"/>
    </row>
    <row r="9588" spans="16:27" x14ac:dyDescent="0.3">
      <c r="P9588"/>
      <c r="AA9588"/>
    </row>
    <row r="9589" spans="16:27" x14ac:dyDescent="0.3">
      <c r="P9589"/>
      <c r="AA9589"/>
    </row>
    <row r="9590" spans="16:27" x14ac:dyDescent="0.3">
      <c r="P9590"/>
      <c r="AA9590"/>
    </row>
    <row r="9591" spans="16:27" x14ac:dyDescent="0.3">
      <c r="P9591"/>
      <c r="AA9591"/>
    </row>
    <row r="9592" spans="16:27" x14ac:dyDescent="0.3">
      <c r="P9592"/>
      <c r="AA9592"/>
    </row>
    <row r="9593" spans="16:27" x14ac:dyDescent="0.3">
      <c r="P9593"/>
      <c r="AA9593"/>
    </row>
    <row r="9594" spans="16:27" x14ac:dyDescent="0.3">
      <c r="P9594"/>
      <c r="AA9594"/>
    </row>
    <row r="9595" spans="16:27" x14ac:dyDescent="0.3">
      <c r="P9595"/>
      <c r="AA9595"/>
    </row>
    <row r="9596" spans="16:27" x14ac:dyDescent="0.3">
      <c r="P9596"/>
      <c r="AA9596"/>
    </row>
    <row r="9597" spans="16:27" x14ac:dyDescent="0.3">
      <c r="P9597"/>
      <c r="AA9597"/>
    </row>
    <row r="9598" spans="16:27" x14ac:dyDescent="0.3">
      <c r="P9598"/>
      <c r="AA9598"/>
    </row>
    <row r="9599" spans="16:27" x14ac:dyDescent="0.3">
      <c r="P9599"/>
      <c r="AA9599"/>
    </row>
    <row r="9600" spans="16:27" x14ac:dyDescent="0.3">
      <c r="P9600"/>
      <c r="AA9600"/>
    </row>
    <row r="9601" spans="16:27" x14ac:dyDescent="0.3">
      <c r="P9601"/>
      <c r="AA9601"/>
    </row>
    <row r="9602" spans="16:27" x14ac:dyDescent="0.3">
      <c r="P9602"/>
      <c r="AA9602"/>
    </row>
    <row r="9603" spans="16:27" x14ac:dyDescent="0.3">
      <c r="P9603"/>
      <c r="AA9603"/>
    </row>
    <row r="9604" spans="16:27" x14ac:dyDescent="0.3">
      <c r="P9604"/>
      <c r="AA9604"/>
    </row>
    <row r="9605" spans="16:27" x14ac:dyDescent="0.3">
      <c r="P9605"/>
      <c r="AA9605"/>
    </row>
    <row r="9606" spans="16:27" x14ac:dyDescent="0.3">
      <c r="P9606"/>
      <c r="AA9606"/>
    </row>
    <row r="9607" spans="16:27" x14ac:dyDescent="0.3">
      <c r="P9607"/>
      <c r="AA9607"/>
    </row>
    <row r="9608" spans="16:27" x14ac:dyDescent="0.3">
      <c r="P9608"/>
      <c r="AA9608"/>
    </row>
    <row r="9609" spans="16:27" x14ac:dyDescent="0.3">
      <c r="P9609"/>
      <c r="AA9609"/>
    </row>
    <row r="9610" spans="16:27" x14ac:dyDescent="0.3">
      <c r="P9610"/>
      <c r="AA9610"/>
    </row>
    <row r="9611" spans="16:27" x14ac:dyDescent="0.3">
      <c r="P9611"/>
      <c r="AA9611"/>
    </row>
    <row r="9612" spans="16:27" x14ac:dyDescent="0.3">
      <c r="P9612"/>
      <c r="AA9612"/>
    </row>
    <row r="9613" spans="16:27" x14ac:dyDescent="0.3">
      <c r="P9613"/>
      <c r="AA9613"/>
    </row>
    <row r="9614" spans="16:27" x14ac:dyDescent="0.3">
      <c r="P9614"/>
      <c r="AA9614"/>
    </row>
    <row r="9615" spans="16:27" x14ac:dyDescent="0.3">
      <c r="P9615"/>
      <c r="AA9615"/>
    </row>
    <row r="9616" spans="16:27" x14ac:dyDescent="0.3">
      <c r="P9616"/>
      <c r="AA9616"/>
    </row>
    <row r="9617" spans="16:27" x14ac:dyDescent="0.3">
      <c r="P9617"/>
      <c r="AA9617"/>
    </row>
    <row r="9618" spans="16:27" x14ac:dyDescent="0.3">
      <c r="P9618"/>
      <c r="AA9618"/>
    </row>
    <row r="9619" spans="16:27" x14ac:dyDescent="0.3">
      <c r="P9619"/>
      <c r="AA9619"/>
    </row>
    <row r="9620" spans="16:27" x14ac:dyDescent="0.3">
      <c r="P9620"/>
      <c r="AA9620"/>
    </row>
    <row r="9621" spans="16:27" x14ac:dyDescent="0.3">
      <c r="P9621"/>
      <c r="AA9621"/>
    </row>
    <row r="9622" spans="16:27" x14ac:dyDescent="0.3">
      <c r="P9622"/>
      <c r="AA9622"/>
    </row>
    <row r="9623" spans="16:27" x14ac:dyDescent="0.3">
      <c r="P9623"/>
      <c r="AA9623"/>
    </row>
    <row r="9624" spans="16:27" x14ac:dyDescent="0.3">
      <c r="P9624"/>
      <c r="AA9624"/>
    </row>
    <row r="9625" spans="16:27" x14ac:dyDescent="0.3">
      <c r="P9625"/>
      <c r="AA9625"/>
    </row>
    <row r="9626" spans="16:27" x14ac:dyDescent="0.3">
      <c r="P9626"/>
      <c r="AA9626"/>
    </row>
    <row r="9627" spans="16:27" x14ac:dyDescent="0.3">
      <c r="P9627"/>
      <c r="AA9627"/>
    </row>
    <row r="9628" spans="16:27" x14ac:dyDescent="0.3">
      <c r="P9628"/>
      <c r="AA9628"/>
    </row>
    <row r="9629" spans="16:27" x14ac:dyDescent="0.3">
      <c r="P9629"/>
      <c r="AA9629"/>
    </row>
    <row r="9630" spans="16:27" x14ac:dyDescent="0.3">
      <c r="P9630"/>
      <c r="AA9630"/>
    </row>
    <row r="9631" spans="16:27" x14ac:dyDescent="0.3">
      <c r="P9631"/>
      <c r="AA9631"/>
    </row>
    <row r="9632" spans="16:27" x14ac:dyDescent="0.3">
      <c r="P9632"/>
      <c r="AA9632"/>
    </row>
    <row r="9633" spans="16:27" x14ac:dyDescent="0.3">
      <c r="P9633"/>
      <c r="AA9633"/>
    </row>
    <row r="9634" spans="16:27" x14ac:dyDescent="0.3">
      <c r="P9634"/>
      <c r="AA9634"/>
    </row>
    <row r="9635" spans="16:27" x14ac:dyDescent="0.3">
      <c r="P9635"/>
      <c r="AA9635"/>
    </row>
    <row r="9636" spans="16:27" x14ac:dyDescent="0.3">
      <c r="P9636"/>
      <c r="AA9636"/>
    </row>
    <row r="9637" spans="16:27" x14ac:dyDescent="0.3">
      <c r="P9637"/>
      <c r="AA9637"/>
    </row>
    <row r="9638" spans="16:27" x14ac:dyDescent="0.3">
      <c r="P9638"/>
      <c r="AA9638"/>
    </row>
    <row r="9639" spans="16:27" x14ac:dyDescent="0.3">
      <c r="P9639"/>
      <c r="AA9639"/>
    </row>
    <row r="9640" spans="16:27" x14ac:dyDescent="0.3">
      <c r="P9640"/>
      <c r="AA9640"/>
    </row>
    <row r="9641" spans="16:27" x14ac:dyDescent="0.3">
      <c r="P9641"/>
      <c r="AA9641"/>
    </row>
    <row r="9642" spans="16:27" x14ac:dyDescent="0.3">
      <c r="P9642"/>
      <c r="AA9642"/>
    </row>
    <row r="9643" spans="16:27" x14ac:dyDescent="0.3">
      <c r="P9643"/>
      <c r="AA9643"/>
    </row>
    <row r="9644" spans="16:27" x14ac:dyDescent="0.3">
      <c r="P9644"/>
      <c r="AA9644"/>
    </row>
    <row r="9645" spans="16:27" x14ac:dyDescent="0.3">
      <c r="P9645"/>
      <c r="AA9645"/>
    </row>
    <row r="9646" spans="16:27" x14ac:dyDescent="0.3">
      <c r="P9646"/>
      <c r="AA9646"/>
    </row>
    <row r="9647" spans="16:27" x14ac:dyDescent="0.3">
      <c r="P9647"/>
      <c r="AA9647"/>
    </row>
    <row r="9648" spans="16:27" x14ac:dyDescent="0.3">
      <c r="P9648"/>
      <c r="AA9648"/>
    </row>
    <row r="9649" spans="16:27" x14ac:dyDescent="0.3">
      <c r="P9649"/>
      <c r="AA9649"/>
    </row>
    <row r="9650" spans="16:27" x14ac:dyDescent="0.3">
      <c r="P9650"/>
      <c r="AA9650"/>
    </row>
    <row r="9651" spans="16:27" x14ac:dyDescent="0.3">
      <c r="P9651"/>
      <c r="AA9651"/>
    </row>
    <row r="9652" spans="16:27" x14ac:dyDescent="0.3">
      <c r="P9652"/>
      <c r="AA9652"/>
    </row>
    <row r="9653" spans="16:27" x14ac:dyDescent="0.3">
      <c r="P9653"/>
      <c r="AA9653"/>
    </row>
    <row r="9654" spans="16:27" x14ac:dyDescent="0.3">
      <c r="P9654"/>
      <c r="AA9654"/>
    </row>
    <row r="9655" spans="16:27" x14ac:dyDescent="0.3">
      <c r="P9655"/>
      <c r="AA9655"/>
    </row>
    <row r="9656" spans="16:27" x14ac:dyDescent="0.3">
      <c r="P9656"/>
      <c r="AA9656"/>
    </row>
    <row r="9657" spans="16:27" x14ac:dyDescent="0.3">
      <c r="P9657"/>
      <c r="AA9657"/>
    </row>
    <row r="9658" spans="16:27" x14ac:dyDescent="0.3">
      <c r="P9658"/>
      <c r="AA9658"/>
    </row>
    <row r="9659" spans="16:27" x14ac:dyDescent="0.3">
      <c r="P9659"/>
      <c r="AA9659"/>
    </row>
    <row r="9660" spans="16:27" x14ac:dyDescent="0.3">
      <c r="P9660"/>
      <c r="AA9660"/>
    </row>
    <row r="9661" spans="16:27" x14ac:dyDescent="0.3">
      <c r="P9661"/>
      <c r="AA9661"/>
    </row>
    <row r="9662" spans="16:27" x14ac:dyDescent="0.3">
      <c r="P9662"/>
      <c r="AA9662"/>
    </row>
    <row r="9663" spans="16:27" x14ac:dyDescent="0.3">
      <c r="P9663"/>
      <c r="AA9663"/>
    </row>
    <row r="9664" spans="16:27" x14ac:dyDescent="0.3">
      <c r="P9664"/>
      <c r="AA9664"/>
    </row>
    <row r="9665" spans="16:27" x14ac:dyDescent="0.3">
      <c r="P9665"/>
      <c r="AA9665"/>
    </row>
    <row r="9666" spans="16:27" x14ac:dyDescent="0.3">
      <c r="P9666"/>
      <c r="AA9666"/>
    </row>
    <row r="9667" spans="16:27" x14ac:dyDescent="0.3">
      <c r="P9667"/>
      <c r="AA9667"/>
    </row>
    <row r="9668" spans="16:27" x14ac:dyDescent="0.3">
      <c r="P9668"/>
      <c r="AA9668"/>
    </row>
    <row r="9669" spans="16:27" x14ac:dyDescent="0.3">
      <c r="P9669"/>
      <c r="AA9669"/>
    </row>
    <row r="9670" spans="16:27" x14ac:dyDescent="0.3">
      <c r="P9670"/>
      <c r="AA9670"/>
    </row>
    <row r="9671" spans="16:27" x14ac:dyDescent="0.3">
      <c r="P9671"/>
      <c r="AA9671"/>
    </row>
    <row r="9672" spans="16:27" x14ac:dyDescent="0.3">
      <c r="P9672"/>
      <c r="AA9672"/>
    </row>
    <row r="9673" spans="16:27" x14ac:dyDescent="0.3">
      <c r="P9673"/>
      <c r="AA9673"/>
    </row>
    <row r="9674" spans="16:27" x14ac:dyDescent="0.3">
      <c r="P9674"/>
      <c r="AA9674"/>
    </row>
    <row r="9675" spans="16:27" x14ac:dyDescent="0.3">
      <c r="P9675"/>
      <c r="AA9675"/>
    </row>
    <row r="9676" spans="16:27" x14ac:dyDescent="0.3">
      <c r="P9676"/>
      <c r="AA9676"/>
    </row>
    <row r="9677" spans="16:27" x14ac:dyDescent="0.3">
      <c r="P9677"/>
      <c r="AA9677"/>
    </row>
    <row r="9678" spans="16:27" x14ac:dyDescent="0.3">
      <c r="P9678"/>
      <c r="AA9678"/>
    </row>
    <row r="9679" spans="16:27" x14ac:dyDescent="0.3">
      <c r="P9679"/>
      <c r="AA9679"/>
    </row>
    <row r="9680" spans="16:27" x14ac:dyDescent="0.3">
      <c r="P9680"/>
      <c r="AA9680"/>
    </row>
    <row r="9681" spans="16:27" x14ac:dyDescent="0.3">
      <c r="P9681"/>
      <c r="AA9681"/>
    </row>
    <row r="9682" spans="16:27" x14ac:dyDescent="0.3">
      <c r="P9682"/>
      <c r="AA9682"/>
    </row>
    <row r="9683" spans="16:27" x14ac:dyDescent="0.3">
      <c r="P9683"/>
      <c r="AA9683"/>
    </row>
    <row r="9684" spans="16:27" x14ac:dyDescent="0.3">
      <c r="P9684"/>
      <c r="AA9684"/>
    </row>
    <row r="9685" spans="16:27" x14ac:dyDescent="0.3">
      <c r="P9685"/>
      <c r="AA9685"/>
    </row>
    <row r="9686" spans="16:27" x14ac:dyDescent="0.3">
      <c r="P9686"/>
      <c r="AA9686"/>
    </row>
    <row r="9687" spans="16:27" x14ac:dyDescent="0.3">
      <c r="P9687"/>
      <c r="AA9687"/>
    </row>
    <row r="9688" spans="16:27" x14ac:dyDescent="0.3">
      <c r="P9688"/>
      <c r="AA9688"/>
    </row>
    <row r="9689" spans="16:27" x14ac:dyDescent="0.3">
      <c r="P9689"/>
      <c r="AA9689"/>
    </row>
    <row r="9690" spans="16:27" x14ac:dyDescent="0.3">
      <c r="P9690"/>
      <c r="AA9690"/>
    </row>
    <row r="9691" spans="16:27" x14ac:dyDescent="0.3">
      <c r="P9691"/>
      <c r="AA9691"/>
    </row>
    <row r="9692" spans="16:27" x14ac:dyDescent="0.3">
      <c r="P9692"/>
      <c r="AA9692"/>
    </row>
    <row r="9693" spans="16:27" x14ac:dyDescent="0.3">
      <c r="P9693"/>
      <c r="AA9693"/>
    </row>
    <row r="9694" spans="16:27" x14ac:dyDescent="0.3">
      <c r="P9694"/>
      <c r="AA9694"/>
    </row>
    <row r="9695" spans="16:27" x14ac:dyDescent="0.3">
      <c r="P9695"/>
      <c r="AA9695"/>
    </row>
    <row r="9696" spans="16:27" x14ac:dyDescent="0.3">
      <c r="P9696"/>
      <c r="AA9696"/>
    </row>
    <row r="9697" spans="16:27" x14ac:dyDescent="0.3">
      <c r="P9697"/>
      <c r="AA9697"/>
    </row>
    <row r="9698" spans="16:27" x14ac:dyDescent="0.3">
      <c r="P9698"/>
      <c r="AA9698"/>
    </row>
    <row r="9699" spans="16:27" x14ac:dyDescent="0.3">
      <c r="P9699"/>
      <c r="AA9699"/>
    </row>
    <row r="9700" spans="16:27" x14ac:dyDescent="0.3">
      <c r="P9700"/>
      <c r="AA9700"/>
    </row>
    <row r="9701" spans="16:27" x14ac:dyDescent="0.3">
      <c r="P9701"/>
      <c r="AA9701"/>
    </row>
    <row r="9702" spans="16:27" x14ac:dyDescent="0.3">
      <c r="P9702"/>
      <c r="AA9702"/>
    </row>
    <row r="9703" spans="16:27" x14ac:dyDescent="0.3">
      <c r="P9703"/>
      <c r="AA9703"/>
    </row>
    <row r="9704" spans="16:27" x14ac:dyDescent="0.3">
      <c r="P9704"/>
      <c r="AA9704"/>
    </row>
    <row r="9705" spans="16:27" x14ac:dyDescent="0.3">
      <c r="P9705"/>
      <c r="AA9705"/>
    </row>
    <row r="9706" spans="16:27" x14ac:dyDescent="0.3">
      <c r="P9706"/>
      <c r="AA9706"/>
    </row>
    <row r="9707" spans="16:27" x14ac:dyDescent="0.3">
      <c r="P9707"/>
      <c r="AA9707"/>
    </row>
    <row r="9708" spans="16:27" x14ac:dyDescent="0.3">
      <c r="P9708"/>
      <c r="AA9708"/>
    </row>
    <row r="9709" spans="16:27" x14ac:dyDescent="0.3">
      <c r="P9709"/>
      <c r="AA9709"/>
    </row>
    <row r="9710" spans="16:27" x14ac:dyDescent="0.3">
      <c r="P9710"/>
      <c r="AA9710"/>
    </row>
    <row r="9711" spans="16:27" x14ac:dyDescent="0.3">
      <c r="P9711"/>
      <c r="AA9711"/>
    </row>
    <row r="9712" spans="16:27" x14ac:dyDescent="0.3">
      <c r="P9712"/>
      <c r="AA9712"/>
    </row>
    <row r="9713" spans="16:27" x14ac:dyDescent="0.3">
      <c r="P9713"/>
      <c r="AA9713"/>
    </row>
    <row r="9714" spans="16:27" x14ac:dyDescent="0.3">
      <c r="P9714"/>
      <c r="AA9714"/>
    </row>
    <row r="9715" spans="16:27" x14ac:dyDescent="0.3">
      <c r="P9715"/>
      <c r="AA9715"/>
    </row>
    <row r="9716" spans="16:27" x14ac:dyDescent="0.3">
      <c r="P9716"/>
      <c r="AA9716"/>
    </row>
    <row r="9717" spans="16:27" x14ac:dyDescent="0.3">
      <c r="P9717"/>
      <c r="AA9717"/>
    </row>
    <row r="9718" spans="16:27" x14ac:dyDescent="0.3">
      <c r="P9718"/>
      <c r="AA9718"/>
    </row>
    <row r="9719" spans="16:27" x14ac:dyDescent="0.3">
      <c r="P9719"/>
      <c r="AA9719"/>
    </row>
    <row r="9720" spans="16:27" x14ac:dyDescent="0.3">
      <c r="P9720"/>
      <c r="AA9720"/>
    </row>
    <row r="9721" spans="16:27" x14ac:dyDescent="0.3">
      <c r="P9721"/>
      <c r="AA9721"/>
    </row>
    <row r="9722" spans="16:27" x14ac:dyDescent="0.3">
      <c r="P9722"/>
      <c r="AA9722"/>
    </row>
    <row r="9723" spans="16:27" x14ac:dyDescent="0.3">
      <c r="P9723"/>
      <c r="AA9723"/>
    </row>
    <row r="9724" spans="16:27" x14ac:dyDescent="0.3">
      <c r="P9724"/>
      <c r="AA9724"/>
    </row>
    <row r="9725" spans="16:27" x14ac:dyDescent="0.3">
      <c r="P9725"/>
      <c r="AA9725"/>
    </row>
    <row r="9726" spans="16:27" x14ac:dyDescent="0.3">
      <c r="P9726"/>
      <c r="AA9726"/>
    </row>
    <row r="9727" spans="16:27" x14ac:dyDescent="0.3">
      <c r="P9727"/>
      <c r="AA9727"/>
    </row>
    <row r="9728" spans="16:27" x14ac:dyDescent="0.3">
      <c r="P9728"/>
      <c r="AA9728"/>
    </row>
    <row r="9729" spans="16:27" x14ac:dyDescent="0.3">
      <c r="P9729"/>
      <c r="AA9729"/>
    </row>
    <row r="9730" spans="16:27" x14ac:dyDescent="0.3">
      <c r="P9730"/>
      <c r="AA9730"/>
    </row>
    <row r="9731" spans="16:27" x14ac:dyDescent="0.3">
      <c r="P9731"/>
      <c r="AA9731"/>
    </row>
    <row r="9732" spans="16:27" x14ac:dyDescent="0.3">
      <c r="P9732"/>
      <c r="AA9732"/>
    </row>
    <row r="9733" spans="16:27" x14ac:dyDescent="0.3">
      <c r="P9733"/>
      <c r="AA9733"/>
    </row>
    <row r="9734" spans="16:27" x14ac:dyDescent="0.3">
      <c r="P9734"/>
      <c r="AA9734"/>
    </row>
    <row r="9735" spans="16:27" x14ac:dyDescent="0.3">
      <c r="P9735"/>
      <c r="AA9735"/>
    </row>
    <row r="9736" spans="16:27" x14ac:dyDescent="0.3">
      <c r="P9736"/>
      <c r="AA9736"/>
    </row>
    <row r="9737" spans="16:27" x14ac:dyDescent="0.3">
      <c r="P9737"/>
      <c r="AA9737"/>
    </row>
    <row r="9738" spans="16:27" x14ac:dyDescent="0.3">
      <c r="P9738"/>
      <c r="AA9738"/>
    </row>
    <row r="9739" spans="16:27" x14ac:dyDescent="0.3">
      <c r="P9739"/>
      <c r="AA9739"/>
    </row>
    <row r="9740" spans="16:27" x14ac:dyDescent="0.3">
      <c r="P9740"/>
      <c r="AA9740"/>
    </row>
    <row r="9741" spans="16:27" x14ac:dyDescent="0.3">
      <c r="P9741"/>
      <c r="AA9741"/>
    </row>
    <row r="9742" spans="16:27" x14ac:dyDescent="0.3">
      <c r="P9742"/>
      <c r="AA9742"/>
    </row>
    <row r="9743" spans="16:27" x14ac:dyDescent="0.3">
      <c r="P9743"/>
      <c r="AA9743"/>
    </row>
    <row r="9744" spans="16:27" x14ac:dyDescent="0.3">
      <c r="P9744"/>
      <c r="AA9744"/>
    </row>
    <row r="9745" spans="16:27" x14ac:dyDescent="0.3">
      <c r="P9745"/>
      <c r="AA9745"/>
    </row>
    <row r="9746" spans="16:27" x14ac:dyDescent="0.3">
      <c r="P9746"/>
      <c r="AA9746"/>
    </row>
    <row r="9747" spans="16:27" x14ac:dyDescent="0.3">
      <c r="P9747"/>
      <c r="AA9747"/>
    </row>
    <row r="9748" spans="16:27" x14ac:dyDescent="0.3">
      <c r="P9748"/>
      <c r="AA9748"/>
    </row>
    <row r="9749" spans="16:27" x14ac:dyDescent="0.3">
      <c r="P9749"/>
      <c r="AA9749"/>
    </row>
    <row r="9750" spans="16:27" x14ac:dyDescent="0.3">
      <c r="P9750"/>
      <c r="AA9750"/>
    </row>
    <row r="9751" spans="16:27" x14ac:dyDescent="0.3">
      <c r="P9751"/>
      <c r="AA9751"/>
    </row>
    <row r="9752" spans="16:27" x14ac:dyDescent="0.3">
      <c r="P9752"/>
      <c r="AA9752"/>
    </row>
    <row r="9753" spans="16:27" x14ac:dyDescent="0.3">
      <c r="P9753"/>
      <c r="AA9753"/>
    </row>
    <row r="9754" spans="16:27" x14ac:dyDescent="0.3">
      <c r="P9754"/>
      <c r="AA9754"/>
    </row>
    <row r="9755" spans="16:27" x14ac:dyDescent="0.3">
      <c r="P9755"/>
      <c r="AA9755"/>
    </row>
    <row r="9756" spans="16:27" x14ac:dyDescent="0.3">
      <c r="P9756"/>
      <c r="AA9756"/>
    </row>
    <row r="9757" spans="16:27" x14ac:dyDescent="0.3">
      <c r="P9757"/>
      <c r="AA9757"/>
    </row>
    <row r="9758" spans="16:27" x14ac:dyDescent="0.3">
      <c r="P9758"/>
      <c r="AA9758"/>
    </row>
    <row r="9759" spans="16:27" x14ac:dyDescent="0.3">
      <c r="P9759"/>
      <c r="AA9759"/>
    </row>
    <row r="9760" spans="16:27" x14ac:dyDescent="0.3">
      <c r="P9760"/>
      <c r="AA9760"/>
    </row>
    <row r="9761" spans="16:27" x14ac:dyDescent="0.3">
      <c r="P9761"/>
      <c r="AA9761"/>
    </row>
    <row r="9762" spans="16:27" x14ac:dyDescent="0.3">
      <c r="P9762"/>
      <c r="AA9762"/>
    </row>
    <row r="9763" spans="16:27" x14ac:dyDescent="0.3">
      <c r="P9763"/>
      <c r="AA9763"/>
    </row>
    <row r="9764" spans="16:27" x14ac:dyDescent="0.3">
      <c r="P9764"/>
      <c r="AA9764"/>
    </row>
    <row r="9765" spans="16:27" x14ac:dyDescent="0.3">
      <c r="P9765"/>
      <c r="AA9765"/>
    </row>
    <row r="9766" spans="16:27" x14ac:dyDescent="0.3">
      <c r="P9766"/>
      <c r="AA9766"/>
    </row>
    <row r="9767" spans="16:27" x14ac:dyDescent="0.3">
      <c r="P9767"/>
      <c r="AA9767"/>
    </row>
    <row r="9768" spans="16:27" x14ac:dyDescent="0.3">
      <c r="P9768"/>
      <c r="AA9768"/>
    </row>
    <row r="9769" spans="16:27" x14ac:dyDescent="0.3">
      <c r="P9769"/>
      <c r="AA9769"/>
    </row>
    <row r="9770" spans="16:27" x14ac:dyDescent="0.3">
      <c r="P9770"/>
      <c r="AA9770"/>
    </row>
    <row r="9771" spans="16:27" x14ac:dyDescent="0.3">
      <c r="P9771"/>
      <c r="AA9771"/>
    </row>
    <row r="9772" spans="16:27" x14ac:dyDescent="0.3">
      <c r="P9772"/>
      <c r="AA9772"/>
    </row>
    <row r="9773" spans="16:27" x14ac:dyDescent="0.3">
      <c r="P9773"/>
      <c r="AA9773"/>
    </row>
    <row r="9774" spans="16:27" x14ac:dyDescent="0.3">
      <c r="P9774"/>
      <c r="AA9774"/>
    </row>
    <row r="9775" spans="16:27" x14ac:dyDescent="0.3">
      <c r="P9775"/>
      <c r="AA9775"/>
    </row>
    <row r="9776" spans="16:27" x14ac:dyDescent="0.3">
      <c r="P9776"/>
      <c r="AA9776"/>
    </row>
    <row r="9777" spans="16:27" x14ac:dyDescent="0.3">
      <c r="P9777"/>
      <c r="AA9777"/>
    </row>
    <row r="9778" spans="16:27" x14ac:dyDescent="0.3">
      <c r="P9778"/>
      <c r="AA9778"/>
    </row>
    <row r="9779" spans="16:27" x14ac:dyDescent="0.3">
      <c r="P9779"/>
      <c r="AA9779"/>
    </row>
    <row r="9780" spans="16:27" x14ac:dyDescent="0.3">
      <c r="P9780"/>
      <c r="AA9780"/>
    </row>
    <row r="9781" spans="16:27" x14ac:dyDescent="0.3">
      <c r="P9781"/>
      <c r="AA9781"/>
    </row>
    <row r="9782" spans="16:27" x14ac:dyDescent="0.3">
      <c r="P9782"/>
      <c r="AA9782"/>
    </row>
    <row r="9783" spans="16:27" x14ac:dyDescent="0.3">
      <c r="P9783"/>
      <c r="AA9783"/>
    </row>
    <row r="9784" spans="16:27" x14ac:dyDescent="0.3">
      <c r="P9784"/>
      <c r="AA9784"/>
    </row>
    <row r="9785" spans="16:27" x14ac:dyDescent="0.3">
      <c r="P9785"/>
      <c r="AA9785"/>
    </row>
    <row r="9786" spans="16:27" x14ac:dyDescent="0.3">
      <c r="P9786"/>
      <c r="AA9786"/>
    </row>
    <row r="9787" spans="16:27" x14ac:dyDescent="0.3">
      <c r="P9787"/>
      <c r="AA9787"/>
    </row>
    <row r="9788" spans="16:27" x14ac:dyDescent="0.3">
      <c r="P9788"/>
      <c r="AA9788"/>
    </row>
    <row r="9789" spans="16:27" x14ac:dyDescent="0.3">
      <c r="P9789"/>
      <c r="AA9789"/>
    </row>
    <row r="9790" spans="16:27" x14ac:dyDescent="0.3">
      <c r="P9790"/>
      <c r="AA9790"/>
    </row>
    <row r="9791" spans="16:27" x14ac:dyDescent="0.3">
      <c r="P9791"/>
      <c r="AA9791"/>
    </row>
    <row r="9792" spans="16:27" x14ac:dyDescent="0.3">
      <c r="P9792"/>
      <c r="AA9792"/>
    </row>
    <row r="9793" spans="16:27" x14ac:dyDescent="0.3">
      <c r="P9793"/>
      <c r="AA9793"/>
    </row>
    <row r="9794" spans="16:27" x14ac:dyDescent="0.3">
      <c r="P9794"/>
      <c r="AA9794"/>
    </row>
    <row r="9795" spans="16:27" x14ac:dyDescent="0.3">
      <c r="P9795"/>
      <c r="AA9795"/>
    </row>
    <row r="9796" spans="16:27" x14ac:dyDescent="0.3">
      <c r="P9796"/>
      <c r="AA9796"/>
    </row>
    <row r="9797" spans="16:27" x14ac:dyDescent="0.3">
      <c r="P9797"/>
      <c r="AA9797"/>
    </row>
    <row r="9798" spans="16:27" x14ac:dyDescent="0.3">
      <c r="P9798"/>
      <c r="AA9798"/>
    </row>
    <row r="9799" spans="16:27" x14ac:dyDescent="0.3">
      <c r="P9799"/>
      <c r="AA9799"/>
    </row>
    <row r="9800" spans="16:27" x14ac:dyDescent="0.3">
      <c r="P9800"/>
      <c r="AA9800"/>
    </row>
    <row r="9801" spans="16:27" x14ac:dyDescent="0.3">
      <c r="P9801"/>
      <c r="AA9801"/>
    </row>
    <row r="9802" spans="16:27" x14ac:dyDescent="0.3">
      <c r="P9802"/>
      <c r="AA9802"/>
    </row>
    <row r="9803" spans="16:27" x14ac:dyDescent="0.3">
      <c r="P9803"/>
      <c r="AA9803"/>
    </row>
    <row r="9804" spans="16:27" x14ac:dyDescent="0.3">
      <c r="P9804"/>
      <c r="AA9804"/>
    </row>
    <row r="9805" spans="16:27" x14ac:dyDescent="0.3">
      <c r="P9805"/>
      <c r="AA9805"/>
    </row>
    <row r="9806" spans="16:27" x14ac:dyDescent="0.3">
      <c r="P9806"/>
      <c r="AA9806"/>
    </row>
    <row r="9807" spans="16:27" x14ac:dyDescent="0.3">
      <c r="P9807"/>
      <c r="AA9807"/>
    </row>
    <row r="9808" spans="16:27" x14ac:dyDescent="0.3">
      <c r="P9808"/>
      <c r="AA9808"/>
    </row>
    <row r="9809" spans="16:27" x14ac:dyDescent="0.3">
      <c r="P9809"/>
      <c r="AA9809"/>
    </row>
    <row r="9810" spans="16:27" x14ac:dyDescent="0.3">
      <c r="P9810"/>
      <c r="AA9810"/>
    </row>
    <row r="9811" spans="16:27" x14ac:dyDescent="0.3">
      <c r="P9811"/>
      <c r="AA9811"/>
    </row>
    <row r="9812" spans="16:27" x14ac:dyDescent="0.3">
      <c r="P9812"/>
      <c r="AA9812"/>
    </row>
    <row r="9813" spans="16:27" x14ac:dyDescent="0.3">
      <c r="P9813"/>
      <c r="AA9813"/>
    </row>
    <row r="9814" spans="16:27" x14ac:dyDescent="0.3">
      <c r="P9814"/>
      <c r="AA9814"/>
    </row>
    <row r="9815" spans="16:27" x14ac:dyDescent="0.3">
      <c r="P9815"/>
      <c r="AA9815"/>
    </row>
    <row r="9816" spans="16:27" x14ac:dyDescent="0.3">
      <c r="P9816"/>
      <c r="AA9816"/>
    </row>
    <row r="9817" spans="16:27" x14ac:dyDescent="0.3">
      <c r="P9817"/>
      <c r="AA9817"/>
    </row>
    <row r="9818" spans="16:27" x14ac:dyDescent="0.3">
      <c r="P9818"/>
      <c r="AA9818"/>
    </row>
    <row r="9819" spans="16:27" x14ac:dyDescent="0.3">
      <c r="P9819"/>
      <c r="AA9819"/>
    </row>
    <row r="9820" spans="16:27" x14ac:dyDescent="0.3">
      <c r="P9820"/>
      <c r="AA9820"/>
    </row>
    <row r="9821" spans="16:27" x14ac:dyDescent="0.3">
      <c r="P9821"/>
      <c r="AA9821"/>
    </row>
    <row r="9822" spans="16:27" x14ac:dyDescent="0.3">
      <c r="P9822"/>
      <c r="AA9822"/>
    </row>
    <row r="9823" spans="16:27" x14ac:dyDescent="0.3">
      <c r="P9823"/>
      <c r="AA9823"/>
    </row>
    <row r="9824" spans="16:27" x14ac:dyDescent="0.3">
      <c r="P9824"/>
      <c r="AA9824"/>
    </row>
    <row r="9825" spans="16:27" x14ac:dyDescent="0.3">
      <c r="P9825"/>
      <c r="AA9825"/>
    </row>
    <row r="9826" spans="16:27" x14ac:dyDescent="0.3">
      <c r="P9826"/>
      <c r="AA9826"/>
    </row>
    <row r="9827" spans="16:27" x14ac:dyDescent="0.3">
      <c r="P9827"/>
      <c r="AA9827"/>
    </row>
    <row r="9828" spans="16:27" x14ac:dyDescent="0.3">
      <c r="P9828"/>
      <c r="AA9828"/>
    </row>
    <row r="9829" spans="16:27" x14ac:dyDescent="0.3">
      <c r="P9829"/>
      <c r="AA9829"/>
    </row>
    <row r="9830" spans="16:27" x14ac:dyDescent="0.3">
      <c r="P9830"/>
      <c r="AA9830"/>
    </row>
    <row r="9831" spans="16:27" x14ac:dyDescent="0.3">
      <c r="P9831"/>
      <c r="AA9831"/>
    </row>
    <row r="9832" spans="16:27" x14ac:dyDescent="0.3">
      <c r="P9832"/>
      <c r="AA9832"/>
    </row>
    <row r="9833" spans="16:27" x14ac:dyDescent="0.3">
      <c r="P9833"/>
      <c r="AA9833"/>
    </row>
    <row r="9834" spans="16:27" x14ac:dyDescent="0.3">
      <c r="P9834"/>
      <c r="AA9834"/>
    </row>
    <row r="9835" spans="16:27" x14ac:dyDescent="0.3">
      <c r="P9835"/>
      <c r="AA9835"/>
    </row>
    <row r="9836" spans="16:27" x14ac:dyDescent="0.3">
      <c r="P9836"/>
      <c r="AA9836"/>
    </row>
    <row r="9837" spans="16:27" x14ac:dyDescent="0.3">
      <c r="P9837"/>
      <c r="AA9837"/>
    </row>
    <row r="9838" spans="16:27" x14ac:dyDescent="0.3">
      <c r="P9838"/>
      <c r="AA9838"/>
    </row>
    <row r="9839" spans="16:27" x14ac:dyDescent="0.3">
      <c r="P9839"/>
      <c r="AA9839"/>
    </row>
    <row r="9840" spans="16:27" x14ac:dyDescent="0.3">
      <c r="P9840"/>
      <c r="AA9840"/>
    </row>
    <row r="9841" spans="16:27" x14ac:dyDescent="0.3">
      <c r="P9841"/>
      <c r="AA9841"/>
    </row>
    <row r="9842" spans="16:27" x14ac:dyDescent="0.3">
      <c r="P9842"/>
      <c r="AA9842"/>
    </row>
    <row r="9843" spans="16:27" x14ac:dyDescent="0.3">
      <c r="P9843"/>
      <c r="AA9843"/>
    </row>
    <row r="9844" spans="16:27" x14ac:dyDescent="0.3">
      <c r="P9844"/>
      <c r="AA9844"/>
    </row>
    <row r="9845" spans="16:27" x14ac:dyDescent="0.3">
      <c r="P9845"/>
      <c r="AA9845"/>
    </row>
    <row r="9846" spans="16:27" x14ac:dyDescent="0.3">
      <c r="P9846"/>
      <c r="AA9846"/>
    </row>
    <row r="9847" spans="16:27" x14ac:dyDescent="0.3">
      <c r="P9847"/>
      <c r="AA9847"/>
    </row>
    <row r="9848" spans="16:27" x14ac:dyDescent="0.3">
      <c r="P9848"/>
      <c r="AA9848"/>
    </row>
    <row r="9849" spans="16:27" x14ac:dyDescent="0.3">
      <c r="P9849"/>
      <c r="AA9849"/>
    </row>
    <row r="9850" spans="16:27" x14ac:dyDescent="0.3">
      <c r="P9850"/>
      <c r="AA9850"/>
    </row>
    <row r="9851" spans="16:27" x14ac:dyDescent="0.3">
      <c r="P9851"/>
      <c r="AA9851"/>
    </row>
    <row r="9852" spans="16:27" x14ac:dyDescent="0.3">
      <c r="P9852"/>
      <c r="AA9852"/>
    </row>
    <row r="9853" spans="16:27" x14ac:dyDescent="0.3">
      <c r="P9853"/>
      <c r="AA9853"/>
    </row>
    <row r="9854" spans="16:27" x14ac:dyDescent="0.3">
      <c r="P9854"/>
      <c r="AA9854"/>
    </row>
    <row r="9855" spans="16:27" x14ac:dyDescent="0.3">
      <c r="P9855"/>
      <c r="AA9855"/>
    </row>
    <row r="9856" spans="16:27" x14ac:dyDescent="0.3">
      <c r="P9856"/>
      <c r="AA9856"/>
    </row>
    <row r="9857" spans="16:27" x14ac:dyDescent="0.3">
      <c r="P9857"/>
      <c r="AA9857"/>
    </row>
    <row r="9858" spans="16:27" x14ac:dyDescent="0.3">
      <c r="P9858"/>
      <c r="AA9858"/>
    </row>
    <row r="9859" spans="16:27" x14ac:dyDescent="0.3">
      <c r="P9859"/>
      <c r="AA9859"/>
    </row>
    <row r="9860" spans="16:27" x14ac:dyDescent="0.3">
      <c r="P9860"/>
      <c r="AA9860"/>
    </row>
    <row r="9861" spans="16:27" x14ac:dyDescent="0.3">
      <c r="P9861"/>
      <c r="AA9861"/>
    </row>
    <row r="9862" spans="16:27" x14ac:dyDescent="0.3">
      <c r="P9862"/>
      <c r="AA9862"/>
    </row>
    <row r="9863" spans="16:27" x14ac:dyDescent="0.3">
      <c r="P9863"/>
      <c r="AA9863"/>
    </row>
    <row r="9864" spans="16:27" x14ac:dyDescent="0.3">
      <c r="P9864"/>
      <c r="AA9864"/>
    </row>
    <row r="9865" spans="16:27" x14ac:dyDescent="0.3">
      <c r="P9865"/>
      <c r="AA9865"/>
    </row>
    <row r="9866" spans="16:27" x14ac:dyDescent="0.3">
      <c r="P9866"/>
      <c r="AA9866"/>
    </row>
    <row r="9867" spans="16:27" x14ac:dyDescent="0.3">
      <c r="P9867"/>
      <c r="AA9867"/>
    </row>
    <row r="9868" spans="16:27" x14ac:dyDescent="0.3">
      <c r="P9868"/>
      <c r="AA9868"/>
    </row>
    <row r="9869" spans="16:27" x14ac:dyDescent="0.3">
      <c r="P9869"/>
      <c r="AA9869"/>
    </row>
    <row r="9870" spans="16:27" x14ac:dyDescent="0.3">
      <c r="P9870"/>
      <c r="AA9870"/>
    </row>
    <row r="9871" spans="16:27" x14ac:dyDescent="0.3">
      <c r="P9871"/>
      <c r="AA9871"/>
    </row>
    <row r="9872" spans="16:27" x14ac:dyDescent="0.3">
      <c r="P9872"/>
      <c r="AA9872"/>
    </row>
    <row r="9873" spans="16:27" x14ac:dyDescent="0.3">
      <c r="P9873"/>
      <c r="AA9873"/>
    </row>
    <row r="9874" spans="16:27" x14ac:dyDescent="0.3">
      <c r="P9874"/>
      <c r="AA9874"/>
    </row>
    <row r="9875" spans="16:27" x14ac:dyDescent="0.3">
      <c r="P9875"/>
      <c r="AA9875"/>
    </row>
    <row r="9876" spans="16:27" x14ac:dyDescent="0.3">
      <c r="P9876"/>
      <c r="AA9876"/>
    </row>
    <row r="9877" spans="16:27" x14ac:dyDescent="0.3">
      <c r="P9877"/>
      <c r="AA9877"/>
    </row>
    <row r="9878" spans="16:27" x14ac:dyDescent="0.3">
      <c r="P9878"/>
      <c r="AA9878"/>
    </row>
    <row r="9879" spans="16:27" x14ac:dyDescent="0.3">
      <c r="P9879"/>
      <c r="AA9879"/>
    </row>
    <row r="9880" spans="16:27" x14ac:dyDescent="0.3">
      <c r="P9880"/>
      <c r="AA9880"/>
    </row>
    <row r="9881" spans="16:27" x14ac:dyDescent="0.3">
      <c r="P9881"/>
      <c r="AA9881"/>
    </row>
    <row r="9882" spans="16:27" x14ac:dyDescent="0.3">
      <c r="P9882"/>
      <c r="AA9882"/>
    </row>
    <row r="9883" spans="16:27" x14ac:dyDescent="0.3">
      <c r="P9883"/>
      <c r="AA9883"/>
    </row>
    <row r="9884" spans="16:27" x14ac:dyDescent="0.3">
      <c r="P9884"/>
      <c r="AA9884"/>
    </row>
    <row r="9885" spans="16:27" x14ac:dyDescent="0.3">
      <c r="P9885"/>
      <c r="AA9885"/>
    </row>
    <row r="9886" spans="16:27" x14ac:dyDescent="0.3">
      <c r="P9886"/>
      <c r="AA9886"/>
    </row>
    <row r="9887" spans="16:27" x14ac:dyDescent="0.3">
      <c r="P9887"/>
      <c r="AA9887"/>
    </row>
    <row r="9888" spans="16:27" x14ac:dyDescent="0.3">
      <c r="P9888"/>
      <c r="AA9888"/>
    </row>
    <row r="9889" spans="16:27" x14ac:dyDescent="0.3">
      <c r="P9889"/>
      <c r="AA9889"/>
    </row>
    <row r="9890" spans="16:27" x14ac:dyDescent="0.3">
      <c r="P9890"/>
      <c r="AA9890"/>
    </row>
    <row r="9891" spans="16:27" x14ac:dyDescent="0.3">
      <c r="P9891"/>
      <c r="AA9891"/>
    </row>
    <row r="9892" spans="16:27" x14ac:dyDescent="0.3">
      <c r="P9892"/>
      <c r="AA9892"/>
    </row>
    <row r="9893" spans="16:27" x14ac:dyDescent="0.3">
      <c r="P9893"/>
      <c r="AA9893"/>
    </row>
    <row r="9894" spans="16:27" x14ac:dyDescent="0.3">
      <c r="P9894"/>
      <c r="AA9894"/>
    </row>
    <row r="9895" spans="16:27" x14ac:dyDescent="0.3">
      <c r="P9895"/>
      <c r="AA9895"/>
    </row>
    <row r="9896" spans="16:27" x14ac:dyDescent="0.3">
      <c r="P9896"/>
      <c r="AA9896"/>
    </row>
    <row r="9897" spans="16:27" x14ac:dyDescent="0.3">
      <c r="P9897"/>
      <c r="AA9897"/>
    </row>
    <row r="9898" spans="16:27" x14ac:dyDescent="0.3">
      <c r="P9898"/>
      <c r="AA9898"/>
    </row>
    <row r="9899" spans="16:27" x14ac:dyDescent="0.3">
      <c r="P9899"/>
      <c r="AA9899"/>
    </row>
    <row r="9900" spans="16:27" x14ac:dyDescent="0.3">
      <c r="P9900"/>
      <c r="AA9900"/>
    </row>
    <row r="9901" spans="16:27" x14ac:dyDescent="0.3">
      <c r="P9901"/>
      <c r="AA9901"/>
    </row>
    <row r="9902" spans="16:27" x14ac:dyDescent="0.3">
      <c r="P9902"/>
      <c r="AA9902"/>
    </row>
    <row r="9903" spans="16:27" x14ac:dyDescent="0.3">
      <c r="P9903"/>
      <c r="AA9903"/>
    </row>
    <row r="9904" spans="16:27" x14ac:dyDescent="0.3">
      <c r="P9904"/>
      <c r="AA9904"/>
    </row>
    <row r="9905" spans="16:27" x14ac:dyDescent="0.3">
      <c r="P9905"/>
      <c r="AA9905"/>
    </row>
    <row r="9906" spans="16:27" x14ac:dyDescent="0.3">
      <c r="P9906"/>
      <c r="AA9906"/>
    </row>
    <row r="9907" spans="16:27" x14ac:dyDescent="0.3">
      <c r="P9907"/>
      <c r="AA9907"/>
    </row>
    <row r="9908" spans="16:27" x14ac:dyDescent="0.3">
      <c r="P9908"/>
      <c r="AA9908"/>
    </row>
    <row r="9909" spans="16:27" x14ac:dyDescent="0.3">
      <c r="P9909"/>
      <c r="AA9909"/>
    </row>
    <row r="9910" spans="16:27" x14ac:dyDescent="0.3">
      <c r="P9910"/>
      <c r="AA9910"/>
    </row>
    <row r="9911" spans="16:27" x14ac:dyDescent="0.3">
      <c r="P9911"/>
      <c r="AA9911"/>
    </row>
    <row r="9912" spans="16:27" x14ac:dyDescent="0.3">
      <c r="P9912"/>
      <c r="AA9912"/>
    </row>
    <row r="9913" spans="16:27" x14ac:dyDescent="0.3">
      <c r="P9913"/>
      <c r="AA9913"/>
    </row>
    <row r="9914" spans="16:27" x14ac:dyDescent="0.3">
      <c r="P9914"/>
      <c r="AA9914"/>
    </row>
    <row r="9915" spans="16:27" x14ac:dyDescent="0.3">
      <c r="P9915"/>
      <c r="AA9915"/>
    </row>
    <row r="9916" spans="16:27" x14ac:dyDescent="0.3">
      <c r="P9916"/>
      <c r="AA9916"/>
    </row>
    <row r="9917" spans="16:27" x14ac:dyDescent="0.3">
      <c r="P9917"/>
      <c r="AA9917"/>
    </row>
    <row r="9918" spans="16:27" x14ac:dyDescent="0.3">
      <c r="P9918"/>
      <c r="AA9918"/>
    </row>
    <row r="9919" spans="16:27" x14ac:dyDescent="0.3">
      <c r="P9919"/>
      <c r="AA9919"/>
    </row>
    <row r="9920" spans="16:27" x14ac:dyDescent="0.3">
      <c r="P9920"/>
      <c r="AA9920"/>
    </row>
    <row r="9921" spans="16:27" x14ac:dyDescent="0.3">
      <c r="P9921"/>
      <c r="AA9921"/>
    </row>
    <row r="9922" spans="16:27" x14ac:dyDescent="0.3">
      <c r="P9922"/>
      <c r="AA9922"/>
    </row>
    <row r="9923" spans="16:27" x14ac:dyDescent="0.3">
      <c r="P9923"/>
      <c r="AA9923"/>
    </row>
    <row r="9924" spans="16:27" x14ac:dyDescent="0.3">
      <c r="P9924"/>
      <c r="AA9924"/>
    </row>
    <row r="9925" spans="16:27" x14ac:dyDescent="0.3">
      <c r="P9925"/>
      <c r="AA9925"/>
    </row>
    <row r="9926" spans="16:27" x14ac:dyDescent="0.3">
      <c r="P9926"/>
      <c r="AA9926"/>
    </row>
    <row r="9927" spans="16:27" x14ac:dyDescent="0.3">
      <c r="P9927"/>
      <c r="AA9927"/>
    </row>
    <row r="9928" spans="16:27" x14ac:dyDescent="0.3">
      <c r="P9928"/>
      <c r="AA9928"/>
    </row>
    <row r="9929" spans="16:27" x14ac:dyDescent="0.3">
      <c r="P9929"/>
      <c r="AA9929"/>
    </row>
    <row r="9930" spans="16:27" x14ac:dyDescent="0.3">
      <c r="P9930"/>
      <c r="AA9930"/>
    </row>
    <row r="9931" spans="16:27" x14ac:dyDescent="0.3">
      <c r="P9931"/>
      <c r="AA9931"/>
    </row>
    <row r="9932" spans="16:27" x14ac:dyDescent="0.3">
      <c r="P9932"/>
      <c r="AA9932"/>
    </row>
    <row r="9933" spans="16:27" x14ac:dyDescent="0.3">
      <c r="P9933"/>
      <c r="AA9933"/>
    </row>
    <row r="9934" spans="16:27" x14ac:dyDescent="0.3">
      <c r="P9934"/>
      <c r="AA9934"/>
    </row>
    <row r="9935" spans="16:27" x14ac:dyDescent="0.3">
      <c r="P9935"/>
      <c r="AA9935"/>
    </row>
    <row r="9936" spans="16:27" x14ac:dyDescent="0.3">
      <c r="P9936"/>
      <c r="AA9936"/>
    </row>
    <row r="9937" spans="16:27" x14ac:dyDescent="0.3">
      <c r="P9937"/>
      <c r="AA9937"/>
    </row>
    <row r="9938" spans="16:27" x14ac:dyDescent="0.3">
      <c r="P9938"/>
      <c r="AA9938"/>
    </row>
    <row r="9939" spans="16:27" x14ac:dyDescent="0.3">
      <c r="P9939"/>
      <c r="AA9939"/>
    </row>
    <row r="9940" spans="16:27" x14ac:dyDescent="0.3">
      <c r="P9940"/>
      <c r="AA9940"/>
    </row>
    <row r="9941" spans="16:27" x14ac:dyDescent="0.3">
      <c r="P9941"/>
      <c r="AA9941"/>
    </row>
    <row r="9942" spans="16:27" x14ac:dyDescent="0.3">
      <c r="P9942"/>
      <c r="AA9942"/>
    </row>
    <row r="9943" spans="16:27" x14ac:dyDescent="0.3">
      <c r="P9943"/>
      <c r="AA9943"/>
    </row>
    <row r="9944" spans="16:27" x14ac:dyDescent="0.3">
      <c r="P9944"/>
      <c r="AA9944"/>
    </row>
    <row r="9945" spans="16:27" x14ac:dyDescent="0.3">
      <c r="P9945"/>
      <c r="AA9945"/>
    </row>
    <row r="9946" spans="16:27" x14ac:dyDescent="0.3">
      <c r="P9946"/>
      <c r="AA9946"/>
    </row>
    <row r="9947" spans="16:27" x14ac:dyDescent="0.3">
      <c r="P9947"/>
      <c r="AA9947"/>
    </row>
    <row r="9948" spans="16:27" x14ac:dyDescent="0.3">
      <c r="P9948"/>
      <c r="AA9948"/>
    </row>
    <row r="9949" spans="16:27" x14ac:dyDescent="0.3">
      <c r="P9949"/>
      <c r="AA9949"/>
    </row>
    <row r="9950" spans="16:27" x14ac:dyDescent="0.3">
      <c r="P9950"/>
      <c r="AA9950"/>
    </row>
    <row r="9951" spans="16:27" x14ac:dyDescent="0.3">
      <c r="P9951"/>
      <c r="AA9951"/>
    </row>
    <row r="9952" spans="16:27" x14ac:dyDescent="0.3">
      <c r="P9952"/>
      <c r="AA9952"/>
    </row>
    <row r="9953" spans="16:27" x14ac:dyDescent="0.3">
      <c r="P9953"/>
      <c r="AA9953"/>
    </row>
    <row r="9954" spans="16:27" x14ac:dyDescent="0.3">
      <c r="P9954"/>
      <c r="AA9954"/>
    </row>
    <row r="9955" spans="16:27" x14ac:dyDescent="0.3">
      <c r="P9955"/>
      <c r="AA9955"/>
    </row>
    <row r="9956" spans="16:27" x14ac:dyDescent="0.3">
      <c r="P9956"/>
      <c r="AA9956"/>
    </row>
    <row r="9957" spans="16:27" x14ac:dyDescent="0.3">
      <c r="P9957"/>
      <c r="AA9957"/>
    </row>
    <row r="9958" spans="16:27" x14ac:dyDescent="0.3">
      <c r="P9958"/>
      <c r="AA9958"/>
    </row>
    <row r="9959" spans="16:27" x14ac:dyDescent="0.3">
      <c r="P9959"/>
      <c r="AA9959"/>
    </row>
    <row r="9960" spans="16:27" x14ac:dyDescent="0.3">
      <c r="P9960"/>
      <c r="AA9960"/>
    </row>
    <row r="9961" spans="16:27" x14ac:dyDescent="0.3">
      <c r="P9961"/>
      <c r="AA9961"/>
    </row>
    <row r="9962" spans="16:27" x14ac:dyDescent="0.3">
      <c r="P9962"/>
      <c r="AA9962"/>
    </row>
    <row r="9963" spans="16:27" x14ac:dyDescent="0.3">
      <c r="P9963"/>
      <c r="AA9963"/>
    </row>
    <row r="9964" spans="16:27" x14ac:dyDescent="0.3">
      <c r="P9964"/>
      <c r="AA9964"/>
    </row>
    <row r="9965" spans="16:27" x14ac:dyDescent="0.3">
      <c r="P9965"/>
      <c r="AA9965"/>
    </row>
    <row r="9966" spans="16:27" x14ac:dyDescent="0.3">
      <c r="P9966"/>
      <c r="AA9966"/>
    </row>
    <row r="9967" spans="16:27" x14ac:dyDescent="0.3">
      <c r="P9967"/>
      <c r="AA9967"/>
    </row>
    <row r="9968" spans="16:27" x14ac:dyDescent="0.3">
      <c r="P9968"/>
      <c r="AA9968"/>
    </row>
    <row r="9969" spans="16:27" x14ac:dyDescent="0.3">
      <c r="P9969"/>
      <c r="AA9969"/>
    </row>
    <row r="9970" spans="16:27" x14ac:dyDescent="0.3">
      <c r="P9970"/>
      <c r="AA9970"/>
    </row>
    <row r="9971" spans="16:27" x14ac:dyDescent="0.3">
      <c r="P9971"/>
      <c r="AA9971"/>
    </row>
    <row r="9972" spans="16:27" x14ac:dyDescent="0.3">
      <c r="P9972"/>
      <c r="AA9972"/>
    </row>
    <row r="9973" spans="16:27" x14ac:dyDescent="0.3">
      <c r="P9973"/>
      <c r="AA9973"/>
    </row>
    <row r="9974" spans="16:27" x14ac:dyDescent="0.3">
      <c r="P9974"/>
      <c r="AA9974"/>
    </row>
    <row r="9975" spans="16:27" x14ac:dyDescent="0.3">
      <c r="P9975"/>
      <c r="AA9975"/>
    </row>
    <row r="9976" spans="16:27" x14ac:dyDescent="0.3">
      <c r="P9976"/>
      <c r="AA9976"/>
    </row>
    <row r="9977" spans="16:27" x14ac:dyDescent="0.3">
      <c r="P9977"/>
      <c r="AA9977"/>
    </row>
    <row r="9978" spans="16:27" x14ac:dyDescent="0.3">
      <c r="P9978"/>
      <c r="AA9978"/>
    </row>
    <row r="9979" spans="16:27" x14ac:dyDescent="0.3">
      <c r="P9979"/>
      <c r="AA9979"/>
    </row>
    <row r="9980" spans="16:27" x14ac:dyDescent="0.3">
      <c r="P9980"/>
      <c r="AA9980"/>
    </row>
    <row r="9981" spans="16:27" x14ac:dyDescent="0.3">
      <c r="P9981"/>
      <c r="AA9981"/>
    </row>
    <row r="9982" spans="16:27" x14ac:dyDescent="0.3">
      <c r="P9982"/>
      <c r="AA9982"/>
    </row>
    <row r="9983" spans="16:27" x14ac:dyDescent="0.3">
      <c r="P9983"/>
      <c r="AA9983"/>
    </row>
    <row r="9984" spans="16:27" x14ac:dyDescent="0.3">
      <c r="P9984"/>
      <c r="AA9984"/>
    </row>
    <row r="9985" spans="16:27" x14ac:dyDescent="0.3">
      <c r="P9985"/>
      <c r="AA9985"/>
    </row>
    <row r="9986" spans="16:27" x14ac:dyDescent="0.3">
      <c r="P9986"/>
      <c r="AA9986"/>
    </row>
    <row r="9987" spans="16:27" x14ac:dyDescent="0.3">
      <c r="P9987"/>
      <c r="AA9987"/>
    </row>
    <row r="9988" spans="16:27" x14ac:dyDescent="0.3">
      <c r="P9988"/>
      <c r="AA9988"/>
    </row>
    <row r="9989" spans="16:27" x14ac:dyDescent="0.3">
      <c r="P9989"/>
      <c r="AA9989"/>
    </row>
    <row r="9990" spans="16:27" x14ac:dyDescent="0.3">
      <c r="P9990"/>
      <c r="AA9990"/>
    </row>
    <row r="9991" spans="16:27" x14ac:dyDescent="0.3">
      <c r="P9991"/>
      <c r="AA9991"/>
    </row>
    <row r="9992" spans="16:27" x14ac:dyDescent="0.3">
      <c r="P9992"/>
      <c r="AA9992"/>
    </row>
    <row r="9993" spans="16:27" x14ac:dyDescent="0.3">
      <c r="P9993"/>
      <c r="AA9993"/>
    </row>
    <row r="9994" spans="16:27" x14ac:dyDescent="0.3">
      <c r="P9994"/>
      <c r="AA9994"/>
    </row>
    <row r="9995" spans="16:27" x14ac:dyDescent="0.3">
      <c r="P9995"/>
      <c r="AA9995"/>
    </row>
    <row r="9996" spans="16:27" x14ac:dyDescent="0.3">
      <c r="P9996"/>
      <c r="AA9996"/>
    </row>
    <row r="9997" spans="16:27" x14ac:dyDescent="0.3">
      <c r="P9997"/>
      <c r="AA9997"/>
    </row>
    <row r="9998" spans="16:27" x14ac:dyDescent="0.3">
      <c r="P9998"/>
      <c r="AA9998"/>
    </row>
    <row r="9999" spans="16:27" x14ac:dyDescent="0.3">
      <c r="P9999"/>
      <c r="AA9999"/>
    </row>
    <row r="10000" spans="16:27" x14ac:dyDescent="0.3">
      <c r="P10000"/>
      <c r="AA10000"/>
    </row>
    <row r="10001" spans="16:27" x14ac:dyDescent="0.3">
      <c r="P10001"/>
      <c r="AA10001"/>
    </row>
    <row r="10002" spans="16:27" x14ac:dyDescent="0.3">
      <c r="P10002"/>
      <c r="AA10002"/>
    </row>
    <row r="10003" spans="16:27" x14ac:dyDescent="0.3">
      <c r="P10003"/>
      <c r="AA10003"/>
    </row>
    <row r="10004" spans="16:27" x14ac:dyDescent="0.3">
      <c r="P10004"/>
      <c r="AA10004"/>
    </row>
    <row r="10005" spans="16:27" x14ac:dyDescent="0.3">
      <c r="P10005"/>
      <c r="AA10005"/>
    </row>
    <row r="10006" spans="16:27" x14ac:dyDescent="0.3">
      <c r="P10006"/>
      <c r="AA10006"/>
    </row>
    <row r="10007" spans="16:27" x14ac:dyDescent="0.3">
      <c r="P10007"/>
      <c r="AA10007"/>
    </row>
    <row r="10008" spans="16:27" x14ac:dyDescent="0.3">
      <c r="P10008"/>
      <c r="AA10008"/>
    </row>
    <row r="10009" spans="16:27" x14ac:dyDescent="0.3">
      <c r="P10009"/>
      <c r="AA10009"/>
    </row>
    <row r="10010" spans="16:27" x14ac:dyDescent="0.3">
      <c r="P10010"/>
      <c r="AA10010"/>
    </row>
    <row r="10011" spans="16:27" x14ac:dyDescent="0.3">
      <c r="P10011"/>
      <c r="AA10011"/>
    </row>
    <row r="10012" spans="16:27" x14ac:dyDescent="0.3">
      <c r="P10012"/>
      <c r="AA10012"/>
    </row>
    <row r="10013" spans="16:27" x14ac:dyDescent="0.3">
      <c r="P10013"/>
      <c r="AA10013"/>
    </row>
    <row r="10014" spans="16:27" x14ac:dyDescent="0.3">
      <c r="P10014"/>
      <c r="AA10014"/>
    </row>
    <row r="10015" spans="16:27" x14ac:dyDescent="0.3">
      <c r="P10015"/>
      <c r="AA10015"/>
    </row>
    <row r="10016" spans="16:27" x14ac:dyDescent="0.3">
      <c r="P10016"/>
      <c r="AA10016"/>
    </row>
    <row r="10017" spans="16:27" x14ac:dyDescent="0.3">
      <c r="P10017"/>
      <c r="AA10017"/>
    </row>
    <row r="10018" spans="16:27" x14ac:dyDescent="0.3">
      <c r="P10018"/>
      <c r="AA10018"/>
    </row>
    <row r="10019" spans="16:27" x14ac:dyDescent="0.3">
      <c r="P10019"/>
      <c r="AA10019"/>
    </row>
    <row r="10020" spans="16:27" x14ac:dyDescent="0.3">
      <c r="P10020"/>
      <c r="AA10020"/>
    </row>
    <row r="10021" spans="16:27" x14ac:dyDescent="0.3">
      <c r="P10021"/>
      <c r="AA10021"/>
    </row>
    <row r="10022" spans="16:27" x14ac:dyDescent="0.3">
      <c r="P10022"/>
      <c r="AA10022"/>
    </row>
    <row r="10023" spans="16:27" x14ac:dyDescent="0.3">
      <c r="P10023"/>
      <c r="AA10023"/>
    </row>
    <row r="10024" spans="16:27" x14ac:dyDescent="0.3">
      <c r="P10024"/>
      <c r="AA10024"/>
    </row>
    <row r="10025" spans="16:27" x14ac:dyDescent="0.3">
      <c r="P10025"/>
      <c r="AA10025"/>
    </row>
    <row r="10026" spans="16:27" x14ac:dyDescent="0.3">
      <c r="P10026"/>
      <c r="AA10026"/>
    </row>
    <row r="10027" spans="16:27" x14ac:dyDescent="0.3">
      <c r="P10027"/>
      <c r="AA10027"/>
    </row>
    <row r="10028" spans="16:27" x14ac:dyDescent="0.3">
      <c r="P10028"/>
      <c r="AA10028"/>
    </row>
    <row r="10029" spans="16:27" x14ac:dyDescent="0.3">
      <c r="P10029"/>
      <c r="AA10029"/>
    </row>
    <row r="10030" spans="16:27" x14ac:dyDescent="0.3">
      <c r="P10030"/>
      <c r="AA10030"/>
    </row>
    <row r="10031" spans="16:27" x14ac:dyDescent="0.3">
      <c r="P10031"/>
      <c r="AA10031"/>
    </row>
    <row r="10032" spans="16:27" x14ac:dyDescent="0.3">
      <c r="P10032"/>
      <c r="AA10032"/>
    </row>
    <row r="10033" spans="16:27" x14ac:dyDescent="0.3">
      <c r="P10033"/>
      <c r="AA10033"/>
    </row>
    <row r="10034" spans="16:27" x14ac:dyDescent="0.3">
      <c r="P10034"/>
      <c r="AA10034"/>
    </row>
    <row r="10035" spans="16:27" x14ac:dyDescent="0.3">
      <c r="P10035"/>
      <c r="AA10035"/>
    </row>
    <row r="10036" spans="16:27" x14ac:dyDescent="0.3">
      <c r="P10036"/>
      <c r="AA10036"/>
    </row>
    <row r="10037" spans="16:27" x14ac:dyDescent="0.3">
      <c r="P10037"/>
      <c r="AA10037"/>
    </row>
    <row r="10038" spans="16:27" x14ac:dyDescent="0.3">
      <c r="P10038"/>
      <c r="AA10038"/>
    </row>
    <row r="10039" spans="16:27" x14ac:dyDescent="0.3">
      <c r="P10039"/>
      <c r="AA10039"/>
    </row>
    <row r="10040" spans="16:27" x14ac:dyDescent="0.3">
      <c r="P10040"/>
      <c r="AA10040"/>
    </row>
    <row r="10041" spans="16:27" x14ac:dyDescent="0.3">
      <c r="P10041"/>
      <c r="AA10041"/>
    </row>
    <row r="10042" spans="16:27" x14ac:dyDescent="0.3">
      <c r="P10042"/>
      <c r="AA10042"/>
    </row>
    <row r="10043" spans="16:27" x14ac:dyDescent="0.3">
      <c r="P10043"/>
      <c r="AA10043"/>
    </row>
    <row r="10044" spans="16:27" x14ac:dyDescent="0.3">
      <c r="P10044"/>
      <c r="AA10044"/>
    </row>
    <row r="10045" spans="16:27" x14ac:dyDescent="0.3">
      <c r="P10045"/>
      <c r="AA10045"/>
    </row>
    <row r="10046" spans="16:27" x14ac:dyDescent="0.3">
      <c r="P10046"/>
      <c r="AA10046"/>
    </row>
    <row r="10047" spans="16:27" x14ac:dyDescent="0.3">
      <c r="P10047"/>
      <c r="AA10047"/>
    </row>
    <row r="10048" spans="16:27" x14ac:dyDescent="0.3">
      <c r="P10048"/>
      <c r="AA10048"/>
    </row>
    <row r="10049" spans="16:27" x14ac:dyDescent="0.3">
      <c r="P10049"/>
      <c r="AA10049"/>
    </row>
    <row r="10050" spans="16:27" x14ac:dyDescent="0.3">
      <c r="P10050"/>
      <c r="AA10050"/>
    </row>
    <row r="10051" spans="16:27" x14ac:dyDescent="0.3">
      <c r="P10051"/>
      <c r="AA10051"/>
    </row>
    <row r="10052" spans="16:27" x14ac:dyDescent="0.3">
      <c r="P10052"/>
      <c r="AA10052"/>
    </row>
    <row r="10053" spans="16:27" x14ac:dyDescent="0.3">
      <c r="P10053"/>
      <c r="AA10053"/>
    </row>
    <row r="10054" spans="16:27" x14ac:dyDescent="0.3">
      <c r="P10054"/>
      <c r="AA10054"/>
    </row>
    <row r="10055" spans="16:27" x14ac:dyDescent="0.3">
      <c r="P10055"/>
      <c r="AA10055"/>
    </row>
    <row r="10056" spans="16:27" x14ac:dyDescent="0.3">
      <c r="P10056"/>
      <c r="AA10056"/>
    </row>
    <row r="10057" spans="16:27" x14ac:dyDescent="0.3">
      <c r="P10057"/>
      <c r="AA10057"/>
    </row>
    <row r="10058" spans="16:27" x14ac:dyDescent="0.3">
      <c r="P10058"/>
      <c r="AA10058"/>
    </row>
    <row r="10059" spans="16:27" x14ac:dyDescent="0.3">
      <c r="P10059"/>
      <c r="AA10059"/>
    </row>
    <row r="10060" spans="16:27" x14ac:dyDescent="0.3">
      <c r="P10060"/>
      <c r="AA10060"/>
    </row>
    <row r="10061" spans="16:27" x14ac:dyDescent="0.3">
      <c r="P10061"/>
      <c r="AA10061"/>
    </row>
    <row r="10062" spans="16:27" x14ac:dyDescent="0.3">
      <c r="P10062"/>
      <c r="AA10062"/>
    </row>
    <row r="10063" spans="16:27" x14ac:dyDescent="0.3">
      <c r="P10063"/>
      <c r="AA10063"/>
    </row>
    <row r="10064" spans="16:27" x14ac:dyDescent="0.3">
      <c r="P10064"/>
      <c r="AA10064"/>
    </row>
    <row r="10065" spans="16:27" x14ac:dyDescent="0.3">
      <c r="P10065"/>
      <c r="AA10065"/>
    </row>
    <row r="10066" spans="16:27" x14ac:dyDescent="0.3">
      <c r="P10066"/>
      <c r="AA10066"/>
    </row>
    <row r="10067" spans="16:27" x14ac:dyDescent="0.3">
      <c r="P10067"/>
      <c r="AA10067"/>
    </row>
    <row r="10068" spans="16:27" x14ac:dyDescent="0.3">
      <c r="P10068"/>
      <c r="AA10068"/>
    </row>
    <row r="10069" spans="16:27" x14ac:dyDescent="0.3">
      <c r="P10069"/>
      <c r="AA10069"/>
    </row>
    <row r="10070" spans="16:27" x14ac:dyDescent="0.3">
      <c r="P10070"/>
      <c r="AA10070"/>
    </row>
    <row r="10071" spans="16:27" x14ac:dyDescent="0.3">
      <c r="P10071"/>
      <c r="AA10071"/>
    </row>
    <row r="10072" spans="16:27" x14ac:dyDescent="0.3">
      <c r="P10072"/>
      <c r="AA10072"/>
    </row>
    <row r="10073" spans="16:27" x14ac:dyDescent="0.3">
      <c r="P10073"/>
      <c r="AA10073"/>
    </row>
    <row r="10074" spans="16:27" x14ac:dyDescent="0.3">
      <c r="P10074"/>
      <c r="AA10074"/>
    </row>
    <row r="10075" spans="16:27" x14ac:dyDescent="0.3">
      <c r="P10075"/>
      <c r="AA10075"/>
    </row>
    <row r="10076" spans="16:27" x14ac:dyDescent="0.3">
      <c r="P10076"/>
      <c r="AA10076"/>
    </row>
    <row r="10077" spans="16:27" x14ac:dyDescent="0.3">
      <c r="P10077"/>
      <c r="AA10077"/>
    </row>
    <row r="10078" spans="16:27" x14ac:dyDescent="0.3">
      <c r="P10078"/>
      <c r="AA10078"/>
    </row>
    <row r="10079" spans="16:27" x14ac:dyDescent="0.3">
      <c r="P10079"/>
      <c r="AA10079"/>
    </row>
    <row r="10080" spans="16:27" x14ac:dyDescent="0.3">
      <c r="P10080"/>
      <c r="AA10080"/>
    </row>
    <row r="10081" spans="16:27" x14ac:dyDescent="0.3">
      <c r="P10081"/>
      <c r="AA10081"/>
    </row>
    <row r="10082" spans="16:27" x14ac:dyDescent="0.3">
      <c r="P10082"/>
      <c r="AA10082"/>
    </row>
    <row r="10083" spans="16:27" x14ac:dyDescent="0.3">
      <c r="P10083"/>
      <c r="AA10083"/>
    </row>
    <row r="10084" spans="16:27" x14ac:dyDescent="0.3">
      <c r="P10084"/>
      <c r="AA10084"/>
    </row>
    <row r="10085" spans="16:27" x14ac:dyDescent="0.3">
      <c r="P10085"/>
      <c r="AA10085"/>
    </row>
    <row r="10086" spans="16:27" x14ac:dyDescent="0.3">
      <c r="P10086"/>
      <c r="AA10086"/>
    </row>
    <row r="10087" spans="16:27" x14ac:dyDescent="0.3">
      <c r="P10087"/>
      <c r="AA10087"/>
    </row>
    <row r="10088" spans="16:27" x14ac:dyDescent="0.3">
      <c r="P10088"/>
      <c r="AA10088"/>
    </row>
    <row r="10089" spans="16:27" x14ac:dyDescent="0.3">
      <c r="P10089"/>
      <c r="AA10089"/>
    </row>
    <row r="10090" spans="16:27" x14ac:dyDescent="0.3">
      <c r="P10090"/>
      <c r="AA10090"/>
    </row>
    <row r="10091" spans="16:27" x14ac:dyDescent="0.3">
      <c r="P10091"/>
      <c r="AA10091"/>
    </row>
    <row r="10092" spans="16:27" x14ac:dyDescent="0.3">
      <c r="P10092"/>
      <c r="AA10092"/>
    </row>
    <row r="10093" spans="16:27" x14ac:dyDescent="0.3">
      <c r="P10093"/>
      <c r="AA10093"/>
    </row>
    <row r="10094" spans="16:27" x14ac:dyDescent="0.3">
      <c r="P10094"/>
      <c r="AA10094"/>
    </row>
    <row r="10095" spans="16:27" x14ac:dyDescent="0.3">
      <c r="P10095"/>
      <c r="AA10095"/>
    </row>
    <row r="10096" spans="16:27" x14ac:dyDescent="0.3">
      <c r="P10096"/>
      <c r="AA10096"/>
    </row>
    <row r="10097" spans="16:27" x14ac:dyDescent="0.3">
      <c r="P10097"/>
      <c r="AA10097"/>
    </row>
    <row r="10098" spans="16:27" x14ac:dyDescent="0.3">
      <c r="P10098"/>
      <c r="AA10098"/>
    </row>
    <row r="10099" spans="16:27" x14ac:dyDescent="0.3">
      <c r="P10099"/>
      <c r="AA10099"/>
    </row>
    <row r="10100" spans="16:27" x14ac:dyDescent="0.3">
      <c r="P10100"/>
      <c r="AA10100"/>
    </row>
    <row r="10101" spans="16:27" x14ac:dyDescent="0.3">
      <c r="P10101"/>
      <c r="AA10101"/>
    </row>
    <row r="10102" spans="16:27" x14ac:dyDescent="0.3">
      <c r="P10102"/>
      <c r="AA10102"/>
    </row>
    <row r="10103" spans="16:27" x14ac:dyDescent="0.3">
      <c r="P10103"/>
      <c r="AA10103"/>
    </row>
    <row r="10104" spans="16:27" x14ac:dyDescent="0.3">
      <c r="P10104"/>
      <c r="AA10104"/>
    </row>
    <row r="10105" spans="16:27" x14ac:dyDescent="0.3">
      <c r="P10105"/>
      <c r="AA10105"/>
    </row>
    <row r="10106" spans="16:27" x14ac:dyDescent="0.3">
      <c r="P10106"/>
      <c r="AA10106"/>
    </row>
    <row r="10107" spans="16:27" x14ac:dyDescent="0.3">
      <c r="P10107"/>
      <c r="AA10107"/>
    </row>
    <row r="10108" spans="16:27" x14ac:dyDescent="0.3">
      <c r="P10108"/>
      <c r="AA10108"/>
    </row>
    <row r="10109" spans="16:27" x14ac:dyDescent="0.3">
      <c r="P10109"/>
      <c r="AA10109"/>
    </row>
    <row r="10110" spans="16:27" x14ac:dyDescent="0.3">
      <c r="P10110"/>
      <c r="AA10110"/>
    </row>
    <row r="10111" spans="16:27" x14ac:dyDescent="0.3">
      <c r="P10111"/>
      <c r="AA10111"/>
    </row>
    <row r="10112" spans="16:27" x14ac:dyDescent="0.3">
      <c r="P10112"/>
      <c r="AA10112"/>
    </row>
    <row r="10113" spans="16:27" x14ac:dyDescent="0.3">
      <c r="P10113"/>
      <c r="AA10113"/>
    </row>
    <row r="10114" spans="16:27" x14ac:dyDescent="0.3">
      <c r="P10114"/>
      <c r="AA10114"/>
    </row>
    <row r="10115" spans="16:27" x14ac:dyDescent="0.3">
      <c r="P10115"/>
      <c r="AA10115"/>
    </row>
    <row r="10116" spans="16:27" x14ac:dyDescent="0.3">
      <c r="P10116"/>
      <c r="AA10116"/>
    </row>
    <row r="10117" spans="16:27" x14ac:dyDescent="0.3">
      <c r="P10117"/>
      <c r="AA10117"/>
    </row>
    <row r="10118" spans="16:27" x14ac:dyDescent="0.3">
      <c r="P10118"/>
      <c r="AA10118"/>
    </row>
    <row r="10119" spans="16:27" x14ac:dyDescent="0.3">
      <c r="P10119"/>
      <c r="AA10119"/>
    </row>
    <row r="10120" spans="16:27" x14ac:dyDescent="0.3">
      <c r="P10120"/>
      <c r="AA10120"/>
    </row>
    <row r="10121" spans="16:27" x14ac:dyDescent="0.3">
      <c r="P10121"/>
      <c r="AA10121"/>
    </row>
    <row r="10122" spans="16:27" x14ac:dyDescent="0.3">
      <c r="P10122"/>
      <c r="AA10122"/>
    </row>
    <row r="10123" spans="16:27" x14ac:dyDescent="0.3">
      <c r="P10123"/>
      <c r="AA10123"/>
    </row>
    <row r="10124" spans="16:27" x14ac:dyDescent="0.3">
      <c r="P10124"/>
      <c r="AA10124"/>
    </row>
    <row r="10125" spans="16:27" x14ac:dyDescent="0.3">
      <c r="P10125"/>
      <c r="AA10125"/>
    </row>
    <row r="10126" spans="16:27" x14ac:dyDescent="0.3">
      <c r="P10126"/>
      <c r="AA10126"/>
    </row>
    <row r="10127" spans="16:27" x14ac:dyDescent="0.3">
      <c r="P10127"/>
      <c r="AA10127"/>
    </row>
    <row r="10128" spans="16:27" x14ac:dyDescent="0.3">
      <c r="P10128"/>
      <c r="AA10128"/>
    </row>
    <row r="10129" spans="16:27" x14ac:dyDescent="0.3">
      <c r="P10129"/>
      <c r="AA10129"/>
    </row>
    <row r="10130" spans="16:27" x14ac:dyDescent="0.3">
      <c r="P10130"/>
      <c r="AA10130"/>
    </row>
    <row r="10131" spans="16:27" x14ac:dyDescent="0.3">
      <c r="P10131"/>
      <c r="AA10131"/>
    </row>
    <row r="10132" spans="16:27" x14ac:dyDescent="0.3">
      <c r="P10132"/>
      <c r="AA10132"/>
    </row>
    <row r="10133" spans="16:27" x14ac:dyDescent="0.3">
      <c r="P10133"/>
      <c r="AA10133"/>
    </row>
    <row r="10134" spans="16:27" x14ac:dyDescent="0.3">
      <c r="P10134"/>
      <c r="AA10134"/>
    </row>
    <row r="10135" spans="16:27" x14ac:dyDescent="0.3">
      <c r="P10135"/>
      <c r="AA10135"/>
    </row>
    <row r="10136" spans="16:27" x14ac:dyDescent="0.3">
      <c r="P10136"/>
      <c r="AA10136"/>
    </row>
    <row r="10137" spans="16:27" x14ac:dyDescent="0.3">
      <c r="P10137"/>
      <c r="AA10137"/>
    </row>
    <row r="10138" spans="16:27" x14ac:dyDescent="0.3">
      <c r="P10138"/>
      <c r="AA10138"/>
    </row>
    <row r="10139" spans="16:27" x14ac:dyDescent="0.3">
      <c r="P10139"/>
      <c r="AA10139"/>
    </row>
    <row r="10140" spans="16:27" x14ac:dyDescent="0.3">
      <c r="P10140"/>
      <c r="AA10140"/>
    </row>
    <row r="10141" spans="16:27" x14ac:dyDescent="0.3">
      <c r="P10141"/>
      <c r="AA10141"/>
    </row>
    <row r="10142" spans="16:27" x14ac:dyDescent="0.3">
      <c r="P10142"/>
      <c r="AA10142"/>
    </row>
    <row r="10143" spans="16:27" x14ac:dyDescent="0.3">
      <c r="P10143"/>
      <c r="AA10143"/>
    </row>
    <row r="10144" spans="16:27" x14ac:dyDescent="0.3">
      <c r="P10144"/>
      <c r="AA10144"/>
    </row>
    <row r="10145" spans="16:27" x14ac:dyDescent="0.3">
      <c r="P10145"/>
      <c r="AA10145"/>
    </row>
    <row r="10146" spans="16:27" x14ac:dyDescent="0.3">
      <c r="P10146"/>
      <c r="AA10146"/>
    </row>
    <row r="10147" spans="16:27" x14ac:dyDescent="0.3">
      <c r="P10147"/>
      <c r="AA10147"/>
    </row>
    <row r="10148" spans="16:27" x14ac:dyDescent="0.3">
      <c r="P10148"/>
      <c r="AA10148"/>
    </row>
    <row r="10149" spans="16:27" x14ac:dyDescent="0.3">
      <c r="P10149"/>
      <c r="AA10149"/>
    </row>
    <row r="10150" spans="16:27" x14ac:dyDescent="0.3">
      <c r="P10150"/>
      <c r="AA10150"/>
    </row>
    <row r="10151" spans="16:27" x14ac:dyDescent="0.3">
      <c r="P10151"/>
      <c r="AA10151"/>
    </row>
    <row r="10152" spans="16:27" x14ac:dyDescent="0.3">
      <c r="P10152"/>
      <c r="AA10152"/>
    </row>
    <row r="10153" spans="16:27" x14ac:dyDescent="0.3">
      <c r="P10153"/>
      <c r="AA10153"/>
    </row>
    <row r="10154" spans="16:27" x14ac:dyDescent="0.3">
      <c r="P10154"/>
      <c r="AA10154"/>
    </row>
    <row r="10155" spans="16:27" x14ac:dyDescent="0.3">
      <c r="P10155"/>
      <c r="AA10155"/>
    </row>
    <row r="10156" spans="16:27" x14ac:dyDescent="0.3">
      <c r="P10156"/>
      <c r="AA10156"/>
    </row>
    <row r="10157" spans="16:27" x14ac:dyDescent="0.3">
      <c r="P10157"/>
      <c r="AA10157"/>
    </row>
    <row r="10158" spans="16:27" x14ac:dyDescent="0.3">
      <c r="P10158"/>
      <c r="AA10158"/>
    </row>
    <row r="10159" spans="16:27" x14ac:dyDescent="0.3">
      <c r="P10159"/>
      <c r="AA10159"/>
    </row>
    <row r="10160" spans="16:27" x14ac:dyDescent="0.3">
      <c r="P10160"/>
      <c r="AA10160"/>
    </row>
    <row r="10161" spans="16:27" x14ac:dyDescent="0.3">
      <c r="P10161"/>
      <c r="AA10161"/>
    </row>
    <row r="10162" spans="16:27" x14ac:dyDescent="0.3">
      <c r="P10162"/>
      <c r="AA10162"/>
    </row>
    <row r="10163" spans="16:27" x14ac:dyDescent="0.3">
      <c r="P10163"/>
      <c r="AA10163"/>
    </row>
    <row r="10164" spans="16:27" x14ac:dyDescent="0.3">
      <c r="P10164"/>
      <c r="AA10164"/>
    </row>
    <row r="10165" spans="16:27" x14ac:dyDescent="0.3">
      <c r="P10165"/>
      <c r="AA10165"/>
    </row>
    <row r="10166" spans="16:27" x14ac:dyDescent="0.3">
      <c r="P10166"/>
      <c r="AA10166"/>
    </row>
    <row r="10167" spans="16:27" x14ac:dyDescent="0.3">
      <c r="P10167"/>
      <c r="AA10167"/>
    </row>
    <row r="10168" spans="16:27" x14ac:dyDescent="0.3">
      <c r="P10168"/>
      <c r="AA10168"/>
    </row>
    <row r="10169" spans="16:27" x14ac:dyDescent="0.3">
      <c r="P10169"/>
      <c r="AA10169"/>
    </row>
    <row r="10170" spans="16:27" x14ac:dyDescent="0.3">
      <c r="P10170"/>
      <c r="AA10170"/>
    </row>
    <row r="10171" spans="16:27" x14ac:dyDescent="0.3">
      <c r="P10171"/>
      <c r="AA10171"/>
    </row>
    <row r="10172" spans="16:27" x14ac:dyDescent="0.3">
      <c r="P10172"/>
      <c r="AA10172"/>
    </row>
    <row r="10173" spans="16:27" x14ac:dyDescent="0.3">
      <c r="P10173"/>
      <c r="AA10173"/>
    </row>
    <row r="10174" spans="16:27" x14ac:dyDescent="0.3">
      <c r="P10174"/>
      <c r="AA10174"/>
    </row>
    <row r="10175" spans="16:27" x14ac:dyDescent="0.3">
      <c r="P10175"/>
      <c r="AA10175"/>
    </row>
    <row r="10176" spans="16:27" x14ac:dyDescent="0.3">
      <c r="P10176"/>
      <c r="AA10176"/>
    </row>
    <row r="10177" spans="16:27" x14ac:dyDescent="0.3">
      <c r="P10177"/>
      <c r="AA10177"/>
    </row>
    <row r="10178" spans="16:27" x14ac:dyDescent="0.3">
      <c r="P10178"/>
      <c r="AA10178"/>
    </row>
    <row r="10179" spans="16:27" x14ac:dyDescent="0.3">
      <c r="P10179"/>
      <c r="AA10179"/>
    </row>
    <row r="10180" spans="16:27" x14ac:dyDescent="0.3">
      <c r="P10180"/>
      <c r="AA10180"/>
    </row>
    <row r="10181" spans="16:27" x14ac:dyDescent="0.3">
      <c r="P10181"/>
      <c r="AA10181"/>
    </row>
    <row r="10182" spans="16:27" x14ac:dyDescent="0.3">
      <c r="P10182"/>
      <c r="AA10182"/>
    </row>
    <row r="10183" spans="16:27" x14ac:dyDescent="0.3">
      <c r="P10183"/>
      <c r="AA10183"/>
    </row>
    <row r="10184" spans="16:27" x14ac:dyDescent="0.3">
      <c r="P10184"/>
      <c r="AA10184"/>
    </row>
    <row r="10185" spans="16:27" x14ac:dyDescent="0.3">
      <c r="P10185"/>
      <c r="AA10185"/>
    </row>
    <row r="10186" spans="16:27" x14ac:dyDescent="0.3">
      <c r="P10186"/>
      <c r="AA10186"/>
    </row>
    <row r="10187" spans="16:27" x14ac:dyDescent="0.3">
      <c r="P10187"/>
      <c r="AA10187"/>
    </row>
    <row r="10188" spans="16:27" x14ac:dyDescent="0.3">
      <c r="P10188"/>
      <c r="AA10188"/>
    </row>
    <row r="10189" spans="16:27" x14ac:dyDescent="0.3">
      <c r="P10189"/>
      <c r="AA10189"/>
    </row>
    <row r="10190" spans="16:27" x14ac:dyDescent="0.3">
      <c r="P10190"/>
      <c r="AA10190"/>
    </row>
    <row r="10191" spans="16:27" x14ac:dyDescent="0.3">
      <c r="P10191"/>
      <c r="AA10191"/>
    </row>
    <row r="10192" spans="16:27" x14ac:dyDescent="0.3">
      <c r="P10192"/>
      <c r="AA10192"/>
    </row>
    <row r="10193" spans="16:27" x14ac:dyDescent="0.3">
      <c r="P10193"/>
      <c r="AA10193"/>
    </row>
    <row r="10194" spans="16:27" x14ac:dyDescent="0.3">
      <c r="P10194"/>
      <c r="AA10194"/>
    </row>
    <row r="10195" spans="16:27" x14ac:dyDescent="0.3">
      <c r="P10195"/>
      <c r="AA10195"/>
    </row>
    <row r="10196" spans="16:27" x14ac:dyDescent="0.3">
      <c r="P10196"/>
      <c r="AA10196"/>
    </row>
    <row r="10197" spans="16:27" x14ac:dyDescent="0.3">
      <c r="P10197"/>
      <c r="AA10197"/>
    </row>
    <row r="10198" spans="16:27" x14ac:dyDescent="0.3">
      <c r="P10198"/>
      <c r="AA10198"/>
    </row>
    <row r="10199" spans="16:27" x14ac:dyDescent="0.3">
      <c r="P10199"/>
      <c r="AA10199"/>
    </row>
    <row r="10200" spans="16:27" x14ac:dyDescent="0.3">
      <c r="P10200"/>
      <c r="AA10200"/>
    </row>
    <row r="10201" spans="16:27" x14ac:dyDescent="0.3">
      <c r="P10201"/>
      <c r="AA10201"/>
    </row>
    <row r="10202" spans="16:27" x14ac:dyDescent="0.3">
      <c r="P10202"/>
      <c r="AA10202"/>
    </row>
    <row r="10203" spans="16:27" x14ac:dyDescent="0.3">
      <c r="P10203"/>
      <c r="AA10203"/>
    </row>
    <row r="10204" spans="16:27" x14ac:dyDescent="0.3">
      <c r="P10204"/>
      <c r="AA10204"/>
    </row>
    <row r="10205" spans="16:27" x14ac:dyDescent="0.3">
      <c r="P10205"/>
      <c r="AA10205"/>
    </row>
    <row r="10206" spans="16:27" x14ac:dyDescent="0.3">
      <c r="P10206"/>
      <c r="AA10206"/>
    </row>
    <row r="10207" spans="16:27" x14ac:dyDescent="0.3">
      <c r="P10207"/>
      <c r="AA10207"/>
    </row>
    <row r="10208" spans="16:27" x14ac:dyDescent="0.3">
      <c r="P10208"/>
      <c r="AA10208"/>
    </row>
    <row r="10209" spans="16:27" x14ac:dyDescent="0.3">
      <c r="P10209"/>
      <c r="AA10209"/>
    </row>
    <row r="10210" spans="16:27" x14ac:dyDescent="0.3">
      <c r="P10210"/>
      <c r="AA10210"/>
    </row>
    <row r="10211" spans="16:27" x14ac:dyDescent="0.3">
      <c r="P10211"/>
      <c r="AA10211"/>
    </row>
    <row r="10212" spans="16:27" x14ac:dyDescent="0.3">
      <c r="P10212"/>
      <c r="AA10212"/>
    </row>
    <row r="10213" spans="16:27" x14ac:dyDescent="0.3">
      <c r="P10213"/>
      <c r="AA10213"/>
    </row>
    <row r="10214" spans="16:27" x14ac:dyDescent="0.3">
      <c r="P10214"/>
      <c r="AA10214"/>
    </row>
    <row r="10215" spans="16:27" x14ac:dyDescent="0.3">
      <c r="P10215"/>
      <c r="AA10215"/>
    </row>
    <row r="10216" spans="16:27" x14ac:dyDescent="0.3">
      <c r="P10216"/>
      <c r="AA10216"/>
    </row>
    <row r="10217" spans="16:27" x14ac:dyDescent="0.3">
      <c r="P10217"/>
      <c r="AA10217"/>
    </row>
    <row r="10218" spans="16:27" x14ac:dyDescent="0.3">
      <c r="P10218"/>
      <c r="AA10218"/>
    </row>
    <row r="10219" spans="16:27" x14ac:dyDescent="0.3">
      <c r="P10219"/>
      <c r="AA10219"/>
    </row>
    <row r="10220" spans="16:27" x14ac:dyDescent="0.3">
      <c r="P10220"/>
      <c r="AA10220"/>
    </row>
    <row r="10221" spans="16:27" x14ac:dyDescent="0.3">
      <c r="P10221"/>
      <c r="AA10221"/>
    </row>
    <row r="10222" spans="16:27" x14ac:dyDescent="0.3">
      <c r="P10222"/>
      <c r="AA10222"/>
    </row>
    <row r="10223" spans="16:27" x14ac:dyDescent="0.3">
      <c r="P10223"/>
      <c r="AA10223"/>
    </row>
    <row r="10224" spans="16:27" x14ac:dyDescent="0.3">
      <c r="P10224"/>
      <c r="AA10224"/>
    </row>
    <row r="10225" spans="16:27" x14ac:dyDescent="0.3">
      <c r="P10225"/>
      <c r="AA10225"/>
    </row>
    <row r="10226" spans="16:27" x14ac:dyDescent="0.3">
      <c r="P10226"/>
      <c r="AA10226"/>
    </row>
    <row r="10227" spans="16:27" x14ac:dyDescent="0.3">
      <c r="P10227"/>
      <c r="AA10227"/>
    </row>
    <row r="10228" spans="16:27" x14ac:dyDescent="0.3">
      <c r="P10228"/>
      <c r="AA10228"/>
    </row>
    <row r="10229" spans="16:27" x14ac:dyDescent="0.3">
      <c r="P10229"/>
      <c r="AA10229"/>
    </row>
    <row r="10230" spans="16:27" x14ac:dyDescent="0.3">
      <c r="P10230"/>
      <c r="AA10230"/>
    </row>
    <row r="10231" spans="16:27" x14ac:dyDescent="0.3">
      <c r="P10231"/>
      <c r="AA10231"/>
    </row>
    <row r="10232" spans="16:27" x14ac:dyDescent="0.3">
      <c r="P10232"/>
      <c r="AA10232"/>
    </row>
    <row r="10233" spans="16:27" x14ac:dyDescent="0.3">
      <c r="P10233"/>
      <c r="AA10233"/>
    </row>
    <row r="10234" spans="16:27" x14ac:dyDescent="0.3">
      <c r="P10234"/>
      <c r="AA10234"/>
    </row>
    <row r="10235" spans="16:27" x14ac:dyDescent="0.3">
      <c r="P10235"/>
      <c r="AA10235"/>
    </row>
    <row r="10236" spans="16:27" x14ac:dyDescent="0.3">
      <c r="P10236"/>
      <c r="AA10236"/>
    </row>
    <row r="10237" spans="16:27" x14ac:dyDescent="0.3">
      <c r="P10237"/>
      <c r="AA10237"/>
    </row>
    <row r="10238" spans="16:27" x14ac:dyDescent="0.3">
      <c r="P10238"/>
      <c r="AA10238"/>
    </row>
    <row r="10239" spans="16:27" x14ac:dyDescent="0.3">
      <c r="P10239"/>
      <c r="AA10239"/>
    </row>
    <row r="10240" spans="16:27" x14ac:dyDescent="0.3">
      <c r="P10240"/>
      <c r="AA10240"/>
    </row>
    <row r="10241" spans="16:27" x14ac:dyDescent="0.3">
      <c r="P10241"/>
      <c r="AA10241"/>
    </row>
    <row r="10242" spans="16:27" x14ac:dyDescent="0.3">
      <c r="P10242"/>
      <c r="AA10242"/>
    </row>
    <row r="10243" spans="16:27" x14ac:dyDescent="0.3">
      <c r="P10243"/>
      <c r="AA10243"/>
    </row>
    <row r="10244" spans="16:27" x14ac:dyDescent="0.3">
      <c r="P10244"/>
      <c r="AA10244"/>
    </row>
    <row r="10245" spans="16:27" x14ac:dyDescent="0.3">
      <c r="P10245"/>
      <c r="AA10245"/>
    </row>
    <row r="10246" spans="16:27" x14ac:dyDescent="0.3">
      <c r="P10246"/>
      <c r="AA10246"/>
    </row>
    <row r="10247" spans="16:27" x14ac:dyDescent="0.3">
      <c r="P10247"/>
      <c r="AA10247"/>
    </row>
    <row r="10248" spans="16:27" x14ac:dyDescent="0.3">
      <c r="P10248"/>
      <c r="AA10248"/>
    </row>
    <row r="10249" spans="16:27" x14ac:dyDescent="0.3">
      <c r="P10249"/>
      <c r="AA10249"/>
    </row>
    <row r="10250" spans="16:27" x14ac:dyDescent="0.3">
      <c r="P10250"/>
      <c r="AA10250"/>
    </row>
    <row r="10251" spans="16:27" x14ac:dyDescent="0.3">
      <c r="P10251"/>
      <c r="AA10251"/>
    </row>
    <row r="10252" spans="16:27" x14ac:dyDescent="0.3">
      <c r="P10252"/>
      <c r="AA10252"/>
    </row>
    <row r="10253" spans="16:27" x14ac:dyDescent="0.3">
      <c r="P10253"/>
      <c r="AA10253"/>
    </row>
    <row r="10254" spans="16:27" x14ac:dyDescent="0.3">
      <c r="P10254"/>
      <c r="AA10254"/>
    </row>
    <row r="10255" spans="16:27" x14ac:dyDescent="0.3">
      <c r="P10255"/>
      <c r="AA10255"/>
    </row>
    <row r="10256" spans="16:27" x14ac:dyDescent="0.3">
      <c r="P10256"/>
      <c r="AA10256"/>
    </row>
    <row r="10257" spans="16:27" x14ac:dyDescent="0.3">
      <c r="P10257"/>
      <c r="AA10257"/>
    </row>
    <row r="10258" spans="16:27" x14ac:dyDescent="0.3">
      <c r="P10258"/>
      <c r="AA10258"/>
    </row>
    <row r="10259" spans="16:27" x14ac:dyDescent="0.3">
      <c r="P10259"/>
      <c r="AA10259"/>
    </row>
    <row r="10260" spans="16:27" x14ac:dyDescent="0.3">
      <c r="P10260"/>
      <c r="AA10260"/>
    </row>
    <row r="10261" spans="16:27" x14ac:dyDescent="0.3">
      <c r="P10261"/>
      <c r="AA10261"/>
    </row>
    <row r="10262" spans="16:27" x14ac:dyDescent="0.3">
      <c r="P10262"/>
      <c r="AA10262"/>
    </row>
    <row r="10263" spans="16:27" x14ac:dyDescent="0.3">
      <c r="P10263"/>
      <c r="AA10263"/>
    </row>
    <row r="10264" spans="16:27" x14ac:dyDescent="0.3">
      <c r="P10264"/>
      <c r="AA10264"/>
    </row>
    <row r="10265" spans="16:27" x14ac:dyDescent="0.3">
      <c r="P10265"/>
      <c r="AA10265"/>
    </row>
    <row r="10266" spans="16:27" x14ac:dyDescent="0.3">
      <c r="P10266"/>
      <c r="AA10266"/>
    </row>
    <row r="10267" spans="16:27" x14ac:dyDescent="0.3">
      <c r="P10267"/>
      <c r="AA10267"/>
    </row>
    <row r="10268" spans="16:27" x14ac:dyDescent="0.3">
      <c r="P10268"/>
      <c r="AA10268"/>
    </row>
    <row r="10269" spans="16:27" x14ac:dyDescent="0.3">
      <c r="P10269"/>
      <c r="AA10269"/>
    </row>
    <row r="10270" spans="16:27" x14ac:dyDescent="0.3">
      <c r="P10270"/>
      <c r="AA10270"/>
    </row>
    <row r="10271" spans="16:27" x14ac:dyDescent="0.3">
      <c r="P10271"/>
      <c r="AA10271"/>
    </row>
    <row r="10272" spans="16:27" x14ac:dyDescent="0.3">
      <c r="P10272"/>
      <c r="AA10272"/>
    </row>
    <row r="10273" spans="16:27" x14ac:dyDescent="0.3">
      <c r="P10273"/>
      <c r="AA10273"/>
    </row>
    <row r="10274" spans="16:27" x14ac:dyDescent="0.3">
      <c r="P10274"/>
      <c r="AA10274"/>
    </row>
    <row r="10275" spans="16:27" x14ac:dyDescent="0.3">
      <c r="P10275"/>
      <c r="AA10275"/>
    </row>
    <row r="10276" spans="16:27" x14ac:dyDescent="0.3">
      <c r="P10276"/>
      <c r="AA10276"/>
    </row>
    <row r="10277" spans="16:27" x14ac:dyDescent="0.3">
      <c r="P10277"/>
      <c r="AA10277"/>
    </row>
    <row r="10278" spans="16:27" x14ac:dyDescent="0.3">
      <c r="P10278"/>
      <c r="AA10278"/>
    </row>
    <row r="10279" spans="16:27" x14ac:dyDescent="0.3">
      <c r="P10279"/>
      <c r="AA10279"/>
    </row>
    <row r="10280" spans="16:27" x14ac:dyDescent="0.3">
      <c r="P10280"/>
      <c r="AA10280"/>
    </row>
    <row r="10281" spans="16:27" x14ac:dyDescent="0.3">
      <c r="P10281"/>
      <c r="AA10281"/>
    </row>
    <row r="10282" spans="16:27" x14ac:dyDescent="0.3">
      <c r="P10282"/>
      <c r="AA10282"/>
    </row>
    <row r="10283" spans="16:27" x14ac:dyDescent="0.3">
      <c r="P10283"/>
      <c r="AA10283"/>
    </row>
    <row r="10284" spans="16:27" x14ac:dyDescent="0.3">
      <c r="P10284"/>
      <c r="AA10284"/>
    </row>
    <row r="10285" spans="16:27" x14ac:dyDescent="0.3">
      <c r="P10285"/>
      <c r="AA10285"/>
    </row>
    <row r="10286" spans="16:27" x14ac:dyDescent="0.3">
      <c r="P10286"/>
      <c r="AA10286"/>
    </row>
    <row r="10287" spans="16:27" x14ac:dyDescent="0.3">
      <c r="P10287"/>
      <c r="AA10287"/>
    </row>
    <row r="10288" spans="16:27" x14ac:dyDescent="0.3">
      <c r="P10288"/>
      <c r="AA10288"/>
    </row>
    <row r="10289" spans="16:27" x14ac:dyDescent="0.3">
      <c r="P10289"/>
      <c r="AA10289"/>
    </row>
    <row r="10290" spans="16:27" x14ac:dyDescent="0.3">
      <c r="P10290"/>
      <c r="AA10290"/>
    </row>
    <row r="10291" spans="16:27" x14ac:dyDescent="0.3">
      <c r="P10291"/>
      <c r="AA10291"/>
    </row>
    <row r="10292" spans="16:27" x14ac:dyDescent="0.3">
      <c r="P10292"/>
      <c r="AA10292"/>
    </row>
    <row r="10293" spans="16:27" x14ac:dyDescent="0.3">
      <c r="P10293"/>
      <c r="AA10293"/>
    </row>
    <row r="10294" spans="16:27" x14ac:dyDescent="0.3">
      <c r="P10294"/>
      <c r="AA10294"/>
    </row>
    <row r="10295" spans="16:27" x14ac:dyDescent="0.3">
      <c r="P10295"/>
      <c r="AA10295"/>
    </row>
    <row r="10296" spans="16:27" x14ac:dyDescent="0.3">
      <c r="P10296"/>
      <c r="AA10296"/>
    </row>
    <row r="10297" spans="16:27" x14ac:dyDescent="0.3">
      <c r="P10297"/>
      <c r="AA10297"/>
    </row>
    <row r="10298" spans="16:27" x14ac:dyDescent="0.3">
      <c r="P10298"/>
      <c r="AA10298"/>
    </row>
    <row r="10299" spans="16:27" x14ac:dyDescent="0.3">
      <c r="P10299"/>
      <c r="AA10299"/>
    </row>
    <row r="10300" spans="16:27" x14ac:dyDescent="0.3">
      <c r="P10300"/>
      <c r="AA10300"/>
    </row>
    <row r="10301" spans="16:27" x14ac:dyDescent="0.3">
      <c r="P10301"/>
      <c r="AA10301"/>
    </row>
    <row r="10302" spans="16:27" x14ac:dyDescent="0.3">
      <c r="P10302"/>
      <c r="AA10302"/>
    </row>
    <row r="10303" spans="16:27" x14ac:dyDescent="0.3">
      <c r="P10303"/>
      <c r="AA10303"/>
    </row>
    <row r="10304" spans="16:27" x14ac:dyDescent="0.3">
      <c r="P10304"/>
      <c r="AA10304"/>
    </row>
    <row r="10305" spans="16:27" x14ac:dyDescent="0.3">
      <c r="P10305"/>
      <c r="AA10305"/>
    </row>
    <row r="10306" spans="16:27" x14ac:dyDescent="0.3">
      <c r="P10306"/>
      <c r="AA10306"/>
    </row>
    <row r="10307" spans="16:27" x14ac:dyDescent="0.3">
      <c r="P10307"/>
      <c r="AA10307"/>
    </row>
    <row r="10308" spans="16:27" x14ac:dyDescent="0.3">
      <c r="P10308"/>
      <c r="AA10308"/>
    </row>
    <row r="10309" spans="16:27" x14ac:dyDescent="0.3">
      <c r="P10309"/>
      <c r="AA10309"/>
    </row>
    <row r="10310" spans="16:27" x14ac:dyDescent="0.3">
      <c r="P10310"/>
      <c r="AA10310"/>
    </row>
    <row r="10311" spans="16:27" x14ac:dyDescent="0.3">
      <c r="P10311"/>
      <c r="AA10311"/>
    </row>
    <row r="10312" spans="16:27" x14ac:dyDescent="0.3">
      <c r="P10312"/>
      <c r="AA10312"/>
    </row>
    <row r="10313" spans="16:27" x14ac:dyDescent="0.3">
      <c r="P10313"/>
      <c r="AA10313"/>
    </row>
    <row r="10314" spans="16:27" x14ac:dyDescent="0.3">
      <c r="P10314"/>
      <c r="AA10314"/>
    </row>
    <row r="10315" spans="16:27" x14ac:dyDescent="0.3">
      <c r="P10315"/>
      <c r="AA10315"/>
    </row>
    <row r="10316" spans="16:27" x14ac:dyDescent="0.3">
      <c r="P10316"/>
      <c r="AA10316"/>
    </row>
    <row r="10317" spans="16:27" x14ac:dyDescent="0.3">
      <c r="P10317"/>
      <c r="AA10317"/>
    </row>
    <row r="10318" spans="16:27" x14ac:dyDescent="0.3">
      <c r="P10318"/>
      <c r="AA10318"/>
    </row>
    <row r="10319" spans="16:27" x14ac:dyDescent="0.3">
      <c r="P10319"/>
      <c r="AA10319"/>
    </row>
    <row r="10320" spans="16:27" x14ac:dyDescent="0.3">
      <c r="P10320"/>
      <c r="AA10320"/>
    </row>
    <row r="10321" spans="16:27" x14ac:dyDescent="0.3">
      <c r="P10321"/>
      <c r="AA10321"/>
    </row>
    <row r="10322" spans="16:27" x14ac:dyDescent="0.3">
      <c r="P10322"/>
      <c r="AA10322"/>
    </row>
    <row r="10323" spans="16:27" x14ac:dyDescent="0.3">
      <c r="P10323"/>
      <c r="AA10323"/>
    </row>
    <row r="10324" spans="16:27" x14ac:dyDescent="0.3">
      <c r="P10324"/>
      <c r="AA10324"/>
    </row>
    <row r="10325" spans="16:27" x14ac:dyDescent="0.3">
      <c r="P10325"/>
      <c r="AA10325"/>
    </row>
    <row r="10326" spans="16:27" x14ac:dyDescent="0.3">
      <c r="P10326"/>
      <c r="AA10326"/>
    </row>
    <row r="10327" spans="16:27" x14ac:dyDescent="0.3">
      <c r="P10327"/>
      <c r="AA10327"/>
    </row>
    <row r="10328" spans="16:27" x14ac:dyDescent="0.3">
      <c r="P10328"/>
      <c r="AA10328"/>
    </row>
    <row r="10329" spans="16:27" x14ac:dyDescent="0.3">
      <c r="P10329"/>
      <c r="AA10329"/>
    </row>
    <row r="10330" spans="16:27" x14ac:dyDescent="0.3">
      <c r="P10330"/>
      <c r="AA10330"/>
    </row>
    <row r="10331" spans="16:27" x14ac:dyDescent="0.3">
      <c r="P10331"/>
      <c r="AA10331"/>
    </row>
    <row r="10332" spans="16:27" x14ac:dyDescent="0.3">
      <c r="P10332"/>
      <c r="AA10332"/>
    </row>
    <row r="10333" spans="16:27" x14ac:dyDescent="0.3">
      <c r="P10333"/>
      <c r="AA10333"/>
    </row>
    <row r="10334" spans="16:27" x14ac:dyDescent="0.3">
      <c r="P10334"/>
      <c r="AA10334"/>
    </row>
    <row r="10335" spans="16:27" x14ac:dyDescent="0.3">
      <c r="P10335"/>
      <c r="AA10335"/>
    </row>
    <row r="10336" spans="16:27" x14ac:dyDescent="0.3">
      <c r="P10336"/>
      <c r="AA10336"/>
    </row>
    <row r="10337" spans="16:27" x14ac:dyDescent="0.3">
      <c r="P10337"/>
      <c r="AA10337"/>
    </row>
    <row r="10338" spans="16:27" x14ac:dyDescent="0.3">
      <c r="P10338"/>
      <c r="AA10338"/>
    </row>
    <row r="10339" spans="16:27" x14ac:dyDescent="0.3">
      <c r="P10339"/>
      <c r="AA10339"/>
    </row>
    <row r="10340" spans="16:27" x14ac:dyDescent="0.3">
      <c r="P10340"/>
      <c r="AA10340"/>
    </row>
    <row r="10341" spans="16:27" x14ac:dyDescent="0.3">
      <c r="P10341"/>
      <c r="AA10341"/>
    </row>
    <row r="10342" spans="16:27" x14ac:dyDescent="0.3">
      <c r="P10342"/>
      <c r="AA10342"/>
    </row>
    <row r="10343" spans="16:27" x14ac:dyDescent="0.3">
      <c r="P10343"/>
      <c r="AA10343"/>
    </row>
    <row r="10344" spans="16:27" x14ac:dyDescent="0.3">
      <c r="P10344"/>
      <c r="AA10344"/>
    </row>
    <row r="10345" spans="16:27" x14ac:dyDescent="0.3">
      <c r="P10345"/>
      <c r="AA10345"/>
    </row>
    <row r="10346" spans="16:27" x14ac:dyDescent="0.3">
      <c r="P10346"/>
      <c r="AA10346"/>
    </row>
    <row r="10347" spans="16:27" x14ac:dyDescent="0.3">
      <c r="P10347"/>
      <c r="AA10347"/>
    </row>
    <row r="10348" spans="16:27" x14ac:dyDescent="0.3">
      <c r="P10348"/>
      <c r="AA10348"/>
    </row>
    <row r="10349" spans="16:27" x14ac:dyDescent="0.3">
      <c r="P10349"/>
      <c r="AA10349"/>
    </row>
    <row r="10350" spans="16:27" x14ac:dyDescent="0.3">
      <c r="P10350"/>
      <c r="AA10350"/>
    </row>
    <row r="10351" spans="16:27" x14ac:dyDescent="0.3">
      <c r="P10351"/>
      <c r="AA10351"/>
    </row>
    <row r="10352" spans="16:27" x14ac:dyDescent="0.3">
      <c r="P10352"/>
      <c r="AA10352"/>
    </row>
    <row r="10353" spans="16:27" x14ac:dyDescent="0.3">
      <c r="P10353"/>
      <c r="AA10353"/>
    </row>
    <row r="10354" spans="16:27" x14ac:dyDescent="0.3">
      <c r="P10354"/>
      <c r="AA10354"/>
    </row>
    <row r="10355" spans="16:27" x14ac:dyDescent="0.3">
      <c r="P10355"/>
      <c r="AA10355"/>
    </row>
    <row r="10356" spans="16:27" x14ac:dyDescent="0.3">
      <c r="P10356"/>
      <c r="AA10356"/>
    </row>
    <row r="10357" spans="16:27" x14ac:dyDescent="0.3">
      <c r="P10357"/>
      <c r="AA10357"/>
    </row>
    <row r="10358" spans="16:27" x14ac:dyDescent="0.3">
      <c r="P10358"/>
      <c r="AA10358"/>
    </row>
    <row r="10359" spans="16:27" x14ac:dyDescent="0.3">
      <c r="P10359"/>
      <c r="AA10359"/>
    </row>
    <row r="10360" spans="16:27" x14ac:dyDescent="0.3">
      <c r="P10360"/>
      <c r="AA10360"/>
    </row>
    <row r="10361" spans="16:27" x14ac:dyDescent="0.3">
      <c r="P10361"/>
      <c r="AA10361"/>
    </row>
    <row r="10362" spans="16:27" x14ac:dyDescent="0.3">
      <c r="P10362"/>
      <c r="AA10362"/>
    </row>
    <row r="10363" spans="16:27" x14ac:dyDescent="0.3">
      <c r="P10363"/>
      <c r="AA10363"/>
    </row>
    <row r="10364" spans="16:27" x14ac:dyDescent="0.3">
      <c r="P10364"/>
      <c r="AA10364"/>
    </row>
    <row r="10365" spans="16:27" x14ac:dyDescent="0.3">
      <c r="P10365"/>
      <c r="AA10365"/>
    </row>
    <row r="10366" spans="16:27" x14ac:dyDescent="0.3">
      <c r="P10366"/>
      <c r="AA10366"/>
    </row>
    <row r="10367" spans="16:27" x14ac:dyDescent="0.3">
      <c r="P10367"/>
      <c r="AA10367"/>
    </row>
    <row r="10368" spans="16:27" x14ac:dyDescent="0.3">
      <c r="P10368"/>
      <c r="AA10368"/>
    </row>
    <row r="10369" spans="16:27" x14ac:dyDescent="0.3">
      <c r="P10369"/>
      <c r="AA10369"/>
    </row>
    <row r="10370" spans="16:27" x14ac:dyDescent="0.3">
      <c r="P10370"/>
      <c r="AA10370"/>
    </row>
    <row r="10371" spans="16:27" x14ac:dyDescent="0.3">
      <c r="P10371"/>
      <c r="AA10371"/>
    </row>
    <row r="10372" spans="16:27" x14ac:dyDescent="0.3">
      <c r="P10372"/>
      <c r="AA10372"/>
    </row>
    <row r="10373" spans="16:27" x14ac:dyDescent="0.3">
      <c r="P10373"/>
      <c r="AA10373"/>
    </row>
    <row r="10374" spans="16:27" x14ac:dyDescent="0.3">
      <c r="P10374"/>
      <c r="AA10374"/>
    </row>
    <row r="10375" spans="16:27" x14ac:dyDescent="0.3">
      <c r="P10375"/>
      <c r="AA10375"/>
    </row>
    <row r="10376" spans="16:27" x14ac:dyDescent="0.3">
      <c r="P10376"/>
      <c r="AA10376"/>
    </row>
    <row r="10377" spans="16:27" x14ac:dyDescent="0.3">
      <c r="P10377"/>
      <c r="AA10377"/>
    </row>
    <row r="10378" spans="16:27" x14ac:dyDescent="0.3">
      <c r="P10378"/>
      <c r="AA10378"/>
    </row>
    <row r="10379" spans="16:27" x14ac:dyDescent="0.3">
      <c r="P10379"/>
      <c r="AA10379"/>
    </row>
    <row r="10380" spans="16:27" x14ac:dyDescent="0.3">
      <c r="P10380"/>
      <c r="AA10380"/>
    </row>
    <row r="10381" spans="16:27" x14ac:dyDescent="0.3">
      <c r="P10381"/>
      <c r="AA10381"/>
    </row>
    <row r="10382" spans="16:27" x14ac:dyDescent="0.3">
      <c r="P10382"/>
      <c r="AA10382"/>
    </row>
    <row r="10383" spans="16:27" x14ac:dyDescent="0.3">
      <c r="P10383"/>
      <c r="AA10383"/>
    </row>
    <row r="10384" spans="16:27" x14ac:dyDescent="0.3">
      <c r="P10384"/>
      <c r="AA10384"/>
    </row>
    <row r="10385" spans="16:27" x14ac:dyDescent="0.3">
      <c r="P10385"/>
      <c r="AA10385"/>
    </row>
    <row r="10386" spans="16:27" x14ac:dyDescent="0.3">
      <c r="P10386"/>
      <c r="AA10386"/>
    </row>
    <row r="10387" spans="16:27" x14ac:dyDescent="0.3">
      <c r="P10387"/>
      <c r="AA10387"/>
    </row>
    <row r="10388" spans="16:27" x14ac:dyDescent="0.3">
      <c r="P10388"/>
      <c r="AA10388"/>
    </row>
    <row r="10389" spans="16:27" x14ac:dyDescent="0.3">
      <c r="P10389"/>
      <c r="AA10389"/>
    </row>
    <row r="10390" spans="16:27" x14ac:dyDescent="0.3">
      <c r="P10390"/>
      <c r="AA10390"/>
    </row>
    <row r="10391" spans="16:27" x14ac:dyDescent="0.3">
      <c r="P10391"/>
      <c r="AA10391"/>
    </row>
    <row r="10392" spans="16:27" x14ac:dyDescent="0.3">
      <c r="P10392"/>
      <c r="AA10392"/>
    </row>
    <row r="10393" spans="16:27" x14ac:dyDescent="0.3">
      <c r="P10393"/>
      <c r="AA10393"/>
    </row>
    <row r="10394" spans="16:27" x14ac:dyDescent="0.3">
      <c r="P10394"/>
      <c r="AA10394"/>
    </row>
    <row r="10395" spans="16:27" x14ac:dyDescent="0.3">
      <c r="P10395"/>
      <c r="AA10395"/>
    </row>
    <row r="10396" spans="16:27" x14ac:dyDescent="0.3">
      <c r="P10396"/>
      <c r="AA10396"/>
    </row>
    <row r="10397" spans="16:27" x14ac:dyDescent="0.3">
      <c r="P10397"/>
      <c r="AA10397"/>
    </row>
    <row r="10398" spans="16:27" x14ac:dyDescent="0.3">
      <c r="P10398"/>
      <c r="AA10398"/>
    </row>
    <row r="10399" spans="16:27" x14ac:dyDescent="0.3">
      <c r="P10399"/>
      <c r="AA10399"/>
    </row>
    <row r="10400" spans="16:27" x14ac:dyDescent="0.3">
      <c r="P10400"/>
      <c r="AA10400"/>
    </row>
    <row r="10401" spans="16:27" x14ac:dyDescent="0.3">
      <c r="P10401"/>
      <c r="AA10401"/>
    </row>
    <row r="10402" spans="16:27" x14ac:dyDescent="0.3">
      <c r="P10402"/>
      <c r="AA10402"/>
    </row>
    <row r="10403" spans="16:27" x14ac:dyDescent="0.3">
      <c r="P10403"/>
      <c r="AA10403"/>
    </row>
    <row r="10404" spans="16:27" x14ac:dyDescent="0.3">
      <c r="P10404"/>
      <c r="AA10404"/>
    </row>
    <row r="10405" spans="16:27" x14ac:dyDescent="0.3">
      <c r="P10405"/>
      <c r="AA10405"/>
    </row>
    <row r="10406" spans="16:27" x14ac:dyDescent="0.3">
      <c r="P10406"/>
      <c r="AA10406"/>
    </row>
    <row r="10407" spans="16:27" x14ac:dyDescent="0.3">
      <c r="P10407"/>
      <c r="AA10407"/>
    </row>
    <row r="10408" spans="16:27" x14ac:dyDescent="0.3">
      <c r="P10408"/>
      <c r="AA10408"/>
    </row>
    <row r="10409" spans="16:27" x14ac:dyDescent="0.3">
      <c r="P10409"/>
      <c r="AA10409"/>
    </row>
    <row r="10410" spans="16:27" x14ac:dyDescent="0.3">
      <c r="P10410"/>
      <c r="AA10410"/>
    </row>
    <row r="10411" spans="16:27" x14ac:dyDescent="0.3">
      <c r="P10411"/>
      <c r="AA10411"/>
    </row>
    <row r="10412" spans="16:27" x14ac:dyDescent="0.3">
      <c r="P10412"/>
      <c r="AA10412"/>
    </row>
    <row r="10413" spans="16:27" x14ac:dyDescent="0.3">
      <c r="P10413"/>
      <c r="AA10413"/>
    </row>
    <row r="10414" spans="16:27" x14ac:dyDescent="0.3">
      <c r="P10414"/>
      <c r="AA10414"/>
    </row>
    <row r="10415" spans="16:27" x14ac:dyDescent="0.3">
      <c r="P10415"/>
      <c r="AA10415"/>
    </row>
    <row r="10416" spans="16:27" x14ac:dyDescent="0.3">
      <c r="P10416"/>
      <c r="AA10416"/>
    </row>
    <row r="10417" spans="16:27" x14ac:dyDescent="0.3">
      <c r="P10417"/>
      <c r="AA10417"/>
    </row>
    <row r="10418" spans="16:27" x14ac:dyDescent="0.3">
      <c r="P10418"/>
      <c r="AA10418"/>
    </row>
    <row r="10419" spans="16:27" x14ac:dyDescent="0.3">
      <c r="P10419"/>
      <c r="AA10419"/>
    </row>
    <row r="10420" spans="16:27" x14ac:dyDescent="0.3">
      <c r="P10420"/>
      <c r="AA10420"/>
    </row>
    <row r="10421" spans="16:27" x14ac:dyDescent="0.3">
      <c r="P10421"/>
      <c r="AA10421"/>
    </row>
    <row r="10422" spans="16:27" x14ac:dyDescent="0.3">
      <c r="P10422"/>
      <c r="AA10422"/>
    </row>
    <row r="10423" spans="16:27" x14ac:dyDescent="0.3">
      <c r="P10423"/>
      <c r="AA10423"/>
    </row>
    <row r="10424" spans="16:27" x14ac:dyDescent="0.3">
      <c r="P10424"/>
      <c r="AA10424"/>
    </row>
    <row r="10425" spans="16:27" x14ac:dyDescent="0.3">
      <c r="P10425"/>
      <c r="AA10425"/>
    </row>
    <row r="10426" spans="16:27" x14ac:dyDescent="0.3">
      <c r="P10426"/>
      <c r="AA10426"/>
    </row>
    <row r="10427" spans="16:27" x14ac:dyDescent="0.3">
      <c r="P10427"/>
      <c r="AA10427"/>
    </row>
    <row r="10428" spans="16:27" x14ac:dyDescent="0.3">
      <c r="P10428"/>
      <c r="AA10428"/>
    </row>
    <row r="10429" spans="16:27" x14ac:dyDescent="0.3">
      <c r="P10429"/>
      <c r="AA10429"/>
    </row>
    <row r="10430" spans="16:27" x14ac:dyDescent="0.3">
      <c r="P10430"/>
      <c r="AA10430"/>
    </row>
    <row r="10431" spans="16:27" x14ac:dyDescent="0.3">
      <c r="P10431"/>
      <c r="AA10431"/>
    </row>
    <row r="10432" spans="16:27" x14ac:dyDescent="0.3">
      <c r="P10432"/>
      <c r="AA10432"/>
    </row>
    <row r="10433" spans="16:27" x14ac:dyDescent="0.3">
      <c r="P10433"/>
      <c r="AA10433"/>
    </row>
    <row r="10434" spans="16:27" x14ac:dyDescent="0.3">
      <c r="P10434"/>
      <c r="AA10434"/>
    </row>
    <row r="10435" spans="16:27" x14ac:dyDescent="0.3">
      <c r="P10435"/>
      <c r="AA10435"/>
    </row>
    <row r="10436" spans="16:27" x14ac:dyDescent="0.3">
      <c r="P10436"/>
      <c r="AA10436"/>
    </row>
    <row r="10437" spans="16:27" x14ac:dyDescent="0.3">
      <c r="P10437"/>
      <c r="AA10437"/>
    </row>
    <row r="10438" spans="16:27" x14ac:dyDescent="0.3">
      <c r="P10438"/>
      <c r="AA10438"/>
    </row>
    <row r="10439" spans="16:27" x14ac:dyDescent="0.3">
      <c r="P10439"/>
      <c r="AA10439"/>
    </row>
    <row r="10440" spans="16:27" x14ac:dyDescent="0.3">
      <c r="P10440"/>
      <c r="AA10440"/>
    </row>
    <row r="10441" spans="16:27" x14ac:dyDescent="0.3">
      <c r="P10441"/>
      <c r="AA10441"/>
    </row>
    <row r="10442" spans="16:27" x14ac:dyDescent="0.3">
      <c r="P10442"/>
      <c r="AA10442"/>
    </row>
    <row r="10443" spans="16:27" x14ac:dyDescent="0.3">
      <c r="P10443"/>
      <c r="AA10443"/>
    </row>
    <row r="10444" spans="16:27" x14ac:dyDescent="0.3">
      <c r="P10444"/>
      <c r="AA10444"/>
    </row>
    <row r="10445" spans="16:27" x14ac:dyDescent="0.3">
      <c r="P10445"/>
      <c r="AA10445"/>
    </row>
    <row r="10446" spans="16:27" x14ac:dyDescent="0.3">
      <c r="P10446"/>
      <c r="AA10446"/>
    </row>
    <row r="10447" spans="16:27" x14ac:dyDescent="0.3">
      <c r="P10447"/>
      <c r="AA10447"/>
    </row>
    <row r="10448" spans="16:27" x14ac:dyDescent="0.3">
      <c r="P10448"/>
      <c r="AA10448"/>
    </row>
    <row r="10449" spans="16:27" x14ac:dyDescent="0.3">
      <c r="P10449"/>
      <c r="AA10449"/>
    </row>
    <row r="10450" spans="16:27" x14ac:dyDescent="0.3">
      <c r="P10450"/>
      <c r="AA10450"/>
    </row>
    <row r="10451" spans="16:27" x14ac:dyDescent="0.3">
      <c r="P10451"/>
      <c r="AA10451"/>
    </row>
    <row r="10452" spans="16:27" x14ac:dyDescent="0.3">
      <c r="P10452"/>
      <c r="AA10452"/>
    </row>
    <row r="10453" spans="16:27" x14ac:dyDescent="0.3">
      <c r="P10453"/>
      <c r="AA10453"/>
    </row>
    <row r="10454" spans="16:27" x14ac:dyDescent="0.3">
      <c r="P10454"/>
      <c r="AA10454"/>
    </row>
    <row r="10455" spans="16:27" x14ac:dyDescent="0.3">
      <c r="P10455"/>
      <c r="AA10455"/>
    </row>
    <row r="10456" spans="16:27" x14ac:dyDescent="0.3">
      <c r="P10456"/>
      <c r="AA10456"/>
    </row>
    <row r="10457" spans="16:27" x14ac:dyDescent="0.3">
      <c r="P10457"/>
      <c r="AA10457"/>
    </row>
    <row r="10458" spans="16:27" x14ac:dyDescent="0.3">
      <c r="P10458"/>
      <c r="AA10458"/>
    </row>
    <row r="10459" spans="16:27" x14ac:dyDescent="0.3">
      <c r="P10459"/>
      <c r="AA10459"/>
    </row>
    <row r="10460" spans="16:27" x14ac:dyDescent="0.3">
      <c r="P10460"/>
      <c r="AA10460"/>
    </row>
    <row r="10461" spans="16:27" x14ac:dyDescent="0.3">
      <c r="P10461"/>
      <c r="AA10461"/>
    </row>
    <row r="10462" spans="16:27" x14ac:dyDescent="0.3">
      <c r="P10462"/>
      <c r="AA10462"/>
    </row>
    <row r="10463" spans="16:27" x14ac:dyDescent="0.3">
      <c r="P10463"/>
      <c r="AA10463"/>
    </row>
    <row r="10464" spans="16:27" x14ac:dyDescent="0.3">
      <c r="P10464"/>
      <c r="AA10464"/>
    </row>
    <row r="10465" spans="16:27" x14ac:dyDescent="0.3">
      <c r="P10465"/>
      <c r="AA10465"/>
    </row>
    <row r="10466" spans="16:27" x14ac:dyDescent="0.3">
      <c r="P10466"/>
      <c r="AA10466"/>
    </row>
    <row r="10467" spans="16:27" x14ac:dyDescent="0.3">
      <c r="P10467"/>
      <c r="AA10467"/>
    </row>
    <row r="10468" spans="16:27" x14ac:dyDescent="0.3">
      <c r="P10468"/>
      <c r="AA10468"/>
    </row>
    <row r="10469" spans="16:27" x14ac:dyDescent="0.3">
      <c r="P10469"/>
      <c r="AA10469"/>
    </row>
    <row r="10470" spans="16:27" x14ac:dyDescent="0.3">
      <c r="P10470"/>
      <c r="AA10470"/>
    </row>
    <row r="10471" spans="16:27" x14ac:dyDescent="0.3">
      <c r="P10471"/>
      <c r="AA10471"/>
    </row>
    <row r="10472" spans="16:27" x14ac:dyDescent="0.3">
      <c r="P10472"/>
      <c r="AA10472"/>
    </row>
    <row r="10473" spans="16:27" x14ac:dyDescent="0.3">
      <c r="P10473"/>
      <c r="AA10473"/>
    </row>
    <row r="10474" spans="16:27" x14ac:dyDescent="0.3">
      <c r="P10474"/>
      <c r="AA10474"/>
    </row>
    <row r="10475" spans="16:27" x14ac:dyDescent="0.3">
      <c r="P10475"/>
      <c r="AA10475"/>
    </row>
    <row r="10476" spans="16:27" x14ac:dyDescent="0.3">
      <c r="P10476"/>
      <c r="AA10476"/>
    </row>
    <row r="10477" spans="16:27" x14ac:dyDescent="0.3">
      <c r="P10477"/>
      <c r="AA10477"/>
    </row>
    <row r="10478" spans="16:27" x14ac:dyDescent="0.3">
      <c r="P10478"/>
      <c r="AA10478"/>
    </row>
    <row r="10479" spans="16:27" x14ac:dyDescent="0.3">
      <c r="P10479"/>
      <c r="AA10479"/>
    </row>
    <row r="10480" spans="16:27" x14ac:dyDescent="0.3">
      <c r="P10480"/>
      <c r="AA10480"/>
    </row>
    <row r="10481" spans="16:27" x14ac:dyDescent="0.3">
      <c r="P10481"/>
      <c r="AA10481"/>
    </row>
    <row r="10482" spans="16:27" x14ac:dyDescent="0.3">
      <c r="P10482"/>
      <c r="AA10482"/>
    </row>
    <row r="10483" spans="16:27" x14ac:dyDescent="0.3">
      <c r="P10483"/>
      <c r="AA10483"/>
    </row>
    <row r="10484" spans="16:27" x14ac:dyDescent="0.3">
      <c r="P10484"/>
      <c r="AA10484"/>
    </row>
    <row r="10485" spans="16:27" x14ac:dyDescent="0.3">
      <c r="P10485"/>
      <c r="AA10485"/>
    </row>
    <row r="10486" spans="16:27" x14ac:dyDescent="0.3">
      <c r="P10486"/>
      <c r="AA10486"/>
    </row>
    <row r="10487" spans="16:27" x14ac:dyDescent="0.3">
      <c r="P10487"/>
      <c r="AA10487"/>
    </row>
    <row r="10488" spans="16:27" x14ac:dyDescent="0.3">
      <c r="P10488"/>
      <c r="AA10488"/>
    </row>
    <row r="10489" spans="16:27" x14ac:dyDescent="0.3">
      <c r="P10489"/>
      <c r="AA10489"/>
    </row>
    <row r="10490" spans="16:27" x14ac:dyDescent="0.3">
      <c r="P10490"/>
      <c r="AA10490"/>
    </row>
    <row r="10491" spans="16:27" x14ac:dyDescent="0.3">
      <c r="P10491"/>
      <c r="AA10491"/>
    </row>
    <row r="10492" spans="16:27" x14ac:dyDescent="0.3">
      <c r="P10492"/>
      <c r="AA10492"/>
    </row>
    <row r="10493" spans="16:27" x14ac:dyDescent="0.3">
      <c r="P10493"/>
      <c r="AA10493"/>
    </row>
    <row r="10494" spans="16:27" x14ac:dyDescent="0.3">
      <c r="P10494"/>
      <c r="AA10494"/>
    </row>
    <row r="10495" spans="16:27" x14ac:dyDescent="0.3">
      <c r="P10495"/>
      <c r="AA10495"/>
    </row>
    <row r="10496" spans="16:27" x14ac:dyDescent="0.3">
      <c r="P10496"/>
      <c r="AA10496"/>
    </row>
    <row r="10497" spans="16:27" x14ac:dyDescent="0.3">
      <c r="P10497"/>
      <c r="AA10497"/>
    </row>
    <row r="10498" spans="16:27" x14ac:dyDescent="0.3">
      <c r="P10498"/>
      <c r="AA10498"/>
    </row>
    <row r="10499" spans="16:27" x14ac:dyDescent="0.3">
      <c r="P10499"/>
      <c r="AA10499"/>
    </row>
    <row r="10500" spans="16:27" x14ac:dyDescent="0.3">
      <c r="P10500"/>
      <c r="AA10500"/>
    </row>
    <row r="10501" spans="16:27" x14ac:dyDescent="0.3">
      <c r="P10501"/>
      <c r="AA10501"/>
    </row>
    <row r="10502" spans="16:27" x14ac:dyDescent="0.3">
      <c r="P10502"/>
      <c r="AA10502"/>
    </row>
    <row r="10503" spans="16:27" x14ac:dyDescent="0.3">
      <c r="P10503"/>
      <c r="AA10503"/>
    </row>
    <row r="10504" spans="16:27" x14ac:dyDescent="0.3">
      <c r="P10504"/>
      <c r="AA10504"/>
    </row>
    <row r="10505" spans="16:27" x14ac:dyDescent="0.3">
      <c r="P10505"/>
      <c r="AA10505"/>
    </row>
    <row r="10506" spans="16:27" x14ac:dyDescent="0.3">
      <c r="P10506"/>
      <c r="AA10506"/>
    </row>
    <row r="10507" spans="16:27" x14ac:dyDescent="0.3">
      <c r="P10507"/>
      <c r="AA10507"/>
    </row>
    <row r="10508" spans="16:27" x14ac:dyDescent="0.3">
      <c r="P10508"/>
      <c r="AA10508"/>
    </row>
    <row r="10509" spans="16:27" x14ac:dyDescent="0.3">
      <c r="P10509"/>
      <c r="AA10509"/>
    </row>
    <row r="10510" spans="16:27" x14ac:dyDescent="0.3">
      <c r="P10510"/>
      <c r="AA10510"/>
    </row>
    <row r="10511" spans="16:27" x14ac:dyDescent="0.3">
      <c r="P10511"/>
      <c r="AA10511"/>
    </row>
    <row r="10512" spans="16:27" x14ac:dyDescent="0.3">
      <c r="P10512"/>
      <c r="AA10512"/>
    </row>
    <row r="10513" spans="16:27" x14ac:dyDescent="0.3">
      <c r="P10513"/>
      <c r="AA10513"/>
    </row>
    <row r="10514" spans="16:27" x14ac:dyDescent="0.3">
      <c r="P10514"/>
      <c r="AA10514"/>
    </row>
    <row r="10515" spans="16:27" x14ac:dyDescent="0.3">
      <c r="P10515"/>
      <c r="AA10515"/>
    </row>
    <row r="10516" spans="16:27" x14ac:dyDescent="0.3">
      <c r="P10516"/>
      <c r="AA10516"/>
    </row>
    <row r="10517" spans="16:27" x14ac:dyDescent="0.3">
      <c r="P10517"/>
      <c r="AA10517"/>
    </row>
    <row r="10518" spans="16:27" x14ac:dyDescent="0.3">
      <c r="P10518"/>
      <c r="AA10518"/>
    </row>
    <row r="10519" spans="16:27" x14ac:dyDescent="0.3">
      <c r="P10519"/>
      <c r="AA10519"/>
    </row>
    <row r="10520" spans="16:27" x14ac:dyDescent="0.3">
      <c r="P10520"/>
      <c r="AA10520"/>
    </row>
    <row r="10521" spans="16:27" x14ac:dyDescent="0.3">
      <c r="P10521"/>
      <c r="AA10521"/>
    </row>
    <row r="10522" spans="16:27" x14ac:dyDescent="0.3">
      <c r="P10522"/>
      <c r="AA10522"/>
    </row>
    <row r="10523" spans="16:27" x14ac:dyDescent="0.3">
      <c r="P10523"/>
      <c r="AA10523"/>
    </row>
    <row r="10524" spans="16:27" x14ac:dyDescent="0.3">
      <c r="P10524"/>
      <c r="AA10524"/>
    </row>
    <row r="10525" spans="16:27" x14ac:dyDescent="0.3">
      <c r="P10525"/>
      <c r="AA10525"/>
    </row>
    <row r="10526" spans="16:27" x14ac:dyDescent="0.3">
      <c r="P10526"/>
      <c r="AA10526"/>
    </row>
    <row r="10527" spans="16:27" x14ac:dyDescent="0.3">
      <c r="P10527"/>
      <c r="AA10527"/>
    </row>
    <row r="10528" spans="16:27" x14ac:dyDescent="0.3">
      <c r="P10528"/>
      <c r="AA10528"/>
    </row>
    <row r="10529" spans="16:27" x14ac:dyDescent="0.3">
      <c r="P10529"/>
      <c r="AA10529"/>
    </row>
    <row r="10530" spans="16:27" x14ac:dyDescent="0.3">
      <c r="P10530"/>
      <c r="AA10530"/>
    </row>
    <row r="10531" spans="16:27" x14ac:dyDescent="0.3">
      <c r="P10531"/>
      <c r="AA10531"/>
    </row>
    <row r="10532" spans="16:27" x14ac:dyDescent="0.3">
      <c r="P10532"/>
      <c r="AA10532"/>
    </row>
    <row r="10533" spans="16:27" x14ac:dyDescent="0.3">
      <c r="P10533"/>
      <c r="AA10533"/>
    </row>
    <row r="10534" spans="16:27" x14ac:dyDescent="0.3">
      <c r="P10534"/>
      <c r="AA10534"/>
    </row>
    <row r="10535" spans="16:27" x14ac:dyDescent="0.3">
      <c r="P10535"/>
      <c r="AA10535"/>
    </row>
    <row r="10536" spans="16:27" x14ac:dyDescent="0.3">
      <c r="P10536"/>
      <c r="AA10536"/>
    </row>
    <row r="10537" spans="16:27" x14ac:dyDescent="0.3">
      <c r="P10537"/>
      <c r="AA10537"/>
    </row>
    <row r="10538" spans="16:27" x14ac:dyDescent="0.3">
      <c r="P10538"/>
      <c r="AA10538"/>
    </row>
    <row r="10539" spans="16:27" x14ac:dyDescent="0.3">
      <c r="P10539"/>
      <c r="AA10539"/>
    </row>
    <row r="10540" spans="16:27" x14ac:dyDescent="0.3">
      <c r="P10540"/>
      <c r="AA10540"/>
    </row>
    <row r="10541" spans="16:27" x14ac:dyDescent="0.3">
      <c r="P10541"/>
      <c r="AA10541"/>
    </row>
    <row r="10542" spans="16:27" x14ac:dyDescent="0.3">
      <c r="P10542"/>
      <c r="AA10542"/>
    </row>
    <row r="10543" spans="16:27" x14ac:dyDescent="0.3">
      <c r="P10543"/>
      <c r="AA10543"/>
    </row>
    <row r="10544" spans="16:27" x14ac:dyDescent="0.3">
      <c r="P10544"/>
      <c r="AA10544"/>
    </row>
    <row r="10545" spans="16:27" x14ac:dyDescent="0.3">
      <c r="P10545"/>
      <c r="AA10545"/>
    </row>
    <row r="10546" spans="16:27" x14ac:dyDescent="0.3">
      <c r="P10546"/>
      <c r="AA10546"/>
    </row>
    <row r="10547" spans="16:27" x14ac:dyDescent="0.3">
      <c r="P10547"/>
      <c r="AA10547"/>
    </row>
    <row r="10548" spans="16:27" x14ac:dyDescent="0.3">
      <c r="P10548"/>
      <c r="AA10548"/>
    </row>
    <row r="10549" spans="16:27" x14ac:dyDescent="0.3">
      <c r="P10549"/>
      <c r="AA10549"/>
    </row>
    <row r="10550" spans="16:27" x14ac:dyDescent="0.3">
      <c r="P10550"/>
      <c r="AA10550"/>
    </row>
    <row r="10551" spans="16:27" x14ac:dyDescent="0.3">
      <c r="P10551"/>
      <c r="AA10551"/>
    </row>
    <row r="10552" spans="16:27" x14ac:dyDescent="0.3">
      <c r="P10552"/>
      <c r="AA10552"/>
    </row>
    <row r="10553" spans="16:27" x14ac:dyDescent="0.3">
      <c r="P10553"/>
      <c r="AA10553"/>
    </row>
    <row r="10554" spans="16:27" x14ac:dyDescent="0.3">
      <c r="P10554"/>
      <c r="AA10554"/>
    </row>
    <row r="10555" spans="16:27" x14ac:dyDescent="0.3">
      <c r="P10555"/>
      <c r="AA10555"/>
    </row>
    <row r="10556" spans="16:27" x14ac:dyDescent="0.3">
      <c r="P10556"/>
      <c r="AA10556"/>
    </row>
    <row r="10557" spans="16:27" x14ac:dyDescent="0.3">
      <c r="P10557"/>
      <c r="AA10557"/>
    </row>
    <row r="10558" spans="16:27" x14ac:dyDescent="0.3">
      <c r="P10558"/>
      <c r="AA10558"/>
    </row>
    <row r="10559" spans="16:27" x14ac:dyDescent="0.3">
      <c r="P10559"/>
      <c r="AA10559"/>
    </row>
    <row r="10560" spans="16:27" x14ac:dyDescent="0.3">
      <c r="P10560"/>
      <c r="AA10560"/>
    </row>
    <row r="10561" spans="16:27" x14ac:dyDescent="0.3">
      <c r="P10561"/>
      <c r="AA10561"/>
    </row>
    <row r="10562" spans="16:27" x14ac:dyDescent="0.3">
      <c r="P10562"/>
      <c r="AA10562"/>
    </row>
    <row r="10563" spans="16:27" x14ac:dyDescent="0.3">
      <c r="P10563"/>
      <c r="AA10563"/>
    </row>
    <row r="10564" spans="16:27" x14ac:dyDescent="0.3">
      <c r="P10564"/>
      <c r="AA10564"/>
    </row>
    <row r="10565" spans="16:27" x14ac:dyDescent="0.3">
      <c r="P10565"/>
      <c r="AA10565"/>
    </row>
    <row r="10566" spans="16:27" x14ac:dyDescent="0.3">
      <c r="P10566"/>
      <c r="AA10566"/>
    </row>
    <row r="10567" spans="16:27" x14ac:dyDescent="0.3">
      <c r="P10567"/>
      <c r="AA10567"/>
    </row>
    <row r="10568" spans="16:27" x14ac:dyDescent="0.3">
      <c r="P10568"/>
      <c r="AA10568"/>
    </row>
    <row r="10569" spans="16:27" x14ac:dyDescent="0.3">
      <c r="P10569"/>
      <c r="AA10569"/>
    </row>
    <row r="10570" spans="16:27" x14ac:dyDescent="0.3">
      <c r="P10570"/>
      <c r="AA10570"/>
    </row>
    <row r="10571" spans="16:27" x14ac:dyDescent="0.3">
      <c r="P10571"/>
      <c r="AA10571"/>
    </row>
    <row r="10572" spans="16:27" x14ac:dyDescent="0.3">
      <c r="P10572"/>
      <c r="AA10572"/>
    </row>
    <row r="10573" spans="16:27" x14ac:dyDescent="0.3">
      <c r="P10573"/>
      <c r="AA10573"/>
    </row>
    <row r="10574" spans="16:27" x14ac:dyDescent="0.3">
      <c r="P10574"/>
      <c r="AA10574"/>
    </row>
    <row r="10575" spans="16:27" x14ac:dyDescent="0.3">
      <c r="P10575"/>
      <c r="AA10575"/>
    </row>
    <row r="10576" spans="16:27" x14ac:dyDescent="0.3">
      <c r="P10576"/>
      <c r="AA10576"/>
    </row>
    <row r="10577" spans="16:27" x14ac:dyDescent="0.3">
      <c r="P10577"/>
      <c r="AA10577"/>
    </row>
    <row r="10578" spans="16:27" x14ac:dyDescent="0.3">
      <c r="P10578"/>
      <c r="AA10578"/>
    </row>
    <row r="10579" spans="16:27" x14ac:dyDescent="0.3">
      <c r="P10579"/>
      <c r="AA10579"/>
    </row>
    <row r="10580" spans="16:27" x14ac:dyDescent="0.3">
      <c r="P10580"/>
      <c r="AA10580"/>
    </row>
    <row r="10581" spans="16:27" x14ac:dyDescent="0.3">
      <c r="P10581"/>
      <c r="AA10581"/>
    </row>
    <row r="10582" spans="16:27" x14ac:dyDescent="0.3">
      <c r="P10582"/>
      <c r="AA10582"/>
    </row>
    <row r="10583" spans="16:27" x14ac:dyDescent="0.3">
      <c r="P10583"/>
      <c r="AA10583"/>
    </row>
    <row r="10584" spans="16:27" x14ac:dyDescent="0.3">
      <c r="P10584"/>
      <c r="AA10584"/>
    </row>
    <row r="10585" spans="16:27" x14ac:dyDescent="0.3">
      <c r="P10585"/>
      <c r="AA10585"/>
    </row>
    <row r="10586" spans="16:27" x14ac:dyDescent="0.3">
      <c r="P10586"/>
      <c r="AA10586"/>
    </row>
    <row r="10587" spans="16:27" x14ac:dyDescent="0.3">
      <c r="P10587"/>
      <c r="AA10587"/>
    </row>
    <row r="10588" spans="16:27" x14ac:dyDescent="0.3">
      <c r="P10588"/>
      <c r="AA10588"/>
    </row>
    <row r="10589" spans="16:27" x14ac:dyDescent="0.3">
      <c r="P10589"/>
      <c r="AA10589"/>
    </row>
    <row r="10590" spans="16:27" x14ac:dyDescent="0.3">
      <c r="P10590"/>
      <c r="AA10590"/>
    </row>
    <row r="10591" spans="16:27" x14ac:dyDescent="0.3">
      <c r="P10591"/>
      <c r="AA10591"/>
    </row>
    <row r="10592" spans="16:27" x14ac:dyDescent="0.3">
      <c r="P10592"/>
      <c r="AA10592"/>
    </row>
    <row r="10593" spans="16:27" x14ac:dyDescent="0.3">
      <c r="P10593"/>
      <c r="AA10593"/>
    </row>
    <row r="10594" spans="16:27" x14ac:dyDescent="0.3">
      <c r="P10594"/>
      <c r="AA10594"/>
    </row>
    <row r="10595" spans="16:27" x14ac:dyDescent="0.3">
      <c r="P10595"/>
      <c r="AA10595"/>
    </row>
    <row r="10596" spans="16:27" x14ac:dyDescent="0.3">
      <c r="P10596"/>
      <c r="AA10596"/>
    </row>
    <row r="10597" spans="16:27" x14ac:dyDescent="0.3">
      <c r="P10597"/>
      <c r="AA10597"/>
    </row>
    <row r="10598" spans="16:27" x14ac:dyDescent="0.3">
      <c r="P10598"/>
      <c r="AA10598"/>
    </row>
    <row r="10599" spans="16:27" x14ac:dyDescent="0.3">
      <c r="P10599"/>
      <c r="AA10599"/>
    </row>
    <row r="10600" spans="16:27" x14ac:dyDescent="0.3">
      <c r="P10600"/>
      <c r="AA10600"/>
    </row>
    <row r="10601" spans="16:27" x14ac:dyDescent="0.3">
      <c r="P10601"/>
      <c r="AA10601"/>
    </row>
    <row r="10602" spans="16:27" x14ac:dyDescent="0.3">
      <c r="P10602"/>
      <c r="AA10602"/>
    </row>
    <row r="10603" spans="16:27" x14ac:dyDescent="0.3">
      <c r="P10603"/>
      <c r="AA10603"/>
    </row>
    <row r="10604" spans="16:27" x14ac:dyDescent="0.3">
      <c r="P10604"/>
      <c r="AA10604"/>
    </row>
    <row r="10605" spans="16:27" x14ac:dyDescent="0.3">
      <c r="P10605"/>
      <c r="AA10605"/>
    </row>
    <row r="10606" spans="16:27" x14ac:dyDescent="0.3">
      <c r="P10606"/>
      <c r="AA10606"/>
    </row>
    <row r="10607" spans="16:27" x14ac:dyDescent="0.3">
      <c r="P10607"/>
      <c r="AA10607"/>
    </row>
    <row r="10608" spans="16:27" x14ac:dyDescent="0.3">
      <c r="P10608"/>
      <c r="AA10608"/>
    </row>
    <row r="10609" spans="16:27" x14ac:dyDescent="0.3">
      <c r="P10609"/>
      <c r="AA10609"/>
    </row>
    <row r="10610" spans="16:27" x14ac:dyDescent="0.3">
      <c r="P10610"/>
      <c r="AA10610"/>
    </row>
    <row r="10611" spans="16:27" x14ac:dyDescent="0.3">
      <c r="P10611"/>
      <c r="AA10611"/>
    </row>
    <row r="10612" spans="16:27" x14ac:dyDescent="0.3">
      <c r="P10612"/>
      <c r="AA10612"/>
    </row>
    <row r="10613" spans="16:27" x14ac:dyDescent="0.3">
      <c r="P10613"/>
      <c r="AA10613"/>
    </row>
    <row r="10614" spans="16:27" x14ac:dyDescent="0.3">
      <c r="P10614"/>
      <c r="AA10614"/>
    </row>
    <row r="10615" spans="16:27" x14ac:dyDescent="0.3">
      <c r="P10615"/>
      <c r="AA10615"/>
    </row>
    <row r="10616" spans="16:27" x14ac:dyDescent="0.3">
      <c r="P10616"/>
      <c r="AA10616"/>
    </row>
    <row r="10617" spans="16:27" x14ac:dyDescent="0.3">
      <c r="P10617"/>
      <c r="AA10617"/>
    </row>
    <row r="10618" spans="16:27" x14ac:dyDescent="0.3">
      <c r="P10618"/>
      <c r="AA10618"/>
    </row>
    <row r="10619" spans="16:27" x14ac:dyDescent="0.3">
      <c r="P10619"/>
      <c r="AA10619"/>
    </row>
    <row r="10620" spans="16:27" x14ac:dyDescent="0.3">
      <c r="P10620"/>
      <c r="AA10620"/>
    </row>
    <row r="10621" spans="16:27" x14ac:dyDescent="0.3">
      <c r="P10621"/>
      <c r="AA10621"/>
    </row>
    <row r="10622" spans="16:27" x14ac:dyDescent="0.3">
      <c r="P10622"/>
      <c r="AA10622"/>
    </row>
    <row r="10623" spans="16:27" x14ac:dyDescent="0.3">
      <c r="P10623"/>
      <c r="AA10623"/>
    </row>
    <row r="10624" spans="16:27" x14ac:dyDescent="0.3">
      <c r="P10624"/>
      <c r="AA10624"/>
    </row>
    <row r="10625" spans="16:27" x14ac:dyDescent="0.3">
      <c r="P10625"/>
      <c r="AA10625"/>
    </row>
    <row r="10626" spans="16:27" x14ac:dyDescent="0.3">
      <c r="P10626"/>
      <c r="AA10626"/>
    </row>
    <row r="10627" spans="16:27" x14ac:dyDescent="0.3">
      <c r="P10627"/>
      <c r="AA10627"/>
    </row>
    <row r="10628" spans="16:27" x14ac:dyDescent="0.3">
      <c r="P10628"/>
      <c r="AA10628"/>
    </row>
    <row r="10629" spans="16:27" x14ac:dyDescent="0.3">
      <c r="P10629"/>
      <c r="AA10629"/>
    </row>
    <row r="10630" spans="16:27" x14ac:dyDescent="0.3">
      <c r="P10630"/>
      <c r="AA10630"/>
    </row>
    <row r="10631" spans="16:27" x14ac:dyDescent="0.3">
      <c r="P10631"/>
      <c r="AA10631"/>
    </row>
    <row r="10632" spans="16:27" x14ac:dyDescent="0.3">
      <c r="P10632"/>
      <c r="AA10632"/>
    </row>
    <row r="10633" spans="16:27" x14ac:dyDescent="0.3">
      <c r="P10633"/>
      <c r="AA10633"/>
    </row>
    <row r="10634" spans="16:27" x14ac:dyDescent="0.3">
      <c r="P10634"/>
      <c r="AA10634"/>
    </row>
    <row r="10635" spans="16:27" x14ac:dyDescent="0.3">
      <c r="P10635"/>
      <c r="AA10635"/>
    </row>
    <row r="10636" spans="16:27" x14ac:dyDescent="0.3">
      <c r="P10636"/>
      <c r="AA10636"/>
    </row>
    <row r="10637" spans="16:27" x14ac:dyDescent="0.3">
      <c r="P10637"/>
      <c r="AA10637"/>
    </row>
    <row r="10638" spans="16:27" x14ac:dyDescent="0.3">
      <c r="P10638"/>
      <c r="AA10638"/>
    </row>
    <row r="10639" spans="16:27" x14ac:dyDescent="0.3">
      <c r="P10639"/>
      <c r="AA10639"/>
    </row>
    <row r="10640" spans="16:27" x14ac:dyDescent="0.3">
      <c r="P10640"/>
      <c r="AA10640"/>
    </row>
    <row r="10641" spans="16:27" x14ac:dyDescent="0.3">
      <c r="P10641"/>
      <c r="AA10641"/>
    </row>
    <row r="10642" spans="16:27" x14ac:dyDescent="0.3">
      <c r="P10642"/>
      <c r="AA10642"/>
    </row>
    <row r="10643" spans="16:27" x14ac:dyDescent="0.3">
      <c r="P10643"/>
      <c r="AA10643"/>
    </row>
    <row r="10644" spans="16:27" x14ac:dyDescent="0.3">
      <c r="P10644"/>
      <c r="AA10644"/>
    </row>
    <row r="10645" spans="16:27" x14ac:dyDescent="0.3">
      <c r="P10645"/>
      <c r="AA10645"/>
    </row>
    <row r="10646" spans="16:27" x14ac:dyDescent="0.3">
      <c r="P10646"/>
      <c r="AA10646"/>
    </row>
    <row r="10647" spans="16:27" x14ac:dyDescent="0.3">
      <c r="P10647"/>
      <c r="AA10647"/>
    </row>
    <row r="10648" spans="16:27" x14ac:dyDescent="0.3">
      <c r="P10648"/>
      <c r="AA10648"/>
    </row>
    <row r="10649" spans="16:27" x14ac:dyDescent="0.3">
      <c r="P10649"/>
      <c r="AA10649"/>
    </row>
    <row r="10650" spans="16:27" x14ac:dyDescent="0.3">
      <c r="P10650"/>
      <c r="AA10650"/>
    </row>
    <row r="10651" spans="16:27" x14ac:dyDescent="0.3">
      <c r="P10651"/>
      <c r="AA10651"/>
    </row>
    <row r="10652" spans="16:27" x14ac:dyDescent="0.3">
      <c r="P10652"/>
      <c r="AA10652"/>
    </row>
    <row r="10653" spans="16:27" x14ac:dyDescent="0.3">
      <c r="P10653"/>
      <c r="AA10653"/>
    </row>
    <row r="10654" spans="16:27" x14ac:dyDescent="0.3">
      <c r="P10654"/>
      <c r="AA10654"/>
    </row>
    <row r="10655" spans="16:27" x14ac:dyDescent="0.3">
      <c r="P10655"/>
      <c r="AA10655"/>
    </row>
    <row r="10656" spans="16:27" x14ac:dyDescent="0.3">
      <c r="P10656"/>
      <c r="AA10656"/>
    </row>
    <row r="10657" spans="16:27" x14ac:dyDescent="0.3">
      <c r="P10657"/>
      <c r="AA10657"/>
    </row>
    <row r="10658" spans="16:27" x14ac:dyDescent="0.3">
      <c r="P10658"/>
      <c r="AA10658"/>
    </row>
    <row r="10659" spans="16:27" x14ac:dyDescent="0.3">
      <c r="P10659"/>
      <c r="AA10659"/>
    </row>
    <row r="10660" spans="16:27" x14ac:dyDescent="0.3">
      <c r="P10660"/>
      <c r="AA10660"/>
    </row>
    <row r="10661" spans="16:27" x14ac:dyDescent="0.3">
      <c r="P10661"/>
      <c r="AA10661"/>
    </row>
    <row r="10662" spans="16:27" x14ac:dyDescent="0.3">
      <c r="P10662"/>
      <c r="AA10662"/>
    </row>
    <row r="10663" spans="16:27" x14ac:dyDescent="0.3">
      <c r="P10663"/>
      <c r="AA10663"/>
    </row>
    <row r="10664" spans="16:27" x14ac:dyDescent="0.3">
      <c r="P10664"/>
      <c r="AA10664"/>
    </row>
    <row r="10665" spans="16:27" x14ac:dyDescent="0.3">
      <c r="P10665"/>
      <c r="AA10665"/>
    </row>
    <row r="10666" spans="16:27" x14ac:dyDescent="0.3">
      <c r="P10666"/>
      <c r="AA10666"/>
    </row>
    <row r="10667" spans="16:27" x14ac:dyDescent="0.3">
      <c r="P10667"/>
      <c r="AA10667"/>
    </row>
    <row r="10668" spans="16:27" x14ac:dyDescent="0.3">
      <c r="P10668"/>
      <c r="AA10668"/>
    </row>
    <row r="10669" spans="16:27" x14ac:dyDescent="0.3">
      <c r="P10669"/>
      <c r="AA10669"/>
    </row>
    <row r="10670" spans="16:27" x14ac:dyDescent="0.3">
      <c r="P10670"/>
      <c r="AA10670"/>
    </row>
    <row r="10671" spans="16:27" x14ac:dyDescent="0.3">
      <c r="P10671"/>
      <c r="AA10671"/>
    </row>
    <row r="10672" spans="16:27" x14ac:dyDescent="0.3">
      <c r="P10672"/>
      <c r="AA10672"/>
    </row>
    <row r="10673" spans="16:27" x14ac:dyDescent="0.3">
      <c r="P10673"/>
      <c r="AA10673"/>
    </row>
    <row r="10674" spans="16:27" x14ac:dyDescent="0.3">
      <c r="P10674"/>
      <c r="AA10674"/>
    </row>
    <row r="10675" spans="16:27" x14ac:dyDescent="0.3">
      <c r="P10675"/>
      <c r="AA10675"/>
    </row>
    <row r="10676" spans="16:27" x14ac:dyDescent="0.3">
      <c r="P10676"/>
      <c r="AA10676"/>
    </row>
    <row r="10677" spans="16:27" x14ac:dyDescent="0.3">
      <c r="P10677"/>
      <c r="AA10677"/>
    </row>
    <row r="10678" spans="16:27" x14ac:dyDescent="0.3">
      <c r="P10678"/>
      <c r="AA10678"/>
    </row>
    <row r="10679" spans="16:27" x14ac:dyDescent="0.3">
      <c r="P10679"/>
      <c r="AA10679"/>
    </row>
    <row r="10680" spans="16:27" x14ac:dyDescent="0.3">
      <c r="P10680"/>
      <c r="AA10680"/>
    </row>
    <row r="10681" spans="16:27" x14ac:dyDescent="0.3">
      <c r="P10681"/>
      <c r="AA10681"/>
    </row>
    <row r="10682" spans="16:27" x14ac:dyDescent="0.3">
      <c r="P10682"/>
      <c r="AA10682"/>
    </row>
    <row r="10683" spans="16:27" x14ac:dyDescent="0.3">
      <c r="P10683"/>
      <c r="AA10683"/>
    </row>
    <row r="10684" spans="16:27" x14ac:dyDescent="0.3">
      <c r="P10684"/>
      <c r="AA10684"/>
    </row>
    <row r="10685" spans="16:27" x14ac:dyDescent="0.3">
      <c r="P10685"/>
      <c r="AA10685"/>
    </row>
    <row r="10686" spans="16:27" x14ac:dyDescent="0.3">
      <c r="P10686"/>
      <c r="AA10686"/>
    </row>
    <row r="10687" spans="16:27" x14ac:dyDescent="0.3">
      <c r="P10687"/>
      <c r="AA10687"/>
    </row>
    <row r="10688" spans="16:27" x14ac:dyDescent="0.3">
      <c r="P10688"/>
      <c r="AA10688"/>
    </row>
    <row r="10689" spans="16:27" x14ac:dyDescent="0.3">
      <c r="P10689"/>
      <c r="AA10689"/>
    </row>
    <row r="10690" spans="16:27" x14ac:dyDescent="0.3">
      <c r="P10690"/>
      <c r="AA10690"/>
    </row>
    <row r="10691" spans="16:27" x14ac:dyDescent="0.3">
      <c r="P10691"/>
      <c r="AA10691"/>
    </row>
    <row r="10692" spans="16:27" x14ac:dyDescent="0.3">
      <c r="P10692"/>
      <c r="AA10692"/>
    </row>
    <row r="10693" spans="16:27" x14ac:dyDescent="0.3">
      <c r="P10693"/>
      <c r="AA10693"/>
    </row>
    <row r="10694" spans="16:27" x14ac:dyDescent="0.3">
      <c r="P10694"/>
      <c r="AA10694"/>
    </row>
    <row r="10695" spans="16:27" x14ac:dyDescent="0.3">
      <c r="P10695"/>
      <c r="AA10695"/>
    </row>
    <row r="10696" spans="16:27" x14ac:dyDescent="0.3">
      <c r="P10696"/>
      <c r="AA10696"/>
    </row>
    <row r="10697" spans="16:27" x14ac:dyDescent="0.3">
      <c r="P10697"/>
      <c r="AA10697"/>
    </row>
    <row r="10698" spans="16:27" x14ac:dyDescent="0.3">
      <c r="P10698"/>
      <c r="AA10698"/>
    </row>
    <row r="10699" spans="16:27" x14ac:dyDescent="0.3">
      <c r="P10699"/>
      <c r="AA10699"/>
    </row>
    <row r="10700" spans="16:27" x14ac:dyDescent="0.3">
      <c r="P10700"/>
      <c r="AA10700"/>
    </row>
    <row r="10701" spans="16:27" x14ac:dyDescent="0.3">
      <c r="P10701"/>
      <c r="AA10701"/>
    </row>
    <row r="10702" spans="16:27" x14ac:dyDescent="0.3">
      <c r="P10702"/>
      <c r="AA10702"/>
    </row>
    <row r="10703" spans="16:27" x14ac:dyDescent="0.3">
      <c r="P10703"/>
      <c r="AA10703"/>
    </row>
    <row r="10704" spans="16:27" x14ac:dyDescent="0.3">
      <c r="P10704"/>
      <c r="AA10704"/>
    </row>
    <row r="10705" spans="16:27" x14ac:dyDescent="0.3">
      <c r="P10705"/>
      <c r="AA10705"/>
    </row>
    <row r="10706" spans="16:27" x14ac:dyDescent="0.3">
      <c r="P10706"/>
      <c r="AA10706"/>
    </row>
    <row r="10707" spans="16:27" x14ac:dyDescent="0.3">
      <c r="P10707"/>
      <c r="AA10707"/>
    </row>
    <row r="10708" spans="16:27" x14ac:dyDescent="0.3">
      <c r="P10708"/>
      <c r="AA10708"/>
    </row>
    <row r="10709" spans="16:27" x14ac:dyDescent="0.3">
      <c r="P10709"/>
      <c r="AA10709"/>
    </row>
    <row r="10710" spans="16:27" x14ac:dyDescent="0.3">
      <c r="P10710"/>
      <c r="AA10710"/>
    </row>
    <row r="10711" spans="16:27" x14ac:dyDescent="0.3">
      <c r="P10711"/>
      <c r="AA10711"/>
    </row>
    <row r="10712" spans="16:27" x14ac:dyDescent="0.3">
      <c r="P10712"/>
      <c r="AA10712"/>
    </row>
    <row r="10713" spans="16:27" x14ac:dyDescent="0.3">
      <c r="P10713"/>
      <c r="AA10713"/>
    </row>
    <row r="10714" spans="16:27" x14ac:dyDescent="0.3">
      <c r="P10714"/>
      <c r="AA10714"/>
    </row>
    <row r="10715" spans="16:27" x14ac:dyDescent="0.3">
      <c r="P10715"/>
      <c r="AA10715"/>
    </row>
    <row r="10716" spans="16:27" x14ac:dyDescent="0.3">
      <c r="P10716"/>
      <c r="AA10716"/>
    </row>
    <row r="10717" spans="16:27" x14ac:dyDescent="0.3">
      <c r="P10717"/>
      <c r="AA10717"/>
    </row>
    <row r="10718" spans="16:27" x14ac:dyDescent="0.3">
      <c r="P10718"/>
      <c r="AA10718"/>
    </row>
    <row r="10719" spans="16:27" x14ac:dyDescent="0.3">
      <c r="P10719"/>
      <c r="AA10719"/>
    </row>
    <row r="10720" spans="16:27" x14ac:dyDescent="0.3">
      <c r="P10720"/>
      <c r="AA10720"/>
    </row>
    <row r="10721" spans="16:27" x14ac:dyDescent="0.3">
      <c r="P10721"/>
      <c r="AA10721"/>
    </row>
    <row r="10722" spans="16:27" x14ac:dyDescent="0.3">
      <c r="P10722"/>
      <c r="AA10722"/>
    </row>
    <row r="10723" spans="16:27" x14ac:dyDescent="0.3">
      <c r="P10723"/>
      <c r="AA10723"/>
    </row>
    <row r="10724" spans="16:27" x14ac:dyDescent="0.3">
      <c r="P10724"/>
      <c r="AA10724"/>
    </row>
    <row r="10725" spans="16:27" x14ac:dyDescent="0.3">
      <c r="P10725"/>
      <c r="AA10725"/>
    </row>
    <row r="10726" spans="16:27" x14ac:dyDescent="0.3">
      <c r="P10726"/>
      <c r="AA10726"/>
    </row>
    <row r="10727" spans="16:27" x14ac:dyDescent="0.3">
      <c r="P10727"/>
      <c r="AA10727"/>
    </row>
    <row r="10728" spans="16:27" x14ac:dyDescent="0.3">
      <c r="P10728"/>
      <c r="AA10728"/>
    </row>
    <row r="10729" spans="16:27" x14ac:dyDescent="0.3">
      <c r="P10729"/>
      <c r="AA10729"/>
    </row>
    <row r="10730" spans="16:27" x14ac:dyDescent="0.3">
      <c r="P10730"/>
      <c r="AA10730"/>
    </row>
    <row r="10731" spans="16:27" x14ac:dyDescent="0.3">
      <c r="P10731"/>
      <c r="AA10731"/>
    </row>
    <row r="10732" spans="16:27" x14ac:dyDescent="0.3">
      <c r="P10732"/>
      <c r="AA10732"/>
    </row>
    <row r="10733" spans="16:27" x14ac:dyDescent="0.3">
      <c r="P10733"/>
      <c r="AA10733"/>
    </row>
    <row r="10734" spans="16:27" x14ac:dyDescent="0.3">
      <c r="P10734"/>
      <c r="AA10734"/>
    </row>
    <row r="10735" spans="16:27" x14ac:dyDescent="0.3">
      <c r="P10735"/>
      <c r="AA10735"/>
    </row>
    <row r="10736" spans="16:27" x14ac:dyDescent="0.3">
      <c r="P10736"/>
      <c r="AA10736"/>
    </row>
    <row r="10737" spans="16:27" x14ac:dyDescent="0.3">
      <c r="P10737"/>
      <c r="AA10737"/>
    </row>
    <row r="10738" spans="16:27" x14ac:dyDescent="0.3">
      <c r="P10738"/>
      <c r="AA10738"/>
    </row>
    <row r="10739" spans="16:27" x14ac:dyDescent="0.3">
      <c r="P10739"/>
      <c r="AA10739"/>
    </row>
    <row r="10740" spans="16:27" x14ac:dyDescent="0.3">
      <c r="P10740"/>
      <c r="AA10740"/>
    </row>
    <row r="10741" spans="16:27" x14ac:dyDescent="0.3">
      <c r="P10741"/>
      <c r="AA10741"/>
    </row>
    <row r="10742" spans="16:27" x14ac:dyDescent="0.3">
      <c r="P10742"/>
      <c r="AA10742"/>
    </row>
    <row r="10743" spans="16:27" x14ac:dyDescent="0.3">
      <c r="P10743"/>
      <c r="AA10743"/>
    </row>
    <row r="10744" spans="16:27" x14ac:dyDescent="0.3">
      <c r="P10744"/>
      <c r="AA10744"/>
    </row>
    <row r="10745" spans="16:27" x14ac:dyDescent="0.3">
      <c r="P10745"/>
      <c r="AA10745"/>
    </row>
    <row r="10746" spans="16:27" x14ac:dyDescent="0.3">
      <c r="P10746"/>
      <c r="AA10746"/>
    </row>
    <row r="10747" spans="16:27" x14ac:dyDescent="0.3">
      <c r="P10747"/>
      <c r="AA10747"/>
    </row>
    <row r="10748" spans="16:27" x14ac:dyDescent="0.3">
      <c r="P10748"/>
      <c r="AA10748"/>
    </row>
    <row r="10749" spans="16:27" x14ac:dyDescent="0.3">
      <c r="P10749"/>
      <c r="AA10749"/>
    </row>
    <row r="10750" spans="16:27" x14ac:dyDescent="0.3">
      <c r="P10750"/>
      <c r="AA10750"/>
    </row>
    <row r="10751" spans="16:27" x14ac:dyDescent="0.3">
      <c r="P10751"/>
      <c r="AA10751"/>
    </row>
    <row r="10752" spans="16:27" x14ac:dyDescent="0.3">
      <c r="P10752"/>
      <c r="AA10752"/>
    </row>
    <row r="10753" spans="16:27" x14ac:dyDescent="0.3">
      <c r="P10753"/>
      <c r="AA10753"/>
    </row>
    <row r="10754" spans="16:27" x14ac:dyDescent="0.3">
      <c r="P10754"/>
      <c r="AA10754"/>
    </row>
    <row r="10755" spans="16:27" x14ac:dyDescent="0.3">
      <c r="P10755"/>
      <c r="AA10755"/>
    </row>
    <row r="10756" spans="16:27" x14ac:dyDescent="0.3">
      <c r="P10756"/>
      <c r="AA10756"/>
    </row>
    <row r="10757" spans="16:27" x14ac:dyDescent="0.3">
      <c r="P10757"/>
      <c r="AA10757"/>
    </row>
    <row r="10758" spans="16:27" x14ac:dyDescent="0.3">
      <c r="P10758"/>
      <c r="AA10758"/>
    </row>
    <row r="10759" spans="16:27" x14ac:dyDescent="0.3">
      <c r="P10759"/>
      <c r="AA10759"/>
    </row>
    <row r="10760" spans="16:27" x14ac:dyDescent="0.3">
      <c r="P10760"/>
      <c r="AA10760"/>
    </row>
    <row r="10761" spans="16:27" x14ac:dyDescent="0.3">
      <c r="P10761"/>
      <c r="AA10761"/>
    </row>
    <row r="10762" spans="16:27" x14ac:dyDescent="0.3">
      <c r="P10762"/>
      <c r="AA10762"/>
    </row>
    <row r="10763" spans="16:27" x14ac:dyDescent="0.3">
      <c r="P10763"/>
      <c r="AA10763"/>
    </row>
    <row r="10764" spans="16:27" x14ac:dyDescent="0.3">
      <c r="P10764"/>
      <c r="AA10764"/>
    </row>
    <row r="10765" spans="16:27" x14ac:dyDescent="0.3">
      <c r="P10765"/>
      <c r="AA10765"/>
    </row>
    <row r="10766" spans="16:27" x14ac:dyDescent="0.3">
      <c r="P10766"/>
      <c r="AA10766"/>
    </row>
    <row r="10767" spans="16:27" x14ac:dyDescent="0.3">
      <c r="P10767"/>
      <c r="AA10767"/>
    </row>
    <row r="10768" spans="16:27" x14ac:dyDescent="0.3">
      <c r="P10768"/>
      <c r="AA10768"/>
    </row>
    <row r="10769" spans="16:27" x14ac:dyDescent="0.3">
      <c r="P10769"/>
      <c r="AA10769"/>
    </row>
    <row r="10770" spans="16:27" x14ac:dyDescent="0.3">
      <c r="P10770"/>
      <c r="AA10770"/>
    </row>
    <row r="10771" spans="16:27" x14ac:dyDescent="0.3">
      <c r="P10771"/>
      <c r="AA10771"/>
    </row>
    <row r="10772" spans="16:27" x14ac:dyDescent="0.3">
      <c r="P10772"/>
      <c r="AA10772"/>
    </row>
    <row r="10773" spans="16:27" x14ac:dyDescent="0.3">
      <c r="P10773"/>
      <c r="AA10773"/>
    </row>
    <row r="10774" spans="16:27" x14ac:dyDescent="0.3">
      <c r="P10774"/>
      <c r="AA10774"/>
    </row>
    <row r="10775" spans="16:27" x14ac:dyDescent="0.3">
      <c r="P10775"/>
      <c r="AA10775"/>
    </row>
    <row r="10776" spans="16:27" x14ac:dyDescent="0.3">
      <c r="P10776"/>
      <c r="AA10776"/>
    </row>
    <row r="10777" spans="16:27" x14ac:dyDescent="0.3">
      <c r="P10777"/>
      <c r="AA10777"/>
    </row>
    <row r="10778" spans="16:27" x14ac:dyDescent="0.3">
      <c r="P10778"/>
      <c r="AA10778"/>
    </row>
    <row r="10779" spans="16:27" x14ac:dyDescent="0.3">
      <c r="P10779"/>
      <c r="AA10779"/>
    </row>
    <row r="10780" spans="16:27" x14ac:dyDescent="0.3">
      <c r="P10780"/>
      <c r="AA10780"/>
    </row>
    <row r="10781" spans="16:27" x14ac:dyDescent="0.3">
      <c r="P10781"/>
      <c r="AA10781"/>
    </row>
    <row r="10782" spans="16:27" x14ac:dyDescent="0.3">
      <c r="P10782"/>
      <c r="AA10782"/>
    </row>
    <row r="10783" spans="16:27" x14ac:dyDescent="0.3">
      <c r="P10783"/>
      <c r="AA10783"/>
    </row>
    <row r="10784" spans="16:27" x14ac:dyDescent="0.3">
      <c r="P10784"/>
      <c r="AA10784"/>
    </row>
    <row r="10785" spans="16:27" x14ac:dyDescent="0.3">
      <c r="P10785"/>
      <c r="AA10785"/>
    </row>
    <row r="10786" spans="16:27" x14ac:dyDescent="0.3">
      <c r="P10786"/>
      <c r="AA10786"/>
    </row>
    <row r="10787" spans="16:27" x14ac:dyDescent="0.3">
      <c r="P10787"/>
      <c r="AA10787"/>
    </row>
    <row r="10788" spans="16:27" x14ac:dyDescent="0.3">
      <c r="P10788"/>
      <c r="AA10788"/>
    </row>
    <row r="10789" spans="16:27" x14ac:dyDescent="0.3">
      <c r="P10789"/>
      <c r="AA10789"/>
    </row>
    <row r="10790" spans="16:27" x14ac:dyDescent="0.3">
      <c r="P10790"/>
      <c r="AA10790"/>
    </row>
    <row r="10791" spans="16:27" x14ac:dyDescent="0.3">
      <c r="P10791"/>
      <c r="AA10791"/>
    </row>
    <row r="10792" spans="16:27" x14ac:dyDescent="0.3">
      <c r="P10792"/>
      <c r="AA10792"/>
    </row>
    <row r="10793" spans="16:27" x14ac:dyDescent="0.3">
      <c r="P10793"/>
      <c r="AA10793"/>
    </row>
    <row r="10794" spans="16:27" x14ac:dyDescent="0.3">
      <c r="P10794"/>
      <c r="AA10794"/>
    </row>
    <row r="10795" spans="16:27" x14ac:dyDescent="0.3">
      <c r="P10795"/>
      <c r="AA10795"/>
    </row>
    <row r="10796" spans="16:27" x14ac:dyDescent="0.3">
      <c r="P10796"/>
      <c r="AA10796"/>
    </row>
    <row r="10797" spans="16:27" x14ac:dyDescent="0.3">
      <c r="P10797"/>
      <c r="AA10797"/>
    </row>
    <row r="10798" spans="16:27" x14ac:dyDescent="0.3">
      <c r="P10798"/>
      <c r="AA10798"/>
    </row>
    <row r="10799" spans="16:27" x14ac:dyDescent="0.3">
      <c r="P10799"/>
      <c r="AA10799"/>
    </row>
    <row r="10800" spans="16:27" x14ac:dyDescent="0.3">
      <c r="P10800"/>
      <c r="AA10800"/>
    </row>
    <row r="10801" spans="16:27" x14ac:dyDescent="0.3">
      <c r="P10801"/>
      <c r="AA10801"/>
    </row>
    <row r="10802" spans="16:27" x14ac:dyDescent="0.3">
      <c r="P10802"/>
      <c r="AA10802"/>
    </row>
    <row r="10803" spans="16:27" x14ac:dyDescent="0.3">
      <c r="P10803"/>
      <c r="AA10803"/>
    </row>
    <row r="10804" spans="16:27" x14ac:dyDescent="0.3">
      <c r="P10804"/>
      <c r="AA10804"/>
    </row>
    <row r="10805" spans="16:27" x14ac:dyDescent="0.3">
      <c r="P10805"/>
      <c r="AA10805"/>
    </row>
    <row r="10806" spans="16:27" x14ac:dyDescent="0.3">
      <c r="P10806"/>
      <c r="AA10806"/>
    </row>
    <row r="10807" spans="16:27" x14ac:dyDescent="0.3">
      <c r="P10807"/>
      <c r="AA10807"/>
    </row>
    <row r="10808" spans="16:27" x14ac:dyDescent="0.3">
      <c r="P10808"/>
      <c r="AA10808"/>
    </row>
    <row r="10809" spans="16:27" x14ac:dyDescent="0.3">
      <c r="P10809"/>
      <c r="AA10809"/>
    </row>
    <row r="10810" spans="16:27" x14ac:dyDescent="0.3">
      <c r="P10810"/>
      <c r="AA10810"/>
    </row>
    <row r="10811" spans="16:27" x14ac:dyDescent="0.3">
      <c r="P10811"/>
      <c r="AA10811"/>
    </row>
    <row r="10812" spans="16:27" x14ac:dyDescent="0.3">
      <c r="P10812"/>
      <c r="AA10812"/>
    </row>
    <row r="10813" spans="16:27" x14ac:dyDescent="0.3">
      <c r="P10813"/>
      <c r="AA10813"/>
    </row>
    <row r="10814" spans="16:27" x14ac:dyDescent="0.3">
      <c r="P10814"/>
      <c r="AA10814"/>
    </row>
    <row r="10815" spans="16:27" x14ac:dyDescent="0.3">
      <c r="P10815"/>
      <c r="AA10815"/>
    </row>
    <row r="10816" spans="16:27" x14ac:dyDescent="0.3">
      <c r="P10816"/>
      <c r="AA10816"/>
    </row>
    <row r="10817" spans="16:27" x14ac:dyDescent="0.3">
      <c r="P10817"/>
      <c r="AA10817"/>
    </row>
    <row r="10818" spans="16:27" x14ac:dyDescent="0.3">
      <c r="P10818"/>
      <c r="AA10818"/>
    </row>
    <row r="10819" spans="16:27" x14ac:dyDescent="0.3">
      <c r="P10819"/>
      <c r="AA10819"/>
    </row>
    <row r="10820" spans="16:27" x14ac:dyDescent="0.3">
      <c r="P10820"/>
      <c r="AA10820"/>
    </row>
    <row r="10821" spans="16:27" x14ac:dyDescent="0.3">
      <c r="P10821"/>
      <c r="AA10821"/>
    </row>
    <row r="10822" spans="16:27" x14ac:dyDescent="0.3">
      <c r="P10822"/>
      <c r="AA10822"/>
    </row>
    <row r="10823" spans="16:27" x14ac:dyDescent="0.3">
      <c r="P10823"/>
      <c r="AA10823"/>
    </row>
    <row r="10824" spans="16:27" x14ac:dyDescent="0.3">
      <c r="P10824"/>
      <c r="AA10824"/>
    </row>
    <row r="10825" spans="16:27" x14ac:dyDescent="0.3">
      <c r="P10825"/>
      <c r="AA10825"/>
    </row>
    <row r="10826" spans="16:27" x14ac:dyDescent="0.3">
      <c r="P10826"/>
      <c r="AA10826"/>
    </row>
    <row r="10827" spans="16:27" x14ac:dyDescent="0.3">
      <c r="P10827"/>
      <c r="AA10827"/>
    </row>
    <row r="10828" spans="16:27" x14ac:dyDescent="0.3">
      <c r="P10828"/>
      <c r="AA10828"/>
    </row>
    <row r="10829" spans="16:27" x14ac:dyDescent="0.3">
      <c r="P10829"/>
      <c r="AA10829"/>
    </row>
    <row r="10830" spans="16:27" x14ac:dyDescent="0.3">
      <c r="P10830"/>
      <c r="AA10830"/>
    </row>
    <row r="10831" spans="16:27" x14ac:dyDescent="0.3">
      <c r="P10831"/>
      <c r="AA10831"/>
    </row>
    <row r="10832" spans="16:27" x14ac:dyDescent="0.3">
      <c r="P10832"/>
      <c r="AA10832"/>
    </row>
    <row r="10833" spans="16:27" x14ac:dyDescent="0.3">
      <c r="P10833"/>
      <c r="AA10833"/>
    </row>
    <row r="10834" spans="16:27" x14ac:dyDescent="0.3">
      <c r="P10834"/>
      <c r="AA10834"/>
    </row>
    <row r="10835" spans="16:27" x14ac:dyDescent="0.3">
      <c r="P10835"/>
      <c r="AA10835"/>
    </row>
    <row r="10836" spans="16:27" x14ac:dyDescent="0.3">
      <c r="P10836"/>
      <c r="AA10836"/>
    </row>
    <row r="10837" spans="16:27" x14ac:dyDescent="0.3">
      <c r="P10837"/>
      <c r="AA10837"/>
    </row>
    <row r="10838" spans="16:27" x14ac:dyDescent="0.3">
      <c r="P10838"/>
      <c r="AA10838"/>
    </row>
    <row r="10839" spans="16:27" x14ac:dyDescent="0.3">
      <c r="P10839"/>
      <c r="AA10839"/>
    </row>
    <row r="10840" spans="16:27" x14ac:dyDescent="0.3">
      <c r="P10840"/>
      <c r="AA10840"/>
    </row>
    <row r="10841" spans="16:27" x14ac:dyDescent="0.3">
      <c r="P10841"/>
      <c r="AA10841"/>
    </row>
    <row r="10842" spans="16:27" x14ac:dyDescent="0.3">
      <c r="P10842"/>
      <c r="AA10842"/>
    </row>
    <row r="10843" spans="16:27" x14ac:dyDescent="0.3">
      <c r="P10843"/>
      <c r="AA10843"/>
    </row>
    <row r="10844" spans="16:27" x14ac:dyDescent="0.3">
      <c r="P10844"/>
      <c r="AA10844"/>
    </row>
    <row r="10845" spans="16:27" x14ac:dyDescent="0.3">
      <c r="P10845"/>
      <c r="AA10845"/>
    </row>
    <row r="10846" spans="16:27" x14ac:dyDescent="0.3">
      <c r="P10846"/>
      <c r="AA10846"/>
    </row>
    <row r="10847" spans="16:27" x14ac:dyDescent="0.3">
      <c r="P10847"/>
      <c r="AA10847"/>
    </row>
    <row r="10848" spans="16:27" x14ac:dyDescent="0.3">
      <c r="P10848"/>
      <c r="AA10848"/>
    </row>
    <row r="10849" spans="16:27" x14ac:dyDescent="0.3">
      <c r="P10849"/>
      <c r="AA10849"/>
    </row>
    <row r="10850" spans="16:27" x14ac:dyDescent="0.3">
      <c r="P10850"/>
      <c r="AA10850"/>
    </row>
    <row r="10851" spans="16:27" x14ac:dyDescent="0.3">
      <c r="P10851"/>
      <c r="AA10851"/>
    </row>
    <row r="10852" spans="16:27" x14ac:dyDescent="0.3">
      <c r="P10852"/>
      <c r="AA10852"/>
    </row>
    <row r="10853" spans="16:27" x14ac:dyDescent="0.3">
      <c r="P10853"/>
      <c r="AA10853"/>
    </row>
    <row r="10854" spans="16:27" x14ac:dyDescent="0.3">
      <c r="P10854"/>
      <c r="AA10854"/>
    </row>
    <row r="10855" spans="16:27" x14ac:dyDescent="0.3">
      <c r="P10855"/>
      <c r="AA10855"/>
    </row>
    <row r="10856" spans="16:27" x14ac:dyDescent="0.3">
      <c r="P10856"/>
      <c r="AA10856"/>
    </row>
    <row r="10857" spans="16:27" x14ac:dyDescent="0.3">
      <c r="P10857"/>
      <c r="AA10857"/>
    </row>
    <row r="10858" spans="16:27" x14ac:dyDescent="0.3">
      <c r="P10858"/>
      <c r="AA10858"/>
    </row>
    <row r="10859" spans="16:27" x14ac:dyDescent="0.3">
      <c r="P10859"/>
      <c r="AA10859"/>
    </row>
    <row r="10860" spans="16:27" x14ac:dyDescent="0.3">
      <c r="P10860"/>
      <c r="AA10860"/>
    </row>
    <row r="10861" spans="16:27" x14ac:dyDescent="0.3">
      <c r="P10861"/>
      <c r="AA10861"/>
    </row>
    <row r="10862" spans="16:27" x14ac:dyDescent="0.3">
      <c r="P10862"/>
      <c r="AA10862"/>
    </row>
    <row r="10863" spans="16:27" x14ac:dyDescent="0.3">
      <c r="P10863"/>
      <c r="AA10863"/>
    </row>
    <row r="10864" spans="16:27" x14ac:dyDescent="0.3">
      <c r="P10864"/>
      <c r="AA10864"/>
    </row>
    <row r="10865" spans="16:27" x14ac:dyDescent="0.3">
      <c r="P10865"/>
      <c r="AA10865"/>
    </row>
    <row r="10866" spans="16:27" x14ac:dyDescent="0.3">
      <c r="P10866"/>
      <c r="AA10866"/>
    </row>
    <row r="10867" spans="16:27" x14ac:dyDescent="0.3">
      <c r="P10867"/>
      <c r="AA10867"/>
    </row>
    <row r="10868" spans="16:27" x14ac:dyDescent="0.3">
      <c r="P10868"/>
      <c r="AA10868"/>
    </row>
    <row r="10869" spans="16:27" x14ac:dyDescent="0.3">
      <c r="P10869"/>
      <c r="AA10869"/>
    </row>
    <row r="10870" spans="16:27" x14ac:dyDescent="0.3">
      <c r="P10870"/>
      <c r="AA10870"/>
    </row>
    <row r="10871" spans="16:27" x14ac:dyDescent="0.3">
      <c r="P10871"/>
      <c r="AA10871"/>
    </row>
    <row r="10872" spans="16:27" x14ac:dyDescent="0.3">
      <c r="P10872"/>
      <c r="AA10872"/>
    </row>
    <row r="10873" spans="16:27" x14ac:dyDescent="0.3">
      <c r="P10873"/>
      <c r="AA10873"/>
    </row>
    <row r="10874" spans="16:27" x14ac:dyDescent="0.3">
      <c r="P10874"/>
      <c r="AA10874"/>
    </row>
    <row r="10875" spans="16:27" x14ac:dyDescent="0.3">
      <c r="P10875"/>
      <c r="AA10875"/>
    </row>
    <row r="10876" spans="16:27" x14ac:dyDescent="0.3">
      <c r="P10876"/>
      <c r="AA10876"/>
    </row>
    <row r="10877" spans="16:27" x14ac:dyDescent="0.3">
      <c r="P10877"/>
      <c r="AA10877"/>
    </row>
    <row r="10878" spans="16:27" x14ac:dyDescent="0.3">
      <c r="P10878"/>
      <c r="AA10878"/>
    </row>
    <row r="10879" spans="16:27" x14ac:dyDescent="0.3">
      <c r="P10879"/>
      <c r="AA10879"/>
    </row>
    <row r="10880" spans="16:27" x14ac:dyDescent="0.3">
      <c r="P10880"/>
      <c r="AA10880"/>
    </row>
    <row r="10881" spans="16:27" x14ac:dyDescent="0.3">
      <c r="P10881"/>
      <c r="AA10881"/>
    </row>
    <row r="10882" spans="16:27" x14ac:dyDescent="0.3">
      <c r="P10882"/>
      <c r="AA10882"/>
    </row>
    <row r="10883" spans="16:27" x14ac:dyDescent="0.3">
      <c r="P10883"/>
      <c r="AA10883"/>
    </row>
    <row r="10884" spans="16:27" x14ac:dyDescent="0.3">
      <c r="P10884"/>
      <c r="AA10884"/>
    </row>
    <row r="10885" spans="16:27" x14ac:dyDescent="0.3">
      <c r="P10885"/>
      <c r="AA10885"/>
    </row>
    <row r="10886" spans="16:27" x14ac:dyDescent="0.3">
      <c r="P10886"/>
      <c r="AA10886"/>
    </row>
    <row r="10887" spans="16:27" x14ac:dyDescent="0.3">
      <c r="P10887"/>
      <c r="AA10887"/>
    </row>
    <row r="10888" spans="16:27" x14ac:dyDescent="0.3">
      <c r="P10888"/>
      <c r="AA10888"/>
    </row>
    <row r="10889" spans="16:27" x14ac:dyDescent="0.3">
      <c r="P10889"/>
      <c r="AA10889"/>
    </row>
    <row r="10890" spans="16:27" x14ac:dyDescent="0.3">
      <c r="P10890"/>
      <c r="AA10890"/>
    </row>
    <row r="10891" spans="16:27" x14ac:dyDescent="0.3">
      <c r="P10891"/>
      <c r="AA10891"/>
    </row>
    <row r="10892" spans="16:27" x14ac:dyDescent="0.3">
      <c r="P10892"/>
      <c r="AA10892"/>
    </row>
    <row r="10893" spans="16:27" x14ac:dyDescent="0.3">
      <c r="P10893"/>
      <c r="AA10893"/>
    </row>
    <row r="10894" spans="16:27" x14ac:dyDescent="0.3">
      <c r="P10894"/>
      <c r="AA10894"/>
    </row>
    <row r="10895" spans="16:27" x14ac:dyDescent="0.3">
      <c r="P10895"/>
      <c r="AA10895"/>
    </row>
    <row r="10896" spans="16:27" x14ac:dyDescent="0.3">
      <c r="P10896"/>
      <c r="AA10896"/>
    </row>
    <row r="10897" spans="16:27" x14ac:dyDescent="0.3">
      <c r="P10897"/>
      <c r="AA10897"/>
    </row>
    <row r="10898" spans="16:27" x14ac:dyDescent="0.3">
      <c r="P10898"/>
      <c r="AA10898"/>
    </row>
    <row r="10899" spans="16:27" x14ac:dyDescent="0.3">
      <c r="P10899"/>
      <c r="AA10899"/>
    </row>
    <row r="10900" spans="16:27" x14ac:dyDescent="0.3">
      <c r="P10900"/>
      <c r="AA10900"/>
    </row>
    <row r="10901" spans="16:27" x14ac:dyDescent="0.3">
      <c r="P10901"/>
      <c r="AA10901"/>
    </row>
    <row r="10902" spans="16:27" x14ac:dyDescent="0.3">
      <c r="P10902"/>
      <c r="AA10902"/>
    </row>
    <row r="10903" spans="16:27" x14ac:dyDescent="0.3">
      <c r="P10903"/>
      <c r="AA10903"/>
    </row>
    <row r="10904" spans="16:27" x14ac:dyDescent="0.3">
      <c r="P10904"/>
      <c r="AA10904"/>
    </row>
    <row r="10905" spans="16:27" x14ac:dyDescent="0.3">
      <c r="P10905"/>
      <c r="AA10905"/>
    </row>
    <row r="10906" spans="16:27" x14ac:dyDescent="0.3">
      <c r="P10906"/>
      <c r="AA10906"/>
    </row>
    <row r="10907" spans="16:27" x14ac:dyDescent="0.3">
      <c r="P10907"/>
      <c r="AA10907"/>
    </row>
    <row r="10908" spans="16:27" x14ac:dyDescent="0.3">
      <c r="P10908"/>
      <c r="AA10908"/>
    </row>
    <row r="10909" spans="16:27" x14ac:dyDescent="0.3">
      <c r="P10909"/>
      <c r="AA10909"/>
    </row>
    <row r="10910" spans="16:27" x14ac:dyDescent="0.3">
      <c r="P10910"/>
      <c r="AA10910"/>
    </row>
    <row r="10911" spans="16:27" x14ac:dyDescent="0.3">
      <c r="P10911"/>
      <c r="AA10911"/>
    </row>
    <row r="10912" spans="16:27" x14ac:dyDescent="0.3">
      <c r="P10912"/>
      <c r="AA10912"/>
    </row>
    <row r="10913" spans="16:27" x14ac:dyDescent="0.3">
      <c r="P10913"/>
      <c r="AA10913"/>
    </row>
    <row r="10914" spans="16:27" x14ac:dyDescent="0.3">
      <c r="P10914"/>
      <c r="AA10914"/>
    </row>
    <row r="10915" spans="16:27" x14ac:dyDescent="0.3">
      <c r="P10915"/>
      <c r="AA10915"/>
    </row>
    <row r="10916" spans="16:27" x14ac:dyDescent="0.3">
      <c r="P10916"/>
      <c r="AA10916"/>
    </row>
    <row r="10917" spans="16:27" x14ac:dyDescent="0.3">
      <c r="P10917"/>
      <c r="AA10917"/>
    </row>
    <row r="10918" spans="16:27" x14ac:dyDescent="0.3">
      <c r="P10918"/>
      <c r="AA10918"/>
    </row>
    <row r="10919" spans="16:27" x14ac:dyDescent="0.3">
      <c r="P10919"/>
      <c r="AA10919"/>
    </row>
    <row r="10920" spans="16:27" x14ac:dyDescent="0.3">
      <c r="P10920"/>
      <c r="AA10920"/>
    </row>
    <row r="10921" spans="16:27" x14ac:dyDescent="0.3">
      <c r="P10921"/>
      <c r="AA10921"/>
    </row>
    <row r="10922" spans="16:27" x14ac:dyDescent="0.3">
      <c r="P10922"/>
      <c r="AA10922"/>
    </row>
    <row r="10923" spans="16:27" x14ac:dyDescent="0.3">
      <c r="P10923"/>
      <c r="AA10923"/>
    </row>
    <row r="10924" spans="16:27" x14ac:dyDescent="0.3">
      <c r="P10924"/>
      <c r="AA10924"/>
    </row>
    <row r="10925" spans="16:27" x14ac:dyDescent="0.3">
      <c r="P10925"/>
      <c r="AA10925"/>
    </row>
    <row r="10926" spans="16:27" x14ac:dyDescent="0.3">
      <c r="P10926"/>
      <c r="AA10926"/>
    </row>
    <row r="10927" spans="16:27" x14ac:dyDescent="0.3">
      <c r="P10927"/>
      <c r="AA10927"/>
    </row>
    <row r="10928" spans="16:27" x14ac:dyDescent="0.3">
      <c r="P10928"/>
      <c r="AA10928"/>
    </row>
    <row r="10929" spans="16:27" x14ac:dyDescent="0.3">
      <c r="P10929"/>
      <c r="AA10929"/>
    </row>
    <row r="10930" spans="16:27" x14ac:dyDescent="0.3">
      <c r="P10930"/>
      <c r="AA10930"/>
    </row>
    <row r="10931" spans="16:27" x14ac:dyDescent="0.3">
      <c r="P10931"/>
      <c r="AA10931"/>
    </row>
    <row r="10932" spans="16:27" x14ac:dyDescent="0.3">
      <c r="P10932"/>
      <c r="AA10932"/>
    </row>
    <row r="10933" spans="16:27" x14ac:dyDescent="0.3">
      <c r="P10933"/>
      <c r="AA10933"/>
    </row>
    <row r="10934" spans="16:27" x14ac:dyDescent="0.3">
      <c r="P10934"/>
      <c r="AA10934"/>
    </row>
    <row r="10935" spans="16:27" x14ac:dyDescent="0.3">
      <c r="P10935"/>
      <c r="AA10935"/>
    </row>
    <row r="10936" spans="16:27" x14ac:dyDescent="0.3">
      <c r="P10936"/>
      <c r="AA10936"/>
    </row>
    <row r="10937" spans="16:27" x14ac:dyDescent="0.3">
      <c r="P10937"/>
      <c r="AA10937"/>
    </row>
    <row r="10938" spans="16:27" x14ac:dyDescent="0.3">
      <c r="P10938"/>
      <c r="AA10938"/>
    </row>
    <row r="10939" spans="16:27" x14ac:dyDescent="0.3">
      <c r="P10939"/>
      <c r="AA10939"/>
    </row>
    <row r="10940" spans="16:27" x14ac:dyDescent="0.3">
      <c r="P10940"/>
      <c r="AA10940"/>
    </row>
    <row r="10941" spans="16:27" x14ac:dyDescent="0.3">
      <c r="P10941"/>
      <c r="AA10941"/>
    </row>
    <row r="10942" spans="16:27" x14ac:dyDescent="0.3">
      <c r="P10942"/>
      <c r="AA10942"/>
    </row>
    <row r="10943" spans="16:27" x14ac:dyDescent="0.3">
      <c r="P10943"/>
      <c r="AA10943"/>
    </row>
    <row r="10944" spans="16:27" x14ac:dyDescent="0.3">
      <c r="P10944"/>
      <c r="AA10944"/>
    </row>
    <row r="10945" spans="16:27" x14ac:dyDescent="0.3">
      <c r="P10945"/>
      <c r="AA10945"/>
    </row>
    <row r="10946" spans="16:27" x14ac:dyDescent="0.3">
      <c r="P10946"/>
      <c r="AA10946"/>
    </row>
    <row r="10947" spans="16:27" x14ac:dyDescent="0.3">
      <c r="P10947"/>
      <c r="AA10947"/>
    </row>
    <row r="10948" spans="16:27" x14ac:dyDescent="0.3">
      <c r="P10948"/>
      <c r="AA10948"/>
    </row>
    <row r="10949" spans="16:27" x14ac:dyDescent="0.3">
      <c r="P10949"/>
      <c r="AA10949"/>
    </row>
    <row r="10950" spans="16:27" x14ac:dyDescent="0.3">
      <c r="P10950"/>
      <c r="AA10950"/>
    </row>
    <row r="10951" spans="16:27" x14ac:dyDescent="0.3">
      <c r="P10951"/>
      <c r="AA10951"/>
    </row>
    <row r="10952" spans="16:27" x14ac:dyDescent="0.3">
      <c r="P10952"/>
      <c r="AA10952"/>
    </row>
    <row r="10953" spans="16:27" x14ac:dyDescent="0.3">
      <c r="P10953"/>
      <c r="AA10953"/>
    </row>
    <row r="10954" spans="16:27" x14ac:dyDescent="0.3">
      <c r="P10954"/>
      <c r="AA10954"/>
    </row>
    <row r="10955" spans="16:27" x14ac:dyDescent="0.3">
      <c r="P10955"/>
      <c r="AA10955"/>
    </row>
    <row r="10956" spans="16:27" x14ac:dyDescent="0.3">
      <c r="P10956"/>
      <c r="AA10956"/>
    </row>
    <row r="10957" spans="16:27" x14ac:dyDescent="0.3">
      <c r="P10957"/>
      <c r="AA10957"/>
    </row>
    <row r="10958" spans="16:27" x14ac:dyDescent="0.3">
      <c r="P10958"/>
      <c r="AA10958"/>
    </row>
    <row r="10959" spans="16:27" x14ac:dyDescent="0.3">
      <c r="P10959"/>
      <c r="AA10959"/>
    </row>
    <row r="10960" spans="16:27" x14ac:dyDescent="0.3">
      <c r="P10960"/>
      <c r="AA10960"/>
    </row>
    <row r="10961" spans="16:27" x14ac:dyDescent="0.3">
      <c r="P10961"/>
      <c r="AA10961"/>
    </row>
    <row r="10962" spans="16:27" x14ac:dyDescent="0.3">
      <c r="P10962"/>
      <c r="AA10962"/>
    </row>
    <row r="10963" spans="16:27" x14ac:dyDescent="0.3">
      <c r="P10963"/>
      <c r="AA10963"/>
    </row>
    <row r="10964" spans="16:27" x14ac:dyDescent="0.3">
      <c r="P10964"/>
      <c r="AA10964"/>
    </row>
    <row r="10965" spans="16:27" x14ac:dyDescent="0.3">
      <c r="P10965"/>
      <c r="AA10965"/>
    </row>
    <row r="10966" spans="16:27" x14ac:dyDescent="0.3">
      <c r="P10966"/>
      <c r="AA10966"/>
    </row>
    <row r="10967" spans="16:27" x14ac:dyDescent="0.3">
      <c r="P10967"/>
      <c r="AA10967"/>
    </row>
    <row r="10968" spans="16:27" x14ac:dyDescent="0.3">
      <c r="P10968"/>
      <c r="AA10968"/>
    </row>
    <row r="10969" spans="16:27" x14ac:dyDescent="0.3">
      <c r="P10969"/>
      <c r="AA10969"/>
    </row>
    <row r="10970" spans="16:27" x14ac:dyDescent="0.3">
      <c r="P10970"/>
      <c r="AA10970"/>
    </row>
    <row r="10971" spans="16:27" x14ac:dyDescent="0.3">
      <c r="P10971"/>
      <c r="AA10971"/>
    </row>
    <row r="10972" spans="16:27" x14ac:dyDescent="0.3">
      <c r="P10972"/>
      <c r="AA10972"/>
    </row>
    <row r="10973" spans="16:27" x14ac:dyDescent="0.3">
      <c r="P10973"/>
      <c r="AA10973"/>
    </row>
    <row r="10974" spans="16:27" x14ac:dyDescent="0.3">
      <c r="P10974"/>
      <c r="AA10974"/>
    </row>
    <row r="10975" spans="16:27" x14ac:dyDescent="0.3">
      <c r="P10975"/>
      <c r="AA10975"/>
    </row>
    <row r="10976" spans="16:27" x14ac:dyDescent="0.3">
      <c r="P10976"/>
      <c r="AA10976"/>
    </row>
    <row r="10977" spans="16:27" x14ac:dyDescent="0.3">
      <c r="P10977"/>
      <c r="AA10977"/>
    </row>
    <row r="10978" spans="16:27" x14ac:dyDescent="0.3">
      <c r="P10978"/>
      <c r="AA10978"/>
    </row>
    <row r="10979" spans="16:27" x14ac:dyDescent="0.3">
      <c r="P10979"/>
      <c r="AA10979"/>
    </row>
    <row r="10980" spans="16:27" x14ac:dyDescent="0.3">
      <c r="P10980"/>
      <c r="AA10980"/>
    </row>
    <row r="10981" spans="16:27" x14ac:dyDescent="0.3">
      <c r="P10981"/>
      <c r="AA10981"/>
    </row>
    <row r="10982" spans="16:27" x14ac:dyDescent="0.3">
      <c r="P10982"/>
      <c r="AA10982"/>
    </row>
    <row r="10983" spans="16:27" x14ac:dyDescent="0.3">
      <c r="P10983"/>
      <c r="AA10983"/>
    </row>
    <row r="10984" spans="16:27" x14ac:dyDescent="0.3">
      <c r="P10984"/>
      <c r="AA10984"/>
    </row>
    <row r="10985" spans="16:27" x14ac:dyDescent="0.3">
      <c r="P10985"/>
      <c r="AA10985"/>
    </row>
    <row r="10986" spans="16:27" x14ac:dyDescent="0.3">
      <c r="P10986"/>
      <c r="AA10986"/>
    </row>
    <row r="10987" spans="16:27" x14ac:dyDescent="0.3">
      <c r="P10987"/>
      <c r="AA10987"/>
    </row>
    <row r="10988" spans="16:27" x14ac:dyDescent="0.3">
      <c r="P10988"/>
      <c r="AA10988"/>
    </row>
    <row r="10989" spans="16:27" x14ac:dyDescent="0.3">
      <c r="P10989"/>
      <c r="AA10989"/>
    </row>
    <row r="10990" spans="16:27" x14ac:dyDescent="0.3">
      <c r="P10990"/>
      <c r="AA10990"/>
    </row>
    <row r="10991" spans="16:27" x14ac:dyDescent="0.3">
      <c r="P10991"/>
      <c r="AA10991"/>
    </row>
    <row r="10992" spans="16:27" x14ac:dyDescent="0.3">
      <c r="P10992"/>
      <c r="AA10992"/>
    </row>
    <row r="10993" spans="16:27" x14ac:dyDescent="0.3">
      <c r="P10993"/>
      <c r="AA10993"/>
    </row>
    <row r="10994" spans="16:27" x14ac:dyDescent="0.3">
      <c r="P10994"/>
      <c r="AA10994"/>
    </row>
    <row r="10995" spans="16:27" x14ac:dyDescent="0.3">
      <c r="P10995"/>
      <c r="AA10995"/>
    </row>
    <row r="10996" spans="16:27" x14ac:dyDescent="0.3">
      <c r="P10996"/>
      <c r="AA10996"/>
    </row>
    <row r="10997" spans="16:27" x14ac:dyDescent="0.3">
      <c r="P10997"/>
      <c r="AA10997"/>
    </row>
    <row r="10998" spans="16:27" x14ac:dyDescent="0.3">
      <c r="P10998"/>
      <c r="AA10998"/>
    </row>
    <row r="10999" spans="16:27" x14ac:dyDescent="0.3">
      <c r="P10999"/>
      <c r="AA10999"/>
    </row>
    <row r="11000" spans="16:27" x14ac:dyDescent="0.3">
      <c r="P11000"/>
      <c r="AA11000"/>
    </row>
    <row r="11001" spans="16:27" x14ac:dyDescent="0.3">
      <c r="P11001"/>
      <c r="AA11001"/>
    </row>
    <row r="11002" spans="16:27" x14ac:dyDescent="0.3">
      <c r="P11002"/>
      <c r="AA11002"/>
    </row>
    <row r="11003" spans="16:27" x14ac:dyDescent="0.3">
      <c r="P11003"/>
      <c r="AA11003"/>
    </row>
    <row r="11004" spans="16:27" x14ac:dyDescent="0.3">
      <c r="P11004"/>
      <c r="AA11004"/>
    </row>
    <row r="11005" spans="16:27" x14ac:dyDescent="0.3">
      <c r="P11005"/>
      <c r="AA11005"/>
    </row>
    <row r="11006" spans="16:27" x14ac:dyDescent="0.3">
      <c r="P11006"/>
      <c r="AA11006"/>
    </row>
    <row r="11007" spans="16:27" x14ac:dyDescent="0.3">
      <c r="P11007"/>
      <c r="AA11007"/>
    </row>
    <row r="11008" spans="16:27" x14ac:dyDescent="0.3">
      <c r="P11008"/>
      <c r="AA11008"/>
    </row>
    <row r="11009" spans="16:27" x14ac:dyDescent="0.3">
      <c r="P11009"/>
      <c r="AA11009"/>
    </row>
    <row r="11010" spans="16:27" x14ac:dyDescent="0.3">
      <c r="P11010"/>
      <c r="AA11010"/>
    </row>
    <row r="11011" spans="16:27" x14ac:dyDescent="0.3">
      <c r="P11011"/>
      <c r="AA11011"/>
    </row>
    <row r="11012" spans="16:27" x14ac:dyDescent="0.3">
      <c r="P11012"/>
      <c r="AA11012"/>
    </row>
    <row r="11013" spans="16:27" x14ac:dyDescent="0.3">
      <c r="P11013"/>
      <c r="AA11013"/>
    </row>
    <row r="11014" spans="16:27" x14ac:dyDescent="0.3">
      <c r="P11014"/>
      <c r="AA11014"/>
    </row>
    <row r="11015" spans="16:27" x14ac:dyDescent="0.3">
      <c r="P11015"/>
      <c r="AA11015"/>
    </row>
    <row r="11016" spans="16:27" x14ac:dyDescent="0.3">
      <c r="P11016"/>
      <c r="AA11016"/>
    </row>
    <row r="11017" spans="16:27" x14ac:dyDescent="0.3">
      <c r="P11017"/>
      <c r="AA11017"/>
    </row>
    <row r="11018" spans="16:27" x14ac:dyDescent="0.3">
      <c r="P11018"/>
      <c r="AA11018"/>
    </row>
    <row r="11019" spans="16:27" x14ac:dyDescent="0.3">
      <c r="P11019"/>
      <c r="AA11019"/>
    </row>
    <row r="11020" spans="16:27" x14ac:dyDescent="0.3">
      <c r="P11020"/>
      <c r="AA11020"/>
    </row>
    <row r="11021" spans="16:27" x14ac:dyDescent="0.3">
      <c r="P11021"/>
      <c r="AA11021"/>
    </row>
    <row r="11022" spans="16:27" x14ac:dyDescent="0.3">
      <c r="P11022"/>
      <c r="AA11022"/>
    </row>
    <row r="11023" spans="16:27" x14ac:dyDescent="0.3">
      <c r="P11023"/>
      <c r="AA11023"/>
    </row>
    <row r="11024" spans="16:27" x14ac:dyDescent="0.3">
      <c r="P11024"/>
      <c r="AA11024"/>
    </row>
    <row r="11025" spans="16:27" x14ac:dyDescent="0.3">
      <c r="P11025"/>
      <c r="AA11025"/>
    </row>
    <row r="11026" spans="16:27" x14ac:dyDescent="0.3">
      <c r="P11026"/>
      <c r="AA11026"/>
    </row>
    <row r="11027" spans="16:27" x14ac:dyDescent="0.3">
      <c r="P11027"/>
      <c r="AA11027"/>
    </row>
    <row r="11028" spans="16:27" x14ac:dyDescent="0.3">
      <c r="P11028"/>
      <c r="AA11028"/>
    </row>
    <row r="11029" spans="16:27" x14ac:dyDescent="0.3">
      <c r="P11029"/>
      <c r="AA11029"/>
    </row>
    <row r="11030" spans="16:27" x14ac:dyDescent="0.3">
      <c r="P11030"/>
      <c r="AA11030"/>
    </row>
    <row r="11031" spans="16:27" x14ac:dyDescent="0.3">
      <c r="P11031"/>
      <c r="AA11031"/>
    </row>
    <row r="11032" spans="16:27" x14ac:dyDescent="0.3">
      <c r="P11032"/>
      <c r="AA11032"/>
    </row>
    <row r="11033" spans="16:27" x14ac:dyDescent="0.3">
      <c r="P11033"/>
      <c r="AA11033"/>
    </row>
    <row r="11034" spans="16:27" x14ac:dyDescent="0.3">
      <c r="P11034"/>
      <c r="AA11034"/>
    </row>
    <row r="11035" spans="16:27" x14ac:dyDescent="0.3">
      <c r="P11035"/>
      <c r="AA11035"/>
    </row>
    <row r="11036" spans="16:27" x14ac:dyDescent="0.3">
      <c r="P11036"/>
      <c r="AA11036"/>
    </row>
    <row r="11037" spans="16:27" x14ac:dyDescent="0.3">
      <c r="P11037"/>
      <c r="AA11037"/>
    </row>
    <row r="11038" spans="16:27" x14ac:dyDescent="0.3">
      <c r="P11038"/>
      <c r="AA11038"/>
    </row>
    <row r="11039" spans="16:27" x14ac:dyDescent="0.3">
      <c r="P11039"/>
      <c r="AA11039"/>
    </row>
    <row r="11040" spans="16:27" x14ac:dyDescent="0.3">
      <c r="P11040"/>
      <c r="AA11040"/>
    </row>
    <row r="11041" spans="16:27" x14ac:dyDescent="0.3">
      <c r="P11041"/>
      <c r="AA11041"/>
    </row>
    <row r="11042" spans="16:27" x14ac:dyDescent="0.3">
      <c r="P11042"/>
      <c r="AA11042"/>
    </row>
    <row r="11043" spans="16:27" x14ac:dyDescent="0.3">
      <c r="P11043"/>
      <c r="AA11043"/>
    </row>
    <row r="11044" spans="16:27" x14ac:dyDescent="0.3">
      <c r="P11044"/>
      <c r="AA11044"/>
    </row>
    <row r="11045" spans="16:27" x14ac:dyDescent="0.3">
      <c r="P11045"/>
      <c r="AA11045"/>
    </row>
    <row r="11046" spans="16:27" x14ac:dyDescent="0.3">
      <c r="P11046"/>
      <c r="AA11046"/>
    </row>
    <row r="11047" spans="16:27" x14ac:dyDescent="0.3">
      <c r="P11047"/>
      <c r="AA11047"/>
    </row>
    <row r="11048" spans="16:27" x14ac:dyDescent="0.3">
      <c r="P11048"/>
      <c r="AA11048"/>
    </row>
    <row r="11049" spans="16:27" x14ac:dyDescent="0.3">
      <c r="P11049"/>
      <c r="AA11049"/>
    </row>
    <row r="11050" spans="16:27" x14ac:dyDescent="0.3">
      <c r="P11050"/>
      <c r="AA11050"/>
    </row>
    <row r="11051" spans="16:27" x14ac:dyDescent="0.3">
      <c r="P11051"/>
      <c r="AA11051"/>
    </row>
    <row r="11052" spans="16:27" x14ac:dyDescent="0.3">
      <c r="P11052"/>
      <c r="AA11052"/>
    </row>
    <row r="11053" spans="16:27" x14ac:dyDescent="0.3">
      <c r="P11053"/>
      <c r="AA11053"/>
    </row>
    <row r="11054" spans="16:27" x14ac:dyDescent="0.3">
      <c r="P11054"/>
      <c r="AA11054"/>
    </row>
    <row r="11055" spans="16:27" x14ac:dyDescent="0.3">
      <c r="P11055"/>
      <c r="AA11055"/>
    </row>
    <row r="11056" spans="16:27" x14ac:dyDescent="0.3">
      <c r="P11056"/>
      <c r="AA11056"/>
    </row>
    <row r="11057" spans="16:27" x14ac:dyDescent="0.3">
      <c r="P11057"/>
      <c r="AA11057"/>
    </row>
    <row r="11058" spans="16:27" x14ac:dyDescent="0.3">
      <c r="P11058"/>
      <c r="AA11058"/>
    </row>
    <row r="11059" spans="16:27" x14ac:dyDescent="0.3">
      <c r="P11059"/>
      <c r="AA11059"/>
    </row>
    <row r="11060" spans="16:27" x14ac:dyDescent="0.3">
      <c r="P11060"/>
      <c r="AA11060"/>
    </row>
    <row r="11061" spans="16:27" x14ac:dyDescent="0.3">
      <c r="P11061"/>
      <c r="AA11061"/>
    </row>
    <row r="11062" spans="16:27" x14ac:dyDescent="0.3">
      <c r="P11062"/>
      <c r="AA11062"/>
    </row>
    <row r="11063" spans="16:27" x14ac:dyDescent="0.3">
      <c r="P11063"/>
      <c r="AA11063"/>
    </row>
    <row r="11064" spans="16:27" x14ac:dyDescent="0.3">
      <c r="P11064"/>
      <c r="AA11064"/>
    </row>
    <row r="11065" spans="16:27" x14ac:dyDescent="0.3">
      <c r="P11065"/>
      <c r="AA11065"/>
    </row>
    <row r="11066" spans="16:27" x14ac:dyDescent="0.3">
      <c r="P11066"/>
      <c r="AA11066"/>
    </row>
    <row r="11067" spans="16:27" x14ac:dyDescent="0.3">
      <c r="P11067"/>
      <c r="AA11067"/>
    </row>
    <row r="11068" spans="16:27" x14ac:dyDescent="0.3">
      <c r="P11068"/>
      <c r="AA11068"/>
    </row>
    <row r="11069" spans="16:27" x14ac:dyDescent="0.3">
      <c r="P11069"/>
      <c r="AA11069"/>
    </row>
    <row r="11070" spans="16:27" x14ac:dyDescent="0.3">
      <c r="P11070"/>
      <c r="AA11070"/>
    </row>
    <row r="11071" spans="16:27" x14ac:dyDescent="0.3">
      <c r="P11071"/>
      <c r="AA11071"/>
    </row>
    <row r="11072" spans="16:27" x14ac:dyDescent="0.3">
      <c r="P11072"/>
      <c r="AA11072"/>
    </row>
    <row r="11073" spans="16:27" x14ac:dyDescent="0.3">
      <c r="P11073"/>
      <c r="AA11073"/>
    </row>
    <row r="11074" spans="16:27" x14ac:dyDescent="0.3">
      <c r="P11074"/>
      <c r="AA11074"/>
    </row>
    <row r="11075" spans="16:27" x14ac:dyDescent="0.3">
      <c r="P11075"/>
      <c r="AA11075"/>
    </row>
    <row r="11076" spans="16:27" x14ac:dyDescent="0.3">
      <c r="P11076"/>
      <c r="AA11076"/>
    </row>
    <row r="11077" spans="16:27" x14ac:dyDescent="0.3">
      <c r="P11077"/>
      <c r="AA11077"/>
    </row>
    <row r="11078" spans="16:27" x14ac:dyDescent="0.3">
      <c r="P11078"/>
      <c r="AA11078"/>
    </row>
    <row r="11079" spans="16:27" x14ac:dyDescent="0.3">
      <c r="P11079"/>
      <c r="AA11079"/>
    </row>
    <row r="11080" spans="16:27" x14ac:dyDescent="0.3">
      <c r="P11080"/>
      <c r="AA11080"/>
    </row>
    <row r="11081" spans="16:27" x14ac:dyDescent="0.3">
      <c r="P11081"/>
      <c r="AA11081"/>
    </row>
    <row r="11082" spans="16:27" x14ac:dyDescent="0.3">
      <c r="P11082"/>
      <c r="AA11082"/>
    </row>
    <row r="11083" spans="16:27" x14ac:dyDescent="0.3">
      <c r="P11083"/>
      <c r="AA11083"/>
    </row>
    <row r="11084" spans="16:27" x14ac:dyDescent="0.3">
      <c r="P11084"/>
      <c r="AA11084"/>
    </row>
    <row r="11085" spans="16:27" x14ac:dyDescent="0.3">
      <c r="P11085"/>
      <c r="AA11085"/>
    </row>
    <row r="11086" spans="16:27" x14ac:dyDescent="0.3">
      <c r="P11086"/>
      <c r="AA11086"/>
    </row>
    <row r="11087" spans="16:27" x14ac:dyDescent="0.3">
      <c r="P11087"/>
      <c r="AA11087"/>
    </row>
    <row r="11088" spans="16:27" x14ac:dyDescent="0.3">
      <c r="P11088"/>
      <c r="AA11088"/>
    </row>
    <row r="11089" spans="16:27" x14ac:dyDescent="0.3">
      <c r="P11089"/>
      <c r="AA11089"/>
    </row>
    <row r="11090" spans="16:27" x14ac:dyDescent="0.3">
      <c r="P11090"/>
      <c r="AA11090"/>
    </row>
    <row r="11091" spans="16:27" x14ac:dyDescent="0.3">
      <c r="P11091"/>
      <c r="AA11091"/>
    </row>
    <row r="11092" spans="16:27" x14ac:dyDescent="0.3">
      <c r="P11092"/>
      <c r="AA11092"/>
    </row>
    <row r="11093" spans="16:27" x14ac:dyDescent="0.3">
      <c r="P11093"/>
      <c r="AA11093"/>
    </row>
    <row r="11094" spans="16:27" x14ac:dyDescent="0.3">
      <c r="P11094"/>
      <c r="AA11094"/>
    </row>
    <row r="11095" spans="16:27" x14ac:dyDescent="0.3">
      <c r="P11095"/>
      <c r="AA11095"/>
    </row>
    <row r="11096" spans="16:27" x14ac:dyDescent="0.3">
      <c r="P11096"/>
      <c r="AA11096"/>
    </row>
    <row r="11097" spans="16:27" x14ac:dyDescent="0.3">
      <c r="P11097"/>
      <c r="AA11097"/>
    </row>
    <row r="11098" spans="16:27" x14ac:dyDescent="0.3">
      <c r="P11098"/>
      <c r="AA11098"/>
    </row>
    <row r="11099" spans="16:27" x14ac:dyDescent="0.3">
      <c r="P11099"/>
      <c r="AA11099"/>
    </row>
    <row r="11100" spans="16:27" x14ac:dyDescent="0.3">
      <c r="P11100"/>
      <c r="AA11100"/>
    </row>
    <row r="11101" spans="16:27" x14ac:dyDescent="0.3">
      <c r="P11101"/>
      <c r="AA11101"/>
    </row>
    <row r="11102" spans="16:27" x14ac:dyDescent="0.3">
      <c r="P11102"/>
      <c r="AA11102"/>
    </row>
    <row r="11103" spans="16:27" x14ac:dyDescent="0.3">
      <c r="P11103"/>
      <c r="AA11103"/>
    </row>
    <row r="11104" spans="16:27" x14ac:dyDescent="0.3">
      <c r="P11104"/>
      <c r="AA11104"/>
    </row>
    <row r="11105" spans="16:27" x14ac:dyDescent="0.3">
      <c r="P11105"/>
      <c r="AA11105"/>
    </row>
    <row r="11106" spans="16:27" x14ac:dyDescent="0.3">
      <c r="P11106"/>
      <c r="AA11106"/>
    </row>
    <row r="11107" spans="16:27" x14ac:dyDescent="0.3">
      <c r="P11107"/>
      <c r="AA11107"/>
    </row>
    <row r="11108" spans="16:27" x14ac:dyDescent="0.3">
      <c r="P11108"/>
      <c r="AA11108"/>
    </row>
    <row r="11109" spans="16:27" x14ac:dyDescent="0.3">
      <c r="P11109"/>
      <c r="AA11109"/>
    </row>
    <row r="11110" spans="16:27" x14ac:dyDescent="0.3">
      <c r="P11110"/>
      <c r="AA11110"/>
    </row>
    <row r="11111" spans="16:27" x14ac:dyDescent="0.3">
      <c r="P11111"/>
      <c r="AA11111"/>
    </row>
    <row r="11112" spans="16:27" x14ac:dyDescent="0.3">
      <c r="P11112"/>
      <c r="AA11112"/>
    </row>
    <row r="11113" spans="16:27" x14ac:dyDescent="0.3">
      <c r="P11113"/>
      <c r="AA11113"/>
    </row>
    <row r="11114" spans="16:27" x14ac:dyDescent="0.3">
      <c r="P11114"/>
      <c r="AA11114"/>
    </row>
    <row r="11115" spans="16:27" x14ac:dyDescent="0.3">
      <c r="P11115"/>
      <c r="AA11115"/>
    </row>
    <row r="11116" spans="16:27" x14ac:dyDescent="0.3">
      <c r="P11116"/>
      <c r="AA11116"/>
    </row>
    <row r="11117" spans="16:27" x14ac:dyDescent="0.3">
      <c r="P11117"/>
      <c r="AA11117"/>
    </row>
    <row r="11118" spans="16:27" x14ac:dyDescent="0.3">
      <c r="P11118"/>
      <c r="AA11118"/>
    </row>
    <row r="11119" spans="16:27" x14ac:dyDescent="0.3">
      <c r="P11119"/>
      <c r="AA11119"/>
    </row>
    <row r="11120" spans="16:27" x14ac:dyDescent="0.3">
      <c r="P11120"/>
      <c r="AA11120"/>
    </row>
    <row r="11121" spans="16:27" x14ac:dyDescent="0.3">
      <c r="P11121"/>
      <c r="AA11121"/>
    </row>
    <row r="11122" spans="16:27" x14ac:dyDescent="0.3">
      <c r="P11122"/>
      <c r="AA11122"/>
    </row>
    <row r="11123" spans="16:27" x14ac:dyDescent="0.3">
      <c r="P11123"/>
      <c r="AA11123"/>
    </row>
    <row r="11124" spans="16:27" x14ac:dyDescent="0.3">
      <c r="P11124"/>
      <c r="AA11124"/>
    </row>
    <row r="11125" spans="16:27" x14ac:dyDescent="0.3">
      <c r="P11125"/>
      <c r="AA11125"/>
    </row>
    <row r="11126" spans="16:27" x14ac:dyDescent="0.3">
      <c r="P11126"/>
      <c r="AA11126"/>
    </row>
    <row r="11127" spans="16:27" x14ac:dyDescent="0.3">
      <c r="P11127"/>
      <c r="AA11127"/>
    </row>
    <row r="11128" spans="16:27" x14ac:dyDescent="0.3">
      <c r="P11128"/>
      <c r="AA11128"/>
    </row>
    <row r="11129" spans="16:27" x14ac:dyDescent="0.3">
      <c r="P11129"/>
      <c r="AA11129"/>
    </row>
    <row r="11130" spans="16:27" x14ac:dyDescent="0.3">
      <c r="P11130"/>
      <c r="AA11130"/>
    </row>
    <row r="11131" spans="16:27" x14ac:dyDescent="0.3">
      <c r="P11131"/>
      <c r="AA11131"/>
    </row>
    <row r="11132" spans="16:27" x14ac:dyDescent="0.3">
      <c r="P11132"/>
      <c r="AA11132"/>
    </row>
    <row r="11133" spans="16:27" x14ac:dyDescent="0.3">
      <c r="P11133"/>
      <c r="AA11133"/>
    </row>
    <row r="11134" spans="16:27" x14ac:dyDescent="0.3">
      <c r="P11134"/>
      <c r="AA11134"/>
    </row>
    <row r="11135" spans="16:27" x14ac:dyDescent="0.3">
      <c r="P11135"/>
      <c r="AA11135"/>
    </row>
    <row r="11136" spans="16:27" x14ac:dyDescent="0.3">
      <c r="P11136"/>
      <c r="AA11136"/>
    </row>
    <row r="11137" spans="16:27" x14ac:dyDescent="0.3">
      <c r="P11137"/>
      <c r="AA11137"/>
    </row>
    <row r="11138" spans="16:27" x14ac:dyDescent="0.3">
      <c r="P11138"/>
      <c r="AA11138"/>
    </row>
    <row r="11139" spans="16:27" x14ac:dyDescent="0.3">
      <c r="P11139"/>
      <c r="AA11139"/>
    </row>
    <row r="11140" spans="16:27" x14ac:dyDescent="0.3">
      <c r="P11140"/>
      <c r="AA11140"/>
    </row>
    <row r="11141" spans="16:27" x14ac:dyDescent="0.3">
      <c r="P11141"/>
      <c r="AA11141"/>
    </row>
    <row r="11142" spans="16:27" x14ac:dyDescent="0.3">
      <c r="P11142"/>
      <c r="AA11142"/>
    </row>
    <row r="11143" spans="16:27" x14ac:dyDescent="0.3">
      <c r="P11143"/>
      <c r="AA11143"/>
    </row>
    <row r="11144" spans="16:27" x14ac:dyDescent="0.3">
      <c r="P11144"/>
      <c r="AA11144"/>
    </row>
    <row r="11145" spans="16:27" x14ac:dyDescent="0.3">
      <c r="P11145"/>
      <c r="AA11145"/>
    </row>
    <row r="11146" spans="16:27" x14ac:dyDescent="0.3">
      <c r="P11146"/>
      <c r="AA11146"/>
    </row>
    <row r="11147" spans="16:27" x14ac:dyDescent="0.3">
      <c r="P11147"/>
      <c r="AA11147"/>
    </row>
    <row r="11148" spans="16:27" x14ac:dyDescent="0.3">
      <c r="P11148"/>
      <c r="AA11148"/>
    </row>
    <row r="11149" spans="16:27" x14ac:dyDescent="0.3">
      <c r="P11149"/>
      <c r="AA11149"/>
    </row>
    <row r="11150" spans="16:27" x14ac:dyDescent="0.3">
      <c r="P11150"/>
      <c r="AA11150"/>
    </row>
    <row r="11151" spans="16:27" x14ac:dyDescent="0.3">
      <c r="P11151"/>
      <c r="AA11151"/>
    </row>
    <row r="11152" spans="16:27" x14ac:dyDescent="0.3">
      <c r="P11152"/>
      <c r="AA11152"/>
    </row>
    <row r="11153" spans="16:27" x14ac:dyDescent="0.3">
      <c r="P11153"/>
      <c r="AA11153"/>
    </row>
    <row r="11154" spans="16:27" x14ac:dyDescent="0.3">
      <c r="P11154"/>
      <c r="AA11154"/>
    </row>
    <row r="11155" spans="16:27" x14ac:dyDescent="0.3">
      <c r="P11155"/>
      <c r="AA11155"/>
    </row>
    <row r="11156" spans="16:27" x14ac:dyDescent="0.3">
      <c r="P11156"/>
      <c r="AA11156"/>
    </row>
    <row r="11157" spans="16:27" x14ac:dyDescent="0.3">
      <c r="P11157"/>
      <c r="AA11157"/>
    </row>
    <row r="11158" spans="16:27" x14ac:dyDescent="0.3">
      <c r="P11158"/>
      <c r="AA11158"/>
    </row>
    <row r="11159" spans="16:27" x14ac:dyDescent="0.3">
      <c r="P11159"/>
      <c r="AA11159"/>
    </row>
    <row r="11160" spans="16:27" x14ac:dyDescent="0.3">
      <c r="P11160"/>
      <c r="AA11160"/>
    </row>
    <row r="11161" spans="16:27" x14ac:dyDescent="0.3">
      <c r="P11161"/>
      <c r="AA11161"/>
    </row>
    <row r="11162" spans="16:27" x14ac:dyDescent="0.3">
      <c r="P11162"/>
      <c r="AA11162"/>
    </row>
    <row r="11163" spans="16:27" x14ac:dyDescent="0.3">
      <c r="P11163"/>
      <c r="AA11163"/>
    </row>
    <row r="11164" spans="16:27" x14ac:dyDescent="0.3">
      <c r="P11164"/>
      <c r="AA11164"/>
    </row>
    <row r="11165" spans="16:27" x14ac:dyDescent="0.3">
      <c r="P11165"/>
      <c r="AA11165"/>
    </row>
    <row r="11166" spans="16:27" x14ac:dyDescent="0.3">
      <c r="P11166"/>
      <c r="AA11166"/>
    </row>
    <row r="11167" spans="16:27" x14ac:dyDescent="0.3">
      <c r="P11167"/>
      <c r="AA11167"/>
    </row>
    <row r="11168" spans="16:27" x14ac:dyDescent="0.3">
      <c r="P11168"/>
      <c r="AA11168"/>
    </row>
    <row r="11169" spans="16:27" x14ac:dyDescent="0.3">
      <c r="P11169"/>
      <c r="AA11169"/>
    </row>
    <row r="11170" spans="16:27" x14ac:dyDescent="0.3">
      <c r="P11170"/>
      <c r="AA11170"/>
    </row>
    <row r="11171" spans="16:27" x14ac:dyDescent="0.3">
      <c r="P11171"/>
      <c r="AA11171"/>
    </row>
    <row r="11172" spans="16:27" x14ac:dyDescent="0.3">
      <c r="P11172"/>
      <c r="AA11172"/>
    </row>
    <row r="11173" spans="16:27" x14ac:dyDescent="0.3">
      <c r="P11173"/>
      <c r="AA11173"/>
    </row>
    <row r="11174" spans="16:27" x14ac:dyDescent="0.3">
      <c r="P11174"/>
      <c r="AA11174"/>
    </row>
    <row r="11175" spans="16:27" x14ac:dyDescent="0.3">
      <c r="P11175"/>
      <c r="AA11175"/>
    </row>
    <row r="11176" spans="16:27" x14ac:dyDescent="0.3">
      <c r="P11176"/>
      <c r="AA11176"/>
    </row>
    <row r="11177" spans="16:27" x14ac:dyDescent="0.3">
      <c r="P11177"/>
      <c r="AA11177"/>
    </row>
    <row r="11178" spans="16:27" x14ac:dyDescent="0.3">
      <c r="P11178"/>
      <c r="AA11178"/>
    </row>
    <row r="11179" spans="16:27" x14ac:dyDescent="0.3">
      <c r="P11179"/>
      <c r="AA11179"/>
    </row>
    <row r="11180" spans="16:27" x14ac:dyDescent="0.3">
      <c r="P11180"/>
      <c r="AA11180"/>
    </row>
    <row r="11181" spans="16:27" x14ac:dyDescent="0.3">
      <c r="P11181"/>
      <c r="AA11181"/>
    </row>
    <row r="11182" spans="16:27" x14ac:dyDescent="0.3">
      <c r="P11182"/>
      <c r="AA11182"/>
    </row>
    <row r="11183" spans="16:27" x14ac:dyDescent="0.3">
      <c r="P11183"/>
      <c r="AA11183"/>
    </row>
    <row r="11184" spans="16:27" x14ac:dyDescent="0.3">
      <c r="P11184"/>
      <c r="AA11184"/>
    </row>
    <row r="11185" spans="16:27" x14ac:dyDescent="0.3">
      <c r="P11185"/>
      <c r="AA11185"/>
    </row>
    <row r="11186" spans="16:27" x14ac:dyDescent="0.3">
      <c r="P11186"/>
      <c r="AA11186"/>
    </row>
    <row r="11187" spans="16:27" x14ac:dyDescent="0.3">
      <c r="P11187"/>
      <c r="AA11187"/>
    </row>
    <row r="11188" spans="16:27" x14ac:dyDescent="0.3">
      <c r="P11188"/>
      <c r="AA11188"/>
    </row>
    <row r="11189" spans="16:27" x14ac:dyDescent="0.3">
      <c r="P11189"/>
      <c r="AA11189"/>
    </row>
    <row r="11190" spans="16:27" x14ac:dyDescent="0.3">
      <c r="P11190"/>
      <c r="AA11190"/>
    </row>
    <row r="11191" spans="16:27" x14ac:dyDescent="0.3">
      <c r="P11191"/>
      <c r="AA11191"/>
    </row>
    <row r="11192" spans="16:27" x14ac:dyDescent="0.3">
      <c r="P11192"/>
      <c r="AA11192"/>
    </row>
    <row r="11193" spans="16:27" x14ac:dyDescent="0.3">
      <c r="P11193"/>
      <c r="AA11193"/>
    </row>
    <row r="11194" spans="16:27" x14ac:dyDescent="0.3">
      <c r="P11194"/>
      <c r="AA11194"/>
    </row>
    <row r="11195" spans="16:27" x14ac:dyDescent="0.3">
      <c r="P11195"/>
      <c r="AA11195"/>
    </row>
    <row r="11196" spans="16:27" x14ac:dyDescent="0.3">
      <c r="P11196"/>
      <c r="AA11196"/>
    </row>
    <row r="11197" spans="16:27" x14ac:dyDescent="0.3">
      <c r="P11197"/>
      <c r="AA11197"/>
    </row>
    <row r="11198" spans="16:27" x14ac:dyDescent="0.3">
      <c r="P11198"/>
      <c r="AA11198"/>
    </row>
    <row r="11199" spans="16:27" x14ac:dyDescent="0.3">
      <c r="P11199"/>
      <c r="AA11199"/>
    </row>
    <row r="11200" spans="16:27" x14ac:dyDescent="0.3">
      <c r="P11200"/>
      <c r="AA11200"/>
    </row>
    <row r="11201" spans="16:27" x14ac:dyDescent="0.3">
      <c r="P11201"/>
      <c r="AA11201"/>
    </row>
    <row r="11202" spans="16:27" x14ac:dyDescent="0.3">
      <c r="P11202"/>
      <c r="AA11202"/>
    </row>
    <row r="11203" spans="16:27" x14ac:dyDescent="0.3">
      <c r="P11203"/>
      <c r="AA11203"/>
    </row>
    <row r="11204" spans="16:27" x14ac:dyDescent="0.3">
      <c r="P11204"/>
      <c r="AA11204"/>
    </row>
    <row r="11205" spans="16:27" x14ac:dyDescent="0.3">
      <c r="P11205"/>
      <c r="AA11205"/>
    </row>
    <row r="11206" spans="16:27" x14ac:dyDescent="0.3">
      <c r="P11206"/>
      <c r="AA11206"/>
    </row>
    <row r="11207" spans="16:27" x14ac:dyDescent="0.3">
      <c r="P11207"/>
      <c r="AA11207"/>
    </row>
    <row r="11208" spans="16:27" x14ac:dyDescent="0.3">
      <c r="P11208"/>
      <c r="AA11208"/>
    </row>
    <row r="11209" spans="16:27" x14ac:dyDescent="0.3">
      <c r="P11209"/>
      <c r="AA11209"/>
    </row>
    <row r="11210" spans="16:27" x14ac:dyDescent="0.3">
      <c r="P11210"/>
      <c r="AA11210"/>
    </row>
    <row r="11211" spans="16:27" x14ac:dyDescent="0.3">
      <c r="P11211"/>
      <c r="AA11211"/>
    </row>
    <row r="11212" spans="16:27" x14ac:dyDescent="0.3">
      <c r="P11212"/>
      <c r="AA11212"/>
    </row>
    <row r="11213" spans="16:27" x14ac:dyDescent="0.3">
      <c r="P11213"/>
      <c r="AA11213"/>
    </row>
    <row r="11214" spans="16:27" x14ac:dyDescent="0.3">
      <c r="P11214"/>
      <c r="AA11214"/>
    </row>
    <row r="11215" spans="16:27" x14ac:dyDescent="0.3">
      <c r="P11215"/>
      <c r="AA11215"/>
    </row>
    <row r="11216" spans="16:27" x14ac:dyDescent="0.3">
      <c r="P11216"/>
      <c r="AA11216"/>
    </row>
    <row r="11217" spans="16:27" x14ac:dyDescent="0.3">
      <c r="P11217"/>
      <c r="AA11217"/>
    </row>
    <row r="11218" spans="16:27" x14ac:dyDescent="0.3">
      <c r="P11218"/>
      <c r="AA11218"/>
    </row>
    <row r="11219" spans="16:27" x14ac:dyDescent="0.3">
      <c r="P11219"/>
      <c r="AA11219"/>
    </row>
    <row r="11220" spans="16:27" x14ac:dyDescent="0.3">
      <c r="P11220"/>
      <c r="AA11220"/>
    </row>
    <row r="11221" spans="16:27" x14ac:dyDescent="0.3">
      <c r="P11221"/>
      <c r="AA11221"/>
    </row>
    <row r="11222" spans="16:27" x14ac:dyDescent="0.3">
      <c r="P11222"/>
      <c r="AA11222"/>
    </row>
    <row r="11223" spans="16:27" x14ac:dyDescent="0.3">
      <c r="P11223"/>
      <c r="AA11223"/>
    </row>
    <row r="11224" spans="16:27" x14ac:dyDescent="0.3">
      <c r="P11224"/>
      <c r="AA11224"/>
    </row>
    <row r="11225" spans="16:27" x14ac:dyDescent="0.3">
      <c r="P11225"/>
      <c r="AA11225"/>
    </row>
    <row r="11226" spans="16:27" x14ac:dyDescent="0.3">
      <c r="P11226"/>
      <c r="AA11226"/>
    </row>
    <row r="11227" spans="16:27" x14ac:dyDescent="0.3">
      <c r="P11227"/>
      <c r="AA11227"/>
    </row>
    <row r="11228" spans="16:27" x14ac:dyDescent="0.3">
      <c r="P11228"/>
      <c r="AA11228"/>
    </row>
    <row r="11229" spans="16:27" x14ac:dyDescent="0.3">
      <c r="P11229"/>
      <c r="AA11229"/>
    </row>
    <row r="11230" spans="16:27" x14ac:dyDescent="0.3">
      <c r="P11230"/>
      <c r="AA11230"/>
    </row>
    <row r="11231" spans="16:27" x14ac:dyDescent="0.3">
      <c r="P11231"/>
      <c r="AA11231"/>
    </row>
    <row r="11232" spans="16:27" x14ac:dyDescent="0.3">
      <c r="P11232"/>
      <c r="AA11232"/>
    </row>
    <row r="11233" spans="16:27" x14ac:dyDescent="0.3">
      <c r="P11233"/>
      <c r="AA11233"/>
    </row>
    <row r="11234" spans="16:27" x14ac:dyDescent="0.3">
      <c r="P11234"/>
      <c r="AA11234"/>
    </row>
    <row r="11235" spans="16:27" x14ac:dyDescent="0.3">
      <c r="P11235"/>
      <c r="AA11235"/>
    </row>
    <row r="11236" spans="16:27" x14ac:dyDescent="0.3">
      <c r="P11236"/>
      <c r="AA11236"/>
    </row>
    <row r="11237" spans="16:27" x14ac:dyDescent="0.3">
      <c r="P11237"/>
      <c r="AA11237"/>
    </row>
    <row r="11238" spans="16:27" x14ac:dyDescent="0.3">
      <c r="P11238"/>
      <c r="AA11238"/>
    </row>
    <row r="11239" spans="16:27" x14ac:dyDescent="0.3">
      <c r="P11239"/>
      <c r="AA11239"/>
    </row>
    <row r="11240" spans="16:27" x14ac:dyDescent="0.3">
      <c r="P11240"/>
      <c r="AA11240"/>
    </row>
    <row r="11241" spans="16:27" x14ac:dyDescent="0.3">
      <c r="P11241"/>
      <c r="AA11241"/>
    </row>
    <row r="11242" spans="16:27" x14ac:dyDescent="0.3">
      <c r="P11242"/>
      <c r="AA11242"/>
    </row>
    <row r="11243" spans="16:27" x14ac:dyDescent="0.3">
      <c r="P11243"/>
      <c r="AA11243"/>
    </row>
    <row r="11244" spans="16:27" x14ac:dyDescent="0.3">
      <c r="P11244"/>
      <c r="AA11244"/>
    </row>
    <row r="11245" spans="16:27" x14ac:dyDescent="0.3">
      <c r="P11245"/>
      <c r="AA11245"/>
    </row>
    <row r="11246" spans="16:27" x14ac:dyDescent="0.3">
      <c r="P11246"/>
      <c r="AA11246"/>
    </row>
    <row r="11247" spans="16:27" x14ac:dyDescent="0.3">
      <c r="P11247"/>
      <c r="AA11247"/>
    </row>
    <row r="11248" spans="16:27" x14ac:dyDescent="0.3">
      <c r="P11248"/>
      <c r="AA11248"/>
    </row>
    <row r="11249" spans="16:27" x14ac:dyDescent="0.3">
      <c r="P11249"/>
      <c r="AA11249"/>
    </row>
    <row r="11250" spans="16:27" x14ac:dyDescent="0.3">
      <c r="P11250"/>
      <c r="AA11250"/>
    </row>
    <row r="11251" spans="16:27" x14ac:dyDescent="0.3">
      <c r="P11251"/>
      <c r="AA11251"/>
    </row>
    <row r="11252" spans="16:27" x14ac:dyDescent="0.3">
      <c r="P11252"/>
      <c r="AA11252"/>
    </row>
    <row r="11253" spans="16:27" x14ac:dyDescent="0.3">
      <c r="P11253"/>
      <c r="AA11253"/>
    </row>
    <row r="11254" spans="16:27" x14ac:dyDescent="0.3">
      <c r="P11254"/>
      <c r="AA11254"/>
    </row>
    <row r="11255" spans="16:27" x14ac:dyDescent="0.3">
      <c r="P11255"/>
      <c r="AA11255"/>
    </row>
    <row r="11256" spans="16:27" x14ac:dyDescent="0.3">
      <c r="P11256"/>
      <c r="AA11256"/>
    </row>
    <row r="11257" spans="16:27" x14ac:dyDescent="0.3">
      <c r="P11257"/>
      <c r="AA11257"/>
    </row>
    <row r="11258" spans="16:27" x14ac:dyDescent="0.3">
      <c r="P11258"/>
      <c r="AA11258"/>
    </row>
    <row r="11259" spans="16:27" x14ac:dyDescent="0.3">
      <c r="P11259"/>
      <c r="AA11259"/>
    </row>
    <row r="11260" spans="16:27" x14ac:dyDescent="0.3">
      <c r="P11260"/>
      <c r="AA11260"/>
    </row>
    <row r="11261" spans="16:27" x14ac:dyDescent="0.3">
      <c r="P11261"/>
      <c r="AA11261"/>
    </row>
    <row r="11262" spans="16:27" x14ac:dyDescent="0.3">
      <c r="P11262"/>
      <c r="AA11262"/>
    </row>
    <row r="11263" spans="16:27" x14ac:dyDescent="0.3">
      <c r="P11263"/>
      <c r="AA11263"/>
    </row>
    <row r="11264" spans="16:27" x14ac:dyDescent="0.3">
      <c r="P11264"/>
      <c r="AA11264"/>
    </row>
    <row r="11265" spans="16:27" x14ac:dyDescent="0.3">
      <c r="P11265"/>
      <c r="AA11265"/>
    </row>
    <row r="11266" spans="16:27" x14ac:dyDescent="0.3">
      <c r="P11266"/>
      <c r="AA11266"/>
    </row>
    <row r="11267" spans="16:27" x14ac:dyDescent="0.3">
      <c r="P11267"/>
      <c r="AA11267"/>
    </row>
    <row r="11268" spans="16:27" x14ac:dyDescent="0.3">
      <c r="P11268"/>
      <c r="AA11268"/>
    </row>
    <row r="11269" spans="16:27" x14ac:dyDescent="0.3">
      <c r="P11269"/>
      <c r="AA11269"/>
    </row>
    <row r="11270" spans="16:27" x14ac:dyDescent="0.3">
      <c r="P11270"/>
      <c r="AA11270"/>
    </row>
    <row r="11271" spans="16:27" x14ac:dyDescent="0.3">
      <c r="P11271"/>
      <c r="AA11271"/>
    </row>
    <row r="11272" spans="16:27" x14ac:dyDescent="0.3">
      <c r="P11272"/>
      <c r="AA11272"/>
    </row>
    <row r="11273" spans="16:27" x14ac:dyDescent="0.3">
      <c r="P11273"/>
      <c r="AA11273"/>
    </row>
    <row r="11274" spans="16:27" x14ac:dyDescent="0.3">
      <c r="P11274"/>
      <c r="AA11274"/>
    </row>
    <row r="11275" spans="16:27" x14ac:dyDescent="0.3">
      <c r="P11275"/>
      <c r="AA11275"/>
    </row>
    <row r="11276" spans="16:27" x14ac:dyDescent="0.3">
      <c r="P11276"/>
      <c r="AA11276"/>
    </row>
    <row r="11277" spans="16:27" x14ac:dyDescent="0.3">
      <c r="P11277"/>
      <c r="AA11277"/>
    </row>
    <row r="11278" spans="16:27" x14ac:dyDescent="0.3">
      <c r="P11278"/>
      <c r="AA11278"/>
    </row>
    <row r="11279" spans="16:27" x14ac:dyDescent="0.3">
      <c r="P11279"/>
      <c r="AA11279"/>
    </row>
    <row r="11280" spans="16:27" x14ac:dyDescent="0.3">
      <c r="P11280"/>
      <c r="AA11280"/>
    </row>
    <row r="11281" spans="16:27" x14ac:dyDescent="0.3">
      <c r="P11281"/>
      <c r="AA11281"/>
    </row>
    <row r="11282" spans="16:27" x14ac:dyDescent="0.3">
      <c r="P11282"/>
      <c r="AA11282"/>
    </row>
    <row r="11283" spans="16:27" x14ac:dyDescent="0.3">
      <c r="P11283"/>
      <c r="AA11283"/>
    </row>
    <row r="11284" spans="16:27" x14ac:dyDescent="0.3">
      <c r="P11284"/>
      <c r="AA11284"/>
    </row>
    <row r="11285" spans="16:27" x14ac:dyDescent="0.3">
      <c r="P11285"/>
      <c r="AA11285"/>
    </row>
    <row r="11286" spans="16:27" x14ac:dyDescent="0.3">
      <c r="P11286"/>
      <c r="AA11286"/>
    </row>
    <row r="11287" spans="16:27" x14ac:dyDescent="0.3">
      <c r="P11287"/>
      <c r="AA11287"/>
    </row>
    <row r="11288" spans="16:27" x14ac:dyDescent="0.3">
      <c r="P11288"/>
      <c r="AA11288"/>
    </row>
    <row r="11289" spans="16:27" x14ac:dyDescent="0.3">
      <c r="P11289"/>
      <c r="AA11289"/>
    </row>
    <row r="11290" spans="16:27" x14ac:dyDescent="0.3">
      <c r="P11290"/>
      <c r="AA11290"/>
    </row>
    <row r="11291" spans="16:27" x14ac:dyDescent="0.3">
      <c r="P11291"/>
      <c r="AA11291"/>
    </row>
    <row r="11292" spans="16:27" x14ac:dyDescent="0.3">
      <c r="P11292"/>
      <c r="AA11292"/>
    </row>
    <row r="11293" spans="16:27" x14ac:dyDescent="0.3">
      <c r="P11293"/>
      <c r="AA11293"/>
    </row>
    <row r="11294" spans="16:27" x14ac:dyDescent="0.3">
      <c r="P11294"/>
      <c r="AA11294"/>
    </row>
    <row r="11295" spans="16:27" x14ac:dyDescent="0.3">
      <c r="P11295"/>
      <c r="AA11295"/>
    </row>
    <row r="11296" spans="16:27" x14ac:dyDescent="0.3">
      <c r="P11296"/>
      <c r="AA11296"/>
    </row>
    <row r="11297" spans="16:27" x14ac:dyDescent="0.3">
      <c r="P11297"/>
      <c r="AA11297"/>
    </row>
    <row r="11298" spans="16:27" x14ac:dyDescent="0.3">
      <c r="P11298"/>
      <c r="AA11298"/>
    </row>
    <row r="11299" spans="16:27" x14ac:dyDescent="0.3">
      <c r="P11299"/>
      <c r="AA11299"/>
    </row>
    <row r="11300" spans="16:27" x14ac:dyDescent="0.3">
      <c r="P11300"/>
      <c r="AA11300"/>
    </row>
    <row r="11301" spans="16:27" x14ac:dyDescent="0.3">
      <c r="P11301"/>
      <c r="AA11301"/>
    </row>
    <row r="11302" spans="16:27" x14ac:dyDescent="0.3">
      <c r="P11302"/>
      <c r="AA11302"/>
    </row>
    <row r="11303" spans="16:27" x14ac:dyDescent="0.3">
      <c r="P11303"/>
      <c r="AA11303"/>
    </row>
    <row r="11304" spans="16:27" x14ac:dyDescent="0.3">
      <c r="P11304"/>
      <c r="AA11304"/>
    </row>
    <row r="11305" spans="16:27" x14ac:dyDescent="0.3">
      <c r="P11305"/>
      <c r="AA11305"/>
    </row>
    <row r="11306" spans="16:27" x14ac:dyDescent="0.3">
      <c r="P11306"/>
      <c r="AA11306"/>
    </row>
    <row r="11307" spans="16:27" x14ac:dyDescent="0.3">
      <c r="P11307"/>
      <c r="AA11307"/>
    </row>
    <row r="11308" spans="16:27" x14ac:dyDescent="0.3">
      <c r="P11308"/>
      <c r="AA11308"/>
    </row>
    <row r="11309" spans="16:27" x14ac:dyDescent="0.3">
      <c r="P11309"/>
      <c r="AA11309"/>
    </row>
    <row r="11310" spans="16:27" x14ac:dyDescent="0.3">
      <c r="P11310"/>
      <c r="AA11310"/>
    </row>
    <row r="11311" spans="16:27" x14ac:dyDescent="0.3">
      <c r="P11311"/>
      <c r="AA11311"/>
    </row>
    <row r="11312" spans="16:27" x14ac:dyDescent="0.3">
      <c r="P11312"/>
      <c r="AA11312"/>
    </row>
    <row r="11313" spans="16:27" x14ac:dyDescent="0.3">
      <c r="P11313"/>
      <c r="AA11313"/>
    </row>
    <row r="11314" spans="16:27" x14ac:dyDescent="0.3">
      <c r="P11314"/>
      <c r="AA11314"/>
    </row>
    <row r="11315" spans="16:27" x14ac:dyDescent="0.3">
      <c r="P11315"/>
      <c r="AA11315"/>
    </row>
    <row r="11316" spans="16:27" x14ac:dyDescent="0.3">
      <c r="P11316"/>
      <c r="AA11316"/>
    </row>
    <row r="11317" spans="16:27" x14ac:dyDescent="0.3">
      <c r="P11317"/>
      <c r="AA11317"/>
    </row>
    <row r="11318" spans="16:27" x14ac:dyDescent="0.3">
      <c r="P11318"/>
      <c r="AA11318"/>
    </row>
    <row r="11319" spans="16:27" x14ac:dyDescent="0.3">
      <c r="P11319"/>
      <c r="AA11319"/>
    </row>
    <row r="11320" spans="16:27" x14ac:dyDescent="0.3">
      <c r="P11320"/>
      <c r="AA11320"/>
    </row>
    <row r="11321" spans="16:27" x14ac:dyDescent="0.3">
      <c r="P11321"/>
      <c r="AA11321"/>
    </row>
    <row r="11322" spans="16:27" x14ac:dyDescent="0.3">
      <c r="P11322"/>
      <c r="AA11322"/>
    </row>
    <row r="11323" spans="16:27" x14ac:dyDescent="0.3">
      <c r="P11323"/>
      <c r="AA11323"/>
    </row>
    <row r="11324" spans="16:27" x14ac:dyDescent="0.3">
      <c r="P11324"/>
      <c r="AA11324"/>
    </row>
    <row r="11325" spans="16:27" x14ac:dyDescent="0.3">
      <c r="P11325"/>
      <c r="AA11325"/>
    </row>
    <row r="11326" spans="16:27" x14ac:dyDescent="0.3">
      <c r="P11326"/>
      <c r="AA11326"/>
    </row>
    <row r="11327" spans="16:27" x14ac:dyDescent="0.3">
      <c r="P11327"/>
      <c r="AA11327"/>
    </row>
    <row r="11328" spans="16:27" x14ac:dyDescent="0.3">
      <c r="P11328"/>
      <c r="AA11328"/>
    </row>
    <row r="11329" spans="16:27" x14ac:dyDescent="0.3">
      <c r="P11329"/>
      <c r="AA11329"/>
    </row>
    <row r="11330" spans="16:27" x14ac:dyDescent="0.3">
      <c r="P11330"/>
      <c r="AA11330"/>
    </row>
    <row r="11331" spans="16:27" x14ac:dyDescent="0.3">
      <c r="P11331"/>
      <c r="AA11331"/>
    </row>
    <row r="11332" spans="16:27" x14ac:dyDescent="0.3">
      <c r="P11332"/>
      <c r="AA11332"/>
    </row>
    <row r="11333" spans="16:27" x14ac:dyDescent="0.3">
      <c r="P11333"/>
      <c r="AA11333"/>
    </row>
    <row r="11334" spans="16:27" x14ac:dyDescent="0.3">
      <c r="P11334"/>
      <c r="AA11334"/>
    </row>
    <row r="11335" spans="16:27" x14ac:dyDescent="0.3">
      <c r="P11335"/>
      <c r="AA11335"/>
    </row>
    <row r="11336" spans="16:27" x14ac:dyDescent="0.3">
      <c r="P11336"/>
      <c r="AA11336"/>
    </row>
    <row r="11337" spans="16:27" x14ac:dyDescent="0.3">
      <c r="P11337"/>
      <c r="AA11337"/>
    </row>
    <row r="11338" spans="16:27" x14ac:dyDescent="0.3">
      <c r="P11338"/>
      <c r="AA11338"/>
    </row>
    <row r="11339" spans="16:27" x14ac:dyDescent="0.3">
      <c r="P11339"/>
      <c r="AA11339"/>
    </row>
    <row r="11340" spans="16:27" x14ac:dyDescent="0.3">
      <c r="P11340"/>
      <c r="AA11340"/>
    </row>
    <row r="11341" spans="16:27" x14ac:dyDescent="0.3">
      <c r="P11341"/>
      <c r="AA11341"/>
    </row>
    <row r="11342" spans="16:27" x14ac:dyDescent="0.3">
      <c r="P11342"/>
      <c r="AA11342"/>
    </row>
    <row r="11343" spans="16:27" x14ac:dyDescent="0.3">
      <c r="P11343"/>
      <c r="AA11343"/>
    </row>
    <row r="11344" spans="16:27" x14ac:dyDescent="0.3">
      <c r="P11344"/>
      <c r="AA11344"/>
    </row>
    <row r="11345" spans="16:27" x14ac:dyDescent="0.3">
      <c r="P11345"/>
      <c r="AA11345"/>
    </row>
    <row r="11346" spans="16:27" x14ac:dyDescent="0.3">
      <c r="P11346"/>
      <c r="AA11346"/>
    </row>
    <row r="11347" spans="16:27" x14ac:dyDescent="0.3">
      <c r="P11347"/>
      <c r="AA11347"/>
    </row>
    <row r="11348" spans="16:27" x14ac:dyDescent="0.3">
      <c r="P11348"/>
      <c r="AA11348"/>
    </row>
    <row r="11349" spans="16:27" x14ac:dyDescent="0.3">
      <c r="P11349"/>
      <c r="AA11349"/>
    </row>
    <row r="11350" spans="16:27" x14ac:dyDescent="0.3">
      <c r="P11350"/>
      <c r="AA11350"/>
    </row>
    <row r="11351" spans="16:27" x14ac:dyDescent="0.3">
      <c r="P11351"/>
      <c r="AA11351"/>
    </row>
    <row r="11352" spans="16:27" x14ac:dyDescent="0.3">
      <c r="P11352"/>
      <c r="AA11352"/>
    </row>
    <row r="11353" spans="16:27" x14ac:dyDescent="0.3">
      <c r="P11353"/>
      <c r="AA11353"/>
    </row>
    <row r="11354" spans="16:27" x14ac:dyDescent="0.3">
      <c r="P11354"/>
      <c r="AA11354"/>
    </row>
    <row r="11355" spans="16:27" x14ac:dyDescent="0.3">
      <c r="P11355"/>
      <c r="AA11355"/>
    </row>
    <row r="11356" spans="16:27" x14ac:dyDescent="0.3">
      <c r="P11356"/>
      <c r="AA11356"/>
    </row>
    <row r="11357" spans="16:27" x14ac:dyDescent="0.3">
      <c r="P11357"/>
      <c r="AA11357"/>
    </row>
    <row r="11358" spans="16:27" x14ac:dyDescent="0.3">
      <c r="P11358"/>
      <c r="AA11358"/>
    </row>
    <row r="11359" spans="16:27" x14ac:dyDescent="0.3">
      <c r="P11359"/>
      <c r="AA11359"/>
    </row>
    <row r="11360" spans="16:27" x14ac:dyDescent="0.3">
      <c r="P11360"/>
      <c r="AA11360"/>
    </row>
    <row r="11361" spans="16:27" x14ac:dyDescent="0.3">
      <c r="P11361"/>
      <c r="AA11361"/>
    </row>
    <row r="11362" spans="16:27" x14ac:dyDescent="0.3">
      <c r="P11362"/>
      <c r="AA11362"/>
    </row>
    <row r="11363" spans="16:27" x14ac:dyDescent="0.3">
      <c r="P11363"/>
      <c r="AA11363"/>
    </row>
    <row r="11364" spans="16:27" x14ac:dyDescent="0.3">
      <c r="P11364"/>
      <c r="AA11364"/>
    </row>
    <row r="11365" spans="16:27" x14ac:dyDescent="0.3">
      <c r="P11365"/>
      <c r="AA11365"/>
    </row>
    <row r="11366" spans="16:27" x14ac:dyDescent="0.3">
      <c r="P11366"/>
      <c r="AA11366"/>
    </row>
    <row r="11367" spans="16:27" x14ac:dyDescent="0.3">
      <c r="P11367"/>
      <c r="AA11367"/>
    </row>
    <row r="11368" spans="16:27" x14ac:dyDescent="0.3">
      <c r="P11368"/>
      <c r="AA11368"/>
    </row>
    <row r="11369" spans="16:27" x14ac:dyDescent="0.3">
      <c r="P11369"/>
      <c r="AA11369"/>
    </row>
    <row r="11370" spans="16:27" x14ac:dyDescent="0.3">
      <c r="P11370"/>
      <c r="AA11370"/>
    </row>
    <row r="11371" spans="16:27" x14ac:dyDescent="0.3">
      <c r="P11371"/>
      <c r="AA11371"/>
    </row>
    <row r="11372" spans="16:27" x14ac:dyDescent="0.3">
      <c r="P11372"/>
      <c r="AA11372"/>
    </row>
    <row r="11373" spans="16:27" x14ac:dyDescent="0.3">
      <c r="P11373"/>
      <c r="AA11373"/>
    </row>
    <row r="11374" spans="16:27" x14ac:dyDescent="0.3">
      <c r="P11374"/>
      <c r="AA11374"/>
    </row>
    <row r="11375" spans="16:27" x14ac:dyDescent="0.3">
      <c r="P11375"/>
      <c r="AA11375"/>
    </row>
    <row r="11376" spans="16:27" x14ac:dyDescent="0.3">
      <c r="P11376"/>
      <c r="AA11376"/>
    </row>
    <row r="11377" spans="16:27" x14ac:dyDescent="0.3">
      <c r="P11377"/>
      <c r="AA11377"/>
    </row>
    <row r="11378" spans="16:27" x14ac:dyDescent="0.3">
      <c r="P11378"/>
      <c r="AA11378"/>
    </row>
    <row r="11379" spans="16:27" x14ac:dyDescent="0.3">
      <c r="P11379"/>
      <c r="AA11379"/>
    </row>
    <row r="11380" spans="16:27" x14ac:dyDescent="0.3">
      <c r="P11380"/>
      <c r="AA11380"/>
    </row>
    <row r="11381" spans="16:27" x14ac:dyDescent="0.3">
      <c r="P11381"/>
      <c r="AA11381"/>
    </row>
    <row r="11382" spans="16:27" x14ac:dyDescent="0.3">
      <c r="P11382"/>
      <c r="AA11382"/>
    </row>
    <row r="11383" spans="16:27" x14ac:dyDescent="0.3">
      <c r="P11383"/>
      <c r="AA11383"/>
    </row>
    <row r="11384" spans="16:27" x14ac:dyDescent="0.3">
      <c r="P11384"/>
      <c r="AA11384"/>
    </row>
    <row r="11385" spans="16:27" x14ac:dyDescent="0.3">
      <c r="P11385"/>
      <c r="AA11385"/>
    </row>
    <row r="11386" spans="16:27" x14ac:dyDescent="0.3">
      <c r="P11386"/>
      <c r="AA11386"/>
    </row>
    <row r="11387" spans="16:27" x14ac:dyDescent="0.3">
      <c r="P11387"/>
      <c r="AA11387"/>
    </row>
    <row r="11388" spans="16:27" x14ac:dyDescent="0.3">
      <c r="P11388"/>
      <c r="AA11388"/>
    </row>
    <row r="11389" spans="16:27" x14ac:dyDescent="0.3">
      <c r="P11389"/>
      <c r="AA11389"/>
    </row>
    <row r="11390" spans="16:27" x14ac:dyDescent="0.3">
      <c r="P11390"/>
      <c r="AA11390"/>
    </row>
    <row r="11391" spans="16:27" x14ac:dyDescent="0.3">
      <c r="P11391"/>
      <c r="AA11391"/>
    </row>
    <row r="11392" spans="16:27" x14ac:dyDescent="0.3">
      <c r="P11392"/>
      <c r="AA11392"/>
    </row>
    <row r="11393" spans="16:27" x14ac:dyDescent="0.3">
      <c r="P11393"/>
      <c r="AA11393"/>
    </row>
    <row r="11394" spans="16:27" x14ac:dyDescent="0.3">
      <c r="P11394"/>
      <c r="AA11394"/>
    </row>
    <row r="11395" spans="16:27" x14ac:dyDescent="0.3">
      <c r="P11395"/>
      <c r="AA11395"/>
    </row>
    <row r="11396" spans="16:27" x14ac:dyDescent="0.3">
      <c r="P11396"/>
      <c r="AA11396"/>
    </row>
    <row r="11397" spans="16:27" x14ac:dyDescent="0.3">
      <c r="P11397"/>
      <c r="AA11397"/>
    </row>
    <row r="11398" spans="16:27" x14ac:dyDescent="0.3">
      <c r="P11398"/>
      <c r="AA11398"/>
    </row>
    <row r="11399" spans="16:27" x14ac:dyDescent="0.3">
      <c r="P11399"/>
      <c r="AA11399"/>
    </row>
    <row r="11400" spans="16:27" x14ac:dyDescent="0.3">
      <c r="P11400"/>
      <c r="AA11400"/>
    </row>
    <row r="11401" spans="16:27" x14ac:dyDescent="0.3">
      <c r="P11401"/>
      <c r="AA11401"/>
    </row>
    <row r="11402" spans="16:27" x14ac:dyDescent="0.3">
      <c r="P11402"/>
      <c r="AA11402"/>
    </row>
    <row r="11403" spans="16:27" x14ac:dyDescent="0.3">
      <c r="P11403"/>
      <c r="AA11403"/>
    </row>
    <row r="11404" spans="16:27" x14ac:dyDescent="0.3">
      <c r="P11404"/>
      <c r="AA11404"/>
    </row>
    <row r="11405" spans="16:27" x14ac:dyDescent="0.3">
      <c r="P11405"/>
      <c r="AA11405"/>
    </row>
    <row r="11406" spans="16:27" x14ac:dyDescent="0.3">
      <c r="P11406"/>
      <c r="AA11406"/>
    </row>
    <row r="11407" spans="16:27" x14ac:dyDescent="0.3">
      <c r="P11407"/>
      <c r="AA11407"/>
    </row>
    <row r="11408" spans="16:27" x14ac:dyDescent="0.3">
      <c r="P11408"/>
      <c r="AA11408"/>
    </row>
    <row r="11409" spans="16:27" x14ac:dyDescent="0.3">
      <c r="P11409"/>
      <c r="AA11409"/>
    </row>
    <row r="11410" spans="16:27" x14ac:dyDescent="0.3">
      <c r="P11410"/>
      <c r="AA11410"/>
    </row>
    <row r="11411" spans="16:27" x14ac:dyDescent="0.3">
      <c r="P11411"/>
      <c r="AA11411"/>
    </row>
    <row r="11412" spans="16:27" x14ac:dyDescent="0.3">
      <c r="P11412"/>
      <c r="AA11412"/>
    </row>
    <row r="11413" spans="16:27" x14ac:dyDescent="0.3">
      <c r="P11413"/>
      <c r="AA11413"/>
    </row>
    <row r="11414" spans="16:27" x14ac:dyDescent="0.3">
      <c r="P11414"/>
      <c r="AA11414"/>
    </row>
    <row r="11415" spans="16:27" x14ac:dyDescent="0.3">
      <c r="P11415"/>
      <c r="AA11415"/>
    </row>
    <row r="11416" spans="16:27" x14ac:dyDescent="0.3">
      <c r="P11416"/>
      <c r="AA11416"/>
    </row>
    <row r="11417" spans="16:27" x14ac:dyDescent="0.3">
      <c r="P11417"/>
      <c r="AA11417"/>
    </row>
    <row r="11418" spans="16:27" x14ac:dyDescent="0.3">
      <c r="P11418"/>
      <c r="AA11418"/>
    </row>
    <row r="11419" spans="16:27" x14ac:dyDescent="0.3">
      <c r="P11419"/>
      <c r="AA11419"/>
    </row>
    <row r="11420" spans="16:27" x14ac:dyDescent="0.3">
      <c r="P11420"/>
      <c r="AA11420"/>
    </row>
    <row r="11421" spans="16:27" x14ac:dyDescent="0.3">
      <c r="P11421"/>
      <c r="AA11421"/>
    </row>
    <row r="11422" spans="16:27" x14ac:dyDescent="0.3">
      <c r="P11422"/>
      <c r="AA11422"/>
    </row>
    <row r="11423" spans="16:27" x14ac:dyDescent="0.3">
      <c r="P11423"/>
      <c r="AA11423"/>
    </row>
    <row r="11424" spans="16:27" x14ac:dyDescent="0.3">
      <c r="P11424"/>
      <c r="AA11424"/>
    </row>
    <row r="11425" spans="16:27" x14ac:dyDescent="0.3">
      <c r="P11425"/>
      <c r="AA11425"/>
    </row>
    <row r="11426" spans="16:27" x14ac:dyDescent="0.3">
      <c r="P11426"/>
      <c r="AA11426"/>
    </row>
    <row r="11427" spans="16:27" x14ac:dyDescent="0.3">
      <c r="P11427"/>
      <c r="AA11427"/>
    </row>
    <row r="11428" spans="16:27" x14ac:dyDescent="0.3">
      <c r="P11428"/>
      <c r="AA11428"/>
    </row>
    <row r="11429" spans="16:27" x14ac:dyDescent="0.3">
      <c r="P11429"/>
      <c r="AA11429"/>
    </row>
    <row r="11430" spans="16:27" x14ac:dyDescent="0.3">
      <c r="P11430"/>
      <c r="AA11430"/>
    </row>
    <row r="11431" spans="16:27" x14ac:dyDescent="0.3">
      <c r="P11431"/>
      <c r="AA11431"/>
    </row>
    <row r="11432" spans="16:27" x14ac:dyDescent="0.3">
      <c r="P11432"/>
      <c r="AA11432"/>
    </row>
    <row r="11433" spans="16:27" x14ac:dyDescent="0.3">
      <c r="P11433"/>
      <c r="AA11433"/>
    </row>
    <row r="11434" spans="16:27" x14ac:dyDescent="0.3">
      <c r="P11434"/>
      <c r="AA11434"/>
    </row>
    <row r="11435" spans="16:27" x14ac:dyDescent="0.3">
      <c r="P11435"/>
      <c r="AA11435"/>
    </row>
    <row r="11436" spans="16:27" x14ac:dyDescent="0.3">
      <c r="P11436"/>
      <c r="AA11436"/>
    </row>
    <row r="11437" spans="16:27" x14ac:dyDescent="0.3">
      <c r="P11437"/>
      <c r="AA11437"/>
    </row>
    <row r="11438" spans="16:27" x14ac:dyDescent="0.3">
      <c r="P11438"/>
      <c r="AA11438"/>
    </row>
    <row r="11439" spans="16:27" x14ac:dyDescent="0.3">
      <c r="P11439"/>
      <c r="AA11439"/>
    </row>
    <row r="11440" spans="16:27" x14ac:dyDescent="0.3">
      <c r="P11440"/>
      <c r="AA11440"/>
    </row>
    <row r="11441" spans="16:27" x14ac:dyDescent="0.3">
      <c r="P11441"/>
      <c r="AA11441"/>
    </row>
    <row r="11442" spans="16:27" x14ac:dyDescent="0.3">
      <c r="P11442"/>
      <c r="AA11442"/>
    </row>
    <row r="11443" spans="16:27" x14ac:dyDescent="0.3">
      <c r="P11443"/>
      <c r="AA11443"/>
    </row>
    <row r="11444" spans="16:27" x14ac:dyDescent="0.3">
      <c r="P11444"/>
      <c r="AA11444"/>
    </row>
    <row r="11445" spans="16:27" x14ac:dyDescent="0.3">
      <c r="P11445"/>
      <c r="AA11445"/>
    </row>
    <row r="11446" spans="16:27" x14ac:dyDescent="0.3">
      <c r="P11446"/>
      <c r="AA11446"/>
    </row>
    <row r="11447" spans="16:27" x14ac:dyDescent="0.3">
      <c r="P11447"/>
      <c r="AA11447"/>
    </row>
    <row r="11448" spans="16:27" x14ac:dyDescent="0.3">
      <c r="P11448"/>
      <c r="AA11448"/>
    </row>
    <row r="11449" spans="16:27" x14ac:dyDescent="0.3">
      <c r="P11449"/>
      <c r="AA11449"/>
    </row>
    <row r="11450" spans="16:27" x14ac:dyDescent="0.3">
      <c r="P11450"/>
      <c r="AA11450"/>
    </row>
    <row r="11451" spans="16:27" x14ac:dyDescent="0.3">
      <c r="P11451"/>
      <c r="AA11451"/>
    </row>
    <row r="11452" spans="16:27" x14ac:dyDescent="0.3">
      <c r="P11452"/>
      <c r="AA11452"/>
    </row>
    <row r="11453" spans="16:27" x14ac:dyDescent="0.3">
      <c r="P11453"/>
      <c r="AA11453"/>
    </row>
    <row r="11454" spans="16:27" x14ac:dyDescent="0.3">
      <c r="P11454"/>
      <c r="AA11454"/>
    </row>
    <row r="11455" spans="16:27" x14ac:dyDescent="0.3">
      <c r="P11455"/>
      <c r="AA11455"/>
    </row>
    <row r="11456" spans="16:27" x14ac:dyDescent="0.3">
      <c r="P11456"/>
      <c r="AA11456"/>
    </row>
    <row r="11457" spans="16:27" x14ac:dyDescent="0.3">
      <c r="P11457"/>
      <c r="AA11457"/>
    </row>
    <row r="11458" spans="16:27" x14ac:dyDescent="0.3">
      <c r="P11458"/>
      <c r="AA11458"/>
    </row>
    <row r="11459" spans="16:27" x14ac:dyDescent="0.3">
      <c r="P11459"/>
      <c r="AA11459"/>
    </row>
    <row r="11460" spans="16:27" x14ac:dyDescent="0.3">
      <c r="P11460"/>
      <c r="AA11460"/>
    </row>
    <row r="11461" spans="16:27" x14ac:dyDescent="0.3">
      <c r="P11461"/>
      <c r="AA11461"/>
    </row>
    <row r="11462" spans="16:27" x14ac:dyDescent="0.3">
      <c r="P11462"/>
      <c r="AA11462"/>
    </row>
    <row r="11463" spans="16:27" x14ac:dyDescent="0.3">
      <c r="P11463"/>
      <c r="AA11463"/>
    </row>
    <row r="11464" spans="16:27" x14ac:dyDescent="0.3">
      <c r="P11464"/>
      <c r="AA11464"/>
    </row>
    <row r="11465" spans="16:27" x14ac:dyDescent="0.3">
      <c r="P11465"/>
      <c r="AA11465"/>
    </row>
    <row r="11466" spans="16:27" x14ac:dyDescent="0.3">
      <c r="P11466"/>
      <c r="AA11466"/>
    </row>
    <row r="11467" spans="16:27" x14ac:dyDescent="0.3">
      <c r="P11467"/>
      <c r="AA11467"/>
    </row>
    <row r="11468" spans="16:27" x14ac:dyDescent="0.3">
      <c r="P11468"/>
      <c r="AA11468"/>
    </row>
    <row r="11469" spans="16:27" x14ac:dyDescent="0.3">
      <c r="P11469"/>
      <c r="AA11469"/>
    </row>
    <row r="11470" spans="16:27" x14ac:dyDescent="0.3">
      <c r="P11470"/>
      <c r="AA11470"/>
    </row>
    <row r="11471" spans="16:27" x14ac:dyDescent="0.3">
      <c r="P11471"/>
      <c r="AA11471"/>
    </row>
    <row r="11472" spans="16:27" x14ac:dyDescent="0.3">
      <c r="P11472"/>
      <c r="AA11472"/>
    </row>
    <row r="11473" spans="16:27" x14ac:dyDescent="0.3">
      <c r="P11473"/>
      <c r="AA11473"/>
    </row>
    <row r="11474" spans="16:27" x14ac:dyDescent="0.3">
      <c r="P11474"/>
      <c r="AA11474"/>
    </row>
    <row r="11475" spans="16:27" x14ac:dyDescent="0.3">
      <c r="P11475"/>
      <c r="AA11475"/>
    </row>
    <row r="11476" spans="16:27" x14ac:dyDescent="0.3">
      <c r="P11476"/>
      <c r="AA11476"/>
    </row>
    <row r="11477" spans="16:27" x14ac:dyDescent="0.3">
      <c r="P11477"/>
      <c r="AA11477"/>
    </row>
    <row r="11478" spans="16:27" x14ac:dyDescent="0.3">
      <c r="P11478"/>
      <c r="AA11478"/>
    </row>
    <row r="11479" spans="16:27" x14ac:dyDescent="0.3">
      <c r="P11479"/>
      <c r="AA11479"/>
    </row>
    <row r="11480" spans="16:27" x14ac:dyDescent="0.3">
      <c r="P11480"/>
      <c r="AA11480"/>
    </row>
    <row r="11481" spans="16:27" x14ac:dyDescent="0.3">
      <c r="P11481"/>
      <c r="AA11481"/>
    </row>
    <row r="11482" spans="16:27" x14ac:dyDescent="0.3">
      <c r="P11482"/>
      <c r="AA11482"/>
    </row>
    <row r="11483" spans="16:27" x14ac:dyDescent="0.3">
      <c r="P11483"/>
      <c r="AA11483"/>
    </row>
    <row r="11484" spans="16:27" x14ac:dyDescent="0.3">
      <c r="P11484"/>
      <c r="AA11484"/>
    </row>
    <row r="11485" spans="16:27" x14ac:dyDescent="0.3">
      <c r="P11485"/>
      <c r="AA11485"/>
    </row>
    <row r="11486" spans="16:27" x14ac:dyDescent="0.3">
      <c r="P11486"/>
      <c r="AA11486"/>
    </row>
    <row r="11487" spans="16:27" x14ac:dyDescent="0.3">
      <c r="P11487"/>
      <c r="AA11487"/>
    </row>
    <row r="11488" spans="16:27" x14ac:dyDescent="0.3">
      <c r="P11488"/>
      <c r="AA11488"/>
    </row>
    <row r="11489" spans="16:27" x14ac:dyDescent="0.3">
      <c r="P11489"/>
      <c r="AA11489"/>
    </row>
    <row r="11490" spans="16:27" x14ac:dyDescent="0.3">
      <c r="P11490"/>
      <c r="AA11490"/>
    </row>
    <row r="11491" spans="16:27" x14ac:dyDescent="0.3">
      <c r="P11491"/>
      <c r="AA11491"/>
    </row>
    <row r="11492" spans="16:27" x14ac:dyDescent="0.3">
      <c r="P11492"/>
      <c r="AA11492"/>
    </row>
    <row r="11493" spans="16:27" x14ac:dyDescent="0.3">
      <c r="P11493"/>
      <c r="AA11493"/>
    </row>
    <row r="11494" spans="16:27" x14ac:dyDescent="0.3">
      <c r="P11494"/>
      <c r="AA11494"/>
    </row>
    <row r="11495" spans="16:27" x14ac:dyDescent="0.3">
      <c r="P11495"/>
      <c r="AA11495"/>
    </row>
    <row r="11496" spans="16:27" x14ac:dyDescent="0.3">
      <c r="P11496"/>
      <c r="AA11496"/>
    </row>
    <row r="11497" spans="16:27" x14ac:dyDescent="0.3">
      <c r="P11497"/>
      <c r="AA11497"/>
    </row>
    <row r="11498" spans="16:27" x14ac:dyDescent="0.3">
      <c r="P11498"/>
      <c r="AA11498"/>
    </row>
    <row r="11499" spans="16:27" x14ac:dyDescent="0.3">
      <c r="P11499"/>
      <c r="AA11499"/>
    </row>
    <row r="11500" spans="16:27" x14ac:dyDescent="0.3">
      <c r="P11500"/>
      <c r="AA11500"/>
    </row>
    <row r="11501" spans="16:27" x14ac:dyDescent="0.3">
      <c r="P11501"/>
      <c r="AA11501"/>
    </row>
    <row r="11502" spans="16:27" x14ac:dyDescent="0.3">
      <c r="P11502"/>
      <c r="AA11502"/>
    </row>
    <row r="11503" spans="16:27" x14ac:dyDescent="0.3">
      <c r="P11503"/>
      <c r="AA11503"/>
    </row>
    <row r="11504" spans="16:27" x14ac:dyDescent="0.3">
      <c r="P11504"/>
      <c r="AA11504"/>
    </row>
    <row r="11505" spans="16:27" x14ac:dyDescent="0.3">
      <c r="P11505"/>
      <c r="AA11505"/>
    </row>
    <row r="11506" spans="16:27" x14ac:dyDescent="0.3">
      <c r="P11506"/>
      <c r="AA11506"/>
    </row>
    <row r="11507" spans="16:27" x14ac:dyDescent="0.3">
      <c r="P11507"/>
      <c r="AA11507"/>
    </row>
    <row r="11508" spans="16:27" x14ac:dyDescent="0.3">
      <c r="P11508"/>
      <c r="AA11508"/>
    </row>
    <row r="11509" spans="16:27" x14ac:dyDescent="0.3">
      <c r="P11509"/>
      <c r="AA11509"/>
    </row>
    <row r="11510" spans="16:27" x14ac:dyDescent="0.3">
      <c r="P11510"/>
      <c r="AA11510"/>
    </row>
    <row r="11511" spans="16:27" x14ac:dyDescent="0.3">
      <c r="P11511"/>
      <c r="AA11511"/>
    </row>
    <row r="11512" spans="16:27" x14ac:dyDescent="0.3">
      <c r="P11512"/>
      <c r="AA11512"/>
    </row>
    <row r="11513" spans="16:27" x14ac:dyDescent="0.3">
      <c r="P11513"/>
      <c r="AA11513"/>
    </row>
    <row r="11514" spans="16:27" x14ac:dyDescent="0.3">
      <c r="P11514"/>
      <c r="AA11514"/>
    </row>
    <row r="11515" spans="16:27" x14ac:dyDescent="0.3">
      <c r="P11515"/>
      <c r="AA11515"/>
    </row>
    <row r="11516" spans="16:27" x14ac:dyDescent="0.3">
      <c r="P11516"/>
      <c r="AA11516"/>
    </row>
    <row r="11517" spans="16:27" x14ac:dyDescent="0.3">
      <c r="P11517"/>
      <c r="AA11517"/>
    </row>
    <row r="11518" spans="16:27" x14ac:dyDescent="0.3">
      <c r="P11518"/>
      <c r="AA11518"/>
    </row>
    <row r="11519" spans="16:27" x14ac:dyDescent="0.3">
      <c r="P11519"/>
      <c r="AA11519"/>
    </row>
    <row r="11520" spans="16:27" x14ac:dyDescent="0.3">
      <c r="P11520"/>
      <c r="AA11520"/>
    </row>
    <row r="11521" spans="16:27" x14ac:dyDescent="0.3">
      <c r="P11521"/>
      <c r="AA11521"/>
    </row>
    <row r="11522" spans="16:27" x14ac:dyDescent="0.3">
      <c r="P11522"/>
      <c r="AA11522"/>
    </row>
    <row r="11523" spans="16:27" x14ac:dyDescent="0.3">
      <c r="P11523"/>
      <c r="AA11523"/>
    </row>
    <row r="11524" spans="16:27" x14ac:dyDescent="0.3">
      <c r="P11524"/>
      <c r="AA11524"/>
    </row>
    <row r="11525" spans="16:27" x14ac:dyDescent="0.3">
      <c r="P11525"/>
      <c r="AA11525"/>
    </row>
    <row r="11526" spans="16:27" x14ac:dyDescent="0.3">
      <c r="P11526"/>
      <c r="AA11526"/>
    </row>
    <row r="11527" spans="16:27" x14ac:dyDescent="0.3">
      <c r="P11527"/>
      <c r="AA11527"/>
    </row>
    <row r="11528" spans="16:27" x14ac:dyDescent="0.3">
      <c r="P11528"/>
      <c r="AA11528"/>
    </row>
    <row r="11529" spans="16:27" x14ac:dyDescent="0.3">
      <c r="P11529"/>
      <c r="AA11529"/>
    </row>
    <row r="11530" spans="16:27" x14ac:dyDescent="0.3">
      <c r="P11530"/>
      <c r="AA11530"/>
    </row>
    <row r="11531" spans="16:27" x14ac:dyDescent="0.3">
      <c r="P11531"/>
      <c r="AA11531"/>
    </row>
    <row r="11532" spans="16:27" x14ac:dyDescent="0.3">
      <c r="P11532"/>
      <c r="AA11532"/>
    </row>
    <row r="11533" spans="16:27" x14ac:dyDescent="0.3">
      <c r="P11533"/>
      <c r="AA11533"/>
    </row>
    <row r="11534" spans="16:27" x14ac:dyDescent="0.3">
      <c r="P11534"/>
      <c r="AA11534"/>
    </row>
    <row r="11535" spans="16:27" x14ac:dyDescent="0.3">
      <c r="P11535"/>
      <c r="AA11535"/>
    </row>
    <row r="11536" spans="16:27" x14ac:dyDescent="0.3">
      <c r="P11536"/>
      <c r="AA11536"/>
    </row>
    <row r="11537" spans="16:27" x14ac:dyDescent="0.3">
      <c r="P11537"/>
      <c r="AA11537"/>
    </row>
    <row r="11538" spans="16:27" x14ac:dyDescent="0.3">
      <c r="P11538"/>
      <c r="AA11538"/>
    </row>
    <row r="11539" spans="16:27" x14ac:dyDescent="0.3">
      <c r="P11539"/>
      <c r="AA11539"/>
    </row>
    <row r="11540" spans="16:27" x14ac:dyDescent="0.3">
      <c r="P11540"/>
      <c r="AA11540"/>
    </row>
    <row r="11541" spans="16:27" x14ac:dyDescent="0.3">
      <c r="P11541"/>
      <c r="AA11541"/>
    </row>
    <row r="11542" spans="16:27" x14ac:dyDescent="0.3">
      <c r="P11542"/>
      <c r="AA11542"/>
    </row>
    <row r="11543" spans="16:27" x14ac:dyDescent="0.3">
      <c r="P11543"/>
      <c r="AA11543"/>
    </row>
    <row r="11544" spans="16:27" x14ac:dyDescent="0.3">
      <c r="P11544"/>
      <c r="AA11544"/>
    </row>
    <row r="11545" spans="16:27" x14ac:dyDescent="0.3">
      <c r="P11545"/>
      <c r="AA11545"/>
    </row>
    <row r="11546" spans="16:27" x14ac:dyDescent="0.3">
      <c r="P11546"/>
      <c r="AA11546"/>
    </row>
    <row r="11547" spans="16:27" x14ac:dyDescent="0.3">
      <c r="P11547"/>
      <c r="AA11547"/>
    </row>
    <row r="11548" spans="16:27" x14ac:dyDescent="0.3">
      <c r="P11548"/>
      <c r="AA11548"/>
    </row>
    <row r="11549" spans="16:27" x14ac:dyDescent="0.3">
      <c r="P11549"/>
      <c r="AA11549"/>
    </row>
    <row r="11550" spans="16:27" x14ac:dyDescent="0.3">
      <c r="P11550"/>
      <c r="AA11550"/>
    </row>
    <row r="11551" spans="16:27" x14ac:dyDescent="0.3">
      <c r="P11551"/>
      <c r="AA11551"/>
    </row>
    <row r="11552" spans="16:27" x14ac:dyDescent="0.3">
      <c r="P11552"/>
      <c r="AA11552"/>
    </row>
    <row r="11553" spans="16:27" x14ac:dyDescent="0.3">
      <c r="P11553"/>
      <c r="AA11553"/>
    </row>
    <row r="11554" spans="16:27" x14ac:dyDescent="0.3">
      <c r="P11554"/>
      <c r="AA11554"/>
    </row>
    <row r="11555" spans="16:27" x14ac:dyDescent="0.3">
      <c r="P11555"/>
      <c r="AA11555"/>
    </row>
    <row r="11556" spans="16:27" x14ac:dyDescent="0.3">
      <c r="P11556"/>
      <c r="AA11556"/>
    </row>
    <row r="11557" spans="16:27" x14ac:dyDescent="0.3">
      <c r="P11557"/>
      <c r="AA11557"/>
    </row>
    <row r="11558" spans="16:27" x14ac:dyDescent="0.3">
      <c r="P11558"/>
      <c r="AA11558"/>
    </row>
    <row r="11559" spans="16:27" x14ac:dyDescent="0.3">
      <c r="P11559"/>
      <c r="AA11559"/>
    </row>
    <row r="11560" spans="16:27" x14ac:dyDescent="0.3">
      <c r="P11560"/>
      <c r="AA11560"/>
    </row>
    <row r="11561" spans="16:27" x14ac:dyDescent="0.3">
      <c r="P11561"/>
      <c r="AA11561"/>
    </row>
    <row r="11562" spans="16:27" x14ac:dyDescent="0.3">
      <c r="P11562"/>
      <c r="AA11562"/>
    </row>
    <row r="11563" spans="16:27" x14ac:dyDescent="0.3">
      <c r="P11563"/>
      <c r="AA11563"/>
    </row>
    <row r="11564" spans="16:27" x14ac:dyDescent="0.3">
      <c r="P11564"/>
      <c r="AA11564"/>
    </row>
    <row r="11565" spans="16:27" x14ac:dyDescent="0.3">
      <c r="P11565"/>
      <c r="AA11565"/>
    </row>
    <row r="11566" spans="16:27" x14ac:dyDescent="0.3">
      <c r="P11566"/>
      <c r="AA11566"/>
    </row>
    <row r="11567" spans="16:27" x14ac:dyDescent="0.3">
      <c r="P11567"/>
      <c r="AA11567"/>
    </row>
    <row r="11568" spans="16:27" x14ac:dyDescent="0.3">
      <c r="P11568"/>
      <c r="AA11568"/>
    </row>
    <row r="11569" spans="16:27" x14ac:dyDescent="0.3">
      <c r="P11569"/>
      <c r="AA11569"/>
    </row>
    <row r="11570" spans="16:27" x14ac:dyDescent="0.3">
      <c r="P11570"/>
      <c r="AA11570"/>
    </row>
    <row r="11571" spans="16:27" x14ac:dyDescent="0.3">
      <c r="P11571"/>
      <c r="AA11571"/>
    </row>
    <row r="11572" spans="16:27" x14ac:dyDescent="0.3">
      <c r="P11572"/>
      <c r="AA11572"/>
    </row>
    <row r="11573" spans="16:27" x14ac:dyDescent="0.3">
      <c r="P11573"/>
      <c r="AA11573"/>
    </row>
    <row r="11574" spans="16:27" x14ac:dyDescent="0.3">
      <c r="P11574"/>
      <c r="AA11574"/>
    </row>
    <row r="11575" spans="16:27" x14ac:dyDescent="0.3">
      <c r="P11575"/>
      <c r="AA11575"/>
    </row>
    <row r="11576" spans="16:27" x14ac:dyDescent="0.3">
      <c r="P11576"/>
      <c r="AA11576"/>
    </row>
    <row r="11577" spans="16:27" x14ac:dyDescent="0.3">
      <c r="P11577"/>
      <c r="AA11577"/>
    </row>
    <row r="11578" spans="16:27" x14ac:dyDescent="0.3">
      <c r="P11578"/>
      <c r="AA11578"/>
    </row>
    <row r="11579" spans="16:27" x14ac:dyDescent="0.3">
      <c r="P11579"/>
      <c r="AA11579"/>
    </row>
    <row r="11580" spans="16:27" x14ac:dyDescent="0.3">
      <c r="P11580"/>
      <c r="AA11580"/>
    </row>
    <row r="11581" spans="16:27" x14ac:dyDescent="0.3">
      <c r="P11581"/>
      <c r="AA11581"/>
    </row>
    <row r="11582" spans="16:27" x14ac:dyDescent="0.3">
      <c r="P11582"/>
      <c r="AA11582"/>
    </row>
    <row r="11583" spans="16:27" x14ac:dyDescent="0.3">
      <c r="P11583"/>
      <c r="AA11583"/>
    </row>
    <row r="11584" spans="16:27" x14ac:dyDescent="0.3">
      <c r="P11584"/>
      <c r="AA11584"/>
    </row>
    <row r="11585" spans="16:27" x14ac:dyDescent="0.3">
      <c r="P11585"/>
      <c r="AA11585"/>
    </row>
    <row r="11586" spans="16:27" x14ac:dyDescent="0.3">
      <c r="P11586"/>
      <c r="AA11586"/>
    </row>
    <row r="11587" spans="16:27" x14ac:dyDescent="0.3">
      <c r="P11587"/>
      <c r="AA11587"/>
    </row>
    <row r="11588" spans="16:27" x14ac:dyDescent="0.3">
      <c r="P11588"/>
      <c r="AA11588"/>
    </row>
    <row r="11589" spans="16:27" x14ac:dyDescent="0.3">
      <c r="P11589"/>
      <c r="AA11589"/>
    </row>
    <row r="11590" spans="16:27" x14ac:dyDescent="0.3">
      <c r="P11590"/>
      <c r="AA11590"/>
    </row>
    <row r="11591" spans="16:27" x14ac:dyDescent="0.3">
      <c r="P11591"/>
      <c r="AA11591"/>
    </row>
    <row r="11592" spans="16:27" x14ac:dyDescent="0.3">
      <c r="P11592"/>
      <c r="AA11592"/>
    </row>
    <row r="11593" spans="16:27" x14ac:dyDescent="0.3">
      <c r="P11593"/>
      <c r="AA11593"/>
    </row>
    <row r="11594" spans="16:27" x14ac:dyDescent="0.3">
      <c r="P11594"/>
      <c r="AA11594"/>
    </row>
    <row r="11595" spans="16:27" x14ac:dyDescent="0.3">
      <c r="P11595"/>
      <c r="AA11595"/>
    </row>
    <row r="11596" spans="16:27" x14ac:dyDescent="0.3">
      <c r="P11596"/>
      <c r="AA11596"/>
    </row>
    <row r="11597" spans="16:27" x14ac:dyDescent="0.3">
      <c r="P11597"/>
      <c r="AA11597"/>
    </row>
    <row r="11598" spans="16:27" x14ac:dyDescent="0.3">
      <c r="P11598"/>
      <c r="AA11598"/>
    </row>
    <row r="11599" spans="16:27" x14ac:dyDescent="0.3">
      <c r="P11599"/>
      <c r="AA11599"/>
    </row>
    <row r="11600" spans="16:27" x14ac:dyDescent="0.3">
      <c r="P11600"/>
      <c r="AA11600"/>
    </row>
    <row r="11601" spans="16:27" x14ac:dyDescent="0.3">
      <c r="P11601"/>
      <c r="AA11601"/>
    </row>
    <row r="11602" spans="16:27" x14ac:dyDescent="0.3">
      <c r="P11602"/>
      <c r="AA11602"/>
    </row>
    <row r="11603" spans="16:27" x14ac:dyDescent="0.3">
      <c r="P11603"/>
      <c r="AA11603"/>
    </row>
    <row r="11604" spans="16:27" x14ac:dyDescent="0.3">
      <c r="P11604"/>
      <c r="AA11604"/>
    </row>
    <row r="11605" spans="16:27" x14ac:dyDescent="0.3">
      <c r="P11605"/>
      <c r="AA11605"/>
    </row>
    <row r="11606" spans="16:27" x14ac:dyDescent="0.3">
      <c r="P11606"/>
      <c r="AA11606"/>
    </row>
    <row r="11607" spans="16:27" x14ac:dyDescent="0.3">
      <c r="P11607"/>
      <c r="AA11607"/>
    </row>
    <row r="11608" spans="16:27" x14ac:dyDescent="0.3">
      <c r="P11608"/>
      <c r="AA11608"/>
    </row>
    <row r="11609" spans="16:27" x14ac:dyDescent="0.3">
      <c r="P11609"/>
      <c r="AA11609"/>
    </row>
    <row r="11610" spans="16:27" x14ac:dyDescent="0.3">
      <c r="P11610"/>
      <c r="AA11610"/>
    </row>
    <row r="11611" spans="16:27" x14ac:dyDescent="0.3">
      <c r="P11611"/>
      <c r="AA11611"/>
    </row>
    <row r="11612" spans="16:27" x14ac:dyDescent="0.3">
      <c r="P11612"/>
      <c r="AA11612"/>
    </row>
    <row r="11613" spans="16:27" x14ac:dyDescent="0.3">
      <c r="P11613"/>
      <c r="AA11613"/>
    </row>
    <row r="11614" spans="16:27" x14ac:dyDescent="0.3">
      <c r="P11614"/>
      <c r="AA11614"/>
    </row>
    <row r="11615" spans="16:27" x14ac:dyDescent="0.3">
      <c r="P11615"/>
      <c r="AA11615"/>
    </row>
    <row r="11616" spans="16:27" x14ac:dyDescent="0.3">
      <c r="P11616"/>
      <c r="AA11616"/>
    </row>
    <row r="11617" spans="16:27" x14ac:dyDescent="0.3">
      <c r="P11617"/>
      <c r="AA11617"/>
    </row>
    <row r="11618" spans="16:27" x14ac:dyDescent="0.3">
      <c r="P11618"/>
      <c r="AA11618"/>
    </row>
    <row r="11619" spans="16:27" x14ac:dyDescent="0.3">
      <c r="P11619"/>
      <c r="AA11619"/>
    </row>
    <row r="11620" spans="16:27" x14ac:dyDescent="0.3">
      <c r="P11620"/>
      <c r="AA11620"/>
    </row>
    <row r="11621" spans="16:27" x14ac:dyDescent="0.3">
      <c r="P11621"/>
      <c r="AA11621"/>
    </row>
    <row r="11622" spans="16:27" x14ac:dyDescent="0.3">
      <c r="P11622"/>
      <c r="AA11622"/>
    </row>
    <row r="11623" spans="16:27" x14ac:dyDescent="0.3">
      <c r="P11623"/>
      <c r="AA11623"/>
    </row>
    <row r="11624" spans="16:27" x14ac:dyDescent="0.3">
      <c r="P11624"/>
      <c r="AA11624"/>
    </row>
    <row r="11625" spans="16:27" x14ac:dyDescent="0.3">
      <c r="P11625"/>
      <c r="AA11625"/>
    </row>
    <row r="11626" spans="16:27" x14ac:dyDescent="0.3">
      <c r="P11626"/>
      <c r="AA11626"/>
    </row>
    <row r="11627" spans="16:27" x14ac:dyDescent="0.3">
      <c r="P11627"/>
      <c r="AA11627"/>
    </row>
    <row r="11628" spans="16:27" x14ac:dyDescent="0.3">
      <c r="P11628"/>
      <c r="AA11628"/>
    </row>
    <row r="11629" spans="16:27" x14ac:dyDescent="0.3">
      <c r="P11629"/>
      <c r="AA11629"/>
    </row>
    <row r="11630" spans="16:27" x14ac:dyDescent="0.3">
      <c r="P11630"/>
      <c r="AA11630"/>
    </row>
    <row r="11631" spans="16:27" x14ac:dyDescent="0.3">
      <c r="P11631"/>
      <c r="AA11631"/>
    </row>
    <row r="11632" spans="16:27" x14ac:dyDescent="0.3">
      <c r="P11632"/>
      <c r="AA11632"/>
    </row>
    <row r="11633" spans="16:27" x14ac:dyDescent="0.3">
      <c r="P11633"/>
      <c r="AA11633"/>
    </row>
    <row r="11634" spans="16:27" x14ac:dyDescent="0.3">
      <c r="P11634"/>
      <c r="AA11634"/>
    </row>
    <row r="11635" spans="16:27" x14ac:dyDescent="0.3">
      <c r="P11635"/>
      <c r="AA11635"/>
    </row>
    <row r="11636" spans="16:27" x14ac:dyDescent="0.3">
      <c r="P11636"/>
      <c r="AA11636"/>
    </row>
    <row r="11637" spans="16:27" x14ac:dyDescent="0.3">
      <c r="P11637"/>
      <c r="AA11637"/>
    </row>
    <row r="11638" spans="16:27" x14ac:dyDescent="0.3">
      <c r="P11638"/>
      <c r="AA11638"/>
    </row>
    <row r="11639" spans="16:27" x14ac:dyDescent="0.3">
      <c r="P11639"/>
      <c r="AA11639"/>
    </row>
    <row r="11640" spans="16:27" x14ac:dyDescent="0.3">
      <c r="P11640"/>
      <c r="AA11640"/>
    </row>
    <row r="11641" spans="16:27" x14ac:dyDescent="0.3">
      <c r="P11641"/>
      <c r="AA11641"/>
    </row>
    <row r="11642" spans="16:27" x14ac:dyDescent="0.3">
      <c r="P11642"/>
      <c r="AA11642"/>
    </row>
    <row r="11643" spans="16:27" x14ac:dyDescent="0.3">
      <c r="P11643"/>
      <c r="AA11643"/>
    </row>
    <row r="11644" spans="16:27" x14ac:dyDescent="0.3">
      <c r="P11644"/>
      <c r="AA11644"/>
    </row>
    <row r="11645" spans="16:27" x14ac:dyDescent="0.3">
      <c r="P11645"/>
      <c r="AA11645"/>
    </row>
    <row r="11646" spans="16:27" x14ac:dyDescent="0.3">
      <c r="P11646"/>
      <c r="AA11646"/>
    </row>
    <row r="11647" spans="16:27" x14ac:dyDescent="0.3">
      <c r="P11647"/>
      <c r="AA11647"/>
    </row>
    <row r="11648" spans="16:27" x14ac:dyDescent="0.3">
      <c r="P11648"/>
      <c r="AA11648"/>
    </row>
    <row r="11649" spans="16:27" x14ac:dyDescent="0.3">
      <c r="P11649"/>
      <c r="AA11649"/>
    </row>
    <row r="11650" spans="16:27" x14ac:dyDescent="0.3">
      <c r="P11650"/>
      <c r="AA11650"/>
    </row>
    <row r="11651" spans="16:27" x14ac:dyDescent="0.3">
      <c r="P11651"/>
      <c r="AA11651"/>
    </row>
    <row r="11652" spans="16:27" x14ac:dyDescent="0.3">
      <c r="P11652"/>
      <c r="AA11652"/>
    </row>
    <row r="11653" spans="16:27" x14ac:dyDescent="0.3">
      <c r="P11653"/>
      <c r="AA11653"/>
    </row>
    <row r="11654" spans="16:27" x14ac:dyDescent="0.3">
      <c r="P11654"/>
      <c r="AA11654"/>
    </row>
    <row r="11655" spans="16:27" x14ac:dyDescent="0.3">
      <c r="P11655"/>
      <c r="AA11655"/>
    </row>
    <row r="11656" spans="16:27" x14ac:dyDescent="0.3">
      <c r="P11656"/>
      <c r="AA11656"/>
    </row>
    <row r="11657" spans="16:27" x14ac:dyDescent="0.3">
      <c r="P11657"/>
      <c r="AA11657"/>
    </row>
    <row r="11658" spans="16:27" x14ac:dyDescent="0.3">
      <c r="P11658"/>
      <c r="AA11658"/>
    </row>
    <row r="11659" spans="16:27" x14ac:dyDescent="0.3">
      <c r="P11659"/>
      <c r="AA11659"/>
    </row>
    <row r="11660" spans="16:27" x14ac:dyDescent="0.3">
      <c r="P11660"/>
      <c r="AA11660"/>
    </row>
    <row r="11661" spans="16:27" x14ac:dyDescent="0.3">
      <c r="P11661"/>
      <c r="AA11661"/>
    </row>
    <row r="11662" spans="16:27" x14ac:dyDescent="0.3">
      <c r="P11662"/>
      <c r="AA11662"/>
    </row>
    <row r="11663" spans="16:27" x14ac:dyDescent="0.3">
      <c r="P11663"/>
      <c r="AA11663"/>
    </row>
    <row r="11664" spans="16:27" x14ac:dyDescent="0.3">
      <c r="P11664"/>
      <c r="AA11664"/>
    </row>
    <row r="11665" spans="16:27" x14ac:dyDescent="0.3">
      <c r="P11665"/>
      <c r="AA11665"/>
    </row>
    <row r="11666" spans="16:27" x14ac:dyDescent="0.3">
      <c r="P11666"/>
      <c r="AA11666"/>
    </row>
    <row r="11667" spans="16:27" x14ac:dyDescent="0.3">
      <c r="P11667"/>
      <c r="AA11667"/>
    </row>
    <row r="11668" spans="16:27" x14ac:dyDescent="0.3">
      <c r="P11668"/>
      <c r="AA11668"/>
    </row>
    <row r="11669" spans="16:27" x14ac:dyDescent="0.3">
      <c r="P11669"/>
      <c r="AA11669"/>
    </row>
    <row r="11670" spans="16:27" x14ac:dyDescent="0.3">
      <c r="P11670"/>
      <c r="AA11670"/>
    </row>
    <row r="11671" spans="16:27" x14ac:dyDescent="0.3">
      <c r="P11671"/>
      <c r="AA11671"/>
    </row>
    <row r="11672" spans="16:27" x14ac:dyDescent="0.3">
      <c r="P11672"/>
      <c r="AA11672"/>
    </row>
    <row r="11673" spans="16:27" x14ac:dyDescent="0.3">
      <c r="P11673"/>
      <c r="AA11673"/>
    </row>
    <row r="11674" spans="16:27" x14ac:dyDescent="0.3">
      <c r="P11674"/>
      <c r="AA11674"/>
    </row>
    <row r="11675" spans="16:27" x14ac:dyDescent="0.3">
      <c r="P11675"/>
      <c r="AA11675"/>
    </row>
    <row r="11676" spans="16:27" x14ac:dyDescent="0.3">
      <c r="P11676"/>
      <c r="AA11676"/>
    </row>
    <row r="11677" spans="16:27" x14ac:dyDescent="0.3">
      <c r="P11677"/>
      <c r="AA11677"/>
    </row>
    <row r="11678" spans="16:27" x14ac:dyDescent="0.3">
      <c r="P11678"/>
      <c r="AA11678"/>
    </row>
    <row r="11679" spans="16:27" x14ac:dyDescent="0.3">
      <c r="P11679"/>
      <c r="AA11679"/>
    </row>
    <row r="11680" spans="16:27" x14ac:dyDescent="0.3">
      <c r="P11680"/>
      <c r="AA11680"/>
    </row>
    <row r="11681" spans="16:27" x14ac:dyDescent="0.3">
      <c r="P11681"/>
      <c r="AA11681"/>
    </row>
    <row r="11682" spans="16:27" x14ac:dyDescent="0.3">
      <c r="P11682"/>
      <c r="AA11682"/>
    </row>
    <row r="11683" spans="16:27" x14ac:dyDescent="0.3">
      <c r="P11683"/>
      <c r="AA11683"/>
    </row>
    <row r="11684" spans="16:27" x14ac:dyDescent="0.3">
      <c r="P11684"/>
      <c r="AA11684"/>
    </row>
    <row r="11685" spans="16:27" x14ac:dyDescent="0.3">
      <c r="P11685"/>
      <c r="AA11685"/>
    </row>
    <row r="11686" spans="16:27" x14ac:dyDescent="0.3">
      <c r="P11686"/>
      <c r="AA11686"/>
    </row>
    <row r="11687" spans="16:27" x14ac:dyDescent="0.3">
      <c r="P11687"/>
      <c r="AA11687"/>
    </row>
    <row r="11688" spans="16:27" x14ac:dyDescent="0.3">
      <c r="P11688"/>
      <c r="AA11688"/>
    </row>
    <row r="11689" spans="16:27" x14ac:dyDescent="0.3">
      <c r="P11689"/>
      <c r="AA11689"/>
    </row>
    <row r="11690" spans="16:27" x14ac:dyDescent="0.3">
      <c r="P11690"/>
      <c r="AA11690"/>
    </row>
    <row r="11691" spans="16:27" x14ac:dyDescent="0.3">
      <c r="P11691"/>
      <c r="AA11691"/>
    </row>
    <row r="11692" spans="16:27" x14ac:dyDescent="0.3">
      <c r="P11692"/>
      <c r="AA11692"/>
    </row>
    <row r="11693" spans="16:27" x14ac:dyDescent="0.3">
      <c r="P11693"/>
      <c r="AA11693"/>
    </row>
    <row r="11694" spans="16:27" x14ac:dyDescent="0.3">
      <c r="P11694"/>
      <c r="AA11694"/>
    </row>
    <row r="11695" spans="16:27" x14ac:dyDescent="0.3">
      <c r="P11695"/>
      <c r="AA11695"/>
    </row>
    <row r="11696" spans="16:27" x14ac:dyDescent="0.3">
      <c r="P11696"/>
      <c r="AA11696"/>
    </row>
    <row r="11697" spans="16:27" x14ac:dyDescent="0.3">
      <c r="P11697"/>
      <c r="AA11697"/>
    </row>
    <row r="11698" spans="16:27" x14ac:dyDescent="0.3">
      <c r="P11698"/>
      <c r="AA11698"/>
    </row>
    <row r="11699" spans="16:27" x14ac:dyDescent="0.3">
      <c r="P11699"/>
      <c r="AA11699"/>
    </row>
    <row r="11700" spans="16:27" x14ac:dyDescent="0.3">
      <c r="P11700"/>
      <c r="AA11700"/>
    </row>
    <row r="11701" spans="16:27" x14ac:dyDescent="0.3">
      <c r="P11701"/>
      <c r="AA11701"/>
    </row>
    <row r="11702" spans="16:27" x14ac:dyDescent="0.3">
      <c r="P11702"/>
      <c r="AA11702"/>
    </row>
    <row r="11703" spans="16:27" x14ac:dyDescent="0.3">
      <c r="P11703"/>
      <c r="AA11703"/>
    </row>
    <row r="11704" spans="16:27" x14ac:dyDescent="0.3">
      <c r="P11704"/>
      <c r="AA11704"/>
    </row>
    <row r="11705" spans="16:27" x14ac:dyDescent="0.3">
      <c r="P11705"/>
      <c r="AA11705"/>
    </row>
    <row r="11706" spans="16:27" x14ac:dyDescent="0.3">
      <c r="P11706"/>
      <c r="AA11706"/>
    </row>
    <row r="11707" spans="16:27" x14ac:dyDescent="0.3">
      <c r="P11707"/>
      <c r="AA11707"/>
    </row>
    <row r="11708" spans="16:27" x14ac:dyDescent="0.3">
      <c r="P11708"/>
      <c r="AA11708"/>
    </row>
    <row r="11709" spans="16:27" x14ac:dyDescent="0.3">
      <c r="P11709"/>
      <c r="AA11709"/>
    </row>
    <row r="11710" spans="16:27" x14ac:dyDescent="0.3">
      <c r="P11710"/>
      <c r="AA11710"/>
    </row>
    <row r="11711" spans="16:27" x14ac:dyDescent="0.3">
      <c r="P11711"/>
      <c r="AA11711"/>
    </row>
    <row r="11712" spans="16:27" x14ac:dyDescent="0.3">
      <c r="P11712"/>
      <c r="AA11712"/>
    </row>
    <row r="11713" spans="16:27" x14ac:dyDescent="0.3">
      <c r="P11713"/>
      <c r="AA11713"/>
    </row>
    <row r="11714" spans="16:27" x14ac:dyDescent="0.3">
      <c r="P11714"/>
      <c r="AA11714"/>
    </row>
    <row r="11715" spans="16:27" x14ac:dyDescent="0.3">
      <c r="P11715"/>
      <c r="AA11715"/>
    </row>
    <row r="11716" spans="16:27" x14ac:dyDescent="0.3">
      <c r="P11716"/>
      <c r="AA11716"/>
    </row>
    <row r="11717" spans="16:27" x14ac:dyDescent="0.3">
      <c r="P11717"/>
      <c r="AA11717"/>
    </row>
    <row r="11718" spans="16:27" x14ac:dyDescent="0.3">
      <c r="P11718"/>
      <c r="AA11718"/>
    </row>
    <row r="11719" spans="16:27" x14ac:dyDescent="0.3">
      <c r="P11719"/>
      <c r="AA11719"/>
    </row>
    <row r="11720" spans="16:27" x14ac:dyDescent="0.3">
      <c r="P11720"/>
      <c r="AA11720"/>
    </row>
    <row r="11721" spans="16:27" x14ac:dyDescent="0.3">
      <c r="P11721"/>
      <c r="AA11721"/>
    </row>
    <row r="11722" spans="16:27" x14ac:dyDescent="0.3">
      <c r="P11722"/>
      <c r="AA11722"/>
    </row>
    <row r="11723" spans="16:27" x14ac:dyDescent="0.3">
      <c r="P11723"/>
      <c r="AA11723"/>
    </row>
    <row r="11724" spans="16:27" x14ac:dyDescent="0.3">
      <c r="P11724"/>
      <c r="AA11724"/>
    </row>
    <row r="11725" spans="16:27" x14ac:dyDescent="0.3">
      <c r="P11725"/>
      <c r="AA11725"/>
    </row>
    <row r="11726" spans="16:27" x14ac:dyDescent="0.3">
      <c r="P11726"/>
      <c r="AA11726"/>
    </row>
    <row r="11727" spans="16:27" x14ac:dyDescent="0.3">
      <c r="P11727"/>
      <c r="AA11727"/>
    </row>
    <row r="11728" spans="16:27" x14ac:dyDescent="0.3">
      <c r="P11728"/>
      <c r="AA11728"/>
    </row>
    <row r="11729" spans="16:27" x14ac:dyDescent="0.3">
      <c r="P11729"/>
      <c r="AA11729"/>
    </row>
    <row r="11730" spans="16:27" x14ac:dyDescent="0.3">
      <c r="P11730"/>
      <c r="AA11730"/>
    </row>
    <row r="11731" spans="16:27" x14ac:dyDescent="0.3">
      <c r="P11731"/>
      <c r="AA11731"/>
    </row>
    <row r="11732" spans="16:27" x14ac:dyDescent="0.3">
      <c r="P11732"/>
      <c r="AA11732"/>
    </row>
    <row r="11733" spans="16:27" x14ac:dyDescent="0.3">
      <c r="P11733"/>
      <c r="AA11733"/>
    </row>
    <row r="11734" spans="16:27" x14ac:dyDescent="0.3">
      <c r="P11734"/>
      <c r="AA11734"/>
    </row>
    <row r="11735" spans="16:27" x14ac:dyDescent="0.3">
      <c r="P11735"/>
      <c r="AA11735"/>
    </row>
    <row r="11736" spans="16:27" x14ac:dyDescent="0.3">
      <c r="P11736"/>
      <c r="AA11736"/>
    </row>
    <row r="11737" spans="16:27" x14ac:dyDescent="0.3">
      <c r="P11737"/>
      <c r="AA11737"/>
    </row>
    <row r="11738" spans="16:27" x14ac:dyDescent="0.3">
      <c r="P11738"/>
      <c r="AA11738"/>
    </row>
    <row r="11739" spans="16:27" x14ac:dyDescent="0.3">
      <c r="P11739"/>
      <c r="AA11739"/>
    </row>
    <row r="11740" spans="16:27" x14ac:dyDescent="0.3">
      <c r="P11740"/>
      <c r="AA11740"/>
    </row>
    <row r="11741" spans="16:27" x14ac:dyDescent="0.3">
      <c r="P11741"/>
      <c r="AA11741"/>
    </row>
    <row r="11742" spans="16:27" x14ac:dyDescent="0.3">
      <c r="P11742"/>
      <c r="AA11742"/>
    </row>
    <row r="11743" spans="16:27" x14ac:dyDescent="0.3">
      <c r="P11743"/>
      <c r="AA11743"/>
    </row>
    <row r="11744" spans="16:27" x14ac:dyDescent="0.3">
      <c r="P11744"/>
      <c r="AA11744"/>
    </row>
    <row r="11745" spans="16:27" x14ac:dyDescent="0.3">
      <c r="P11745"/>
      <c r="AA11745"/>
    </row>
    <row r="11746" spans="16:27" x14ac:dyDescent="0.3">
      <c r="P11746"/>
      <c r="AA11746"/>
    </row>
    <row r="11747" spans="16:27" x14ac:dyDescent="0.3">
      <c r="P11747"/>
      <c r="AA11747"/>
    </row>
    <row r="11748" spans="16:27" x14ac:dyDescent="0.3">
      <c r="P11748"/>
      <c r="AA11748"/>
    </row>
    <row r="11749" spans="16:27" x14ac:dyDescent="0.3">
      <c r="P11749"/>
      <c r="AA11749"/>
    </row>
    <row r="11750" spans="16:27" x14ac:dyDescent="0.3">
      <c r="P11750"/>
      <c r="AA11750"/>
    </row>
    <row r="11751" spans="16:27" x14ac:dyDescent="0.3">
      <c r="P11751"/>
      <c r="AA11751"/>
    </row>
    <row r="11752" spans="16:27" x14ac:dyDescent="0.3">
      <c r="P11752"/>
      <c r="AA11752"/>
    </row>
    <row r="11753" spans="16:27" x14ac:dyDescent="0.3">
      <c r="P11753"/>
      <c r="AA11753"/>
    </row>
    <row r="11754" spans="16:27" x14ac:dyDescent="0.3">
      <c r="P11754"/>
      <c r="AA11754"/>
    </row>
    <row r="11755" spans="16:27" x14ac:dyDescent="0.3">
      <c r="P11755"/>
      <c r="AA11755"/>
    </row>
    <row r="11756" spans="16:27" x14ac:dyDescent="0.3">
      <c r="P11756"/>
      <c r="AA11756"/>
    </row>
    <row r="11757" spans="16:27" x14ac:dyDescent="0.3">
      <c r="P11757"/>
      <c r="AA11757"/>
    </row>
    <row r="11758" spans="16:27" x14ac:dyDescent="0.3">
      <c r="P11758"/>
      <c r="AA11758"/>
    </row>
    <row r="11759" spans="16:27" x14ac:dyDescent="0.3">
      <c r="P11759"/>
      <c r="AA11759"/>
    </row>
    <row r="11760" spans="16:27" x14ac:dyDescent="0.3">
      <c r="P11760"/>
      <c r="AA11760"/>
    </row>
    <row r="11761" spans="16:27" x14ac:dyDescent="0.3">
      <c r="P11761"/>
      <c r="AA11761"/>
    </row>
    <row r="11762" spans="16:27" x14ac:dyDescent="0.3">
      <c r="P11762"/>
      <c r="AA11762"/>
    </row>
    <row r="11763" spans="16:27" x14ac:dyDescent="0.3">
      <c r="P11763"/>
      <c r="AA11763"/>
    </row>
    <row r="11764" spans="16:27" x14ac:dyDescent="0.3">
      <c r="P11764"/>
      <c r="AA11764"/>
    </row>
    <row r="11765" spans="16:27" x14ac:dyDescent="0.3">
      <c r="P11765"/>
      <c r="AA11765"/>
    </row>
    <row r="11766" spans="16:27" x14ac:dyDescent="0.3">
      <c r="P11766"/>
      <c r="AA11766"/>
    </row>
    <row r="11767" spans="16:27" x14ac:dyDescent="0.3">
      <c r="P11767"/>
      <c r="AA11767"/>
    </row>
    <row r="11768" spans="16:27" x14ac:dyDescent="0.3">
      <c r="P11768"/>
      <c r="AA11768"/>
    </row>
    <row r="11769" spans="16:27" x14ac:dyDescent="0.3">
      <c r="P11769"/>
      <c r="AA11769"/>
    </row>
    <row r="11770" spans="16:27" x14ac:dyDescent="0.3">
      <c r="P11770"/>
      <c r="AA11770"/>
    </row>
    <row r="11771" spans="16:27" x14ac:dyDescent="0.3">
      <c r="P11771"/>
      <c r="AA11771"/>
    </row>
    <row r="11772" spans="16:27" x14ac:dyDescent="0.3">
      <c r="P11772"/>
      <c r="AA11772"/>
    </row>
    <row r="11773" spans="16:27" x14ac:dyDescent="0.3">
      <c r="P11773"/>
      <c r="AA11773"/>
    </row>
    <row r="11774" spans="16:27" x14ac:dyDescent="0.3">
      <c r="P11774"/>
      <c r="AA11774"/>
    </row>
    <row r="11775" spans="16:27" x14ac:dyDescent="0.3">
      <c r="P11775"/>
      <c r="AA11775"/>
    </row>
    <row r="11776" spans="16:27" x14ac:dyDescent="0.3">
      <c r="P11776"/>
      <c r="AA11776"/>
    </row>
    <row r="11777" spans="16:27" x14ac:dyDescent="0.3">
      <c r="P11777"/>
      <c r="AA11777"/>
    </row>
    <row r="11778" spans="16:27" x14ac:dyDescent="0.3">
      <c r="P11778"/>
      <c r="AA11778"/>
    </row>
    <row r="11779" spans="16:27" x14ac:dyDescent="0.3">
      <c r="P11779"/>
      <c r="AA11779"/>
    </row>
    <row r="11780" spans="16:27" x14ac:dyDescent="0.3">
      <c r="P11780"/>
      <c r="AA11780"/>
    </row>
    <row r="11781" spans="16:27" x14ac:dyDescent="0.3">
      <c r="P11781"/>
      <c r="AA11781"/>
    </row>
    <row r="11782" spans="16:27" x14ac:dyDescent="0.3">
      <c r="P11782"/>
      <c r="AA11782"/>
    </row>
    <row r="11783" spans="16:27" x14ac:dyDescent="0.3">
      <c r="P11783"/>
      <c r="AA11783"/>
    </row>
    <row r="11784" spans="16:27" x14ac:dyDescent="0.3">
      <c r="P11784"/>
      <c r="AA11784"/>
    </row>
    <row r="11785" spans="16:27" x14ac:dyDescent="0.3">
      <c r="P11785"/>
      <c r="AA11785"/>
    </row>
    <row r="11786" spans="16:27" x14ac:dyDescent="0.3">
      <c r="P11786"/>
      <c r="AA11786"/>
    </row>
    <row r="11787" spans="16:27" x14ac:dyDescent="0.3">
      <c r="P11787"/>
      <c r="AA11787"/>
    </row>
    <row r="11788" spans="16:27" x14ac:dyDescent="0.3">
      <c r="P11788"/>
      <c r="AA11788"/>
    </row>
    <row r="11789" spans="16:27" x14ac:dyDescent="0.3">
      <c r="P11789"/>
      <c r="AA11789"/>
    </row>
    <row r="11790" spans="16:27" x14ac:dyDescent="0.3">
      <c r="P11790"/>
      <c r="AA11790"/>
    </row>
    <row r="11791" spans="16:27" x14ac:dyDescent="0.3">
      <c r="P11791"/>
      <c r="AA11791"/>
    </row>
    <row r="11792" spans="16:27" x14ac:dyDescent="0.3">
      <c r="P11792"/>
      <c r="AA11792"/>
    </row>
    <row r="11793" spans="16:27" x14ac:dyDescent="0.3">
      <c r="P11793"/>
      <c r="AA11793"/>
    </row>
    <row r="11794" spans="16:27" x14ac:dyDescent="0.3">
      <c r="P11794"/>
      <c r="AA11794"/>
    </row>
    <row r="11795" spans="16:27" x14ac:dyDescent="0.3">
      <c r="P11795"/>
      <c r="AA11795"/>
    </row>
    <row r="11796" spans="16:27" x14ac:dyDescent="0.3">
      <c r="P11796"/>
      <c r="AA11796"/>
    </row>
    <row r="11797" spans="16:27" x14ac:dyDescent="0.3">
      <c r="P11797"/>
      <c r="AA11797"/>
    </row>
    <row r="11798" spans="16:27" x14ac:dyDescent="0.3">
      <c r="P11798"/>
      <c r="AA11798"/>
    </row>
    <row r="11799" spans="16:27" x14ac:dyDescent="0.3">
      <c r="P11799"/>
      <c r="AA11799"/>
    </row>
    <row r="11800" spans="16:27" x14ac:dyDescent="0.3">
      <c r="P11800"/>
      <c r="AA11800"/>
    </row>
    <row r="11801" spans="16:27" x14ac:dyDescent="0.3">
      <c r="P11801"/>
      <c r="AA11801"/>
    </row>
    <row r="11802" spans="16:27" x14ac:dyDescent="0.3">
      <c r="P11802"/>
      <c r="AA11802"/>
    </row>
    <row r="11803" spans="16:27" x14ac:dyDescent="0.3">
      <c r="P11803"/>
      <c r="AA11803"/>
    </row>
    <row r="11804" spans="16:27" x14ac:dyDescent="0.3">
      <c r="P11804"/>
      <c r="AA11804"/>
    </row>
    <row r="11805" spans="16:27" x14ac:dyDescent="0.3">
      <c r="P11805"/>
      <c r="AA11805"/>
    </row>
    <row r="11806" spans="16:27" x14ac:dyDescent="0.3">
      <c r="P11806"/>
      <c r="AA11806"/>
    </row>
    <row r="11807" spans="16:27" x14ac:dyDescent="0.3">
      <c r="P11807"/>
      <c r="AA11807"/>
    </row>
    <row r="11808" spans="16:27" x14ac:dyDescent="0.3">
      <c r="P11808"/>
      <c r="AA11808"/>
    </row>
    <row r="11809" spans="16:27" x14ac:dyDescent="0.3">
      <c r="P11809"/>
      <c r="AA11809"/>
    </row>
    <row r="11810" spans="16:27" x14ac:dyDescent="0.3">
      <c r="P11810"/>
      <c r="AA11810"/>
    </row>
    <row r="11811" spans="16:27" x14ac:dyDescent="0.3">
      <c r="P11811"/>
      <c r="AA11811"/>
    </row>
    <row r="11812" spans="16:27" x14ac:dyDescent="0.3">
      <c r="P11812"/>
      <c r="AA11812"/>
    </row>
    <row r="11813" spans="16:27" x14ac:dyDescent="0.3">
      <c r="P11813"/>
      <c r="AA11813"/>
    </row>
    <row r="11814" spans="16:27" x14ac:dyDescent="0.3">
      <c r="P11814"/>
      <c r="AA11814"/>
    </row>
    <row r="11815" spans="16:27" x14ac:dyDescent="0.3">
      <c r="P11815"/>
      <c r="AA11815"/>
    </row>
    <row r="11816" spans="16:27" x14ac:dyDescent="0.3">
      <c r="P11816"/>
      <c r="AA11816"/>
    </row>
    <row r="11817" spans="16:27" x14ac:dyDescent="0.3">
      <c r="P11817"/>
      <c r="AA11817"/>
    </row>
    <row r="11818" spans="16:27" x14ac:dyDescent="0.3">
      <c r="P11818"/>
      <c r="AA11818"/>
    </row>
    <row r="11819" spans="16:27" x14ac:dyDescent="0.3">
      <c r="P11819"/>
      <c r="AA11819"/>
    </row>
    <row r="11820" spans="16:27" x14ac:dyDescent="0.3">
      <c r="P11820"/>
      <c r="AA11820"/>
    </row>
    <row r="11821" spans="16:27" x14ac:dyDescent="0.3">
      <c r="P11821"/>
      <c r="AA11821"/>
    </row>
    <row r="11822" spans="16:27" x14ac:dyDescent="0.3">
      <c r="P11822"/>
      <c r="AA11822"/>
    </row>
    <row r="11823" spans="16:27" x14ac:dyDescent="0.3">
      <c r="P11823"/>
      <c r="AA11823"/>
    </row>
    <row r="11824" spans="16:27" x14ac:dyDescent="0.3">
      <c r="P11824"/>
      <c r="AA11824"/>
    </row>
    <row r="11825" spans="16:27" x14ac:dyDescent="0.3">
      <c r="P11825"/>
      <c r="AA11825"/>
    </row>
    <row r="11826" spans="16:27" x14ac:dyDescent="0.3">
      <c r="P11826"/>
      <c r="AA11826"/>
    </row>
    <row r="11827" spans="16:27" x14ac:dyDescent="0.3">
      <c r="P11827"/>
      <c r="AA11827"/>
    </row>
    <row r="11828" spans="16:27" x14ac:dyDescent="0.3">
      <c r="P11828"/>
      <c r="AA11828"/>
    </row>
    <row r="11829" spans="16:27" x14ac:dyDescent="0.3">
      <c r="P11829"/>
      <c r="AA11829"/>
    </row>
    <row r="11830" spans="16:27" x14ac:dyDescent="0.3">
      <c r="P11830"/>
      <c r="AA11830"/>
    </row>
    <row r="11831" spans="16:27" x14ac:dyDescent="0.3">
      <c r="P11831"/>
      <c r="AA11831"/>
    </row>
    <row r="11832" spans="16:27" x14ac:dyDescent="0.3">
      <c r="P11832"/>
      <c r="AA11832"/>
    </row>
    <row r="11833" spans="16:27" x14ac:dyDescent="0.3">
      <c r="P11833"/>
      <c r="AA11833"/>
    </row>
    <row r="11834" spans="16:27" x14ac:dyDescent="0.3">
      <c r="P11834"/>
      <c r="AA11834"/>
    </row>
    <row r="11835" spans="16:27" x14ac:dyDescent="0.3">
      <c r="P11835"/>
      <c r="AA11835"/>
    </row>
    <row r="11836" spans="16:27" x14ac:dyDescent="0.3">
      <c r="P11836"/>
      <c r="AA11836"/>
    </row>
    <row r="11837" spans="16:27" x14ac:dyDescent="0.3">
      <c r="P11837"/>
      <c r="AA11837"/>
    </row>
    <row r="11838" spans="16:27" x14ac:dyDescent="0.3">
      <c r="P11838"/>
      <c r="AA11838"/>
    </row>
    <row r="11839" spans="16:27" x14ac:dyDescent="0.3">
      <c r="P11839"/>
      <c r="AA11839"/>
    </row>
    <row r="11840" spans="16:27" x14ac:dyDescent="0.3">
      <c r="P11840"/>
      <c r="AA11840"/>
    </row>
    <row r="11841" spans="16:27" x14ac:dyDescent="0.3">
      <c r="P11841"/>
      <c r="AA11841"/>
    </row>
    <row r="11842" spans="16:27" x14ac:dyDescent="0.3">
      <c r="P11842"/>
      <c r="AA11842"/>
    </row>
    <row r="11843" spans="16:27" x14ac:dyDescent="0.3">
      <c r="P11843"/>
      <c r="AA11843"/>
    </row>
    <row r="11844" spans="16:27" x14ac:dyDescent="0.3">
      <c r="P11844"/>
      <c r="AA11844"/>
    </row>
    <row r="11845" spans="16:27" x14ac:dyDescent="0.3">
      <c r="P11845"/>
      <c r="AA11845"/>
    </row>
    <row r="11846" spans="16:27" x14ac:dyDescent="0.3">
      <c r="P11846"/>
      <c r="AA11846"/>
    </row>
    <row r="11847" spans="16:27" x14ac:dyDescent="0.3">
      <c r="P11847"/>
      <c r="AA11847"/>
    </row>
    <row r="11848" spans="16:27" x14ac:dyDescent="0.3">
      <c r="P11848"/>
      <c r="AA11848"/>
    </row>
    <row r="11849" spans="16:27" x14ac:dyDescent="0.3">
      <c r="P11849"/>
      <c r="AA11849"/>
    </row>
    <row r="11850" spans="16:27" x14ac:dyDescent="0.3">
      <c r="P11850"/>
      <c r="AA11850"/>
    </row>
    <row r="11851" spans="16:27" x14ac:dyDescent="0.3">
      <c r="P11851"/>
      <c r="AA11851"/>
    </row>
    <row r="11852" spans="16:27" x14ac:dyDescent="0.3">
      <c r="P11852"/>
      <c r="AA11852"/>
    </row>
    <row r="11853" spans="16:27" x14ac:dyDescent="0.3">
      <c r="P11853"/>
      <c r="AA11853"/>
    </row>
    <row r="11854" spans="16:27" x14ac:dyDescent="0.3">
      <c r="P11854"/>
      <c r="AA11854"/>
    </row>
    <row r="11855" spans="16:27" x14ac:dyDescent="0.3">
      <c r="P11855"/>
      <c r="AA11855"/>
    </row>
    <row r="11856" spans="16:27" x14ac:dyDescent="0.3">
      <c r="P11856"/>
      <c r="AA11856"/>
    </row>
    <row r="11857" spans="16:27" x14ac:dyDescent="0.3">
      <c r="P11857"/>
      <c r="AA11857"/>
    </row>
    <row r="11858" spans="16:27" x14ac:dyDescent="0.3">
      <c r="P11858"/>
      <c r="AA11858"/>
    </row>
    <row r="11859" spans="16:27" x14ac:dyDescent="0.3">
      <c r="P11859"/>
      <c r="AA11859"/>
    </row>
    <row r="11860" spans="16:27" x14ac:dyDescent="0.3">
      <c r="P11860"/>
      <c r="AA11860"/>
    </row>
    <row r="11861" spans="16:27" x14ac:dyDescent="0.3">
      <c r="P11861"/>
      <c r="AA11861"/>
    </row>
    <row r="11862" spans="16:27" x14ac:dyDescent="0.3">
      <c r="P11862"/>
      <c r="AA11862"/>
    </row>
    <row r="11863" spans="16:27" x14ac:dyDescent="0.3">
      <c r="P11863"/>
      <c r="AA11863"/>
    </row>
    <row r="11864" spans="16:27" x14ac:dyDescent="0.3">
      <c r="P11864"/>
      <c r="AA11864"/>
    </row>
    <row r="11865" spans="16:27" x14ac:dyDescent="0.3">
      <c r="P11865"/>
      <c r="AA11865"/>
    </row>
    <row r="11866" spans="16:27" x14ac:dyDescent="0.3">
      <c r="P11866"/>
      <c r="AA11866"/>
    </row>
    <row r="11867" spans="16:27" x14ac:dyDescent="0.3">
      <c r="P11867"/>
      <c r="AA11867"/>
    </row>
    <row r="11868" spans="16:27" x14ac:dyDescent="0.3">
      <c r="P11868"/>
      <c r="AA11868"/>
    </row>
    <row r="11869" spans="16:27" x14ac:dyDescent="0.3">
      <c r="P11869"/>
      <c r="AA11869"/>
    </row>
    <row r="11870" spans="16:27" x14ac:dyDescent="0.3">
      <c r="P11870"/>
      <c r="AA11870"/>
    </row>
    <row r="11871" spans="16:27" x14ac:dyDescent="0.3">
      <c r="P11871"/>
      <c r="AA11871"/>
    </row>
    <row r="11872" spans="16:27" x14ac:dyDescent="0.3">
      <c r="P11872"/>
      <c r="AA11872"/>
    </row>
    <row r="11873" spans="16:27" x14ac:dyDescent="0.3">
      <c r="P11873"/>
      <c r="AA11873"/>
    </row>
    <row r="11874" spans="16:27" x14ac:dyDescent="0.3">
      <c r="P11874"/>
      <c r="AA11874"/>
    </row>
    <row r="11875" spans="16:27" x14ac:dyDescent="0.3">
      <c r="P11875"/>
      <c r="AA11875"/>
    </row>
    <row r="11876" spans="16:27" x14ac:dyDescent="0.3">
      <c r="P11876"/>
      <c r="AA11876"/>
    </row>
    <row r="11877" spans="16:27" x14ac:dyDescent="0.3">
      <c r="P11877"/>
      <c r="AA11877"/>
    </row>
    <row r="11878" spans="16:27" x14ac:dyDescent="0.3">
      <c r="P11878"/>
      <c r="AA11878"/>
    </row>
    <row r="11879" spans="16:27" x14ac:dyDescent="0.3">
      <c r="P11879"/>
      <c r="AA11879"/>
    </row>
    <row r="11880" spans="16:27" x14ac:dyDescent="0.3">
      <c r="P11880"/>
      <c r="AA11880"/>
    </row>
    <row r="11881" spans="16:27" x14ac:dyDescent="0.3">
      <c r="P11881"/>
      <c r="AA11881"/>
    </row>
    <row r="11882" spans="16:27" x14ac:dyDescent="0.3">
      <c r="P11882"/>
      <c r="AA11882"/>
    </row>
    <row r="11883" spans="16:27" x14ac:dyDescent="0.3">
      <c r="P11883"/>
      <c r="AA11883"/>
    </row>
    <row r="11884" spans="16:27" x14ac:dyDescent="0.3">
      <c r="P11884"/>
      <c r="AA11884"/>
    </row>
    <row r="11885" spans="16:27" x14ac:dyDescent="0.3">
      <c r="P11885"/>
      <c r="AA11885"/>
    </row>
    <row r="11886" spans="16:27" x14ac:dyDescent="0.3">
      <c r="P11886"/>
      <c r="AA11886"/>
    </row>
    <row r="11887" spans="16:27" x14ac:dyDescent="0.3">
      <c r="P11887"/>
      <c r="AA11887"/>
    </row>
    <row r="11888" spans="16:27" x14ac:dyDescent="0.3">
      <c r="P11888"/>
      <c r="AA11888"/>
    </row>
    <row r="11889" spans="16:27" x14ac:dyDescent="0.3">
      <c r="P11889"/>
      <c r="AA11889"/>
    </row>
    <row r="11890" spans="16:27" x14ac:dyDescent="0.3">
      <c r="P11890"/>
      <c r="AA11890"/>
    </row>
    <row r="11891" spans="16:27" x14ac:dyDescent="0.3">
      <c r="P11891"/>
      <c r="AA11891"/>
    </row>
    <row r="11892" spans="16:27" x14ac:dyDescent="0.3">
      <c r="P11892"/>
      <c r="AA11892"/>
    </row>
    <row r="11893" spans="16:27" x14ac:dyDescent="0.3">
      <c r="P11893"/>
      <c r="AA11893"/>
    </row>
    <row r="11894" spans="16:27" x14ac:dyDescent="0.3">
      <c r="P11894"/>
      <c r="AA11894"/>
    </row>
    <row r="11895" spans="16:27" x14ac:dyDescent="0.3">
      <c r="P11895"/>
      <c r="AA11895"/>
    </row>
    <row r="11896" spans="16:27" x14ac:dyDescent="0.3">
      <c r="P11896"/>
      <c r="AA11896"/>
    </row>
    <row r="11897" spans="16:27" x14ac:dyDescent="0.3">
      <c r="P11897"/>
      <c r="AA11897"/>
    </row>
    <row r="11898" spans="16:27" x14ac:dyDescent="0.3">
      <c r="P11898"/>
      <c r="AA11898"/>
    </row>
    <row r="11899" spans="16:27" x14ac:dyDescent="0.3">
      <c r="P11899"/>
      <c r="AA11899"/>
    </row>
    <row r="11900" spans="16:27" x14ac:dyDescent="0.3">
      <c r="P11900"/>
      <c r="AA11900"/>
    </row>
    <row r="11901" spans="16:27" x14ac:dyDescent="0.3">
      <c r="P11901"/>
      <c r="AA11901"/>
    </row>
    <row r="11902" spans="16:27" x14ac:dyDescent="0.3">
      <c r="P11902"/>
      <c r="AA11902"/>
    </row>
    <row r="11903" spans="16:27" x14ac:dyDescent="0.3">
      <c r="P11903"/>
      <c r="AA11903"/>
    </row>
    <row r="11904" spans="16:27" x14ac:dyDescent="0.3">
      <c r="P11904"/>
      <c r="AA11904"/>
    </row>
    <row r="11905" spans="16:27" x14ac:dyDescent="0.3">
      <c r="P11905"/>
      <c r="AA11905"/>
    </row>
    <row r="11906" spans="16:27" x14ac:dyDescent="0.3">
      <c r="P11906"/>
      <c r="AA11906"/>
    </row>
    <row r="11907" spans="16:27" x14ac:dyDescent="0.3">
      <c r="P11907"/>
      <c r="AA11907"/>
    </row>
    <row r="11908" spans="16:27" x14ac:dyDescent="0.3">
      <c r="P11908"/>
      <c r="AA11908"/>
    </row>
    <row r="11909" spans="16:27" x14ac:dyDescent="0.3">
      <c r="P11909"/>
      <c r="AA11909"/>
    </row>
    <row r="11910" spans="16:27" x14ac:dyDescent="0.3">
      <c r="P11910"/>
      <c r="AA11910"/>
    </row>
    <row r="11911" spans="16:27" x14ac:dyDescent="0.3">
      <c r="P11911"/>
      <c r="AA11911"/>
    </row>
    <row r="11912" spans="16:27" x14ac:dyDescent="0.3">
      <c r="P11912"/>
      <c r="AA11912"/>
    </row>
    <row r="11913" spans="16:27" x14ac:dyDescent="0.3">
      <c r="P11913"/>
      <c r="AA11913"/>
    </row>
    <row r="11914" spans="16:27" x14ac:dyDescent="0.3">
      <c r="P11914"/>
      <c r="AA11914"/>
    </row>
    <row r="11915" spans="16:27" x14ac:dyDescent="0.3">
      <c r="P11915"/>
      <c r="AA11915"/>
    </row>
    <row r="11916" spans="16:27" x14ac:dyDescent="0.3">
      <c r="P11916"/>
      <c r="AA11916"/>
    </row>
    <row r="11917" spans="16:27" x14ac:dyDescent="0.3">
      <c r="P11917"/>
      <c r="AA11917"/>
    </row>
    <row r="11918" spans="16:27" x14ac:dyDescent="0.3">
      <c r="P11918"/>
      <c r="AA11918"/>
    </row>
    <row r="11919" spans="16:27" x14ac:dyDescent="0.3">
      <c r="P11919"/>
      <c r="AA11919"/>
    </row>
    <row r="11920" spans="16:27" x14ac:dyDescent="0.3">
      <c r="P11920"/>
      <c r="AA11920"/>
    </row>
    <row r="11921" spans="16:27" x14ac:dyDescent="0.3">
      <c r="P11921"/>
      <c r="AA11921"/>
    </row>
    <row r="11922" spans="16:27" x14ac:dyDescent="0.3">
      <c r="P11922"/>
      <c r="AA11922"/>
    </row>
    <row r="11923" spans="16:27" x14ac:dyDescent="0.3">
      <c r="P11923"/>
      <c r="AA11923"/>
    </row>
    <row r="11924" spans="16:27" x14ac:dyDescent="0.3">
      <c r="P11924"/>
      <c r="AA11924"/>
    </row>
    <row r="11925" spans="16:27" x14ac:dyDescent="0.3">
      <c r="P11925"/>
      <c r="AA11925"/>
    </row>
    <row r="11926" spans="16:27" x14ac:dyDescent="0.3">
      <c r="P11926"/>
      <c r="AA11926"/>
    </row>
    <row r="11927" spans="16:27" x14ac:dyDescent="0.3">
      <c r="P11927"/>
      <c r="AA11927"/>
    </row>
    <row r="11928" spans="16:27" x14ac:dyDescent="0.3">
      <c r="P11928"/>
      <c r="AA11928"/>
    </row>
    <row r="11929" spans="16:27" x14ac:dyDescent="0.3">
      <c r="P11929"/>
      <c r="AA11929"/>
    </row>
    <row r="11930" spans="16:27" x14ac:dyDescent="0.3">
      <c r="P11930"/>
      <c r="AA11930"/>
    </row>
    <row r="11931" spans="16:27" x14ac:dyDescent="0.3">
      <c r="P11931"/>
      <c r="AA11931"/>
    </row>
    <row r="11932" spans="16:27" x14ac:dyDescent="0.3">
      <c r="P11932"/>
      <c r="AA11932"/>
    </row>
    <row r="11933" spans="16:27" x14ac:dyDescent="0.3">
      <c r="P11933"/>
      <c r="AA11933"/>
    </row>
    <row r="11934" spans="16:27" x14ac:dyDescent="0.3">
      <c r="P11934"/>
      <c r="AA11934"/>
    </row>
    <row r="11935" spans="16:27" x14ac:dyDescent="0.3">
      <c r="P11935"/>
      <c r="AA11935"/>
    </row>
    <row r="11936" spans="16:27" x14ac:dyDescent="0.3">
      <c r="P11936"/>
      <c r="AA11936"/>
    </row>
    <row r="11937" spans="16:27" x14ac:dyDescent="0.3">
      <c r="P11937"/>
      <c r="AA11937"/>
    </row>
    <row r="11938" spans="16:27" x14ac:dyDescent="0.3">
      <c r="P11938"/>
      <c r="AA11938"/>
    </row>
    <row r="11939" spans="16:27" x14ac:dyDescent="0.3">
      <c r="P11939"/>
      <c r="AA11939"/>
    </row>
    <row r="11940" spans="16:27" x14ac:dyDescent="0.3">
      <c r="P11940"/>
      <c r="AA11940"/>
    </row>
    <row r="11941" spans="16:27" x14ac:dyDescent="0.3">
      <c r="P11941"/>
      <c r="AA11941"/>
    </row>
    <row r="11942" spans="16:27" x14ac:dyDescent="0.3">
      <c r="P11942"/>
      <c r="AA11942"/>
    </row>
    <row r="11943" spans="16:27" x14ac:dyDescent="0.3">
      <c r="P11943"/>
      <c r="AA11943"/>
    </row>
    <row r="11944" spans="16:27" x14ac:dyDescent="0.3">
      <c r="P11944"/>
      <c r="AA11944"/>
    </row>
    <row r="11945" spans="16:27" x14ac:dyDescent="0.3">
      <c r="P11945"/>
      <c r="AA11945"/>
    </row>
    <row r="11946" spans="16:27" x14ac:dyDescent="0.3">
      <c r="P11946"/>
      <c r="AA11946"/>
    </row>
    <row r="11947" spans="16:27" x14ac:dyDescent="0.3">
      <c r="P11947"/>
      <c r="AA11947"/>
    </row>
    <row r="11948" spans="16:27" x14ac:dyDescent="0.3">
      <c r="P11948"/>
      <c r="AA11948"/>
    </row>
    <row r="11949" spans="16:27" x14ac:dyDescent="0.3">
      <c r="P11949"/>
      <c r="AA11949"/>
    </row>
    <row r="11950" spans="16:27" x14ac:dyDescent="0.3">
      <c r="P11950"/>
      <c r="AA11950"/>
    </row>
    <row r="11951" spans="16:27" x14ac:dyDescent="0.3">
      <c r="P11951"/>
      <c r="AA11951"/>
    </row>
    <row r="11952" spans="16:27" x14ac:dyDescent="0.3">
      <c r="P11952"/>
      <c r="AA11952"/>
    </row>
    <row r="11953" spans="16:27" x14ac:dyDescent="0.3">
      <c r="P11953"/>
      <c r="AA11953"/>
    </row>
    <row r="11954" spans="16:27" x14ac:dyDescent="0.3">
      <c r="P11954"/>
      <c r="AA11954"/>
    </row>
    <row r="11955" spans="16:27" x14ac:dyDescent="0.3">
      <c r="P11955"/>
      <c r="AA11955"/>
    </row>
    <row r="11956" spans="16:27" x14ac:dyDescent="0.3">
      <c r="P11956"/>
      <c r="AA11956"/>
    </row>
    <row r="11957" spans="16:27" x14ac:dyDescent="0.3">
      <c r="P11957"/>
      <c r="AA11957"/>
    </row>
    <row r="11958" spans="16:27" x14ac:dyDescent="0.3">
      <c r="P11958"/>
      <c r="AA11958"/>
    </row>
    <row r="11959" spans="16:27" x14ac:dyDescent="0.3">
      <c r="P11959"/>
      <c r="AA11959"/>
    </row>
    <row r="11960" spans="16:27" x14ac:dyDescent="0.3">
      <c r="P11960"/>
      <c r="AA11960"/>
    </row>
    <row r="11961" spans="16:27" x14ac:dyDescent="0.3">
      <c r="P11961"/>
      <c r="AA11961"/>
    </row>
    <row r="11962" spans="16:27" x14ac:dyDescent="0.3">
      <c r="P11962"/>
      <c r="AA11962"/>
    </row>
    <row r="11963" spans="16:27" x14ac:dyDescent="0.3">
      <c r="P11963"/>
      <c r="AA11963"/>
    </row>
    <row r="11964" spans="16:27" x14ac:dyDescent="0.3">
      <c r="P11964"/>
      <c r="AA11964"/>
    </row>
    <row r="11965" spans="16:27" x14ac:dyDescent="0.3">
      <c r="P11965"/>
      <c r="AA11965"/>
    </row>
    <row r="11966" spans="16:27" x14ac:dyDescent="0.3">
      <c r="P11966"/>
      <c r="AA11966"/>
    </row>
    <row r="11967" spans="16:27" x14ac:dyDescent="0.3">
      <c r="P11967"/>
      <c r="AA11967"/>
    </row>
    <row r="11968" spans="16:27" x14ac:dyDescent="0.3">
      <c r="P11968"/>
      <c r="AA11968"/>
    </row>
    <row r="11969" spans="16:27" x14ac:dyDescent="0.3">
      <c r="P11969"/>
      <c r="AA11969"/>
    </row>
    <row r="11970" spans="16:27" x14ac:dyDescent="0.3">
      <c r="P11970"/>
      <c r="AA11970"/>
    </row>
    <row r="11971" spans="16:27" x14ac:dyDescent="0.3">
      <c r="P11971"/>
      <c r="AA11971"/>
    </row>
    <row r="11972" spans="16:27" x14ac:dyDescent="0.3">
      <c r="P11972"/>
      <c r="AA11972"/>
    </row>
    <row r="11973" spans="16:27" x14ac:dyDescent="0.3">
      <c r="P11973"/>
      <c r="AA11973"/>
    </row>
    <row r="11974" spans="16:27" x14ac:dyDescent="0.3">
      <c r="P11974"/>
      <c r="AA11974"/>
    </row>
    <row r="11975" spans="16:27" x14ac:dyDescent="0.3">
      <c r="P11975"/>
      <c r="AA11975"/>
    </row>
    <row r="11976" spans="16:27" x14ac:dyDescent="0.3">
      <c r="P11976"/>
      <c r="AA11976"/>
    </row>
    <row r="11977" spans="16:27" x14ac:dyDescent="0.3">
      <c r="P11977"/>
      <c r="AA11977"/>
    </row>
    <row r="11978" spans="16:27" x14ac:dyDescent="0.3">
      <c r="P11978"/>
      <c r="AA11978"/>
    </row>
    <row r="11979" spans="16:27" x14ac:dyDescent="0.3">
      <c r="P11979"/>
      <c r="AA11979"/>
    </row>
    <row r="11980" spans="16:27" x14ac:dyDescent="0.3">
      <c r="P11980"/>
      <c r="AA11980"/>
    </row>
    <row r="11981" spans="16:27" x14ac:dyDescent="0.3">
      <c r="P11981"/>
      <c r="AA11981"/>
    </row>
    <row r="11982" spans="16:27" x14ac:dyDescent="0.3">
      <c r="P11982"/>
      <c r="AA11982"/>
    </row>
    <row r="11983" spans="16:27" x14ac:dyDescent="0.3">
      <c r="P11983"/>
      <c r="AA11983"/>
    </row>
    <row r="11984" spans="16:27" x14ac:dyDescent="0.3">
      <c r="P11984"/>
      <c r="AA11984"/>
    </row>
    <row r="11985" spans="16:27" x14ac:dyDescent="0.3">
      <c r="P11985"/>
      <c r="AA11985"/>
    </row>
    <row r="11986" spans="16:27" x14ac:dyDescent="0.3">
      <c r="P11986"/>
      <c r="AA11986"/>
    </row>
    <row r="11987" spans="16:27" x14ac:dyDescent="0.3">
      <c r="P11987"/>
      <c r="AA11987"/>
    </row>
    <row r="11988" spans="16:27" x14ac:dyDescent="0.3">
      <c r="P11988"/>
      <c r="AA11988"/>
    </row>
    <row r="11989" spans="16:27" x14ac:dyDescent="0.3">
      <c r="P11989"/>
      <c r="AA11989"/>
    </row>
    <row r="11990" spans="16:27" x14ac:dyDescent="0.3">
      <c r="P11990"/>
      <c r="AA11990"/>
    </row>
    <row r="11991" spans="16:27" x14ac:dyDescent="0.3">
      <c r="P11991"/>
      <c r="AA11991"/>
    </row>
    <row r="11992" spans="16:27" x14ac:dyDescent="0.3">
      <c r="P11992"/>
      <c r="AA11992"/>
    </row>
    <row r="11993" spans="16:27" x14ac:dyDescent="0.3">
      <c r="P11993"/>
      <c r="AA11993"/>
    </row>
    <row r="11994" spans="16:27" x14ac:dyDescent="0.3">
      <c r="P11994"/>
      <c r="AA11994"/>
    </row>
    <row r="11995" spans="16:27" x14ac:dyDescent="0.3">
      <c r="P11995"/>
      <c r="AA11995"/>
    </row>
    <row r="11996" spans="16:27" x14ac:dyDescent="0.3">
      <c r="P11996"/>
      <c r="AA11996"/>
    </row>
    <row r="11997" spans="16:27" x14ac:dyDescent="0.3">
      <c r="P11997"/>
      <c r="AA11997"/>
    </row>
    <row r="11998" spans="16:27" x14ac:dyDescent="0.3">
      <c r="P11998"/>
      <c r="AA11998"/>
    </row>
    <row r="11999" spans="16:27" x14ac:dyDescent="0.3">
      <c r="P11999"/>
      <c r="AA11999"/>
    </row>
    <row r="12000" spans="16:27" x14ac:dyDescent="0.3">
      <c r="P12000"/>
      <c r="AA12000"/>
    </row>
    <row r="12001" spans="16:27" x14ac:dyDescent="0.3">
      <c r="P12001"/>
      <c r="AA12001"/>
    </row>
    <row r="12002" spans="16:27" x14ac:dyDescent="0.3">
      <c r="P12002"/>
      <c r="AA12002"/>
    </row>
    <row r="12003" spans="16:27" x14ac:dyDescent="0.3">
      <c r="P12003"/>
      <c r="AA12003"/>
    </row>
    <row r="12004" spans="16:27" x14ac:dyDescent="0.3">
      <c r="P12004"/>
      <c r="AA12004"/>
    </row>
    <row r="12005" spans="16:27" x14ac:dyDescent="0.3">
      <c r="P12005"/>
      <c r="AA12005"/>
    </row>
    <row r="12006" spans="16:27" x14ac:dyDescent="0.3">
      <c r="P12006"/>
      <c r="AA12006"/>
    </row>
    <row r="12007" spans="16:27" x14ac:dyDescent="0.3">
      <c r="P12007"/>
      <c r="AA12007"/>
    </row>
    <row r="12008" spans="16:27" x14ac:dyDescent="0.3">
      <c r="P12008"/>
      <c r="AA12008"/>
    </row>
    <row r="12009" spans="16:27" x14ac:dyDescent="0.3">
      <c r="P12009"/>
      <c r="AA12009"/>
    </row>
    <row r="12010" spans="16:27" x14ac:dyDescent="0.3">
      <c r="P12010"/>
      <c r="AA12010"/>
    </row>
    <row r="12011" spans="16:27" x14ac:dyDescent="0.3">
      <c r="P12011"/>
      <c r="AA12011"/>
    </row>
    <row r="12012" spans="16:27" x14ac:dyDescent="0.3">
      <c r="P12012"/>
      <c r="AA12012"/>
    </row>
    <row r="12013" spans="16:27" x14ac:dyDescent="0.3">
      <c r="P12013"/>
      <c r="AA12013"/>
    </row>
    <row r="12014" spans="16:27" x14ac:dyDescent="0.3">
      <c r="P12014"/>
      <c r="AA12014"/>
    </row>
    <row r="12015" spans="16:27" x14ac:dyDescent="0.3">
      <c r="P12015"/>
      <c r="AA12015"/>
    </row>
    <row r="12016" spans="16:27" x14ac:dyDescent="0.3">
      <c r="P12016"/>
      <c r="AA12016"/>
    </row>
    <row r="12017" spans="16:27" x14ac:dyDescent="0.3">
      <c r="P12017"/>
      <c r="AA12017"/>
    </row>
    <row r="12018" spans="16:27" x14ac:dyDescent="0.3">
      <c r="P12018"/>
      <c r="AA12018"/>
    </row>
    <row r="12019" spans="16:27" x14ac:dyDescent="0.3">
      <c r="P12019"/>
      <c r="AA12019"/>
    </row>
    <row r="12020" spans="16:27" x14ac:dyDescent="0.3">
      <c r="P12020"/>
      <c r="AA12020"/>
    </row>
    <row r="12021" spans="16:27" x14ac:dyDescent="0.3">
      <c r="P12021"/>
      <c r="AA12021"/>
    </row>
    <row r="12022" spans="16:27" x14ac:dyDescent="0.3">
      <c r="P12022"/>
      <c r="AA12022"/>
    </row>
    <row r="12023" spans="16:27" x14ac:dyDescent="0.3">
      <c r="P12023"/>
      <c r="AA12023"/>
    </row>
    <row r="12024" spans="16:27" x14ac:dyDescent="0.3">
      <c r="P12024"/>
      <c r="AA12024"/>
    </row>
    <row r="12025" spans="16:27" x14ac:dyDescent="0.3">
      <c r="P12025"/>
      <c r="AA12025"/>
    </row>
    <row r="12026" spans="16:27" x14ac:dyDescent="0.3">
      <c r="P12026"/>
      <c r="AA12026"/>
    </row>
    <row r="12027" spans="16:27" x14ac:dyDescent="0.3">
      <c r="P12027"/>
      <c r="AA12027"/>
    </row>
    <row r="12028" spans="16:27" x14ac:dyDescent="0.3">
      <c r="P12028"/>
      <c r="AA12028"/>
    </row>
    <row r="12029" spans="16:27" x14ac:dyDescent="0.3">
      <c r="P12029"/>
      <c r="AA12029"/>
    </row>
    <row r="12030" spans="16:27" x14ac:dyDescent="0.3">
      <c r="P12030"/>
      <c r="AA12030"/>
    </row>
    <row r="12031" spans="16:27" x14ac:dyDescent="0.3">
      <c r="P12031"/>
      <c r="AA12031"/>
    </row>
    <row r="12032" spans="16:27" x14ac:dyDescent="0.3">
      <c r="P12032"/>
      <c r="AA12032"/>
    </row>
    <row r="12033" spans="16:27" x14ac:dyDescent="0.3">
      <c r="P12033"/>
      <c r="AA12033"/>
    </row>
    <row r="12034" spans="16:27" x14ac:dyDescent="0.3">
      <c r="P12034"/>
      <c r="AA12034"/>
    </row>
    <row r="12035" spans="16:27" x14ac:dyDescent="0.3">
      <c r="P12035"/>
      <c r="AA12035"/>
    </row>
    <row r="12036" spans="16:27" x14ac:dyDescent="0.3">
      <c r="P12036"/>
      <c r="AA12036"/>
    </row>
    <row r="12037" spans="16:27" x14ac:dyDescent="0.3">
      <c r="P12037"/>
      <c r="AA12037"/>
    </row>
    <row r="12038" spans="16:27" x14ac:dyDescent="0.3">
      <c r="P12038"/>
      <c r="AA12038"/>
    </row>
    <row r="12039" spans="16:27" x14ac:dyDescent="0.3">
      <c r="P12039"/>
      <c r="AA12039"/>
    </row>
    <row r="12040" spans="16:27" x14ac:dyDescent="0.3">
      <c r="P12040"/>
      <c r="AA12040"/>
    </row>
    <row r="12041" spans="16:27" x14ac:dyDescent="0.3">
      <c r="P12041"/>
      <c r="AA12041"/>
    </row>
    <row r="12042" spans="16:27" x14ac:dyDescent="0.3">
      <c r="P12042"/>
      <c r="AA12042"/>
    </row>
    <row r="12043" spans="16:27" x14ac:dyDescent="0.3">
      <c r="P12043"/>
      <c r="AA12043"/>
    </row>
    <row r="12044" spans="16:27" x14ac:dyDescent="0.3">
      <c r="P12044"/>
      <c r="AA12044"/>
    </row>
    <row r="12045" spans="16:27" x14ac:dyDescent="0.3">
      <c r="P12045"/>
      <c r="AA12045"/>
    </row>
    <row r="12046" spans="16:27" x14ac:dyDescent="0.3">
      <c r="P12046"/>
      <c r="AA12046"/>
    </row>
    <row r="12047" spans="16:27" x14ac:dyDescent="0.3">
      <c r="P12047"/>
      <c r="AA12047"/>
    </row>
    <row r="12048" spans="16:27" x14ac:dyDescent="0.3">
      <c r="P12048"/>
      <c r="AA12048"/>
    </row>
    <row r="12049" spans="16:27" x14ac:dyDescent="0.3">
      <c r="P12049"/>
      <c r="AA12049"/>
    </row>
    <row r="12050" spans="16:27" x14ac:dyDescent="0.3">
      <c r="P12050"/>
      <c r="AA12050"/>
    </row>
    <row r="12051" spans="16:27" x14ac:dyDescent="0.3">
      <c r="P12051"/>
      <c r="AA12051"/>
    </row>
    <row r="12052" spans="16:27" x14ac:dyDescent="0.3">
      <c r="P12052"/>
      <c r="AA12052"/>
    </row>
    <row r="12053" spans="16:27" x14ac:dyDescent="0.3">
      <c r="P12053"/>
      <c r="AA12053"/>
    </row>
    <row r="12054" spans="16:27" x14ac:dyDescent="0.3">
      <c r="P12054"/>
      <c r="AA12054"/>
    </row>
    <row r="12055" spans="16:27" x14ac:dyDescent="0.3">
      <c r="P12055"/>
      <c r="AA12055"/>
    </row>
    <row r="12056" spans="16:27" x14ac:dyDescent="0.3">
      <c r="P12056"/>
      <c r="AA12056"/>
    </row>
    <row r="12057" spans="16:27" x14ac:dyDescent="0.3">
      <c r="P12057"/>
      <c r="AA12057"/>
    </row>
    <row r="12058" spans="16:27" x14ac:dyDescent="0.3">
      <c r="P12058"/>
      <c r="AA12058"/>
    </row>
    <row r="12059" spans="16:27" x14ac:dyDescent="0.3">
      <c r="P12059"/>
      <c r="AA12059"/>
    </row>
    <row r="12060" spans="16:27" x14ac:dyDescent="0.3">
      <c r="P12060"/>
      <c r="AA12060"/>
    </row>
    <row r="12061" spans="16:27" x14ac:dyDescent="0.3">
      <c r="P12061"/>
      <c r="AA12061"/>
    </row>
    <row r="12062" spans="16:27" x14ac:dyDescent="0.3">
      <c r="P12062"/>
      <c r="AA12062"/>
    </row>
    <row r="12063" spans="16:27" x14ac:dyDescent="0.3">
      <c r="P12063"/>
      <c r="AA12063"/>
    </row>
    <row r="12064" spans="16:27" x14ac:dyDescent="0.3">
      <c r="P12064"/>
      <c r="AA12064"/>
    </row>
    <row r="12065" spans="16:27" x14ac:dyDescent="0.3">
      <c r="P12065"/>
      <c r="AA12065"/>
    </row>
    <row r="12066" spans="16:27" x14ac:dyDescent="0.3">
      <c r="P12066"/>
      <c r="AA12066"/>
    </row>
    <row r="12067" spans="16:27" x14ac:dyDescent="0.3">
      <c r="P12067"/>
      <c r="AA12067"/>
    </row>
    <row r="12068" spans="16:27" x14ac:dyDescent="0.3">
      <c r="P12068"/>
      <c r="AA12068"/>
    </row>
    <row r="12069" spans="16:27" x14ac:dyDescent="0.3">
      <c r="P12069"/>
      <c r="AA12069"/>
    </row>
    <row r="12070" spans="16:27" x14ac:dyDescent="0.3">
      <c r="P12070"/>
      <c r="AA12070"/>
    </row>
    <row r="12071" spans="16:27" x14ac:dyDescent="0.3">
      <c r="P12071"/>
      <c r="AA12071"/>
    </row>
    <row r="12072" spans="16:27" x14ac:dyDescent="0.3">
      <c r="P12072"/>
      <c r="AA12072"/>
    </row>
    <row r="12073" spans="16:27" x14ac:dyDescent="0.3">
      <c r="P12073"/>
      <c r="AA12073"/>
    </row>
    <row r="12074" spans="16:27" x14ac:dyDescent="0.3">
      <c r="P12074"/>
      <c r="AA12074"/>
    </row>
    <row r="12075" spans="16:27" x14ac:dyDescent="0.3">
      <c r="P12075"/>
      <c r="AA12075"/>
    </row>
    <row r="12076" spans="16:27" x14ac:dyDescent="0.3">
      <c r="P12076"/>
      <c r="AA12076"/>
    </row>
    <row r="12077" spans="16:27" x14ac:dyDescent="0.3">
      <c r="P12077"/>
      <c r="AA12077"/>
    </row>
    <row r="12078" spans="16:27" x14ac:dyDescent="0.3">
      <c r="P12078"/>
      <c r="AA12078"/>
    </row>
    <row r="12079" spans="16:27" x14ac:dyDescent="0.3">
      <c r="P12079"/>
      <c r="AA12079"/>
    </row>
    <row r="12080" spans="16:27" x14ac:dyDescent="0.3">
      <c r="P12080"/>
      <c r="AA12080"/>
    </row>
    <row r="12081" spans="16:27" x14ac:dyDescent="0.3">
      <c r="P12081"/>
      <c r="AA12081"/>
    </row>
    <row r="12082" spans="16:27" x14ac:dyDescent="0.3">
      <c r="P12082"/>
      <c r="AA12082"/>
    </row>
    <row r="12083" spans="16:27" x14ac:dyDescent="0.3">
      <c r="P12083"/>
      <c r="AA12083"/>
    </row>
    <row r="12084" spans="16:27" x14ac:dyDescent="0.3">
      <c r="P12084"/>
      <c r="AA12084"/>
    </row>
    <row r="12085" spans="16:27" x14ac:dyDescent="0.3">
      <c r="P12085"/>
      <c r="AA12085"/>
    </row>
    <row r="12086" spans="16:27" x14ac:dyDescent="0.3">
      <c r="P12086"/>
      <c r="AA12086"/>
    </row>
    <row r="12087" spans="16:27" x14ac:dyDescent="0.3">
      <c r="P12087"/>
      <c r="AA12087"/>
    </row>
    <row r="12088" spans="16:27" x14ac:dyDescent="0.3">
      <c r="P12088"/>
      <c r="AA12088"/>
    </row>
    <row r="12089" spans="16:27" x14ac:dyDescent="0.3">
      <c r="P12089"/>
      <c r="AA12089"/>
    </row>
    <row r="12090" spans="16:27" x14ac:dyDescent="0.3">
      <c r="P12090"/>
      <c r="AA12090"/>
    </row>
    <row r="12091" spans="16:27" x14ac:dyDescent="0.3">
      <c r="P12091"/>
      <c r="AA12091"/>
    </row>
    <row r="12092" spans="16:27" x14ac:dyDescent="0.3">
      <c r="P12092"/>
      <c r="AA12092"/>
    </row>
    <row r="12093" spans="16:27" x14ac:dyDescent="0.3">
      <c r="P12093"/>
      <c r="AA12093"/>
    </row>
    <row r="12094" spans="16:27" x14ac:dyDescent="0.3">
      <c r="P12094"/>
      <c r="AA12094"/>
    </row>
    <row r="12095" spans="16:27" x14ac:dyDescent="0.3">
      <c r="P12095"/>
      <c r="AA12095"/>
    </row>
    <row r="12096" spans="16:27" x14ac:dyDescent="0.3">
      <c r="P12096"/>
      <c r="AA12096"/>
    </row>
    <row r="12097" spans="16:27" x14ac:dyDescent="0.3">
      <c r="P12097"/>
      <c r="AA12097"/>
    </row>
    <row r="12098" spans="16:27" x14ac:dyDescent="0.3">
      <c r="P12098"/>
      <c r="AA12098"/>
    </row>
    <row r="12099" spans="16:27" x14ac:dyDescent="0.3">
      <c r="P12099"/>
      <c r="AA12099"/>
    </row>
    <row r="12100" spans="16:27" x14ac:dyDescent="0.3">
      <c r="P12100"/>
      <c r="AA12100"/>
    </row>
    <row r="12101" spans="16:27" x14ac:dyDescent="0.3">
      <c r="P12101"/>
      <c r="AA12101"/>
    </row>
    <row r="12102" spans="16:27" x14ac:dyDescent="0.3">
      <c r="P12102"/>
      <c r="AA12102"/>
    </row>
    <row r="12103" spans="16:27" x14ac:dyDescent="0.3">
      <c r="P12103"/>
      <c r="AA12103"/>
    </row>
    <row r="12104" spans="16:27" x14ac:dyDescent="0.3">
      <c r="P12104"/>
      <c r="AA12104"/>
    </row>
    <row r="12105" spans="16:27" x14ac:dyDescent="0.3">
      <c r="P12105"/>
      <c r="AA12105"/>
    </row>
    <row r="12106" spans="16:27" x14ac:dyDescent="0.3">
      <c r="P12106"/>
      <c r="AA12106"/>
    </row>
    <row r="12107" spans="16:27" x14ac:dyDescent="0.3">
      <c r="P12107"/>
      <c r="AA12107"/>
    </row>
    <row r="12108" spans="16:27" x14ac:dyDescent="0.3">
      <c r="P12108"/>
      <c r="AA12108"/>
    </row>
    <row r="12109" spans="16:27" x14ac:dyDescent="0.3">
      <c r="P12109"/>
      <c r="AA12109"/>
    </row>
    <row r="12110" spans="16:27" x14ac:dyDescent="0.3">
      <c r="P12110"/>
      <c r="AA12110"/>
    </row>
    <row r="12111" spans="16:27" x14ac:dyDescent="0.3">
      <c r="P12111"/>
      <c r="AA12111"/>
    </row>
    <row r="12112" spans="16:27" x14ac:dyDescent="0.3">
      <c r="P12112"/>
      <c r="AA12112"/>
    </row>
    <row r="12113" spans="16:27" x14ac:dyDescent="0.3">
      <c r="P12113"/>
      <c r="AA12113"/>
    </row>
    <row r="12114" spans="16:27" x14ac:dyDescent="0.3">
      <c r="P12114"/>
      <c r="AA12114"/>
    </row>
    <row r="12115" spans="16:27" x14ac:dyDescent="0.3">
      <c r="P12115"/>
      <c r="AA12115"/>
    </row>
    <row r="12116" spans="16:27" x14ac:dyDescent="0.3">
      <c r="P12116"/>
      <c r="AA12116"/>
    </row>
    <row r="12117" spans="16:27" x14ac:dyDescent="0.3">
      <c r="P12117"/>
      <c r="AA12117"/>
    </row>
    <row r="12118" spans="16:27" x14ac:dyDescent="0.3">
      <c r="P12118"/>
      <c r="AA12118"/>
    </row>
    <row r="12119" spans="16:27" x14ac:dyDescent="0.3">
      <c r="P12119"/>
      <c r="AA12119"/>
    </row>
    <row r="12120" spans="16:27" x14ac:dyDescent="0.3">
      <c r="P12120"/>
      <c r="AA12120"/>
    </row>
    <row r="12121" spans="16:27" x14ac:dyDescent="0.3">
      <c r="P12121"/>
      <c r="AA12121"/>
    </row>
    <row r="12122" spans="16:27" x14ac:dyDescent="0.3">
      <c r="P12122"/>
      <c r="AA12122"/>
    </row>
    <row r="12123" spans="16:27" x14ac:dyDescent="0.3">
      <c r="P12123"/>
      <c r="AA12123"/>
    </row>
    <row r="12124" spans="16:27" x14ac:dyDescent="0.3">
      <c r="P12124"/>
      <c r="AA12124"/>
    </row>
    <row r="12125" spans="16:27" x14ac:dyDescent="0.3">
      <c r="P12125"/>
      <c r="AA12125"/>
    </row>
    <row r="12126" spans="16:27" x14ac:dyDescent="0.3">
      <c r="P12126"/>
      <c r="AA12126"/>
    </row>
    <row r="12127" spans="16:27" x14ac:dyDescent="0.3">
      <c r="P12127"/>
      <c r="AA12127"/>
    </row>
    <row r="12128" spans="16:27" x14ac:dyDescent="0.3">
      <c r="P12128"/>
      <c r="AA12128"/>
    </row>
    <row r="12129" spans="16:27" x14ac:dyDescent="0.3">
      <c r="P12129"/>
      <c r="AA12129"/>
    </row>
    <row r="12130" spans="16:27" x14ac:dyDescent="0.3">
      <c r="P12130"/>
      <c r="AA12130"/>
    </row>
    <row r="12131" spans="16:27" x14ac:dyDescent="0.3">
      <c r="P12131"/>
      <c r="AA12131"/>
    </row>
    <row r="12132" spans="16:27" x14ac:dyDescent="0.3">
      <c r="P12132"/>
      <c r="AA12132"/>
    </row>
    <row r="12133" spans="16:27" x14ac:dyDescent="0.3">
      <c r="P12133"/>
      <c r="AA12133"/>
    </row>
    <row r="12134" spans="16:27" x14ac:dyDescent="0.3">
      <c r="P12134"/>
      <c r="AA12134"/>
    </row>
    <row r="12135" spans="16:27" x14ac:dyDescent="0.3">
      <c r="P12135"/>
      <c r="AA12135"/>
    </row>
    <row r="12136" spans="16:27" x14ac:dyDescent="0.3">
      <c r="P12136"/>
      <c r="AA12136"/>
    </row>
    <row r="12137" spans="16:27" x14ac:dyDescent="0.3">
      <c r="P12137"/>
      <c r="AA12137"/>
    </row>
    <row r="12138" spans="16:27" x14ac:dyDescent="0.3">
      <c r="P12138"/>
      <c r="AA12138"/>
    </row>
    <row r="12139" spans="16:27" x14ac:dyDescent="0.3">
      <c r="P12139"/>
      <c r="AA12139"/>
    </row>
    <row r="12140" spans="16:27" x14ac:dyDescent="0.3">
      <c r="P12140"/>
      <c r="AA12140"/>
    </row>
    <row r="12141" spans="16:27" x14ac:dyDescent="0.3">
      <c r="P12141"/>
      <c r="AA12141"/>
    </row>
    <row r="12142" spans="16:27" x14ac:dyDescent="0.3">
      <c r="P12142"/>
      <c r="AA12142"/>
    </row>
    <row r="12143" spans="16:27" x14ac:dyDescent="0.3">
      <c r="P12143"/>
      <c r="AA12143"/>
    </row>
    <row r="12144" spans="16:27" x14ac:dyDescent="0.3">
      <c r="P12144"/>
      <c r="AA12144"/>
    </row>
    <row r="12145" spans="16:27" x14ac:dyDescent="0.3">
      <c r="P12145"/>
      <c r="AA12145"/>
    </row>
    <row r="12146" spans="16:27" x14ac:dyDescent="0.3">
      <c r="P12146"/>
      <c r="AA12146"/>
    </row>
    <row r="12147" spans="16:27" x14ac:dyDescent="0.3">
      <c r="P12147"/>
      <c r="AA12147"/>
    </row>
    <row r="12148" spans="16:27" x14ac:dyDescent="0.3">
      <c r="P12148"/>
      <c r="AA12148"/>
    </row>
    <row r="12149" spans="16:27" x14ac:dyDescent="0.3">
      <c r="P12149"/>
      <c r="AA12149"/>
    </row>
    <row r="12150" spans="16:27" x14ac:dyDescent="0.3">
      <c r="P12150"/>
      <c r="AA12150"/>
    </row>
    <row r="12151" spans="16:27" x14ac:dyDescent="0.3">
      <c r="P12151"/>
      <c r="AA12151"/>
    </row>
    <row r="12152" spans="16:27" x14ac:dyDescent="0.3">
      <c r="P12152"/>
      <c r="AA12152"/>
    </row>
    <row r="12153" spans="16:27" x14ac:dyDescent="0.3">
      <c r="P12153"/>
      <c r="AA12153"/>
    </row>
    <row r="12154" spans="16:27" x14ac:dyDescent="0.3">
      <c r="P12154"/>
      <c r="AA12154"/>
    </row>
    <row r="12155" spans="16:27" x14ac:dyDescent="0.3">
      <c r="P12155"/>
      <c r="AA12155"/>
    </row>
    <row r="12156" spans="16:27" x14ac:dyDescent="0.3">
      <c r="P12156"/>
      <c r="AA12156"/>
    </row>
    <row r="12157" spans="16:27" x14ac:dyDescent="0.3">
      <c r="P12157"/>
      <c r="AA12157"/>
    </row>
    <row r="12158" spans="16:27" x14ac:dyDescent="0.3">
      <c r="P12158"/>
      <c r="AA12158"/>
    </row>
    <row r="12159" spans="16:27" x14ac:dyDescent="0.3">
      <c r="P12159"/>
      <c r="AA12159"/>
    </row>
    <row r="12160" spans="16:27" x14ac:dyDescent="0.3">
      <c r="P12160"/>
      <c r="AA12160"/>
    </row>
    <row r="12161" spans="16:27" x14ac:dyDescent="0.3">
      <c r="P12161"/>
      <c r="AA12161"/>
    </row>
    <row r="12162" spans="16:27" x14ac:dyDescent="0.3">
      <c r="P12162"/>
      <c r="AA12162"/>
    </row>
    <row r="12163" spans="16:27" x14ac:dyDescent="0.3">
      <c r="P12163"/>
      <c r="AA12163"/>
    </row>
    <row r="12164" spans="16:27" x14ac:dyDescent="0.3">
      <c r="P12164"/>
      <c r="AA12164"/>
    </row>
    <row r="12165" spans="16:27" x14ac:dyDescent="0.3">
      <c r="P12165"/>
      <c r="AA12165"/>
    </row>
    <row r="12166" spans="16:27" x14ac:dyDescent="0.3">
      <c r="P12166"/>
      <c r="AA12166"/>
    </row>
    <row r="12167" spans="16:27" x14ac:dyDescent="0.3">
      <c r="P12167"/>
      <c r="AA12167"/>
    </row>
    <row r="12168" spans="16:27" x14ac:dyDescent="0.3">
      <c r="P12168"/>
      <c r="AA12168"/>
    </row>
    <row r="12169" spans="16:27" x14ac:dyDescent="0.3">
      <c r="P12169"/>
      <c r="AA12169"/>
    </row>
    <row r="12170" spans="16:27" x14ac:dyDescent="0.3">
      <c r="P12170"/>
      <c r="AA12170"/>
    </row>
    <row r="12171" spans="16:27" x14ac:dyDescent="0.3">
      <c r="P12171"/>
      <c r="AA12171"/>
    </row>
    <row r="12172" spans="16:27" x14ac:dyDescent="0.3">
      <c r="P12172"/>
      <c r="AA12172"/>
    </row>
    <row r="12173" spans="16:27" x14ac:dyDescent="0.3">
      <c r="P12173"/>
      <c r="AA12173"/>
    </row>
    <row r="12174" spans="16:27" x14ac:dyDescent="0.3">
      <c r="P12174"/>
      <c r="AA12174"/>
    </row>
    <row r="12175" spans="16:27" x14ac:dyDescent="0.3">
      <c r="P12175"/>
      <c r="AA12175"/>
    </row>
    <row r="12176" spans="16:27" x14ac:dyDescent="0.3">
      <c r="P12176"/>
      <c r="AA12176"/>
    </row>
    <row r="12177" spans="16:27" x14ac:dyDescent="0.3">
      <c r="P12177"/>
      <c r="AA12177"/>
    </row>
    <row r="12178" spans="16:27" x14ac:dyDescent="0.3">
      <c r="P12178"/>
      <c r="AA12178"/>
    </row>
    <row r="12179" spans="16:27" x14ac:dyDescent="0.3">
      <c r="P12179"/>
      <c r="AA12179"/>
    </row>
    <row r="12180" spans="16:27" x14ac:dyDescent="0.3">
      <c r="P12180"/>
      <c r="AA12180"/>
    </row>
    <row r="12181" spans="16:27" x14ac:dyDescent="0.3">
      <c r="P12181"/>
      <c r="AA12181"/>
    </row>
    <row r="12182" spans="16:27" x14ac:dyDescent="0.3">
      <c r="P12182"/>
      <c r="AA12182"/>
    </row>
    <row r="12183" spans="16:27" x14ac:dyDescent="0.3">
      <c r="P12183"/>
      <c r="AA12183"/>
    </row>
    <row r="12184" spans="16:27" x14ac:dyDescent="0.3">
      <c r="P12184"/>
      <c r="AA12184"/>
    </row>
    <row r="12185" spans="16:27" x14ac:dyDescent="0.3">
      <c r="P12185"/>
      <c r="AA12185"/>
    </row>
    <row r="12186" spans="16:27" x14ac:dyDescent="0.3">
      <c r="P12186"/>
      <c r="AA12186"/>
    </row>
    <row r="12187" spans="16:27" x14ac:dyDescent="0.3">
      <c r="P12187"/>
      <c r="AA12187"/>
    </row>
    <row r="12188" spans="16:27" x14ac:dyDescent="0.3">
      <c r="P12188"/>
      <c r="AA12188"/>
    </row>
    <row r="12189" spans="16:27" x14ac:dyDescent="0.3">
      <c r="P12189"/>
      <c r="AA12189"/>
    </row>
    <row r="12190" spans="16:27" x14ac:dyDescent="0.3">
      <c r="P12190"/>
      <c r="AA12190"/>
    </row>
    <row r="12191" spans="16:27" x14ac:dyDescent="0.3">
      <c r="P12191"/>
      <c r="AA12191"/>
    </row>
    <row r="12192" spans="16:27" x14ac:dyDescent="0.3">
      <c r="P12192"/>
      <c r="AA12192"/>
    </row>
    <row r="12193" spans="16:27" x14ac:dyDescent="0.3">
      <c r="P12193"/>
      <c r="AA12193"/>
    </row>
    <row r="12194" spans="16:27" x14ac:dyDescent="0.3">
      <c r="P12194"/>
      <c r="AA12194"/>
    </row>
    <row r="12195" spans="16:27" x14ac:dyDescent="0.3">
      <c r="P12195"/>
      <c r="AA12195"/>
    </row>
    <row r="12196" spans="16:27" x14ac:dyDescent="0.3">
      <c r="P12196"/>
      <c r="AA12196"/>
    </row>
    <row r="12197" spans="16:27" x14ac:dyDescent="0.3">
      <c r="P12197"/>
      <c r="AA12197"/>
    </row>
    <row r="12198" spans="16:27" x14ac:dyDescent="0.3">
      <c r="P12198"/>
      <c r="AA12198"/>
    </row>
    <row r="12199" spans="16:27" x14ac:dyDescent="0.3">
      <c r="P12199"/>
      <c r="AA12199"/>
    </row>
    <row r="12200" spans="16:27" x14ac:dyDescent="0.3">
      <c r="P12200"/>
      <c r="AA12200"/>
    </row>
    <row r="12201" spans="16:27" x14ac:dyDescent="0.3">
      <c r="P12201"/>
      <c r="AA12201"/>
    </row>
    <row r="12202" spans="16:27" x14ac:dyDescent="0.3">
      <c r="P12202"/>
      <c r="AA12202"/>
    </row>
    <row r="12203" spans="16:27" x14ac:dyDescent="0.3">
      <c r="P12203"/>
      <c r="AA12203"/>
    </row>
    <row r="12204" spans="16:27" x14ac:dyDescent="0.3">
      <c r="P12204"/>
      <c r="AA12204"/>
    </row>
    <row r="12205" spans="16:27" x14ac:dyDescent="0.3">
      <c r="P12205"/>
      <c r="AA12205"/>
    </row>
    <row r="12206" spans="16:27" x14ac:dyDescent="0.3">
      <c r="P12206"/>
      <c r="AA12206"/>
    </row>
    <row r="12207" spans="16:27" x14ac:dyDescent="0.3">
      <c r="P12207"/>
      <c r="AA12207"/>
    </row>
    <row r="12208" spans="16:27" x14ac:dyDescent="0.3">
      <c r="P12208"/>
      <c r="AA12208"/>
    </row>
    <row r="12209" spans="16:27" x14ac:dyDescent="0.3">
      <c r="P12209"/>
      <c r="AA12209"/>
    </row>
    <row r="12210" spans="16:27" x14ac:dyDescent="0.3">
      <c r="P12210"/>
      <c r="AA12210"/>
    </row>
    <row r="12211" spans="16:27" x14ac:dyDescent="0.3">
      <c r="P12211"/>
      <c r="AA12211"/>
    </row>
    <row r="12212" spans="16:27" x14ac:dyDescent="0.3">
      <c r="P12212"/>
      <c r="AA12212"/>
    </row>
    <row r="12213" spans="16:27" x14ac:dyDescent="0.3">
      <c r="P12213"/>
      <c r="AA12213"/>
    </row>
    <row r="12214" spans="16:27" x14ac:dyDescent="0.3">
      <c r="P12214"/>
      <c r="AA12214"/>
    </row>
    <row r="12215" spans="16:27" x14ac:dyDescent="0.3">
      <c r="P12215"/>
      <c r="AA12215"/>
    </row>
    <row r="12216" spans="16:27" x14ac:dyDescent="0.3">
      <c r="P12216"/>
      <c r="AA12216"/>
    </row>
    <row r="12217" spans="16:27" x14ac:dyDescent="0.3">
      <c r="P12217"/>
      <c r="AA12217"/>
    </row>
    <row r="12218" spans="16:27" x14ac:dyDescent="0.3">
      <c r="P12218"/>
      <c r="AA12218"/>
    </row>
    <row r="12219" spans="16:27" x14ac:dyDescent="0.3">
      <c r="P12219"/>
      <c r="AA12219"/>
    </row>
    <row r="12220" spans="16:27" x14ac:dyDescent="0.3">
      <c r="P12220"/>
      <c r="AA12220"/>
    </row>
    <row r="12221" spans="16:27" x14ac:dyDescent="0.3">
      <c r="P12221"/>
      <c r="AA12221"/>
    </row>
    <row r="12222" spans="16:27" x14ac:dyDescent="0.3">
      <c r="P12222"/>
      <c r="AA12222"/>
    </row>
    <row r="12223" spans="16:27" x14ac:dyDescent="0.3">
      <c r="P12223"/>
      <c r="AA12223"/>
    </row>
    <row r="12224" spans="16:27" x14ac:dyDescent="0.3">
      <c r="P12224"/>
      <c r="AA12224"/>
    </row>
    <row r="12225" spans="16:27" x14ac:dyDescent="0.3">
      <c r="P12225"/>
      <c r="AA12225"/>
    </row>
    <row r="12226" spans="16:27" x14ac:dyDescent="0.3">
      <c r="P12226"/>
      <c r="AA12226"/>
    </row>
    <row r="12227" spans="16:27" x14ac:dyDescent="0.3">
      <c r="P12227"/>
      <c r="AA12227"/>
    </row>
    <row r="12228" spans="16:27" x14ac:dyDescent="0.3">
      <c r="P12228"/>
      <c r="AA12228"/>
    </row>
    <row r="12229" spans="16:27" x14ac:dyDescent="0.3">
      <c r="P12229"/>
      <c r="AA12229"/>
    </row>
    <row r="12230" spans="16:27" x14ac:dyDescent="0.3">
      <c r="P12230"/>
      <c r="AA12230"/>
    </row>
    <row r="12231" spans="16:27" x14ac:dyDescent="0.3">
      <c r="P12231"/>
      <c r="AA12231"/>
    </row>
    <row r="12232" spans="16:27" x14ac:dyDescent="0.3">
      <c r="P12232"/>
      <c r="AA12232"/>
    </row>
    <row r="12233" spans="16:27" x14ac:dyDescent="0.3">
      <c r="P12233"/>
      <c r="AA12233"/>
    </row>
    <row r="12234" spans="16:27" x14ac:dyDescent="0.3">
      <c r="P12234"/>
      <c r="AA12234"/>
    </row>
    <row r="12235" spans="16:27" x14ac:dyDescent="0.3">
      <c r="P12235"/>
      <c r="AA12235"/>
    </row>
    <row r="12236" spans="16:27" x14ac:dyDescent="0.3">
      <c r="P12236"/>
      <c r="AA12236"/>
    </row>
    <row r="12237" spans="16:27" x14ac:dyDescent="0.3">
      <c r="P12237"/>
      <c r="AA12237"/>
    </row>
    <row r="12238" spans="16:27" x14ac:dyDescent="0.3">
      <c r="P12238"/>
      <c r="AA12238"/>
    </row>
    <row r="12239" spans="16:27" x14ac:dyDescent="0.3">
      <c r="P12239"/>
      <c r="AA12239"/>
    </row>
    <row r="12240" spans="16:27" x14ac:dyDescent="0.3">
      <c r="P12240"/>
      <c r="AA12240"/>
    </row>
    <row r="12241" spans="16:27" x14ac:dyDescent="0.3">
      <c r="P12241"/>
      <c r="AA12241"/>
    </row>
    <row r="12242" spans="16:27" x14ac:dyDescent="0.3">
      <c r="P12242"/>
      <c r="AA12242"/>
    </row>
    <row r="12243" spans="16:27" x14ac:dyDescent="0.3">
      <c r="P12243"/>
      <c r="AA12243"/>
    </row>
    <row r="12244" spans="16:27" x14ac:dyDescent="0.3">
      <c r="P12244"/>
      <c r="AA12244"/>
    </row>
    <row r="12245" spans="16:27" x14ac:dyDescent="0.3">
      <c r="P12245"/>
      <c r="AA12245"/>
    </row>
    <row r="12246" spans="16:27" x14ac:dyDescent="0.3">
      <c r="P12246"/>
      <c r="AA12246"/>
    </row>
    <row r="12247" spans="16:27" x14ac:dyDescent="0.3">
      <c r="P12247"/>
      <c r="AA12247"/>
    </row>
    <row r="12248" spans="16:27" x14ac:dyDescent="0.3">
      <c r="P12248"/>
      <c r="AA12248"/>
    </row>
    <row r="12249" spans="16:27" x14ac:dyDescent="0.3">
      <c r="P12249"/>
      <c r="AA12249"/>
    </row>
    <row r="12250" spans="16:27" x14ac:dyDescent="0.3">
      <c r="P12250"/>
      <c r="AA12250"/>
    </row>
    <row r="12251" spans="16:27" x14ac:dyDescent="0.3">
      <c r="P12251"/>
      <c r="AA12251"/>
    </row>
    <row r="12252" spans="16:27" x14ac:dyDescent="0.3">
      <c r="P12252"/>
      <c r="AA12252"/>
    </row>
    <row r="12253" spans="16:27" x14ac:dyDescent="0.3">
      <c r="P12253"/>
      <c r="AA12253"/>
    </row>
    <row r="12254" spans="16:27" x14ac:dyDescent="0.3">
      <c r="P12254"/>
      <c r="AA12254"/>
    </row>
    <row r="12255" spans="16:27" x14ac:dyDescent="0.3">
      <c r="P12255"/>
      <c r="AA12255"/>
    </row>
    <row r="12256" spans="16:27" x14ac:dyDescent="0.3">
      <c r="P12256"/>
      <c r="AA12256"/>
    </row>
    <row r="12257" spans="16:27" x14ac:dyDescent="0.3">
      <c r="P12257"/>
      <c r="AA12257"/>
    </row>
    <row r="12258" spans="16:27" x14ac:dyDescent="0.3">
      <c r="P12258"/>
      <c r="AA12258"/>
    </row>
    <row r="12259" spans="16:27" x14ac:dyDescent="0.3">
      <c r="P12259"/>
      <c r="AA12259"/>
    </row>
    <row r="12260" spans="16:27" x14ac:dyDescent="0.3">
      <c r="P12260"/>
      <c r="AA12260"/>
    </row>
    <row r="12261" spans="16:27" x14ac:dyDescent="0.3">
      <c r="P12261"/>
      <c r="AA12261"/>
    </row>
    <row r="12262" spans="16:27" x14ac:dyDescent="0.3">
      <c r="P12262"/>
      <c r="AA12262"/>
    </row>
    <row r="12263" spans="16:27" x14ac:dyDescent="0.3">
      <c r="P12263"/>
      <c r="AA12263"/>
    </row>
    <row r="12264" spans="16:27" x14ac:dyDescent="0.3">
      <c r="P12264"/>
      <c r="AA12264"/>
    </row>
    <row r="12265" spans="16:27" x14ac:dyDescent="0.3">
      <c r="P12265"/>
      <c r="AA12265"/>
    </row>
    <row r="12266" spans="16:27" x14ac:dyDescent="0.3">
      <c r="P12266"/>
      <c r="AA12266"/>
    </row>
    <row r="12267" spans="16:27" x14ac:dyDescent="0.3">
      <c r="P12267"/>
      <c r="AA12267"/>
    </row>
    <row r="12268" spans="16:27" x14ac:dyDescent="0.3">
      <c r="P12268"/>
      <c r="AA12268"/>
    </row>
    <row r="12269" spans="16:27" x14ac:dyDescent="0.3">
      <c r="P12269"/>
      <c r="AA12269"/>
    </row>
    <row r="12270" spans="16:27" x14ac:dyDescent="0.3">
      <c r="P12270"/>
      <c r="AA12270"/>
    </row>
    <row r="12271" spans="16:27" x14ac:dyDescent="0.3">
      <c r="P12271"/>
      <c r="AA12271"/>
    </row>
    <row r="12272" spans="16:27" x14ac:dyDescent="0.3">
      <c r="P12272"/>
      <c r="AA12272"/>
    </row>
    <row r="12273" spans="16:27" x14ac:dyDescent="0.3">
      <c r="P12273"/>
      <c r="AA12273"/>
    </row>
    <row r="12274" spans="16:27" x14ac:dyDescent="0.3">
      <c r="P12274"/>
      <c r="AA12274"/>
    </row>
    <row r="12275" spans="16:27" x14ac:dyDescent="0.3">
      <c r="P12275"/>
      <c r="AA12275"/>
    </row>
    <row r="12276" spans="16:27" x14ac:dyDescent="0.3">
      <c r="P12276"/>
      <c r="AA12276"/>
    </row>
    <row r="12277" spans="16:27" x14ac:dyDescent="0.3">
      <c r="P12277"/>
      <c r="AA12277"/>
    </row>
    <row r="12278" spans="16:27" x14ac:dyDescent="0.3">
      <c r="P12278"/>
      <c r="AA12278"/>
    </row>
    <row r="12279" spans="16:27" x14ac:dyDescent="0.3">
      <c r="P12279"/>
      <c r="AA12279"/>
    </row>
    <row r="12280" spans="16:27" x14ac:dyDescent="0.3">
      <c r="P12280"/>
      <c r="AA12280"/>
    </row>
    <row r="12281" spans="16:27" x14ac:dyDescent="0.3">
      <c r="P12281"/>
      <c r="AA12281"/>
    </row>
    <row r="12282" spans="16:27" x14ac:dyDescent="0.3">
      <c r="P12282"/>
      <c r="AA12282"/>
    </row>
    <row r="12283" spans="16:27" x14ac:dyDescent="0.3">
      <c r="P12283"/>
      <c r="AA12283"/>
    </row>
    <row r="12284" spans="16:27" x14ac:dyDescent="0.3">
      <c r="P12284"/>
      <c r="AA12284"/>
    </row>
    <row r="12285" spans="16:27" x14ac:dyDescent="0.3">
      <c r="P12285"/>
      <c r="AA12285"/>
    </row>
    <row r="12286" spans="16:27" x14ac:dyDescent="0.3">
      <c r="P12286"/>
      <c r="AA12286"/>
    </row>
    <row r="12287" spans="16:27" x14ac:dyDescent="0.3">
      <c r="P12287"/>
      <c r="AA12287"/>
    </row>
    <row r="12288" spans="16:27" x14ac:dyDescent="0.3">
      <c r="P12288"/>
      <c r="AA12288"/>
    </row>
    <row r="12289" spans="16:27" x14ac:dyDescent="0.3">
      <c r="P12289"/>
      <c r="AA12289"/>
    </row>
    <row r="12290" spans="16:27" x14ac:dyDescent="0.3">
      <c r="P12290"/>
      <c r="AA12290"/>
    </row>
    <row r="12291" spans="16:27" x14ac:dyDescent="0.3">
      <c r="P12291"/>
      <c r="AA12291"/>
    </row>
    <row r="12292" spans="16:27" x14ac:dyDescent="0.3">
      <c r="P12292"/>
      <c r="AA12292"/>
    </row>
    <row r="12293" spans="16:27" x14ac:dyDescent="0.3">
      <c r="P12293"/>
      <c r="AA12293"/>
    </row>
    <row r="12294" spans="16:27" x14ac:dyDescent="0.3">
      <c r="P12294"/>
      <c r="AA12294"/>
    </row>
    <row r="12295" spans="16:27" x14ac:dyDescent="0.3">
      <c r="P12295"/>
      <c r="AA12295"/>
    </row>
    <row r="12296" spans="16:27" x14ac:dyDescent="0.3">
      <c r="P12296"/>
      <c r="AA12296"/>
    </row>
    <row r="12297" spans="16:27" x14ac:dyDescent="0.3">
      <c r="P12297"/>
      <c r="AA12297"/>
    </row>
    <row r="12298" spans="16:27" x14ac:dyDescent="0.3">
      <c r="P12298"/>
      <c r="AA12298"/>
    </row>
    <row r="12299" spans="16:27" x14ac:dyDescent="0.3">
      <c r="P12299"/>
      <c r="AA12299"/>
    </row>
    <row r="12300" spans="16:27" x14ac:dyDescent="0.3">
      <c r="P12300"/>
      <c r="AA12300"/>
    </row>
    <row r="12301" spans="16:27" x14ac:dyDescent="0.3">
      <c r="P12301"/>
      <c r="AA12301"/>
    </row>
    <row r="12302" spans="16:27" x14ac:dyDescent="0.3">
      <c r="P12302"/>
      <c r="AA12302"/>
    </row>
    <row r="12303" spans="16:27" x14ac:dyDescent="0.3">
      <c r="P12303"/>
      <c r="AA12303"/>
    </row>
    <row r="12304" spans="16:27" x14ac:dyDescent="0.3">
      <c r="P12304"/>
      <c r="AA12304"/>
    </row>
    <row r="12305" spans="16:27" x14ac:dyDescent="0.3">
      <c r="P12305"/>
      <c r="AA12305"/>
    </row>
    <row r="12306" spans="16:27" x14ac:dyDescent="0.3">
      <c r="P12306"/>
      <c r="AA12306"/>
    </row>
    <row r="12307" spans="16:27" x14ac:dyDescent="0.3">
      <c r="P12307"/>
      <c r="AA12307"/>
    </row>
    <row r="12308" spans="16:27" x14ac:dyDescent="0.3">
      <c r="P12308"/>
      <c r="AA12308"/>
    </row>
    <row r="12309" spans="16:27" x14ac:dyDescent="0.3">
      <c r="P12309"/>
      <c r="AA12309"/>
    </row>
    <row r="12310" spans="16:27" x14ac:dyDescent="0.3">
      <c r="P12310"/>
      <c r="AA12310"/>
    </row>
    <row r="12311" spans="16:27" x14ac:dyDescent="0.3">
      <c r="P12311"/>
      <c r="AA12311"/>
    </row>
    <row r="12312" spans="16:27" x14ac:dyDescent="0.3">
      <c r="P12312"/>
      <c r="AA12312"/>
    </row>
    <row r="12313" spans="16:27" x14ac:dyDescent="0.3">
      <c r="P12313"/>
      <c r="AA12313"/>
    </row>
    <row r="12314" spans="16:27" x14ac:dyDescent="0.3">
      <c r="P12314"/>
      <c r="AA12314"/>
    </row>
    <row r="12315" spans="16:27" x14ac:dyDescent="0.3">
      <c r="P12315"/>
      <c r="AA12315"/>
    </row>
    <row r="12316" spans="16:27" x14ac:dyDescent="0.3">
      <c r="P12316"/>
      <c r="AA12316"/>
    </row>
    <row r="12317" spans="16:27" x14ac:dyDescent="0.3">
      <c r="P12317"/>
      <c r="AA12317"/>
    </row>
    <row r="12318" spans="16:27" x14ac:dyDescent="0.3">
      <c r="P12318"/>
      <c r="AA12318"/>
    </row>
    <row r="12319" spans="16:27" x14ac:dyDescent="0.3">
      <c r="P12319"/>
      <c r="AA12319"/>
    </row>
    <row r="12320" spans="16:27" x14ac:dyDescent="0.3">
      <c r="P12320"/>
      <c r="AA12320"/>
    </row>
    <row r="12321" spans="16:27" x14ac:dyDescent="0.3">
      <c r="P12321"/>
      <c r="AA12321"/>
    </row>
    <row r="12322" spans="16:27" x14ac:dyDescent="0.3">
      <c r="P12322"/>
      <c r="AA12322"/>
    </row>
    <row r="12323" spans="16:27" x14ac:dyDescent="0.3">
      <c r="P12323"/>
      <c r="AA12323"/>
    </row>
    <row r="12324" spans="16:27" x14ac:dyDescent="0.3">
      <c r="P12324"/>
      <c r="AA12324"/>
    </row>
    <row r="12325" spans="16:27" x14ac:dyDescent="0.3">
      <c r="P12325"/>
      <c r="AA12325"/>
    </row>
    <row r="12326" spans="16:27" x14ac:dyDescent="0.3">
      <c r="P12326"/>
      <c r="AA12326"/>
    </row>
    <row r="12327" spans="16:27" x14ac:dyDescent="0.3">
      <c r="P12327"/>
      <c r="AA12327"/>
    </row>
    <row r="12328" spans="16:27" x14ac:dyDescent="0.3">
      <c r="P12328"/>
      <c r="AA12328"/>
    </row>
    <row r="12329" spans="16:27" x14ac:dyDescent="0.3">
      <c r="P12329"/>
      <c r="AA12329"/>
    </row>
    <row r="12330" spans="16:27" x14ac:dyDescent="0.3">
      <c r="P12330"/>
      <c r="AA12330"/>
    </row>
    <row r="12331" spans="16:27" x14ac:dyDescent="0.3">
      <c r="P12331"/>
      <c r="AA12331"/>
    </row>
    <row r="12332" spans="16:27" x14ac:dyDescent="0.3">
      <c r="P12332"/>
      <c r="AA12332"/>
    </row>
    <row r="12333" spans="16:27" x14ac:dyDescent="0.3">
      <c r="P12333"/>
      <c r="AA12333"/>
    </row>
    <row r="12334" spans="16:27" x14ac:dyDescent="0.3">
      <c r="P12334"/>
      <c r="AA12334"/>
    </row>
    <row r="12335" spans="16:27" x14ac:dyDescent="0.3">
      <c r="P12335"/>
      <c r="AA12335"/>
    </row>
    <row r="12336" spans="16:27" x14ac:dyDescent="0.3">
      <c r="P12336"/>
      <c r="AA12336"/>
    </row>
    <row r="12337" spans="16:27" x14ac:dyDescent="0.3">
      <c r="P12337"/>
      <c r="AA12337"/>
    </row>
    <row r="12338" spans="16:27" x14ac:dyDescent="0.3">
      <c r="P12338"/>
      <c r="AA12338"/>
    </row>
    <row r="12339" spans="16:27" x14ac:dyDescent="0.3">
      <c r="P12339"/>
      <c r="AA12339"/>
    </row>
    <row r="12340" spans="16:27" x14ac:dyDescent="0.3">
      <c r="P12340"/>
      <c r="AA12340"/>
    </row>
    <row r="12341" spans="16:27" x14ac:dyDescent="0.3">
      <c r="P12341"/>
      <c r="AA12341"/>
    </row>
    <row r="12342" spans="16:27" x14ac:dyDescent="0.3">
      <c r="P12342"/>
      <c r="AA12342"/>
    </row>
    <row r="12343" spans="16:27" x14ac:dyDescent="0.3">
      <c r="P12343"/>
      <c r="AA12343"/>
    </row>
    <row r="12344" spans="16:27" x14ac:dyDescent="0.3">
      <c r="P12344"/>
      <c r="AA12344"/>
    </row>
    <row r="12345" spans="16:27" x14ac:dyDescent="0.3">
      <c r="P12345"/>
      <c r="AA12345"/>
    </row>
    <row r="12346" spans="16:27" x14ac:dyDescent="0.3">
      <c r="P12346"/>
      <c r="AA12346"/>
    </row>
    <row r="12347" spans="16:27" x14ac:dyDescent="0.3">
      <c r="P12347"/>
      <c r="AA12347"/>
    </row>
    <row r="12348" spans="16:27" x14ac:dyDescent="0.3">
      <c r="P12348"/>
      <c r="AA12348"/>
    </row>
    <row r="12349" spans="16:27" x14ac:dyDescent="0.3">
      <c r="P12349"/>
      <c r="AA12349"/>
    </row>
    <row r="12350" spans="16:27" x14ac:dyDescent="0.3">
      <c r="P12350"/>
      <c r="AA12350"/>
    </row>
    <row r="12351" spans="16:27" x14ac:dyDescent="0.3">
      <c r="P12351"/>
      <c r="AA12351"/>
    </row>
    <row r="12352" spans="16:27" x14ac:dyDescent="0.3">
      <c r="P12352"/>
      <c r="AA12352"/>
    </row>
    <row r="12353" spans="16:27" x14ac:dyDescent="0.3">
      <c r="P12353"/>
      <c r="AA12353"/>
    </row>
    <row r="12354" spans="16:27" x14ac:dyDescent="0.3">
      <c r="P12354"/>
      <c r="AA12354"/>
    </row>
    <row r="12355" spans="16:27" x14ac:dyDescent="0.3">
      <c r="P12355"/>
      <c r="AA12355"/>
    </row>
    <row r="12356" spans="16:27" x14ac:dyDescent="0.3">
      <c r="P12356"/>
      <c r="AA12356"/>
    </row>
    <row r="12357" spans="16:27" x14ac:dyDescent="0.3">
      <c r="P12357"/>
      <c r="AA12357"/>
    </row>
    <row r="12358" spans="16:27" x14ac:dyDescent="0.3">
      <c r="P12358"/>
      <c r="AA12358"/>
    </row>
    <row r="12359" spans="16:27" x14ac:dyDescent="0.3">
      <c r="P12359"/>
      <c r="AA12359"/>
    </row>
    <row r="12360" spans="16:27" x14ac:dyDescent="0.3">
      <c r="P12360"/>
      <c r="AA12360"/>
    </row>
    <row r="12361" spans="16:27" x14ac:dyDescent="0.3">
      <c r="P12361"/>
      <c r="AA12361"/>
    </row>
    <row r="12362" spans="16:27" x14ac:dyDescent="0.3">
      <c r="P12362"/>
      <c r="AA12362"/>
    </row>
    <row r="12363" spans="16:27" x14ac:dyDescent="0.3">
      <c r="P12363"/>
      <c r="AA12363"/>
    </row>
    <row r="12364" spans="16:27" x14ac:dyDescent="0.3">
      <c r="P12364"/>
      <c r="AA12364"/>
    </row>
    <row r="12365" spans="16:27" x14ac:dyDescent="0.3">
      <c r="P12365"/>
      <c r="AA12365"/>
    </row>
    <row r="12366" spans="16:27" x14ac:dyDescent="0.3">
      <c r="P12366"/>
      <c r="AA12366"/>
    </row>
    <row r="12367" spans="16:27" x14ac:dyDescent="0.3">
      <c r="P12367"/>
      <c r="AA12367"/>
    </row>
    <row r="12368" spans="16:27" x14ac:dyDescent="0.3">
      <c r="P12368"/>
      <c r="AA12368"/>
    </row>
    <row r="12369" spans="16:27" x14ac:dyDescent="0.3">
      <c r="P12369"/>
      <c r="AA12369"/>
    </row>
    <row r="12370" spans="16:27" x14ac:dyDescent="0.3">
      <c r="P12370"/>
      <c r="AA12370"/>
    </row>
    <row r="12371" spans="16:27" x14ac:dyDescent="0.3">
      <c r="P12371"/>
      <c r="AA12371"/>
    </row>
    <row r="12372" spans="16:27" x14ac:dyDescent="0.3">
      <c r="P12372"/>
      <c r="AA12372"/>
    </row>
    <row r="12373" spans="16:27" x14ac:dyDescent="0.3">
      <c r="P12373"/>
      <c r="AA12373"/>
    </row>
    <row r="12374" spans="16:27" x14ac:dyDescent="0.3">
      <c r="P12374"/>
      <c r="AA12374"/>
    </row>
    <row r="12375" spans="16:27" x14ac:dyDescent="0.3">
      <c r="P12375"/>
      <c r="AA12375"/>
    </row>
    <row r="12376" spans="16:27" x14ac:dyDescent="0.3">
      <c r="P12376"/>
      <c r="AA12376"/>
    </row>
    <row r="12377" spans="16:27" x14ac:dyDescent="0.3">
      <c r="P12377"/>
      <c r="AA12377"/>
    </row>
    <row r="12378" spans="16:27" x14ac:dyDescent="0.3">
      <c r="P12378"/>
      <c r="AA12378"/>
    </row>
    <row r="12379" spans="16:27" x14ac:dyDescent="0.3">
      <c r="P12379"/>
      <c r="AA12379"/>
    </row>
    <row r="12380" spans="16:27" x14ac:dyDescent="0.3">
      <c r="P12380"/>
      <c r="AA12380"/>
    </row>
    <row r="12381" spans="16:27" x14ac:dyDescent="0.3">
      <c r="P12381"/>
      <c r="AA12381"/>
    </row>
    <row r="12382" spans="16:27" x14ac:dyDescent="0.3">
      <c r="P12382"/>
      <c r="AA12382"/>
    </row>
    <row r="12383" spans="16:27" x14ac:dyDescent="0.3">
      <c r="P12383"/>
      <c r="AA12383"/>
    </row>
    <row r="12384" spans="16:27" x14ac:dyDescent="0.3">
      <c r="P12384"/>
      <c r="AA12384"/>
    </row>
    <row r="12385" spans="16:27" x14ac:dyDescent="0.3">
      <c r="P12385"/>
      <c r="AA12385"/>
    </row>
    <row r="12386" spans="16:27" x14ac:dyDescent="0.3">
      <c r="P12386"/>
      <c r="AA12386"/>
    </row>
    <row r="12387" spans="16:27" x14ac:dyDescent="0.3">
      <c r="P12387"/>
      <c r="AA12387"/>
    </row>
    <row r="12388" spans="16:27" x14ac:dyDescent="0.3">
      <c r="P12388"/>
      <c r="AA12388"/>
    </row>
    <row r="12389" spans="16:27" x14ac:dyDescent="0.3">
      <c r="P12389"/>
      <c r="AA12389"/>
    </row>
    <row r="12390" spans="16:27" x14ac:dyDescent="0.3">
      <c r="P12390"/>
      <c r="AA12390"/>
    </row>
    <row r="12391" spans="16:27" x14ac:dyDescent="0.3">
      <c r="P12391"/>
      <c r="AA12391"/>
    </row>
    <row r="12392" spans="16:27" x14ac:dyDescent="0.3">
      <c r="P12392"/>
      <c r="AA12392"/>
    </row>
    <row r="12393" spans="16:27" x14ac:dyDescent="0.3">
      <c r="P12393"/>
      <c r="AA12393"/>
    </row>
    <row r="12394" spans="16:27" x14ac:dyDescent="0.3">
      <c r="P12394"/>
      <c r="AA12394"/>
    </row>
    <row r="12395" spans="16:27" x14ac:dyDescent="0.3">
      <c r="P12395"/>
      <c r="AA12395"/>
    </row>
    <row r="12396" spans="16:27" x14ac:dyDescent="0.3">
      <c r="P12396"/>
      <c r="AA12396"/>
    </row>
    <row r="12397" spans="16:27" x14ac:dyDescent="0.3">
      <c r="P12397"/>
      <c r="AA12397"/>
    </row>
    <row r="12398" spans="16:27" x14ac:dyDescent="0.3">
      <c r="P12398"/>
      <c r="AA12398"/>
    </row>
    <row r="12399" spans="16:27" x14ac:dyDescent="0.3">
      <c r="P12399"/>
      <c r="AA12399"/>
    </row>
    <row r="12400" spans="16:27" x14ac:dyDescent="0.3">
      <c r="P12400"/>
      <c r="AA12400"/>
    </row>
    <row r="12401" spans="16:27" x14ac:dyDescent="0.3">
      <c r="P12401"/>
      <c r="AA12401"/>
    </row>
    <row r="12402" spans="16:27" x14ac:dyDescent="0.3">
      <c r="P12402"/>
      <c r="AA12402"/>
    </row>
    <row r="12403" spans="16:27" x14ac:dyDescent="0.3">
      <c r="P12403"/>
      <c r="AA12403"/>
    </row>
    <row r="12404" spans="16:27" x14ac:dyDescent="0.3">
      <c r="P12404"/>
      <c r="AA12404"/>
    </row>
    <row r="12405" spans="16:27" x14ac:dyDescent="0.3">
      <c r="P12405"/>
      <c r="AA12405"/>
    </row>
    <row r="12406" spans="16:27" x14ac:dyDescent="0.3">
      <c r="P12406"/>
      <c r="AA12406"/>
    </row>
    <row r="12407" spans="16:27" x14ac:dyDescent="0.3">
      <c r="P12407"/>
      <c r="AA12407"/>
    </row>
    <row r="12408" spans="16:27" x14ac:dyDescent="0.3">
      <c r="P12408"/>
      <c r="AA12408"/>
    </row>
    <row r="12409" spans="16:27" x14ac:dyDescent="0.3">
      <c r="P12409"/>
      <c r="AA12409"/>
    </row>
    <row r="12410" spans="16:27" x14ac:dyDescent="0.3">
      <c r="P12410"/>
      <c r="AA12410"/>
    </row>
    <row r="12411" spans="16:27" x14ac:dyDescent="0.3">
      <c r="P12411"/>
      <c r="AA12411"/>
    </row>
    <row r="12412" spans="16:27" x14ac:dyDescent="0.3">
      <c r="P12412"/>
      <c r="AA12412"/>
    </row>
    <row r="12413" spans="16:27" x14ac:dyDescent="0.3">
      <c r="P12413"/>
      <c r="AA12413"/>
    </row>
    <row r="12414" spans="16:27" x14ac:dyDescent="0.3">
      <c r="P12414"/>
      <c r="AA12414"/>
    </row>
    <row r="12415" spans="16:27" x14ac:dyDescent="0.3">
      <c r="P12415"/>
      <c r="AA12415"/>
    </row>
    <row r="12416" spans="16:27" x14ac:dyDescent="0.3">
      <c r="P12416"/>
      <c r="AA12416"/>
    </row>
    <row r="12417" spans="16:27" x14ac:dyDescent="0.3">
      <c r="P12417"/>
      <c r="AA12417"/>
    </row>
    <row r="12418" spans="16:27" x14ac:dyDescent="0.3">
      <c r="P12418"/>
      <c r="AA12418"/>
    </row>
    <row r="12419" spans="16:27" x14ac:dyDescent="0.3">
      <c r="P12419"/>
      <c r="AA12419"/>
    </row>
    <row r="12420" spans="16:27" x14ac:dyDescent="0.3">
      <c r="P12420"/>
      <c r="AA12420"/>
    </row>
    <row r="12421" spans="16:27" x14ac:dyDescent="0.3">
      <c r="P12421"/>
      <c r="AA12421"/>
    </row>
    <row r="12422" spans="16:27" x14ac:dyDescent="0.3">
      <c r="P12422"/>
      <c r="AA12422"/>
    </row>
    <row r="12423" spans="16:27" x14ac:dyDescent="0.3">
      <c r="P12423"/>
      <c r="AA12423"/>
    </row>
    <row r="12424" spans="16:27" x14ac:dyDescent="0.3">
      <c r="P12424"/>
      <c r="AA12424"/>
    </row>
    <row r="12425" spans="16:27" x14ac:dyDescent="0.3">
      <c r="P12425"/>
      <c r="AA12425"/>
    </row>
    <row r="12426" spans="16:27" x14ac:dyDescent="0.3">
      <c r="P12426"/>
      <c r="AA12426"/>
    </row>
    <row r="12427" spans="16:27" x14ac:dyDescent="0.3">
      <c r="P12427"/>
      <c r="AA12427"/>
    </row>
    <row r="12428" spans="16:27" x14ac:dyDescent="0.3">
      <c r="P12428"/>
      <c r="AA12428"/>
    </row>
    <row r="12429" spans="16:27" x14ac:dyDescent="0.3">
      <c r="P12429"/>
      <c r="AA12429"/>
    </row>
    <row r="12430" spans="16:27" x14ac:dyDescent="0.3">
      <c r="P12430"/>
      <c r="AA12430"/>
    </row>
    <row r="12431" spans="16:27" x14ac:dyDescent="0.3">
      <c r="P12431"/>
      <c r="AA12431"/>
    </row>
    <row r="12432" spans="16:27" x14ac:dyDescent="0.3">
      <c r="P12432"/>
      <c r="AA12432"/>
    </row>
    <row r="12433" spans="16:27" x14ac:dyDescent="0.3">
      <c r="P12433"/>
      <c r="AA12433"/>
    </row>
    <row r="12434" spans="16:27" x14ac:dyDescent="0.3">
      <c r="P12434"/>
      <c r="AA12434"/>
    </row>
    <row r="12435" spans="16:27" x14ac:dyDescent="0.3">
      <c r="P12435"/>
      <c r="AA12435"/>
    </row>
    <row r="12436" spans="16:27" x14ac:dyDescent="0.3">
      <c r="P12436"/>
      <c r="AA12436"/>
    </row>
    <row r="12437" spans="16:27" x14ac:dyDescent="0.3">
      <c r="P12437"/>
      <c r="AA12437"/>
    </row>
    <row r="12438" spans="16:27" x14ac:dyDescent="0.3">
      <c r="P12438"/>
      <c r="AA12438"/>
    </row>
    <row r="12439" spans="16:27" x14ac:dyDescent="0.3">
      <c r="P12439"/>
      <c r="AA12439"/>
    </row>
    <row r="12440" spans="16:27" x14ac:dyDescent="0.3">
      <c r="P12440"/>
      <c r="AA12440"/>
    </row>
    <row r="12441" spans="16:27" x14ac:dyDescent="0.3">
      <c r="P12441"/>
      <c r="AA12441"/>
    </row>
    <row r="12442" spans="16:27" x14ac:dyDescent="0.3">
      <c r="P12442"/>
      <c r="AA12442"/>
    </row>
    <row r="12443" spans="16:27" x14ac:dyDescent="0.3">
      <c r="P12443"/>
      <c r="AA12443"/>
    </row>
    <row r="12444" spans="16:27" x14ac:dyDescent="0.3">
      <c r="P12444"/>
      <c r="AA12444"/>
    </row>
    <row r="12445" spans="16:27" x14ac:dyDescent="0.3">
      <c r="P12445"/>
      <c r="AA12445"/>
    </row>
    <row r="12446" spans="16:27" x14ac:dyDescent="0.3">
      <c r="P12446"/>
      <c r="AA12446"/>
    </row>
    <row r="12447" spans="16:27" x14ac:dyDescent="0.3">
      <c r="P12447"/>
      <c r="AA12447"/>
    </row>
    <row r="12448" spans="16:27" x14ac:dyDescent="0.3">
      <c r="P12448"/>
      <c r="AA12448"/>
    </row>
    <row r="12449" spans="16:27" x14ac:dyDescent="0.3">
      <c r="P12449"/>
      <c r="AA12449"/>
    </row>
    <row r="12450" spans="16:27" x14ac:dyDescent="0.3">
      <c r="P12450"/>
      <c r="AA12450"/>
    </row>
    <row r="12451" spans="16:27" x14ac:dyDescent="0.3">
      <c r="P12451"/>
      <c r="AA12451"/>
    </row>
    <row r="12452" spans="16:27" x14ac:dyDescent="0.3">
      <c r="P12452"/>
      <c r="AA12452"/>
    </row>
    <row r="12453" spans="16:27" x14ac:dyDescent="0.3">
      <c r="P12453"/>
      <c r="AA12453"/>
    </row>
    <row r="12454" spans="16:27" x14ac:dyDescent="0.3">
      <c r="P12454"/>
      <c r="AA12454"/>
    </row>
    <row r="12455" spans="16:27" x14ac:dyDescent="0.3">
      <c r="P12455"/>
      <c r="AA12455"/>
    </row>
    <row r="12456" spans="16:27" x14ac:dyDescent="0.3">
      <c r="P12456"/>
      <c r="AA12456"/>
    </row>
    <row r="12457" spans="16:27" x14ac:dyDescent="0.3">
      <c r="P12457"/>
      <c r="AA12457"/>
    </row>
    <row r="12458" spans="16:27" x14ac:dyDescent="0.3">
      <c r="P12458"/>
      <c r="AA12458"/>
    </row>
    <row r="12459" spans="16:27" x14ac:dyDescent="0.3">
      <c r="P12459"/>
      <c r="AA12459"/>
    </row>
    <row r="12460" spans="16:27" x14ac:dyDescent="0.3">
      <c r="P12460"/>
      <c r="AA12460"/>
    </row>
    <row r="12461" spans="16:27" x14ac:dyDescent="0.3">
      <c r="P12461"/>
      <c r="AA12461"/>
    </row>
    <row r="12462" spans="16:27" x14ac:dyDescent="0.3">
      <c r="P12462"/>
      <c r="AA12462"/>
    </row>
    <row r="12463" spans="16:27" x14ac:dyDescent="0.3">
      <c r="P12463"/>
      <c r="AA12463"/>
    </row>
    <row r="12464" spans="16:27" x14ac:dyDescent="0.3">
      <c r="P12464"/>
      <c r="AA12464"/>
    </row>
    <row r="12465" spans="16:27" x14ac:dyDescent="0.3">
      <c r="P12465"/>
      <c r="AA12465"/>
    </row>
    <row r="12466" spans="16:27" x14ac:dyDescent="0.3">
      <c r="P12466"/>
      <c r="AA12466"/>
    </row>
    <row r="12467" spans="16:27" x14ac:dyDescent="0.3">
      <c r="P12467"/>
      <c r="AA12467"/>
    </row>
    <row r="12468" spans="16:27" x14ac:dyDescent="0.3">
      <c r="P12468"/>
      <c r="AA12468"/>
    </row>
    <row r="12469" spans="16:27" x14ac:dyDescent="0.3">
      <c r="P12469"/>
      <c r="AA12469"/>
    </row>
    <row r="12470" spans="16:27" x14ac:dyDescent="0.3">
      <c r="P12470"/>
      <c r="AA12470"/>
    </row>
    <row r="12471" spans="16:27" x14ac:dyDescent="0.3">
      <c r="P12471"/>
      <c r="AA12471"/>
    </row>
    <row r="12472" spans="16:27" x14ac:dyDescent="0.3">
      <c r="P12472"/>
      <c r="AA12472"/>
    </row>
    <row r="12473" spans="16:27" x14ac:dyDescent="0.3">
      <c r="P12473"/>
      <c r="AA12473"/>
    </row>
    <row r="12474" spans="16:27" x14ac:dyDescent="0.3">
      <c r="P12474"/>
      <c r="AA12474"/>
    </row>
    <row r="12475" spans="16:27" x14ac:dyDescent="0.3">
      <c r="P12475"/>
      <c r="AA12475"/>
    </row>
    <row r="12476" spans="16:27" x14ac:dyDescent="0.3">
      <c r="P12476"/>
      <c r="AA12476"/>
    </row>
    <row r="12477" spans="16:27" x14ac:dyDescent="0.3">
      <c r="P12477"/>
      <c r="AA12477"/>
    </row>
    <row r="12478" spans="16:27" x14ac:dyDescent="0.3">
      <c r="P12478"/>
      <c r="AA12478"/>
    </row>
    <row r="12479" spans="16:27" x14ac:dyDescent="0.3">
      <c r="P12479"/>
      <c r="AA12479"/>
    </row>
    <row r="12480" spans="16:27" x14ac:dyDescent="0.3">
      <c r="P12480"/>
      <c r="AA12480"/>
    </row>
    <row r="12481" spans="16:27" x14ac:dyDescent="0.3">
      <c r="P12481"/>
      <c r="AA12481"/>
    </row>
    <row r="12482" spans="16:27" x14ac:dyDescent="0.3">
      <c r="P12482"/>
      <c r="AA12482"/>
    </row>
    <row r="12483" spans="16:27" x14ac:dyDescent="0.3">
      <c r="P12483"/>
      <c r="AA12483"/>
    </row>
    <row r="12484" spans="16:27" x14ac:dyDescent="0.3">
      <c r="P12484"/>
      <c r="AA12484"/>
    </row>
    <row r="12485" spans="16:27" x14ac:dyDescent="0.3">
      <c r="P12485"/>
      <c r="AA12485"/>
    </row>
    <row r="12486" spans="16:27" x14ac:dyDescent="0.3">
      <c r="P12486"/>
      <c r="AA12486"/>
    </row>
    <row r="12487" spans="16:27" x14ac:dyDescent="0.3">
      <c r="P12487"/>
      <c r="AA12487"/>
    </row>
    <row r="12488" spans="16:27" x14ac:dyDescent="0.3">
      <c r="P12488"/>
      <c r="AA12488"/>
    </row>
    <row r="12489" spans="16:27" x14ac:dyDescent="0.3">
      <c r="P12489"/>
      <c r="AA12489"/>
    </row>
    <row r="12490" spans="16:27" x14ac:dyDescent="0.3">
      <c r="P12490"/>
      <c r="AA12490"/>
    </row>
    <row r="12491" spans="16:27" x14ac:dyDescent="0.3">
      <c r="P12491"/>
      <c r="AA12491"/>
    </row>
    <row r="12492" spans="16:27" x14ac:dyDescent="0.3">
      <c r="P12492"/>
      <c r="AA12492"/>
    </row>
    <row r="12493" spans="16:27" x14ac:dyDescent="0.3">
      <c r="P12493"/>
      <c r="AA12493"/>
    </row>
    <row r="12494" spans="16:27" x14ac:dyDescent="0.3">
      <c r="P12494"/>
      <c r="AA12494"/>
    </row>
    <row r="12495" spans="16:27" x14ac:dyDescent="0.3">
      <c r="P12495"/>
      <c r="AA12495"/>
    </row>
    <row r="12496" spans="16:27" x14ac:dyDescent="0.3">
      <c r="P12496"/>
      <c r="AA12496"/>
    </row>
    <row r="12497" spans="16:27" x14ac:dyDescent="0.3">
      <c r="P12497"/>
      <c r="AA12497"/>
    </row>
    <row r="12498" spans="16:27" x14ac:dyDescent="0.3">
      <c r="P12498"/>
      <c r="AA12498"/>
    </row>
    <row r="12499" spans="16:27" x14ac:dyDescent="0.3">
      <c r="P12499"/>
      <c r="AA12499"/>
    </row>
    <row r="12500" spans="16:27" x14ac:dyDescent="0.3">
      <c r="P12500"/>
      <c r="AA12500"/>
    </row>
    <row r="12501" spans="16:27" x14ac:dyDescent="0.3">
      <c r="P12501"/>
      <c r="AA12501"/>
    </row>
    <row r="12502" spans="16:27" x14ac:dyDescent="0.3">
      <c r="P12502"/>
      <c r="AA12502"/>
    </row>
    <row r="12503" spans="16:27" x14ac:dyDescent="0.3">
      <c r="P12503"/>
      <c r="AA12503"/>
    </row>
    <row r="12504" spans="16:27" x14ac:dyDescent="0.3">
      <c r="P12504"/>
      <c r="AA12504"/>
    </row>
    <row r="12505" spans="16:27" x14ac:dyDescent="0.3">
      <c r="P12505"/>
      <c r="AA12505"/>
    </row>
    <row r="12506" spans="16:27" x14ac:dyDescent="0.3">
      <c r="P12506"/>
      <c r="AA12506"/>
    </row>
    <row r="12507" spans="16:27" x14ac:dyDescent="0.3">
      <c r="P12507"/>
      <c r="AA12507"/>
    </row>
    <row r="12508" spans="16:27" x14ac:dyDescent="0.3">
      <c r="P12508"/>
      <c r="AA12508"/>
    </row>
    <row r="12509" spans="16:27" x14ac:dyDescent="0.3">
      <c r="P12509"/>
      <c r="AA12509"/>
    </row>
    <row r="12510" spans="16:27" x14ac:dyDescent="0.3">
      <c r="P12510"/>
      <c r="AA12510"/>
    </row>
    <row r="12511" spans="16:27" x14ac:dyDescent="0.3">
      <c r="P12511"/>
      <c r="AA12511"/>
    </row>
    <row r="12512" spans="16:27" x14ac:dyDescent="0.3">
      <c r="P12512"/>
      <c r="AA12512"/>
    </row>
    <row r="12513" spans="16:27" x14ac:dyDescent="0.3">
      <c r="P12513"/>
      <c r="AA12513"/>
    </row>
    <row r="12514" spans="16:27" x14ac:dyDescent="0.3">
      <c r="P12514"/>
      <c r="AA12514"/>
    </row>
    <row r="12515" spans="16:27" x14ac:dyDescent="0.3">
      <c r="P12515"/>
      <c r="AA12515"/>
    </row>
    <row r="12516" spans="16:27" x14ac:dyDescent="0.3">
      <c r="P12516"/>
      <c r="AA12516"/>
    </row>
    <row r="12517" spans="16:27" x14ac:dyDescent="0.3">
      <c r="P12517"/>
      <c r="AA12517"/>
    </row>
    <row r="12518" spans="16:27" x14ac:dyDescent="0.3">
      <c r="P12518"/>
      <c r="AA12518"/>
    </row>
    <row r="12519" spans="16:27" x14ac:dyDescent="0.3">
      <c r="P12519"/>
      <c r="AA12519"/>
    </row>
    <row r="12520" spans="16:27" x14ac:dyDescent="0.3">
      <c r="P12520"/>
      <c r="AA12520"/>
    </row>
    <row r="12521" spans="16:27" x14ac:dyDescent="0.3">
      <c r="P12521"/>
      <c r="AA12521"/>
    </row>
    <row r="12522" spans="16:27" x14ac:dyDescent="0.3">
      <c r="P12522"/>
      <c r="AA12522"/>
    </row>
    <row r="12523" spans="16:27" x14ac:dyDescent="0.3">
      <c r="P12523"/>
      <c r="AA12523"/>
    </row>
    <row r="12524" spans="16:27" x14ac:dyDescent="0.3">
      <c r="P12524"/>
      <c r="AA12524"/>
    </row>
    <row r="12525" spans="16:27" x14ac:dyDescent="0.3">
      <c r="P12525"/>
      <c r="AA12525"/>
    </row>
    <row r="12526" spans="16:27" x14ac:dyDescent="0.3">
      <c r="P12526"/>
      <c r="AA12526"/>
    </row>
    <row r="12527" spans="16:27" x14ac:dyDescent="0.3">
      <c r="P12527"/>
      <c r="AA12527"/>
    </row>
    <row r="12528" spans="16:27" x14ac:dyDescent="0.3">
      <c r="P12528"/>
      <c r="AA12528"/>
    </row>
    <row r="12529" spans="16:27" x14ac:dyDescent="0.3">
      <c r="P12529"/>
      <c r="AA12529"/>
    </row>
    <row r="12530" spans="16:27" x14ac:dyDescent="0.3">
      <c r="P12530"/>
      <c r="AA12530"/>
    </row>
    <row r="12531" spans="16:27" x14ac:dyDescent="0.3">
      <c r="P12531"/>
      <c r="AA12531"/>
    </row>
    <row r="12532" spans="16:27" x14ac:dyDescent="0.3">
      <c r="P12532"/>
      <c r="AA12532"/>
    </row>
    <row r="12533" spans="16:27" x14ac:dyDescent="0.3">
      <c r="P12533"/>
      <c r="AA12533"/>
    </row>
    <row r="12534" spans="16:27" x14ac:dyDescent="0.3">
      <c r="P12534"/>
      <c r="AA12534"/>
    </row>
    <row r="12535" spans="16:27" x14ac:dyDescent="0.3">
      <c r="P12535"/>
      <c r="AA12535"/>
    </row>
    <row r="12536" spans="16:27" x14ac:dyDescent="0.3">
      <c r="P12536"/>
      <c r="AA12536"/>
    </row>
    <row r="12537" spans="16:27" x14ac:dyDescent="0.3">
      <c r="P12537"/>
      <c r="AA12537"/>
    </row>
    <row r="12538" spans="16:27" x14ac:dyDescent="0.3">
      <c r="P12538"/>
      <c r="AA12538"/>
    </row>
    <row r="12539" spans="16:27" x14ac:dyDescent="0.3">
      <c r="P12539"/>
      <c r="AA12539"/>
    </row>
    <row r="12540" spans="16:27" x14ac:dyDescent="0.3">
      <c r="P12540"/>
      <c r="AA12540"/>
    </row>
    <row r="12541" spans="16:27" x14ac:dyDescent="0.3">
      <c r="P12541"/>
      <c r="AA12541"/>
    </row>
    <row r="12542" spans="16:27" x14ac:dyDescent="0.3">
      <c r="P12542"/>
      <c r="AA12542"/>
    </row>
    <row r="12543" spans="16:27" x14ac:dyDescent="0.3">
      <c r="P12543"/>
      <c r="AA12543"/>
    </row>
    <row r="12544" spans="16:27" x14ac:dyDescent="0.3">
      <c r="P12544"/>
      <c r="AA12544"/>
    </row>
    <row r="12545" spans="16:27" x14ac:dyDescent="0.3">
      <c r="P12545"/>
      <c r="AA12545"/>
    </row>
    <row r="12546" spans="16:27" x14ac:dyDescent="0.3">
      <c r="P12546"/>
      <c r="AA12546"/>
    </row>
    <row r="12547" spans="16:27" x14ac:dyDescent="0.3">
      <c r="P12547"/>
      <c r="AA12547"/>
    </row>
    <row r="12548" spans="16:27" x14ac:dyDescent="0.3">
      <c r="P12548"/>
      <c r="AA12548"/>
    </row>
    <row r="12549" spans="16:27" x14ac:dyDescent="0.3">
      <c r="P12549"/>
      <c r="AA12549"/>
    </row>
    <row r="12550" spans="16:27" x14ac:dyDescent="0.3">
      <c r="P12550"/>
      <c r="AA12550"/>
    </row>
    <row r="12551" spans="16:27" x14ac:dyDescent="0.3">
      <c r="P12551"/>
      <c r="AA12551"/>
    </row>
    <row r="12552" spans="16:27" x14ac:dyDescent="0.3">
      <c r="P12552"/>
      <c r="AA12552"/>
    </row>
    <row r="12553" spans="16:27" x14ac:dyDescent="0.3">
      <c r="P12553"/>
      <c r="AA12553"/>
    </row>
    <row r="12554" spans="16:27" x14ac:dyDescent="0.3">
      <c r="P12554"/>
      <c r="AA12554"/>
    </row>
    <row r="12555" spans="16:27" x14ac:dyDescent="0.3">
      <c r="P12555"/>
      <c r="AA12555"/>
    </row>
    <row r="12556" spans="16:27" x14ac:dyDescent="0.3">
      <c r="P12556"/>
      <c r="AA12556"/>
    </row>
    <row r="12557" spans="16:27" x14ac:dyDescent="0.3">
      <c r="P12557"/>
      <c r="AA12557"/>
    </row>
    <row r="12558" spans="16:27" x14ac:dyDescent="0.3">
      <c r="P12558"/>
      <c r="AA12558"/>
    </row>
    <row r="12559" spans="16:27" x14ac:dyDescent="0.3">
      <c r="P12559"/>
      <c r="AA12559"/>
    </row>
    <row r="12560" spans="16:27" x14ac:dyDescent="0.3">
      <c r="P12560"/>
      <c r="AA12560"/>
    </row>
    <row r="12561" spans="16:27" x14ac:dyDescent="0.3">
      <c r="P12561"/>
      <c r="AA12561"/>
    </row>
    <row r="12562" spans="16:27" x14ac:dyDescent="0.3">
      <c r="P12562"/>
      <c r="AA12562"/>
    </row>
    <row r="12563" spans="16:27" x14ac:dyDescent="0.3">
      <c r="P12563"/>
      <c r="AA12563"/>
    </row>
    <row r="12564" spans="16:27" x14ac:dyDescent="0.3">
      <c r="P12564"/>
      <c r="AA12564"/>
    </row>
    <row r="12565" spans="16:27" x14ac:dyDescent="0.3">
      <c r="P12565"/>
      <c r="AA12565"/>
    </row>
    <row r="12566" spans="16:27" x14ac:dyDescent="0.3">
      <c r="P12566"/>
      <c r="AA12566"/>
    </row>
    <row r="12567" spans="16:27" x14ac:dyDescent="0.3">
      <c r="P12567"/>
      <c r="AA12567"/>
    </row>
    <row r="12568" spans="16:27" x14ac:dyDescent="0.3">
      <c r="P12568"/>
      <c r="AA12568"/>
    </row>
    <row r="12569" spans="16:27" x14ac:dyDescent="0.3">
      <c r="P12569"/>
      <c r="AA12569"/>
    </row>
    <row r="12570" spans="16:27" x14ac:dyDescent="0.3">
      <c r="P12570"/>
      <c r="AA12570"/>
    </row>
    <row r="12571" spans="16:27" x14ac:dyDescent="0.3">
      <c r="P12571"/>
      <c r="AA12571"/>
    </row>
    <row r="12572" spans="16:27" x14ac:dyDescent="0.3">
      <c r="P12572"/>
      <c r="AA12572"/>
    </row>
    <row r="12573" spans="16:27" x14ac:dyDescent="0.3">
      <c r="P12573"/>
      <c r="AA12573"/>
    </row>
    <row r="12574" spans="16:27" x14ac:dyDescent="0.3">
      <c r="P12574"/>
      <c r="AA12574"/>
    </row>
    <row r="12575" spans="16:27" x14ac:dyDescent="0.3">
      <c r="P12575"/>
      <c r="AA12575"/>
    </row>
    <row r="12576" spans="16:27" x14ac:dyDescent="0.3">
      <c r="P12576"/>
      <c r="AA12576"/>
    </row>
    <row r="12577" spans="16:27" x14ac:dyDescent="0.3">
      <c r="P12577"/>
      <c r="AA12577"/>
    </row>
    <row r="12578" spans="16:27" x14ac:dyDescent="0.3">
      <c r="P12578"/>
      <c r="AA12578"/>
    </row>
    <row r="12579" spans="16:27" x14ac:dyDescent="0.3">
      <c r="P12579"/>
      <c r="AA12579"/>
    </row>
    <row r="12580" spans="16:27" x14ac:dyDescent="0.3">
      <c r="P12580"/>
      <c r="AA12580"/>
    </row>
    <row r="12581" spans="16:27" x14ac:dyDescent="0.3">
      <c r="P12581"/>
      <c r="AA12581"/>
    </row>
    <row r="12582" spans="16:27" x14ac:dyDescent="0.3">
      <c r="P12582"/>
      <c r="AA12582"/>
    </row>
    <row r="12583" spans="16:27" x14ac:dyDescent="0.3">
      <c r="P12583"/>
      <c r="AA12583"/>
    </row>
    <row r="12584" spans="16:27" x14ac:dyDescent="0.3">
      <c r="P12584"/>
      <c r="AA12584"/>
    </row>
    <row r="12585" spans="16:27" x14ac:dyDescent="0.3">
      <c r="P12585"/>
      <c r="AA12585"/>
    </row>
    <row r="12586" spans="16:27" x14ac:dyDescent="0.3">
      <c r="P12586"/>
      <c r="AA12586"/>
    </row>
    <row r="12587" spans="16:27" x14ac:dyDescent="0.3">
      <c r="P12587"/>
      <c r="AA12587"/>
    </row>
    <row r="12588" spans="16:27" x14ac:dyDescent="0.3">
      <c r="P12588"/>
      <c r="AA12588"/>
    </row>
    <row r="12589" spans="16:27" x14ac:dyDescent="0.3">
      <c r="P12589"/>
      <c r="AA12589"/>
    </row>
    <row r="12590" spans="16:27" x14ac:dyDescent="0.3">
      <c r="P12590"/>
      <c r="AA12590"/>
    </row>
    <row r="12591" spans="16:27" x14ac:dyDescent="0.3">
      <c r="P12591"/>
      <c r="AA12591"/>
    </row>
    <row r="12592" spans="16:27" x14ac:dyDescent="0.3">
      <c r="P12592"/>
      <c r="AA12592"/>
    </row>
    <row r="12593" spans="16:27" x14ac:dyDescent="0.3">
      <c r="P12593"/>
      <c r="AA12593"/>
    </row>
    <row r="12594" spans="16:27" x14ac:dyDescent="0.3">
      <c r="P12594"/>
      <c r="AA12594"/>
    </row>
    <row r="12595" spans="16:27" x14ac:dyDescent="0.3">
      <c r="P12595"/>
      <c r="AA12595"/>
    </row>
    <row r="12596" spans="16:27" x14ac:dyDescent="0.3">
      <c r="P12596"/>
      <c r="AA12596"/>
    </row>
    <row r="12597" spans="16:27" x14ac:dyDescent="0.3">
      <c r="P12597"/>
      <c r="AA12597"/>
    </row>
    <row r="12598" spans="16:27" x14ac:dyDescent="0.3">
      <c r="P12598"/>
      <c r="AA12598"/>
    </row>
    <row r="12599" spans="16:27" x14ac:dyDescent="0.3">
      <c r="P12599"/>
      <c r="AA12599"/>
    </row>
    <row r="12600" spans="16:27" x14ac:dyDescent="0.3">
      <c r="P12600"/>
      <c r="AA12600"/>
    </row>
    <row r="12601" spans="16:27" x14ac:dyDescent="0.3">
      <c r="P12601"/>
      <c r="AA12601"/>
    </row>
    <row r="12602" spans="16:27" x14ac:dyDescent="0.3">
      <c r="P12602"/>
      <c r="AA12602"/>
    </row>
    <row r="12603" spans="16:27" x14ac:dyDescent="0.3">
      <c r="P12603"/>
      <c r="AA12603"/>
    </row>
    <row r="12604" spans="16:27" x14ac:dyDescent="0.3">
      <c r="P12604"/>
      <c r="AA12604"/>
    </row>
    <row r="12605" spans="16:27" x14ac:dyDescent="0.3">
      <c r="P12605"/>
      <c r="AA12605"/>
    </row>
    <row r="12606" spans="16:27" x14ac:dyDescent="0.3">
      <c r="P12606"/>
      <c r="AA12606"/>
    </row>
    <row r="12607" spans="16:27" x14ac:dyDescent="0.3">
      <c r="P12607"/>
      <c r="AA12607"/>
    </row>
    <row r="12608" spans="16:27" x14ac:dyDescent="0.3">
      <c r="P12608"/>
      <c r="AA12608"/>
    </row>
    <row r="12609" spans="16:27" x14ac:dyDescent="0.3">
      <c r="P12609"/>
      <c r="AA12609"/>
    </row>
    <row r="12610" spans="16:27" x14ac:dyDescent="0.3">
      <c r="P12610"/>
      <c r="AA12610"/>
    </row>
    <row r="12611" spans="16:27" x14ac:dyDescent="0.3">
      <c r="P12611"/>
      <c r="AA12611"/>
    </row>
    <row r="12612" spans="16:27" x14ac:dyDescent="0.3">
      <c r="P12612"/>
      <c r="AA12612"/>
    </row>
    <row r="12613" spans="16:27" x14ac:dyDescent="0.3">
      <c r="P12613"/>
      <c r="AA12613"/>
    </row>
    <row r="12614" spans="16:27" x14ac:dyDescent="0.3">
      <c r="P12614"/>
      <c r="AA12614"/>
    </row>
    <row r="12615" spans="16:27" x14ac:dyDescent="0.3">
      <c r="P12615"/>
      <c r="AA12615"/>
    </row>
    <row r="12616" spans="16:27" x14ac:dyDescent="0.3">
      <c r="P12616"/>
      <c r="AA12616"/>
    </row>
    <row r="12617" spans="16:27" x14ac:dyDescent="0.3">
      <c r="P12617"/>
      <c r="AA12617"/>
    </row>
    <row r="12618" spans="16:27" x14ac:dyDescent="0.3">
      <c r="P12618"/>
      <c r="AA12618"/>
    </row>
    <row r="12619" spans="16:27" x14ac:dyDescent="0.3">
      <c r="P12619"/>
      <c r="AA12619"/>
    </row>
    <row r="12620" spans="16:27" x14ac:dyDescent="0.3">
      <c r="P12620"/>
      <c r="AA12620"/>
    </row>
    <row r="12621" spans="16:27" x14ac:dyDescent="0.3">
      <c r="P12621"/>
      <c r="AA12621"/>
    </row>
    <row r="12622" spans="16:27" x14ac:dyDescent="0.3">
      <c r="P12622"/>
      <c r="AA12622"/>
    </row>
    <row r="12623" spans="16:27" x14ac:dyDescent="0.3">
      <c r="P12623"/>
      <c r="AA12623"/>
    </row>
    <row r="12624" spans="16:27" x14ac:dyDescent="0.3">
      <c r="P12624"/>
      <c r="AA12624"/>
    </row>
    <row r="12625" spans="16:27" x14ac:dyDescent="0.3">
      <c r="P12625"/>
      <c r="AA12625"/>
    </row>
    <row r="12626" spans="16:27" x14ac:dyDescent="0.3">
      <c r="P12626"/>
      <c r="AA12626"/>
    </row>
    <row r="12627" spans="16:27" x14ac:dyDescent="0.3">
      <c r="P12627"/>
      <c r="AA12627"/>
    </row>
    <row r="12628" spans="16:27" x14ac:dyDescent="0.3">
      <c r="P12628"/>
      <c r="AA12628"/>
    </row>
    <row r="12629" spans="16:27" x14ac:dyDescent="0.3">
      <c r="P12629"/>
      <c r="AA12629"/>
    </row>
    <row r="12630" spans="16:27" x14ac:dyDescent="0.3">
      <c r="P12630"/>
      <c r="AA12630"/>
    </row>
    <row r="12631" spans="16:27" x14ac:dyDescent="0.3">
      <c r="P12631"/>
      <c r="AA12631"/>
    </row>
    <row r="12632" spans="16:27" x14ac:dyDescent="0.3">
      <c r="P12632"/>
      <c r="AA12632"/>
    </row>
    <row r="12633" spans="16:27" x14ac:dyDescent="0.3">
      <c r="P12633"/>
      <c r="AA12633"/>
    </row>
    <row r="12634" spans="16:27" x14ac:dyDescent="0.3">
      <c r="P12634"/>
      <c r="AA12634"/>
    </row>
    <row r="12635" spans="16:27" x14ac:dyDescent="0.3">
      <c r="P12635"/>
      <c r="AA12635"/>
    </row>
    <row r="12636" spans="16:27" x14ac:dyDescent="0.3">
      <c r="P12636"/>
      <c r="AA12636"/>
    </row>
    <row r="12637" spans="16:27" x14ac:dyDescent="0.3">
      <c r="P12637"/>
      <c r="AA12637"/>
    </row>
    <row r="12638" spans="16:27" x14ac:dyDescent="0.3">
      <c r="P12638"/>
      <c r="AA12638"/>
    </row>
    <row r="12639" spans="16:27" x14ac:dyDescent="0.3">
      <c r="P12639"/>
      <c r="AA12639"/>
    </row>
    <row r="12640" spans="16:27" x14ac:dyDescent="0.3">
      <c r="P12640"/>
      <c r="AA12640"/>
    </row>
    <row r="12641" spans="16:27" x14ac:dyDescent="0.3">
      <c r="P12641"/>
      <c r="AA12641"/>
    </row>
    <row r="12642" spans="16:27" x14ac:dyDescent="0.3">
      <c r="P12642"/>
      <c r="AA12642"/>
    </row>
    <row r="12643" spans="16:27" x14ac:dyDescent="0.3">
      <c r="P12643"/>
      <c r="AA12643"/>
    </row>
    <row r="12644" spans="16:27" x14ac:dyDescent="0.3">
      <c r="P12644"/>
      <c r="AA12644"/>
    </row>
    <row r="12645" spans="16:27" x14ac:dyDescent="0.3">
      <c r="P12645"/>
      <c r="AA12645"/>
    </row>
    <row r="12646" spans="16:27" x14ac:dyDescent="0.3">
      <c r="P12646"/>
      <c r="AA12646"/>
    </row>
    <row r="12647" spans="16:27" x14ac:dyDescent="0.3">
      <c r="P12647"/>
      <c r="AA12647"/>
    </row>
    <row r="12648" spans="16:27" x14ac:dyDescent="0.3">
      <c r="P12648"/>
      <c r="AA12648"/>
    </row>
    <row r="12649" spans="16:27" x14ac:dyDescent="0.3">
      <c r="P12649"/>
      <c r="AA12649"/>
    </row>
    <row r="12650" spans="16:27" x14ac:dyDescent="0.3">
      <c r="P12650"/>
      <c r="AA12650"/>
    </row>
    <row r="12651" spans="16:27" x14ac:dyDescent="0.3">
      <c r="P12651"/>
      <c r="AA12651"/>
    </row>
    <row r="12652" spans="16:27" x14ac:dyDescent="0.3">
      <c r="P12652"/>
      <c r="AA12652"/>
    </row>
    <row r="12653" spans="16:27" x14ac:dyDescent="0.3">
      <c r="P12653"/>
      <c r="AA12653"/>
    </row>
    <row r="12654" spans="16:27" x14ac:dyDescent="0.3">
      <c r="P12654"/>
      <c r="AA12654"/>
    </row>
    <row r="12655" spans="16:27" x14ac:dyDescent="0.3">
      <c r="P12655"/>
      <c r="AA12655"/>
    </row>
    <row r="12656" spans="16:27" x14ac:dyDescent="0.3">
      <c r="P12656"/>
      <c r="AA12656"/>
    </row>
    <row r="12657" spans="16:27" x14ac:dyDescent="0.3">
      <c r="P12657"/>
      <c r="AA12657"/>
    </row>
    <row r="12658" spans="16:27" x14ac:dyDescent="0.3">
      <c r="P12658"/>
      <c r="AA12658"/>
    </row>
    <row r="12659" spans="16:27" x14ac:dyDescent="0.3">
      <c r="P12659"/>
      <c r="AA12659"/>
    </row>
    <row r="12660" spans="16:27" x14ac:dyDescent="0.3">
      <c r="P12660"/>
      <c r="AA12660"/>
    </row>
    <row r="12661" spans="16:27" x14ac:dyDescent="0.3">
      <c r="P12661"/>
      <c r="AA12661"/>
    </row>
    <row r="12662" spans="16:27" x14ac:dyDescent="0.3">
      <c r="P12662"/>
      <c r="AA12662"/>
    </row>
    <row r="12663" spans="16:27" x14ac:dyDescent="0.3">
      <c r="P12663"/>
      <c r="AA12663"/>
    </row>
    <row r="12664" spans="16:27" x14ac:dyDescent="0.3">
      <c r="P12664"/>
      <c r="AA12664"/>
    </row>
    <row r="12665" spans="16:27" x14ac:dyDescent="0.3">
      <c r="P12665"/>
      <c r="AA12665"/>
    </row>
    <row r="12666" spans="16:27" x14ac:dyDescent="0.3">
      <c r="P12666"/>
      <c r="AA12666"/>
    </row>
    <row r="12667" spans="16:27" x14ac:dyDescent="0.3">
      <c r="P12667"/>
      <c r="AA12667"/>
    </row>
    <row r="12668" spans="16:27" x14ac:dyDescent="0.3">
      <c r="P12668"/>
      <c r="AA12668"/>
    </row>
    <row r="12669" spans="16:27" x14ac:dyDescent="0.3">
      <c r="P12669"/>
      <c r="AA12669"/>
    </row>
    <row r="12670" spans="16:27" x14ac:dyDescent="0.3">
      <c r="P12670"/>
      <c r="AA12670"/>
    </row>
    <row r="12671" spans="16:27" x14ac:dyDescent="0.3">
      <c r="P12671"/>
      <c r="AA12671"/>
    </row>
    <row r="12672" spans="16:27" x14ac:dyDescent="0.3">
      <c r="P12672"/>
      <c r="AA12672"/>
    </row>
    <row r="12673" spans="16:27" x14ac:dyDescent="0.3">
      <c r="P12673"/>
      <c r="AA12673"/>
    </row>
    <row r="12674" spans="16:27" x14ac:dyDescent="0.3">
      <c r="P12674"/>
      <c r="AA12674"/>
    </row>
    <row r="12675" spans="16:27" x14ac:dyDescent="0.3">
      <c r="P12675"/>
      <c r="AA12675"/>
    </row>
    <row r="12676" spans="16:27" x14ac:dyDescent="0.3">
      <c r="P12676"/>
      <c r="AA12676"/>
    </row>
    <row r="12677" spans="16:27" x14ac:dyDescent="0.3">
      <c r="P12677"/>
      <c r="AA12677"/>
    </row>
    <row r="12678" spans="16:27" x14ac:dyDescent="0.3">
      <c r="P12678"/>
      <c r="AA12678"/>
    </row>
    <row r="12679" spans="16:27" x14ac:dyDescent="0.3">
      <c r="P12679"/>
      <c r="AA12679"/>
    </row>
    <row r="12680" spans="16:27" x14ac:dyDescent="0.3">
      <c r="P12680"/>
      <c r="AA12680"/>
    </row>
    <row r="12681" spans="16:27" x14ac:dyDescent="0.3">
      <c r="P12681"/>
      <c r="AA12681"/>
    </row>
    <row r="12682" spans="16:27" x14ac:dyDescent="0.3">
      <c r="P12682"/>
      <c r="AA12682"/>
    </row>
    <row r="12683" spans="16:27" x14ac:dyDescent="0.3">
      <c r="P12683"/>
      <c r="AA12683"/>
    </row>
    <row r="12684" spans="16:27" x14ac:dyDescent="0.3">
      <c r="P12684"/>
      <c r="AA12684"/>
    </row>
    <row r="12685" spans="16:27" x14ac:dyDescent="0.3">
      <c r="P12685"/>
      <c r="AA12685"/>
    </row>
    <row r="12686" spans="16:27" x14ac:dyDescent="0.3">
      <c r="P12686"/>
      <c r="AA12686"/>
    </row>
    <row r="12687" spans="16:27" x14ac:dyDescent="0.3">
      <c r="P12687"/>
      <c r="AA12687"/>
    </row>
    <row r="12688" spans="16:27" x14ac:dyDescent="0.3">
      <c r="P12688"/>
      <c r="AA12688"/>
    </row>
    <row r="12689" spans="16:27" x14ac:dyDescent="0.3">
      <c r="P12689"/>
      <c r="AA12689"/>
    </row>
    <row r="12690" spans="16:27" x14ac:dyDescent="0.3">
      <c r="P12690"/>
      <c r="AA12690"/>
    </row>
    <row r="12691" spans="16:27" x14ac:dyDescent="0.3">
      <c r="P12691"/>
      <c r="AA12691"/>
    </row>
    <row r="12692" spans="16:27" x14ac:dyDescent="0.3">
      <c r="P12692"/>
      <c r="AA12692"/>
    </row>
    <row r="12693" spans="16:27" x14ac:dyDescent="0.3">
      <c r="P12693"/>
      <c r="AA12693"/>
    </row>
    <row r="12694" spans="16:27" x14ac:dyDescent="0.3">
      <c r="P12694"/>
      <c r="AA12694"/>
    </row>
    <row r="12695" spans="16:27" x14ac:dyDescent="0.3">
      <c r="P12695"/>
      <c r="AA12695"/>
    </row>
    <row r="12696" spans="16:27" x14ac:dyDescent="0.3">
      <c r="P12696"/>
      <c r="AA12696"/>
    </row>
    <row r="12697" spans="16:27" x14ac:dyDescent="0.3">
      <c r="P12697"/>
      <c r="AA12697"/>
    </row>
    <row r="12698" spans="16:27" x14ac:dyDescent="0.3">
      <c r="P12698"/>
      <c r="AA12698"/>
    </row>
    <row r="12699" spans="16:27" x14ac:dyDescent="0.3">
      <c r="P12699"/>
      <c r="AA12699"/>
    </row>
    <row r="12700" spans="16:27" x14ac:dyDescent="0.3">
      <c r="P12700"/>
      <c r="AA12700"/>
    </row>
    <row r="12701" spans="16:27" x14ac:dyDescent="0.3">
      <c r="P12701"/>
      <c r="AA12701"/>
    </row>
    <row r="12702" spans="16:27" x14ac:dyDescent="0.3">
      <c r="P12702"/>
      <c r="AA12702"/>
    </row>
    <row r="12703" spans="16:27" x14ac:dyDescent="0.3">
      <c r="P12703"/>
      <c r="AA12703"/>
    </row>
    <row r="12704" spans="16:27" x14ac:dyDescent="0.3">
      <c r="P12704"/>
      <c r="AA12704"/>
    </row>
    <row r="12705" spans="16:27" x14ac:dyDescent="0.3">
      <c r="P12705"/>
      <c r="AA12705"/>
    </row>
    <row r="12706" spans="16:27" x14ac:dyDescent="0.3">
      <c r="P12706"/>
      <c r="AA12706"/>
    </row>
    <row r="12707" spans="16:27" x14ac:dyDescent="0.3">
      <c r="P12707"/>
      <c r="AA12707"/>
    </row>
    <row r="12708" spans="16:27" x14ac:dyDescent="0.3">
      <c r="P12708"/>
      <c r="AA12708"/>
    </row>
    <row r="12709" spans="16:27" x14ac:dyDescent="0.3">
      <c r="P12709"/>
      <c r="AA12709"/>
    </row>
    <row r="12710" spans="16:27" x14ac:dyDescent="0.3">
      <c r="P12710"/>
      <c r="AA12710"/>
    </row>
    <row r="12711" spans="16:27" x14ac:dyDescent="0.3">
      <c r="P12711"/>
      <c r="AA12711"/>
    </row>
    <row r="12712" spans="16:27" x14ac:dyDescent="0.3">
      <c r="P12712"/>
      <c r="AA12712"/>
    </row>
    <row r="12713" spans="16:27" x14ac:dyDescent="0.3">
      <c r="P12713"/>
      <c r="AA12713"/>
    </row>
    <row r="12714" spans="16:27" x14ac:dyDescent="0.3">
      <c r="P12714"/>
      <c r="AA12714"/>
    </row>
    <row r="12715" spans="16:27" x14ac:dyDescent="0.3">
      <c r="P12715"/>
      <c r="AA12715"/>
    </row>
    <row r="12716" spans="16:27" x14ac:dyDescent="0.3">
      <c r="P12716"/>
      <c r="AA12716"/>
    </row>
    <row r="12717" spans="16:27" x14ac:dyDescent="0.3">
      <c r="P12717"/>
      <c r="AA12717"/>
    </row>
    <row r="12718" spans="16:27" x14ac:dyDescent="0.3">
      <c r="P12718"/>
      <c r="AA12718"/>
    </row>
    <row r="12719" spans="16:27" x14ac:dyDescent="0.3">
      <c r="P12719"/>
      <c r="AA12719"/>
    </row>
    <row r="12720" spans="16:27" x14ac:dyDescent="0.3">
      <c r="P12720"/>
      <c r="AA12720"/>
    </row>
    <row r="12721" spans="16:27" x14ac:dyDescent="0.3">
      <c r="P12721"/>
      <c r="AA12721"/>
    </row>
    <row r="12722" spans="16:27" x14ac:dyDescent="0.3">
      <c r="P12722"/>
      <c r="AA12722"/>
    </row>
    <row r="12723" spans="16:27" x14ac:dyDescent="0.3">
      <c r="P12723"/>
      <c r="AA12723"/>
    </row>
    <row r="12724" spans="16:27" x14ac:dyDescent="0.3">
      <c r="P12724"/>
      <c r="AA12724"/>
    </row>
    <row r="12725" spans="16:27" x14ac:dyDescent="0.3">
      <c r="P12725"/>
      <c r="AA12725"/>
    </row>
    <row r="12726" spans="16:27" x14ac:dyDescent="0.3">
      <c r="P12726"/>
      <c r="AA12726"/>
    </row>
    <row r="12727" spans="16:27" x14ac:dyDescent="0.3">
      <c r="P12727"/>
      <c r="AA12727"/>
    </row>
    <row r="12728" spans="16:27" x14ac:dyDescent="0.3">
      <c r="P12728"/>
      <c r="AA12728"/>
    </row>
    <row r="12729" spans="16:27" x14ac:dyDescent="0.3">
      <c r="P12729"/>
      <c r="AA12729"/>
    </row>
    <row r="12730" spans="16:27" x14ac:dyDescent="0.3">
      <c r="P12730"/>
      <c r="AA12730"/>
    </row>
    <row r="12731" spans="16:27" x14ac:dyDescent="0.3">
      <c r="P12731"/>
      <c r="AA12731"/>
    </row>
    <row r="12732" spans="16:27" x14ac:dyDescent="0.3">
      <c r="P12732"/>
      <c r="AA12732"/>
    </row>
    <row r="12733" spans="16:27" x14ac:dyDescent="0.3">
      <c r="P12733"/>
      <c r="AA12733"/>
    </row>
    <row r="12734" spans="16:27" x14ac:dyDescent="0.3">
      <c r="P12734"/>
      <c r="AA12734"/>
    </row>
    <row r="12735" spans="16:27" x14ac:dyDescent="0.3">
      <c r="P12735"/>
      <c r="AA12735"/>
    </row>
    <row r="12736" spans="16:27" x14ac:dyDescent="0.3">
      <c r="P12736"/>
      <c r="AA12736"/>
    </row>
    <row r="12737" spans="16:27" x14ac:dyDescent="0.3">
      <c r="P12737"/>
      <c r="AA12737"/>
    </row>
    <row r="12738" spans="16:27" x14ac:dyDescent="0.3">
      <c r="P12738"/>
      <c r="AA12738"/>
    </row>
    <row r="12739" spans="16:27" x14ac:dyDescent="0.3">
      <c r="P12739"/>
      <c r="AA12739"/>
    </row>
    <row r="12740" spans="16:27" x14ac:dyDescent="0.3">
      <c r="P12740"/>
      <c r="AA12740"/>
    </row>
    <row r="12741" spans="16:27" x14ac:dyDescent="0.3">
      <c r="P12741"/>
      <c r="AA12741"/>
    </row>
    <row r="12742" spans="16:27" x14ac:dyDescent="0.3">
      <c r="P12742"/>
      <c r="AA12742"/>
    </row>
    <row r="12743" spans="16:27" x14ac:dyDescent="0.3">
      <c r="P12743"/>
      <c r="AA12743"/>
    </row>
    <row r="12744" spans="16:27" x14ac:dyDescent="0.3">
      <c r="P12744"/>
      <c r="AA12744"/>
    </row>
    <row r="12745" spans="16:27" x14ac:dyDescent="0.3">
      <c r="P12745"/>
      <c r="AA12745"/>
    </row>
    <row r="12746" spans="16:27" x14ac:dyDescent="0.3">
      <c r="P12746"/>
      <c r="AA12746"/>
    </row>
    <row r="12747" spans="16:27" x14ac:dyDescent="0.3">
      <c r="P12747"/>
      <c r="AA12747"/>
    </row>
    <row r="12748" spans="16:27" x14ac:dyDescent="0.3">
      <c r="P12748"/>
      <c r="AA12748"/>
    </row>
    <row r="12749" spans="16:27" x14ac:dyDescent="0.3">
      <c r="P12749"/>
      <c r="AA12749"/>
    </row>
    <row r="12750" spans="16:27" x14ac:dyDescent="0.3">
      <c r="P12750"/>
      <c r="AA12750"/>
    </row>
    <row r="12751" spans="16:27" x14ac:dyDescent="0.3">
      <c r="P12751"/>
      <c r="AA12751"/>
    </row>
    <row r="12752" spans="16:27" x14ac:dyDescent="0.3">
      <c r="P12752"/>
      <c r="AA12752"/>
    </row>
    <row r="12753" spans="16:27" x14ac:dyDescent="0.3">
      <c r="P12753"/>
      <c r="AA12753"/>
    </row>
    <row r="12754" spans="16:27" x14ac:dyDescent="0.3">
      <c r="P12754"/>
      <c r="AA12754"/>
    </row>
    <row r="12755" spans="16:27" x14ac:dyDescent="0.3">
      <c r="P12755"/>
      <c r="AA12755"/>
    </row>
    <row r="12756" spans="16:27" x14ac:dyDescent="0.3">
      <c r="P12756"/>
      <c r="AA12756"/>
    </row>
    <row r="12757" spans="16:27" x14ac:dyDescent="0.3">
      <c r="P12757"/>
      <c r="AA12757"/>
    </row>
    <row r="12758" spans="16:27" x14ac:dyDescent="0.3">
      <c r="P12758"/>
      <c r="AA12758"/>
    </row>
    <row r="12759" spans="16:27" x14ac:dyDescent="0.3">
      <c r="P12759"/>
      <c r="AA12759"/>
    </row>
    <row r="12760" spans="16:27" x14ac:dyDescent="0.3">
      <c r="P12760"/>
      <c r="AA12760"/>
    </row>
    <row r="12761" spans="16:27" x14ac:dyDescent="0.3">
      <c r="P12761"/>
      <c r="AA12761"/>
    </row>
    <row r="12762" spans="16:27" x14ac:dyDescent="0.3">
      <c r="P12762"/>
      <c r="AA12762"/>
    </row>
    <row r="12763" spans="16:27" x14ac:dyDescent="0.3">
      <c r="P12763"/>
      <c r="AA12763"/>
    </row>
    <row r="12764" spans="16:27" x14ac:dyDescent="0.3">
      <c r="P12764"/>
      <c r="AA12764"/>
    </row>
    <row r="12765" spans="16:27" x14ac:dyDescent="0.3">
      <c r="P12765"/>
      <c r="AA12765"/>
    </row>
    <row r="12766" spans="16:27" x14ac:dyDescent="0.3">
      <c r="P12766"/>
      <c r="AA12766"/>
    </row>
    <row r="12767" spans="16:27" x14ac:dyDescent="0.3">
      <c r="P12767"/>
      <c r="AA12767"/>
    </row>
    <row r="12768" spans="16:27" x14ac:dyDescent="0.3">
      <c r="P12768"/>
      <c r="AA12768"/>
    </row>
    <row r="12769" spans="16:27" x14ac:dyDescent="0.3">
      <c r="P12769"/>
      <c r="AA12769"/>
    </row>
    <row r="12770" spans="16:27" x14ac:dyDescent="0.3">
      <c r="P12770"/>
      <c r="AA12770"/>
    </row>
    <row r="12771" spans="16:27" x14ac:dyDescent="0.3">
      <c r="P12771"/>
      <c r="AA12771"/>
    </row>
    <row r="12772" spans="16:27" x14ac:dyDescent="0.3">
      <c r="P12772"/>
      <c r="AA12772"/>
    </row>
    <row r="12773" spans="16:27" x14ac:dyDescent="0.3">
      <c r="P12773"/>
      <c r="AA12773"/>
    </row>
    <row r="12774" spans="16:27" x14ac:dyDescent="0.3">
      <c r="P12774"/>
      <c r="AA12774"/>
    </row>
    <row r="12775" spans="16:27" x14ac:dyDescent="0.3">
      <c r="P12775"/>
      <c r="AA12775"/>
    </row>
    <row r="12776" spans="16:27" x14ac:dyDescent="0.3">
      <c r="P12776"/>
      <c r="AA12776"/>
    </row>
    <row r="12777" spans="16:27" x14ac:dyDescent="0.3">
      <c r="P12777"/>
      <c r="AA12777"/>
    </row>
    <row r="12778" spans="16:27" x14ac:dyDescent="0.3">
      <c r="P12778"/>
      <c r="AA12778"/>
    </row>
    <row r="12779" spans="16:27" x14ac:dyDescent="0.3">
      <c r="P12779"/>
      <c r="AA12779"/>
    </row>
    <row r="12780" spans="16:27" x14ac:dyDescent="0.3">
      <c r="P12780"/>
      <c r="AA12780"/>
    </row>
    <row r="12781" spans="16:27" x14ac:dyDescent="0.3">
      <c r="P12781"/>
      <c r="AA12781"/>
    </row>
    <row r="12782" spans="16:27" x14ac:dyDescent="0.3">
      <c r="P12782"/>
      <c r="AA12782"/>
    </row>
    <row r="12783" spans="16:27" x14ac:dyDescent="0.3">
      <c r="P12783"/>
      <c r="AA12783"/>
    </row>
    <row r="12784" spans="16:27" x14ac:dyDescent="0.3">
      <c r="P12784"/>
      <c r="AA12784"/>
    </row>
    <row r="12785" spans="16:27" x14ac:dyDescent="0.3">
      <c r="P12785"/>
      <c r="AA12785"/>
    </row>
    <row r="12786" spans="16:27" x14ac:dyDescent="0.3">
      <c r="P12786"/>
      <c r="AA12786"/>
    </row>
    <row r="12787" spans="16:27" x14ac:dyDescent="0.3">
      <c r="P12787"/>
      <c r="AA12787"/>
    </row>
    <row r="12788" spans="16:27" x14ac:dyDescent="0.3">
      <c r="P12788"/>
      <c r="AA12788"/>
    </row>
    <row r="12789" spans="16:27" x14ac:dyDescent="0.3">
      <c r="P12789"/>
      <c r="AA12789"/>
    </row>
    <row r="12790" spans="16:27" x14ac:dyDescent="0.3">
      <c r="P12790"/>
      <c r="AA12790"/>
    </row>
    <row r="12791" spans="16:27" x14ac:dyDescent="0.3">
      <c r="P12791"/>
      <c r="AA12791"/>
    </row>
    <row r="12792" spans="16:27" x14ac:dyDescent="0.3">
      <c r="P12792"/>
      <c r="AA12792"/>
    </row>
    <row r="12793" spans="16:27" x14ac:dyDescent="0.3">
      <c r="P12793"/>
      <c r="AA12793"/>
    </row>
    <row r="12794" spans="16:27" x14ac:dyDescent="0.3">
      <c r="P12794"/>
      <c r="AA12794"/>
    </row>
    <row r="12795" spans="16:27" x14ac:dyDescent="0.3">
      <c r="P12795"/>
      <c r="AA12795"/>
    </row>
    <row r="12796" spans="16:27" x14ac:dyDescent="0.3">
      <c r="P12796"/>
      <c r="AA12796"/>
    </row>
    <row r="12797" spans="16:27" x14ac:dyDescent="0.3">
      <c r="P12797"/>
      <c r="AA12797"/>
    </row>
    <row r="12798" spans="16:27" x14ac:dyDescent="0.3">
      <c r="P12798"/>
      <c r="AA12798"/>
    </row>
    <row r="12799" spans="16:27" x14ac:dyDescent="0.3">
      <c r="P12799"/>
      <c r="AA12799"/>
    </row>
    <row r="12800" spans="16:27" x14ac:dyDescent="0.3">
      <c r="P12800"/>
      <c r="AA12800"/>
    </row>
    <row r="12801" spans="16:27" x14ac:dyDescent="0.3">
      <c r="P12801"/>
      <c r="AA12801"/>
    </row>
    <row r="12802" spans="16:27" x14ac:dyDescent="0.3">
      <c r="P12802"/>
      <c r="AA12802"/>
    </row>
    <row r="12803" spans="16:27" x14ac:dyDescent="0.3">
      <c r="P12803"/>
      <c r="AA12803"/>
    </row>
    <row r="12804" spans="16:27" x14ac:dyDescent="0.3">
      <c r="P12804"/>
      <c r="AA12804"/>
    </row>
    <row r="12805" spans="16:27" x14ac:dyDescent="0.3">
      <c r="P12805"/>
      <c r="AA12805"/>
    </row>
    <row r="12806" spans="16:27" x14ac:dyDescent="0.3">
      <c r="P12806"/>
      <c r="AA12806"/>
    </row>
    <row r="12807" spans="16:27" x14ac:dyDescent="0.3">
      <c r="P12807"/>
      <c r="AA12807"/>
    </row>
    <row r="12808" spans="16:27" x14ac:dyDescent="0.3">
      <c r="P12808"/>
      <c r="AA12808"/>
    </row>
    <row r="12809" spans="16:27" x14ac:dyDescent="0.3">
      <c r="P12809"/>
      <c r="AA12809"/>
    </row>
    <row r="12810" spans="16:27" x14ac:dyDescent="0.3">
      <c r="P12810"/>
      <c r="AA12810"/>
    </row>
    <row r="12811" spans="16:27" x14ac:dyDescent="0.3">
      <c r="P12811"/>
      <c r="AA12811"/>
    </row>
    <row r="12812" spans="16:27" x14ac:dyDescent="0.3">
      <c r="P12812"/>
      <c r="AA12812"/>
    </row>
    <row r="12813" spans="16:27" x14ac:dyDescent="0.3">
      <c r="P12813"/>
      <c r="AA12813"/>
    </row>
    <row r="12814" spans="16:27" x14ac:dyDescent="0.3">
      <c r="P12814"/>
      <c r="AA12814"/>
    </row>
    <row r="12815" spans="16:27" x14ac:dyDescent="0.3">
      <c r="P12815"/>
      <c r="AA12815"/>
    </row>
    <row r="12816" spans="16:27" x14ac:dyDescent="0.3">
      <c r="P12816"/>
      <c r="AA12816"/>
    </row>
    <row r="12817" spans="16:27" x14ac:dyDescent="0.3">
      <c r="P12817"/>
      <c r="AA12817"/>
    </row>
    <row r="12818" spans="16:27" x14ac:dyDescent="0.3">
      <c r="P12818"/>
      <c r="AA12818"/>
    </row>
    <row r="12819" spans="16:27" x14ac:dyDescent="0.3">
      <c r="P12819"/>
      <c r="AA12819"/>
    </row>
    <row r="12820" spans="16:27" x14ac:dyDescent="0.3">
      <c r="P12820"/>
      <c r="AA12820"/>
    </row>
    <row r="12821" spans="16:27" x14ac:dyDescent="0.3">
      <c r="P12821"/>
      <c r="AA12821"/>
    </row>
    <row r="12822" spans="16:27" x14ac:dyDescent="0.3">
      <c r="P12822"/>
      <c r="AA12822"/>
    </row>
    <row r="12823" spans="16:27" x14ac:dyDescent="0.3">
      <c r="P12823"/>
      <c r="AA12823"/>
    </row>
    <row r="12824" spans="16:27" x14ac:dyDescent="0.3">
      <c r="P12824"/>
      <c r="AA12824"/>
    </row>
    <row r="12825" spans="16:27" x14ac:dyDescent="0.3">
      <c r="P12825"/>
      <c r="AA12825"/>
    </row>
    <row r="12826" spans="16:27" x14ac:dyDescent="0.3">
      <c r="P12826"/>
      <c r="AA12826"/>
    </row>
    <row r="12827" spans="16:27" x14ac:dyDescent="0.3">
      <c r="P12827"/>
      <c r="AA12827"/>
    </row>
    <row r="12828" spans="16:27" x14ac:dyDescent="0.3">
      <c r="P12828"/>
      <c r="AA12828"/>
    </row>
    <row r="12829" spans="16:27" x14ac:dyDescent="0.3">
      <c r="P12829"/>
      <c r="AA12829"/>
    </row>
    <row r="12830" spans="16:27" x14ac:dyDescent="0.3">
      <c r="P12830"/>
      <c r="AA12830"/>
    </row>
    <row r="12831" spans="16:27" x14ac:dyDescent="0.3">
      <c r="P12831"/>
      <c r="AA12831"/>
    </row>
    <row r="12832" spans="16:27" x14ac:dyDescent="0.3">
      <c r="P12832"/>
      <c r="AA12832"/>
    </row>
    <row r="12833" spans="16:27" x14ac:dyDescent="0.3">
      <c r="P12833"/>
      <c r="AA12833"/>
    </row>
    <row r="12834" spans="16:27" x14ac:dyDescent="0.3">
      <c r="P12834"/>
      <c r="AA12834"/>
    </row>
    <row r="12835" spans="16:27" x14ac:dyDescent="0.3">
      <c r="P12835"/>
      <c r="AA12835"/>
    </row>
    <row r="12836" spans="16:27" x14ac:dyDescent="0.3">
      <c r="P12836"/>
      <c r="AA12836"/>
    </row>
    <row r="12837" spans="16:27" x14ac:dyDescent="0.3">
      <c r="P12837"/>
      <c r="AA12837"/>
    </row>
    <row r="12838" spans="16:27" x14ac:dyDescent="0.3">
      <c r="P12838"/>
      <c r="AA12838"/>
    </row>
    <row r="12839" spans="16:27" x14ac:dyDescent="0.3">
      <c r="P12839"/>
      <c r="AA12839"/>
    </row>
    <row r="12840" spans="16:27" x14ac:dyDescent="0.3">
      <c r="P12840"/>
      <c r="AA12840"/>
    </row>
    <row r="12841" spans="16:27" x14ac:dyDescent="0.3">
      <c r="P12841"/>
      <c r="AA12841"/>
    </row>
    <row r="12842" spans="16:27" x14ac:dyDescent="0.3">
      <c r="P12842"/>
      <c r="AA12842"/>
    </row>
    <row r="12843" spans="16:27" x14ac:dyDescent="0.3">
      <c r="P12843"/>
      <c r="AA12843"/>
    </row>
    <row r="12844" spans="16:27" x14ac:dyDescent="0.3">
      <c r="P12844"/>
      <c r="AA12844"/>
    </row>
    <row r="12845" spans="16:27" x14ac:dyDescent="0.3">
      <c r="P12845"/>
      <c r="AA12845"/>
    </row>
    <row r="12846" spans="16:27" x14ac:dyDescent="0.3">
      <c r="P12846"/>
      <c r="AA12846"/>
    </row>
    <row r="12847" spans="16:27" x14ac:dyDescent="0.3">
      <c r="P12847"/>
      <c r="AA12847"/>
    </row>
    <row r="12848" spans="16:27" x14ac:dyDescent="0.3">
      <c r="P12848"/>
      <c r="AA12848"/>
    </row>
    <row r="12849" spans="16:27" x14ac:dyDescent="0.3">
      <c r="P12849"/>
      <c r="AA12849"/>
    </row>
    <row r="12850" spans="16:27" x14ac:dyDescent="0.3">
      <c r="P12850"/>
      <c r="AA12850"/>
    </row>
    <row r="12851" spans="16:27" x14ac:dyDescent="0.3">
      <c r="P12851"/>
      <c r="AA12851"/>
    </row>
    <row r="12852" spans="16:27" x14ac:dyDescent="0.3">
      <c r="P12852"/>
      <c r="AA12852"/>
    </row>
    <row r="12853" spans="16:27" x14ac:dyDescent="0.3">
      <c r="P12853"/>
      <c r="AA12853"/>
    </row>
    <row r="12854" spans="16:27" x14ac:dyDescent="0.3">
      <c r="P12854"/>
      <c r="AA12854"/>
    </row>
    <row r="12855" spans="16:27" x14ac:dyDescent="0.3">
      <c r="P12855"/>
      <c r="AA12855"/>
    </row>
    <row r="12856" spans="16:27" x14ac:dyDescent="0.3">
      <c r="P12856"/>
      <c r="AA12856"/>
    </row>
    <row r="12857" spans="16:27" x14ac:dyDescent="0.3">
      <c r="P12857"/>
      <c r="AA12857"/>
    </row>
    <row r="12858" spans="16:27" x14ac:dyDescent="0.3">
      <c r="P12858"/>
      <c r="AA12858"/>
    </row>
    <row r="12859" spans="16:27" x14ac:dyDescent="0.3">
      <c r="P12859"/>
      <c r="AA12859"/>
    </row>
    <row r="12860" spans="16:27" x14ac:dyDescent="0.3">
      <c r="P12860"/>
      <c r="AA12860"/>
    </row>
    <row r="12861" spans="16:27" x14ac:dyDescent="0.3">
      <c r="P12861"/>
      <c r="AA12861"/>
    </row>
    <row r="12862" spans="16:27" x14ac:dyDescent="0.3">
      <c r="P12862"/>
      <c r="AA12862"/>
    </row>
    <row r="12863" spans="16:27" x14ac:dyDescent="0.3">
      <c r="P12863"/>
      <c r="AA12863"/>
    </row>
    <row r="12864" spans="16:27" x14ac:dyDescent="0.3">
      <c r="P12864"/>
      <c r="AA12864"/>
    </row>
    <row r="12865" spans="16:27" x14ac:dyDescent="0.3">
      <c r="P12865"/>
      <c r="AA12865"/>
    </row>
    <row r="12866" spans="16:27" x14ac:dyDescent="0.3">
      <c r="P12866"/>
      <c r="AA12866"/>
    </row>
    <row r="12867" spans="16:27" x14ac:dyDescent="0.3">
      <c r="P12867"/>
      <c r="AA12867"/>
    </row>
    <row r="12868" spans="16:27" x14ac:dyDescent="0.3">
      <c r="P12868"/>
      <c r="AA12868"/>
    </row>
    <row r="12869" spans="16:27" x14ac:dyDescent="0.3">
      <c r="P12869"/>
      <c r="AA12869"/>
    </row>
    <row r="12870" spans="16:27" x14ac:dyDescent="0.3">
      <c r="P12870"/>
      <c r="AA12870"/>
    </row>
    <row r="12871" spans="16:27" x14ac:dyDescent="0.3">
      <c r="P12871"/>
      <c r="AA12871"/>
    </row>
    <row r="12872" spans="16:27" x14ac:dyDescent="0.3">
      <c r="P12872"/>
      <c r="AA12872"/>
    </row>
    <row r="12873" spans="16:27" x14ac:dyDescent="0.3">
      <c r="P12873"/>
      <c r="AA12873"/>
    </row>
    <row r="12874" spans="16:27" x14ac:dyDescent="0.3">
      <c r="P12874"/>
      <c r="AA12874"/>
    </row>
    <row r="12875" spans="16:27" x14ac:dyDescent="0.3">
      <c r="P12875"/>
      <c r="AA12875"/>
    </row>
    <row r="12876" spans="16:27" x14ac:dyDescent="0.3">
      <c r="P12876"/>
      <c r="AA12876"/>
    </row>
    <row r="12877" spans="16:27" x14ac:dyDescent="0.3">
      <c r="P12877"/>
      <c r="AA12877"/>
    </row>
    <row r="12878" spans="16:27" x14ac:dyDescent="0.3">
      <c r="P12878"/>
      <c r="AA12878"/>
    </row>
    <row r="12879" spans="16:27" x14ac:dyDescent="0.3">
      <c r="P12879"/>
      <c r="AA12879"/>
    </row>
    <row r="12880" spans="16:27" x14ac:dyDescent="0.3">
      <c r="P12880"/>
      <c r="AA12880"/>
    </row>
    <row r="12881" spans="16:27" x14ac:dyDescent="0.3">
      <c r="P12881"/>
      <c r="AA12881"/>
    </row>
    <row r="12882" spans="16:27" x14ac:dyDescent="0.3">
      <c r="P12882"/>
      <c r="AA12882"/>
    </row>
    <row r="12883" spans="16:27" x14ac:dyDescent="0.3">
      <c r="P12883"/>
      <c r="AA12883"/>
    </row>
    <row r="12884" spans="16:27" x14ac:dyDescent="0.3">
      <c r="P12884"/>
      <c r="AA12884"/>
    </row>
    <row r="12885" spans="16:27" x14ac:dyDescent="0.3">
      <c r="P12885"/>
      <c r="AA12885"/>
    </row>
    <row r="12886" spans="16:27" x14ac:dyDescent="0.3">
      <c r="P12886"/>
      <c r="AA12886"/>
    </row>
    <row r="12887" spans="16:27" x14ac:dyDescent="0.3">
      <c r="P12887"/>
      <c r="AA12887"/>
    </row>
    <row r="12888" spans="16:27" x14ac:dyDescent="0.3">
      <c r="P12888"/>
      <c r="AA12888"/>
    </row>
    <row r="12889" spans="16:27" x14ac:dyDescent="0.3">
      <c r="P12889"/>
      <c r="AA12889"/>
    </row>
    <row r="12890" spans="16:27" x14ac:dyDescent="0.3">
      <c r="P12890"/>
      <c r="AA12890"/>
    </row>
    <row r="12891" spans="16:27" x14ac:dyDescent="0.3">
      <c r="P12891"/>
      <c r="AA12891"/>
    </row>
    <row r="12892" spans="16:27" x14ac:dyDescent="0.3">
      <c r="P12892"/>
      <c r="AA12892"/>
    </row>
    <row r="12893" spans="16:27" x14ac:dyDescent="0.3">
      <c r="P12893"/>
      <c r="AA12893"/>
    </row>
    <row r="12894" spans="16:27" x14ac:dyDescent="0.3">
      <c r="P12894"/>
      <c r="AA12894"/>
    </row>
    <row r="12895" spans="16:27" x14ac:dyDescent="0.3">
      <c r="P12895"/>
      <c r="AA12895"/>
    </row>
    <row r="12896" spans="16:27" x14ac:dyDescent="0.3">
      <c r="P12896"/>
      <c r="AA12896"/>
    </row>
    <row r="12897" spans="16:27" x14ac:dyDescent="0.3">
      <c r="P12897"/>
      <c r="AA12897"/>
    </row>
    <row r="12898" spans="16:27" x14ac:dyDescent="0.3">
      <c r="P12898"/>
      <c r="AA12898"/>
    </row>
    <row r="12899" spans="16:27" x14ac:dyDescent="0.3">
      <c r="P12899"/>
      <c r="AA12899"/>
    </row>
    <row r="12900" spans="16:27" x14ac:dyDescent="0.3">
      <c r="P12900"/>
      <c r="AA12900"/>
    </row>
    <row r="12901" spans="16:27" x14ac:dyDescent="0.3">
      <c r="P12901"/>
      <c r="AA12901"/>
    </row>
    <row r="12902" spans="16:27" x14ac:dyDescent="0.3">
      <c r="P12902"/>
      <c r="AA12902"/>
    </row>
    <row r="12903" spans="16:27" x14ac:dyDescent="0.3">
      <c r="P12903"/>
      <c r="AA12903"/>
    </row>
    <row r="12904" spans="16:27" x14ac:dyDescent="0.3">
      <c r="P12904"/>
      <c r="AA12904"/>
    </row>
    <row r="12905" spans="16:27" x14ac:dyDescent="0.3">
      <c r="P12905"/>
      <c r="AA12905"/>
    </row>
    <row r="12906" spans="16:27" x14ac:dyDescent="0.3">
      <c r="P12906"/>
      <c r="AA12906"/>
    </row>
    <row r="12907" spans="16:27" x14ac:dyDescent="0.3">
      <c r="P12907"/>
      <c r="AA12907"/>
    </row>
    <row r="12908" spans="16:27" x14ac:dyDescent="0.3">
      <c r="P12908"/>
      <c r="AA12908"/>
    </row>
    <row r="12909" spans="16:27" x14ac:dyDescent="0.3">
      <c r="P12909"/>
      <c r="AA12909"/>
    </row>
    <row r="12910" spans="16:27" x14ac:dyDescent="0.3">
      <c r="P12910"/>
      <c r="AA12910"/>
    </row>
    <row r="12911" spans="16:27" x14ac:dyDescent="0.3">
      <c r="P12911"/>
      <c r="AA12911"/>
    </row>
    <row r="12912" spans="16:27" x14ac:dyDescent="0.3">
      <c r="P12912"/>
      <c r="AA12912"/>
    </row>
    <row r="12913" spans="16:27" x14ac:dyDescent="0.3">
      <c r="P12913"/>
      <c r="AA12913"/>
    </row>
    <row r="12914" spans="16:27" x14ac:dyDescent="0.3">
      <c r="P12914"/>
      <c r="AA12914"/>
    </row>
    <row r="12915" spans="16:27" x14ac:dyDescent="0.3">
      <c r="P12915"/>
      <c r="AA12915"/>
    </row>
    <row r="12916" spans="16:27" x14ac:dyDescent="0.3">
      <c r="P12916"/>
      <c r="AA12916"/>
    </row>
    <row r="12917" spans="16:27" x14ac:dyDescent="0.3">
      <c r="P12917"/>
      <c r="AA12917"/>
    </row>
    <row r="12918" spans="16:27" x14ac:dyDescent="0.3">
      <c r="P12918"/>
      <c r="AA12918"/>
    </row>
    <row r="12919" spans="16:27" x14ac:dyDescent="0.3">
      <c r="P12919"/>
      <c r="AA12919"/>
    </row>
    <row r="12920" spans="16:27" x14ac:dyDescent="0.3">
      <c r="P12920"/>
      <c r="AA12920"/>
    </row>
    <row r="12921" spans="16:27" x14ac:dyDescent="0.3">
      <c r="P12921"/>
      <c r="AA12921"/>
    </row>
    <row r="12922" spans="16:27" x14ac:dyDescent="0.3">
      <c r="P12922"/>
      <c r="AA12922"/>
    </row>
    <row r="12923" spans="16:27" x14ac:dyDescent="0.3">
      <c r="P12923"/>
      <c r="AA12923"/>
    </row>
    <row r="12924" spans="16:27" x14ac:dyDescent="0.3">
      <c r="P12924"/>
      <c r="AA12924"/>
    </row>
    <row r="12925" spans="16:27" x14ac:dyDescent="0.3">
      <c r="P12925"/>
      <c r="AA12925"/>
    </row>
    <row r="12926" spans="16:27" x14ac:dyDescent="0.3">
      <c r="P12926"/>
      <c r="AA12926"/>
    </row>
    <row r="12927" spans="16:27" x14ac:dyDescent="0.3">
      <c r="P12927"/>
      <c r="AA12927"/>
    </row>
    <row r="12928" spans="16:27" x14ac:dyDescent="0.3">
      <c r="P12928"/>
      <c r="AA12928"/>
    </row>
    <row r="12929" spans="16:27" x14ac:dyDescent="0.3">
      <c r="P12929"/>
      <c r="AA12929"/>
    </row>
    <row r="12930" spans="16:27" x14ac:dyDescent="0.3">
      <c r="P12930"/>
      <c r="AA12930"/>
    </row>
    <row r="12931" spans="16:27" x14ac:dyDescent="0.3">
      <c r="P12931"/>
      <c r="AA12931"/>
    </row>
    <row r="12932" spans="16:27" x14ac:dyDescent="0.3">
      <c r="P12932"/>
      <c r="AA12932"/>
    </row>
    <row r="12933" spans="16:27" x14ac:dyDescent="0.3">
      <c r="P12933"/>
      <c r="AA12933"/>
    </row>
    <row r="12934" spans="16:27" x14ac:dyDescent="0.3">
      <c r="P12934"/>
      <c r="AA12934"/>
    </row>
    <row r="12935" spans="16:27" x14ac:dyDescent="0.3">
      <c r="P12935"/>
      <c r="AA12935"/>
    </row>
    <row r="12936" spans="16:27" x14ac:dyDescent="0.3">
      <c r="P12936"/>
      <c r="AA12936"/>
    </row>
    <row r="12937" spans="16:27" x14ac:dyDescent="0.3">
      <c r="P12937"/>
      <c r="AA12937"/>
    </row>
    <row r="12938" spans="16:27" x14ac:dyDescent="0.3">
      <c r="P12938"/>
      <c r="AA12938"/>
    </row>
    <row r="12939" spans="16:27" x14ac:dyDescent="0.3">
      <c r="P12939"/>
      <c r="AA12939"/>
    </row>
    <row r="12940" spans="16:27" x14ac:dyDescent="0.3">
      <c r="P12940"/>
      <c r="AA12940"/>
    </row>
    <row r="12941" spans="16:27" x14ac:dyDescent="0.3">
      <c r="P12941"/>
      <c r="AA12941"/>
    </row>
    <row r="12942" spans="16:27" x14ac:dyDescent="0.3">
      <c r="P12942"/>
      <c r="AA12942"/>
    </row>
    <row r="12943" spans="16:27" x14ac:dyDescent="0.3">
      <c r="P12943"/>
      <c r="AA12943"/>
    </row>
    <row r="12944" spans="16:27" x14ac:dyDescent="0.3">
      <c r="P12944"/>
      <c r="AA12944"/>
    </row>
    <row r="12945" spans="16:27" x14ac:dyDescent="0.3">
      <c r="P12945"/>
      <c r="AA12945"/>
    </row>
    <row r="12946" spans="16:27" x14ac:dyDescent="0.3">
      <c r="P12946"/>
      <c r="AA12946"/>
    </row>
    <row r="12947" spans="16:27" x14ac:dyDescent="0.3">
      <c r="P12947"/>
      <c r="AA12947"/>
    </row>
    <row r="12948" spans="16:27" x14ac:dyDescent="0.3">
      <c r="P12948"/>
      <c r="AA12948"/>
    </row>
    <row r="12949" spans="16:27" x14ac:dyDescent="0.3">
      <c r="P12949"/>
      <c r="AA12949"/>
    </row>
    <row r="12950" spans="16:27" x14ac:dyDescent="0.3">
      <c r="P12950"/>
      <c r="AA12950"/>
    </row>
    <row r="12951" spans="16:27" x14ac:dyDescent="0.3">
      <c r="P12951"/>
      <c r="AA12951"/>
    </row>
    <row r="12952" spans="16:27" x14ac:dyDescent="0.3">
      <c r="P12952"/>
      <c r="AA12952"/>
    </row>
    <row r="12953" spans="16:27" x14ac:dyDescent="0.3">
      <c r="P12953"/>
      <c r="AA12953"/>
    </row>
    <row r="12954" spans="16:27" x14ac:dyDescent="0.3">
      <c r="P12954"/>
      <c r="AA12954"/>
    </row>
    <row r="12955" spans="16:27" x14ac:dyDescent="0.3">
      <c r="P12955"/>
      <c r="AA12955"/>
    </row>
    <row r="12956" spans="16:27" x14ac:dyDescent="0.3">
      <c r="P12956"/>
      <c r="AA12956"/>
    </row>
    <row r="12957" spans="16:27" x14ac:dyDescent="0.3">
      <c r="P12957"/>
      <c r="AA12957"/>
    </row>
    <row r="12958" spans="16:27" x14ac:dyDescent="0.3">
      <c r="P12958"/>
      <c r="AA12958"/>
    </row>
    <row r="12959" spans="16:27" x14ac:dyDescent="0.3">
      <c r="P12959"/>
      <c r="AA12959"/>
    </row>
    <row r="12960" spans="16:27" x14ac:dyDescent="0.3">
      <c r="P12960"/>
      <c r="AA12960"/>
    </row>
    <row r="12961" spans="16:27" x14ac:dyDescent="0.3">
      <c r="P12961"/>
      <c r="AA12961"/>
    </row>
    <row r="12962" spans="16:27" x14ac:dyDescent="0.3">
      <c r="P12962"/>
      <c r="AA12962"/>
    </row>
    <row r="12963" spans="16:27" x14ac:dyDescent="0.3">
      <c r="P12963"/>
      <c r="AA12963"/>
    </row>
    <row r="12964" spans="16:27" x14ac:dyDescent="0.3">
      <c r="P12964"/>
      <c r="AA12964"/>
    </row>
    <row r="12965" spans="16:27" x14ac:dyDescent="0.3">
      <c r="P12965"/>
      <c r="AA12965"/>
    </row>
    <row r="12966" spans="16:27" x14ac:dyDescent="0.3">
      <c r="P12966"/>
      <c r="AA12966"/>
    </row>
    <row r="12967" spans="16:27" x14ac:dyDescent="0.3">
      <c r="P12967"/>
      <c r="AA12967"/>
    </row>
    <row r="12968" spans="16:27" x14ac:dyDescent="0.3">
      <c r="P12968"/>
      <c r="AA12968"/>
    </row>
    <row r="12969" spans="16:27" x14ac:dyDescent="0.3">
      <c r="P12969"/>
      <c r="AA12969"/>
    </row>
    <row r="12970" spans="16:27" x14ac:dyDescent="0.3">
      <c r="P12970"/>
      <c r="AA12970"/>
    </row>
    <row r="12971" spans="16:27" x14ac:dyDescent="0.3">
      <c r="P12971"/>
      <c r="AA12971"/>
    </row>
    <row r="12972" spans="16:27" x14ac:dyDescent="0.3">
      <c r="P12972"/>
      <c r="AA12972"/>
    </row>
    <row r="12973" spans="16:27" x14ac:dyDescent="0.3">
      <c r="P12973"/>
      <c r="AA12973"/>
    </row>
    <row r="12974" spans="16:27" x14ac:dyDescent="0.3">
      <c r="P12974"/>
      <c r="AA12974"/>
    </row>
    <row r="12975" spans="16:27" x14ac:dyDescent="0.3">
      <c r="P12975"/>
      <c r="AA12975"/>
    </row>
    <row r="12976" spans="16:27" x14ac:dyDescent="0.3">
      <c r="P12976"/>
      <c r="AA12976"/>
    </row>
    <row r="12977" spans="16:27" x14ac:dyDescent="0.3">
      <c r="P12977"/>
      <c r="AA12977"/>
    </row>
    <row r="12978" spans="16:27" x14ac:dyDescent="0.3">
      <c r="P12978"/>
      <c r="AA12978"/>
    </row>
    <row r="12979" spans="16:27" x14ac:dyDescent="0.3">
      <c r="P12979"/>
      <c r="AA12979"/>
    </row>
    <row r="12980" spans="16:27" x14ac:dyDescent="0.3">
      <c r="P12980"/>
      <c r="AA12980"/>
    </row>
    <row r="12981" spans="16:27" x14ac:dyDescent="0.3">
      <c r="P12981"/>
      <c r="AA12981"/>
    </row>
    <row r="12982" spans="16:27" x14ac:dyDescent="0.3">
      <c r="P12982"/>
      <c r="AA12982"/>
    </row>
    <row r="12983" spans="16:27" x14ac:dyDescent="0.3">
      <c r="P12983"/>
      <c r="AA12983"/>
    </row>
    <row r="12984" spans="16:27" x14ac:dyDescent="0.3">
      <c r="P12984"/>
      <c r="AA12984"/>
    </row>
    <row r="12985" spans="16:27" x14ac:dyDescent="0.3">
      <c r="P12985"/>
      <c r="AA12985"/>
    </row>
    <row r="12986" spans="16:27" x14ac:dyDescent="0.3">
      <c r="P12986"/>
      <c r="AA12986"/>
    </row>
    <row r="12987" spans="16:27" x14ac:dyDescent="0.3">
      <c r="P12987"/>
      <c r="AA12987"/>
    </row>
    <row r="12988" spans="16:27" x14ac:dyDescent="0.3">
      <c r="P12988"/>
      <c r="AA12988"/>
    </row>
    <row r="12989" spans="16:27" x14ac:dyDescent="0.3">
      <c r="P12989"/>
      <c r="AA12989"/>
    </row>
    <row r="12990" spans="16:27" x14ac:dyDescent="0.3">
      <c r="P12990"/>
      <c r="AA12990"/>
    </row>
    <row r="12991" spans="16:27" x14ac:dyDescent="0.3">
      <c r="P12991"/>
      <c r="AA12991"/>
    </row>
    <row r="12992" spans="16:27" x14ac:dyDescent="0.3">
      <c r="P12992"/>
      <c r="AA12992"/>
    </row>
    <row r="12993" spans="16:27" x14ac:dyDescent="0.3">
      <c r="P12993"/>
      <c r="AA12993"/>
    </row>
    <row r="12994" spans="16:27" x14ac:dyDescent="0.3">
      <c r="P12994"/>
      <c r="AA12994"/>
    </row>
    <row r="12995" spans="16:27" x14ac:dyDescent="0.3">
      <c r="P12995"/>
      <c r="AA12995"/>
    </row>
    <row r="12996" spans="16:27" x14ac:dyDescent="0.3">
      <c r="P12996"/>
      <c r="AA12996"/>
    </row>
    <row r="12997" spans="16:27" x14ac:dyDescent="0.3">
      <c r="P12997"/>
      <c r="AA12997"/>
    </row>
    <row r="12998" spans="16:27" x14ac:dyDescent="0.3">
      <c r="P12998"/>
      <c r="AA12998"/>
    </row>
    <row r="12999" spans="16:27" x14ac:dyDescent="0.3">
      <c r="P12999"/>
      <c r="AA12999"/>
    </row>
    <row r="13000" spans="16:27" x14ac:dyDescent="0.3">
      <c r="P13000"/>
      <c r="AA13000"/>
    </row>
    <row r="13001" spans="16:27" x14ac:dyDescent="0.3">
      <c r="P13001"/>
      <c r="AA13001"/>
    </row>
    <row r="13002" spans="16:27" x14ac:dyDescent="0.3">
      <c r="P13002"/>
      <c r="AA13002"/>
    </row>
    <row r="13003" spans="16:27" x14ac:dyDescent="0.3">
      <c r="P13003"/>
      <c r="AA13003"/>
    </row>
    <row r="13004" spans="16:27" x14ac:dyDescent="0.3">
      <c r="P13004"/>
      <c r="AA13004"/>
    </row>
    <row r="13005" spans="16:27" x14ac:dyDescent="0.3">
      <c r="P13005"/>
      <c r="AA13005"/>
    </row>
    <row r="13006" spans="16:27" x14ac:dyDescent="0.3">
      <c r="P13006"/>
      <c r="AA13006"/>
    </row>
    <row r="13007" spans="16:27" x14ac:dyDescent="0.3">
      <c r="P13007"/>
      <c r="AA13007"/>
    </row>
    <row r="13008" spans="16:27" x14ac:dyDescent="0.3">
      <c r="P13008"/>
      <c r="AA13008"/>
    </row>
    <row r="13009" spans="16:27" x14ac:dyDescent="0.3">
      <c r="P13009"/>
      <c r="AA13009"/>
    </row>
    <row r="13010" spans="16:27" x14ac:dyDescent="0.3">
      <c r="P13010"/>
      <c r="AA13010"/>
    </row>
    <row r="13011" spans="16:27" x14ac:dyDescent="0.3">
      <c r="P13011"/>
      <c r="AA13011"/>
    </row>
    <row r="13012" spans="16:27" x14ac:dyDescent="0.3">
      <c r="P13012"/>
      <c r="AA13012"/>
    </row>
    <row r="13013" spans="16:27" x14ac:dyDescent="0.3">
      <c r="P13013"/>
      <c r="AA13013"/>
    </row>
    <row r="13014" spans="16:27" x14ac:dyDescent="0.3">
      <c r="P13014"/>
      <c r="AA13014"/>
    </row>
    <row r="13015" spans="16:27" x14ac:dyDescent="0.3">
      <c r="P13015"/>
      <c r="AA13015"/>
    </row>
    <row r="13016" spans="16:27" x14ac:dyDescent="0.3">
      <c r="P13016"/>
      <c r="AA13016"/>
    </row>
    <row r="13017" spans="16:27" x14ac:dyDescent="0.3">
      <c r="P13017"/>
      <c r="AA13017"/>
    </row>
    <row r="13018" spans="16:27" x14ac:dyDescent="0.3">
      <c r="P13018"/>
      <c r="AA13018"/>
    </row>
    <row r="13019" spans="16:27" x14ac:dyDescent="0.3">
      <c r="P13019"/>
      <c r="AA13019"/>
    </row>
    <row r="13020" spans="16:27" x14ac:dyDescent="0.3">
      <c r="P13020"/>
      <c r="AA13020"/>
    </row>
    <row r="13021" spans="16:27" x14ac:dyDescent="0.3">
      <c r="P13021"/>
      <c r="AA13021"/>
    </row>
    <row r="13022" spans="16:27" x14ac:dyDescent="0.3">
      <c r="P13022"/>
      <c r="AA13022"/>
    </row>
    <row r="13023" spans="16:27" x14ac:dyDescent="0.3">
      <c r="P13023"/>
      <c r="AA13023"/>
    </row>
    <row r="13024" spans="16:27" x14ac:dyDescent="0.3">
      <c r="P13024"/>
      <c r="AA13024"/>
    </row>
    <row r="13025" spans="16:27" x14ac:dyDescent="0.3">
      <c r="P13025"/>
      <c r="AA13025"/>
    </row>
    <row r="13026" spans="16:27" x14ac:dyDescent="0.3">
      <c r="P13026"/>
      <c r="AA13026"/>
    </row>
    <row r="13027" spans="16:27" x14ac:dyDescent="0.3">
      <c r="P13027"/>
      <c r="AA13027"/>
    </row>
    <row r="13028" spans="16:27" x14ac:dyDescent="0.3">
      <c r="P13028"/>
      <c r="AA13028"/>
    </row>
    <row r="13029" spans="16:27" x14ac:dyDescent="0.3">
      <c r="P13029"/>
      <c r="AA13029"/>
    </row>
    <row r="13030" spans="16:27" x14ac:dyDescent="0.3">
      <c r="P13030"/>
      <c r="AA13030"/>
    </row>
    <row r="13031" spans="16:27" x14ac:dyDescent="0.3">
      <c r="P13031"/>
      <c r="AA13031"/>
    </row>
    <row r="13032" spans="16:27" x14ac:dyDescent="0.3">
      <c r="P13032"/>
      <c r="AA13032"/>
    </row>
    <row r="13033" spans="16:27" x14ac:dyDescent="0.3">
      <c r="P13033"/>
      <c r="AA13033"/>
    </row>
    <row r="13034" spans="16:27" x14ac:dyDescent="0.3">
      <c r="P13034"/>
      <c r="AA13034"/>
    </row>
    <row r="13035" spans="16:27" x14ac:dyDescent="0.3">
      <c r="P13035"/>
      <c r="AA13035"/>
    </row>
    <row r="13036" spans="16:27" x14ac:dyDescent="0.3">
      <c r="P13036"/>
      <c r="AA13036"/>
    </row>
    <row r="13037" spans="16:27" x14ac:dyDescent="0.3">
      <c r="P13037"/>
      <c r="AA13037"/>
    </row>
    <row r="13038" spans="16:27" x14ac:dyDescent="0.3">
      <c r="P13038"/>
      <c r="AA13038"/>
    </row>
    <row r="13039" spans="16:27" x14ac:dyDescent="0.3">
      <c r="P13039"/>
      <c r="AA13039"/>
    </row>
    <row r="13040" spans="16:27" x14ac:dyDescent="0.3">
      <c r="P13040"/>
      <c r="AA13040"/>
    </row>
    <row r="13041" spans="16:27" x14ac:dyDescent="0.3">
      <c r="P13041"/>
      <c r="AA13041"/>
    </row>
    <row r="13042" spans="16:27" x14ac:dyDescent="0.3">
      <c r="P13042"/>
      <c r="AA13042"/>
    </row>
    <row r="13043" spans="16:27" x14ac:dyDescent="0.3">
      <c r="P13043"/>
      <c r="AA13043"/>
    </row>
    <row r="13044" spans="16:27" x14ac:dyDescent="0.3">
      <c r="P13044"/>
      <c r="AA13044"/>
    </row>
    <row r="13045" spans="16:27" x14ac:dyDescent="0.3">
      <c r="P13045"/>
      <c r="AA13045"/>
    </row>
    <row r="13046" spans="16:27" x14ac:dyDescent="0.3">
      <c r="P13046"/>
      <c r="AA13046"/>
    </row>
    <row r="13047" spans="16:27" x14ac:dyDescent="0.3">
      <c r="P13047"/>
      <c r="AA13047"/>
    </row>
    <row r="13048" spans="16:27" x14ac:dyDescent="0.3">
      <c r="P13048"/>
      <c r="AA13048"/>
    </row>
    <row r="13049" spans="16:27" x14ac:dyDescent="0.3">
      <c r="P13049"/>
      <c r="AA13049"/>
    </row>
    <row r="13050" spans="16:27" x14ac:dyDescent="0.3">
      <c r="P13050"/>
      <c r="AA13050"/>
    </row>
    <row r="13051" spans="16:27" x14ac:dyDescent="0.3">
      <c r="P13051"/>
      <c r="AA13051"/>
    </row>
    <row r="13052" spans="16:27" x14ac:dyDescent="0.3">
      <c r="P13052"/>
      <c r="AA13052"/>
    </row>
    <row r="13053" spans="16:27" x14ac:dyDescent="0.3">
      <c r="P13053"/>
      <c r="AA13053"/>
    </row>
    <row r="13054" spans="16:27" x14ac:dyDescent="0.3">
      <c r="P13054"/>
      <c r="AA13054"/>
    </row>
    <row r="13055" spans="16:27" x14ac:dyDescent="0.3">
      <c r="P13055"/>
      <c r="AA13055"/>
    </row>
    <row r="13056" spans="16:27" x14ac:dyDescent="0.3">
      <c r="P13056"/>
      <c r="AA13056"/>
    </row>
    <row r="13057" spans="16:27" x14ac:dyDescent="0.3">
      <c r="P13057"/>
      <c r="AA13057"/>
    </row>
    <row r="13058" spans="16:27" x14ac:dyDescent="0.3">
      <c r="P13058"/>
      <c r="AA13058"/>
    </row>
    <row r="13059" spans="16:27" x14ac:dyDescent="0.3">
      <c r="P13059"/>
      <c r="AA13059"/>
    </row>
    <row r="13060" spans="16:27" x14ac:dyDescent="0.3">
      <c r="P13060"/>
      <c r="AA13060"/>
    </row>
    <row r="13061" spans="16:27" x14ac:dyDescent="0.3">
      <c r="P13061"/>
      <c r="AA13061"/>
    </row>
    <row r="13062" spans="16:27" x14ac:dyDescent="0.3">
      <c r="P13062"/>
      <c r="AA13062"/>
    </row>
    <row r="13063" spans="16:27" x14ac:dyDescent="0.3">
      <c r="P13063"/>
      <c r="AA13063"/>
    </row>
    <row r="13064" spans="16:27" x14ac:dyDescent="0.3">
      <c r="P13064"/>
      <c r="AA13064"/>
    </row>
    <row r="13065" spans="16:27" x14ac:dyDescent="0.3">
      <c r="P13065"/>
      <c r="AA13065"/>
    </row>
    <row r="13066" spans="16:27" x14ac:dyDescent="0.3">
      <c r="P13066"/>
      <c r="AA13066"/>
    </row>
    <row r="13067" spans="16:27" x14ac:dyDescent="0.3">
      <c r="P13067"/>
      <c r="AA13067"/>
    </row>
    <row r="13068" spans="16:27" x14ac:dyDescent="0.3">
      <c r="P13068"/>
      <c r="AA13068"/>
    </row>
    <row r="13069" spans="16:27" x14ac:dyDescent="0.3">
      <c r="P13069"/>
      <c r="AA13069"/>
    </row>
    <row r="13070" spans="16:27" x14ac:dyDescent="0.3">
      <c r="P13070"/>
      <c r="AA13070"/>
    </row>
    <row r="13071" spans="16:27" x14ac:dyDescent="0.3">
      <c r="P13071"/>
      <c r="AA13071"/>
    </row>
    <row r="13072" spans="16:27" x14ac:dyDescent="0.3">
      <c r="P13072"/>
      <c r="AA13072"/>
    </row>
    <row r="13073" spans="16:27" x14ac:dyDescent="0.3">
      <c r="P13073"/>
      <c r="AA13073"/>
    </row>
    <row r="13074" spans="16:27" x14ac:dyDescent="0.3">
      <c r="P13074"/>
      <c r="AA13074"/>
    </row>
    <row r="13075" spans="16:27" x14ac:dyDescent="0.3">
      <c r="P13075"/>
      <c r="AA13075"/>
    </row>
    <row r="13076" spans="16:27" x14ac:dyDescent="0.3">
      <c r="P13076"/>
      <c r="AA13076"/>
    </row>
    <row r="13077" spans="16:27" x14ac:dyDescent="0.3">
      <c r="P13077"/>
      <c r="AA13077"/>
    </row>
    <row r="13078" spans="16:27" x14ac:dyDescent="0.3">
      <c r="P13078"/>
      <c r="AA13078"/>
    </row>
    <row r="13079" spans="16:27" x14ac:dyDescent="0.3">
      <c r="P13079"/>
      <c r="AA13079"/>
    </row>
    <row r="13080" spans="16:27" x14ac:dyDescent="0.3">
      <c r="P13080"/>
      <c r="AA13080"/>
    </row>
    <row r="13081" spans="16:27" x14ac:dyDescent="0.3">
      <c r="P13081"/>
      <c r="AA13081"/>
    </row>
    <row r="13082" spans="16:27" x14ac:dyDescent="0.3">
      <c r="P13082"/>
      <c r="AA13082"/>
    </row>
    <row r="13083" spans="16:27" x14ac:dyDescent="0.3">
      <c r="P13083"/>
      <c r="AA13083"/>
    </row>
    <row r="13084" spans="16:27" x14ac:dyDescent="0.3">
      <c r="P13084"/>
      <c r="AA13084"/>
    </row>
    <row r="13085" spans="16:27" x14ac:dyDescent="0.3">
      <c r="P13085"/>
      <c r="AA13085"/>
    </row>
    <row r="13086" spans="16:27" x14ac:dyDescent="0.3">
      <c r="P13086"/>
      <c r="AA13086"/>
    </row>
    <row r="13087" spans="16:27" x14ac:dyDescent="0.3">
      <c r="P13087"/>
      <c r="AA13087"/>
    </row>
    <row r="13088" spans="16:27" x14ac:dyDescent="0.3">
      <c r="P13088"/>
      <c r="AA13088"/>
    </row>
    <row r="13089" spans="16:27" x14ac:dyDescent="0.3">
      <c r="P13089"/>
      <c r="AA13089"/>
    </row>
    <row r="13090" spans="16:27" x14ac:dyDescent="0.3">
      <c r="P13090"/>
      <c r="AA13090"/>
    </row>
    <row r="13091" spans="16:27" x14ac:dyDescent="0.3">
      <c r="P13091"/>
      <c r="AA13091"/>
    </row>
    <row r="13092" spans="16:27" x14ac:dyDescent="0.3">
      <c r="P13092"/>
      <c r="AA13092"/>
    </row>
    <row r="13093" spans="16:27" x14ac:dyDescent="0.3">
      <c r="P13093"/>
      <c r="AA13093"/>
    </row>
    <row r="13094" spans="16:27" x14ac:dyDescent="0.3">
      <c r="P13094"/>
      <c r="AA13094"/>
    </row>
    <row r="13095" spans="16:27" x14ac:dyDescent="0.3">
      <c r="P13095"/>
      <c r="AA13095"/>
    </row>
    <row r="13096" spans="16:27" x14ac:dyDescent="0.3">
      <c r="P13096"/>
      <c r="AA13096"/>
    </row>
    <row r="13097" spans="16:27" x14ac:dyDescent="0.3">
      <c r="P13097"/>
      <c r="AA13097"/>
    </row>
    <row r="13098" spans="16:27" x14ac:dyDescent="0.3">
      <c r="P13098"/>
      <c r="AA13098"/>
    </row>
    <row r="13099" spans="16:27" x14ac:dyDescent="0.3">
      <c r="P13099"/>
      <c r="AA13099"/>
    </row>
    <row r="13100" spans="16:27" x14ac:dyDescent="0.3">
      <c r="P13100"/>
      <c r="AA13100"/>
    </row>
    <row r="13101" spans="16:27" x14ac:dyDescent="0.3">
      <c r="P13101"/>
      <c r="AA13101"/>
    </row>
    <row r="13102" spans="16:27" x14ac:dyDescent="0.3">
      <c r="P13102"/>
      <c r="AA13102"/>
    </row>
    <row r="13103" spans="16:27" x14ac:dyDescent="0.3">
      <c r="P13103"/>
      <c r="AA13103"/>
    </row>
    <row r="13104" spans="16:27" x14ac:dyDescent="0.3">
      <c r="P13104"/>
      <c r="AA13104"/>
    </row>
    <row r="13105" spans="16:27" x14ac:dyDescent="0.3">
      <c r="P13105"/>
      <c r="AA13105"/>
    </row>
    <row r="13106" spans="16:27" x14ac:dyDescent="0.3">
      <c r="P13106"/>
      <c r="AA13106"/>
    </row>
    <row r="13107" spans="16:27" x14ac:dyDescent="0.3">
      <c r="P13107"/>
      <c r="AA13107"/>
    </row>
    <row r="13108" spans="16:27" x14ac:dyDescent="0.3">
      <c r="P13108"/>
      <c r="AA13108"/>
    </row>
    <row r="13109" spans="16:27" x14ac:dyDescent="0.3">
      <c r="P13109"/>
      <c r="AA13109"/>
    </row>
    <row r="13110" spans="16:27" x14ac:dyDescent="0.3">
      <c r="P13110"/>
      <c r="AA13110"/>
    </row>
    <row r="13111" spans="16:27" x14ac:dyDescent="0.3">
      <c r="P13111"/>
      <c r="AA13111"/>
    </row>
    <row r="13112" spans="16:27" x14ac:dyDescent="0.3">
      <c r="P13112"/>
      <c r="AA13112"/>
    </row>
    <row r="13113" spans="16:27" x14ac:dyDescent="0.3">
      <c r="P13113"/>
      <c r="AA13113"/>
    </row>
    <row r="13114" spans="16:27" x14ac:dyDescent="0.3">
      <c r="P13114"/>
      <c r="AA13114"/>
    </row>
    <row r="13115" spans="16:27" x14ac:dyDescent="0.3">
      <c r="P13115"/>
      <c r="AA13115"/>
    </row>
    <row r="13116" spans="16:27" x14ac:dyDescent="0.3">
      <c r="P13116"/>
      <c r="AA13116"/>
    </row>
    <row r="13117" spans="16:27" x14ac:dyDescent="0.3">
      <c r="P13117"/>
      <c r="AA13117"/>
    </row>
    <row r="13118" spans="16:27" x14ac:dyDescent="0.3">
      <c r="P13118"/>
      <c r="AA13118"/>
    </row>
    <row r="13119" spans="16:27" x14ac:dyDescent="0.3">
      <c r="P13119"/>
      <c r="AA13119"/>
    </row>
    <row r="13120" spans="16:27" x14ac:dyDescent="0.3">
      <c r="P13120"/>
      <c r="AA13120"/>
    </row>
    <row r="13121" spans="16:27" x14ac:dyDescent="0.3">
      <c r="P13121"/>
      <c r="AA13121"/>
    </row>
    <row r="13122" spans="16:27" x14ac:dyDescent="0.3">
      <c r="P13122"/>
      <c r="AA13122"/>
    </row>
    <row r="13123" spans="16:27" x14ac:dyDescent="0.3">
      <c r="P13123"/>
      <c r="AA13123"/>
    </row>
    <row r="13124" spans="16:27" x14ac:dyDescent="0.3">
      <c r="P13124"/>
      <c r="AA13124"/>
    </row>
    <row r="13125" spans="16:27" x14ac:dyDescent="0.3">
      <c r="P13125"/>
      <c r="AA13125"/>
    </row>
    <row r="13126" spans="16:27" x14ac:dyDescent="0.3">
      <c r="P13126"/>
      <c r="AA13126"/>
    </row>
    <row r="13127" spans="16:27" x14ac:dyDescent="0.3">
      <c r="P13127"/>
      <c r="AA13127"/>
    </row>
    <row r="13128" spans="16:27" x14ac:dyDescent="0.3">
      <c r="P13128"/>
      <c r="AA13128"/>
    </row>
    <row r="13129" spans="16:27" x14ac:dyDescent="0.3">
      <c r="P13129"/>
      <c r="AA13129"/>
    </row>
    <row r="13130" spans="16:27" x14ac:dyDescent="0.3">
      <c r="P13130"/>
      <c r="AA13130"/>
    </row>
    <row r="13131" spans="16:27" x14ac:dyDescent="0.3">
      <c r="P13131"/>
      <c r="AA13131"/>
    </row>
    <row r="13132" spans="16:27" x14ac:dyDescent="0.3">
      <c r="P13132"/>
      <c r="AA13132"/>
    </row>
    <row r="13133" spans="16:27" x14ac:dyDescent="0.3">
      <c r="P13133"/>
      <c r="AA13133"/>
    </row>
    <row r="13134" spans="16:27" x14ac:dyDescent="0.3">
      <c r="P13134"/>
      <c r="AA13134"/>
    </row>
    <row r="13135" spans="16:27" x14ac:dyDescent="0.3">
      <c r="P13135"/>
      <c r="AA13135"/>
    </row>
    <row r="13136" spans="16:27" x14ac:dyDescent="0.3">
      <c r="P13136"/>
      <c r="AA13136"/>
    </row>
    <row r="13137" spans="16:27" x14ac:dyDescent="0.3">
      <c r="P13137"/>
      <c r="AA13137"/>
    </row>
    <row r="13138" spans="16:27" x14ac:dyDescent="0.3">
      <c r="P13138"/>
      <c r="AA13138"/>
    </row>
    <row r="13139" spans="16:27" x14ac:dyDescent="0.3">
      <c r="P13139"/>
      <c r="AA13139"/>
    </row>
    <row r="13140" spans="16:27" x14ac:dyDescent="0.3">
      <c r="P13140"/>
      <c r="AA13140"/>
    </row>
    <row r="13141" spans="16:27" x14ac:dyDescent="0.3">
      <c r="P13141"/>
      <c r="AA13141"/>
    </row>
    <row r="13142" spans="16:27" x14ac:dyDescent="0.3">
      <c r="P13142"/>
      <c r="AA13142"/>
    </row>
    <row r="13143" spans="16:27" x14ac:dyDescent="0.3">
      <c r="P13143"/>
      <c r="AA13143"/>
    </row>
    <row r="13144" spans="16:27" x14ac:dyDescent="0.3">
      <c r="P13144"/>
      <c r="AA13144"/>
    </row>
    <row r="13145" spans="16:27" x14ac:dyDescent="0.3">
      <c r="P13145"/>
      <c r="AA13145"/>
    </row>
    <row r="13146" spans="16:27" x14ac:dyDescent="0.3">
      <c r="P13146"/>
      <c r="AA13146"/>
    </row>
    <row r="13147" spans="16:27" x14ac:dyDescent="0.3">
      <c r="P13147"/>
      <c r="AA13147"/>
    </row>
    <row r="13148" spans="16:27" x14ac:dyDescent="0.3">
      <c r="P13148"/>
      <c r="AA13148"/>
    </row>
    <row r="13149" spans="16:27" x14ac:dyDescent="0.3">
      <c r="P13149"/>
      <c r="AA13149"/>
    </row>
    <row r="13150" spans="16:27" x14ac:dyDescent="0.3">
      <c r="P13150"/>
      <c r="AA13150"/>
    </row>
    <row r="13151" spans="16:27" x14ac:dyDescent="0.3">
      <c r="P13151"/>
      <c r="AA13151"/>
    </row>
    <row r="13152" spans="16:27" x14ac:dyDescent="0.3">
      <c r="P13152"/>
      <c r="AA13152"/>
    </row>
    <row r="13153" spans="16:27" x14ac:dyDescent="0.3">
      <c r="P13153"/>
      <c r="AA13153"/>
    </row>
    <row r="13154" spans="16:27" x14ac:dyDescent="0.3">
      <c r="P13154"/>
      <c r="AA13154"/>
    </row>
    <row r="13155" spans="16:27" x14ac:dyDescent="0.3">
      <c r="P13155"/>
      <c r="AA13155"/>
    </row>
    <row r="13156" spans="16:27" x14ac:dyDescent="0.3">
      <c r="P13156"/>
      <c r="AA13156"/>
    </row>
    <row r="13157" spans="16:27" x14ac:dyDescent="0.3">
      <c r="P13157"/>
      <c r="AA13157"/>
    </row>
    <row r="13158" spans="16:27" x14ac:dyDescent="0.3">
      <c r="P13158"/>
      <c r="AA13158"/>
    </row>
    <row r="13159" spans="16:27" x14ac:dyDescent="0.3">
      <c r="P13159"/>
      <c r="AA13159"/>
    </row>
    <row r="13160" spans="16:27" x14ac:dyDescent="0.3">
      <c r="P13160"/>
      <c r="AA13160"/>
    </row>
    <row r="13161" spans="16:27" x14ac:dyDescent="0.3">
      <c r="P13161"/>
      <c r="AA13161"/>
    </row>
    <row r="13162" spans="16:27" x14ac:dyDescent="0.3">
      <c r="P13162"/>
      <c r="AA13162"/>
    </row>
    <row r="13163" spans="16:27" x14ac:dyDescent="0.3">
      <c r="P13163"/>
      <c r="AA13163"/>
    </row>
    <row r="13164" spans="16:27" x14ac:dyDescent="0.3">
      <c r="P13164"/>
      <c r="AA13164"/>
    </row>
    <row r="13165" spans="16:27" x14ac:dyDescent="0.3">
      <c r="P13165"/>
      <c r="AA13165"/>
    </row>
    <row r="13166" spans="16:27" x14ac:dyDescent="0.3">
      <c r="P13166"/>
      <c r="AA13166"/>
    </row>
    <row r="13167" spans="16:27" x14ac:dyDescent="0.3">
      <c r="P13167"/>
      <c r="AA13167"/>
    </row>
    <row r="13168" spans="16:27" x14ac:dyDescent="0.3">
      <c r="P13168"/>
      <c r="AA13168"/>
    </row>
    <row r="13169" spans="16:27" x14ac:dyDescent="0.3">
      <c r="P13169"/>
      <c r="AA13169"/>
    </row>
    <row r="13170" spans="16:27" x14ac:dyDescent="0.3">
      <c r="P13170"/>
      <c r="AA13170"/>
    </row>
    <row r="13171" spans="16:27" x14ac:dyDescent="0.3">
      <c r="P13171"/>
      <c r="AA13171"/>
    </row>
    <row r="13172" spans="16:27" x14ac:dyDescent="0.3">
      <c r="P13172"/>
      <c r="AA13172"/>
    </row>
    <row r="13173" spans="16:27" x14ac:dyDescent="0.3">
      <c r="P13173"/>
      <c r="AA13173"/>
    </row>
    <row r="13174" spans="16:27" x14ac:dyDescent="0.3">
      <c r="P13174"/>
      <c r="AA13174"/>
    </row>
    <row r="13175" spans="16:27" x14ac:dyDescent="0.3">
      <c r="P13175"/>
      <c r="AA13175"/>
    </row>
    <row r="13176" spans="16:27" x14ac:dyDescent="0.3">
      <c r="P13176"/>
      <c r="AA13176"/>
    </row>
    <row r="13177" spans="16:27" x14ac:dyDescent="0.3">
      <c r="P13177"/>
      <c r="AA13177"/>
    </row>
    <row r="13178" spans="16:27" x14ac:dyDescent="0.3">
      <c r="P13178"/>
      <c r="AA13178"/>
    </row>
    <row r="13179" spans="16:27" x14ac:dyDescent="0.3">
      <c r="P13179"/>
      <c r="AA13179"/>
    </row>
    <row r="13180" spans="16:27" x14ac:dyDescent="0.3">
      <c r="P13180"/>
      <c r="AA13180"/>
    </row>
    <row r="13181" spans="16:27" x14ac:dyDescent="0.3">
      <c r="P13181"/>
      <c r="AA13181"/>
    </row>
    <row r="13182" spans="16:27" x14ac:dyDescent="0.3">
      <c r="P13182"/>
      <c r="AA13182"/>
    </row>
    <row r="13183" spans="16:27" x14ac:dyDescent="0.3">
      <c r="P13183"/>
      <c r="AA13183"/>
    </row>
    <row r="13184" spans="16:27" x14ac:dyDescent="0.3">
      <c r="P13184"/>
      <c r="AA13184"/>
    </row>
    <row r="13185" spans="16:27" x14ac:dyDescent="0.3">
      <c r="P13185"/>
      <c r="AA13185"/>
    </row>
    <row r="13186" spans="16:27" x14ac:dyDescent="0.3">
      <c r="P13186"/>
      <c r="AA13186"/>
    </row>
    <row r="13187" spans="16:27" x14ac:dyDescent="0.3">
      <c r="P13187"/>
      <c r="AA13187"/>
    </row>
    <row r="13188" spans="16:27" x14ac:dyDescent="0.3">
      <c r="P13188"/>
      <c r="AA13188"/>
    </row>
    <row r="13189" spans="16:27" x14ac:dyDescent="0.3">
      <c r="P13189"/>
      <c r="AA13189"/>
    </row>
    <row r="13190" spans="16:27" x14ac:dyDescent="0.3">
      <c r="P13190"/>
      <c r="AA13190"/>
    </row>
    <row r="13191" spans="16:27" x14ac:dyDescent="0.3">
      <c r="P13191"/>
      <c r="AA13191"/>
    </row>
    <row r="13192" spans="16:27" x14ac:dyDescent="0.3">
      <c r="P13192"/>
      <c r="AA13192"/>
    </row>
    <row r="13193" spans="16:27" x14ac:dyDescent="0.3">
      <c r="P13193"/>
      <c r="AA13193"/>
    </row>
    <row r="13194" spans="16:27" x14ac:dyDescent="0.3">
      <c r="P13194"/>
      <c r="AA13194"/>
    </row>
    <row r="13195" spans="16:27" x14ac:dyDescent="0.3">
      <c r="P13195"/>
      <c r="AA13195"/>
    </row>
    <row r="13196" spans="16:27" x14ac:dyDescent="0.3">
      <c r="P13196"/>
      <c r="AA13196"/>
    </row>
    <row r="13197" spans="16:27" x14ac:dyDescent="0.3">
      <c r="P13197"/>
      <c r="AA13197"/>
    </row>
    <row r="13198" spans="16:27" x14ac:dyDescent="0.3">
      <c r="P13198"/>
      <c r="AA13198"/>
    </row>
    <row r="13199" spans="16:27" x14ac:dyDescent="0.3">
      <c r="P13199"/>
      <c r="AA13199"/>
    </row>
    <row r="13200" spans="16:27" x14ac:dyDescent="0.3">
      <c r="P13200"/>
      <c r="AA13200"/>
    </row>
    <row r="13201" spans="16:27" x14ac:dyDescent="0.3">
      <c r="P13201"/>
      <c r="AA13201"/>
    </row>
    <row r="13202" spans="16:27" x14ac:dyDescent="0.3">
      <c r="P13202"/>
      <c r="AA13202"/>
    </row>
    <row r="13203" spans="16:27" x14ac:dyDescent="0.3">
      <c r="P13203"/>
      <c r="AA13203"/>
    </row>
    <row r="13204" spans="16:27" x14ac:dyDescent="0.3">
      <c r="P13204"/>
      <c r="AA13204"/>
    </row>
    <row r="13205" spans="16:27" x14ac:dyDescent="0.3">
      <c r="P13205"/>
      <c r="AA13205"/>
    </row>
    <row r="13206" spans="16:27" x14ac:dyDescent="0.3">
      <c r="P13206"/>
      <c r="AA13206"/>
    </row>
    <row r="13207" spans="16:27" x14ac:dyDescent="0.3">
      <c r="P13207"/>
      <c r="AA13207"/>
    </row>
    <row r="13208" spans="16:27" x14ac:dyDescent="0.3">
      <c r="P13208"/>
      <c r="AA13208"/>
    </row>
    <row r="13209" spans="16:27" x14ac:dyDescent="0.3">
      <c r="P13209"/>
      <c r="AA13209"/>
    </row>
    <row r="13210" spans="16:27" x14ac:dyDescent="0.3">
      <c r="P13210"/>
      <c r="AA13210"/>
    </row>
    <row r="13211" spans="16:27" x14ac:dyDescent="0.3">
      <c r="P13211"/>
      <c r="AA13211"/>
    </row>
    <row r="13212" spans="16:27" x14ac:dyDescent="0.3">
      <c r="P13212"/>
      <c r="AA13212"/>
    </row>
    <row r="13213" spans="16:27" x14ac:dyDescent="0.3">
      <c r="P13213"/>
      <c r="AA13213"/>
    </row>
    <row r="13214" spans="16:27" x14ac:dyDescent="0.3">
      <c r="P13214"/>
      <c r="AA13214"/>
    </row>
    <row r="13215" spans="16:27" x14ac:dyDescent="0.3">
      <c r="P13215"/>
      <c r="AA13215"/>
    </row>
    <row r="13216" spans="16:27" x14ac:dyDescent="0.3">
      <c r="P13216"/>
      <c r="AA13216"/>
    </row>
    <row r="13217" spans="16:27" x14ac:dyDescent="0.3">
      <c r="P13217"/>
      <c r="AA13217"/>
    </row>
    <row r="13218" spans="16:27" x14ac:dyDescent="0.3">
      <c r="P13218"/>
      <c r="AA13218"/>
    </row>
    <row r="13219" spans="16:27" x14ac:dyDescent="0.3">
      <c r="P13219"/>
      <c r="AA13219"/>
    </row>
    <row r="13220" spans="16:27" x14ac:dyDescent="0.3">
      <c r="P13220"/>
      <c r="AA13220"/>
    </row>
    <row r="13221" spans="16:27" x14ac:dyDescent="0.3">
      <c r="P13221"/>
      <c r="AA13221"/>
    </row>
    <row r="13222" spans="16:27" x14ac:dyDescent="0.3">
      <c r="P13222"/>
      <c r="AA13222"/>
    </row>
    <row r="13223" spans="16:27" x14ac:dyDescent="0.3">
      <c r="P13223"/>
      <c r="AA13223"/>
    </row>
    <row r="13224" spans="16:27" x14ac:dyDescent="0.3">
      <c r="P13224"/>
      <c r="AA13224"/>
    </row>
    <row r="13225" spans="16:27" x14ac:dyDescent="0.3">
      <c r="P13225"/>
      <c r="AA13225"/>
    </row>
    <row r="13226" spans="16:27" x14ac:dyDescent="0.3">
      <c r="P13226"/>
      <c r="AA13226"/>
    </row>
    <row r="13227" spans="16:27" x14ac:dyDescent="0.3">
      <c r="P13227"/>
      <c r="AA13227"/>
    </row>
    <row r="13228" spans="16:27" x14ac:dyDescent="0.3">
      <c r="P13228"/>
      <c r="AA13228"/>
    </row>
    <row r="13229" spans="16:27" x14ac:dyDescent="0.3">
      <c r="P13229"/>
      <c r="AA13229"/>
    </row>
    <row r="13230" spans="16:27" x14ac:dyDescent="0.3">
      <c r="P13230"/>
      <c r="AA13230"/>
    </row>
    <row r="13231" spans="16:27" x14ac:dyDescent="0.3">
      <c r="P13231"/>
      <c r="AA13231"/>
    </row>
    <row r="13232" spans="16:27" x14ac:dyDescent="0.3">
      <c r="P13232"/>
      <c r="AA13232"/>
    </row>
    <row r="13233" spans="16:27" x14ac:dyDescent="0.3">
      <c r="P13233"/>
      <c r="AA13233"/>
    </row>
    <row r="13234" spans="16:27" x14ac:dyDescent="0.3">
      <c r="P13234"/>
      <c r="AA13234"/>
    </row>
    <row r="13235" spans="16:27" x14ac:dyDescent="0.3">
      <c r="P13235"/>
      <c r="AA13235"/>
    </row>
    <row r="13236" spans="16:27" x14ac:dyDescent="0.3">
      <c r="P13236"/>
      <c r="AA13236"/>
    </row>
    <row r="13237" spans="16:27" x14ac:dyDescent="0.3">
      <c r="P13237"/>
      <c r="AA13237"/>
    </row>
    <row r="13238" spans="16:27" x14ac:dyDescent="0.3">
      <c r="P13238"/>
      <c r="AA13238"/>
    </row>
    <row r="13239" spans="16:27" x14ac:dyDescent="0.3">
      <c r="P13239"/>
      <c r="AA13239"/>
    </row>
    <row r="13240" spans="16:27" x14ac:dyDescent="0.3">
      <c r="P13240"/>
      <c r="AA13240"/>
    </row>
    <row r="13241" spans="16:27" x14ac:dyDescent="0.3">
      <c r="P13241"/>
      <c r="AA13241"/>
    </row>
    <row r="13242" spans="16:27" x14ac:dyDescent="0.3">
      <c r="P13242"/>
      <c r="AA13242"/>
    </row>
    <row r="13243" spans="16:27" x14ac:dyDescent="0.3">
      <c r="P13243"/>
      <c r="AA13243"/>
    </row>
    <row r="13244" spans="16:27" x14ac:dyDescent="0.3">
      <c r="P13244"/>
      <c r="AA13244"/>
    </row>
    <row r="13245" spans="16:27" x14ac:dyDescent="0.3">
      <c r="P13245"/>
      <c r="AA13245"/>
    </row>
    <row r="13246" spans="16:27" x14ac:dyDescent="0.3">
      <c r="P13246"/>
      <c r="AA13246"/>
    </row>
    <row r="13247" spans="16:27" x14ac:dyDescent="0.3">
      <c r="P13247"/>
      <c r="AA13247"/>
    </row>
    <row r="13248" spans="16:27" x14ac:dyDescent="0.3">
      <c r="P13248"/>
      <c r="AA13248"/>
    </row>
    <row r="13249" spans="16:27" x14ac:dyDescent="0.3">
      <c r="P13249"/>
      <c r="AA13249"/>
    </row>
    <row r="13250" spans="16:27" x14ac:dyDescent="0.3">
      <c r="P13250"/>
      <c r="AA13250"/>
    </row>
    <row r="13251" spans="16:27" x14ac:dyDescent="0.3">
      <c r="P13251"/>
      <c r="AA13251"/>
    </row>
    <row r="13252" spans="16:27" x14ac:dyDescent="0.3">
      <c r="P13252"/>
      <c r="AA13252"/>
    </row>
    <row r="13253" spans="16:27" x14ac:dyDescent="0.3">
      <c r="P13253"/>
      <c r="AA13253"/>
    </row>
    <row r="13254" spans="16:27" x14ac:dyDescent="0.3">
      <c r="P13254"/>
      <c r="AA13254"/>
    </row>
    <row r="13255" spans="16:27" x14ac:dyDescent="0.3">
      <c r="P13255"/>
      <c r="AA13255"/>
    </row>
    <row r="13256" spans="16:27" x14ac:dyDescent="0.3">
      <c r="P13256"/>
      <c r="AA13256"/>
    </row>
    <row r="13257" spans="16:27" x14ac:dyDescent="0.3">
      <c r="P13257"/>
      <c r="AA13257"/>
    </row>
    <row r="13258" spans="16:27" x14ac:dyDescent="0.3">
      <c r="P13258"/>
      <c r="AA13258"/>
    </row>
    <row r="13259" spans="16:27" x14ac:dyDescent="0.3">
      <c r="P13259"/>
      <c r="AA13259"/>
    </row>
    <row r="13260" spans="16:27" x14ac:dyDescent="0.3">
      <c r="P13260"/>
      <c r="AA13260"/>
    </row>
    <row r="13261" spans="16:27" x14ac:dyDescent="0.3">
      <c r="P13261"/>
      <c r="AA13261"/>
    </row>
    <row r="13262" spans="16:27" x14ac:dyDescent="0.3">
      <c r="P13262"/>
      <c r="AA13262"/>
    </row>
    <row r="13263" spans="16:27" x14ac:dyDescent="0.3">
      <c r="P13263"/>
      <c r="AA13263"/>
    </row>
    <row r="13264" spans="16:27" x14ac:dyDescent="0.3">
      <c r="P13264"/>
      <c r="AA13264"/>
    </row>
    <row r="13265" spans="16:27" x14ac:dyDescent="0.3">
      <c r="P13265"/>
      <c r="AA13265"/>
    </row>
    <row r="13266" spans="16:27" x14ac:dyDescent="0.3">
      <c r="P13266"/>
      <c r="AA13266"/>
    </row>
    <row r="13267" spans="16:27" x14ac:dyDescent="0.3">
      <c r="P13267"/>
      <c r="AA13267"/>
    </row>
    <row r="13268" spans="16:27" x14ac:dyDescent="0.3">
      <c r="P13268"/>
      <c r="AA13268"/>
    </row>
    <row r="13269" spans="16:27" x14ac:dyDescent="0.3">
      <c r="P13269"/>
      <c r="AA13269"/>
    </row>
    <row r="13270" spans="16:27" x14ac:dyDescent="0.3">
      <c r="P13270"/>
      <c r="AA13270"/>
    </row>
    <row r="13271" spans="16:27" x14ac:dyDescent="0.3">
      <c r="P13271"/>
      <c r="AA13271"/>
    </row>
    <row r="13272" spans="16:27" x14ac:dyDescent="0.3">
      <c r="P13272"/>
      <c r="AA13272"/>
    </row>
    <row r="13273" spans="16:27" x14ac:dyDescent="0.3">
      <c r="P13273"/>
      <c r="AA13273"/>
    </row>
    <row r="13274" spans="16:27" x14ac:dyDescent="0.3">
      <c r="P13274"/>
      <c r="AA13274"/>
    </row>
    <row r="13275" spans="16:27" x14ac:dyDescent="0.3">
      <c r="P13275"/>
      <c r="AA13275"/>
    </row>
    <row r="13276" spans="16:27" x14ac:dyDescent="0.3">
      <c r="P13276"/>
      <c r="AA13276"/>
    </row>
    <row r="13277" spans="16:27" x14ac:dyDescent="0.3">
      <c r="P13277"/>
      <c r="AA13277"/>
    </row>
    <row r="13278" spans="16:27" x14ac:dyDescent="0.3">
      <c r="P13278"/>
      <c r="AA13278"/>
    </row>
    <row r="13279" spans="16:27" x14ac:dyDescent="0.3">
      <c r="P13279"/>
      <c r="AA13279"/>
    </row>
    <row r="13280" spans="16:27" x14ac:dyDescent="0.3">
      <c r="P13280"/>
      <c r="AA13280"/>
    </row>
    <row r="13281" spans="16:27" x14ac:dyDescent="0.3">
      <c r="P13281"/>
      <c r="AA13281"/>
    </row>
    <row r="13282" spans="16:27" x14ac:dyDescent="0.3">
      <c r="P13282"/>
      <c r="AA13282"/>
    </row>
    <row r="13283" spans="16:27" x14ac:dyDescent="0.3">
      <c r="P13283"/>
      <c r="AA13283"/>
    </row>
    <row r="13284" spans="16:27" x14ac:dyDescent="0.3">
      <c r="P13284"/>
      <c r="AA13284"/>
    </row>
    <row r="13285" spans="16:27" x14ac:dyDescent="0.3">
      <c r="P13285"/>
      <c r="AA13285"/>
    </row>
    <row r="13286" spans="16:27" x14ac:dyDescent="0.3">
      <c r="P13286"/>
      <c r="AA13286"/>
    </row>
    <row r="13287" spans="16:27" x14ac:dyDescent="0.3">
      <c r="P13287"/>
      <c r="AA13287"/>
    </row>
    <row r="13288" spans="16:27" x14ac:dyDescent="0.3">
      <c r="P13288"/>
      <c r="AA13288"/>
    </row>
    <row r="13289" spans="16:27" x14ac:dyDescent="0.3">
      <c r="P13289"/>
      <c r="AA13289"/>
    </row>
    <row r="13290" spans="16:27" x14ac:dyDescent="0.3">
      <c r="P13290"/>
      <c r="AA13290"/>
    </row>
    <row r="13291" spans="16:27" x14ac:dyDescent="0.3">
      <c r="P13291"/>
      <c r="AA13291"/>
    </row>
    <row r="13292" spans="16:27" x14ac:dyDescent="0.3">
      <c r="P13292"/>
      <c r="AA13292"/>
    </row>
    <row r="13293" spans="16:27" x14ac:dyDescent="0.3">
      <c r="P13293"/>
      <c r="AA13293"/>
    </row>
    <row r="13294" spans="16:27" x14ac:dyDescent="0.3">
      <c r="P13294"/>
      <c r="AA13294"/>
    </row>
    <row r="13295" spans="16:27" x14ac:dyDescent="0.3">
      <c r="P13295"/>
      <c r="AA13295"/>
    </row>
    <row r="13296" spans="16:27" x14ac:dyDescent="0.3">
      <c r="P13296"/>
      <c r="AA13296"/>
    </row>
    <row r="13297" spans="16:27" x14ac:dyDescent="0.3">
      <c r="P13297"/>
      <c r="AA13297"/>
    </row>
    <row r="13298" spans="16:27" x14ac:dyDescent="0.3">
      <c r="P13298"/>
      <c r="AA13298"/>
    </row>
    <row r="13299" spans="16:27" x14ac:dyDescent="0.3">
      <c r="P13299"/>
      <c r="AA13299"/>
    </row>
    <row r="13300" spans="16:27" x14ac:dyDescent="0.3">
      <c r="P13300"/>
      <c r="AA13300"/>
    </row>
    <row r="13301" spans="16:27" x14ac:dyDescent="0.3">
      <c r="P13301"/>
      <c r="AA13301"/>
    </row>
    <row r="13302" spans="16:27" x14ac:dyDescent="0.3">
      <c r="P13302"/>
      <c r="AA13302"/>
    </row>
    <row r="13303" spans="16:27" x14ac:dyDescent="0.3">
      <c r="P13303"/>
      <c r="AA13303"/>
    </row>
    <row r="13304" spans="16:27" x14ac:dyDescent="0.3">
      <c r="P13304"/>
      <c r="AA13304"/>
    </row>
    <row r="13305" spans="16:27" x14ac:dyDescent="0.3">
      <c r="P13305"/>
      <c r="AA13305"/>
    </row>
    <row r="13306" spans="16:27" x14ac:dyDescent="0.3">
      <c r="P13306"/>
      <c r="AA13306"/>
    </row>
    <row r="13307" spans="16:27" x14ac:dyDescent="0.3">
      <c r="P13307"/>
      <c r="AA13307"/>
    </row>
    <row r="13308" spans="16:27" x14ac:dyDescent="0.3">
      <c r="P13308"/>
      <c r="AA13308"/>
    </row>
    <row r="13309" spans="16:27" x14ac:dyDescent="0.3">
      <c r="P13309"/>
      <c r="AA13309"/>
    </row>
    <row r="13310" spans="16:27" x14ac:dyDescent="0.3">
      <c r="P13310"/>
      <c r="AA13310"/>
    </row>
    <row r="13311" spans="16:27" x14ac:dyDescent="0.3">
      <c r="P13311"/>
      <c r="AA13311"/>
    </row>
    <row r="13312" spans="16:27" x14ac:dyDescent="0.3">
      <c r="P13312"/>
      <c r="AA13312"/>
    </row>
    <row r="13313" spans="16:27" x14ac:dyDescent="0.3">
      <c r="P13313"/>
      <c r="AA13313"/>
    </row>
    <row r="13314" spans="16:27" x14ac:dyDescent="0.3">
      <c r="P13314"/>
      <c r="AA13314"/>
    </row>
    <row r="13315" spans="16:27" x14ac:dyDescent="0.3">
      <c r="P13315"/>
      <c r="AA13315"/>
    </row>
    <row r="13316" spans="16:27" x14ac:dyDescent="0.3">
      <c r="P13316"/>
      <c r="AA13316"/>
    </row>
    <row r="13317" spans="16:27" x14ac:dyDescent="0.3">
      <c r="P13317"/>
      <c r="AA13317"/>
    </row>
    <row r="13318" spans="16:27" x14ac:dyDescent="0.3">
      <c r="P13318"/>
      <c r="AA13318"/>
    </row>
    <row r="13319" spans="16:27" x14ac:dyDescent="0.3">
      <c r="P13319"/>
      <c r="AA13319"/>
    </row>
    <row r="13320" spans="16:27" x14ac:dyDescent="0.3">
      <c r="P13320"/>
      <c r="AA13320"/>
    </row>
    <row r="13321" spans="16:27" x14ac:dyDescent="0.3">
      <c r="P13321"/>
      <c r="AA13321"/>
    </row>
    <row r="13322" spans="16:27" x14ac:dyDescent="0.3">
      <c r="P13322"/>
      <c r="AA13322"/>
    </row>
    <row r="13323" spans="16:27" x14ac:dyDescent="0.3">
      <c r="P13323"/>
      <c r="AA13323"/>
    </row>
    <row r="13324" spans="16:27" x14ac:dyDescent="0.3">
      <c r="P13324"/>
      <c r="AA13324"/>
    </row>
    <row r="13325" spans="16:27" x14ac:dyDescent="0.3">
      <c r="P13325"/>
      <c r="AA13325"/>
    </row>
    <row r="13326" spans="16:27" x14ac:dyDescent="0.3">
      <c r="P13326"/>
      <c r="AA13326"/>
    </row>
    <row r="13327" spans="16:27" x14ac:dyDescent="0.3">
      <c r="P13327"/>
      <c r="AA13327"/>
    </row>
    <row r="13328" spans="16:27" x14ac:dyDescent="0.3">
      <c r="P13328"/>
      <c r="AA13328"/>
    </row>
    <row r="13329" spans="16:27" x14ac:dyDescent="0.3">
      <c r="P13329"/>
      <c r="AA13329"/>
    </row>
    <row r="13330" spans="16:27" x14ac:dyDescent="0.3">
      <c r="P13330"/>
      <c r="AA13330"/>
    </row>
    <row r="13331" spans="16:27" x14ac:dyDescent="0.3">
      <c r="P13331"/>
      <c r="AA13331"/>
    </row>
    <row r="13332" spans="16:27" x14ac:dyDescent="0.3">
      <c r="P13332"/>
      <c r="AA13332"/>
    </row>
    <row r="13333" spans="16:27" x14ac:dyDescent="0.3">
      <c r="P13333"/>
      <c r="AA13333"/>
    </row>
    <row r="13334" spans="16:27" x14ac:dyDescent="0.3">
      <c r="P13334"/>
      <c r="AA13334"/>
    </row>
    <row r="13335" spans="16:27" x14ac:dyDescent="0.3">
      <c r="P13335"/>
      <c r="AA13335"/>
    </row>
    <row r="13336" spans="16:27" x14ac:dyDescent="0.3">
      <c r="P13336"/>
      <c r="AA13336"/>
    </row>
    <row r="13337" spans="16:27" x14ac:dyDescent="0.3">
      <c r="P13337"/>
      <c r="AA13337"/>
    </row>
    <row r="13338" spans="16:27" x14ac:dyDescent="0.3">
      <c r="P13338"/>
      <c r="AA13338"/>
    </row>
    <row r="13339" spans="16:27" x14ac:dyDescent="0.3">
      <c r="P13339"/>
      <c r="AA13339"/>
    </row>
    <row r="13340" spans="16:27" x14ac:dyDescent="0.3">
      <c r="P13340"/>
      <c r="AA13340"/>
    </row>
    <row r="13341" spans="16:27" x14ac:dyDescent="0.3">
      <c r="P13341"/>
      <c r="AA13341"/>
    </row>
    <row r="13342" spans="16:27" x14ac:dyDescent="0.3">
      <c r="P13342"/>
      <c r="AA13342"/>
    </row>
    <row r="13343" spans="16:27" x14ac:dyDescent="0.3">
      <c r="P13343"/>
      <c r="AA13343"/>
    </row>
    <row r="13344" spans="16:27" x14ac:dyDescent="0.3">
      <c r="P13344"/>
      <c r="AA13344"/>
    </row>
    <row r="13345" spans="16:27" x14ac:dyDescent="0.3">
      <c r="P13345"/>
      <c r="AA13345"/>
    </row>
    <row r="13346" spans="16:27" x14ac:dyDescent="0.3">
      <c r="P13346"/>
      <c r="AA13346"/>
    </row>
    <row r="13347" spans="16:27" x14ac:dyDescent="0.3">
      <c r="P13347"/>
      <c r="AA13347"/>
    </row>
    <row r="13348" spans="16:27" x14ac:dyDescent="0.3">
      <c r="P13348"/>
      <c r="AA13348"/>
    </row>
    <row r="13349" spans="16:27" x14ac:dyDescent="0.3">
      <c r="P13349"/>
      <c r="AA13349"/>
    </row>
    <row r="13350" spans="16:27" x14ac:dyDescent="0.3">
      <c r="P13350"/>
      <c r="AA13350"/>
    </row>
    <row r="13351" spans="16:27" x14ac:dyDescent="0.3">
      <c r="P13351"/>
      <c r="AA13351"/>
    </row>
    <row r="13352" spans="16:27" x14ac:dyDescent="0.3">
      <c r="P13352"/>
      <c r="AA13352"/>
    </row>
    <row r="13353" spans="16:27" x14ac:dyDescent="0.3">
      <c r="P13353"/>
      <c r="AA13353"/>
    </row>
    <row r="13354" spans="16:27" x14ac:dyDescent="0.3">
      <c r="P13354"/>
      <c r="AA13354"/>
    </row>
    <row r="13355" spans="16:27" x14ac:dyDescent="0.3">
      <c r="P13355"/>
      <c r="AA13355"/>
    </row>
    <row r="13356" spans="16:27" x14ac:dyDescent="0.3">
      <c r="P13356"/>
      <c r="AA13356"/>
    </row>
    <row r="13357" spans="16:27" x14ac:dyDescent="0.3">
      <c r="P13357"/>
      <c r="AA13357"/>
    </row>
    <row r="13358" spans="16:27" x14ac:dyDescent="0.3">
      <c r="P13358"/>
      <c r="AA13358"/>
    </row>
    <row r="13359" spans="16:27" x14ac:dyDescent="0.3">
      <c r="P13359"/>
      <c r="AA13359"/>
    </row>
    <row r="13360" spans="16:27" x14ac:dyDescent="0.3">
      <c r="P13360"/>
      <c r="AA13360"/>
    </row>
    <row r="13361" spans="16:27" x14ac:dyDescent="0.3">
      <c r="P13361"/>
      <c r="AA13361"/>
    </row>
    <row r="13362" spans="16:27" x14ac:dyDescent="0.3">
      <c r="P13362"/>
      <c r="AA13362"/>
    </row>
    <row r="13363" spans="16:27" x14ac:dyDescent="0.3">
      <c r="P13363"/>
      <c r="AA13363"/>
    </row>
    <row r="13364" spans="16:27" x14ac:dyDescent="0.3">
      <c r="P13364"/>
      <c r="AA13364"/>
    </row>
    <row r="13365" spans="16:27" x14ac:dyDescent="0.3">
      <c r="P13365"/>
      <c r="AA13365"/>
    </row>
    <row r="13366" spans="16:27" x14ac:dyDescent="0.3">
      <c r="P13366"/>
      <c r="AA13366"/>
    </row>
    <row r="13367" spans="16:27" x14ac:dyDescent="0.3">
      <c r="P13367"/>
      <c r="AA13367"/>
    </row>
    <row r="13368" spans="16:27" x14ac:dyDescent="0.3">
      <c r="P13368"/>
      <c r="AA13368"/>
    </row>
    <row r="13369" spans="16:27" x14ac:dyDescent="0.3">
      <c r="P13369"/>
      <c r="AA13369"/>
    </row>
    <row r="13370" spans="16:27" x14ac:dyDescent="0.3">
      <c r="P13370"/>
      <c r="AA13370"/>
    </row>
    <row r="13371" spans="16:27" x14ac:dyDescent="0.3">
      <c r="P13371"/>
      <c r="AA13371"/>
    </row>
    <row r="13372" spans="16:27" x14ac:dyDescent="0.3">
      <c r="P13372"/>
      <c r="AA13372"/>
    </row>
    <row r="13373" spans="16:27" x14ac:dyDescent="0.3">
      <c r="P13373"/>
      <c r="AA13373"/>
    </row>
    <row r="13374" spans="16:27" x14ac:dyDescent="0.3">
      <c r="P13374"/>
      <c r="AA13374"/>
    </row>
    <row r="13375" spans="16:27" x14ac:dyDescent="0.3">
      <c r="P13375"/>
      <c r="AA13375"/>
    </row>
    <row r="13376" spans="16:27" x14ac:dyDescent="0.3">
      <c r="P13376"/>
      <c r="AA13376"/>
    </row>
    <row r="13377" spans="16:27" x14ac:dyDescent="0.3">
      <c r="P13377"/>
      <c r="AA13377"/>
    </row>
    <row r="13378" spans="16:27" x14ac:dyDescent="0.3">
      <c r="P13378"/>
      <c r="AA13378"/>
    </row>
    <row r="13379" spans="16:27" x14ac:dyDescent="0.3">
      <c r="P13379"/>
      <c r="AA13379"/>
    </row>
    <row r="13380" spans="16:27" x14ac:dyDescent="0.3">
      <c r="P13380"/>
      <c r="AA13380"/>
    </row>
    <row r="13381" spans="16:27" x14ac:dyDescent="0.3">
      <c r="P13381"/>
      <c r="AA13381"/>
    </row>
    <row r="13382" spans="16:27" x14ac:dyDescent="0.3">
      <c r="P13382"/>
      <c r="AA13382"/>
    </row>
    <row r="13383" spans="16:27" x14ac:dyDescent="0.3">
      <c r="P13383"/>
      <c r="AA13383"/>
    </row>
    <row r="13384" spans="16:27" x14ac:dyDescent="0.3">
      <c r="P13384"/>
      <c r="AA13384"/>
    </row>
    <row r="13385" spans="16:27" x14ac:dyDescent="0.3">
      <c r="P13385"/>
      <c r="AA13385"/>
    </row>
    <row r="13386" spans="16:27" x14ac:dyDescent="0.3">
      <c r="P13386"/>
      <c r="AA13386"/>
    </row>
    <row r="13387" spans="16:27" x14ac:dyDescent="0.3">
      <c r="P13387"/>
      <c r="AA13387"/>
    </row>
    <row r="13388" spans="16:27" x14ac:dyDescent="0.3">
      <c r="P13388"/>
      <c r="AA13388"/>
    </row>
    <row r="13389" spans="16:27" x14ac:dyDescent="0.3">
      <c r="P13389"/>
      <c r="AA13389"/>
    </row>
    <row r="13390" spans="16:27" x14ac:dyDescent="0.3">
      <c r="P13390"/>
      <c r="AA13390"/>
    </row>
    <row r="13391" spans="16:27" x14ac:dyDescent="0.3">
      <c r="P13391"/>
      <c r="AA13391"/>
    </row>
    <row r="13392" spans="16:27" x14ac:dyDescent="0.3">
      <c r="P13392"/>
      <c r="AA13392"/>
    </row>
    <row r="13393" spans="16:27" x14ac:dyDescent="0.3">
      <c r="P13393"/>
      <c r="AA13393"/>
    </row>
    <row r="13394" spans="16:27" x14ac:dyDescent="0.3">
      <c r="P13394"/>
      <c r="AA13394"/>
    </row>
    <row r="13395" spans="16:27" x14ac:dyDescent="0.3">
      <c r="P13395"/>
      <c r="AA13395"/>
    </row>
    <row r="13396" spans="16:27" x14ac:dyDescent="0.3">
      <c r="P13396"/>
      <c r="AA13396"/>
    </row>
    <row r="13397" spans="16:27" x14ac:dyDescent="0.3">
      <c r="P13397"/>
      <c r="AA13397"/>
    </row>
    <row r="13398" spans="16:27" x14ac:dyDescent="0.3">
      <c r="P13398"/>
      <c r="AA13398"/>
    </row>
    <row r="13399" spans="16:27" x14ac:dyDescent="0.3">
      <c r="P13399"/>
      <c r="AA13399"/>
    </row>
    <row r="13400" spans="16:27" x14ac:dyDescent="0.3">
      <c r="P13400"/>
      <c r="AA13400"/>
    </row>
    <row r="13401" spans="16:27" x14ac:dyDescent="0.3">
      <c r="P13401"/>
      <c r="AA13401"/>
    </row>
    <row r="13402" spans="16:27" x14ac:dyDescent="0.3">
      <c r="P13402"/>
      <c r="AA13402"/>
    </row>
    <row r="13403" spans="16:27" x14ac:dyDescent="0.3">
      <c r="P13403"/>
      <c r="AA13403"/>
    </row>
    <row r="13404" spans="16:27" x14ac:dyDescent="0.3">
      <c r="P13404"/>
      <c r="AA13404"/>
    </row>
    <row r="13405" spans="16:27" x14ac:dyDescent="0.3">
      <c r="P13405"/>
      <c r="AA13405"/>
    </row>
    <row r="13406" spans="16:27" x14ac:dyDescent="0.3">
      <c r="P13406"/>
      <c r="AA13406"/>
    </row>
    <row r="13407" spans="16:27" x14ac:dyDescent="0.3">
      <c r="P13407"/>
      <c r="AA13407"/>
    </row>
    <row r="13408" spans="16:27" x14ac:dyDescent="0.3">
      <c r="P13408"/>
      <c r="AA13408"/>
    </row>
    <row r="13409" spans="16:27" x14ac:dyDescent="0.3">
      <c r="P13409"/>
      <c r="AA13409"/>
    </row>
    <row r="13410" spans="16:27" x14ac:dyDescent="0.3">
      <c r="P13410"/>
      <c r="AA13410"/>
    </row>
    <row r="13411" spans="16:27" x14ac:dyDescent="0.3">
      <c r="P13411"/>
      <c r="AA13411"/>
    </row>
    <row r="13412" spans="16:27" x14ac:dyDescent="0.3">
      <c r="P13412"/>
      <c r="AA13412"/>
    </row>
    <row r="13413" spans="16:27" x14ac:dyDescent="0.3">
      <c r="P13413"/>
      <c r="AA13413"/>
    </row>
    <row r="13414" spans="16:27" x14ac:dyDescent="0.3">
      <c r="P13414"/>
      <c r="AA13414"/>
    </row>
    <row r="13415" spans="16:27" x14ac:dyDescent="0.3">
      <c r="P13415"/>
      <c r="AA13415"/>
    </row>
    <row r="13416" spans="16:27" x14ac:dyDescent="0.3">
      <c r="P13416"/>
      <c r="AA13416"/>
    </row>
    <row r="13417" spans="16:27" x14ac:dyDescent="0.3">
      <c r="P13417"/>
      <c r="AA13417"/>
    </row>
    <row r="13418" spans="16:27" x14ac:dyDescent="0.3">
      <c r="P13418"/>
      <c r="AA13418"/>
    </row>
    <row r="13419" spans="16:27" x14ac:dyDescent="0.3">
      <c r="P13419"/>
      <c r="AA13419"/>
    </row>
    <row r="13420" spans="16:27" x14ac:dyDescent="0.3">
      <c r="P13420"/>
      <c r="AA13420"/>
    </row>
    <row r="13421" spans="16:27" x14ac:dyDescent="0.3">
      <c r="P13421"/>
      <c r="AA13421"/>
    </row>
    <row r="13422" spans="16:27" x14ac:dyDescent="0.3">
      <c r="P13422"/>
      <c r="AA13422"/>
    </row>
    <row r="13423" spans="16:27" x14ac:dyDescent="0.3">
      <c r="P13423"/>
      <c r="AA13423"/>
    </row>
    <row r="13424" spans="16:27" x14ac:dyDescent="0.3">
      <c r="P13424"/>
      <c r="AA13424"/>
    </row>
    <row r="13425" spans="16:27" x14ac:dyDescent="0.3">
      <c r="P13425"/>
      <c r="AA13425"/>
    </row>
    <row r="13426" spans="16:27" x14ac:dyDescent="0.3">
      <c r="P13426"/>
      <c r="AA13426"/>
    </row>
    <row r="13427" spans="16:27" x14ac:dyDescent="0.3">
      <c r="P13427"/>
      <c r="AA13427"/>
    </row>
    <row r="13428" spans="16:27" x14ac:dyDescent="0.3">
      <c r="P13428"/>
      <c r="AA13428"/>
    </row>
    <row r="13429" spans="16:27" x14ac:dyDescent="0.3">
      <c r="P13429"/>
      <c r="AA13429"/>
    </row>
    <row r="13430" spans="16:27" x14ac:dyDescent="0.3">
      <c r="P13430"/>
      <c r="AA13430"/>
    </row>
    <row r="13431" spans="16:27" x14ac:dyDescent="0.3">
      <c r="P13431"/>
      <c r="AA13431"/>
    </row>
    <row r="13432" spans="16:27" x14ac:dyDescent="0.3">
      <c r="P13432"/>
      <c r="AA13432"/>
    </row>
    <row r="13433" spans="16:27" x14ac:dyDescent="0.3">
      <c r="P13433"/>
      <c r="AA13433"/>
    </row>
    <row r="13434" spans="16:27" x14ac:dyDescent="0.3">
      <c r="P13434"/>
      <c r="AA13434"/>
    </row>
    <row r="13435" spans="16:27" x14ac:dyDescent="0.3">
      <c r="P13435"/>
      <c r="AA13435"/>
    </row>
    <row r="13436" spans="16:27" x14ac:dyDescent="0.3">
      <c r="P13436"/>
      <c r="AA13436"/>
    </row>
    <row r="13437" spans="16:27" x14ac:dyDescent="0.3">
      <c r="P13437"/>
      <c r="AA13437"/>
    </row>
    <row r="13438" spans="16:27" x14ac:dyDescent="0.3">
      <c r="P13438"/>
      <c r="AA13438"/>
    </row>
    <row r="13439" spans="16:27" x14ac:dyDescent="0.3">
      <c r="P13439"/>
      <c r="AA13439"/>
    </row>
    <row r="13440" spans="16:27" x14ac:dyDescent="0.3">
      <c r="P13440"/>
      <c r="AA13440"/>
    </row>
    <row r="13441" spans="16:27" x14ac:dyDescent="0.3">
      <c r="P13441"/>
      <c r="AA13441"/>
    </row>
    <row r="13442" spans="16:27" x14ac:dyDescent="0.3">
      <c r="P13442"/>
      <c r="AA13442"/>
    </row>
    <row r="13443" spans="16:27" x14ac:dyDescent="0.3">
      <c r="P13443"/>
      <c r="AA13443"/>
    </row>
    <row r="13444" spans="16:27" x14ac:dyDescent="0.3">
      <c r="P13444"/>
      <c r="AA13444"/>
    </row>
    <row r="13445" spans="16:27" x14ac:dyDescent="0.3">
      <c r="P13445"/>
      <c r="AA13445"/>
    </row>
    <row r="13446" spans="16:27" x14ac:dyDescent="0.3">
      <c r="P13446"/>
      <c r="AA13446"/>
    </row>
    <row r="13447" spans="16:27" x14ac:dyDescent="0.3">
      <c r="P13447"/>
      <c r="AA13447"/>
    </row>
    <row r="13448" spans="16:27" x14ac:dyDescent="0.3">
      <c r="P13448"/>
      <c r="AA13448"/>
    </row>
    <row r="13449" spans="16:27" x14ac:dyDescent="0.3">
      <c r="P13449"/>
      <c r="AA13449"/>
    </row>
    <row r="13450" spans="16:27" x14ac:dyDescent="0.3">
      <c r="P13450"/>
      <c r="AA13450"/>
    </row>
    <row r="13451" spans="16:27" x14ac:dyDescent="0.3">
      <c r="P13451"/>
      <c r="AA13451"/>
    </row>
    <row r="13452" spans="16:27" x14ac:dyDescent="0.3">
      <c r="P13452"/>
      <c r="AA13452"/>
    </row>
    <row r="13453" spans="16:27" x14ac:dyDescent="0.3">
      <c r="P13453"/>
      <c r="AA13453"/>
    </row>
    <row r="13454" spans="16:27" x14ac:dyDescent="0.3">
      <c r="P13454"/>
      <c r="AA13454"/>
    </row>
    <row r="13455" spans="16:27" x14ac:dyDescent="0.3">
      <c r="P13455"/>
      <c r="AA13455"/>
    </row>
    <row r="13456" spans="16:27" x14ac:dyDescent="0.3">
      <c r="P13456"/>
      <c r="AA13456"/>
    </row>
    <row r="13457" spans="16:27" x14ac:dyDescent="0.3">
      <c r="P13457"/>
      <c r="AA13457"/>
    </row>
    <row r="13458" spans="16:27" x14ac:dyDescent="0.3">
      <c r="P13458"/>
      <c r="AA13458"/>
    </row>
    <row r="13459" spans="16:27" x14ac:dyDescent="0.3">
      <c r="P13459"/>
      <c r="AA13459"/>
    </row>
    <row r="13460" spans="16:27" x14ac:dyDescent="0.3">
      <c r="P13460"/>
      <c r="AA13460"/>
    </row>
    <row r="13461" spans="16:27" x14ac:dyDescent="0.3">
      <c r="P13461"/>
      <c r="AA13461"/>
    </row>
    <row r="13462" spans="16:27" x14ac:dyDescent="0.3">
      <c r="P13462"/>
      <c r="AA13462"/>
    </row>
    <row r="13463" spans="16:27" x14ac:dyDescent="0.3">
      <c r="P13463"/>
      <c r="AA13463"/>
    </row>
    <row r="13464" spans="16:27" x14ac:dyDescent="0.3">
      <c r="P13464"/>
      <c r="AA13464"/>
    </row>
    <row r="13465" spans="16:27" x14ac:dyDescent="0.3">
      <c r="P13465"/>
      <c r="AA13465"/>
    </row>
    <row r="13466" spans="16:27" x14ac:dyDescent="0.3">
      <c r="P13466"/>
      <c r="AA13466"/>
    </row>
    <row r="13467" spans="16:27" x14ac:dyDescent="0.3">
      <c r="P13467"/>
      <c r="AA13467"/>
    </row>
    <row r="13468" spans="16:27" x14ac:dyDescent="0.3">
      <c r="P13468"/>
      <c r="AA13468"/>
    </row>
    <row r="13469" spans="16:27" x14ac:dyDescent="0.3">
      <c r="P13469"/>
      <c r="AA13469"/>
    </row>
    <row r="13470" spans="16:27" x14ac:dyDescent="0.3">
      <c r="P13470"/>
      <c r="AA13470"/>
    </row>
    <row r="13471" spans="16:27" x14ac:dyDescent="0.3">
      <c r="P13471"/>
      <c r="AA13471"/>
    </row>
    <row r="13472" spans="16:27" x14ac:dyDescent="0.3">
      <c r="P13472"/>
      <c r="AA13472"/>
    </row>
    <row r="13473" spans="16:27" x14ac:dyDescent="0.3">
      <c r="P13473"/>
      <c r="AA13473"/>
    </row>
    <row r="13474" spans="16:27" x14ac:dyDescent="0.3">
      <c r="P13474"/>
      <c r="AA13474"/>
    </row>
    <row r="13475" spans="16:27" x14ac:dyDescent="0.3">
      <c r="P13475"/>
      <c r="AA13475"/>
    </row>
    <row r="13476" spans="16:27" x14ac:dyDescent="0.3">
      <c r="P13476"/>
      <c r="AA13476"/>
    </row>
    <row r="13477" spans="16:27" x14ac:dyDescent="0.3">
      <c r="P13477"/>
      <c r="AA13477"/>
    </row>
    <row r="13478" spans="16:27" x14ac:dyDescent="0.3">
      <c r="P13478"/>
      <c r="AA13478"/>
    </row>
    <row r="13479" spans="16:27" x14ac:dyDescent="0.3">
      <c r="P13479"/>
      <c r="AA13479"/>
    </row>
    <row r="13480" spans="16:27" x14ac:dyDescent="0.3">
      <c r="P13480"/>
      <c r="AA13480"/>
    </row>
    <row r="13481" spans="16:27" x14ac:dyDescent="0.3">
      <c r="P13481"/>
      <c r="AA13481"/>
    </row>
    <row r="13482" spans="16:27" x14ac:dyDescent="0.3">
      <c r="P13482"/>
      <c r="AA13482"/>
    </row>
    <row r="13483" spans="16:27" x14ac:dyDescent="0.3">
      <c r="P13483"/>
      <c r="AA13483"/>
    </row>
    <row r="13484" spans="16:27" x14ac:dyDescent="0.3">
      <c r="P13484"/>
      <c r="AA13484"/>
    </row>
    <row r="13485" spans="16:27" x14ac:dyDescent="0.3">
      <c r="P13485"/>
      <c r="AA13485"/>
    </row>
    <row r="13486" spans="16:27" x14ac:dyDescent="0.3">
      <c r="P13486"/>
      <c r="AA13486"/>
    </row>
    <row r="13487" spans="16:27" x14ac:dyDescent="0.3">
      <c r="P13487"/>
      <c r="AA13487"/>
    </row>
    <row r="13488" spans="16:27" x14ac:dyDescent="0.3">
      <c r="P13488"/>
      <c r="AA13488"/>
    </row>
    <row r="13489" spans="16:27" x14ac:dyDescent="0.3">
      <c r="P13489"/>
      <c r="AA13489"/>
    </row>
    <row r="13490" spans="16:27" x14ac:dyDescent="0.3">
      <c r="P13490"/>
      <c r="AA13490"/>
    </row>
    <row r="13491" spans="16:27" x14ac:dyDescent="0.3">
      <c r="P13491"/>
      <c r="AA13491"/>
    </row>
    <row r="13492" spans="16:27" x14ac:dyDescent="0.3">
      <c r="P13492"/>
      <c r="AA13492"/>
    </row>
    <row r="13493" spans="16:27" x14ac:dyDescent="0.3">
      <c r="P13493"/>
      <c r="AA13493"/>
    </row>
    <row r="13494" spans="16:27" x14ac:dyDescent="0.3">
      <c r="P13494"/>
      <c r="AA13494"/>
    </row>
    <row r="13495" spans="16:27" x14ac:dyDescent="0.3">
      <c r="P13495"/>
      <c r="AA13495"/>
    </row>
    <row r="13496" spans="16:27" x14ac:dyDescent="0.3">
      <c r="P13496"/>
      <c r="AA13496"/>
    </row>
    <row r="13497" spans="16:27" x14ac:dyDescent="0.3">
      <c r="P13497"/>
      <c r="AA13497"/>
    </row>
    <row r="13498" spans="16:27" x14ac:dyDescent="0.3">
      <c r="P13498"/>
      <c r="AA13498"/>
    </row>
    <row r="13499" spans="16:27" x14ac:dyDescent="0.3">
      <c r="P13499"/>
      <c r="AA13499"/>
    </row>
    <row r="13500" spans="16:27" x14ac:dyDescent="0.3">
      <c r="P13500"/>
      <c r="AA13500"/>
    </row>
    <row r="13501" spans="16:27" x14ac:dyDescent="0.3">
      <c r="P13501"/>
      <c r="AA13501"/>
    </row>
    <row r="13502" spans="16:27" x14ac:dyDescent="0.3">
      <c r="P13502"/>
      <c r="AA13502"/>
    </row>
    <row r="13503" spans="16:27" x14ac:dyDescent="0.3">
      <c r="P13503"/>
      <c r="AA13503"/>
    </row>
    <row r="13504" spans="16:27" x14ac:dyDescent="0.3">
      <c r="P13504"/>
      <c r="AA13504"/>
    </row>
    <row r="13505" spans="16:27" x14ac:dyDescent="0.3">
      <c r="P13505"/>
      <c r="AA13505"/>
    </row>
    <row r="13506" spans="16:27" x14ac:dyDescent="0.3">
      <c r="P13506"/>
      <c r="AA13506"/>
    </row>
    <row r="13507" spans="16:27" x14ac:dyDescent="0.3">
      <c r="P13507"/>
      <c r="AA13507"/>
    </row>
    <row r="13508" spans="16:27" x14ac:dyDescent="0.3">
      <c r="P13508"/>
      <c r="AA13508"/>
    </row>
    <row r="13509" spans="16:27" x14ac:dyDescent="0.3">
      <c r="P13509"/>
      <c r="AA13509"/>
    </row>
    <row r="13510" spans="16:27" x14ac:dyDescent="0.3">
      <c r="P13510"/>
      <c r="AA13510"/>
    </row>
    <row r="13511" spans="16:27" x14ac:dyDescent="0.3">
      <c r="P13511"/>
      <c r="AA13511"/>
    </row>
    <row r="13512" spans="16:27" x14ac:dyDescent="0.3">
      <c r="P13512"/>
      <c r="AA13512"/>
    </row>
    <row r="13513" spans="16:27" x14ac:dyDescent="0.3">
      <c r="P13513"/>
      <c r="AA13513"/>
    </row>
    <row r="13514" spans="16:27" x14ac:dyDescent="0.3">
      <c r="P13514"/>
      <c r="AA13514"/>
    </row>
    <row r="13515" spans="16:27" x14ac:dyDescent="0.3">
      <c r="P13515"/>
      <c r="AA13515"/>
    </row>
    <row r="13516" spans="16:27" x14ac:dyDescent="0.3">
      <c r="P13516"/>
      <c r="AA13516"/>
    </row>
    <row r="13517" spans="16:27" x14ac:dyDescent="0.3">
      <c r="P13517"/>
      <c r="AA13517"/>
    </row>
    <row r="13518" spans="16:27" x14ac:dyDescent="0.3">
      <c r="P13518"/>
      <c r="AA13518"/>
    </row>
    <row r="13519" spans="16:27" x14ac:dyDescent="0.3">
      <c r="P13519"/>
      <c r="AA13519"/>
    </row>
    <row r="13520" spans="16:27" x14ac:dyDescent="0.3">
      <c r="P13520"/>
      <c r="AA13520"/>
    </row>
    <row r="13521" spans="16:27" x14ac:dyDescent="0.3">
      <c r="P13521"/>
      <c r="AA13521"/>
    </row>
    <row r="13522" spans="16:27" x14ac:dyDescent="0.3">
      <c r="P13522"/>
      <c r="AA13522"/>
    </row>
    <row r="13523" spans="16:27" x14ac:dyDescent="0.3">
      <c r="P13523"/>
      <c r="AA13523"/>
    </row>
    <row r="13524" spans="16:27" x14ac:dyDescent="0.3">
      <c r="P13524"/>
      <c r="AA13524"/>
    </row>
    <row r="13525" spans="16:27" x14ac:dyDescent="0.3">
      <c r="P13525"/>
      <c r="AA13525"/>
    </row>
    <row r="13526" spans="16:27" x14ac:dyDescent="0.3">
      <c r="P13526"/>
      <c r="AA13526"/>
    </row>
    <row r="13527" spans="16:27" x14ac:dyDescent="0.3">
      <c r="P13527"/>
      <c r="AA13527"/>
    </row>
    <row r="13528" spans="16:27" x14ac:dyDescent="0.3">
      <c r="P13528"/>
      <c r="AA13528"/>
    </row>
    <row r="13529" spans="16:27" x14ac:dyDescent="0.3">
      <c r="P13529"/>
      <c r="AA13529"/>
    </row>
    <row r="13530" spans="16:27" x14ac:dyDescent="0.3">
      <c r="P13530"/>
      <c r="AA13530"/>
    </row>
    <row r="13531" spans="16:27" x14ac:dyDescent="0.3">
      <c r="P13531"/>
      <c r="AA13531"/>
    </row>
    <row r="13532" spans="16:27" x14ac:dyDescent="0.3">
      <c r="P13532"/>
      <c r="AA13532"/>
    </row>
    <row r="13533" spans="16:27" x14ac:dyDescent="0.3">
      <c r="P13533"/>
      <c r="AA13533"/>
    </row>
    <row r="13534" spans="16:27" x14ac:dyDescent="0.3">
      <c r="P13534"/>
      <c r="AA13534"/>
    </row>
    <row r="13535" spans="16:27" x14ac:dyDescent="0.3">
      <c r="P13535"/>
      <c r="AA13535"/>
    </row>
    <row r="13536" spans="16:27" x14ac:dyDescent="0.3">
      <c r="P13536"/>
      <c r="AA13536"/>
    </row>
    <row r="13537" spans="16:27" x14ac:dyDescent="0.3">
      <c r="P13537"/>
      <c r="AA13537"/>
    </row>
    <row r="13538" spans="16:27" x14ac:dyDescent="0.3">
      <c r="P13538"/>
      <c r="AA13538"/>
    </row>
    <row r="13539" spans="16:27" x14ac:dyDescent="0.3">
      <c r="P13539"/>
      <c r="AA13539"/>
    </row>
    <row r="13540" spans="16:27" x14ac:dyDescent="0.3">
      <c r="P13540"/>
      <c r="AA13540"/>
    </row>
    <row r="13541" spans="16:27" x14ac:dyDescent="0.3">
      <c r="P13541"/>
      <c r="AA13541"/>
    </row>
    <row r="13542" spans="16:27" x14ac:dyDescent="0.3">
      <c r="P13542"/>
      <c r="AA13542"/>
    </row>
    <row r="13543" spans="16:27" x14ac:dyDescent="0.3">
      <c r="P13543"/>
      <c r="AA13543"/>
    </row>
    <row r="13544" spans="16:27" x14ac:dyDescent="0.3">
      <c r="P13544"/>
      <c r="AA13544"/>
    </row>
    <row r="13545" spans="16:27" x14ac:dyDescent="0.3">
      <c r="P13545"/>
      <c r="AA13545"/>
    </row>
    <row r="13546" spans="16:27" x14ac:dyDescent="0.3">
      <c r="P13546"/>
      <c r="AA13546"/>
    </row>
    <row r="13547" spans="16:27" x14ac:dyDescent="0.3">
      <c r="P13547"/>
      <c r="AA13547"/>
    </row>
    <row r="13548" spans="16:27" x14ac:dyDescent="0.3">
      <c r="P13548"/>
      <c r="AA13548"/>
    </row>
    <row r="13549" spans="16:27" x14ac:dyDescent="0.3">
      <c r="P13549"/>
      <c r="AA13549"/>
    </row>
    <row r="13550" spans="16:27" x14ac:dyDescent="0.3">
      <c r="P13550"/>
      <c r="AA13550"/>
    </row>
    <row r="13551" spans="16:27" x14ac:dyDescent="0.3">
      <c r="P13551"/>
      <c r="AA13551"/>
    </row>
    <row r="13552" spans="16:27" x14ac:dyDescent="0.3">
      <c r="P13552"/>
      <c r="AA13552"/>
    </row>
    <row r="13553" spans="16:27" x14ac:dyDescent="0.3">
      <c r="P13553"/>
      <c r="AA13553"/>
    </row>
    <row r="13554" spans="16:27" x14ac:dyDescent="0.3">
      <c r="P13554"/>
      <c r="AA13554"/>
    </row>
    <row r="13555" spans="16:27" x14ac:dyDescent="0.3">
      <c r="P13555"/>
      <c r="AA13555"/>
    </row>
    <row r="13556" spans="16:27" x14ac:dyDescent="0.3">
      <c r="P13556"/>
      <c r="AA13556"/>
    </row>
    <row r="13557" spans="16:27" x14ac:dyDescent="0.3">
      <c r="P13557"/>
      <c r="AA13557"/>
    </row>
    <row r="13558" spans="16:27" x14ac:dyDescent="0.3">
      <c r="P13558"/>
      <c r="AA13558"/>
    </row>
    <row r="13559" spans="16:27" x14ac:dyDescent="0.3">
      <c r="P13559"/>
      <c r="AA13559"/>
    </row>
    <row r="13560" spans="16:27" x14ac:dyDescent="0.3">
      <c r="P13560"/>
      <c r="AA13560"/>
    </row>
    <row r="13561" spans="16:27" x14ac:dyDescent="0.3">
      <c r="P13561"/>
      <c r="AA13561"/>
    </row>
    <row r="13562" spans="16:27" x14ac:dyDescent="0.3">
      <c r="P13562"/>
      <c r="AA13562"/>
    </row>
    <row r="13563" spans="16:27" x14ac:dyDescent="0.3">
      <c r="P13563"/>
      <c r="AA13563"/>
    </row>
    <row r="13564" spans="16:27" x14ac:dyDescent="0.3">
      <c r="P13564"/>
      <c r="AA13564"/>
    </row>
    <row r="13565" spans="16:27" x14ac:dyDescent="0.3">
      <c r="P13565"/>
      <c r="AA13565"/>
    </row>
    <row r="13566" spans="16:27" x14ac:dyDescent="0.3">
      <c r="P13566"/>
      <c r="AA13566"/>
    </row>
    <row r="13567" spans="16:27" x14ac:dyDescent="0.3">
      <c r="P13567"/>
      <c r="AA13567"/>
    </row>
    <row r="13568" spans="16:27" x14ac:dyDescent="0.3">
      <c r="P13568"/>
      <c r="AA13568"/>
    </row>
    <row r="13569" spans="16:27" x14ac:dyDescent="0.3">
      <c r="P13569"/>
      <c r="AA13569"/>
    </row>
    <row r="13570" spans="16:27" x14ac:dyDescent="0.3">
      <c r="P13570"/>
      <c r="AA13570"/>
    </row>
    <row r="13571" spans="16:27" x14ac:dyDescent="0.3">
      <c r="P13571"/>
      <c r="AA13571"/>
    </row>
    <row r="13572" spans="16:27" x14ac:dyDescent="0.3">
      <c r="P13572"/>
      <c r="AA13572"/>
    </row>
    <row r="13573" spans="16:27" x14ac:dyDescent="0.3">
      <c r="P13573"/>
      <c r="AA13573"/>
    </row>
    <row r="13574" spans="16:27" x14ac:dyDescent="0.3">
      <c r="P13574"/>
      <c r="AA13574"/>
    </row>
    <row r="13575" spans="16:27" x14ac:dyDescent="0.3">
      <c r="P13575"/>
      <c r="AA13575"/>
    </row>
    <row r="13576" spans="16:27" x14ac:dyDescent="0.3">
      <c r="P13576"/>
      <c r="AA13576"/>
    </row>
    <row r="13577" spans="16:27" x14ac:dyDescent="0.3">
      <c r="P13577"/>
      <c r="AA13577"/>
    </row>
    <row r="13578" spans="16:27" x14ac:dyDescent="0.3">
      <c r="P13578"/>
      <c r="AA13578"/>
    </row>
    <row r="13579" spans="16:27" x14ac:dyDescent="0.3">
      <c r="P13579"/>
      <c r="AA13579"/>
    </row>
    <row r="13580" spans="16:27" x14ac:dyDescent="0.3">
      <c r="P13580"/>
      <c r="AA13580"/>
    </row>
    <row r="13581" spans="16:27" x14ac:dyDescent="0.3">
      <c r="P13581"/>
      <c r="AA13581"/>
    </row>
    <row r="13582" spans="16:27" x14ac:dyDescent="0.3">
      <c r="P13582"/>
      <c r="AA13582"/>
    </row>
    <row r="13583" spans="16:27" x14ac:dyDescent="0.3">
      <c r="P13583"/>
      <c r="AA13583"/>
    </row>
    <row r="13584" spans="16:27" x14ac:dyDescent="0.3">
      <c r="P13584"/>
      <c r="AA13584"/>
    </row>
    <row r="13585" spans="16:27" x14ac:dyDescent="0.3">
      <c r="P13585"/>
      <c r="AA13585"/>
    </row>
    <row r="13586" spans="16:27" x14ac:dyDescent="0.3">
      <c r="P13586"/>
      <c r="AA13586"/>
    </row>
    <row r="13587" spans="16:27" x14ac:dyDescent="0.3">
      <c r="P13587"/>
      <c r="AA13587"/>
    </row>
    <row r="13588" spans="16:27" x14ac:dyDescent="0.3">
      <c r="P13588"/>
      <c r="AA13588"/>
    </row>
    <row r="13589" spans="16:27" x14ac:dyDescent="0.3">
      <c r="P13589"/>
      <c r="AA13589"/>
    </row>
    <row r="13590" spans="16:27" x14ac:dyDescent="0.3">
      <c r="P13590"/>
      <c r="AA13590"/>
    </row>
    <row r="13591" spans="16:27" x14ac:dyDescent="0.3">
      <c r="P13591"/>
      <c r="AA13591"/>
    </row>
    <row r="13592" spans="16:27" x14ac:dyDescent="0.3">
      <c r="P13592"/>
      <c r="AA13592"/>
    </row>
    <row r="13593" spans="16:27" x14ac:dyDescent="0.3">
      <c r="P13593"/>
      <c r="AA13593"/>
    </row>
    <row r="13594" spans="16:27" x14ac:dyDescent="0.3">
      <c r="P13594"/>
      <c r="AA13594"/>
    </row>
    <row r="13595" spans="16:27" x14ac:dyDescent="0.3">
      <c r="P13595"/>
      <c r="AA13595"/>
    </row>
    <row r="13596" spans="16:27" x14ac:dyDescent="0.3">
      <c r="P13596"/>
      <c r="AA13596"/>
    </row>
    <row r="13597" spans="16:27" x14ac:dyDescent="0.3">
      <c r="P13597"/>
      <c r="AA13597"/>
    </row>
    <row r="13598" spans="16:27" x14ac:dyDescent="0.3">
      <c r="P13598"/>
      <c r="AA13598"/>
    </row>
    <row r="13599" spans="16:27" x14ac:dyDescent="0.3">
      <c r="P13599"/>
      <c r="AA13599"/>
    </row>
    <row r="13600" spans="16:27" x14ac:dyDescent="0.3">
      <c r="P13600"/>
      <c r="AA13600"/>
    </row>
    <row r="13601" spans="16:27" x14ac:dyDescent="0.3">
      <c r="P13601"/>
      <c r="AA13601"/>
    </row>
    <row r="13602" spans="16:27" x14ac:dyDescent="0.3">
      <c r="P13602"/>
      <c r="AA13602"/>
    </row>
    <row r="13603" spans="16:27" x14ac:dyDescent="0.3">
      <c r="P13603"/>
      <c r="AA13603"/>
    </row>
    <row r="13604" spans="16:27" x14ac:dyDescent="0.3">
      <c r="P13604"/>
      <c r="AA13604"/>
    </row>
    <row r="13605" spans="16:27" x14ac:dyDescent="0.3">
      <c r="P13605"/>
      <c r="AA13605"/>
    </row>
    <row r="13606" spans="16:27" x14ac:dyDescent="0.3">
      <c r="P13606"/>
      <c r="AA13606"/>
    </row>
    <row r="13607" spans="16:27" x14ac:dyDescent="0.3">
      <c r="P13607"/>
      <c r="AA13607"/>
    </row>
    <row r="13608" spans="16:27" x14ac:dyDescent="0.3">
      <c r="P13608"/>
      <c r="AA13608"/>
    </row>
    <row r="13609" spans="16:27" x14ac:dyDescent="0.3">
      <c r="P13609"/>
      <c r="AA13609"/>
    </row>
    <row r="13610" spans="16:27" x14ac:dyDescent="0.3">
      <c r="P13610"/>
      <c r="AA13610"/>
    </row>
    <row r="13611" spans="16:27" x14ac:dyDescent="0.3">
      <c r="P13611"/>
      <c r="AA13611"/>
    </row>
    <row r="13612" spans="16:27" x14ac:dyDescent="0.3">
      <c r="P13612"/>
      <c r="AA13612"/>
    </row>
    <row r="13613" spans="16:27" x14ac:dyDescent="0.3">
      <c r="P13613"/>
      <c r="AA13613"/>
    </row>
    <row r="13614" spans="16:27" x14ac:dyDescent="0.3">
      <c r="P13614"/>
      <c r="AA13614"/>
    </row>
    <row r="13615" spans="16:27" x14ac:dyDescent="0.3">
      <c r="P13615"/>
      <c r="AA13615"/>
    </row>
    <row r="13616" spans="16:27" x14ac:dyDescent="0.3">
      <c r="P13616"/>
      <c r="AA13616"/>
    </row>
    <row r="13617" spans="16:27" x14ac:dyDescent="0.3">
      <c r="P13617"/>
      <c r="AA13617"/>
    </row>
    <row r="13618" spans="16:27" x14ac:dyDescent="0.3">
      <c r="P13618"/>
      <c r="AA13618"/>
    </row>
    <row r="13619" spans="16:27" x14ac:dyDescent="0.3">
      <c r="P13619"/>
      <c r="AA13619"/>
    </row>
    <row r="13620" spans="16:27" x14ac:dyDescent="0.3">
      <c r="P13620"/>
      <c r="AA13620"/>
    </row>
    <row r="13621" spans="16:27" x14ac:dyDescent="0.3">
      <c r="P13621"/>
      <c r="AA13621"/>
    </row>
    <row r="13622" spans="16:27" x14ac:dyDescent="0.3">
      <c r="P13622"/>
      <c r="AA13622"/>
    </row>
    <row r="13623" spans="16:27" x14ac:dyDescent="0.3">
      <c r="P13623"/>
      <c r="AA13623"/>
    </row>
    <row r="13624" spans="16:27" x14ac:dyDescent="0.3">
      <c r="P13624"/>
      <c r="AA13624"/>
    </row>
    <row r="13625" spans="16:27" x14ac:dyDescent="0.3">
      <c r="P13625"/>
      <c r="AA13625"/>
    </row>
    <row r="13626" spans="16:27" x14ac:dyDescent="0.3">
      <c r="P13626"/>
      <c r="AA13626"/>
    </row>
    <row r="13627" spans="16:27" x14ac:dyDescent="0.3">
      <c r="P13627"/>
      <c r="AA13627"/>
    </row>
    <row r="13628" spans="16:27" x14ac:dyDescent="0.3">
      <c r="P13628"/>
      <c r="AA13628"/>
    </row>
    <row r="13629" spans="16:27" x14ac:dyDescent="0.3">
      <c r="P13629"/>
      <c r="AA13629"/>
    </row>
    <row r="13630" spans="16:27" x14ac:dyDescent="0.3">
      <c r="P13630"/>
      <c r="AA13630"/>
    </row>
    <row r="13631" spans="16:27" x14ac:dyDescent="0.3">
      <c r="P13631"/>
      <c r="AA13631"/>
    </row>
    <row r="13632" spans="16:27" x14ac:dyDescent="0.3">
      <c r="P13632"/>
      <c r="AA13632"/>
    </row>
    <row r="13633" spans="16:27" x14ac:dyDescent="0.3">
      <c r="P13633"/>
      <c r="AA13633"/>
    </row>
    <row r="13634" spans="16:27" x14ac:dyDescent="0.3">
      <c r="P13634"/>
      <c r="AA13634"/>
    </row>
    <row r="13635" spans="16:27" x14ac:dyDescent="0.3">
      <c r="P13635"/>
      <c r="AA13635"/>
    </row>
    <row r="13636" spans="16:27" x14ac:dyDescent="0.3">
      <c r="P13636"/>
      <c r="AA13636"/>
    </row>
    <row r="13637" spans="16:27" x14ac:dyDescent="0.3">
      <c r="P13637"/>
      <c r="AA13637"/>
    </row>
    <row r="13638" spans="16:27" x14ac:dyDescent="0.3">
      <c r="P13638"/>
      <c r="AA13638"/>
    </row>
    <row r="13639" spans="16:27" x14ac:dyDescent="0.3">
      <c r="P13639"/>
      <c r="AA13639"/>
    </row>
    <row r="13640" spans="16:27" x14ac:dyDescent="0.3">
      <c r="P13640"/>
      <c r="AA13640"/>
    </row>
    <row r="13641" spans="16:27" x14ac:dyDescent="0.3">
      <c r="P13641"/>
      <c r="AA13641"/>
    </row>
    <row r="13642" spans="16:27" x14ac:dyDescent="0.3">
      <c r="P13642"/>
      <c r="AA13642"/>
    </row>
    <row r="13643" spans="16:27" x14ac:dyDescent="0.3">
      <c r="P13643"/>
      <c r="AA13643"/>
    </row>
    <row r="13644" spans="16:27" x14ac:dyDescent="0.3">
      <c r="P13644"/>
      <c r="AA13644"/>
    </row>
    <row r="13645" spans="16:27" x14ac:dyDescent="0.3">
      <c r="P13645"/>
      <c r="AA13645"/>
    </row>
    <row r="13646" spans="16:27" x14ac:dyDescent="0.3">
      <c r="P13646"/>
      <c r="AA13646"/>
    </row>
    <row r="13647" spans="16:27" x14ac:dyDescent="0.3">
      <c r="P13647"/>
      <c r="AA13647"/>
    </row>
    <row r="13648" spans="16:27" x14ac:dyDescent="0.3">
      <c r="P13648"/>
      <c r="AA13648"/>
    </row>
    <row r="13649" spans="16:27" x14ac:dyDescent="0.3">
      <c r="P13649"/>
      <c r="AA13649"/>
    </row>
    <row r="13650" spans="16:27" x14ac:dyDescent="0.3">
      <c r="P13650"/>
      <c r="AA13650"/>
    </row>
    <row r="13651" spans="16:27" x14ac:dyDescent="0.3">
      <c r="P13651"/>
      <c r="AA13651"/>
    </row>
    <row r="13652" spans="16:27" x14ac:dyDescent="0.3">
      <c r="P13652"/>
      <c r="AA13652"/>
    </row>
    <row r="13653" spans="16:27" x14ac:dyDescent="0.3">
      <c r="P13653"/>
      <c r="AA13653"/>
    </row>
    <row r="13654" spans="16:27" x14ac:dyDescent="0.3">
      <c r="P13654"/>
      <c r="AA13654"/>
    </row>
    <row r="13655" spans="16:27" x14ac:dyDescent="0.3">
      <c r="P13655"/>
      <c r="AA13655"/>
    </row>
    <row r="13656" spans="16:27" x14ac:dyDescent="0.3">
      <c r="P13656"/>
      <c r="AA13656"/>
    </row>
    <row r="13657" spans="16:27" x14ac:dyDescent="0.3">
      <c r="P13657"/>
      <c r="AA13657"/>
    </row>
    <row r="13658" spans="16:27" x14ac:dyDescent="0.3">
      <c r="P13658"/>
      <c r="AA13658"/>
    </row>
    <row r="13659" spans="16:27" x14ac:dyDescent="0.3">
      <c r="P13659"/>
      <c r="AA13659"/>
    </row>
    <row r="13660" spans="16:27" x14ac:dyDescent="0.3">
      <c r="P13660"/>
      <c r="AA13660"/>
    </row>
    <row r="13661" spans="16:27" x14ac:dyDescent="0.3">
      <c r="P13661"/>
      <c r="AA13661"/>
    </row>
    <row r="13662" spans="16:27" x14ac:dyDescent="0.3">
      <c r="P13662"/>
      <c r="AA13662"/>
    </row>
    <row r="13663" spans="16:27" x14ac:dyDescent="0.3">
      <c r="P13663"/>
      <c r="AA13663"/>
    </row>
    <row r="13664" spans="16:27" x14ac:dyDescent="0.3">
      <c r="P13664"/>
      <c r="AA13664"/>
    </row>
    <row r="13665" spans="16:27" x14ac:dyDescent="0.3">
      <c r="P13665"/>
      <c r="AA13665"/>
    </row>
    <row r="13666" spans="16:27" x14ac:dyDescent="0.3">
      <c r="P13666"/>
      <c r="AA13666"/>
    </row>
    <row r="13667" spans="16:27" x14ac:dyDescent="0.3">
      <c r="P13667"/>
      <c r="AA13667"/>
    </row>
    <row r="13668" spans="16:27" x14ac:dyDescent="0.3">
      <c r="P13668"/>
      <c r="AA13668"/>
    </row>
    <row r="13669" spans="16:27" x14ac:dyDescent="0.3">
      <c r="P13669"/>
      <c r="AA13669"/>
    </row>
    <row r="13670" spans="16:27" x14ac:dyDescent="0.3">
      <c r="P13670"/>
      <c r="AA13670"/>
    </row>
    <row r="13671" spans="16:27" x14ac:dyDescent="0.3">
      <c r="P13671"/>
      <c r="AA13671"/>
    </row>
    <row r="13672" spans="16:27" x14ac:dyDescent="0.3">
      <c r="P13672"/>
      <c r="AA13672"/>
    </row>
    <row r="13673" spans="16:27" x14ac:dyDescent="0.3">
      <c r="P13673"/>
      <c r="AA13673"/>
    </row>
    <row r="13674" spans="16:27" x14ac:dyDescent="0.3">
      <c r="P13674"/>
      <c r="AA13674"/>
    </row>
    <row r="13675" spans="16:27" x14ac:dyDescent="0.3">
      <c r="P13675"/>
      <c r="AA13675"/>
    </row>
    <row r="13676" spans="16:27" x14ac:dyDescent="0.3">
      <c r="P13676"/>
      <c r="AA13676"/>
    </row>
    <row r="13677" spans="16:27" x14ac:dyDescent="0.3">
      <c r="P13677"/>
      <c r="AA13677"/>
    </row>
    <row r="13678" spans="16:27" x14ac:dyDescent="0.3">
      <c r="P13678"/>
      <c r="AA13678"/>
    </row>
    <row r="13679" spans="16:27" x14ac:dyDescent="0.3">
      <c r="P13679"/>
      <c r="AA13679"/>
    </row>
    <row r="13680" spans="16:27" x14ac:dyDescent="0.3">
      <c r="P13680"/>
      <c r="AA13680"/>
    </row>
    <row r="13681" spans="16:27" x14ac:dyDescent="0.3">
      <c r="P13681"/>
      <c r="AA13681"/>
    </row>
    <row r="13682" spans="16:27" x14ac:dyDescent="0.3">
      <c r="P13682"/>
      <c r="AA13682"/>
    </row>
    <row r="13683" spans="16:27" x14ac:dyDescent="0.3">
      <c r="P13683"/>
      <c r="AA13683"/>
    </row>
    <row r="13684" spans="16:27" x14ac:dyDescent="0.3">
      <c r="P13684"/>
      <c r="AA13684"/>
    </row>
    <row r="13685" spans="16:27" x14ac:dyDescent="0.3">
      <c r="P13685"/>
      <c r="AA13685"/>
    </row>
    <row r="13686" spans="16:27" x14ac:dyDescent="0.3">
      <c r="P13686"/>
      <c r="AA13686"/>
    </row>
    <row r="13687" spans="16:27" x14ac:dyDescent="0.3">
      <c r="P13687"/>
      <c r="AA13687"/>
    </row>
    <row r="13688" spans="16:27" x14ac:dyDescent="0.3">
      <c r="P13688"/>
      <c r="AA13688"/>
    </row>
    <row r="13689" spans="16:27" x14ac:dyDescent="0.3">
      <c r="P13689"/>
      <c r="AA13689"/>
    </row>
    <row r="13690" spans="16:27" x14ac:dyDescent="0.3">
      <c r="P13690"/>
      <c r="AA13690"/>
    </row>
    <row r="13691" spans="16:27" x14ac:dyDescent="0.3">
      <c r="P13691"/>
      <c r="AA13691"/>
    </row>
    <row r="13692" spans="16:27" x14ac:dyDescent="0.3">
      <c r="P13692"/>
      <c r="AA13692"/>
    </row>
    <row r="13693" spans="16:27" x14ac:dyDescent="0.3">
      <c r="P13693"/>
      <c r="AA13693"/>
    </row>
    <row r="13694" spans="16:27" x14ac:dyDescent="0.3">
      <c r="P13694"/>
      <c r="AA13694"/>
    </row>
    <row r="13695" spans="16:27" x14ac:dyDescent="0.3">
      <c r="P13695"/>
      <c r="AA13695"/>
    </row>
    <row r="13696" spans="16:27" x14ac:dyDescent="0.3">
      <c r="P13696"/>
      <c r="AA13696"/>
    </row>
    <row r="13697" spans="16:27" x14ac:dyDescent="0.3">
      <c r="P13697"/>
      <c r="AA13697"/>
    </row>
    <row r="13698" spans="16:27" x14ac:dyDescent="0.3">
      <c r="P13698"/>
      <c r="AA13698"/>
    </row>
    <row r="13699" spans="16:27" x14ac:dyDescent="0.3">
      <c r="P13699"/>
      <c r="AA13699"/>
    </row>
    <row r="13700" spans="16:27" x14ac:dyDescent="0.3">
      <c r="P13700"/>
      <c r="AA13700"/>
    </row>
    <row r="13701" spans="16:27" x14ac:dyDescent="0.3">
      <c r="P13701"/>
      <c r="AA13701"/>
    </row>
    <row r="13702" spans="16:27" x14ac:dyDescent="0.3">
      <c r="P13702"/>
      <c r="AA13702"/>
    </row>
    <row r="13703" spans="16:27" x14ac:dyDescent="0.3">
      <c r="P13703"/>
      <c r="AA13703"/>
    </row>
    <row r="13704" spans="16:27" x14ac:dyDescent="0.3">
      <c r="P13704"/>
      <c r="AA13704"/>
    </row>
    <row r="13705" spans="16:27" x14ac:dyDescent="0.3">
      <c r="P13705"/>
      <c r="AA13705"/>
    </row>
    <row r="13706" spans="16:27" x14ac:dyDescent="0.3">
      <c r="P13706"/>
      <c r="AA13706"/>
    </row>
    <row r="13707" spans="16:27" x14ac:dyDescent="0.3">
      <c r="P13707"/>
      <c r="AA13707"/>
    </row>
    <row r="13708" spans="16:27" x14ac:dyDescent="0.3">
      <c r="P13708"/>
      <c r="AA13708"/>
    </row>
    <row r="13709" spans="16:27" x14ac:dyDescent="0.3">
      <c r="P13709"/>
      <c r="AA13709"/>
    </row>
    <row r="13710" spans="16:27" x14ac:dyDescent="0.3">
      <c r="P13710"/>
      <c r="AA13710"/>
    </row>
    <row r="13711" spans="16:27" x14ac:dyDescent="0.3">
      <c r="P13711"/>
      <c r="AA13711"/>
    </row>
    <row r="13712" spans="16:27" x14ac:dyDescent="0.3">
      <c r="P13712"/>
      <c r="AA13712"/>
    </row>
    <row r="13713" spans="16:27" x14ac:dyDescent="0.3">
      <c r="P13713"/>
      <c r="AA13713"/>
    </row>
    <row r="13714" spans="16:27" x14ac:dyDescent="0.3">
      <c r="P13714"/>
      <c r="AA13714"/>
    </row>
    <row r="13715" spans="16:27" x14ac:dyDescent="0.3">
      <c r="P13715"/>
      <c r="AA13715"/>
    </row>
    <row r="13716" spans="16:27" x14ac:dyDescent="0.3">
      <c r="P13716"/>
      <c r="AA13716"/>
    </row>
    <row r="13717" spans="16:27" x14ac:dyDescent="0.3">
      <c r="P13717"/>
      <c r="AA13717"/>
    </row>
    <row r="13718" spans="16:27" x14ac:dyDescent="0.3">
      <c r="P13718"/>
      <c r="AA13718"/>
    </row>
    <row r="13719" spans="16:27" x14ac:dyDescent="0.3">
      <c r="P13719"/>
      <c r="AA13719"/>
    </row>
    <row r="13720" spans="16:27" x14ac:dyDescent="0.3">
      <c r="P13720"/>
      <c r="AA13720"/>
    </row>
    <row r="13721" spans="16:27" x14ac:dyDescent="0.3">
      <c r="P13721"/>
      <c r="AA13721"/>
    </row>
    <row r="13722" spans="16:27" x14ac:dyDescent="0.3">
      <c r="P13722"/>
      <c r="AA13722"/>
    </row>
    <row r="13723" spans="16:27" x14ac:dyDescent="0.3">
      <c r="P13723"/>
      <c r="AA13723"/>
    </row>
    <row r="13724" spans="16:27" x14ac:dyDescent="0.3">
      <c r="P13724"/>
      <c r="AA13724"/>
    </row>
    <row r="13725" spans="16:27" x14ac:dyDescent="0.3">
      <c r="P13725"/>
      <c r="AA13725"/>
    </row>
    <row r="13726" spans="16:27" x14ac:dyDescent="0.3">
      <c r="P13726"/>
      <c r="AA13726"/>
    </row>
    <row r="13727" spans="16:27" x14ac:dyDescent="0.3">
      <c r="P13727"/>
      <c r="AA13727"/>
    </row>
    <row r="13728" spans="16:27" x14ac:dyDescent="0.3">
      <c r="P13728"/>
      <c r="AA13728"/>
    </row>
    <row r="13729" spans="16:27" x14ac:dyDescent="0.3">
      <c r="P13729"/>
      <c r="AA13729"/>
    </row>
    <row r="13730" spans="16:27" x14ac:dyDescent="0.3">
      <c r="P13730"/>
      <c r="AA13730"/>
    </row>
    <row r="13731" spans="16:27" x14ac:dyDescent="0.3">
      <c r="P13731"/>
      <c r="AA13731"/>
    </row>
    <row r="13732" spans="16:27" x14ac:dyDescent="0.3">
      <c r="P13732"/>
      <c r="AA13732"/>
    </row>
    <row r="13733" spans="16:27" x14ac:dyDescent="0.3">
      <c r="P13733"/>
      <c r="AA13733"/>
    </row>
    <row r="13734" spans="16:27" x14ac:dyDescent="0.3">
      <c r="P13734"/>
      <c r="AA13734"/>
    </row>
    <row r="13735" spans="16:27" x14ac:dyDescent="0.3">
      <c r="P13735"/>
      <c r="AA13735"/>
    </row>
    <row r="13736" spans="16:27" x14ac:dyDescent="0.3">
      <c r="P13736"/>
      <c r="AA13736"/>
    </row>
    <row r="13737" spans="16:27" x14ac:dyDescent="0.3">
      <c r="P13737"/>
      <c r="AA13737"/>
    </row>
    <row r="13738" spans="16:27" x14ac:dyDescent="0.3">
      <c r="P13738"/>
      <c r="AA13738"/>
    </row>
    <row r="13739" spans="16:27" x14ac:dyDescent="0.3">
      <c r="P13739"/>
      <c r="AA13739"/>
    </row>
    <row r="13740" spans="16:27" x14ac:dyDescent="0.3">
      <c r="P13740"/>
      <c r="AA13740"/>
    </row>
    <row r="13741" spans="16:27" x14ac:dyDescent="0.3">
      <c r="P13741"/>
      <c r="AA13741"/>
    </row>
    <row r="13742" spans="16:27" x14ac:dyDescent="0.3">
      <c r="P13742"/>
      <c r="AA13742"/>
    </row>
    <row r="13743" spans="16:27" x14ac:dyDescent="0.3">
      <c r="P13743"/>
      <c r="AA13743"/>
    </row>
    <row r="13744" spans="16:27" x14ac:dyDescent="0.3">
      <c r="P13744"/>
      <c r="AA13744"/>
    </row>
    <row r="13745" spans="16:27" x14ac:dyDescent="0.3">
      <c r="P13745"/>
      <c r="AA13745"/>
    </row>
    <row r="13746" spans="16:27" x14ac:dyDescent="0.3">
      <c r="P13746"/>
      <c r="AA13746"/>
    </row>
    <row r="13747" spans="16:27" x14ac:dyDescent="0.3">
      <c r="P13747"/>
      <c r="AA13747"/>
    </row>
    <row r="13748" spans="16:27" x14ac:dyDescent="0.3">
      <c r="P13748"/>
      <c r="AA13748"/>
    </row>
    <row r="13749" spans="16:27" x14ac:dyDescent="0.3">
      <c r="P13749"/>
      <c r="AA13749"/>
    </row>
    <row r="13750" spans="16:27" x14ac:dyDescent="0.3">
      <c r="P13750"/>
      <c r="AA13750"/>
    </row>
    <row r="13751" spans="16:27" x14ac:dyDescent="0.3">
      <c r="P13751"/>
      <c r="AA13751"/>
    </row>
    <row r="13752" spans="16:27" x14ac:dyDescent="0.3">
      <c r="P13752"/>
      <c r="AA13752"/>
    </row>
    <row r="13753" spans="16:27" x14ac:dyDescent="0.3">
      <c r="P13753"/>
      <c r="AA13753"/>
    </row>
    <row r="13754" spans="16:27" x14ac:dyDescent="0.3">
      <c r="P13754"/>
      <c r="AA13754"/>
    </row>
    <row r="13755" spans="16:27" x14ac:dyDescent="0.3">
      <c r="P13755"/>
      <c r="AA13755"/>
    </row>
    <row r="13756" spans="16:27" x14ac:dyDescent="0.3">
      <c r="P13756"/>
      <c r="AA13756"/>
    </row>
    <row r="13757" spans="16:27" x14ac:dyDescent="0.3">
      <c r="P13757"/>
      <c r="AA13757"/>
    </row>
    <row r="13758" spans="16:27" x14ac:dyDescent="0.3">
      <c r="P13758"/>
      <c r="AA13758"/>
    </row>
    <row r="13759" spans="16:27" x14ac:dyDescent="0.3">
      <c r="P13759"/>
      <c r="AA13759"/>
    </row>
    <row r="13760" spans="16:27" x14ac:dyDescent="0.3">
      <c r="P13760"/>
      <c r="AA13760"/>
    </row>
    <row r="13761" spans="16:27" x14ac:dyDescent="0.3">
      <c r="P13761"/>
      <c r="AA13761"/>
    </row>
    <row r="13762" spans="16:27" x14ac:dyDescent="0.3">
      <c r="P13762"/>
      <c r="AA13762"/>
    </row>
    <row r="13763" spans="16:27" x14ac:dyDescent="0.3">
      <c r="P13763"/>
      <c r="AA13763"/>
    </row>
    <row r="13764" spans="16:27" x14ac:dyDescent="0.3">
      <c r="P13764"/>
      <c r="AA13764"/>
    </row>
    <row r="13765" spans="16:27" x14ac:dyDescent="0.3">
      <c r="P13765"/>
      <c r="AA13765"/>
    </row>
    <row r="13766" spans="16:27" x14ac:dyDescent="0.3">
      <c r="P13766"/>
      <c r="AA13766"/>
    </row>
    <row r="13767" spans="16:27" x14ac:dyDescent="0.3">
      <c r="P13767"/>
      <c r="AA13767"/>
    </row>
    <row r="13768" spans="16:27" x14ac:dyDescent="0.3">
      <c r="P13768"/>
      <c r="AA13768"/>
    </row>
    <row r="13769" spans="16:27" x14ac:dyDescent="0.3">
      <c r="P13769"/>
      <c r="AA13769"/>
    </row>
    <row r="13770" spans="16:27" x14ac:dyDescent="0.3">
      <c r="P13770"/>
      <c r="AA13770"/>
    </row>
    <row r="13771" spans="16:27" x14ac:dyDescent="0.3">
      <c r="P13771"/>
      <c r="AA13771"/>
    </row>
    <row r="13772" spans="16:27" x14ac:dyDescent="0.3">
      <c r="P13772"/>
      <c r="AA13772"/>
    </row>
    <row r="13773" spans="16:27" x14ac:dyDescent="0.3">
      <c r="P13773"/>
      <c r="AA13773"/>
    </row>
    <row r="13774" spans="16:27" x14ac:dyDescent="0.3">
      <c r="P13774"/>
      <c r="AA13774"/>
    </row>
    <row r="13775" spans="16:27" x14ac:dyDescent="0.3">
      <c r="P13775"/>
      <c r="AA13775"/>
    </row>
    <row r="13776" spans="16:27" x14ac:dyDescent="0.3">
      <c r="P13776"/>
      <c r="AA13776"/>
    </row>
    <row r="13777" spans="16:27" x14ac:dyDescent="0.3">
      <c r="P13777"/>
      <c r="AA13777"/>
    </row>
    <row r="13778" spans="16:27" x14ac:dyDescent="0.3">
      <c r="P13778"/>
      <c r="AA13778"/>
    </row>
    <row r="13779" spans="16:27" x14ac:dyDescent="0.3">
      <c r="P13779"/>
      <c r="AA13779"/>
    </row>
    <row r="13780" spans="16:27" x14ac:dyDescent="0.3">
      <c r="P13780"/>
      <c r="AA13780"/>
    </row>
    <row r="13781" spans="16:27" x14ac:dyDescent="0.3">
      <c r="P13781"/>
      <c r="AA13781"/>
    </row>
    <row r="13782" spans="16:27" x14ac:dyDescent="0.3">
      <c r="P13782"/>
      <c r="AA13782"/>
    </row>
    <row r="13783" spans="16:27" x14ac:dyDescent="0.3">
      <c r="P13783"/>
      <c r="AA13783"/>
    </row>
    <row r="13784" spans="16:27" x14ac:dyDescent="0.3">
      <c r="P13784"/>
      <c r="AA13784"/>
    </row>
    <row r="13785" spans="16:27" x14ac:dyDescent="0.3">
      <c r="P13785"/>
      <c r="AA13785"/>
    </row>
    <row r="13786" spans="16:27" x14ac:dyDescent="0.3">
      <c r="P13786"/>
      <c r="AA13786"/>
    </row>
    <row r="13787" spans="16:27" x14ac:dyDescent="0.3">
      <c r="P13787"/>
      <c r="AA13787"/>
    </row>
    <row r="13788" spans="16:27" x14ac:dyDescent="0.3">
      <c r="P13788"/>
      <c r="AA13788"/>
    </row>
    <row r="13789" spans="16:27" x14ac:dyDescent="0.3">
      <c r="P13789"/>
      <c r="AA13789"/>
    </row>
    <row r="13790" spans="16:27" x14ac:dyDescent="0.3">
      <c r="P13790"/>
      <c r="AA13790"/>
    </row>
    <row r="13791" spans="16:27" x14ac:dyDescent="0.3">
      <c r="P13791"/>
      <c r="AA13791"/>
    </row>
    <row r="13792" spans="16:27" x14ac:dyDescent="0.3">
      <c r="P13792"/>
      <c r="AA13792"/>
    </row>
    <row r="13793" spans="16:27" x14ac:dyDescent="0.3">
      <c r="P13793"/>
      <c r="AA13793"/>
    </row>
    <row r="13794" spans="16:27" x14ac:dyDescent="0.3">
      <c r="P13794"/>
      <c r="AA13794"/>
    </row>
    <row r="13795" spans="16:27" x14ac:dyDescent="0.3">
      <c r="P13795"/>
      <c r="AA13795"/>
    </row>
    <row r="13796" spans="16:27" x14ac:dyDescent="0.3">
      <c r="P13796"/>
      <c r="AA13796"/>
    </row>
    <row r="13797" spans="16:27" x14ac:dyDescent="0.3">
      <c r="P13797"/>
      <c r="AA13797"/>
    </row>
    <row r="13798" spans="16:27" x14ac:dyDescent="0.3">
      <c r="P13798"/>
      <c r="AA13798"/>
    </row>
    <row r="13799" spans="16:27" x14ac:dyDescent="0.3">
      <c r="P13799"/>
      <c r="AA13799"/>
    </row>
    <row r="13800" spans="16:27" x14ac:dyDescent="0.3">
      <c r="P13800"/>
      <c r="AA13800"/>
    </row>
    <row r="13801" spans="16:27" x14ac:dyDescent="0.3">
      <c r="P13801"/>
      <c r="AA13801"/>
    </row>
    <row r="13802" spans="16:27" x14ac:dyDescent="0.3">
      <c r="P13802"/>
      <c r="AA13802"/>
    </row>
    <row r="13803" spans="16:27" x14ac:dyDescent="0.3">
      <c r="P13803"/>
      <c r="AA13803"/>
    </row>
    <row r="13804" spans="16:27" x14ac:dyDescent="0.3">
      <c r="P13804"/>
      <c r="AA13804"/>
    </row>
    <row r="13805" spans="16:27" x14ac:dyDescent="0.3">
      <c r="P13805"/>
      <c r="AA13805"/>
    </row>
    <row r="13806" spans="16:27" x14ac:dyDescent="0.3">
      <c r="P13806"/>
      <c r="AA13806"/>
    </row>
    <row r="13807" spans="16:27" x14ac:dyDescent="0.3">
      <c r="P13807"/>
      <c r="AA13807"/>
    </row>
    <row r="13808" spans="16:27" x14ac:dyDescent="0.3">
      <c r="P13808"/>
      <c r="AA13808"/>
    </row>
    <row r="13809" spans="16:27" x14ac:dyDescent="0.3">
      <c r="P13809"/>
      <c r="AA13809"/>
    </row>
    <row r="13810" spans="16:27" x14ac:dyDescent="0.3">
      <c r="P13810"/>
      <c r="AA13810"/>
    </row>
    <row r="13811" spans="16:27" x14ac:dyDescent="0.3">
      <c r="P13811"/>
      <c r="AA13811"/>
    </row>
    <row r="13812" spans="16:27" x14ac:dyDescent="0.3">
      <c r="P13812"/>
      <c r="AA13812"/>
    </row>
    <row r="13813" spans="16:27" x14ac:dyDescent="0.3">
      <c r="P13813"/>
      <c r="AA13813"/>
    </row>
    <row r="13814" spans="16:27" x14ac:dyDescent="0.3">
      <c r="P13814"/>
      <c r="AA13814"/>
    </row>
    <row r="13815" spans="16:27" x14ac:dyDescent="0.3">
      <c r="P13815"/>
      <c r="AA13815"/>
    </row>
    <row r="13816" spans="16:27" x14ac:dyDescent="0.3">
      <c r="P13816"/>
      <c r="AA13816"/>
    </row>
    <row r="13817" spans="16:27" x14ac:dyDescent="0.3">
      <c r="P13817"/>
      <c r="AA13817"/>
    </row>
    <row r="13818" spans="16:27" x14ac:dyDescent="0.3">
      <c r="P13818"/>
      <c r="AA13818"/>
    </row>
    <row r="13819" spans="16:27" x14ac:dyDescent="0.3">
      <c r="P13819"/>
      <c r="AA13819"/>
    </row>
    <row r="13820" spans="16:27" x14ac:dyDescent="0.3">
      <c r="P13820"/>
      <c r="AA13820"/>
    </row>
    <row r="13821" spans="16:27" x14ac:dyDescent="0.3">
      <c r="P13821"/>
      <c r="AA13821"/>
    </row>
    <row r="13822" spans="16:27" x14ac:dyDescent="0.3">
      <c r="P13822"/>
      <c r="AA13822"/>
    </row>
    <row r="13823" spans="16:27" x14ac:dyDescent="0.3">
      <c r="P13823"/>
      <c r="AA13823"/>
    </row>
    <row r="13824" spans="16:27" x14ac:dyDescent="0.3">
      <c r="P13824"/>
      <c r="AA13824"/>
    </row>
    <row r="13825" spans="16:27" x14ac:dyDescent="0.3">
      <c r="P13825"/>
      <c r="AA13825"/>
    </row>
    <row r="13826" spans="16:27" x14ac:dyDescent="0.3">
      <c r="P13826"/>
      <c r="AA13826"/>
    </row>
    <row r="13827" spans="16:27" x14ac:dyDescent="0.3">
      <c r="P13827"/>
      <c r="AA13827"/>
    </row>
    <row r="13828" spans="16:27" x14ac:dyDescent="0.3">
      <c r="P13828"/>
      <c r="AA13828"/>
    </row>
    <row r="13829" spans="16:27" x14ac:dyDescent="0.3">
      <c r="P13829"/>
      <c r="AA13829"/>
    </row>
    <row r="13830" spans="16:27" x14ac:dyDescent="0.3">
      <c r="P13830"/>
      <c r="AA13830"/>
    </row>
    <row r="13831" spans="16:27" x14ac:dyDescent="0.3">
      <c r="P13831"/>
      <c r="AA13831"/>
    </row>
    <row r="13832" spans="16:27" x14ac:dyDescent="0.3">
      <c r="P13832"/>
      <c r="AA13832"/>
    </row>
    <row r="13833" spans="16:27" x14ac:dyDescent="0.3">
      <c r="P13833"/>
      <c r="AA13833"/>
    </row>
    <row r="13834" spans="16:27" x14ac:dyDescent="0.3">
      <c r="P13834"/>
      <c r="AA13834"/>
    </row>
    <row r="13835" spans="16:27" x14ac:dyDescent="0.3">
      <c r="P13835"/>
      <c r="AA13835"/>
    </row>
    <row r="13836" spans="16:27" x14ac:dyDescent="0.3">
      <c r="P13836"/>
      <c r="AA13836"/>
    </row>
    <row r="13837" spans="16:27" x14ac:dyDescent="0.3">
      <c r="P13837"/>
      <c r="AA13837"/>
    </row>
    <row r="13838" spans="16:27" x14ac:dyDescent="0.3">
      <c r="P13838"/>
      <c r="AA13838"/>
    </row>
    <row r="13839" spans="16:27" x14ac:dyDescent="0.3">
      <c r="P13839"/>
      <c r="AA13839"/>
    </row>
    <row r="13840" spans="16:27" x14ac:dyDescent="0.3">
      <c r="P13840"/>
      <c r="AA13840"/>
    </row>
    <row r="13841" spans="16:27" x14ac:dyDescent="0.3">
      <c r="P13841"/>
      <c r="AA13841"/>
    </row>
    <row r="13842" spans="16:27" x14ac:dyDescent="0.3">
      <c r="P13842"/>
      <c r="AA13842"/>
    </row>
    <row r="13843" spans="16:27" x14ac:dyDescent="0.3">
      <c r="P13843"/>
      <c r="AA13843"/>
    </row>
    <row r="13844" spans="16:27" x14ac:dyDescent="0.3">
      <c r="P13844"/>
      <c r="AA13844"/>
    </row>
    <row r="13845" spans="16:27" x14ac:dyDescent="0.3">
      <c r="P13845"/>
      <c r="AA13845"/>
    </row>
    <row r="13846" spans="16:27" x14ac:dyDescent="0.3">
      <c r="P13846"/>
      <c r="AA13846"/>
    </row>
    <row r="13847" spans="16:27" x14ac:dyDescent="0.3">
      <c r="P13847"/>
      <c r="AA13847"/>
    </row>
    <row r="13848" spans="16:27" x14ac:dyDescent="0.3">
      <c r="P13848"/>
      <c r="AA13848"/>
    </row>
    <row r="13849" spans="16:27" x14ac:dyDescent="0.3">
      <c r="P13849"/>
      <c r="AA13849"/>
    </row>
    <row r="13850" spans="16:27" x14ac:dyDescent="0.3">
      <c r="P13850"/>
      <c r="AA13850"/>
    </row>
    <row r="13851" spans="16:27" x14ac:dyDescent="0.3">
      <c r="P13851"/>
      <c r="AA13851"/>
    </row>
    <row r="13852" spans="16:27" x14ac:dyDescent="0.3">
      <c r="P13852"/>
      <c r="AA13852"/>
    </row>
    <row r="13853" spans="16:27" x14ac:dyDescent="0.3">
      <c r="P13853"/>
      <c r="AA13853"/>
    </row>
    <row r="13854" spans="16:27" x14ac:dyDescent="0.3">
      <c r="P13854"/>
      <c r="AA13854"/>
    </row>
    <row r="13855" spans="16:27" x14ac:dyDescent="0.3">
      <c r="P13855"/>
      <c r="AA13855"/>
    </row>
    <row r="13856" spans="16:27" x14ac:dyDescent="0.3">
      <c r="P13856"/>
      <c r="AA13856"/>
    </row>
    <row r="13857" spans="16:27" x14ac:dyDescent="0.3">
      <c r="P13857"/>
      <c r="AA13857"/>
    </row>
    <row r="13858" spans="16:27" x14ac:dyDescent="0.3">
      <c r="P13858"/>
      <c r="AA13858"/>
    </row>
    <row r="13859" spans="16:27" x14ac:dyDescent="0.3">
      <c r="P13859"/>
      <c r="AA13859"/>
    </row>
    <row r="13860" spans="16:27" x14ac:dyDescent="0.3">
      <c r="P13860"/>
      <c r="AA13860"/>
    </row>
    <row r="13861" spans="16:27" x14ac:dyDescent="0.3">
      <c r="P13861"/>
      <c r="AA13861"/>
    </row>
    <row r="13862" spans="16:27" x14ac:dyDescent="0.3">
      <c r="P13862"/>
      <c r="AA13862"/>
    </row>
    <row r="13863" spans="16:27" x14ac:dyDescent="0.3">
      <c r="P13863"/>
      <c r="AA13863"/>
    </row>
    <row r="13864" spans="16:27" x14ac:dyDescent="0.3">
      <c r="P13864"/>
      <c r="AA13864"/>
    </row>
    <row r="13865" spans="16:27" x14ac:dyDescent="0.3">
      <c r="P13865"/>
      <c r="AA13865"/>
    </row>
    <row r="13866" spans="16:27" x14ac:dyDescent="0.3">
      <c r="P13866"/>
      <c r="AA13866"/>
    </row>
    <row r="13867" spans="16:27" x14ac:dyDescent="0.3">
      <c r="P13867"/>
      <c r="AA13867"/>
    </row>
    <row r="13868" spans="16:27" x14ac:dyDescent="0.3">
      <c r="P13868"/>
      <c r="AA13868"/>
    </row>
    <row r="13869" spans="16:27" x14ac:dyDescent="0.3">
      <c r="P13869"/>
      <c r="AA13869"/>
    </row>
    <row r="13870" spans="16:27" x14ac:dyDescent="0.3">
      <c r="P13870"/>
      <c r="AA13870"/>
    </row>
    <row r="13871" spans="16:27" x14ac:dyDescent="0.3">
      <c r="P13871"/>
      <c r="AA13871"/>
    </row>
    <row r="13872" spans="16:27" x14ac:dyDescent="0.3">
      <c r="P13872"/>
      <c r="AA13872"/>
    </row>
    <row r="13873" spans="16:27" x14ac:dyDescent="0.3">
      <c r="P13873"/>
      <c r="AA13873"/>
    </row>
    <row r="13874" spans="16:27" x14ac:dyDescent="0.3">
      <c r="P13874"/>
      <c r="AA13874"/>
    </row>
    <row r="13875" spans="16:27" x14ac:dyDescent="0.3">
      <c r="P13875"/>
      <c r="AA13875"/>
    </row>
    <row r="13876" spans="16:27" x14ac:dyDescent="0.3">
      <c r="P13876"/>
      <c r="AA13876"/>
    </row>
    <row r="13877" spans="16:27" x14ac:dyDescent="0.3">
      <c r="P13877"/>
      <c r="AA13877"/>
    </row>
    <row r="13878" spans="16:27" x14ac:dyDescent="0.3">
      <c r="P13878"/>
      <c r="AA13878"/>
    </row>
    <row r="13879" spans="16:27" x14ac:dyDescent="0.3">
      <c r="P13879"/>
      <c r="AA13879"/>
    </row>
    <row r="13880" spans="16:27" x14ac:dyDescent="0.3">
      <c r="P13880"/>
      <c r="AA13880"/>
    </row>
    <row r="13881" spans="16:27" x14ac:dyDescent="0.3">
      <c r="P13881"/>
      <c r="AA13881"/>
    </row>
    <row r="13882" spans="16:27" x14ac:dyDescent="0.3">
      <c r="P13882"/>
      <c r="AA13882"/>
    </row>
    <row r="13883" spans="16:27" x14ac:dyDescent="0.3">
      <c r="P13883"/>
      <c r="AA13883"/>
    </row>
    <row r="13884" spans="16:27" x14ac:dyDescent="0.3">
      <c r="P13884"/>
      <c r="AA13884"/>
    </row>
    <row r="13885" spans="16:27" x14ac:dyDescent="0.3">
      <c r="P13885"/>
      <c r="AA13885"/>
    </row>
    <row r="13886" spans="16:27" x14ac:dyDescent="0.3">
      <c r="P13886"/>
      <c r="AA13886"/>
    </row>
    <row r="13887" spans="16:27" x14ac:dyDescent="0.3">
      <c r="P13887"/>
      <c r="AA13887"/>
    </row>
    <row r="13888" spans="16:27" x14ac:dyDescent="0.3">
      <c r="P13888"/>
      <c r="AA13888"/>
    </row>
    <row r="13889" spans="16:27" x14ac:dyDescent="0.3">
      <c r="P13889"/>
      <c r="AA13889"/>
    </row>
    <row r="13890" spans="16:27" x14ac:dyDescent="0.3">
      <c r="P13890"/>
      <c r="AA13890"/>
    </row>
    <row r="13891" spans="16:27" x14ac:dyDescent="0.3">
      <c r="P13891"/>
      <c r="AA13891"/>
    </row>
    <row r="13892" spans="16:27" x14ac:dyDescent="0.3">
      <c r="P13892"/>
      <c r="AA13892"/>
    </row>
    <row r="13893" spans="16:27" x14ac:dyDescent="0.3">
      <c r="P13893"/>
      <c r="AA13893"/>
    </row>
    <row r="13894" spans="16:27" x14ac:dyDescent="0.3">
      <c r="P13894"/>
      <c r="AA13894"/>
    </row>
    <row r="13895" spans="16:27" x14ac:dyDescent="0.3">
      <c r="P13895"/>
      <c r="AA13895"/>
    </row>
    <row r="13896" spans="16:27" x14ac:dyDescent="0.3">
      <c r="P13896"/>
      <c r="AA13896"/>
    </row>
    <row r="13897" spans="16:27" x14ac:dyDescent="0.3">
      <c r="P13897"/>
      <c r="AA13897"/>
    </row>
    <row r="13898" spans="16:27" x14ac:dyDescent="0.3">
      <c r="P13898"/>
      <c r="AA13898"/>
    </row>
    <row r="13899" spans="16:27" x14ac:dyDescent="0.3">
      <c r="P13899"/>
      <c r="AA13899"/>
    </row>
    <row r="13900" spans="16:27" x14ac:dyDescent="0.3">
      <c r="P13900"/>
      <c r="AA13900"/>
    </row>
    <row r="13901" spans="16:27" x14ac:dyDescent="0.3">
      <c r="P13901"/>
      <c r="AA13901"/>
    </row>
    <row r="13902" spans="16:27" x14ac:dyDescent="0.3">
      <c r="P13902"/>
      <c r="AA13902"/>
    </row>
    <row r="13903" spans="16:27" x14ac:dyDescent="0.3">
      <c r="P13903"/>
      <c r="AA13903"/>
    </row>
    <row r="13904" spans="16:27" x14ac:dyDescent="0.3">
      <c r="P13904"/>
      <c r="AA13904"/>
    </row>
    <row r="13905" spans="16:27" x14ac:dyDescent="0.3">
      <c r="P13905"/>
      <c r="AA13905"/>
    </row>
    <row r="13906" spans="16:27" x14ac:dyDescent="0.3">
      <c r="P13906"/>
      <c r="AA13906"/>
    </row>
    <row r="13907" spans="16:27" x14ac:dyDescent="0.3">
      <c r="P13907"/>
      <c r="AA13907"/>
    </row>
    <row r="13908" spans="16:27" x14ac:dyDescent="0.3">
      <c r="P13908"/>
      <c r="AA13908"/>
    </row>
    <row r="13909" spans="16:27" x14ac:dyDescent="0.3">
      <c r="P13909"/>
      <c r="AA13909"/>
    </row>
    <row r="13910" spans="16:27" x14ac:dyDescent="0.3">
      <c r="P13910"/>
      <c r="AA13910"/>
    </row>
    <row r="13911" spans="16:27" x14ac:dyDescent="0.3">
      <c r="P13911"/>
      <c r="AA13911"/>
    </row>
    <row r="13912" spans="16:27" x14ac:dyDescent="0.3">
      <c r="P13912"/>
      <c r="AA13912"/>
    </row>
    <row r="13913" spans="16:27" x14ac:dyDescent="0.3">
      <c r="P13913"/>
      <c r="AA13913"/>
    </row>
    <row r="13914" spans="16:27" x14ac:dyDescent="0.3">
      <c r="P13914"/>
      <c r="AA13914"/>
    </row>
    <row r="13915" spans="16:27" x14ac:dyDescent="0.3">
      <c r="P13915"/>
      <c r="AA13915"/>
    </row>
    <row r="13916" spans="16:27" x14ac:dyDescent="0.3">
      <c r="P13916"/>
      <c r="AA13916"/>
    </row>
    <row r="13917" spans="16:27" x14ac:dyDescent="0.3">
      <c r="P13917"/>
      <c r="AA13917"/>
    </row>
    <row r="13918" spans="16:27" x14ac:dyDescent="0.3">
      <c r="P13918"/>
      <c r="AA13918"/>
    </row>
    <row r="13919" spans="16:27" x14ac:dyDescent="0.3">
      <c r="P13919"/>
      <c r="AA13919"/>
    </row>
    <row r="13920" spans="16:27" x14ac:dyDescent="0.3">
      <c r="P13920"/>
      <c r="AA13920"/>
    </row>
    <row r="13921" spans="16:27" x14ac:dyDescent="0.3">
      <c r="P13921"/>
      <c r="AA13921"/>
    </row>
    <row r="13922" spans="16:27" x14ac:dyDescent="0.3">
      <c r="P13922"/>
      <c r="AA13922"/>
    </row>
    <row r="13923" spans="16:27" x14ac:dyDescent="0.3">
      <c r="P13923"/>
      <c r="AA13923"/>
    </row>
    <row r="13924" spans="16:27" x14ac:dyDescent="0.3">
      <c r="P13924"/>
      <c r="AA13924"/>
    </row>
    <row r="13925" spans="16:27" x14ac:dyDescent="0.3">
      <c r="P13925"/>
      <c r="AA13925"/>
    </row>
    <row r="13926" spans="16:27" x14ac:dyDescent="0.3">
      <c r="P13926"/>
      <c r="AA13926"/>
    </row>
    <row r="13927" spans="16:27" x14ac:dyDescent="0.3">
      <c r="P13927"/>
      <c r="AA13927"/>
    </row>
    <row r="13928" spans="16:27" x14ac:dyDescent="0.3">
      <c r="P13928"/>
      <c r="AA13928"/>
    </row>
    <row r="13929" spans="16:27" x14ac:dyDescent="0.3">
      <c r="P13929"/>
      <c r="AA13929"/>
    </row>
    <row r="13930" spans="16:27" x14ac:dyDescent="0.3">
      <c r="P13930"/>
      <c r="AA13930"/>
    </row>
    <row r="13931" spans="16:27" x14ac:dyDescent="0.3">
      <c r="P13931"/>
      <c r="AA13931"/>
    </row>
    <row r="13932" spans="16:27" x14ac:dyDescent="0.3">
      <c r="P13932"/>
      <c r="AA13932"/>
    </row>
    <row r="13933" spans="16:27" x14ac:dyDescent="0.3">
      <c r="P13933"/>
      <c r="AA13933"/>
    </row>
    <row r="13934" spans="16:27" x14ac:dyDescent="0.3">
      <c r="P13934"/>
      <c r="AA13934"/>
    </row>
    <row r="13935" spans="16:27" x14ac:dyDescent="0.3">
      <c r="P13935"/>
      <c r="AA13935"/>
    </row>
    <row r="13936" spans="16:27" x14ac:dyDescent="0.3">
      <c r="P13936"/>
      <c r="AA13936"/>
    </row>
    <row r="13937" spans="16:27" x14ac:dyDescent="0.3">
      <c r="P13937"/>
      <c r="AA13937"/>
    </row>
    <row r="13938" spans="16:27" x14ac:dyDescent="0.3">
      <c r="P13938"/>
      <c r="AA13938"/>
    </row>
    <row r="13939" spans="16:27" x14ac:dyDescent="0.3">
      <c r="P13939"/>
      <c r="AA13939"/>
    </row>
    <row r="13940" spans="16:27" x14ac:dyDescent="0.3">
      <c r="P13940"/>
      <c r="AA13940"/>
    </row>
    <row r="13941" spans="16:27" x14ac:dyDescent="0.3">
      <c r="P13941"/>
      <c r="AA13941"/>
    </row>
    <row r="13942" spans="16:27" x14ac:dyDescent="0.3">
      <c r="P13942"/>
      <c r="AA13942"/>
    </row>
    <row r="13943" spans="16:27" x14ac:dyDescent="0.3">
      <c r="P13943"/>
      <c r="AA13943"/>
    </row>
    <row r="13944" spans="16:27" x14ac:dyDescent="0.3">
      <c r="P13944"/>
      <c r="AA13944"/>
    </row>
    <row r="13945" spans="16:27" x14ac:dyDescent="0.3">
      <c r="P13945"/>
      <c r="AA13945"/>
    </row>
    <row r="13946" spans="16:27" x14ac:dyDescent="0.3">
      <c r="P13946"/>
      <c r="AA13946"/>
    </row>
    <row r="13947" spans="16:27" x14ac:dyDescent="0.3">
      <c r="P13947"/>
      <c r="AA13947"/>
    </row>
    <row r="13948" spans="16:27" x14ac:dyDescent="0.3">
      <c r="P13948"/>
      <c r="AA13948"/>
    </row>
    <row r="13949" spans="16:27" x14ac:dyDescent="0.3">
      <c r="P13949"/>
      <c r="AA13949"/>
    </row>
    <row r="13950" spans="16:27" x14ac:dyDescent="0.3">
      <c r="P13950"/>
      <c r="AA13950"/>
    </row>
    <row r="13951" spans="16:27" x14ac:dyDescent="0.3">
      <c r="P13951"/>
      <c r="AA13951"/>
    </row>
    <row r="13952" spans="16:27" x14ac:dyDescent="0.3">
      <c r="P13952"/>
      <c r="AA13952"/>
    </row>
    <row r="13953" spans="16:27" x14ac:dyDescent="0.3">
      <c r="P13953"/>
      <c r="AA13953"/>
    </row>
    <row r="13954" spans="16:27" x14ac:dyDescent="0.3">
      <c r="P13954"/>
      <c r="AA13954"/>
    </row>
    <row r="13955" spans="16:27" x14ac:dyDescent="0.3">
      <c r="P13955"/>
      <c r="AA13955"/>
    </row>
    <row r="13956" spans="16:27" x14ac:dyDescent="0.3">
      <c r="P13956"/>
      <c r="AA13956"/>
    </row>
    <row r="13957" spans="16:27" x14ac:dyDescent="0.3">
      <c r="P13957"/>
      <c r="AA13957"/>
    </row>
    <row r="13958" spans="16:27" x14ac:dyDescent="0.3">
      <c r="P13958"/>
      <c r="AA13958"/>
    </row>
    <row r="13959" spans="16:27" x14ac:dyDescent="0.3">
      <c r="P13959"/>
      <c r="AA13959"/>
    </row>
    <row r="13960" spans="16:27" x14ac:dyDescent="0.3">
      <c r="P13960"/>
      <c r="AA13960"/>
    </row>
    <row r="13961" spans="16:27" x14ac:dyDescent="0.3">
      <c r="P13961"/>
      <c r="AA13961"/>
    </row>
    <row r="13962" spans="16:27" x14ac:dyDescent="0.3">
      <c r="P13962"/>
      <c r="AA13962"/>
    </row>
    <row r="13963" spans="16:27" x14ac:dyDescent="0.3">
      <c r="P13963"/>
      <c r="AA13963"/>
    </row>
    <row r="13964" spans="16:27" x14ac:dyDescent="0.3">
      <c r="P13964"/>
      <c r="AA13964"/>
    </row>
    <row r="13965" spans="16:27" x14ac:dyDescent="0.3">
      <c r="P13965"/>
      <c r="AA13965"/>
    </row>
    <row r="13966" spans="16:27" x14ac:dyDescent="0.3">
      <c r="P13966"/>
      <c r="AA13966"/>
    </row>
    <row r="13967" spans="16:27" x14ac:dyDescent="0.3">
      <c r="P13967"/>
      <c r="AA13967"/>
    </row>
    <row r="13968" spans="16:27" x14ac:dyDescent="0.3">
      <c r="P13968"/>
      <c r="AA13968"/>
    </row>
    <row r="13969" spans="16:27" x14ac:dyDescent="0.3">
      <c r="P13969"/>
      <c r="AA13969"/>
    </row>
    <row r="13970" spans="16:27" x14ac:dyDescent="0.3">
      <c r="P13970"/>
      <c r="AA13970"/>
    </row>
    <row r="13971" spans="16:27" x14ac:dyDescent="0.3">
      <c r="P13971"/>
      <c r="AA13971"/>
    </row>
    <row r="13972" spans="16:27" x14ac:dyDescent="0.3">
      <c r="P13972"/>
      <c r="AA13972"/>
    </row>
    <row r="13973" spans="16:27" x14ac:dyDescent="0.3">
      <c r="P13973"/>
      <c r="AA13973"/>
    </row>
    <row r="13974" spans="16:27" x14ac:dyDescent="0.3">
      <c r="P13974"/>
      <c r="AA13974"/>
    </row>
    <row r="13975" spans="16:27" x14ac:dyDescent="0.3">
      <c r="P13975"/>
      <c r="AA13975"/>
    </row>
    <row r="13976" spans="16:27" x14ac:dyDescent="0.3">
      <c r="P13976"/>
      <c r="AA13976"/>
    </row>
    <row r="13977" spans="16:27" x14ac:dyDescent="0.3">
      <c r="P13977"/>
      <c r="AA13977"/>
    </row>
    <row r="13978" spans="16:27" x14ac:dyDescent="0.3">
      <c r="P13978"/>
      <c r="AA13978"/>
    </row>
    <row r="13979" spans="16:27" x14ac:dyDescent="0.3">
      <c r="P13979"/>
      <c r="AA13979"/>
    </row>
    <row r="13980" spans="16:27" x14ac:dyDescent="0.3">
      <c r="P13980"/>
      <c r="AA13980"/>
    </row>
    <row r="13981" spans="16:27" x14ac:dyDescent="0.3">
      <c r="P13981"/>
      <c r="AA13981"/>
    </row>
    <row r="13982" spans="16:27" x14ac:dyDescent="0.3">
      <c r="P13982"/>
      <c r="AA13982"/>
    </row>
    <row r="13983" spans="16:27" x14ac:dyDescent="0.3">
      <c r="P13983"/>
      <c r="AA13983"/>
    </row>
    <row r="13984" spans="16:27" x14ac:dyDescent="0.3">
      <c r="P13984"/>
      <c r="AA13984"/>
    </row>
    <row r="13985" spans="16:27" x14ac:dyDescent="0.3">
      <c r="P13985"/>
      <c r="AA13985"/>
    </row>
    <row r="13986" spans="16:27" x14ac:dyDescent="0.3">
      <c r="P13986"/>
      <c r="AA13986"/>
    </row>
    <row r="13987" spans="16:27" x14ac:dyDescent="0.3">
      <c r="P13987"/>
      <c r="AA13987"/>
    </row>
    <row r="13988" spans="16:27" x14ac:dyDescent="0.3">
      <c r="P13988"/>
      <c r="AA13988"/>
    </row>
    <row r="13989" spans="16:27" x14ac:dyDescent="0.3">
      <c r="P13989"/>
      <c r="AA13989"/>
    </row>
    <row r="13990" spans="16:27" x14ac:dyDescent="0.3">
      <c r="P13990"/>
      <c r="AA13990"/>
    </row>
    <row r="13991" spans="16:27" x14ac:dyDescent="0.3">
      <c r="P13991"/>
      <c r="AA13991"/>
    </row>
    <row r="13992" spans="16:27" x14ac:dyDescent="0.3">
      <c r="P13992"/>
      <c r="AA13992"/>
    </row>
    <row r="13993" spans="16:27" x14ac:dyDescent="0.3">
      <c r="P13993"/>
      <c r="AA13993"/>
    </row>
    <row r="13994" spans="16:27" x14ac:dyDescent="0.3">
      <c r="P13994"/>
      <c r="AA13994"/>
    </row>
    <row r="13995" spans="16:27" x14ac:dyDescent="0.3">
      <c r="P13995"/>
      <c r="AA13995"/>
    </row>
    <row r="13996" spans="16:27" x14ac:dyDescent="0.3">
      <c r="P13996"/>
      <c r="AA13996"/>
    </row>
    <row r="13997" spans="16:27" x14ac:dyDescent="0.3">
      <c r="P13997"/>
      <c r="AA13997"/>
    </row>
    <row r="13998" spans="16:27" x14ac:dyDescent="0.3">
      <c r="P13998"/>
      <c r="AA13998"/>
    </row>
    <row r="13999" spans="16:27" x14ac:dyDescent="0.3">
      <c r="P13999"/>
      <c r="AA13999"/>
    </row>
    <row r="14000" spans="16:27" x14ac:dyDescent="0.3">
      <c r="P14000"/>
      <c r="AA14000"/>
    </row>
    <row r="14001" spans="16:27" x14ac:dyDescent="0.3">
      <c r="P14001"/>
      <c r="AA14001"/>
    </row>
    <row r="14002" spans="16:27" x14ac:dyDescent="0.3">
      <c r="P14002"/>
      <c r="AA14002"/>
    </row>
    <row r="14003" spans="16:27" x14ac:dyDescent="0.3">
      <c r="P14003"/>
      <c r="AA14003"/>
    </row>
    <row r="14004" spans="16:27" x14ac:dyDescent="0.3">
      <c r="P14004"/>
      <c r="AA14004"/>
    </row>
    <row r="14005" spans="16:27" x14ac:dyDescent="0.3">
      <c r="P14005"/>
      <c r="AA14005"/>
    </row>
    <row r="14006" spans="16:27" x14ac:dyDescent="0.3">
      <c r="P14006"/>
      <c r="AA14006"/>
    </row>
    <row r="14007" spans="16:27" x14ac:dyDescent="0.3">
      <c r="P14007"/>
      <c r="AA14007"/>
    </row>
    <row r="14008" spans="16:27" x14ac:dyDescent="0.3">
      <c r="P14008"/>
      <c r="AA14008"/>
    </row>
    <row r="14009" spans="16:27" x14ac:dyDescent="0.3">
      <c r="P14009"/>
      <c r="AA14009"/>
    </row>
    <row r="14010" spans="16:27" x14ac:dyDescent="0.3">
      <c r="P14010"/>
      <c r="AA14010"/>
    </row>
    <row r="14011" spans="16:27" x14ac:dyDescent="0.3">
      <c r="P14011"/>
      <c r="AA14011"/>
    </row>
    <row r="14012" spans="16:27" x14ac:dyDescent="0.3">
      <c r="P14012"/>
      <c r="AA14012"/>
    </row>
    <row r="14013" spans="16:27" x14ac:dyDescent="0.3">
      <c r="P14013"/>
      <c r="AA14013"/>
    </row>
    <row r="14014" spans="16:27" x14ac:dyDescent="0.3">
      <c r="P14014"/>
      <c r="AA14014"/>
    </row>
    <row r="14015" spans="16:27" x14ac:dyDescent="0.3">
      <c r="P14015"/>
      <c r="AA14015"/>
    </row>
    <row r="14016" spans="16:27" x14ac:dyDescent="0.3">
      <c r="P14016"/>
      <c r="AA14016"/>
    </row>
    <row r="14017" spans="16:27" x14ac:dyDescent="0.3">
      <c r="P14017"/>
      <c r="AA14017"/>
    </row>
    <row r="14018" spans="16:27" x14ac:dyDescent="0.3">
      <c r="P14018"/>
      <c r="AA14018"/>
    </row>
    <row r="14019" spans="16:27" x14ac:dyDescent="0.3">
      <c r="P14019"/>
      <c r="AA14019"/>
    </row>
    <row r="14020" spans="16:27" x14ac:dyDescent="0.3">
      <c r="P14020"/>
      <c r="AA14020"/>
    </row>
    <row r="14021" spans="16:27" x14ac:dyDescent="0.3">
      <c r="P14021"/>
      <c r="AA14021"/>
    </row>
    <row r="14022" spans="16:27" x14ac:dyDescent="0.3">
      <c r="P14022"/>
      <c r="AA14022"/>
    </row>
    <row r="14023" spans="16:27" x14ac:dyDescent="0.3">
      <c r="P14023"/>
      <c r="AA14023"/>
    </row>
    <row r="14024" spans="16:27" x14ac:dyDescent="0.3">
      <c r="P14024"/>
      <c r="AA14024"/>
    </row>
    <row r="14025" spans="16:27" x14ac:dyDescent="0.3">
      <c r="P14025"/>
      <c r="AA14025"/>
    </row>
    <row r="14026" spans="16:27" x14ac:dyDescent="0.3">
      <c r="P14026"/>
      <c r="AA14026"/>
    </row>
    <row r="14027" spans="16:27" x14ac:dyDescent="0.3">
      <c r="P14027"/>
      <c r="AA14027"/>
    </row>
    <row r="14028" spans="16:27" x14ac:dyDescent="0.3">
      <c r="P14028"/>
      <c r="AA14028"/>
    </row>
    <row r="14029" spans="16:27" x14ac:dyDescent="0.3">
      <c r="P14029"/>
      <c r="AA14029"/>
    </row>
    <row r="14030" spans="16:27" x14ac:dyDescent="0.3">
      <c r="P14030"/>
      <c r="AA14030"/>
    </row>
    <row r="14031" spans="16:27" x14ac:dyDescent="0.3">
      <c r="P14031"/>
      <c r="AA14031"/>
    </row>
    <row r="14032" spans="16:27" x14ac:dyDescent="0.3">
      <c r="P14032"/>
      <c r="AA14032"/>
    </row>
    <row r="14033" spans="16:27" x14ac:dyDescent="0.3">
      <c r="P14033"/>
      <c r="AA14033"/>
    </row>
    <row r="14034" spans="16:27" x14ac:dyDescent="0.3">
      <c r="P14034"/>
      <c r="AA14034"/>
    </row>
    <row r="14035" spans="16:27" x14ac:dyDescent="0.3">
      <c r="P14035"/>
      <c r="AA14035"/>
    </row>
    <row r="14036" spans="16:27" x14ac:dyDescent="0.3">
      <c r="P14036"/>
      <c r="AA14036"/>
    </row>
    <row r="14037" spans="16:27" x14ac:dyDescent="0.3">
      <c r="P14037"/>
      <c r="AA14037"/>
    </row>
    <row r="14038" spans="16:27" x14ac:dyDescent="0.3">
      <c r="P14038"/>
      <c r="AA14038"/>
    </row>
    <row r="14039" spans="16:27" x14ac:dyDescent="0.3">
      <c r="P14039"/>
      <c r="AA14039"/>
    </row>
    <row r="14040" spans="16:27" x14ac:dyDescent="0.3">
      <c r="P14040"/>
      <c r="AA14040"/>
    </row>
    <row r="14041" spans="16:27" x14ac:dyDescent="0.3">
      <c r="P14041"/>
      <c r="AA14041"/>
    </row>
    <row r="14042" spans="16:27" x14ac:dyDescent="0.3">
      <c r="P14042"/>
      <c r="AA14042"/>
    </row>
    <row r="14043" spans="16:27" x14ac:dyDescent="0.3">
      <c r="P14043"/>
      <c r="AA14043"/>
    </row>
    <row r="14044" spans="16:27" x14ac:dyDescent="0.3">
      <c r="P14044"/>
      <c r="AA14044"/>
    </row>
    <row r="14045" spans="16:27" x14ac:dyDescent="0.3">
      <c r="P14045"/>
      <c r="AA14045"/>
    </row>
    <row r="14046" spans="16:27" x14ac:dyDescent="0.3">
      <c r="P14046"/>
      <c r="AA14046"/>
    </row>
    <row r="14047" spans="16:27" x14ac:dyDescent="0.3">
      <c r="P14047"/>
      <c r="AA14047"/>
    </row>
    <row r="14048" spans="16:27" x14ac:dyDescent="0.3">
      <c r="P14048"/>
      <c r="AA14048"/>
    </row>
    <row r="14049" spans="16:27" x14ac:dyDescent="0.3">
      <c r="P14049"/>
      <c r="AA14049"/>
    </row>
    <row r="14050" spans="16:27" x14ac:dyDescent="0.3">
      <c r="P14050"/>
      <c r="AA14050"/>
    </row>
    <row r="14051" spans="16:27" x14ac:dyDescent="0.3">
      <c r="P14051"/>
      <c r="AA14051"/>
    </row>
    <row r="14052" spans="16:27" x14ac:dyDescent="0.3">
      <c r="P14052"/>
      <c r="AA14052"/>
    </row>
    <row r="14053" spans="16:27" x14ac:dyDescent="0.3">
      <c r="P14053"/>
      <c r="AA14053"/>
    </row>
    <row r="14054" spans="16:27" x14ac:dyDescent="0.3">
      <c r="P14054"/>
      <c r="AA14054"/>
    </row>
    <row r="14055" spans="16:27" x14ac:dyDescent="0.3">
      <c r="P14055"/>
      <c r="AA14055"/>
    </row>
    <row r="14056" spans="16:27" x14ac:dyDescent="0.3">
      <c r="P14056"/>
      <c r="AA14056"/>
    </row>
    <row r="14057" spans="16:27" x14ac:dyDescent="0.3">
      <c r="P14057"/>
      <c r="AA14057"/>
    </row>
    <row r="14058" spans="16:27" x14ac:dyDescent="0.3">
      <c r="P14058"/>
      <c r="AA14058"/>
    </row>
    <row r="14059" spans="16:27" x14ac:dyDescent="0.3">
      <c r="P14059"/>
      <c r="AA14059"/>
    </row>
    <row r="14060" spans="16:27" x14ac:dyDescent="0.3">
      <c r="P14060"/>
      <c r="AA14060"/>
    </row>
    <row r="14061" spans="16:27" x14ac:dyDescent="0.3">
      <c r="P14061"/>
      <c r="AA14061"/>
    </row>
    <row r="14062" spans="16:27" x14ac:dyDescent="0.3">
      <c r="P14062"/>
      <c r="AA14062"/>
    </row>
    <row r="14063" spans="16:27" x14ac:dyDescent="0.3">
      <c r="P14063"/>
      <c r="AA14063"/>
    </row>
    <row r="14064" spans="16:27" x14ac:dyDescent="0.3">
      <c r="P14064"/>
      <c r="AA14064"/>
    </row>
    <row r="14065" spans="16:27" x14ac:dyDescent="0.3">
      <c r="P14065"/>
      <c r="AA14065"/>
    </row>
    <row r="14066" spans="16:27" x14ac:dyDescent="0.3">
      <c r="P14066"/>
      <c r="AA14066"/>
    </row>
    <row r="14067" spans="16:27" x14ac:dyDescent="0.3">
      <c r="P14067"/>
      <c r="AA14067"/>
    </row>
    <row r="14068" spans="16:27" x14ac:dyDescent="0.3">
      <c r="P14068"/>
      <c r="AA14068"/>
    </row>
    <row r="14069" spans="16:27" x14ac:dyDescent="0.3">
      <c r="P14069"/>
      <c r="AA14069"/>
    </row>
    <row r="14070" spans="16:27" x14ac:dyDescent="0.3">
      <c r="P14070"/>
      <c r="AA14070"/>
    </row>
    <row r="14071" spans="16:27" x14ac:dyDescent="0.3">
      <c r="P14071"/>
      <c r="AA14071"/>
    </row>
    <row r="14072" spans="16:27" x14ac:dyDescent="0.3">
      <c r="P14072"/>
      <c r="AA14072"/>
    </row>
    <row r="14073" spans="16:27" x14ac:dyDescent="0.3">
      <c r="P14073"/>
      <c r="AA14073"/>
    </row>
    <row r="14074" spans="16:27" x14ac:dyDescent="0.3">
      <c r="P14074"/>
      <c r="AA14074"/>
    </row>
    <row r="14075" spans="16:27" x14ac:dyDescent="0.3">
      <c r="P14075"/>
      <c r="AA14075"/>
    </row>
    <row r="14076" spans="16:27" x14ac:dyDescent="0.3">
      <c r="P14076"/>
      <c r="AA14076"/>
    </row>
    <row r="14077" spans="16:27" x14ac:dyDescent="0.3">
      <c r="P14077"/>
      <c r="AA14077"/>
    </row>
    <row r="14078" spans="16:27" x14ac:dyDescent="0.3">
      <c r="P14078"/>
      <c r="AA14078"/>
    </row>
    <row r="14079" spans="16:27" x14ac:dyDescent="0.3">
      <c r="P14079"/>
      <c r="AA14079"/>
    </row>
    <row r="14080" spans="16:27" x14ac:dyDescent="0.3">
      <c r="P14080"/>
      <c r="AA14080"/>
    </row>
    <row r="14081" spans="16:27" x14ac:dyDescent="0.3">
      <c r="P14081"/>
      <c r="AA14081"/>
    </row>
    <row r="14082" spans="16:27" x14ac:dyDescent="0.3">
      <c r="P14082"/>
      <c r="AA14082"/>
    </row>
    <row r="14083" spans="16:27" x14ac:dyDescent="0.3">
      <c r="P14083"/>
      <c r="AA14083"/>
    </row>
    <row r="14084" spans="16:27" x14ac:dyDescent="0.3">
      <c r="P14084"/>
      <c r="AA14084"/>
    </row>
    <row r="14085" spans="16:27" x14ac:dyDescent="0.3">
      <c r="P14085"/>
      <c r="AA14085"/>
    </row>
    <row r="14086" spans="16:27" x14ac:dyDescent="0.3">
      <c r="P14086"/>
      <c r="AA14086"/>
    </row>
    <row r="14087" spans="16:27" x14ac:dyDescent="0.3">
      <c r="P14087"/>
      <c r="AA14087"/>
    </row>
    <row r="14088" spans="16:27" x14ac:dyDescent="0.3">
      <c r="P14088"/>
      <c r="AA14088"/>
    </row>
    <row r="14089" spans="16:27" x14ac:dyDescent="0.3">
      <c r="P14089"/>
      <c r="AA14089"/>
    </row>
    <row r="14090" spans="16:27" x14ac:dyDescent="0.3">
      <c r="P14090"/>
      <c r="AA14090"/>
    </row>
    <row r="14091" spans="16:27" x14ac:dyDescent="0.3">
      <c r="P14091"/>
      <c r="AA14091"/>
    </row>
    <row r="14092" spans="16:27" x14ac:dyDescent="0.3">
      <c r="P14092"/>
      <c r="AA14092"/>
    </row>
    <row r="14093" spans="16:27" x14ac:dyDescent="0.3">
      <c r="P14093"/>
      <c r="AA14093"/>
    </row>
    <row r="14094" spans="16:27" x14ac:dyDescent="0.3">
      <c r="P14094"/>
      <c r="AA14094"/>
    </row>
    <row r="14095" spans="16:27" x14ac:dyDescent="0.3">
      <c r="P14095"/>
      <c r="AA14095"/>
    </row>
    <row r="14096" spans="16:27" x14ac:dyDescent="0.3">
      <c r="P14096"/>
      <c r="AA14096"/>
    </row>
    <row r="14097" spans="16:27" x14ac:dyDescent="0.3">
      <c r="P14097"/>
      <c r="AA14097"/>
    </row>
    <row r="14098" spans="16:27" x14ac:dyDescent="0.3">
      <c r="P14098"/>
      <c r="AA14098"/>
    </row>
    <row r="14099" spans="16:27" x14ac:dyDescent="0.3">
      <c r="P14099"/>
      <c r="AA14099"/>
    </row>
    <row r="14100" spans="16:27" x14ac:dyDescent="0.3">
      <c r="P14100"/>
      <c r="AA14100"/>
    </row>
    <row r="14101" spans="16:27" x14ac:dyDescent="0.3">
      <c r="P14101"/>
      <c r="AA14101"/>
    </row>
    <row r="14102" spans="16:27" x14ac:dyDescent="0.3">
      <c r="P14102"/>
      <c r="AA14102"/>
    </row>
    <row r="14103" spans="16:27" x14ac:dyDescent="0.3">
      <c r="P14103"/>
      <c r="AA14103"/>
    </row>
    <row r="14104" spans="16:27" x14ac:dyDescent="0.3">
      <c r="P14104"/>
      <c r="AA14104"/>
    </row>
    <row r="14105" spans="16:27" x14ac:dyDescent="0.3">
      <c r="P14105"/>
      <c r="AA14105"/>
    </row>
    <row r="14106" spans="16:27" x14ac:dyDescent="0.3">
      <c r="P14106"/>
      <c r="AA14106"/>
    </row>
    <row r="14107" spans="16:27" x14ac:dyDescent="0.3">
      <c r="P14107"/>
      <c r="AA14107"/>
    </row>
    <row r="14108" spans="16:27" x14ac:dyDescent="0.3">
      <c r="P14108"/>
      <c r="AA14108"/>
    </row>
    <row r="14109" spans="16:27" x14ac:dyDescent="0.3">
      <c r="P14109"/>
      <c r="AA14109"/>
    </row>
    <row r="14110" spans="16:27" x14ac:dyDescent="0.3">
      <c r="P14110"/>
      <c r="AA14110"/>
    </row>
    <row r="14111" spans="16:27" x14ac:dyDescent="0.3">
      <c r="P14111"/>
      <c r="AA14111"/>
    </row>
    <row r="14112" spans="16:27" x14ac:dyDescent="0.3">
      <c r="P14112"/>
      <c r="AA14112"/>
    </row>
    <row r="14113" spans="16:27" x14ac:dyDescent="0.3">
      <c r="P14113"/>
      <c r="AA14113"/>
    </row>
    <row r="14114" spans="16:27" x14ac:dyDescent="0.3">
      <c r="P14114"/>
      <c r="AA14114"/>
    </row>
    <row r="14115" spans="16:27" x14ac:dyDescent="0.3">
      <c r="P14115"/>
      <c r="AA14115"/>
    </row>
    <row r="14116" spans="16:27" x14ac:dyDescent="0.3">
      <c r="P14116"/>
      <c r="AA14116"/>
    </row>
    <row r="14117" spans="16:27" x14ac:dyDescent="0.3">
      <c r="P14117"/>
      <c r="AA14117"/>
    </row>
    <row r="14118" spans="16:27" x14ac:dyDescent="0.3">
      <c r="P14118"/>
      <c r="AA14118"/>
    </row>
    <row r="14119" spans="16:27" x14ac:dyDescent="0.3">
      <c r="P14119"/>
      <c r="AA14119"/>
    </row>
    <row r="14120" spans="16:27" x14ac:dyDescent="0.3">
      <c r="P14120"/>
      <c r="AA14120"/>
    </row>
    <row r="14121" spans="16:27" x14ac:dyDescent="0.3">
      <c r="P14121"/>
      <c r="AA14121"/>
    </row>
    <row r="14122" spans="16:27" x14ac:dyDescent="0.3">
      <c r="P14122"/>
      <c r="AA14122"/>
    </row>
    <row r="14123" spans="16:27" x14ac:dyDescent="0.3">
      <c r="P14123"/>
      <c r="AA14123"/>
    </row>
    <row r="14124" spans="16:27" x14ac:dyDescent="0.3">
      <c r="P14124"/>
      <c r="AA14124"/>
    </row>
    <row r="14125" spans="16:27" x14ac:dyDescent="0.3">
      <c r="P14125"/>
      <c r="AA14125"/>
    </row>
    <row r="14126" spans="16:27" x14ac:dyDescent="0.3">
      <c r="P14126"/>
      <c r="AA14126"/>
    </row>
    <row r="14127" spans="16:27" x14ac:dyDescent="0.3">
      <c r="P14127"/>
      <c r="AA14127"/>
    </row>
    <row r="14128" spans="16:27" x14ac:dyDescent="0.3">
      <c r="P14128"/>
      <c r="AA14128"/>
    </row>
    <row r="14129" spans="16:27" x14ac:dyDescent="0.3">
      <c r="P14129"/>
      <c r="AA14129"/>
    </row>
    <row r="14130" spans="16:27" x14ac:dyDescent="0.3">
      <c r="P14130"/>
      <c r="AA14130"/>
    </row>
    <row r="14131" spans="16:27" x14ac:dyDescent="0.3">
      <c r="P14131"/>
      <c r="AA14131"/>
    </row>
    <row r="14132" spans="16:27" x14ac:dyDescent="0.3">
      <c r="P14132"/>
      <c r="AA14132"/>
    </row>
    <row r="14133" spans="16:27" x14ac:dyDescent="0.3">
      <c r="P14133"/>
      <c r="AA14133"/>
    </row>
    <row r="14134" spans="16:27" x14ac:dyDescent="0.3">
      <c r="P14134"/>
      <c r="AA14134"/>
    </row>
    <row r="14135" spans="16:27" x14ac:dyDescent="0.3">
      <c r="P14135"/>
      <c r="AA14135"/>
    </row>
    <row r="14136" spans="16:27" x14ac:dyDescent="0.3">
      <c r="P14136"/>
      <c r="AA14136"/>
    </row>
    <row r="14137" spans="16:27" x14ac:dyDescent="0.3">
      <c r="P14137"/>
      <c r="AA14137"/>
    </row>
    <row r="14138" spans="16:27" x14ac:dyDescent="0.3">
      <c r="P14138"/>
      <c r="AA14138"/>
    </row>
    <row r="14139" spans="16:27" x14ac:dyDescent="0.3">
      <c r="P14139"/>
      <c r="AA14139"/>
    </row>
    <row r="14140" spans="16:27" x14ac:dyDescent="0.3">
      <c r="P14140"/>
      <c r="AA14140"/>
    </row>
    <row r="14141" spans="16:27" x14ac:dyDescent="0.3">
      <c r="P14141"/>
      <c r="AA14141"/>
    </row>
    <row r="14142" spans="16:27" x14ac:dyDescent="0.3">
      <c r="P14142"/>
      <c r="AA14142"/>
    </row>
    <row r="14143" spans="16:27" x14ac:dyDescent="0.3">
      <c r="P14143"/>
      <c r="AA14143"/>
    </row>
    <row r="14144" spans="16:27" x14ac:dyDescent="0.3">
      <c r="P14144"/>
      <c r="AA14144"/>
    </row>
    <row r="14145" spans="16:27" x14ac:dyDescent="0.3">
      <c r="P14145"/>
      <c r="AA14145"/>
    </row>
    <row r="14146" spans="16:27" x14ac:dyDescent="0.3">
      <c r="P14146"/>
      <c r="AA14146"/>
    </row>
    <row r="14147" spans="16:27" x14ac:dyDescent="0.3">
      <c r="P14147"/>
      <c r="AA14147"/>
    </row>
    <row r="14148" spans="16:27" x14ac:dyDescent="0.3">
      <c r="P14148"/>
      <c r="AA14148"/>
    </row>
    <row r="14149" spans="16:27" x14ac:dyDescent="0.3">
      <c r="P14149"/>
      <c r="AA14149"/>
    </row>
    <row r="14150" spans="16:27" x14ac:dyDescent="0.3">
      <c r="P14150"/>
      <c r="AA14150"/>
    </row>
    <row r="14151" spans="16:27" x14ac:dyDescent="0.3">
      <c r="P14151"/>
      <c r="AA14151"/>
    </row>
    <row r="14152" spans="16:27" x14ac:dyDescent="0.3">
      <c r="P14152"/>
      <c r="AA14152"/>
    </row>
    <row r="14153" spans="16:27" x14ac:dyDescent="0.3">
      <c r="P14153"/>
      <c r="AA14153"/>
    </row>
    <row r="14154" spans="16:27" x14ac:dyDescent="0.3">
      <c r="P14154"/>
      <c r="AA14154"/>
    </row>
    <row r="14155" spans="16:27" x14ac:dyDescent="0.3">
      <c r="P14155"/>
      <c r="AA14155"/>
    </row>
    <row r="14156" spans="16:27" x14ac:dyDescent="0.3">
      <c r="P14156"/>
      <c r="AA14156"/>
    </row>
    <row r="14157" spans="16:27" x14ac:dyDescent="0.3">
      <c r="P14157"/>
      <c r="AA14157"/>
    </row>
    <row r="14158" spans="16:27" x14ac:dyDescent="0.3">
      <c r="P14158"/>
      <c r="AA14158"/>
    </row>
    <row r="14159" spans="16:27" x14ac:dyDescent="0.3">
      <c r="P14159"/>
      <c r="AA14159"/>
    </row>
    <row r="14160" spans="16:27" x14ac:dyDescent="0.3">
      <c r="P14160"/>
      <c r="AA14160"/>
    </row>
    <row r="14161" spans="16:27" x14ac:dyDescent="0.3">
      <c r="P14161"/>
      <c r="AA14161"/>
    </row>
    <row r="14162" spans="16:27" x14ac:dyDescent="0.3">
      <c r="P14162"/>
      <c r="AA14162"/>
    </row>
    <row r="14163" spans="16:27" x14ac:dyDescent="0.3">
      <c r="P14163"/>
      <c r="AA14163"/>
    </row>
    <row r="14164" spans="16:27" x14ac:dyDescent="0.3">
      <c r="P14164"/>
      <c r="AA14164"/>
    </row>
    <row r="14165" spans="16:27" x14ac:dyDescent="0.3">
      <c r="P14165"/>
      <c r="AA14165"/>
    </row>
    <row r="14166" spans="16:27" x14ac:dyDescent="0.3">
      <c r="P14166"/>
      <c r="AA14166"/>
    </row>
    <row r="14167" spans="16:27" x14ac:dyDescent="0.3">
      <c r="P14167"/>
      <c r="AA14167"/>
    </row>
    <row r="14168" spans="16:27" x14ac:dyDescent="0.3">
      <c r="P14168"/>
      <c r="AA14168"/>
    </row>
    <row r="14169" spans="16:27" x14ac:dyDescent="0.3">
      <c r="P14169"/>
      <c r="AA14169"/>
    </row>
    <row r="14170" spans="16:27" x14ac:dyDescent="0.3">
      <c r="P14170"/>
      <c r="AA14170"/>
    </row>
    <row r="14171" spans="16:27" x14ac:dyDescent="0.3">
      <c r="P14171"/>
      <c r="AA14171"/>
    </row>
    <row r="14172" spans="16:27" x14ac:dyDescent="0.3">
      <c r="P14172"/>
      <c r="AA14172"/>
    </row>
    <row r="14173" spans="16:27" x14ac:dyDescent="0.3">
      <c r="P14173"/>
      <c r="AA14173"/>
    </row>
    <row r="14174" spans="16:27" x14ac:dyDescent="0.3">
      <c r="P14174"/>
      <c r="AA14174"/>
    </row>
    <row r="14175" spans="16:27" x14ac:dyDescent="0.3">
      <c r="P14175"/>
      <c r="AA14175"/>
    </row>
    <row r="14176" spans="16:27" x14ac:dyDescent="0.3">
      <c r="P14176"/>
      <c r="AA14176"/>
    </row>
    <row r="14177" spans="16:27" x14ac:dyDescent="0.3">
      <c r="P14177"/>
      <c r="AA14177"/>
    </row>
    <row r="14178" spans="16:27" x14ac:dyDescent="0.3">
      <c r="P14178"/>
      <c r="AA14178"/>
    </row>
    <row r="14179" spans="16:27" x14ac:dyDescent="0.3">
      <c r="P14179"/>
      <c r="AA14179"/>
    </row>
    <row r="14180" spans="16:27" x14ac:dyDescent="0.3">
      <c r="P14180"/>
      <c r="AA14180"/>
    </row>
    <row r="14181" spans="16:27" x14ac:dyDescent="0.3">
      <c r="P14181"/>
      <c r="AA14181"/>
    </row>
    <row r="14182" spans="16:27" x14ac:dyDescent="0.3">
      <c r="P14182"/>
      <c r="AA14182"/>
    </row>
    <row r="14183" spans="16:27" x14ac:dyDescent="0.3">
      <c r="P14183"/>
      <c r="AA14183"/>
    </row>
    <row r="14184" spans="16:27" x14ac:dyDescent="0.3">
      <c r="P14184"/>
      <c r="AA14184"/>
    </row>
    <row r="14185" spans="16:27" x14ac:dyDescent="0.3">
      <c r="P14185"/>
      <c r="AA14185"/>
    </row>
    <row r="14186" spans="16:27" x14ac:dyDescent="0.3">
      <c r="P14186"/>
      <c r="AA14186"/>
    </row>
    <row r="14187" spans="16:27" x14ac:dyDescent="0.3">
      <c r="P14187"/>
      <c r="AA14187"/>
    </row>
    <row r="14188" spans="16:27" x14ac:dyDescent="0.3">
      <c r="P14188"/>
      <c r="AA14188"/>
    </row>
    <row r="14189" spans="16:27" x14ac:dyDescent="0.3">
      <c r="P14189"/>
      <c r="AA14189"/>
    </row>
    <row r="14190" spans="16:27" x14ac:dyDescent="0.3">
      <c r="P14190"/>
      <c r="AA14190"/>
    </row>
    <row r="14191" spans="16:27" x14ac:dyDescent="0.3">
      <c r="P14191"/>
      <c r="AA14191"/>
    </row>
    <row r="14192" spans="16:27" x14ac:dyDescent="0.3">
      <c r="P14192"/>
      <c r="AA14192"/>
    </row>
    <row r="14193" spans="16:27" x14ac:dyDescent="0.3">
      <c r="P14193"/>
      <c r="AA14193"/>
    </row>
    <row r="14194" spans="16:27" x14ac:dyDescent="0.3">
      <c r="P14194"/>
      <c r="AA14194"/>
    </row>
    <row r="14195" spans="16:27" x14ac:dyDescent="0.3">
      <c r="P14195"/>
      <c r="AA14195"/>
    </row>
    <row r="14196" spans="16:27" x14ac:dyDescent="0.3">
      <c r="P14196"/>
      <c r="AA14196"/>
    </row>
    <row r="14197" spans="16:27" x14ac:dyDescent="0.3">
      <c r="P14197"/>
      <c r="AA14197"/>
    </row>
    <row r="14198" spans="16:27" x14ac:dyDescent="0.3">
      <c r="P14198"/>
      <c r="AA14198"/>
    </row>
    <row r="14199" spans="16:27" x14ac:dyDescent="0.3">
      <c r="P14199"/>
      <c r="AA14199"/>
    </row>
    <row r="14200" spans="16:27" x14ac:dyDescent="0.3">
      <c r="P14200"/>
      <c r="AA14200"/>
    </row>
    <row r="14201" spans="16:27" x14ac:dyDescent="0.3">
      <c r="P14201"/>
      <c r="AA14201"/>
    </row>
    <row r="14202" spans="16:27" x14ac:dyDescent="0.3">
      <c r="P14202"/>
      <c r="AA14202"/>
    </row>
    <row r="14203" spans="16:27" x14ac:dyDescent="0.3">
      <c r="P14203"/>
      <c r="AA14203"/>
    </row>
    <row r="14204" spans="16:27" x14ac:dyDescent="0.3">
      <c r="P14204"/>
      <c r="AA14204"/>
    </row>
    <row r="14205" spans="16:27" x14ac:dyDescent="0.3">
      <c r="P14205"/>
      <c r="AA14205"/>
    </row>
    <row r="14206" spans="16:27" x14ac:dyDescent="0.3">
      <c r="P14206"/>
      <c r="AA14206"/>
    </row>
    <row r="14207" spans="16:27" x14ac:dyDescent="0.3">
      <c r="P14207"/>
      <c r="AA14207"/>
    </row>
    <row r="14208" spans="16:27" x14ac:dyDescent="0.3">
      <c r="P14208"/>
      <c r="AA14208"/>
    </row>
    <row r="14209" spans="16:27" x14ac:dyDescent="0.3">
      <c r="P14209"/>
      <c r="AA14209"/>
    </row>
    <row r="14210" spans="16:27" x14ac:dyDescent="0.3">
      <c r="P14210"/>
      <c r="AA14210"/>
    </row>
    <row r="14211" spans="16:27" x14ac:dyDescent="0.3">
      <c r="P14211"/>
      <c r="AA14211"/>
    </row>
    <row r="14212" spans="16:27" x14ac:dyDescent="0.3">
      <c r="P14212"/>
      <c r="AA14212"/>
    </row>
    <row r="14213" spans="16:27" x14ac:dyDescent="0.3">
      <c r="P14213"/>
      <c r="AA14213"/>
    </row>
    <row r="14214" spans="16:27" x14ac:dyDescent="0.3">
      <c r="P14214"/>
      <c r="AA14214"/>
    </row>
    <row r="14215" spans="16:27" x14ac:dyDescent="0.3">
      <c r="P14215"/>
      <c r="AA14215"/>
    </row>
    <row r="14216" spans="16:27" x14ac:dyDescent="0.3">
      <c r="P14216"/>
      <c r="AA14216"/>
    </row>
    <row r="14217" spans="16:27" x14ac:dyDescent="0.3">
      <c r="P14217"/>
      <c r="AA14217"/>
    </row>
    <row r="14218" spans="16:27" x14ac:dyDescent="0.3">
      <c r="P14218"/>
      <c r="AA14218"/>
    </row>
    <row r="14219" spans="16:27" x14ac:dyDescent="0.3">
      <c r="P14219"/>
      <c r="AA14219"/>
    </row>
    <row r="14220" spans="16:27" x14ac:dyDescent="0.3">
      <c r="P14220"/>
      <c r="AA14220"/>
    </row>
    <row r="14221" spans="16:27" x14ac:dyDescent="0.3">
      <c r="P14221"/>
      <c r="AA14221"/>
    </row>
    <row r="14222" spans="16:27" x14ac:dyDescent="0.3">
      <c r="P14222"/>
      <c r="AA14222"/>
    </row>
    <row r="14223" spans="16:27" x14ac:dyDescent="0.3">
      <c r="P14223"/>
      <c r="AA14223"/>
    </row>
    <row r="14224" spans="16:27" x14ac:dyDescent="0.3">
      <c r="P14224"/>
      <c r="AA14224"/>
    </row>
    <row r="14225" spans="16:27" x14ac:dyDescent="0.3">
      <c r="P14225"/>
      <c r="AA14225"/>
    </row>
    <row r="14226" spans="16:27" x14ac:dyDescent="0.3">
      <c r="P14226"/>
      <c r="AA14226"/>
    </row>
    <row r="14227" spans="16:27" x14ac:dyDescent="0.3">
      <c r="P14227"/>
      <c r="AA14227"/>
    </row>
    <row r="14228" spans="16:27" x14ac:dyDescent="0.3">
      <c r="P14228"/>
      <c r="AA14228"/>
    </row>
    <row r="14229" spans="16:27" x14ac:dyDescent="0.3">
      <c r="P14229"/>
      <c r="AA14229"/>
    </row>
    <row r="14230" spans="16:27" x14ac:dyDescent="0.3">
      <c r="P14230"/>
      <c r="AA14230"/>
    </row>
    <row r="14231" spans="16:27" x14ac:dyDescent="0.3">
      <c r="P14231"/>
      <c r="AA14231"/>
    </row>
    <row r="14232" spans="16:27" x14ac:dyDescent="0.3">
      <c r="P14232"/>
      <c r="AA14232"/>
    </row>
    <row r="14233" spans="16:27" x14ac:dyDescent="0.3">
      <c r="P14233"/>
      <c r="AA14233"/>
    </row>
    <row r="14234" spans="16:27" x14ac:dyDescent="0.3">
      <c r="P14234"/>
      <c r="AA14234"/>
    </row>
    <row r="14235" spans="16:27" x14ac:dyDescent="0.3">
      <c r="P14235"/>
      <c r="AA14235"/>
    </row>
    <row r="14236" spans="16:27" x14ac:dyDescent="0.3">
      <c r="P14236"/>
      <c r="AA14236"/>
    </row>
    <row r="14237" spans="16:27" x14ac:dyDescent="0.3">
      <c r="P14237"/>
      <c r="AA14237"/>
    </row>
    <row r="14238" spans="16:27" x14ac:dyDescent="0.3">
      <c r="P14238"/>
      <c r="AA14238"/>
    </row>
    <row r="14239" spans="16:27" x14ac:dyDescent="0.3">
      <c r="P14239"/>
      <c r="AA14239"/>
    </row>
    <row r="14240" spans="16:27" x14ac:dyDescent="0.3">
      <c r="P14240"/>
      <c r="AA14240"/>
    </row>
    <row r="14241" spans="16:27" x14ac:dyDescent="0.3">
      <c r="P14241"/>
      <c r="AA14241"/>
    </row>
    <row r="14242" spans="16:27" x14ac:dyDescent="0.3">
      <c r="P14242"/>
      <c r="AA14242"/>
    </row>
    <row r="14243" spans="16:27" x14ac:dyDescent="0.3">
      <c r="P14243"/>
      <c r="AA14243"/>
    </row>
    <row r="14244" spans="16:27" x14ac:dyDescent="0.3">
      <c r="P14244"/>
      <c r="AA14244"/>
    </row>
    <row r="14245" spans="16:27" x14ac:dyDescent="0.3">
      <c r="P14245"/>
      <c r="AA14245"/>
    </row>
    <row r="14246" spans="16:27" x14ac:dyDescent="0.3">
      <c r="P14246"/>
      <c r="AA14246"/>
    </row>
    <row r="14247" spans="16:27" x14ac:dyDescent="0.3">
      <c r="P14247"/>
      <c r="AA14247"/>
    </row>
    <row r="14248" spans="16:27" x14ac:dyDescent="0.3">
      <c r="P14248"/>
      <c r="AA14248"/>
    </row>
    <row r="14249" spans="16:27" x14ac:dyDescent="0.3">
      <c r="P14249"/>
      <c r="AA14249"/>
    </row>
    <row r="14250" spans="16:27" x14ac:dyDescent="0.3">
      <c r="P14250"/>
      <c r="AA14250"/>
    </row>
    <row r="14251" spans="16:27" x14ac:dyDescent="0.3">
      <c r="P14251"/>
      <c r="AA14251"/>
    </row>
    <row r="14252" spans="16:27" x14ac:dyDescent="0.3">
      <c r="P14252"/>
      <c r="AA14252"/>
    </row>
    <row r="14253" spans="16:27" x14ac:dyDescent="0.3">
      <c r="P14253"/>
      <c r="AA14253"/>
    </row>
    <row r="14254" spans="16:27" x14ac:dyDescent="0.3">
      <c r="P14254"/>
      <c r="AA14254"/>
    </row>
    <row r="14255" spans="16:27" x14ac:dyDescent="0.3">
      <c r="P14255"/>
      <c r="AA14255"/>
    </row>
    <row r="14256" spans="16:27" x14ac:dyDescent="0.3">
      <c r="P14256"/>
      <c r="AA14256"/>
    </row>
    <row r="14257" spans="16:27" x14ac:dyDescent="0.3">
      <c r="P14257"/>
      <c r="AA14257"/>
    </row>
    <row r="14258" spans="16:27" x14ac:dyDescent="0.3">
      <c r="P14258"/>
      <c r="AA14258"/>
    </row>
    <row r="14259" spans="16:27" x14ac:dyDescent="0.3">
      <c r="P14259"/>
      <c r="AA14259"/>
    </row>
    <row r="14260" spans="16:27" x14ac:dyDescent="0.3">
      <c r="P14260"/>
      <c r="AA14260"/>
    </row>
    <row r="14261" spans="16:27" x14ac:dyDescent="0.3">
      <c r="P14261"/>
      <c r="AA14261"/>
    </row>
    <row r="14262" spans="16:27" x14ac:dyDescent="0.3">
      <c r="P14262"/>
      <c r="AA14262"/>
    </row>
    <row r="14263" spans="16:27" x14ac:dyDescent="0.3">
      <c r="P14263"/>
      <c r="AA14263"/>
    </row>
    <row r="14264" spans="16:27" x14ac:dyDescent="0.3">
      <c r="P14264"/>
      <c r="AA14264"/>
    </row>
    <row r="14265" spans="16:27" x14ac:dyDescent="0.3">
      <c r="P14265"/>
      <c r="AA14265"/>
    </row>
    <row r="14266" spans="16:27" x14ac:dyDescent="0.3">
      <c r="P14266"/>
      <c r="AA14266"/>
    </row>
    <row r="14267" spans="16:27" x14ac:dyDescent="0.3">
      <c r="P14267"/>
      <c r="AA14267"/>
    </row>
    <row r="14268" spans="16:27" x14ac:dyDescent="0.3">
      <c r="P14268"/>
      <c r="AA14268"/>
    </row>
    <row r="14269" spans="16:27" x14ac:dyDescent="0.3">
      <c r="P14269"/>
      <c r="AA14269"/>
    </row>
    <row r="14270" spans="16:27" x14ac:dyDescent="0.3">
      <c r="P14270"/>
      <c r="AA14270"/>
    </row>
    <row r="14271" spans="16:27" x14ac:dyDescent="0.3">
      <c r="P14271"/>
      <c r="AA14271"/>
    </row>
    <row r="14272" spans="16:27" x14ac:dyDescent="0.3">
      <c r="P14272"/>
      <c r="AA14272"/>
    </row>
    <row r="14273" spans="16:27" x14ac:dyDescent="0.3">
      <c r="P14273"/>
      <c r="AA14273"/>
    </row>
    <row r="14274" spans="16:27" x14ac:dyDescent="0.3">
      <c r="P14274"/>
      <c r="AA14274"/>
    </row>
    <row r="14275" spans="16:27" x14ac:dyDescent="0.3">
      <c r="P14275"/>
      <c r="AA14275"/>
    </row>
    <row r="14276" spans="16:27" x14ac:dyDescent="0.3">
      <c r="P14276"/>
      <c r="AA14276"/>
    </row>
    <row r="14277" spans="16:27" x14ac:dyDescent="0.3">
      <c r="P14277"/>
      <c r="AA14277"/>
    </row>
    <row r="14278" spans="16:27" x14ac:dyDescent="0.3">
      <c r="P14278"/>
      <c r="AA14278"/>
    </row>
    <row r="14279" spans="16:27" x14ac:dyDescent="0.3">
      <c r="P14279"/>
      <c r="AA14279"/>
    </row>
    <row r="14280" spans="16:27" x14ac:dyDescent="0.3">
      <c r="P14280"/>
      <c r="AA14280"/>
    </row>
    <row r="14281" spans="16:27" x14ac:dyDescent="0.3">
      <c r="P14281"/>
      <c r="AA14281"/>
    </row>
    <row r="14282" spans="16:27" x14ac:dyDescent="0.3">
      <c r="P14282"/>
      <c r="AA14282"/>
    </row>
    <row r="14283" spans="16:27" x14ac:dyDescent="0.3">
      <c r="P14283"/>
      <c r="AA14283"/>
    </row>
    <row r="14284" spans="16:27" x14ac:dyDescent="0.3">
      <c r="P14284"/>
      <c r="AA14284"/>
    </row>
    <row r="14285" spans="16:27" x14ac:dyDescent="0.3">
      <c r="P14285"/>
      <c r="AA14285"/>
    </row>
    <row r="14286" spans="16:27" x14ac:dyDescent="0.3">
      <c r="P14286"/>
      <c r="AA14286"/>
    </row>
    <row r="14287" spans="16:27" x14ac:dyDescent="0.3">
      <c r="P14287"/>
      <c r="AA14287"/>
    </row>
    <row r="14288" spans="16:27" x14ac:dyDescent="0.3">
      <c r="P14288"/>
      <c r="AA14288"/>
    </row>
    <row r="14289" spans="16:27" x14ac:dyDescent="0.3">
      <c r="P14289"/>
      <c r="AA14289"/>
    </row>
    <row r="14290" spans="16:27" x14ac:dyDescent="0.3">
      <c r="P14290"/>
      <c r="AA14290"/>
    </row>
    <row r="14291" spans="16:27" x14ac:dyDescent="0.3">
      <c r="P14291"/>
      <c r="AA14291"/>
    </row>
    <row r="14292" spans="16:27" x14ac:dyDescent="0.3">
      <c r="P14292"/>
      <c r="AA14292"/>
    </row>
    <row r="14293" spans="16:27" x14ac:dyDescent="0.3">
      <c r="P14293"/>
      <c r="AA14293"/>
    </row>
    <row r="14294" spans="16:27" x14ac:dyDescent="0.3">
      <c r="P14294"/>
      <c r="AA14294"/>
    </row>
    <row r="14295" spans="16:27" x14ac:dyDescent="0.3">
      <c r="P14295"/>
      <c r="AA14295"/>
    </row>
    <row r="14296" spans="16:27" x14ac:dyDescent="0.3">
      <c r="P14296"/>
      <c r="AA14296"/>
    </row>
    <row r="14297" spans="16:27" x14ac:dyDescent="0.3">
      <c r="P14297"/>
      <c r="AA14297"/>
    </row>
    <row r="14298" spans="16:27" x14ac:dyDescent="0.3">
      <c r="P14298"/>
      <c r="AA14298"/>
    </row>
    <row r="14299" spans="16:27" x14ac:dyDescent="0.3">
      <c r="P14299"/>
      <c r="AA14299"/>
    </row>
    <row r="14300" spans="16:27" x14ac:dyDescent="0.3">
      <c r="P14300"/>
      <c r="AA14300"/>
    </row>
    <row r="14301" spans="16:27" x14ac:dyDescent="0.3">
      <c r="P14301"/>
      <c r="AA14301"/>
    </row>
    <row r="14302" spans="16:27" x14ac:dyDescent="0.3">
      <c r="P14302"/>
      <c r="AA14302"/>
    </row>
    <row r="14303" spans="16:27" x14ac:dyDescent="0.3">
      <c r="P14303"/>
      <c r="AA14303"/>
    </row>
    <row r="14304" spans="16:27" x14ac:dyDescent="0.3">
      <c r="P14304"/>
      <c r="AA14304"/>
    </row>
    <row r="14305" spans="16:27" x14ac:dyDescent="0.3">
      <c r="P14305"/>
      <c r="AA14305"/>
    </row>
    <row r="14306" spans="16:27" x14ac:dyDescent="0.3">
      <c r="P14306"/>
      <c r="AA14306"/>
    </row>
    <row r="14307" spans="16:27" x14ac:dyDescent="0.3">
      <c r="P14307"/>
      <c r="AA14307"/>
    </row>
    <row r="14308" spans="16:27" x14ac:dyDescent="0.3">
      <c r="P14308"/>
      <c r="AA14308"/>
    </row>
    <row r="14309" spans="16:27" x14ac:dyDescent="0.3">
      <c r="P14309"/>
      <c r="AA14309"/>
    </row>
    <row r="14310" spans="16:27" x14ac:dyDescent="0.3">
      <c r="P14310"/>
      <c r="AA14310"/>
    </row>
    <row r="14311" spans="16:27" x14ac:dyDescent="0.3">
      <c r="P14311"/>
      <c r="AA14311"/>
    </row>
    <row r="14312" spans="16:27" x14ac:dyDescent="0.3">
      <c r="P14312"/>
      <c r="AA14312"/>
    </row>
    <row r="14313" spans="16:27" x14ac:dyDescent="0.3">
      <c r="P14313"/>
      <c r="AA14313"/>
    </row>
    <row r="14314" spans="16:27" x14ac:dyDescent="0.3">
      <c r="P14314"/>
      <c r="AA14314"/>
    </row>
    <row r="14315" spans="16:27" x14ac:dyDescent="0.3">
      <c r="P14315"/>
      <c r="AA14315"/>
    </row>
    <row r="14316" spans="16:27" x14ac:dyDescent="0.3">
      <c r="P14316"/>
      <c r="AA14316"/>
    </row>
    <row r="14317" spans="16:27" x14ac:dyDescent="0.3">
      <c r="P14317"/>
      <c r="AA14317"/>
    </row>
    <row r="14318" spans="16:27" x14ac:dyDescent="0.3">
      <c r="P14318"/>
      <c r="AA14318"/>
    </row>
    <row r="14319" spans="16:27" x14ac:dyDescent="0.3">
      <c r="P14319"/>
      <c r="AA14319"/>
    </row>
    <row r="14320" spans="16:27" x14ac:dyDescent="0.3">
      <c r="P14320"/>
      <c r="AA14320"/>
    </row>
    <row r="14321" spans="16:27" x14ac:dyDescent="0.3">
      <c r="P14321"/>
      <c r="AA14321"/>
    </row>
    <row r="14322" spans="16:27" x14ac:dyDescent="0.3">
      <c r="P14322"/>
      <c r="AA14322"/>
    </row>
    <row r="14323" spans="16:27" x14ac:dyDescent="0.3">
      <c r="P14323"/>
      <c r="AA14323"/>
    </row>
    <row r="14324" spans="16:27" x14ac:dyDescent="0.3">
      <c r="P14324"/>
      <c r="AA14324"/>
    </row>
    <row r="14325" spans="16:27" x14ac:dyDescent="0.3">
      <c r="P14325"/>
      <c r="AA14325"/>
    </row>
    <row r="14326" spans="16:27" x14ac:dyDescent="0.3">
      <c r="P14326"/>
      <c r="AA14326"/>
    </row>
    <row r="14327" spans="16:27" x14ac:dyDescent="0.3">
      <c r="P14327"/>
      <c r="AA14327"/>
    </row>
    <row r="14328" spans="16:27" x14ac:dyDescent="0.3">
      <c r="P14328"/>
      <c r="AA14328"/>
    </row>
    <row r="14329" spans="16:27" x14ac:dyDescent="0.3">
      <c r="P14329"/>
      <c r="AA14329"/>
    </row>
    <row r="14330" spans="16:27" x14ac:dyDescent="0.3">
      <c r="P14330"/>
      <c r="AA14330"/>
    </row>
    <row r="14331" spans="16:27" x14ac:dyDescent="0.3">
      <c r="P14331"/>
      <c r="AA14331"/>
    </row>
    <row r="14332" spans="16:27" x14ac:dyDescent="0.3">
      <c r="P14332"/>
      <c r="AA14332"/>
    </row>
    <row r="14333" spans="16:27" x14ac:dyDescent="0.3">
      <c r="P14333"/>
      <c r="AA14333"/>
    </row>
    <row r="14334" spans="16:27" x14ac:dyDescent="0.3">
      <c r="P14334"/>
      <c r="AA14334"/>
    </row>
    <row r="14335" spans="16:27" x14ac:dyDescent="0.3">
      <c r="P14335"/>
      <c r="AA14335"/>
    </row>
    <row r="14336" spans="16:27" x14ac:dyDescent="0.3">
      <c r="P14336"/>
      <c r="AA14336"/>
    </row>
    <row r="14337" spans="16:27" x14ac:dyDescent="0.3">
      <c r="P14337"/>
      <c r="AA14337"/>
    </row>
    <row r="14338" spans="16:27" x14ac:dyDescent="0.3">
      <c r="P14338"/>
      <c r="AA14338"/>
    </row>
    <row r="14339" spans="16:27" x14ac:dyDescent="0.3">
      <c r="P14339"/>
      <c r="AA14339"/>
    </row>
    <row r="14340" spans="16:27" x14ac:dyDescent="0.3">
      <c r="P14340"/>
      <c r="AA14340"/>
    </row>
    <row r="14341" spans="16:27" x14ac:dyDescent="0.3">
      <c r="P14341"/>
      <c r="AA14341"/>
    </row>
    <row r="14342" spans="16:27" x14ac:dyDescent="0.3">
      <c r="P14342"/>
      <c r="AA14342"/>
    </row>
    <row r="14343" spans="16:27" x14ac:dyDescent="0.3">
      <c r="P14343"/>
      <c r="AA14343"/>
    </row>
    <row r="14344" spans="16:27" x14ac:dyDescent="0.3">
      <c r="P14344"/>
      <c r="AA14344"/>
    </row>
    <row r="14345" spans="16:27" x14ac:dyDescent="0.3">
      <c r="P14345"/>
      <c r="AA14345"/>
    </row>
    <row r="14346" spans="16:27" x14ac:dyDescent="0.3">
      <c r="P14346"/>
      <c r="AA14346"/>
    </row>
    <row r="14347" spans="16:27" x14ac:dyDescent="0.3">
      <c r="P14347"/>
      <c r="AA14347"/>
    </row>
    <row r="14348" spans="16:27" x14ac:dyDescent="0.3">
      <c r="P14348"/>
      <c r="AA14348"/>
    </row>
    <row r="14349" spans="16:27" x14ac:dyDescent="0.3">
      <c r="P14349"/>
      <c r="AA14349"/>
    </row>
    <row r="14350" spans="16:27" x14ac:dyDescent="0.3">
      <c r="P14350"/>
      <c r="AA14350"/>
    </row>
    <row r="14351" spans="16:27" x14ac:dyDescent="0.3">
      <c r="P14351"/>
      <c r="AA14351"/>
    </row>
    <row r="14352" spans="16:27" x14ac:dyDescent="0.3">
      <c r="P14352"/>
      <c r="AA14352"/>
    </row>
    <row r="14353" spans="16:27" x14ac:dyDescent="0.3">
      <c r="P14353"/>
      <c r="AA14353"/>
    </row>
    <row r="14354" spans="16:27" x14ac:dyDescent="0.3">
      <c r="P14354"/>
      <c r="AA14354"/>
    </row>
    <row r="14355" spans="16:27" x14ac:dyDescent="0.3">
      <c r="P14355"/>
      <c r="AA14355"/>
    </row>
    <row r="14356" spans="16:27" x14ac:dyDescent="0.3">
      <c r="P14356"/>
      <c r="AA14356"/>
    </row>
    <row r="14357" spans="16:27" x14ac:dyDescent="0.3">
      <c r="P14357"/>
      <c r="AA14357"/>
    </row>
    <row r="14358" spans="16:27" x14ac:dyDescent="0.3">
      <c r="P14358"/>
      <c r="AA14358"/>
    </row>
    <row r="14359" spans="16:27" x14ac:dyDescent="0.3">
      <c r="P14359"/>
      <c r="AA14359"/>
    </row>
    <row r="14360" spans="16:27" x14ac:dyDescent="0.3">
      <c r="P14360"/>
      <c r="AA14360"/>
    </row>
    <row r="14361" spans="16:27" x14ac:dyDescent="0.3">
      <c r="P14361"/>
      <c r="AA14361"/>
    </row>
    <row r="14362" spans="16:27" x14ac:dyDescent="0.3">
      <c r="P14362"/>
      <c r="AA14362"/>
    </row>
    <row r="14363" spans="16:27" x14ac:dyDescent="0.3">
      <c r="P14363"/>
      <c r="AA14363"/>
    </row>
    <row r="14364" spans="16:27" x14ac:dyDescent="0.3">
      <c r="P14364"/>
      <c r="AA14364"/>
    </row>
    <row r="14365" spans="16:27" x14ac:dyDescent="0.3">
      <c r="P14365"/>
      <c r="AA14365"/>
    </row>
    <row r="14366" spans="16:27" x14ac:dyDescent="0.3">
      <c r="P14366"/>
      <c r="AA14366"/>
    </row>
    <row r="14367" spans="16:27" x14ac:dyDescent="0.3">
      <c r="P14367"/>
      <c r="AA14367"/>
    </row>
    <row r="14368" spans="16:27" x14ac:dyDescent="0.3">
      <c r="P14368"/>
      <c r="AA14368"/>
    </row>
    <row r="14369" spans="16:27" x14ac:dyDescent="0.3">
      <c r="P14369"/>
      <c r="AA14369"/>
    </row>
    <row r="14370" spans="16:27" x14ac:dyDescent="0.3">
      <c r="P14370"/>
      <c r="AA14370"/>
    </row>
    <row r="14371" spans="16:27" x14ac:dyDescent="0.3">
      <c r="P14371"/>
      <c r="AA14371"/>
    </row>
    <row r="14372" spans="16:27" x14ac:dyDescent="0.3">
      <c r="P14372"/>
      <c r="AA14372"/>
    </row>
    <row r="14373" spans="16:27" x14ac:dyDescent="0.3">
      <c r="P14373"/>
      <c r="AA14373"/>
    </row>
    <row r="14374" spans="16:27" x14ac:dyDescent="0.3">
      <c r="P14374"/>
      <c r="AA14374"/>
    </row>
    <row r="14375" spans="16:27" x14ac:dyDescent="0.3">
      <c r="P14375"/>
      <c r="AA14375"/>
    </row>
    <row r="14376" spans="16:27" x14ac:dyDescent="0.3">
      <c r="P14376"/>
      <c r="AA14376"/>
    </row>
    <row r="14377" spans="16:27" x14ac:dyDescent="0.3">
      <c r="P14377"/>
      <c r="AA14377"/>
    </row>
    <row r="14378" spans="16:27" x14ac:dyDescent="0.3">
      <c r="P14378"/>
      <c r="AA14378"/>
    </row>
    <row r="14379" spans="16:27" x14ac:dyDescent="0.3">
      <c r="P14379"/>
      <c r="AA14379"/>
    </row>
    <row r="14380" spans="16:27" x14ac:dyDescent="0.3">
      <c r="P14380"/>
      <c r="AA14380"/>
    </row>
    <row r="14381" spans="16:27" x14ac:dyDescent="0.3">
      <c r="P14381"/>
      <c r="AA14381"/>
    </row>
    <row r="14382" spans="16:27" x14ac:dyDescent="0.3">
      <c r="P14382"/>
      <c r="AA14382"/>
    </row>
    <row r="14383" spans="16:27" x14ac:dyDescent="0.3">
      <c r="P14383"/>
      <c r="AA14383"/>
    </row>
    <row r="14384" spans="16:27" x14ac:dyDescent="0.3">
      <c r="P14384"/>
      <c r="AA14384"/>
    </row>
    <row r="14385" spans="16:27" x14ac:dyDescent="0.3">
      <c r="P14385"/>
      <c r="AA14385"/>
    </row>
    <row r="14386" spans="16:27" x14ac:dyDescent="0.3">
      <c r="P14386"/>
      <c r="AA14386"/>
    </row>
    <row r="14387" spans="16:27" x14ac:dyDescent="0.3">
      <c r="P14387"/>
      <c r="AA14387"/>
    </row>
    <row r="14388" spans="16:27" x14ac:dyDescent="0.3">
      <c r="P14388"/>
      <c r="AA14388"/>
    </row>
    <row r="14389" spans="16:27" x14ac:dyDescent="0.3">
      <c r="P14389"/>
      <c r="AA14389"/>
    </row>
    <row r="14390" spans="16:27" x14ac:dyDescent="0.3">
      <c r="P14390"/>
      <c r="AA14390"/>
    </row>
    <row r="14391" spans="16:27" x14ac:dyDescent="0.3">
      <c r="P14391"/>
      <c r="AA14391"/>
    </row>
    <row r="14392" spans="16:27" x14ac:dyDescent="0.3">
      <c r="P14392"/>
      <c r="AA14392"/>
    </row>
    <row r="14393" spans="16:27" x14ac:dyDescent="0.3">
      <c r="P14393"/>
      <c r="AA14393"/>
    </row>
    <row r="14394" spans="16:27" x14ac:dyDescent="0.3">
      <c r="P14394"/>
      <c r="AA14394"/>
    </row>
    <row r="14395" spans="16:27" x14ac:dyDescent="0.3">
      <c r="P14395"/>
      <c r="AA14395"/>
    </row>
    <row r="14396" spans="16:27" x14ac:dyDescent="0.3">
      <c r="P14396"/>
      <c r="AA14396"/>
    </row>
    <row r="14397" spans="16:27" x14ac:dyDescent="0.3">
      <c r="P14397"/>
      <c r="AA14397"/>
    </row>
    <row r="14398" spans="16:27" x14ac:dyDescent="0.3">
      <c r="P14398"/>
      <c r="AA14398"/>
    </row>
    <row r="14399" spans="16:27" x14ac:dyDescent="0.3">
      <c r="P14399"/>
      <c r="AA14399"/>
    </row>
    <row r="14400" spans="16:27" x14ac:dyDescent="0.3">
      <c r="P14400"/>
      <c r="AA14400"/>
    </row>
    <row r="14401" spans="16:27" x14ac:dyDescent="0.3">
      <c r="P14401"/>
      <c r="AA14401"/>
    </row>
    <row r="14402" spans="16:27" x14ac:dyDescent="0.3">
      <c r="P14402"/>
      <c r="AA14402"/>
    </row>
    <row r="14403" spans="16:27" x14ac:dyDescent="0.3">
      <c r="P14403"/>
      <c r="AA14403"/>
    </row>
    <row r="14404" spans="16:27" x14ac:dyDescent="0.3">
      <c r="P14404"/>
      <c r="AA14404"/>
    </row>
    <row r="14405" spans="16:27" x14ac:dyDescent="0.3">
      <c r="P14405"/>
      <c r="AA14405"/>
    </row>
    <row r="14406" spans="16:27" x14ac:dyDescent="0.3">
      <c r="P14406"/>
      <c r="AA14406"/>
    </row>
    <row r="14407" spans="16:27" x14ac:dyDescent="0.3">
      <c r="P14407"/>
      <c r="AA14407"/>
    </row>
    <row r="14408" spans="16:27" x14ac:dyDescent="0.3">
      <c r="P14408"/>
      <c r="AA14408"/>
    </row>
    <row r="14409" spans="16:27" x14ac:dyDescent="0.3">
      <c r="P14409"/>
      <c r="AA14409"/>
    </row>
    <row r="14410" spans="16:27" x14ac:dyDescent="0.3">
      <c r="P14410"/>
      <c r="AA14410"/>
    </row>
    <row r="14411" spans="16:27" x14ac:dyDescent="0.3">
      <c r="P14411"/>
      <c r="AA14411"/>
    </row>
    <row r="14412" spans="16:27" x14ac:dyDescent="0.3">
      <c r="P14412"/>
      <c r="AA14412"/>
    </row>
    <row r="14413" spans="16:27" x14ac:dyDescent="0.3">
      <c r="P14413"/>
      <c r="AA14413"/>
    </row>
    <row r="14414" spans="16:27" x14ac:dyDescent="0.3">
      <c r="P14414"/>
      <c r="AA14414"/>
    </row>
    <row r="14415" spans="16:27" x14ac:dyDescent="0.3">
      <c r="P14415"/>
      <c r="AA14415"/>
    </row>
    <row r="14416" spans="16:27" x14ac:dyDescent="0.3">
      <c r="P14416"/>
      <c r="AA14416"/>
    </row>
    <row r="14417" spans="16:27" x14ac:dyDescent="0.3">
      <c r="P14417"/>
      <c r="AA14417"/>
    </row>
    <row r="14418" spans="16:27" x14ac:dyDescent="0.3">
      <c r="P14418"/>
      <c r="AA14418"/>
    </row>
    <row r="14419" spans="16:27" x14ac:dyDescent="0.3">
      <c r="P14419"/>
      <c r="AA14419"/>
    </row>
    <row r="14420" spans="16:27" x14ac:dyDescent="0.3">
      <c r="P14420"/>
      <c r="AA14420"/>
    </row>
    <row r="14421" spans="16:27" x14ac:dyDescent="0.3">
      <c r="P14421"/>
      <c r="AA14421"/>
    </row>
    <row r="14422" spans="16:27" x14ac:dyDescent="0.3">
      <c r="P14422"/>
      <c r="AA14422"/>
    </row>
    <row r="14423" spans="16:27" x14ac:dyDescent="0.3">
      <c r="P14423"/>
      <c r="AA14423"/>
    </row>
    <row r="14424" spans="16:27" x14ac:dyDescent="0.3">
      <c r="P14424"/>
      <c r="AA14424"/>
    </row>
    <row r="14425" spans="16:27" x14ac:dyDescent="0.3">
      <c r="P14425"/>
      <c r="AA14425"/>
    </row>
    <row r="14426" spans="16:27" x14ac:dyDescent="0.3">
      <c r="P14426"/>
      <c r="AA14426"/>
    </row>
    <row r="14427" spans="16:27" x14ac:dyDescent="0.3">
      <c r="P14427"/>
      <c r="AA14427"/>
    </row>
    <row r="14428" spans="16:27" x14ac:dyDescent="0.3">
      <c r="P14428"/>
      <c r="AA14428"/>
    </row>
    <row r="14429" spans="16:27" x14ac:dyDescent="0.3">
      <c r="P14429"/>
      <c r="AA14429"/>
    </row>
    <row r="14430" spans="16:27" x14ac:dyDescent="0.3">
      <c r="P14430"/>
      <c r="AA14430"/>
    </row>
    <row r="14431" spans="16:27" x14ac:dyDescent="0.3">
      <c r="P14431"/>
      <c r="AA14431"/>
    </row>
    <row r="14432" spans="16:27" x14ac:dyDescent="0.3">
      <c r="P14432"/>
      <c r="AA14432"/>
    </row>
    <row r="14433" spans="16:27" x14ac:dyDescent="0.3">
      <c r="P14433"/>
      <c r="AA14433"/>
    </row>
    <row r="14434" spans="16:27" x14ac:dyDescent="0.3">
      <c r="P14434"/>
      <c r="AA14434"/>
    </row>
    <row r="14435" spans="16:27" x14ac:dyDescent="0.3">
      <c r="P14435"/>
      <c r="AA14435"/>
    </row>
    <row r="14436" spans="16:27" x14ac:dyDescent="0.3">
      <c r="P14436"/>
      <c r="AA14436"/>
    </row>
    <row r="14437" spans="16:27" x14ac:dyDescent="0.3">
      <c r="P14437"/>
      <c r="AA14437"/>
    </row>
    <row r="14438" spans="16:27" x14ac:dyDescent="0.3">
      <c r="P14438"/>
      <c r="AA14438"/>
    </row>
    <row r="14439" spans="16:27" x14ac:dyDescent="0.3">
      <c r="P14439"/>
      <c r="AA14439"/>
    </row>
    <row r="14440" spans="16:27" x14ac:dyDescent="0.3">
      <c r="P14440"/>
      <c r="AA14440"/>
    </row>
    <row r="14441" spans="16:27" x14ac:dyDescent="0.3">
      <c r="P14441"/>
      <c r="AA14441"/>
    </row>
    <row r="14442" spans="16:27" x14ac:dyDescent="0.3">
      <c r="P14442"/>
      <c r="AA14442"/>
    </row>
    <row r="14443" spans="16:27" x14ac:dyDescent="0.3">
      <c r="P14443"/>
      <c r="AA14443"/>
    </row>
    <row r="14444" spans="16:27" x14ac:dyDescent="0.3">
      <c r="P14444"/>
      <c r="AA14444"/>
    </row>
    <row r="14445" spans="16:27" x14ac:dyDescent="0.3">
      <c r="P14445"/>
      <c r="AA14445"/>
    </row>
    <row r="14446" spans="16:27" x14ac:dyDescent="0.3">
      <c r="P14446"/>
      <c r="AA14446"/>
    </row>
    <row r="14447" spans="16:27" x14ac:dyDescent="0.3">
      <c r="P14447"/>
      <c r="AA14447"/>
    </row>
    <row r="14448" spans="16:27" x14ac:dyDescent="0.3">
      <c r="P14448"/>
      <c r="AA14448"/>
    </row>
    <row r="14449" spans="16:27" x14ac:dyDescent="0.3">
      <c r="P14449"/>
      <c r="AA14449"/>
    </row>
    <row r="14450" spans="16:27" x14ac:dyDescent="0.3">
      <c r="P14450"/>
      <c r="AA14450"/>
    </row>
    <row r="14451" spans="16:27" x14ac:dyDescent="0.3">
      <c r="P14451"/>
      <c r="AA14451"/>
    </row>
    <row r="14452" spans="16:27" x14ac:dyDescent="0.3">
      <c r="P14452"/>
      <c r="AA14452"/>
    </row>
    <row r="14453" spans="16:27" x14ac:dyDescent="0.3">
      <c r="P14453"/>
      <c r="AA14453"/>
    </row>
    <row r="14454" spans="16:27" x14ac:dyDescent="0.3">
      <c r="P14454"/>
      <c r="AA14454"/>
    </row>
    <row r="14455" spans="16:27" x14ac:dyDescent="0.3">
      <c r="P14455"/>
      <c r="AA14455"/>
    </row>
    <row r="14456" spans="16:27" x14ac:dyDescent="0.3">
      <c r="P14456"/>
      <c r="AA14456"/>
    </row>
    <row r="14457" spans="16:27" x14ac:dyDescent="0.3">
      <c r="P14457"/>
      <c r="AA14457"/>
    </row>
    <row r="14458" spans="16:27" x14ac:dyDescent="0.3">
      <c r="P14458"/>
      <c r="AA14458"/>
    </row>
    <row r="14459" spans="16:27" x14ac:dyDescent="0.3">
      <c r="P14459"/>
      <c r="AA14459"/>
    </row>
    <row r="14460" spans="16:27" x14ac:dyDescent="0.3">
      <c r="P14460"/>
      <c r="AA14460"/>
    </row>
    <row r="14461" spans="16:27" x14ac:dyDescent="0.3">
      <c r="P14461"/>
      <c r="AA14461"/>
    </row>
    <row r="14462" spans="16:27" x14ac:dyDescent="0.3">
      <c r="P14462"/>
      <c r="AA14462"/>
    </row>
    <row r="14463" spans="16:27" x14ac:dyDescent="0.3">
      <c r="P14463"/>
      <c r="AA14463"/>
    </row>
    <row r="14464" spans="16:27" x14ac:dyDescent="0.3">
      <c r="P14464"/>
      <c r="AA14464"/>
    </row>
    <row r="14465" spans="16:27" x14ac:dyDescent="0.3">
      <c r="P14465"/>
      <c r="AA14465"/>
    </row>
    <row r="14466" spans="16:27" x14ac:dyDescent="0.3">
      <c r="P14466"/>
      <c r="AA14466"/>
    </row>
    <row r="14467" spans="16:27" x14ac:dyDescent="0.3">
      <c r="P14467"/>
      <c r="AA14467"/>
    </row>
    <row r="14468" spans="16:27" x14ac:dyDescent="0.3">
      <c r="P14468"/>
      <c r="AA14468"/>
    </row>
    <row r="14469" spans="16:27" x14ac:dyDescent="0.3">
      <c r="P14469"/>
      <c r="AA14469"/>
    </row>
    <row r="14470" spans="16:27" x14ac:dyDescent="0.3">
      <c r="P14470"/>
      <c r="AA14470"/>
    </row>
    <row r="14471" spans="16:27" x14ac:dyDescent="0.3">
      <c r="P14471"/>
      <c r="AA14471"/>
    </row>
    <row r="14472" spans="16:27" x14ac:dyDescent="0.3">
      <c r="P14472"/>
      <c r="AA14472"/>
    </row>
    <row r="14473" spans="16:27" x14ac:dyDescent="0.3">
      <c r="P14473"/>
      <c r="AA14473"/>
    </row>
    <row r="14474" spans="16:27" x14ac:dyDescent="0.3">
      <c r="P14474"/>
      <c r="AA14474"/>
    </row>
    <row r="14475" spans="16:27" x14ac:dyDescent="0.3">
      <c r="P14475"/>
      <c r="AA14475"/>
    </row>
    <row r="14476" spans="16:27" x14ac:dyDescent="0.3">
      <c r="P14476"/>
      <c r="AA14476"/>
    </row>
    <row r="14477" spans="16:27" x14ac:dyDescent="0.3">
      <c r="P14477"/>
      <c r="AA14477"/>
    </row>
    <row r="14478" spans="16:27" x14ac:dyDescent="0.3">
      <c r="P14478"/>
      <c r="AA14478"/>
    </row>
    <row r="14479" spans="16:27" x14ac:dyDescent="0.3">
      <c r="P14479"/>
      <c r="AA14479"/>
    </row>
    <row r="14480" spans="16:27" x14ac:dyDescent="0.3">
      <c r="P14480"/>
      <c r="AA14480"/>
    </row>
    <row r="14481" spans="16:27" x14ac:dyDescent="0.3">
      <c r="P14481"/>
      <c r="AA14481"/>
    </row>
    <row r="14482" spans="16:27" x14ac:dyDescent="0.3">
      <c r="P14482"/>
      <c r="AA14482"/>
    </row>
    <row r="14483" spans="16:27" x14ac:dyDescent="0.3">
      <c r="P14483"/>
      <c r="AA14483"/>
    </row>
    <row r="14484" spans="16:27" x14ac:dyDescent="0.3">
      <c r="P14484"/>
      <c r="AA14484"/>
    </row>
    <row r="14485" spans="16:27" x14ac:dyDescent="0.3">
      <c r="P14485"/>
      <c r="AA14485"/>
    </row>
    <row r="14486" spans="16:27" x14ac:dyDescent="0.3">
      <c r="P14486"/>
      <c r="AA14486"/>
    </row>
    <row r="14487" spans="16:27" x14ac:dyDescent="0.3">
      <c r="P14487"/>
      <c r="AA14487"/>
    </row>
    <row r="14488" spans="16:27" x14ac:dyDescent="0.3">
      <c r="P14488"/>
      <c r="AA14488"/>
    </row>
    <row r="14489" spans="16:27" x14ac:dyDescent="0.3">
      <c r="P14489"/>
      <c r="AA14489"/>
    </row>
    <row r="14490" spans="16:27" x14ac:dyDescent="0.3">
      <c r="P14490"/>
      <c r="AA14490"/>
    </row>
    <row r="14491" spans="16:27" x14ac:dyDescent="0.3">
      <c r="P14491"/>
      <c r="AA14491"/>
    </row>
    <row r="14492" spans="16:27" x14ac:dyDescent="0.3">
      <c r="P14492"/>
      <c r="AA14492"/>
    </row>
    <row r="14493" spans="16:27" x14ac:dyDescent="0.3">
      <c r="P14493"/>
      <c r="AA14493"/>
    </row>
    <row r="14494" spans="16:27" x14ac:dyDescent="0.3">
      <c r="P14494"/>
      <c r="AA14494"/>
    </row>
    <row r="14495" spans="16:27" x14ac:dyDescent="0.3">
      <c r="P14495"/>
      <c r="AA14495"/>
    </row>
    <row r="14496" spans="16:27" x14ac:dyDescent="0.3">
      <c r="P14496"/>
      <c r="AA14496"/>
    </row>
    <row r="14497" spans="16:27" x14ac:dyDescent="0.3">
      <c r="P14497"/>
      <c r="AA14497"/>
    </row>
    <row r="14498" spans="16:27" x14ac:dyDescent="0.3">
      <c r="P14498"/>
      <c r="AA14498"/>
    </row>
    <row r="14499" spans="16:27" x14ac:dyDescent="0.3">
      <c r="P14499"/>
      <c r="AA14499"/>
    </row>
    <row r="14500" spans="16:27" x14ac:dyDescent="0.3">
      <c r="P14500"/>
      <c r="AA14500"/>
    </row>
    <row r="14501" spans="16:27" x14ac:dyDescent="0.3">
      <c r="P14501"/>
      <c r="AA14501"/>
    </row>
    <row r="14502" spans="16:27" x14ac:dyDescent="0.3">
      <c r="P14502"/>
      <c r="AA14502"/>
    </row>
    <row r="14503" spans="16:27" x14ac:dyDescent="0.3">
      <c r="P14503"/>
      <c r="AA14503"/>
    </row>
    <row r="14504" spans="16:27" x14ac:dyDescent="0.3">
      <c r="P14504"/>
      <c r="AA14504"/>
    </row>
    <row r="14505" spans="16:27" x14ac:dyDescent="0.3">
      <c r="P14505"/>
      <c r="AA14505"/>
    </row>
    <row r="14506" spans="16:27" x14ac:dyDescent="0.3">
      <c r="P14506"/>
      <c r="AA14506"/>
    </row>
    <row r="14507" spans="16:27" x14ac:dyDescent="0.3">
      <c r="P14507"/>
      <c r="AA14507"/>
    </row>
    <row r="14508" spans="16:27" x14ac:dyDescent="0.3">
      <c r="P14508"/>
      <c r="AA14508"/>
    </row>
    <row r="14509" spans="16:27" x14ac:dyDescent="0.3">
      <c r="P14509"/>
      <c r="AA14509"/>
    </row>
    <row r="14510" spans="16:27" x14ac:dyDescent="0.3">
      <c r="P14510"/>
      <c r="AA14510"/>
    </row>
    <row r="14511" spans="16:27" x14ac:dyDescent="0.3">
      <c r="P14511"/>
      <c r="AA14511"/>
    </row>
    <row r="14512" spans="16:27" x14ac:dyDescent="0.3">
      <c r="P14512"/>
      <c r="AA14512"/>
    </row>
    <row r="14513" spans="16:27" x14ac:dyDescent="0.3">
      <c r="P14513"/>
      <c r="AA14513"/>
    </row>
    <row r="14514" spans="16:27" x14ac:dyDescent="0.3">
      <c r="P14514"/>
      <c r="AA14514"/>
    </row>
    <row r="14515" spans="16:27" x14ac:dyDescent="0.3">
      <c r="P14515"/>
      <c r="AA14515"/>
    </row>
    <row r="14516" spans="16:27" x14ac:dyDescent="0.3">
      <c r="P14516"/>
      <c r="AA14516"/>
    </row>
    <row r="14517" spans="16:27" x14ac:dyDescent="0.3">
      <c r="P14517"/>
      <c r="AA14517"/>
    </row>
    <row r="14518" spans="16:27" x14ac:dyDescent="0.3">
      <c r="P14518"/>
      <c r="AA14518"/>
    </row>
    <row r="14519" spans="16:27" x14ac:dyDescent="0.3">
      <c r="P14519"/>
      <c r="AA14519"/>
    </row>
    <row r="14520" spans="16:27" x14ac:dyDescent="0.3">
      <c r="P14520"/>
      <c r="AA14520"/>
    </row>
    <row r="14521" spans="16:27" x14ac:dyDescent="0.3">
      <c r="P14521"/>
      <c r="AA14521"/>
    </row>
    <row r="14522" spans="16:27" x14ac:dyDescent="0.3">
      <c r="P14522"/>
      <c r="AA14522"/>
    </row>
    <row r="14523" spans="16:27" x14ac:dyDescent="0.3">
      <c r="P14523"/>
      <c r="AA14523"/>
    </row>
    <row r="14524" spans="16:27" x14ac:dyDescent="0.3">
      <c r="P14524"/>
      <c r="AA14524"/>
    </row>
    <row r="14525" spans="16:27" x14ac:dyDescent="0.3">
      <c r="P14525"/>
      <c r="AA14525"/>
    </row>
    <row r="14526" spans="16:27" x14ac:dyDescent="0.3">
      <c r="P14526"/>
      <c r="AA14526"/>
    </row>
    <row r="14527" spans="16:27" x14ac:dyDescent="0.3">
      <c r="P14527"/>
      <c r="AA14527"/>
    </row>
    <row r="14528" spans="16:27" x14ac:dyDescent="0.3">
      <c r="P14528"/>
      <c r="AA14528"/>
    </row>
    <row r="14529" spans="16:27" x14ac:dyDescent="0.3">
      <c r="P14529"/>
      <c r="AA14529"/>
    </row>
    <row r="14530" spans="16:27" x14ac:dyDescent="0.3">
      <c r="P14530"/>
      <c r="AA14530"/>
    </row>
    <row r="14531" spans="16:27" x14ac:dyDescent="0.3">
      <c r="P14531"/>
      <c r="AA14531"/>
    </row>
    <row r="14532" spans="16:27" x14ac:dyDescent="0.3">
      <c r="P14532"/>
      <c r="AA14532"/>
    </row>
    <row r="14533" spans="16:27" x14ac:dyDescent="0.3">
      <c r="P14533"/>
      <c r="AA14533"/>
    </row>
    <row r="14534" spans="16:27" x14ac:dyDescent="0.3">
      <c r="P14534"/>
      <c r="AA14534"/>
    </row>
    <row r="14535" spans="16:27" x14ac:dyDescent="0.3">
      <c r="P14535"/>
      <c r="AA14535"/>
    </row>
    <row r="14536" spans="16:27" x14ac:dyDescent="0.3">
      <c r="P14536"/>
      <c r="AA14536"/>
    </row>
    <row r="14537" spans="16:27" x14ac:dyDescent="0.3">
      <c r="P14537"/>
      <c r="AA14537"/>
    </row>
    <row r="14538" spans="16:27" x14ac:dyDescent="0.3">
      <c r="P14538"/>
      <c r="AA14538"/>
    </row>
    <row r="14539" spans="16:27" x14ac:dyDescent="0.3">
      <c r="P14539"/>
      <c r="AA14539"/>
    </row>
    <row r="14540" spans="16:27" x14ac:dyDescent="0.3">
      <c r="P14540"/>
      <c r="AA14540"/>
    </row>
    <row r="14541" spans="16:27" x14ac:dyDescent="0.3">
      <c r="P14541"/>
      <c r="AA14541"/>
    </row>
    <row r="14542" spans="16:27" x14ac:dyDescent="0.3">
      <c r="P14542"/>
      <c r="AA14542"/>
    </row>
    <row r="14543" spans="16:27" x14ac:dyDescent="0.3">
      <c r="P14543"/>
      <c r="AA14543"/>
    </row>
    <row r="14544" spans="16:27" x14ac:dyDescent="0.3">
      <c r="P14544"/>
      <c r="AA14544"/>
    </row>
    <row r="14545" spans="16:27" x14ac:dyDescent="0.3">
      <c r="P14545"/>
      <c r="AA14545"/>
    </row>
    <row r="14546" spans="16:27" x14ac:dyDescent="0.3">
      <c r="P14546"/>
      <c r="AA14546"/>
    </row>
    <row r="14547" spans="16:27" x14ac:dyDescent="0.3">
      <c r="P14547"/>
      <c r="AA14547"/>
    </row>
    <row r="14548" spans="16:27" x14ac:dyDescent="0.3">
      <c r="P14548"/>
      <c r="AA14548"/>
    </row>
    <row r="14549" spans="16:27" x14ac:dyDescent="0.3">
      <c r="P14549"/>
      <c r="AA14549"/>
    </row>
    <row r="14550" spans="16:27" x14ac:dyDescent="0.3">
      <c r="P14550"/>
      <c r="AA14550"/>
    </row>
    <row r="14551" spans="16:27" x14ac:dyDescent="0.3">
      <c r="P14551"/>
      <c r="AA14551"/>
    </row>
    <row r="14552" spans="16:27" x14ac:dyDescent="0.3">
      <c r="P14552"/>
      <c r="AA14552"/>
    </row>
    <row r="14553" spans="16:27" x14ac:dyDescent="0.3">
      <c r="P14553"/>
      <c r="AA14553"/>
    </row>
    <row r="14554" spans="16:27" x14ac:dyDescent="0.3">
      <c r="P14554"/>
      <c r="AA14554"/>
    </row>
    <row r="14555" spans="16:27" x14ac:dyDescent="0.3">
      <c r="P14555"/>
      <c r="AA14555"/>
    </row>
    <row r="14556" spans="16:27" x14ac:dyDescent="0.3">
      <c r="P14556"/>
      <c r="AA14556"/>
    </row>
    <row r="14557" spans="16:27" x14ac:dyDescent="0.3">
      <c r="P14557"/>
      <c r="AA14557"/>
    </row>
    <row r="14558" spans="16:27" x14ac:dyDescent="0.3">
      <c r="P14558"/>
      <c r="AA14558"/>
    </row>
    <row r="14559" spans="16:27" x14ac:dyDescent="0.3">
      <c r="P14559"/>
      <c r="AA14559"/>
    </row>
    <row r="14560" spans="16:27" x14ac:dyDescent="0.3">
      <c r="P14560"/>
      <c r="AA14560"/>
    </row>
    <row r="14561" spans="16:27" x14ac:dyDescent="0.3">
      <c r="P14561"/>
      <c r="AA14561"/>
    </row>
    <row r="14562" spans="16:27" x14ac:dyDescent="0.3">
      <c r="P14562"/>
      <c r="AA14562"/>
    </row>
    <row r="14563" spans="16:27" x14ac:dyDescent="0.3">
      <c r="P14563"/>
      <c r="AA14563"/>
    </row>
    <row r="14564" spans="16:27" x14ac:dyDescent="0.3">
      <c r="P14564"/>
      <c r="AA14564"/>
    </row>
    <row r="14565" spans="16:27" x14ac:dyDescent="0.3">
      <c r="P14565"/>
      <c r="AA14565"/>
    </row>
    <row r="14566" spans="16:27" x14ac:dyDescent="0.3">
      <c r="P14566"/>
      <c r="AA14566"/>
    </row>
    <row r="14567" spans="16:27" x14ac:dyDescent="0.3">
      <c r="P14567"/>
      <c r="AA14567"/>
    </row>
    <row r="14568" spans="16:27" x14ac:dyDescent="0.3">
      <c r="P14568"/>
      <c r="AA14568"/>
    </row>
    <row r="14569" spans="16:27" x14ac:dyDescent="0.3">
      <c r="P14569"/>
      <c r="AA14569"/>
    </row>
    <row r="14570" spans="16:27" x14ac:dyDescent="0.3">
      <c r="P14570"/>
      <c r="AA14570"/>
    </row>
    <row r="14571" spans="16:27" x14ac:dyDescent="0.3">
      <c r="P14571"/>
      <c r="AA14571"/>
    </row>
    <row r="14572" spans="16:27" x14ac:dyDescent="0.3">
      <c r="P14572"/>
      <c r="AA14572"/>
    </row>
    <row r="14573" spans="16:27" x14ac:dyDescent="0.3">
      <c r="P14573"/>
      <c r="AA14573"/>
    </row>
    <row r="14574" spans="16:27" x14ac:dyDescent="0.3">
      <c r="P14574"/>
      <c r="AA14574"/>
    </row>
    <row r="14575" spans="16:27" x14ac:dyDescent="0.3">
      <c r="P14575"/>
      <c r="AA14575"/>
    </row>
    <row r="14576" spans="16:27" x14ac:dyDescent="0.3">
      <c r="P14576"/>
      <c r="AA14576"/>
    </row>
    <row r="14577" spans="16:27" x14ac:dyDescent="0.3">
      <c r="P14577"/>
      <c r="AA14577"/>
    </row>
    <row r="14578" spans="16:27" x14ac:dyDescent="0.3">
      <c r="P14578"/>
      <c r="AA14578"/>
    </row>
    <row r="14579" spans="16:27" x14ac:dyDescent="0.3">
      <c r="P14579"/>
      <c r="AA14579"/>
    </row>
    <row r="14580" spans="16:27" x14ac:dyDescent="0.3">
      <c r="P14580"/>
      <c r="AA14580"/>
    </row>
    <row r="14581" spans="16:27" x14ac:dyDescent="0.3">
      <c r="P14581"/>
      <c r="AA14581"/>
    </row>
    <row r="14582" spans="16:27" x14ac:dyDescent="0.3">
      <c r="P14582"/>
      <c r="AA14582"/>
    </row>
    <row r="14583" spans="16:27" x14ac:dyDescent="0.3">
      <c r="P14583"/>
      <c r="AA14583"/>
    </row>
    <row r="14584" spans="16:27" x14ac:dyDescent="0.3">
      <c r="P14584"/>
      <c r="AA14584"/>
    </row>
    <row r="14585" spans="16:27" x14ac:dyDescent="0.3">
      <c r="P14585"/>
      <c r="AA14585"/>
    </row>
    <row r="14586" spans="16:27" x14ac:dyDescent="0.3">
      <c r="P14586"/>
      <c r="AA14586"/>
    </row>
    <row r="14587" spans="16:27" x14ac:dyDescent="0.3">
      <c r="P14587"/>
      <c r="AA14587"/>
    </row>
    <row r="14588" spans="16:27" x14ac:dyDescent="0.3">
      <c r="P14588"/>
      <c r="AA14588"/>
    </row>
    <row r="14589" spans="16:27" x14ac:dyDescent="0.3">
      <c r="P14589"/>
      <c r="AA14589"/>
    </row>
    <row r="14590" spans="16:27" x14ac:dyDescent="0.3">
      <c r="P14590"/>
      <c r="AA14590"/>
    </row>
    <row r="14591" spans="16:27" x14ac:dyDescent="0.3">
      <c r="P14591"/>
      <c r="AA14591"/>
    </row>
    <row r="14592" spans="16:27" x14ac:dyDescent="0.3">
      <c r="P14592"/>
      <c r="AA14592"/>
    </row>
    <row r="14593" spans="16:27" x14ac:dyDescent="0.3">
      <c r="P14593"/>
      <c r="AA14593"/>
    </row>
    <row r="14594" spans="16:27" x14ac:dyDescent="0.3">
      <c r="P14594"/>
      <c r="AA14594"/>
    </row>
    <row r="14595" spans="16:27" x14ac:dyDescent="0.3">
      <c r="P14595"/>
      <c r="AA14595"/>
    </row>
    <row r="14596" spans="16:27" x14ac:dyDescent="0.3">
      <c r="P14596"/>
      <c r="AA14596"/>
    </row>
    <row r="14597" spans="16:27" x14ac:dyDescent="0.3">
      <c r="P14597"/>
      <c r="AA14597"/>
    </row>
    <row r="14598" spans="16:27" x14ac:dyDescent="0.3">
      <c r="P14598"/>
      <c r="AA14598"/>
    </row>
    <row r="14599" spans="16:27" x14ac:dyDescent="0.3">
      <c r="P14599"/>
      <c r="AA14599"/>
    </row>
    <row r="14600" spans="16:27" x14ac:dyDescent="0.3">
      <c r="P14600"/>
      <c r="AA14600"/>
    </row>
    <row r="14601" spans="16:27" x14ac:dyDescent="0.3">
      <c r="P14601"/>
      <c r="AA14601"/>
    </row>
    <row r="14602" spans="16:27" x14ac:dyDescent="0.3">
      <c r="P14602"/>
      <c r="AA14602"/>
    </row>
    <row r="14603" spans="16:27" x14ac:dyDescent="0.3">
      <c r="P14603"/>
      <c r="AA14603"/>
    </row>
    <row r="14604" spans="16:27" x14ac:dyDescent="0.3">
      <c r="P14604"/>
      <c r="AA14604"/>
    </row>
    <row r="14605" spans="16:27" x14ac:dyDescent="0.3">
      <c r="P14605"/>
      <c r="AA14605"/>
    </row>
    <row r="14606" spans="16:27" x14ac:dyDescent="0.3">
      <c r="P14606"/>
      <c r="AA14606"/>
    </row>
    <row r="14607" spans="16:27" x14ac:dyDescent="0.3">
      <c r="P14607"/>
      <c r="AA14607"/>
    </row>
    <row r="14608" spans="16:27" x14ac:dyDescent="0.3">
      <c r="P14608"/>
      <c r="AA14608"/>
    </row>
    <row r="14609" spans="16:27" x14ac:dyDescent="0.3">
      <c r="P14609"/>
      <c r="AA14609"/>
    </row>
    <row r="14610" spans="16:27" x14ac:dyDescent="0.3">
      <c r="P14610"/>
      <c r="AA14610"/>
    </row>
    <row r="14611" spans="16:27" x14ac:dyDescent="0.3">
      <c r="P14611"/>
      <c r="AA14611"/>
    </row>
    <row r="14612" spans="16:27" x14ac:dyDescent="0.3">
      <c r="P14612"/>
      <c r="AA14612"/>
    </row>
    <row r="14613" spans="16:27" x14ac:dyDescent="0.3">
      <c r="P14613"/>
      <c r="AA14613"/>
    </row>
    <row r="14614" spans="16:27" x14ac:dyDescent="0.3">
      <c r="P14614"/>
      <c r="AA14614"/>
    </row>
    <row r="14615" spans="16:27" x14ac:dyDescent="0.3">
      <c r="P14615"/>
      <c r="AA14615"/>
    </row>
    <row r="14616" spans="16:27" x14ac:dyDescent="0.3">
      <c r="P14616"/>
      <c r="AA14616"/>
    </row>
    <row r="14617" spans="16:27" x14ac:dyDescent="0.3">
      <c r="P14617"/>
      <c r="AA14617"/>
    </row>
    <row r="14618" spans="16:27" x14ac:dyDescent="0.3">
      <c r="P14618"/>
      <c r="AA14618"/>
    </row>
    <row r="14619" spans="16:27" x14ac:dyDescent="0.3">
      <c r="P14619"/>
      <c r="AA14619"/>
    </row>
    <row r="14620" spans="16:27" x14ac:dyDescent="0.3">
      <c r="P14620"/>
      <c r="AA14620"/>
    </row>
    <row r="14621" spans="16:27" x14ac:dyDescent="0.3">
      <c r="P14621"/>
      <c r="AA14621"/>
    </row>
    <row r="14622" spans="16:27" x14ac:dyDescent="0.3">
      <c r="P14622"/>
      <c r="AA14622"/>
    </row>
    <row r="14623" spans="16:27" x14ac:dyDescent="0.3">
      <c r="P14623"/>
      <c r="AA14623"/>
    </row>
    <row r="14624" spans="16:27" x14ac:dyDescent="0.3">
      <c r="P14624"/>
      <c r="AA14624"/>
    </row>
    <row r="14625" spans="16:27" x14ac:dyDescent="0.3">
      <c r="P14625"/>
      <c r="AA14625"/>
    </row>
    <row r="14626" spans="16:27" x14ac:dyDescent="0.3">
      <c r="P14626"/>
      <c r="AA14626"/>
    </row>
    <row r="14627" spans="16:27" x14ac:dyDescent="0.3">
      <c r="P14627"/>
      <c r="AA14627"/>
    </row>
    <row r="14628" spans="16:27" x14ac:dyDescent="0.3">
      <c r="P14628"/>
      <c r="AA14628"/>
    </row>
    <row r="14629" spans="16:27" x14ac:dyDescent="0.3">
      <c r="P14629"/>
      <c r="AA14629"/>
    </row>
    <row r="14630" spans="16:27" x14ac:dyDescent="0.3">
      <c r="P14630"/>
      <c r="AA14630"/>
    </row>
    <row r="14631" spans="16:27" x14ac:dyDescent="0.3">
      <c r="P14631"/>
      <c r="AA14631"/>
    </row>
    <row r="14632" spans="16:27" x14ac:dyDescent="0.3">
      <c r="P14632"/>
      <c r="AA14632"/>
    </row>
    <row r="14633" spans="16:27" x14ac:dyDescent="0.3">
      <c r="P14633"/>
      <c r="AA14633"/>
    </row>
    <row r="14634" spans="16:27" x14ac:dyDescent="0.3">
      <c r="P14634"/>
      <c r="AA14634"/>
    </row>
    <row r="14635" spans="16:27" x14ac:dyDescent="0.3">
      <c r="P14635"/>
      <c r="AA14635"/>
    </row>
    <row r="14636" spans="16:27" x14ac:dyDescent="0.3">
      <c r="P14636"/>
      <c r="AA14636"/>
    </row>
    <row r="14637" spans="16:27" x14ac:dyDescent="0.3">
      <c r="P14637"/>
      <c r="AA14637"/>
    </row>
    <row r="14638" spans="16:27" x14ac:dyDescent="0.3">
      <c r="P14638"/>
      <c r="AA14638"/>
    </row>
    <row r="14639" spans="16:27" x14ac:dyDescent="0.3">
      <c r="P14639"/>
      <c r="AA14639"/>
    </row>
    <row r="14640" spans="16:27" x14ac:dyDescent="0.3">
      <c r="P14640"/>
      <c r="AA14640"/>
    </row>
    <row r="14641" spans="16:27" x14ac:dyDescent="0.3">
      <c r="P14641"/>
      <c r="AA14641"/>
    </row>
    <row r="14642" spans="16:27" x14ac:dyDescent="0.3">
      <c r="P14642"/>
      <c r="AA14642"/>
    </row>
    <row r="14643" spans="16:27" x14ac:dyDescent="0.3">
      <c r="P14643"/>
      <c r="AA14643"/>
    </row>
    <row r="14644" spans="16:27" x14ac:dyDescent="0.3">
      <c r="P14644"/>
      <c r="AA14644"/>
    </row>
    <row r="14645" spans="16:27" x14ac:dyDescent="0.3">
      <c r="P14645"/>
      <c r="AA14645"/>
    </row>
    <row r="14646" spans="16:27" x14ac:dyDescent="0.3">
      <c r="P14646"/>
      <c r="AA14646"/>
    </row>
    <row r="14647" spans="16:27" x14ac:dyDescent="0.3">
      <c r="P14647"/>
      <c r="AA14647"/>
    </row>
    <row r="14648" spans="16:27" x14ac:dyDescent="0.3">
      <c r="P14648"/>
      <c r="AA14648"/>
    </row>
    <row r="14649" spans="16:27" x14ac:dyDescent="0.3">
      <c r="P14649"/>
      <c r="AA14649"/>
    </row>
    <row r="14650" spans="16:27" x14ac:dyDescent="0.3">
      <c r="P14650"/>
      <c r="AA14650"/>
    </row>
    <row r="14651" spans="16:27" x14ac:dyDescent="0.3">
      <c r="P14651"/>
      <c r="AA14651"/>
    </row>
    <row r="14652" spans="16:27" x14ac:dyDescent="0.3">
      <c r="P14652"/>
      <c r="AA14652"/>
    </row>
    <row r="14653" spans="16:27" x14ac:dyDescent="0.3">
      <c r="P14653"/>
      <c r="AA14653"/>
    </row>
    <row r="14654" spans="16:27" x14ac:dyDescent="0.3">
      <c r="P14654"/>
      <c r="AA14654"/>
    </row>
    <row r="14655" spans="16:27" x14ac:dyDescent="0.3">
      <c r="P14655"/>
      <c r="AA14655"/>
    </row>
    <row r="14656" spans="16:27" x14ac:dyDescent="0.3">
      <c r="P14656"/>
      <c r="AA14656"/>
    </row>
    <row r="14657" spans="16:27" x14ac:dyDescent="0.3">
      <c r="P14657"/>
      <c r="AA14657"/>
    </row>
    <row r="14658" spans="16:27" x14ac:dyDescent="0.3">
      <c r="P14658"/>
      <c r="AA14658"/>
    </row>
    <row r="14659" spans="16:27" x14ac:dyDescent="0.3">
      <c r="P14659"/>
      <c r="AA14659"/>
    </row>
    <row r="14660" spans="16:27" x14ac:dyDescent="0.3">
      <c r="P14660"/>
      <c r="AA14660"/>
    </row>
    <row r="14661" spans="16:27" x14ac:dyDescent="0.3">
      <c r="P14661"/>
      <c r="AA14661"/>
    </row>
    <row r="14662" spans="16:27" x14ac:dyDescent="0.3">
      <c r="P14662"/>
      <c r="AA14662"/>
    </row>
    <row r="14663" spans="16:27" x14ac:dyDescent="0.3">
      <c r="P14663"/>
      <c r="AA14663"/>
    </row>
    <row r="14664" spans="16:27" x14ac:dyDescent="0.3">
      <c r="P14664"/>
      <c r="AA14664"/>
    </row>
    <row r="14665" spans="16:27" x14ac:dyDescent="0.3">
      <c r="P14665"/>
      <c r="AA14665"/>
    </row>
    <row r="14666" spans="16:27" x14ac:dyDescent="0.3">
      <c r="P14666"/>
      <c r="AA14666"/>
    </row>
    <row r="14667" spans="16:27" x14ac:dyDescent="0.3">
      <c r="P14667"/>
      <c r="AA14667"/>
    </row>
    <row r="14668" spans="16:27" x14ac:dyDescent="0.3">
      <c r="P14668"/>
      <c r="AA14668"/>
    </row>
    <row r="14669" spans="16:27" x14ac:dyDescent="0.3">
      <c r="P14669"/>
      <c r="AA14669"/>
    </row>
    <row r="14670" spans="16:27" x14ac:dyDescent="0.3">
      <c r="P14670"/>
      <c r="AA14670"/>
    </row>
    <row r="14671" spans="16:27" x14ac:dyDescent="0.3">
      <c r="P14671"/>
      <c r="AA14671"/>
    </row>
    <row r="14672" spans="16:27" x14ac:dyDescent="0.3">
      <c r="P14672"/>
      <c r="AA14672"/>
    </row>
    <row r="14673" spans="16:27" x14ac:dyDescent="0.3">
      <c r="P14673"/>
      <c r="AA14673"/>
    </row>
    <row r="14674" spans="16:27" x14ac:dyDescent="0.3">
      <c r="P14674"/>
      <c r="AA14674"/>
    </row>
    <row r="14675" spans="16:27" x14ac:dyDescent="0.3">
      <c r="P14675"/>
      <c r="AA14675"/>
    </row>
    <row r="14676" spans="16:27" x14ac:dyDescent="0.3">
      <c r="P14676"/>
      <c r="AA14676"/>
    </row>
    <row r="14677" spans="16:27" x14ac:dyDescent="0.3">
      <c r="P14677"/>
      <c r="AA14677"/>
    </row>
    <row r="14678" spans="16:27" x14ac:dyDescent="0.3">
      <c r="P14678"/>
      <c r="AA14678"/>
    </row>
    <row r="14679" spans="16:27" x14ac:dyDescent="0.3">
      <c r="P14679"/>
      <c r="AA14679"/>
    </row>
    <row r="14680" spans="16:27" x14ac:dyDescent="0.3">
      <c r="P14680"/>
      <c r="AA14680"/>
    </row>
    <row r="14681" spans="16:27" x14ac:dyDescent="0.3">
      <c r="P14681"/>
      <c r="AA14681"/>
    </row>
    <row r="14682" spans="16:27" x14ac:dyDescent="0.3">
      <c r="P14682"/>
      <c r="AA14682"/>
    </row>
    <row r="14683" spans="16:27" x14ac:dyDescent="0.3">
      <c r="P14683"/>
      <c r="AA14683"/>
    </row>
    <row r="14684" spans="16:27" x14ac:dyDescent="0.3">
      <c r="P14684"/>
      <c r="AA14684"/>
    </row>
    <row r="14685" spans="16:27" x14ac:dyDescent="0.3">
      <c r="P14685"/>
      <c r="AA14685"/>
    </row>
    <row r="14686" spans="16:27" x14ac:dyDescent="0.3">
      <c r="P14686"/>
      <c r="AA14686"/>
    </row>
    <row r="14687" spans="16:27" x14ac:dyDescent="0.3">
      <c r="P14687"/>
      <c r="AA14687"/>
    </row>
    <row r="14688" spans="16:27" x14ac:dyDescent="0.3">
      <c r="P14688"/>
      <c r="AA14688"/>
    </row>
    <row r="14689" spans="16:27" x14ac:dyDescent="0.3">
      <c r="P14689"/>
      <c r="AA14689"/>
    </row>
    <row r="14690" spans="16:27" x14ac:dyDescent="0.3">
      <c r="P14690"/>
      <c r="AA14690"/>
    </row>
    <row r="14691" spans="16:27" x14ac:dyDescent="0.3">
      <c r="P14691"/>
      <c r="AA14691"/>
    </row>
    <row r="14692" spans="16:27" x14ac:dyDescent="0.3">
      <c r="P14692"/>
      <c r="AA14692"/>
    </row>
    <row r="14693" spans="16:27" x14ac:dyDescent="0.3">
      <c r="P14693"/>
      <c r="AA14693"/>
    </row>
    <row r="14694" spans="16:27" x14ac:dyDescent="0.3">
      <c r="P14694"/>
      <c r="AA14694"/>
    </row>
    <row r="14695" spans="16:27" x14ac:dyDescent="0.3">
      <c r="P14695"/>
      <c r="AA14695"/>
    </row>
    <row r="14696" spans="16:27" x14ac:dyDescent="0.3">
      <c r="P14696"/>
      <c r="AA14696"/>
    </row>
    <row r="14697" spans="16:27" x14ac:dyDescent="0.3">
      <c r="P14697"/>
      <c r="AA14697"/>
    </row>
    <row r="14698" spans="16:27" x14ac:dyDescent="0.3">
      <c r="P14698"/>
      <c r="AA14698"/>
    </row>
    <row r="14699" spans="16:27" x14ac:dyDescent="0.3">
      <c r="P14699"/>
      <c r="AA14699"/>
    </row>
    <row r="14700" spans="16:27" x14ac:dyDescent="0.3">
      <c r="P14700"/>
      <c r="AA14700"/>
    </row>
    <row r="14701" spans="16:27" x14ac:dyDescent="0.3">
      <c r="P14701"/>
      <c r="AA14701"/>
    </row>
    <row r="14702" spans="16:27" x14ac:dyDescent="0.3">
      <c r="P14702"/>
      <c r="AA14702"/>
    </row>
    <row r="14703" spans="16:27" x14ac:dyDescent="0.3">
      <c r="P14703"/>
      <c r="AA14703"/>
    </row>
    <row r="14704" spans="16:27" x14ac:dyDescent="0.3">
      <c r="P14704"/>
      <c r="AA14704"/>
    </row>
    <row r="14705" spans="16:27" x14ac:dyDescent="0.3">
      <c r="P14705"/>
      <c r="AA14705"/>
    </row>
    <row r="14706" spans="16:27" x14ac:dyDescent="0.3">
      <c r="P14706"/>
      <c r="AA14706"/>
    </row>
    <row r="14707" spans="16:27" x14ac:dyDescent="0.3">
      <c r="P14707"/>
      <c r="AA14707"/>
    </row>
    <row r="14708" spans="16:27" x14ac:dyDescent="0.3">
      <c r="P14708"/>
      <c r="AA14708"/>
    </row>
    <row r="14709" spans="16:27" x14ac:dyDescent="0.3">
      <c r="P14709"/>
      <c r="AA14709"/>
    </row>
    <row r="14710" spans="16:27" x14ac:dyDescent="0.3">
      <c r="P14710"/>
      <c r="AA14710"/>
    </row>
    <row r="14711" spans="16:27" x14ac:dyDescent="0.3">
      <c r="P14711"/>
      <c r="AA14711"/>
    </row>
    <row r="14712" spans="16:27" x14ac:dyDescent="0.3">
      <c r="P14712"/>
      <c r="AA14712"/>
    </row>
    <row r="14713" spans="16:27" x14ac:dyDescent="0.3">
      <c r="P14713"/>
      <c r="AA14713"/>
    </row>
    <row r="14714" spans="16:27" x14ac:dyDescent="0.3">
      <c r="P14714"/>
      <c r="AA14714"/>
    </row>
    <row r="14715" spans="16:27" x14ac:dyDescent="0.3">
      <c r="P14715"/>
      <c r="AA14715"/>
    </row>
    <row r="14716" spans="16:27" x14ac:dyDescent="0.3">
      <c r="P14716"/>
      <c r="AA14716"/>
    </row>
    <row r="14717" spans="16:27" x14ac:dyDescent="0.3">
      <c r="P14717"/>
      <c r="AA14717"/>
    </row>
    <row r="14718" spans="16:27" x14ac:dyDescent="0.3">
      <c r="P14718"/>
      <c r="AA14718"/>
    </row>
    <row r="14719" spans="16:27" x14ac:dyDescent="0.3">
      <c r="P14719"/>
      <c r="AA14719"/>
    </row>
    <row r="14720" spans="16:27" x14ac:dyDescent="0.3">
      <c r="P14720"/>
      <c r="AA14720"/>
    </row>
    <row r="14721" spans="16:27" x14ac:dyDescent="0.3">
      <c r="P14721"/>
      <c r="AA14721"/>
    </row>
    <row r="14722" spans="16:27" x14ac:dyDescent="0.3">
      <c r="P14722"/>
      <c r="AA14722"/>
    </row>
    <row r="14723" spans="16:27" x14ac:dyDescent="0.3">
      <c r="P14723"/>
      <c r="AA14723"/>
    </row>
    <row r="14724" spans="16:27" x14ac:dyDescent="0.3">
      <c r="P14724"/>
      <c r="AA14724"/>
    </row>
    <row r="14725" spans="16:27" x14ac:dyDescent="0.3">
      <c r="P14725"/>
      <c r="AA14725"/>
    </row>
    <row r="14726" spans="16:27" x14ac:dyDescent="0.3">
      <c r="P14726"/>
      <c r="AA14726"/>
    </row>
    <row r="14727" spans="16:27" x14ac:dyDescent="0.3">
      <c r="P14727"/>
      <c r="AA14727"/>
    </row>
    <row r="14728" spans="16:27" x14ac:dyDescent="0.3">
      <c r="P14728"/>
      <c r="AA14728"/>
    </row>
    <row r="14729" spans="16:27" x14ac:dyDescent="0.3">
      <c r="P14729"/>
      <c r="AA14729"/>
    </row>
    <row r="14730" spans="16:27" x14ac:dyDescent="0.3">
      <c r="P14730"/>
      <c r="AA14730"/>
    </row>
    <row r="14731" spans="16:27" x14ac:dyDescent="0.3">
      <c r="P14731"/>
      <c r="AA14731"/>
    </row>
    <row r="14732" spans="16:27" x14ac:dyDescent="0.3">
      <c r="P14732"/>
      <c r="AA14732"/>
    </row>
    <row r="14733" spans="16:27" x14ac:dyDescent="0.3">
      <c r="P14733"/>
      <c r="AA14733"/>
    </row>
    <row r="14734" spans="16:27" x14ac:dyDescent="0.3">
      <c r="P14734"/>
      <c r="AA14734"/>
    </row>
    <row r="14735" spans="16:27" x14ac:dyDescent="0.3">
      <c r="P14735"/>
      <c r="AA14735"/>
    </row>
    <row r="14736" spans="16:27" x14ac:dyDescent="0.3">
      <c r="P14736"/>
      <c r="AA14736"/>
    </row>
    <row r="14737" spans="16:27" x14ac:dyDescent="0.3">
      <c r="P14737"/>
      <c r="AA14737"/>
    </row>
    <row r="14738" spans="16:27" x14ac:dyDescent="0.3">
      <c r="P14738"/>
      <c r="AA14738"/>
    </row>
    <row r="14739" spans="16:27" x14ac:dyDescent="0.3">
      <c r="P14739"/>
      <c r="AA14739"/>
    </row>
    <row r="14740" spans="16:27" x14ac:dyDescent="0.3">
      <c r="P14740"/>
      <c r="AA14740"/>
    </row>
    <row r="14741" spans="16:27" x14ac:dyDescent="0.3">
      <c r="P14741"/>
      <c r="AA14741"/>
    </row>
    <row r="14742" spans="16:27" x14ac:dyDescent="0.3">
      <c r="P14742"/>
      <c r="AA14742"/>
    </row>
    <row r="14743" spans="16:27" x14ac:dyDescent="0.3">
      <c r="P14743"/>
      <c r="AA14743"/>
    </row>
    <row r="14744" spans="16:27" x14ac:dyDescent="0.3">
      <c r="P14744"/>
      <c r="AA14744"/>
    </row>
    <row r="14745" spans="16:27" x14ac:dyDescent="0.3">
      <c r="P14745"/>
      <c r="AA14745"/>
    </row>
    <row r="14746" spans="16:27" x14ac:dyDescent="0.3">
      <c r="P14746"/>
      <c r="AA14746"/>
    </row>
    <row r="14747" spans="16:27" x14ac:dyDescent="0.3">
      <c r="P14747"/>
      <c r="AA14747"/>
    </row>
    <row r="14748" spans="16:27" x14ac:dyDescent="0.3">
      <c r="P14748"/>
      <c r="AA14748"/>
    </row>
    <row r="14749" spans="16:27" x14ac:dyDescent="0.3">
      <c r="P14749"/>
      <c r="AA14749"/>
    </row>
    <row r="14750" spans="16:27" x14ac:dyDescent="0.3">
      <c r="P14750"/>
      <c r="AA14750"/>
    </row>
    <row r="14751" spans="16:27" x14ac:dyDescent="0.3">
      <c r="P14751"/>
      <c r="AA14751"/>
    </row>
    <row r="14752" spans="16:27" x14ac:dyDescent="0.3">
      <c r="P14752"/>
      <c r="AA14752"/>
    </row>
    <row r="14753" spans="16:27" x14ac:dyDescent="0.3">
      <c r="P14753"/>
      <c r="AA14753"/>
    </row>
    <row r="14754" spans="16:27" x14ac:dyDescent="0.3">
      <c r="P14754"/>
      <c r="AA14754"/>
    </row>
    <row r="14755" spans="16:27" x14ac:dyDescent="0.3">
      <c r="P14755"/>
      <c r="AA14755"/>
    </row>
    <row r="14756" spans="16:27" x14ac:dyDescent="0.3">
      <c r="P14756"/>
      <c r="AA14756"/>
    </row>
    <row r="14757" spans="16:27" x14ac:dyDescent="0.3">
      <c r="P14757"/>
      <c r="AA14757"/>
    </row>
    <row r="14758" spans="16:27" x14ac:dyDescent="0.3">
      <c r="P14758"/>
      <c r="AA14758"/>
    </row>
    <row r="14759" spans="16:27" x14ac:dyDescent="0.3">
      <c r="P14759"/>
      <c r="AA14759"/>
    </row>
    <row r="14760" spans="16:27" x14ac:dyDescent="0.3">
      <c r="P14760"/>
      <c r="AA14760"/>
    </row>
    <row r="14761" spans="16:27" x14ac:dyDescent="0.3">
      <c r="P14761"/>
      <c r="AA14761"/>
    </row>
    <row r="14762" spans="16:27" x14ac:dyDescent="0.3">
      <c r="P14762"/>
      <c r="AA14762"/>
    </row>
    <row r="14763" spans="16:27" x14ac:dyDescent="0.3">
      <c r="P14763"/>
      <c r="AA14763"/>
    </row>
    <row r="14764" spans="16:27" x14ac:dyDescent="0.3">
      <c r="P14764"/>
      <c r="AA14764"/>
    </row>
    <row r="14765" spans="16:27" x14ac:dyDescent="0.3">
      <c r="P14765"/>
      <c r="AA14765"/>
    </row>
    <row r="14766" spans="16:27" x14ac:dyDescent="0.3">
      <c r="P14766"/>
      <c r="AA14766"/>
    </row>
    <row r="14767" spans="16:27" x14ac:dyDescent="0.3">
      <c r="P14767"/>
      <c r="AA14767"/>
    </row>
    <row r="14768" spans="16:27" x14ac:dyDescent="0.3">
      <c r="P14768"/>
      <c r="AA14768"/>
    </row>
    <row r="14769" spans="16:27" x14ac:dyDescent="0.3">
      <c r="P14769"/>
      <c r="AA14769"/>
    </row>
    <row r="14770" spans="16:27" x14ac:dyDescent="0.3">
      <c r="P14770"/>
      <c r="AA14770"/>
    </row>
    <row r="14771" spans="16:27" x14ac:dyDescent="0.3">
      <c r="P14771"/>
      <c r="AA14771"/>
    </row>
    <row r="14772" spans="16:27" x14ac:dyDescent="0.3">
      <c r="P14772"/>
      <c r="AA14772"/>
    </row>
    <row r="14773" spans="16:27" x14ac:dyDescent="0.3">
      <c r="P14773"/>
      <c r="AA14773"/>
    </row>
    <row r="14774" spans="16:27" x14ac:dyDescent="0.3">
      <c r="P14774"/>
      <c r="AA14774"/>
    </row>
    <row r="14775" spans="16:27" x14ac:dyDescent="0.3">
      <c r="P14775"/>
      <c r="AA14775"/>
    </row>
    <row r="14776" spans="16:27" x14ac:dyDescent="0.3">
      <c r="P14776"/>
      <c r="AA14776"/>
    </row>
    <row r="14777" spans="16:27" x14ac:dyDescent="0.3">
      <c r="P14777"/>
      <c r="AA14777"/>
    </row>
    <row r="14778" spans="16:27" x14ac:dyDescent="0.3">
      <c r="P14778"/>
      <c r="AA14778"/>
    </row>
    <row r="14779" spans="16:27" x14ac:dyDescent="0.3">
      <c r="P14779"/>
      <c r="AA14779"/>
    </row>
    <row r="14780" spans="16:27" x14ac:dyDescent="0.3">
      <c r="P14780"/>
      <c r="AA14780"/>
    </row>
    <row r="14781" spans="16:27" x14ac:dyDescent="0.3">
      <c r="P14781"/>
      <c r="AA14781"/>
    </row>
    <row r="14782" spans="16:27" x14ac:dyDescent="0.3">
      <c r="P14782"/>
      <c r="AA14782"/>
    </row>
    <row r="14783" spans="16:27" x14ac:dyDescent="0.3">
      <c r="P14783"/>
      <c r="AA14783"/>
    </row>
    <row r="14784" spans="16:27" x14ac:dyDescent="0.3">
      <c r="P14784"/>
      <c r="AA14784"/>
    </row>
    <row r="14785" spans="16:27" x14ac:dyDescent="0.3">
      <c r="P14785"/>
      <c r="AA14785"/>
    </row>
    <row r="14786" spans="16:27" x14ac:dyDescent="0.3">
      <c r="P14786"/>
      <c r="AA14786"/>
    </row>
    <row r="14787" spans="16:27" x14ac:dyDescent="0.3">
      <c r="P14787"/>
      <c r="AA14787"/>
    </row>
    <row r="14788" spans="16:27" x14ac:dyDescent="0.3">
      <c r="P14788"/>
      <c r="AA14788"/>
    </row>
    <row r="14789" spans="16:27" x14ac:dyDescent="0.3">
      <c r="P14789"/>
      <c r="AA14789"/>
    </row>
    <row r="14790" spans="16:27" x14ac:dyDescent="0.3">
      <c r="P14790"/>
      <c r="AA14790"/>
    </row>
    <row r="14791" spans="16:27" x14ac:dyDescent="0.3">
      <c r="P14791"/>
      <c r="AA14791"/>
    </row>
    <row r="14792" spans="16:27" x14ac:dyDescent="0.3">
      <c r="P14792"/>
      <c r="AA14792"/>
    </row>
    <row r="14793" spans="16:27" x14ac:dyDescent="0.3">
      <c r="P14793"/>
      <c r="AA14793"/>
    </row>
    <row r="14794" spans="16:27" x14ac:dyDescent="0.3">
      <c r="P14794"/>
      <c r="AA14794"/>
    </row>
    <row r="14795" spans="16:27" x14ac:dyDescent="0.3">
      <c r="P14795"/>
      <c r="AA14795"/>
    </row>
    <row r="14796" spans="16:27" x14ac:dyDescent="0.3">
      <c r="P14796"/>
      <c r="AA14796"/>
    </row>
    <row r="14797" spans="16:27" x14ac:dyDescent="0.3">
      <c r="P14797"/>
      <c r="AA14797"/>
    </row>
    <row r="14798" spans="16:27" x14ac:dyDescent="0.3">
      <c r="P14798"/>
      <c r="AA14798"/>
    </row>
    <row r="14799" spans="16:27" x14ac:dyDescent="0.3">
      <c r="P14799"/>
      <c r="AA14799"/>
    </row>
    <row r="14800" spans="16:27" x14ac:dyDescent="0.3">
      <c r="P14800"/>
      <c r="AA14800"/>
    </row>
    <row r="14801" spans="16:27" x14ac:dyDescent="0.3">
      <c r="P14801"/>
      <c r="AA14801"/>
    </row>
    <row r="14802" spans="16:27" x14ac:dyDescent="0.3">
      <c r="P14802"/>
      <c r="AA14802"/>
    </row>
    <row r="14803" spans="16:27" x14ac:dyDescent="0.3">
      <c r="P14803"/>
      <c r="AA14803"/>
    </row>
    <row r="14804" spans="16:27" x14ac:dyDescent="0.3">
      <c r="P14804"/>
      <c r="AA14804"/>
    </row>
    <row r="14805" spans="16:27" x14ac:dyDescent="0.3">
      <c r="P14805"/>
      <c r="AA14805"/>
    </row>
    <row r="14806" spans="16:27" x14ac:dyDescent="0.3">
      <c r="P14806"/>
      <c r="AA14806"/>
    </row>
    <row r="14807" spans="16:27" x14ac:dyDescent="0.3">
      <c r="P14807"/>
      <c r="AA14807"/>
    </row>
    <row r="14808" spans="16:27" x14ac:dyDescent="0.3">
      <c r="P14808"/>
      <c r="AA14808"/>
    </row>
    <row r="14809" spans="16:27" x14ac:dyDescent="0.3">
      <c r="P14809"/>
      <c r="AA14809"/>
    </row>
    <row r="14810" spans="16:27" x14ac:dyDescent="0.3">
      <c r="P14810"/>
      <c r="AA14810"/>
    </row>
    <row r="14811" spans="16:27" x14ac:dyDescent="0.3">
      <c r="P14811"/>
      <c r="AA14811"/>
    </row>
    <row r="14812" spans="16:27" x14ac:dyDescent="0.3">
      <c r="P14812"/>
      <c r="AA14812"/>
    </row>
    <row r="14813" spans="16:27" x14ac:dyDescent="0.3">
      <c r="P14813"/>
      <c r="AA14813"/>
    </row>
    <row r="14814" spans="16:27" x14ac:dyDescent="0.3">
      <c r="P14814"/>
      <c r="AA14814"/>
    </row>
    <row r="14815" spans="16:27" x14ac:dyDescent="0.3">
      <c r="P14815"/>
      <c r="AA14815"/>
    </row>
    <row r="14816" spans="16:27" x14ac:dyDescent="0.3">
      <c r="P14816"/>
      <c r="AA14816"/>
    </row>
    <row r="14817" spans="16:27" x14ac:dyDescent="0.3">
      <c r="P14817"/>
      <c r="AA14817"/>
    </row>
    <row r="14818" spans="16:27" x14ac:dyDescent="0.3">
      <c r="P14818"/>
      <c r="AA14818"/>
    </row>
    <row r="14819" spans="16:27" x14ac:dyDescent="0.3">
      <c r="P14819"/>
      <c r="AA14819"/>
    </row>
    <row r="14820" spans="16:27" x14ac:dyDescent="0.3">
      <c r="P14820"/>
      <c r="AA14820"/>
    </row>
    <row r="14821" spans="16:27" x14ac:dyDescent="0.3">
      <c r="P14821"/>
      <c r="AA14821"/>
    </row>
    <row r="14822" spans="16:27" x14ac:dyDescent="0.3">
      <c r="P14822"/>
      <c r="AA14822"/>
    </row>
    <row r="14823" spans="16:27" x14ac:dyDescent="0.3">
      <c r="P14823"/>
      <c r="AA14823"/>
    </row>
    <row r="14824" spans="16:27" x14ac:dyDescent="0.3">
      <c r="P14824"/>
      <c r="AA14824"/>
    </row>
    <row r="14825" spans="16:27" x14ac:dyDescent="0.3">
      <c r="P14825"/>
      <c r="AA14825"/>
    </row>
    <row r="14826" spans="16:27" x14ac:dyDescent="0.3">
      <c r="P14826"/>
      <c r="AA14826"/>
    </row>
    <row r="14827" spans="16:27" x14ac:dyDescent="0.3">
      <c r="P14827"/>
      <c r="AA14827"/>
    </row>
    <row r="14828" spans="16:27" x14ac:dyDescent="0.3">
      <c r="P14828"/>
      <c r="AA14828"/>
    </row>
    <row r="14829" spans="16:27" x14ac:dyDescent="0.3">
      <c r="P14829"/>
      <c r="AA14829"/>
    </row>
    <row r="14830" spans="16:27" x14ac:dyDescent="0.3">
      <c r="P14830"/>
      <c r="AA14830"/>
    </row>
    <row r="14831" spans="16:27" x14ac:dyDescent="0.3">
      <c r="P14831"/>
      <c r="AA14831"/>
    </row>
    <row r="14832" spans="16:27" x14ac:dyDescent="0.3">
      <c r="P14832"/>
      <c r="AA14832"/>
    </row>
    <row r="14833" spans="16:27" x14ac:dyDescent="0.3">
      <c r="P14833"/>
      <c r="AA14833"/>
    </row>
    <row r="14834" spans="16:27" x14ac:dyDescent="0.3">
      <c r="P14834"/>
      <c r="AA14834"/>
    </row>
    <row r="14835" spans="16:27" x14ac:dyDescent="0.3">
      <c r="P14835"/>
      <c r="AA14835"/>
    </row>
    <row r="14836" spans="16:27" x14ac:dyDescent="0.3">
      <c r="P14836"/>
      <c r="AA14836"/>
    </row>
    <row r="14837" spans="16:27" x14ac:dyDescent="0.3">
      <c r="P14837"/>
      <c r="AA14837"/>
    </row>
    <row r="14838" spans="16:27" x14ac:dyDescent="0.3">
      <c r="P14838"/>
      <c r="AA14838"/>
    </row>
    <row r="14839" spans="16:27" x14ac:dyDescent="0.3">
      <c r="P14839"/>
      <c r="AA14839"/>
    </row>
    <row r="14840" spans="16:27" x14ac:dyDescent="0.3">
      <c r="P14840"/>
      <c r="AA14840"/>
    </row>
    <row r="14841" spans="16:27" x14ac:dyDescent="0.3">
      <c r="P14841"/>
      <c r="AA14841"/>
    </row>
    <row r="14842" spans="16:27" x14ac:dyDescent="0.3">
      <c r="P14842"/>
      <c r="AA14842"/>
    </row>
    <row r="14843" spans="16:27" x14ac:dyDescent="0.3">
      <c r="P14843"/>
      <c r="AA14843"/>
    </row>
    <row r="14844" spans="16:27" x14ac:dyDescent="0.3">
      <c r="P14844"/>
      <c r="AA14844"/>
    </row>
    <row r="14845" spans="16:27" x14ac:dyDescent="0.3">
      <c r="P14845"/>
      <c r="AA14845"/>
    </row>
    <row r="14846" spans="16:27" x14ac:dyDescent="0.3">
      <c r="P14846"/>
      <c r="AA14846"/>
    </row>
    <row r="14847" spans="16:27" x14ac:dyDescent="0.3">
      <c r="P14847"/>
      <c r="AA14847"/>
    </row>
    <row r="14848" spans="16:27" x14ac:dyDescent="0.3">
      <c r="P14848"/>
      <c r="AA14848"/>
    </row>
    <row r="14849" spans="16:27" x14ac:dyDescent="0.3">
      <c r="P14849"/>
      <c r="AA14849"/>
    </row>
    <row r="14850" spans="16:27" x14ac:dyDescent="0.3">
      <c r="P14850"/>
      <c r="AA14850"/>
    </row>
    <row r="14851" spans="16:27" x14ac:dyDescent="0.3">
      <c r="P14851"/>
      <c r="AA14851"/>
    </row>
    <row r="14852" spans="16:27" x14ac:dyDescent="0.3">
      <c r="P14852"/>
      <c r="AA14852"/>
    </row>
    <row r="14853" spans="16:27" x14ac:dyDescent="0.3">
      <c r="P14853"/>
      <c r="AA14853"/>
    </row>
    <row r="14854" spans="16:27" x14ac:dyDescent="0.3">
      <c r="P14854"/>
      <c r="AA14854"/>
    </row>
    <row r="14855" spans="16:27" x14ac:dyDescent="0.3">
      <c r="P14855"/>
      <c r="AA14855"/>
    </row>
    <row r="14856" spans="16:27" x14ac:dyDescent="0.3">
      <c r="P14856"/>
      <c r="AA14856"/>
    </row>
    <row r="14857" spans="16:27" x14ac:dyDescent="0.3">
      <c r="P14857"/>
      <c r="AA14857"/>
    </row>
    <row r="14858" spans="16:27" x14ac:dyDescent="0.3">
      <c r="P14858"/>
      <c r="AA14858"/>
    </row>
    <row r="14859" spans="16:27" x14ac:dyDescent="0.3">
      <c r="P14859"/>
      <c r="AA14859"/>
    </row>
    <row r="14860" spans="16:27" x14ac:dyDescent="0.3">
      <c r="P14860"/>
      <c r="AA14860"/>
    </row>
    <row r="14861" spans="16:27" x14ac:dyDescent="0.3">
      <c r="P14861"/>
      <c r="AA14861"/>
    </row>
    <row r="14862" spans="16:27" x14ac:dyDescent="0.3">
      <c r="P14862"/>
      <c r="AA14862"/>
    </row>
    <row r="14863" spans="16:27" x14ac:dyDescent="0.3">
      <c r="P14863"/>
      <c r="AA14863"/>
    </row>
    <row r="14864" spans="16:27" x14ac:dyDescent="0.3">
      <c r="P14864"/>
      <c r="AA14864"/>
    </row>
    <row r="14865" spans="16:27" x14ac:dyDescent="0.3">
      <c r="P14865"/>
      <c r="AA14865"/>
    </row>
    <row r="14866" spans="16:27" x14ac:dyDescent="0.3">
      <c r="P14866"/>
      <c r="AA14866"/>
    </row>
    <row r="14867" spans="16:27" x14ac:dyDescent="0.3">
      <c r="P14867"/>
      <c r="AA14867"/>
    </row>
    <row r="14868" spans="16:27" x14ac:dyDescent="0.3">
      <c r="P14868"/>
      <c r="AA14868"/>
    </row>
    <row r="14869" spans="16:27" x14ac:dyDescent="0.3">
      <c r="P14869"/>
      <c r="AA14869"/>
    </row>
    <row r="14870" spans="16:27" x14ac:dyDescent="0.3">
      <c r="P14870"/>
      <c r="AA14870"/>
    </row>
    <row r="14871" spans="16:27" x14ac:dyDescent="0.3">
      <c r="P14871"/>
      <c r="AA14871"/>
    </row>
    <row r="14872" spans="16:27" x14ac:dyDescent="0.3">
      <c r="P14872"/>
      <c r="AA14872"/>
    </row>
    <row r="14873" spans="16:27" x14ac:dyDescent="0.3">
      <c r="P14873"/>
      <c r="AA14873"/>
    </row>
    <row r="14874" spans="16:27" x14ac:dyDescent="0.3">
      <c r="P14874"/>
      <c r="AA14874"/>
    </row>
    <row r="14875" spans="16:27" x14ac:dyDescent="0.3">
      <c r="P14875"/>
      <c r="AA14875"/>
    </row>
    <row r="14876" spans="16:27" x14ac:dyDescent="0.3">
      <c r="P14876"/>
      <c r="AA14876"/>
    </row>
    <row r="14877" spans="16:27" x14ac:dyDescent="0.3">
      <c r="P14877"/>
      <c r="AA14877"/>
    </row>
    <row r="14878" spans="16:27" x14ac:dyDescent="0.3">
      <c r="P14878"/>
      <c r="AA14878"/>
    </row>
    <row r="14879" spans="16:27" x14ac:dyDescent="0.3">
      <c r="P14879"/>
      <c r="AA14879"/>
    </row>
    <row r="14880" spans="16:27" x14ac:dyDescent="0.3">
      <c r="P14880"/>
      <c r="AA14880"/>
    </row>
    <row r="14881" spans="16:27" x14ac:dyDescent="0.3">
      <c r="P14881"/>
      <c r="AA14881"/>
    </row>
    <row r="14882" spans="16:27" x14ac:dyDescent="0.3">
      <c r="P14882"/>
      <c r="AA14882"/>
    </row>
    <row r="14883" spans="16:27" x14ac:dyDescent="0.3">
      <c r="P14883"/>
      <c r="AA14883"/>
    </row>
    <row r="14884" spans="16:27" x14ac:dyDescent="0.3">
      <c r="P14884"/>
      <c r="AA14884"/>
    </row>
    <row r="14885" spans="16:27" x14ac:dyDescent="0.3">
      <c r="P14885"/>
      <c r="AA14885"/>
    </row>
    <row r="14886" spans="16:27" x14ac:dyDescent="0.3">
      <c r="P14886"/>
      <c r="AA14886"/>
    </row>
    <row r="14887" spans="16:27" x14ac:dyDescent="0.3">
      <c r="P14887"/>
      <c r="AA14887"/>
    </row>
    <row r="14888" spans="16:27" x14ac:dyDescent="0.3">
      <c r="P14888"/>
      <c r="AA14888"/>
    </row>
    <row r="14889" spans="16:27" x14ac:dyDescent="0.3">
      <c r="P14889"/>
      <c r="AA14889"/>
    </row>
    <row r="14890" spans="16:27" x14ac:dyDescent="0.3">
      <c r="P14890"/>
      <c r="AA14890"/>
    </row>
    <row r="14891" spans="16:27" x14ac:dyDescent="0.3">
      <c r="P14891"/>
      <c r="AA14891"/>
    </row>
    <row r="14892" spans="16:27" x14ac:dyDescent="0.3">
      <c r="P14892"/>
      <c r="AA14892"/>
    </row>
    <row r="14893" spans="16:27" x14ac:dyDescent="0.3">
      <c r="P14893"/>
      <c r="AA14893"/>
    </row>
    <row r="14894" spans="16:27" x14ac:dyDescent="0.3">
      <c r="P14894"/>
      <c r="AA14894"/>
    </row>
    <row r="14895" spans="16:27" x14ac:dyDescent="0.3">
      <c r="P14895"/>
      <c r="AA14895"/>
    </row>
    <row r="14896" spans="16:27" x14ac:dyDescent="0.3">
      <c r="P14896"/>
      <c r="AA14896"/>
    </row>
    <row r="14897" spans="16:27" x14ac:dyDescent="0.3">
      <c r="P14897"/>
      <c r="AA14897"/>
    </row>
    <row r="14898" spans="16:27" x14ac:dyDescent="0.3">
      <c r="P14898"/>
      <c r="AA14898"/>
    </row>
    <row r="14899" spans="16:27" x14ac:dyDescent="0.3">
      <c r="P14899"/>
      <c r="AA14899"/>
    </row>
    <row r="14900" spans="16:27" x14ac:dyDescent="0.3">
      <c r="P14900"/>
      <c r="AA14900"/>
    </row>
    <row r="14901" spans="16:27" x14ac:dyDescent="0.3">
      <c r="P14901"/>
      <c r="AA14901"/>
    </row>
    <row r="14902" spans="16:27" x14ac:dyDescent="0.3">
      <c r="P14902"/>
      <c r="AA14902"/>
    </row>
    <row r="14903" spans="16:27" x14ac:dyDescent="0.3">
      <c r="P14903"/>
      <c r="AA14903"/>
    </row>
    <row r="14904" spans="16:27" x14ac:dyDescent="0.3">
      <c r="P14904"/>
      <c r="AA14904"/>
    </row>
    <row r="14905" spans="16:27" x14ac:dyDescent="0.3">
      <c r="P14905"/>
      <c r="AA14905"/>
    </row>
    <row r="14906" spans="16:27" x14ac:dyDescent="0.3">
      <c r="P14906"/>
      <c r="AA14906"/>
    </row>
    <row r="14907" spans="16:27" x14ac:dyDescent="0.3">
      <c r="P14907"/>
      <c r="AA14907"/>
    </row>
    <row r="14908" spans="16:27" x14ac:dyDescent="0.3">
      <c r="P14908"/>
      <c r="AA14908"/>
    </row>
    <row r="14909" spans="16:27" x14ac:dyDescent="0.3">
      <c r="P14909"/>
      <c r="AA14909"/>
    </row>
    <row r="14910" spans="16:27" x14ac:dyDescent="0.3">
      <c r="P14910"/>
      <c r="AA14910"/>
    </row>
    <row r="14911" spans="16:27" x14ac:dyDescent="0.3">
      <c r="P14911"/>
      <c r="AA14911"/>
    </row>
    <row r="14912" spans="16:27" x14ac:dyDescent="0.3">
      <c r="P14912"/>
      <c r="AA14912"/>
    </row>
    <row r="14913" spans="16:27" x14ac:dyDescent="0.3">
      <c r="P14913"/>
      <c r="AA14913"/>
    </row>
    <row r="14914" spans="16:27" x14ac:dyDescent="0.3">
      <c r="P14914"/>
      <c r="AA14914"/>
    </row>
    <row r="14915" spans="16:27" x14ac:dyDescent="0.3">
      <c r="P14915"/>
      <c r="AA14915"/>
    </row>
    <row r="14916" spans="16:27" x14ac:dyDescent="0.3">
      <c r="P14916"/>
      <c r="AA14916"/>
    </row>
    <row r="14917" spans="16:27" x14ac:dyDescent="0.3">
      <c r="P14917"/>
      <c r="AA14917"/>
    </row>
    <row r="14918" spans="16:27" x14ac:dyDescent="0.3">
      <c r="P14918"/>
      <c r="AA14918"/>
    </row>
    <row r="14919" spans="16:27" x14ac:dyDescent="0.3">
      <c r="P14919"/>
      <c r="AA14919"/>
    </row>
    <row r="14920" spans="16:27" x14ac:dyDescent="0.3">
      <c r="P14920"/>
      <c r="AA14920"/>
    </row>
    <row r="14921" spans="16:27" x14ac:dyDescent="0.3">
      <c r="P14921"/>
      <c r="AA14921"/>
    </row>
    <row r="14922" spans="16:27" x14ac:dyDescent="0.3">
      <c r="P14922"/>
      <c r="AA14922"/>
    </row>
    <row r="14923" spans="16:27" x14ac:dyDescent="0.3">
      <c r="P14923"/>
      <c r="AA14923"/>
    </row>
    <row r="14924" spans="16:27" x14ac:dyDescent="0.3">
      <c r="P14924"/>
      <c r="AA14924"/>
    </row>
    <row r="14925" spans="16:27" x14ac:dyDescent="0.3">
      <c r="P14925"/>
      <c r="AA14925"/>
    </row>
    <row r="14926" spans="16:27" x14ac:dyDescent="0.3">
      <c r="P14926"/>
      <c r="AA14926"/>
    </row>
    <row r="14927" spans="16:27" x14ac:dyDescent="0.3">
      <c r="P14927"/>
      <c r="AA14927"/>
    </row>
    <row r="14928" spans="16:27" x14ac:dyDescent="0.3">
      <c r="P14928"/>
      <c r="AA14928"/>
    </row>
    <row r="14929" spans="16:27" x14ac:dyDescent="0.3">
      <c r="P14929"/>
      <c r="AA14929"/>
    </row>
    <row r="14930" spans="16:27" x14ac:dyDescent="0.3">
      <c r="P14930"/>
      <c r="AA14930"/>
    </row>
    <row r="14931" spans="16:27" x14ac:dyDescent="0.3">
      <c r="P14931"/>
      <c r="AA14931"/>
    </row>
    <row r="14932" spans="16:27" x14ac:dyDescent="0.3">
      <c r="P14932"/>
      <c r="AA14932"/>
    </row>
    <row r="14933" spans="16:27" x14ac:dyDescent="0.3">
      <c r="P14933"/>
      <c r="AA14933"/>
    </row>
    <row r="14934" spans="16:27" x14ac:dyDescent="0.3">
      <c r="P14934"/>
      <c r="AA14934"/>
    </row>
    <row r="14935" spans="16:27" x14ac:dyDescent="0.3">
      <c r="P14935"/>
      <c r="AA14935"/>
    </row>
    <row r="14936" spans="16:27" x14ac:dyDescent="0.3">
      <c r="P14936"/>
      <c r="AA14936"/>
    </row>
    <row r="14937" spans="16:27" x14ac:dyDescent="0.3">
      <c r="P14937"/>
      <c r="AA14937"/>
    </row>
    <row r="14938" spans="16:27" x14ac:dyDescent="0.3">
      <c r="P14938"/>
      <c r="AA14938"/>
    </row>
    <row r="14939" spans="16:27" x14ac:dyDescent="0.3">
      <c r="P14939"/>
      <c r="AA14939"/>
    </row>
    <row r="14940" spans="16:27" x14ac:dyDescent="0.3">
      <c r="P14940"/>
      <c r="AA14940"/>
    </row>
    <row r="14941" spans="16:27" x14ac:dyDescent="0.3">
      <c r="P14941"/>
      <c r="AA14941"/>
    </row>
    <row r="14942" spans="16:27" x14ac:dyDescent="0.3">
      <c r="P14942"/>
      <c r="AA14942"/>
    </row>
    <row r="14943" spans="16:27" x14ac:dyDescent="0.3">
      <c r="P14943"/>
      <c r="AA14943"/>
    </row>
    <row r="14944" spans="16:27" x14ac:dyDescent="0.3">
      <c r="P14944"/>
      <c r="AA14944"/>
    </row>
    <row r="14945" spans="16:27" x14ac:dyDescent="0.3">
      <c r="P14945"/>
      <c r="AA14945"/>
    </row>
    <row r="14946" spans="16:27" x14ac:dyDescent="0.3">
      <c r="P14946"/>
      <c r="AA14946"/>
    </row>
    <row r="14947" spans="16:27" x14ac:dyDescent="0.3">
      <c r="P14947"/>
      <c r="AA14947"/>
    </row>
    <row r="14948" spans="16:27" x14ac:dyDescent="0.3">
      <c r="P14948"/>
      <c r="AA14948"/>
    </row>
    <row r="14949" spans="16:27" x14ac:dyDescent="0.3">
      <c r="P14949"/>
      <c r="AA14949"/>
    </row>
    <row r="14950" spans="16:27" x14ac:dyDescent="0.3">
      <c r="P14950"/>
      <c r="AA14950"/>
    </row>
    <row r="14951" spans="16:27" x14ac:dyDescent="0.3">
      <c r="P14951"/>
      <c r="AA14951"/>
    </row>
    <row r="14952" spans="16:27" x14ac:dyDescent="0.3">
      <c r="P14952"/>
      <c r="AA14952"/>
    </row>
    <row r="14953" spans="16:27" x14ac:dyDescent="0.3">
      <c r="P14953"/>
      <c r="AA14953"/>
    </row>
    <row r="14954" spans="16:27" x14ac:dyDescent="0.3">
      <c r="P14954"/>
      <c r="AA14954"/>
    </row>
    <row r="14955" spans="16:27" x14ac:dyDescent="0.3">
      <c r="P14955"/>
      <c r="AA14955"/>
    </row>
    <row r="14956" spans="16:27" x14ac:dyDescent="0.3">
      <c r="P14956"/>
      <c r="AA14956"/>
    </row>
    <row r="14957" spans="16:27" x14ac:dyDescent="0.3">
      <c r="P14957"/>
      <c r="AA14957"/>
    </row>
    <row r="14958" spans="16:27" x14ac:dyDescent="0.3">
      <c r="P14958"/>
      <c r="AA14958"/>
    </row>
    <row r="14959" spans="16:27" x14ac:dyDescent="0.3">
      <c r="P14959"/>
      <c r="AA14959"/>
    </row>
    <row r="14960" spans="16:27" x14ac:dyDescent="0.3">
      <c r="P14960"/>
      <c r="AA14960"/>
    </row>
    <row r="14961" spans="16:27" x14ac:dyDescent="0.3">
      <c r="P14961"/>
      <c r="AA14961"/>
    </row>
    <row r="14962" spans="16:27" x14ac:dyDescent="0.3">
      <c r="P14962"/>
      <c r="AA14962"/>
    </row>
    <row r="14963" spans="16:27" x14ac:dyDescent="0.3">
      <c r="P14963"/>
      <c r="AA14963"/>
    </row>
    <row r="14964" spans="16:27" x14ac:dyDescent="0.3">
      <c r="P14964"/>
      <c r="AA14964"/>
    </row>
    <row r="14965" spans="16:27" x14ac:dyDescent="0.3">
      <c r="P14965"/>
      <c r="AA14965"/>
    </row>
    <row r="14966" spans="16:27" x14ac:dyDescent="0.3">
      <c r="P14966"/>
      <c r="AA14966"/>
    </row>
    <row r="14967" spans="16:27" x14ac:dyDescent="0.3">
      <c r="P14967"/>
      <c r="AA14967"/>
    </row>
    <row r="14968" spans="16:27" x14ac:dyDescent="0.3">
      <c r="P14968"/>
      <c r="AA14968"/>
    </row>
    <row r="14969" spans="16:27" x14ac:dyDescent="0.3">
      <c r="P14969"/>
      <c r="AA14969"/>
    </row>
    <row r="14970" spans="16:27" x14ac:dyDescent="0.3">
      <c r="P14970"/>
      <c r="AA14970"/>
    </row>
    <row r="14971" spans="16:27" x14ac:dyDescent="0.3">
      <c r="P14971"/>
      <c r="AA14971"/>
    </row>
    <row r="14972" spans="16:27" x14ac:dyDescent="0.3">
      <c r="P14972"/>
      <c r="AA14972"/>
    </row>
    <row r="14973" spans="16:27" x14ac:dyDescent="0.3">
      <c r="P14973"/>
      <c r="AA14973"/>
    </row>
    <row r="14974" spans="16:27" x14ac:dyDescent="0.3">
      <c r="P14974"/>
      <c r="AA14974"/>
    </row>
    <row r="14975" spans="16:27" x14ac:dyDescent="0.3">
      <c r="P14975"/>
      <c r="AA14975"/>
    </row>
    <row r="14976" spans="16:27" x14ac:dyDescent="0.3">
      <c r="P14976"/>
      <c r="AA14976"/>
    </row>
    <row r="14977" spans="16:27" x14ac:dyDescent="0.3">
      <c r="P14977"/>
      <c r="AA14977"/>
    </row>
    <row r="14978" spans="16:27" x14ac:dyDescent="0.3">
      <c r="P14978"/>
      <c r="AA14978"/>
    </row>
    <row r="14979" spans="16:27" x14ac:dyDescent="0.3">
      <c r="P14979"/>
      <c r="AA14979"/>
    </row>
    <row r="14980" spans="16:27" x14ac:dyDescent="0.3">
      <c r="P14980"/>
      <c r="AA14980"/>
    </row>
    <row r="14981" spans="16:27" x14ac:dyDescent="0.3">
      <c r="P14981"/>
      <c r="AA14981"/>
    </row>
    <row r="14982" spans="16:27" x14ac:dyDescent="0.3">
      <c r="P14982"/>
      <c r="AA14982"/>
    </row>
    <row r="14983" spans="16:27" x14ac:dyDescent="0.3">
      <c r="P14983"/>
      <c r="AA14983"/>
    </row>
    <row r="14984" spans="16:27" x14ac:dyDescent="0.3">
      <c r="P14984"/>
      <c r="AA14984"/>
    </row>
    <row r="14985" spans="16:27" x14ac:dyDescent="0.3">
      <c r="P14985"/>
      <c r="AA14985"/>
    </row>
    <row r="14986" spans="16:27" x14ac:dyDescent="0.3">
      <c r="P14986"/>
      <c r="AA14986"/>
    </row>
    <row r="14987" spans="16:27" x14ac:dyDescent="0.3">
      <c r="P14987"/>
      <c r="AA14987"/>
    </row>
    <row r="14988" spans="16:27" x14ac:dyDescent="0.3">
      <c r="P14988"/>
      <c r="AA14988"/>
    </row>
    <row r="14989" spans="16:27" x14ac:dyDescent="0.3">
      <c r="P14989"/>
      <c r="AA14989"/>
    </row>
    <row r="14990" spans="16:27" x14ac:dyDescent="0.3">
      <c r="P14990"/>
      <c r="AA14990"/>
    </row>
    <row r="14991" spans="16:27" x14ac:dyDescent="0.3">
      <c r="P14991"/>
      <c r="AA14991"/>
    </row>
    <row r="14992" spans="16:27" x14ac:dyDescent="0.3">
      <c r="P14992"/>
      <c r="AA14992"/>
    </row>
    <row r="14993" spans="16:27" x14ac:dyDescent="0.3">
      <c r="P14993"/>
      <c r="AA14993"/>
    </row>
    <row r="14994" spans="16:27" x14ac:dyDescent="0.3">
      <c r="P14994"/>
      <c r="AA14994"/>
    </row>
    <row r="14995" spans="16:27" x14ac:dyDescent="0.3">
      <c r="P14995"/>
      <c r="AA14995"/>
    </row>
    <row r="14996" spans="16:27" x14ac:dyDescent="0.3">
      <c r="P14996"/>
      <c r="AA14996"/>
    </row>
    <row r="14997" spans="16:27" x14ac:dyDescent="0.3">
      <c r="P14997"/>
      <c r="AA14997"/>
    </row>
    <row r="14998" spans="16:27" x14ac:dyDescent="0.3">
      <c r="P14998"/>
      <c r="AA14998"/>
    </row>
    <row r="14999" spans="16:27" x14ac:dyDescent="0.3">
      <c r="P14999"/>
      <c r="AA14999"/>
    </row>
    <row r="15000" spans="16:27" x14ac:dyDescent="0.3">
      <c r="P15000"/>
      <c r="AA15000"/>
    </row>
    <row r="15001" spans="16:27" x14ac:dyDescent="0.3">
      <c r="P15001"/>
      <c r="AA15001"/>
    </row>
    <row r="15002" spans="16:27" x14ac:dyDescent="0.3">
      <c r="P15002"/>
      <c r="AA15002"/>
    </row>
    <row r="15003" spans="16:27" x14ac:dyDescent="0.3">
      <c r="P15003"/>
      <c r="AA15003"/>
    </row>
    <row r="15004" spans="16:27" x14ac:dyDescent="0.3">
      <c r="P15004"/>
      <c r="AA15004"/>
    </row>
    <row r="15005" spans="16:27" x14ac:dyDescent="0.3">
      <c r="P15005"/>
      <c r="AA15005"/>
    </row>
    <row r="15006" spans="16:27" x14ac:dyDescent="0.3">
      <c r="P15006"/>
      <c r="AA15006"/>
    </row>
    <row r="15007" spans="16:27" x14ac:dyDescent="0.3">
      <c r="P15007"/>
      <c r="AA15007"/>
    </row>
    <row r="15008" spans="16:27" x14ac:dyDescent="0.3">
      <c r="P15008"/>
      <c r="AA15008"/>
    </row>
    <row r="15009" spans="16:27" x14ac:dyDescent="0.3">
      <c r="P15009"/>
      <c r="AA15009"/>
    </row>
    <row r="15010" spans="16:27" x14ac:dyDescent="0.3">
      <c r="P15010"/>
      <c r="AA15010"/>
    </row>
    <row r="15011" spans="16:27" x14ac:dyDescent="0.3">
      <c r="P15011"/>
      <c r="AA15011"/>
    </row>
    <row r="15012" spans="16:27" x14ac:dyDescent="0.3">
      <c r="P15012"/>
      <c r="AA15012"/>
    </row>
    <row r="15013" spans="16:27" x14ac:dyDescent="0.3">
      <c r="P15013"/>
      <c r="AA15013"/>
    </row>
    <row r="15014" spans="16:27" x14ac:dyDescent="0.3">
      <c r="P15014"/>
      <c r="AA15014"/>
    </row>
    <row r="15015" spans="16:27" x14ac:dyDescent="0.3">
      <c r="P15015"/>
      <c r="AA15015"/>
    </row>
    <row r="15016" spans="16:27" x14ac:dyDescent="0.3">
      <c r="P15016"/>
      <c r="AA15016"/>
    </row>
    <row r="15017" spans="16:27" x14ac:dyDescent="0.3">
      <c r="P15017"/>
      <c r="AA15017"/>
    </row>
    <row r="15018" spans="16:27" x14ac:dyDescent="0.3">
      <c r="P15018"/>
      <c r="AA15018"/>
    </row>
    <row r="15019" spans="16:27" x14ac:dyDescent="0.3">
      <c r="P15019"/>
      <c r="AA15019"/>
    </row>
    <row r="15020" spans="16:27" x14ac:dyDescent="0.3">
      <c r="P15020"/>
      <c r="AA15020"/>
    </row>
    <row r="15021" spans="16:27" x14ac:dyDescent="0.3">
      <c r="P15021"/>
      <c r="AA15021"/>
    </row>
    <row r="15022" spans="16:27" x14ac:dyDescent="0.3">
      <c r="P15022"/>
      <c r="AA15022"/>
    </row>
    <row r="15023" spans="16:27" x14ac:dyDescent="0.3">
      <c r="P15023"/>
      <c r="AA15023"/>
    </row>
    <row r="15024" spans="16:27" x14ac:dyDescent="0.3">
      <c r="P15024"/>
      <c r="AA15024"/>
    </row>
    <row r="15025" spans="16:27" x14ac:dyDescent="0.3">
      <c r="P15025"/>
      <c r="AA15025"/>
    </row>
    <row r="15026" spans="16:27" x14ac:dyDescent="0.3">
      <c r="P15026"/>
      <c r="AA15026"/>
    </row>
    <row r="15027" spans="16:27" x14ac:dyDescent="0.3">
      <c r="P15027"/>
      <c r="AA15027"/>
    </row>
    <row r="15028" spans="16:27" x14ac:dyDescent="0.3">
      <c r="P15028"/>
      <c r="AA15028"/>
    </row>
    <row r="15029" spans="16:27" x14ac:dyDescent="0.3">
      <c r="P15029"/>
      <c r="AA15029"/>
    </row>
    <row r="15030" spans="16:27" x14ac:dyDescent="0.3">
      <c r="P15030"/>
      <c r="AA15030"/>
    </row>
    <row r="15031" spans="16:27" x14ac:dyDescent="0.3">
      <c r="P15031"/>
      <c r="AA15031"/>
    </row>
    <row r="15032" spans="16:27" x14ac:dyDescent="0.3">
      <c r="P15032"/>
      <c r="AA15032"/>
    </row>
    <row r="15033" spans="16:27" x14ac:dyDescent="0.3">
      <c r="P15033"/>
      <c r="AA15033"/>
    </row>
    <row r="15034" spans="16:27" x14ac:dyDescent="0.3">
      <c r="P15034"/>
      <c r="AA15034"/>
    </row>
    <row r="15035" spans="16:27" x14ac:dyDescent="0.3">
      <c r="P15035"/>
      <c r="AA15035"/>
    </row>
    <row r="15036" spans="16:27" x14ac:dyDescent="0.3">
      <c r="P15036"/>
      <c r="AA15036"/>
    </row>
    <row r="15037" spans="16:27" x14ac:dyDescent="0.3">
      <c r="P15037"/>
      <c r="AA15037"/>
    </row>
    <row r="15038" spans="16:27" x14ac:dyDescent="0.3">
      <c r="P15038"/>
      <c r="AA15038"/>
    </row>
    <row r="15039" spans="16:27" x14ac:dyDescent="0.3">
      <c r="P15039"/>
      <c r="AA15039"/>
    </row>
    <row r="15040" spans="16:27" x14ac:dyDescent="0.3">
      <c r="P15040"/>
      <c r="AA15040"/>
    </row>
    <row r="15041" spans="16:27" x14ac:dyDescent="0.3">
      <c r="P15041"/>
      <c r="AA15041"/>
    </row>
    <row r="15042" spans="16:27" x14ac:dyDescent="0.3">
      <c r="P15042"/>
      <c r="AA15042"/>
    </row>
    <row r="15043" spans="16:27" x14ac:dyDescent="0.3">
      <c r="P15043"/>
      <c r="AA15043"/>
    </row>
    <row r="15044" spans="16:27" x14ac:dyDescent="0.3">
      <c r="P15044"/>
      <c r="AA15044"/>
    </row>
    <row r="15045" spans="16:27" x14ac:dyDescent="0.3">
      <c r="P15045"/>
      <c r="AA15045"/>
    </row>
    <row r="15046" spans="16:27" x14ac:dyDescent="0.3">
      <c r="P15046"/>
      <c r="AA15046"/>
    </row>
    <row r="15047" spans="16:27" x14ac:dyDescent="0.3">
      <c r="P15047"/>
      <c r="AA15047"/>
    </row>
    <row r="15048" spans="16:27" x14ac:dyDescent="0.3">
      <c r="P15048"/>
      <c r="AA15048"/>
    </row>
    <row r="15049" spans="16:27" x14ac:dyDescent="0.3">
      <c r="P15049"/>
      <c r="AA15049"/>
    </row>
    <row r="15050" spans="16:27" x14ac:dyDescent="0.3">
      <c r="P15050"/>
      <c r="AA15050"/>
    </row>
    <row r="15051" spans="16:27" x14ac:dyDescent="0.3">
      <c r="P15051"/>
      <c r="AA15051"/>
    </row>
    <row r="15052" spans="16:27" x14ac:dyDescent="0.3">
      <c r="P15052"/>
      <c r="AA15052"/>
    </row>
    <row r="15053" spans="16:27" x14ac:dyDescent="0.3">
      <c r="P15053"/>
      <c r="AA15053"/>
    </row>
    <row r="15054" spans="16:27" x14ac:dyDescent="0.3">
      <c r="P15054"/>
      <c r="AA15054"/>
    </row>
    <row r="15055" spans="16:27" x14ac:dyDescent="0.3">
      <c r="P15055"/>
      <c r="AA15055"/>
    </row>
    <row r="15056" spans="16:27" x14ac:dyDescent="0.3">
      <c r="P15056"/>
      <c r="AA15056"/>
    </row>
    <row r="15057" spans="16:27" x14ac:dyDescent="0.3">
      <c r="P15057"/>
      <c r="AA15057"/>
    </row>
    <row r="15058" spans="16:27" x14ac:dyDescent="0.3">
      <c r="P15058"/>
      <c r="AA15058"/>
    </row>
    <row r="15059" spans="16:27" x14ac:dyDescent="0.3">
      <c r="P15059"/>
      <c r="AA15059"/>
    </row>
    <row r="15060" spans="16:27" x14ac:dyDescent="0.3">
      <c r="P15060"/>
      <c r="AA15060"/>
    </row>
    <row r="15061" spans="16:27" x14ac:dyDescent="0.3">
      <c r="P15061"/>
      <c r="AA15061"/>
    </row>
    <row r="15062" spans="16:27" x14ac:dyDescent="0.3">
      <c r="P15062"/>
      <c r="AA15062"/>
    </row>
    <row r="15063" spans="16:27" x14ac:dyDescent="0.3">
      <c r="P15063"/>
      <c r="AA15063"/>
    </row>
    <row r="15064" spans="16:27" x14ac:dyDescent="0.3">
      <c r="P15064"/>
      <c r="AA15064"/>
    </row>
    <row r="15065" spans="16:27" x14ac:dyDescent="0.3">
      <c r="P15065"/>
      <c r="AA15065"/>
    </row>
    <row r="15066" spans="16:27" x14ac:dyDescent="0.3">
      <c r="P15066"/>
      <c r="AA15066"/>
    </row>
    <row r="15067" spans="16:27" x14ac:dyDescent="0.3">
      <c r="P15067"/>
      <c r="AA15067"/>
    </row>
    <row r="15068" spans="16:27" x14ac:dyDescent="0.3">
      <c r="P15068"/>
      <c r="AA15068"/>
    </row>
    <row r="15069" spans="16:27" x14ac:dyDescent="0.3">
      <c r="P15069"/>
      <c r="AA15069"/>
    </row>
    <row r="15070" spans="16:27" x14ac:dyDescent="0.3">
      <c r="P15070"/>
      <c r="AA15070"/>
    </row>
    <row r="15071" spans="16:27" x14ac:dyDescent="0.3">
      <c r="P15071"/>
      <c r="AA15071"/>
    </row>
    <row r="15072" spans="16:27" x14ac:dyDescent="0.3">
      <c r="P15072"/>
      <c r="AA15072"/>
    </row>
    <row r="15073" spans="16:27" x14ac:dyDescent="0.3">
      <c r="P15073"/>
      <c r="AA15073"/>
    </row>
    <row r="15074" spans="16:27" x14ac:dyDescent="0.3">
      <c r="P15074"/>
      <c r="AA15074"/>
    </row>
    <row r="15075" spans="16:27" x14ac:dyDescent="0.3">
      <c r="P15075"/>
      <c r="AA15075"/>
    </row>
    <row r="15076" spans="16:27" x14ac:dyDescent="0.3">
      <c r="P15076"/>
      <c r="AA15076"/>
    </row>
    <row r="15077" spans="16:27" x14ac:dyDescent="0.3">
      <c r="P15077"/>
      <c r="AA15077"/>
    </row>
    <row r="15078" spans="16:27" x14ac:dyDescent="0.3">
      <c r="P15078"/>
      <c r="AA15078"/>
    </row>
    <row r="15079" spans="16:27" x14ac:dyDescent="0.3">
      <c r="P15079"/>
      <c r="AA15079"/>
    </row>
    <row r="15080" spans="16:27" x14ac:dyDescent="0.3">
      <c r="P15080"/>
      <c r="AA15080"/>
    </row>
    <row r="15081" spans="16:27" x14ac:dyDescent="0.3">
      <c r="P15081"/>
      <c r="AA15081"/>
    </row>
    <row r="15082" spans="16:27" x14ac:dyDescent="0.3">
      <c r="P15082"/>
      <c r="AA15082"/>
    </row>
    <row r="15083" spans="16:27" x14ac:dyDescent="0.3">
      <c r="P15083"/>
      <c r="AA15083"/>
    </row>
    <row r="15084" spans="16:27" x14ac:dyDescent="0.3">
      <c r="P15084"/>
      <c r="AA15084"/>
    </row>
    <row r="15085" spans="16:27" x14ac:dyDescent="0.3">
      <c r="P15085"/>
      <c r="AA15085"/>
    </row>
    <row r="15086" spans="16:27" x14ac:dyDescent="0.3">
      <c r="P15086"/>
      <c r="AA15086"/>
    </row>
    <row r="15087" spans="16:27" x14ac:dyDescent="0.3">
      <c r="P15087"/>
      <c r="AA15087"/>
    </row>
    <row r="15088" spans="16:27" x14ac:dyDescent="0.3">
      <c r="P15088"/>
      <c r="AA15088"/>
    </row>
    <row r="15089" spans="16:27" x14ac:dyDescent="0.3">
      <c r="P15089"/>
      <c r="AA15089"/>
    </row>
    <row r="15090" spans="16:27" x14ac:dyDescent="0.3">
      <c r="P15090"/>
      <c r="AA15090"/>
    </row>
    <row r="15091" spans="16:27" x14ac:dyDescent="0.3">
      <c r="P15091"/>
      <c r="AA15091"/>
    </row>
    <row r="15092" spans="16:27" x14ac:dyDescent="0.3">
      <c r="P15092"/>
      <c r="AA15092"/>
    </row>
    <row r="15093" spans="16:27" x14ac:dyDescent="0.3">
      <c r="P15093"/>
      <c r="AA15093"/>
    </row>
    <row r="15094" spans="16:27" x14ac:dyDescent="0.3">
      <c r="P15094"/>
      <c r="AA15094"/>
    </row>
    <row r="15095" spans="16:27" x14ac:dyDescent="0.3">
      <c r="P15095"/>
      <c r="AA15095"/>
    </row>
    <row r="15096" spans="16:27" x14ac:dyDescent="0.3">
      <c r="P15096"/>
      <c r="AA15096"/>
    </row>
    <row r="15097" spans="16:27" x14ac:dyDescent="0.3">
      <c r="P15097"/>
      <c r="AA15097"/>
    </row>
    <row r="15098" spans="16:27" x14ac:dyDescent="0.3">
      <c r="P15098"/>
      <c r="AA15098"/>
    </row>
    <row r="15099" spans="16:27" x14ac:dyDescent="0.3">
      <c r="P15099"/>
      <c r="AA15099"/>
    </row>
    <row r="15100" spans="16:27" x14ac:dyDescent="0.3">
      <c r="P15100"/>
      <c r="AA15100"/>
    </row>
    <row r="15101" spans="16:27" x14ac:dyDescent="0.3">
      <c r="P15101"/>
      <c r="AA15101"/>
    </row>
    <row r="15102" spans="16:27" x14ac:dyDescent="0.3">
      <c r="P15102"/>
      <c r="AA15102"/>
    </row>
    <row r="15103" spans="16:27" x14ac:dyDescent="0.3">
      <c r="P15103"/>
      <c r="AA15103"/>
    </row>
    <row r="15104" spans="16:27" x14ac:dyDescent="0.3">
      <c r="P15104"/>
      <c r="AA15104"/>
    </row>
    <row r="15105" spans="16:27" x14ac:dyDescent="0.3">
      <c r="P15105"/>
      <c r="AA15105"/>
    </row>
    <row r="15106" spans="16:27" x14ac:dyDescent="0.3">
      <c r="P15106"/>
      <c r="AA15106"/>
    </row>
    <row r="15107" spans="16:27" x14ac:dyDescent="0.3">
      <c r="P15107"/>
      <c r="AA15107"/>
    </row>
    <row r="15108" spans="16:27" x14ac:dyDescent="0.3">
      <c r="P15108"/>
      <c r="AA15108"/>
    </row>
    <row r="15109" spans="16:27" x14ac:dyDescent="0.3">
      <c r="P15109"/>
      <c r="AA15109"/>
    </row>
    <row r="15110" spans="16:27" x14ac:dyDescent="0.3">
      <c r="P15110"/>
      <c r="AA15110"/>
    </row>
    <row r="15111" spans="16:27" x14ac:dyDescent="0.3">
      <c r="P15111"/>
      <c r="AA15111"/>
    </row>
    <row r="15112" spans="16:27" x14ac:dyDescent="0.3">
      <c r="P15112"/>
      <c r="AA15112"/>
    </row>
    <row r="15113" spans="16:27" x14ac:dyDescent="0.3">
      <c r="P15113"/>
      <c r="AA15113"/>
    </row>
    <row r="15114" spans="16:27" x14ac:dyDescent="0.3">
      <c r="P15114"/>
      <c r="AA15114"/>
    </row>
    <row r="15115" spans="16:27" x14ac:dyDescent="0.3">
      <c r="P15115"/>
      <c r="AA15115"/>
    </row>
    <row r="15116" spans="16:27" x14ac:dyDescent="0.3">
      <c r="P15116"/>
      <c r="AA15116"/>
    </row>
    <row r="15117" spans="16:27" x14ac:dyDescent="0.3">
      <c r="P15117"/>
      <c r="AA15117"/>
    </row>
    <row r="15118" spans="16:27" x14ac:dyDescent="0.3">
      <c r="P15118"/>
      <c r="AA15118"/>
    </row>
    <row r="15119" spans="16:27" x14ac:dyDescent="0.3">
      <c r="P15119"/>
      <c r="AA15119"/>
    </row>
    <row r="15120" spans="16:27" x14ac:dyDescent="0.3">
      <c r="P15120"/>
      <c r="AA15120"/>
    </row>
    <row r="15121" spans="16:27" x14ac:dyDescent="0.3">
      <c r="P15121"/>
      <c r="AA15121"/>
    </row>
    <row r="15122" spans="16:27" x14ac:dyDescent="0.3">
      <c r="P15122"/>
      <c r="AA15122"/>
    </row>
    <row r="15123" spans="16:27" x14ac:dyDescent="0.3">
      <c r="P15123"/>
      <c r="AA15123"/>
    </row>
    <row r="15124" spans="16:27" x14ac:dyDescent="0.3">
      <c r="P15124"/>
      <c r="AA15124"/>
    </row>
    <row r="15125" spans="16:27" x14ac:dyDescent="0.3">
      <c r="P15125"/>
      <c r="AA15125"/>
    </row>
    <row r="15126" spans="16:27" x14ac:dyDescent="0.3">
      <c r="P15126"/>
      <c r="AA15126"/>
    </row>
    <row r="15127" spans="16:27" x14ac:dyDescent="0.3">
      <c r="P15127"/>
      <c r="AA15127"/>
    </row>
    <row r="15128" spans="16:27" x14ac:dyDescent="0.3">
      <c r="P15128"/>
      <c r="AA15128"/>
    </row>
    <row r="15129" spans="16:27" x14ac:dyDescent="0.3">
      <c r="P15129"/>
      <c r="AA15129"/>
    </row>
    <row r="15130" spans="16:27" x14ac:dyDescent="0.3">
      <c r="P15130"/>
      <c r="AA15130"/>
    </row>
    <row r="15131" spans="16:27" x14ac:dyDescent="0.3">
      <c r="P15131"/>
      <c r="AA15131"/>
    </row>
    <row r="15132" spans="16:27" x14ac:dyDescent="0.3">
      <c r="P15132"/>
      <c r="AA15132"/>
    </row>
    <row r="15133" spans="16:27" x14ac:dyDescent="0.3">
      <c r="P15133"/>
      <c r="AA15133"/>
    </row>
    <row r="15134" spans="16:27" x14ac:dyDescent="0.3">
      <c r="P15134"/>
      <c r="AA15134"/>
    </row>
    <row r="15135" spans="16:27" x14ac:dyDescent="0.3">
      <c r="P15135"/>
      <c r="AA15135"/>
    </row>
    <row r="15136" spans="16:27" x14ac:dyDescent="0.3">
      <c r="P15136"/>
      <c r="AA15136"/>
    </row>
    <row r="15137" spans="16:27" x14ac:dyDescent="0.3">
      <c r="P15137"/>
      <c r="AA15137"/>
    </row>
    <row r="15138" spans="16:27" x14ac:dyDescent="0.3">
      <c r="P15138"/>
      <c r="AA15138"/>
    </row>
    <row r="15139" spans="16:27" x14ac:dyDescent="0.3">
      <c r="P15139"/>
      <c r="AA15139"/>
    </row>
    <row r="15140" spans="16:27" x14ac:dyDescent="0.3">
      <c r="P15140"/>
      <c r="AA15140"/>
    </row>
    <row r="15141" spans="16:27" x14ac:dyDescent="0.3">
      <c r="P15141"/>
      <c r="AA15141"/>
    </row>
    <row r="15142" spans="16:27" x14ac:dyDescent="0.3">
      <c r="P15142"/>
      <c r="AA15142"/>
    </row>
    <row r="15143" spans="16:27" x14ac:dyDescent="0.3">
      <c r="P15143"/>
      <c r="AA15143"/>
    </row>
    <row r="15144" spans="16:27" x14ac:dyDescent="0.3">
      <c r="P15144"/>
      <c r="AA15144"/>
    </row>
    <row r="15145" spans="16:27" x14ac:dyDescent="0.3">
      <c r="P15145"/>
      <c r="AA15145"/>
    </row>
    <row r="15146" spans="16:27" x14ac:dyDescent="0.3">
      <c r="P15146"/>
      <c r="AA15146"/>
    </row>
    <row r="15147" spans="16:27" x14ac:dyDescent="0.3">
      <c r="P15147"/>
      <c r="AA15147"/>
    </row>
    <row r="15148" spans="16:27" x14ac:dyDescent="0.3">
      <c r="P15148"/>
      <c r="AA15148"/>
    </row>
    <row r="15149" spans="16:27" x14ac:dyDescent="0.3">
      <c r="P15149"/>
      <c r="AA15149"/>
    </row>
    <row r="15150" spans="16:27" x14ac:dyDescent="0.3">
      <c r="P15150"/>
      <c r="AA15150"/>
    </row>
    <row r="15151" spans="16:27" x14ac:dyDescent="0.3">
      <c r="P15151"/>
      <c r="AA15151"/>
    </row>
    <row r="15152" spans="16:27" x14ac:dyDescent="0.3">
      <c r="P15152"/>
      <c r="AA15152"/>
    </row>
    <row r="15153" spans="16:27" x14ac:dyDescent="0.3">
      <c r="P15153"/>
      <c r="AA15153"/>
    </row>
    <row r="15154" spans="16:27" x14ac:dyDescent="0.3">
      <c r="P15154"/>
      <c r="AA15154"/>
    </row>
    <row r="15155" spans="16:27" x14ac:dyDescent="0.3">
      <c r="P15155"/>
      <c r="AA15155"/>
    </row>
    <row r="15156" spans="16:27" x14ac:dyDescent="0.3">
      <c r="P15156"/>
      <c r="AA15156"/>
    </row>
    <row r="15157" spans="16:27" x14ac:dyDescent="0.3">
      <c r="P15157"/>
      <c r="AA15157"/>
    </row>
    <row r="15158" spans="16:27" x14ac:dyDescent="0.3">
      <c r="P15158"/>
      <c r="AA15158"/>
    </row>
    <row r="15159" spans="16:27" x14ac:dyDescent="0.3">
      <c r="P15159"/>
      <c r="AA15159"/>
    </row>
    <row r="15160" spans="16:27" x14ac:dyDescent="0.3">
      <c r="P15160"/>
      <c r="AA15160"/>
    </row>
    <row r="15161" spans="16:27" x14ac:dyDescent="0.3">
      <c r="P15161"/>
      <c r="AA15161"/>
    </row>
    <row r="15162" spans="16:27" x14ac:dyDescent="0.3">
      <c r="P15162"/>
      <c r="AA15162"/>
    </row>
    <row r="15163" spans="16:27" x14ac:dyDescent="0.3">
      <c r="P15163"/>
      <c r="AA15163"/>
    </row>
    <row r="15164" spans="16:27" x14ac:dyDescent="0.3">
      <c r="P15164"/>
      <c r="AA15164"/>
    </row>
    <row r="15165" spans="16:27" x14ac:dyDescent="0.3">
      <c r="P15165"/>
      <c r="AA15165"/>
    </row>
    <row r="15166" spans="16:27" x14ac:dyDescent="0.3">
      <c r="P15166"/>
      <c r="AA15166"/>
    </row>
    <row r="15167" spans="16:27" x14ac:dyDescent="0.3">
      <c r="P15167"/>
      <c r="AA15167"/>
    </row>
    <row r="15168" spans="16:27" x14ac:dyDescent="0.3">
      <c r="P15168"/>
      <c r="AA15168"/>
    </row>
    <row r="15169" spans="16:27" x14ac:dyDescent="0.3">
      <c r="P15169"/>
      <c r="AA15169"/>
    </row>
    <row r="15170" spans="16:27" x14ac:dyDescent="0.3">
      <c r="P15170"/>
      <c r="AA15170"/>
    </row>
    <row r="15171" spans="16:27" x14ac:dyDescent="0.3">
      <c r="P15171"/>
      <c r="AA15171"/>
    </row>
    <row r="15172" spans="16:27" x14ac:dyDescent="0.3">
      <c r="P15172"/>
      <c r="AA15172"/>
    </row>
    <row r="15173" spans="16:27" x14ac:dyDescent="0.3">
      <c r="P15173"/>
      <c r="AA15173"/>
    </row>
    <row r="15174" spans="16:27" x14ac:dyDescent="0.3">
      <c r="P15174"/>
      <c r="AA15174"/>
    </row>
    <row r="15175" spans="16:27" x14ac:dyDescent="0.3">
      <c r="P15175"/>
      <c r="AA15175"/>
    </row>
    <row r="15176" spans="16:27" x14ac:dyDescent="0.3">
      <c r="P15176"/>
      <c r="AA15176"/>
    </row>
    <row r="15177" spans="16:27" x14ac:dyDescent="0.3">
      <c r="P15177"/>
      <c r="AA15177"/>
    </row>
    <row r="15178" spans="16:27" x14ac:dyDescent="0.3">
      <c r="P15178"/>
      <c r="AA15178"/>
    </row>
    <row r="15179" spans="16:27" x14ac:dyDescent="0.3">
      <c r="P15179"/>
      <c r="AA15179"/>
    </row>
    <row r="15180" spans="16:27" x14ac:dyDescent="0.3">
      <c r="P15180"/>
      <c r="AA15180"/>
    </row>
    <row r="15181" spans="16:27" x14ac:dyDescent="0.3">
      <c r="P15181"/>
      <c r="AA15181"/>
    </row>
    <row r="15182" spans="16:27" x14ac:dyDescent="0.3">
      <c r="P15182"/>
      <c r="AA15182"/>
    </row>
    <row r="15183" spans="16:27" x14ac:dyDescent="0.3">
      <c r="P15183"/>
      <c r="AA15183"/>
    </row>
    <row r="15184" spans="16:27" x14ac:dyDescent="0.3">
      <c r="P15184"/>
      <c r="AA15184"/>
    </row>
    <row r="15185" spans="16:27" x14ac:dyDescent="0.3">
      <c r="P15185"/>
      <c r="AA15185"/>
    </row>
    <row r="15186" spans="16:27" x14ac:dyDescent="0.3">
      <c r="P15186"/>
      <c r="AA15186"/>
    </row>
    <row r="15187" spans="16:27" x14ac:dyDescent="0.3">
      <c r="P15187"/>
      <c r="AA15187"/>
    </row>
    <row r="15188" spans="16:27" x14ac:dyDescent="0.3">
      <c r="P15188"/>
      <c r="AA15188"/>
    </row>
    <row r="15189" spans="16:27" x14ac:dyDescent="0.3">
      <c r="P15189"/>
      <c r="AA15189"/>
    </row>
    <row r="15190" spans="16:27" x14ac:dyDescent="0.3">
      <c r="P15190"/>
      <c r="AA15190"/>
    </row>
    <row r="15191" spans="16:27" x14ac:dyDescent="0.3">
      <c r="P15191"/>
      <c r="AA15191"/>
    </row>
    <row r="15192" spans="16:27" x14ac:dyDescent="0.3">
      <c r="P15192"/>
      <c r="AA15192"/>
    </row>
    <row r="15193" spans="16:27" x14ac:dyDescent="0.3">
      <c r="P15193"/>
      <c r="AA15193"/>
    </row>
    <row r="15194" spans="16:27" x14ac:dyDescent="0.3">
      <c r="P15194"/>
      <c r="AA15194"/>
    </row>
    <row r="15195" spans="16:27" x14ac:dyDescent="0.3">
      <c r="P15195"/>
      <c r="AA15195"/>
    </row>
    <row r="15196" spans="16:27" x14ac:dyDescent="0.3">
      <c r="P15196"/>
      <c r="AA15196"/>
    </row>
    <row r="15197" spans="16:27" x14ac:dyDescent="0.3">
      <c r="P15197"/>
      <c r="AA15197"/>
    </row>
    <row r="15198" spans="16:27" x14ac:dyDescent="0.3">
      <c r="P15198"/>
      <c r="AA15198"/>
    </row>
    <row r="15199" spans="16:27" x14ac:dyDescent="0.3">
      <c r="P15199"/>
      <c r="AA15199"/>
    </row>
    <row r="15200" spans="16:27" x14ac:dyDescent="0.3">
      <c r="P15200"/>
      <c r="AA15200"/>
    </row>
    <row r="15201" spans="16:27" x14ac:dyDescent="0.3">
      <c r="P15201"/>
      <c r="AA15201"/>
    </row>
    <row r="15202" spans="16:27" x14ac:dyDescent="0.3">
      <c r="P15202"/>
      <c r="AA15202"/>
    </row>
    <row r="15203" spans="16:27" x14ac:dyDescent="0.3">
      <c r="P15203"/>
      <c r="AA15203"/>
    </row>
    <row r="15204" spans="16:27" x14ac:dyDescent="0.3">
      <c r="P15204"/>
      <c r="AA15204"/>
    </row>
    <row r="15205" spans="16:27" x14ac:dyDescent="0.3">
      <c r="P15205"/>
      <c r="AA15205"/>
    </row>
    <row r="15206" spans="16:27" x14ac:dyDescent="0.3">
      <c r="P15206"/>
      <c r="AA15206"/>
    </row>
    <row r="15207" spans="16:27" x14ac:dyDescent="0.3">
      <c r="P15207"/>
      <c r="AA15207"/>
    </row>
    <row r="15208" spans="16:27" x14ac:dyDescent="0.3">
      <c r="P15208"/>
      <c r="AA15208"/>
    </row>
    <row r="15209" spans="16:27" x14ac:dyDescent="0.3">
      <c r="P15209"/>
      <c r="AA15209"/>
    </row>
    <row r="15210" spans="16:27" x14ac:dyDescent="0.3">
      <c r="P15210"/>
      <c r="AA15210"/>
    </row>
    <row r="15211" spans="16:27" x14ac:dyDescent="0.3">
      <c r="P15211"/>
      <c r="AA15211"/>
    </row>
    <row r="15212" spans="16:27" x14ac:dyDescent="0.3">
      <c r="P15212"/>
      <c r="AA15212"/>
    </row>
    <row r="15213" spans="16:27" x14ac:dyDescent="0.3">
      <c r="P15213"/>
      <c r="AA15213"/>
    </row>
    <row r="15214" spans="16:27" x14ac:dyDescent="0.3">
      <c r="P15214"/>
      <c r="AA15214"/>
    </row>
    <row r="15215" spans="16:27" x14ac:dyDescent="0.3">
      <c r="P15215"/>
      <c r="AA15215"/>
    </row>
    <row r="15216" spans="16:27" x14ac:dyDescent="0.3">
      <c r="P15216"/>
      <c r="AA15216"/>
    </row>
    <row r="15217" spans="16:27" x14ac:dyDescent="0.3">
      <c r="P15217"/>
      <c r="AA15217"/>
    </row>
    <row r="15218" spans="16:27" x14ac:dyDescent="0.3">
      <c r="P15218"/>
      <c r="AA15218"/>
    </row>
    <row r="15219" spans="16:27" x14ac:dyDescent="0.3">
      <c r="P15219"/>
      <c r="AA15219"/>
    </row>
    <row r="15220" spans="16:27" x14ac:dyDescent="0.3">
      <c r="P15220"/>
      <c r="AA15220"/>
    </row>
    <row r="15221" spans="16:27" x14ac:dyDescent="0.3">
      <c r="P15221"/>
      <c r="AA15221"/>
    </row>
    <row r="15222" spans="16:27" x14ac:dyDescent="0.3">
      <c r="P15222"/>
      <c r="AA15222"/>
    </row>
    <row r="15223" spans="16:27" x14ac:dyDescent="0.3">
      <c r="P15223"/>
      <c r="AA15223"/>
    </row>
    <row r="15224" spans="16:27" x14ac:dyDescent="0.3">
      <c r="P15224"/>
      <c r="AA15224"/>
    </row>
    <row r="15225" spans="16:27" x14ac:dyDescent="0.3">
      <c r="P15225"/>
      <c r="AA15225"/>
    </row>
    <row r="15226" spans="16:27" x14ac:dyDescent="0.3">
      <c r="P15226"/>
      <c r="AA15226"/>
    </row>
    <row r="15227" spans="16:27" x14ac:dyDescent="0.3">
      <c r="P15227"/>
      <c r="AA15227"/>
    </row>
    <row r="15228" spans="16:27" x14ac:dyDescent="0.3">
      <c r="P15228"/>
      <c r="AA15228"/>
    </row>
    <row r="15229" spans="16:27" x14ac:dyDescent="0.3">
      <c r="P15229"/>
      <c r="AA15229"/>
    </row>
    <row r="15230" spans="16:27" x14ac:dyDescent="0.3">
      <c r="P15230"/>
      <c r="AA15230"/>
    </row>
    <row r="15231" spans="16:27" x14ac:dyDescent="0.3">
      <c r="P15231"/>
      <c r="AA15231"/>
    </row>
    <row r="15232" spans="16:27" x14ac:dyDescent="0.3">
      <c r="P15232"/>
      <c r="AA15232"/>
    </row>
    <row r="15233" spans="16:27" x14ac:dyDescent="0.3">
      <c r="P15233"/>
      <c r="AA15233"/>
    </row>
    <row r="15234" spans="16:27" x14ac:dyDescent="0.3">
      <c r="P15234"/>
      <c r="AA15234"/>
    </row>
    <row r="15235" spans="16:27" x14ac:dyDescent="0.3">
      <c r="P15235"/>
      <c r="AA15235"/>
    </row>
    <row r="15236" spans="16:27" x14ac:dyDescent="0.3">
      <c r="P15236"/>
      <c r="AA15236"/>
    </row>
    <row r="15237" spans="16:27" x14ac:dyDescent="0.3">
      <c r="P15237"/>
      <c r="AA15237"/>
    </row>
    <row r="15238" spans="16:27" x14ac:dyDescent="0.3">
      <c r="P15238"/>
      <c r="AA15238"/>
    </row>
    <row r="15239" spans="16:27" x14ac:dyDescent="0.3">
      <c r="P15239"/>
      <c r="AA15239"/>
    </row>
    <row r="15240" spans="16:27" x14ac:dyDescent="0.3">
      <c r="P15240"/>
      <c r="AA15240"/>
    </row>
    <row r="15241" spans="16:27" x14ac:dyDescent="0.3">
      <c r="P15241"/>
      <c r="AA15241"/>
    </row>
    <row r="15242" spans="16:27" x14ac:dyDescent="0.3">
      <c r="P15242"/>
      <c r="AA15242"/>
    </row>
    <row r="15243" spans="16:27" x14ac:dyDescent="0.3">
      <c r="P15243"/>
      <c r="AA15243"/>
    </row>
    <row r="15244" spans="16:27" x14ac:dyDescent="0.3">
      <c r="P15244"/>
      <c r="AA15244"/>
    </row>
    <row r="15245" spans="16:27" x14ac:dyDescent="0.3">
      <c r="P15245"/>
      <c r="AA15245"/>
    </row>
    <row r="15246" spans="16:27" x14ac:dyDescent="0.3">
      <c r="P15246"/>
      <c r="AA15246"/>
    </row>
    <row r="15247" spans="16:27" x14ac:dyDescent="0.3">
      <c r="P15247"/>
      <c r="AA15247"/>
    </row>
    <row r="15248" spans="16:27" x14ac:dyDescent="0.3">
      <c r="P15248"/>
      <c r="AA15248"/>
    </row>
    <row r="15249" spans="16:27" x14ac:dyDescent="0.3">
      <c r="P15249"/>
      <c r="AA15249"/>
    </row>
    <row r="15250" spans="16:27" x14ac:dyDescent="0.3">
      <c r="P15250"/>
      <c r="AA15250"/>
    </row>
    <row r="15251" spans="16:27" x14ac:dyDescent="0.3">
      <c r="P15251"/>
      <c r="AA15251"/>
    </row>
    <row r="15252" spans="16:27" x14ac:dyDescent="0.3">
      <c r="P15252"/>
      <c r="AA15252"/>
    </row>
    <row r="15253" spans="16:27" x14ac:dyDescent="0.3">
      <c r="P15253"/>
      <c r="AA15253"/>
    </row>
    <row r="15254" spans="16:27" x14ac:dyDescent="0.3">
      <c r="P15254"/>
      <c r="AA15254"/>
    </row>
    <row r="15255" spans="16:27" x14ac:dyDescent="0.3">
      <c r="P15255"/>
      <c r="AA15255"/>
    </row>
    <row r="15256" spans="16:27" x14ac:dyDescent="0.3">
      <c r="P15256"/>
      <c r="AA15256"/>
    </row>
    <row r="15257" spans="16:27" x14ac:dyDescent="0.3">
      <c r="P15257"/>
      <c r="AA15257"/>
    </row>
    <row r="15258" spans="16:27" x14ac:dyDescent="0.3">
      <c r="P15258"/>
      <c r="AA15258"/>
    </row>
    <row r="15259" spans="16:27" x14ac:dyDescent="0.3">
      <c r="P15259"/>
      <c r="AA15259"/>
    </row>
    <row r="15260" spans="16:27" x14ac:dyDescent="0.3">
      <c r="P15260"/>
      <c r="AA15260"/>
    </row>
    <row r="15261" spans="16:27" x14ac:dyDescent="0.3">
      <c r="P15261"/>
      <c r="AA15261"/>
    </row>
    <row r="15262" spans="16:27" x14ac:dyDescent="0.3">
      <c r="P15262"/>
      <c r="AA15262"/>
    </row>
    <row r="15263" spans="16:27" x14ac:dyDescent="0.3">
      <c r="P15263"/>
      <c r="AA15263"/>
    </row>
    <row r="15264" spans="16:27" x14ac:dyDescent="0.3">
      <c r="P15264"/>
      <c r="AA15264"/>
    </row>
    <row r="15265" spans="16:27" x14ac:dyDescent="0.3">
      <c r="P15265"/>
      <c r="AA15265"/>
    </row>
    <row r="15266" spans="16:27" x14ac:dyDescent="0.3">
      <c r="P15266"/>
      <c r="AA15266"/>
    </row>
    <row r="15267" spans="16:27" x14ac:dyDescent="0.3">
      <c r="P15267"/>
      <c r="AA15267"/>
    </row>
    <row r="15268" spans="16:27" x14ac:dyDescent="0.3">
      <c r="P15268"/>
      <c r="AA15268"/>
    </row>
    <row r="15269" spans="16:27" x14ac:dyDescent="0.3">
      <c r="P15269"/>
      <c r="AA15269"/>
    </row>
    <row r="15270" spans="16:27" x14ac:dyDescent="0.3">
      <c r="P15270"/>
      <c r="AA15270"/>
    </row>
    <row r="15271" spans="16:27" x14ac:dyDescent="0.3">
      <c r="P15271"/>
      <c r="AA15271"/>
    </row>
    <row r="15272" spans="16:27" x14ac:dyDescent="0.3">
      <c r="P15272"/>
      <c r="AA15272"/>
    </row>
    <row r="15273" spans="16:27" x14ac:dyDescent="0.3">
      <c r="P15273"/>
      <c r="AA15273"/>
    </row>
    <row r="15274" spans="16:27" x14ac:dyDescent="0.3">
      <c r="P15274"/>
      <c r="AA15274"/>
    </row>
    <row r="15275" spans="16:27" x14ac:dyDescent="0.3">
      <c r="P15275"/>
      <c r="AA15275"/>
    </row>
    <row r="15276" spans="16:27" x14ac:dyDescent="0.3">
      <c r="P15276"/>
      <c r="AA15276"/>
    </row>
    <row r="15277" spans="16:27" x14ac:dyDescent="0.3">
      <c r="P15277"/>
      <c r="AA15277"/>
    </row>
    <row r="15278" spans="16:27" x14ac:dyDescent="0.3">
      <c r="P15278"/>
      <c r="AA15278"/>
    </row>
    <row r="15279" spans="16:27" x14ac:dyDescent="0.3">
      <c r="P15279"/>
      <c r="AA15279"/>
    </row>
    <row r="15280" spans="16:27" x14ac:dyDescent="0.3">
      <c r="P15280"/>
      <c r="AA15280"/>
    </row>
    <row r="15281" spans="16:27" x14ac:dyDescent="0.3">
      <c r="P15281"/>
      <c r="AA15281"/>
    </row>
    <row r="15282" spans="16:27" x14ac:dyDescent="0.3">
      <c r="P15282"/>
      <c r="AA15282"/>
    </row>
    <row r="15283" spans="16:27" x14ac:dyDescent="0.3">
      <c r="P15283"/>
      <c r="AA15283"/>
    </row>
    <row r="15284" spans="16:27" x14ac:dyDescent="0.3">
      <c r="P15284"/>
      <c r="AA15284"/>
    </row>
    <row r="15285" spans="16:27" x14ac:dyDescent="0.3">
      <c r="P15285"/>
      <c r="AA15285"/>
    </row>
    <row r="15286" spans="16:27" x14ac:dyDescent="0.3">
      <c r="P15286"/>
      <c r="AA15286"/>
    </row>
    <row r="15287" spans="16:27" x14ac:dyDescent="0.3">
      <c r="P15287"/>
      <c r="AA15287"/>
    </row>
    <row r="15288" spans="16:27" x14ac:dyDescent="0.3">
      <c r="P15288"/>
      <c r="AA15288"/>
    </row>
    <row r="15289" spans="16:27" x14ac:dyDescent="0.3">
      <c r="P15289"/>
      <c r="AA15289"/>
    </row>
    <row r="15290" spans="16:27" x14ac:dyDescent="0.3">
      <c r="P15290"/>
      <c r="AA15290"/>
    </row>
    <row r="15291" spans="16:27" x14ac:dyDescent="0.3">
      <c r="P15291"/>
      <c r="AA15291"/>
    </row>
    <row r="15292" spans="16:27" x14ac:dyDescent="0.3">
      <c r="P15292"/>
      <c r="AA15292"/>
    </row>
    <row r="15293" spans="16:27" x14ac:dyDescent="0.3">
      <c r="P15293"/>
      <c r="AA15293"/>
    </row>
    <row r="15294" spans="16:27" x14ac:dyDescent="0.3">
      <c r="P15294"/>
      <c r="AA15294"/>
    </row>
    <row r="15295" spans="16:27" x14ac:dyDescent="0.3">
      <c r="P15295"/>
      <c r="AA15295"/>
    </row>
    <row r="15296" spans="16:27" x14ac:dyDescent="0.3">
      <c r="P15296"/>
      <c r="AA15296"/>
    </row>
    <row r="15297" spans="16:27" x14ac:dyDescent="0.3">
      <c r="P15297"/>
      <c r="AA15297"/>
    </row>
    <row r="15298" spans="16:27" x14ac:dyDescent="0.3">
      <c r="P15298"/>
      <c r="AA15298"/>
    </row>
    <row r="15299" spans="16:27" x14ac:dyDescent="0.3">
      <c r="P15299"/>
      <c r="AA15299"/>
    </row>
    <row r="15300" spans="16:27" x14ac:dyDescent="0.3">
      <c r="P15300"/>
      <c r="AA15300"/>
    </row>
    <row r="15301" spans="16:27" x14ac:dyDescent="0.3">
      <c r="P15301"/>
      <c r="AA15301"/>
    </row>
    <row r="15302" spans="16:27" x14ac:dyDescent="0.3">
      <c r="P15302"/>
      <c r="AA15302"/>
    </row>
    <row r="15303" spans="16:27" x14ac:dyDescent="0.3">
      <c r="P15303"/>
      <c r="AA15303"/>
    </row>
    <row r="15304" spans="16:27" x14ac:dyDescent="0.3">
      <c r="P15304"/>
      <c r="AA15304"/>
    </row>
    <row r="15305" spans="16:27" x14ac:dyDescent="0.3">
      <c r="P15305"/>
      <c r="AA15305"/>
    </row>
    <row r="15306" spans="16:27" x14ac:dyDescent="0.3">
      <c r="P15306"/>
      <c r="AA15306"/>
    </row>
    <row r="15307" spans="16:27" x14ac:dyDescent="0.3">
      <c r="P15307"/>
      <c r="AA15307"/>
    </row>
    <row r="15308" spans="16:27" x14ac:dyDescent="0.3">
      <c r="P15308"/>
      <c r="AA15308"/>
    </row>
    <row r="15309" spans="16:27" x14ac:dyDescent="0.3">
      <c r="P15309"/>
      <c r="AA15309"/>
    </row>
    <row r="15310" spans="16:27" x14ac:dyDescent="0.3">
      <c r="P15310"/>
      <c r="AA15310"/>
    </row>
    <row r="15311" spans="16:27" x14ac:dyDescent="0.3">
      <c r="P15311"/>
      <c r="AA15311"/>
    </row>
    <row r="15312" spans="16:27" x14ac:dyDescent="0.3">
      <c r="P15312"/>
      <c r="AA15312"/>
    </row>
    <row r="15313" spans="16:27" x14ac:dyDescent="0.3">
      <c r="P15313"/>
      <c r="AA15313"/>
    </row>
    <row r="15314" spans="16:27" x14ac:dyDescent="0.3">
      <c r="P15314"/>
      <c r="AA15314"/>
    </row>
    <row r="15315" spans="16:27" x14ac:dyDescent="0.3">
      <c r="P15315"/>
      <c r="AA15315"/>
    </row>
    <row r="15316" spans="16:27" x14ac:dyDescent="0.3">
      <c r="P15316"/>
      <c r="AA15316"/>
    </row>
    <row r="15317" spans="16:27" x14ac:dyDescent="0.3">
      <c r="P15317"/>
      <c r="AA15317"/>
    </row>
    <row r="15318" spans="16:27" x14ac:dyDescent="0.3">
      <c r="P15318"/>
      <c r="AA15318"/>
    </row>
    <row r="15319" spans="16:27" x14ac:dyDescent="0.3">
      <c r="P15319"/>
      <c r="AA15319"/>
    </row>
    <row r="15320" spans="16:27" x14ac:dyDescent="0.3">
      <c r="P15320"/>
      <c r="AA15320"/>
    </row>
    <row r="15321" spans="16:27" x14ac:dyDescent="0.3">
      <c r="P15321"/>
      <c r="AA15321"/>
    </row>
    <row r="15322" spans="16:27" x14ac:dyDescent="0.3">
      <c r="P15322"/>
      <c r="AA15322"/>
    </row>
    <row r="15323" spans="16:27" x14ac:dyDescent="0.3">
      <c r="P15323"/>
      <c r="AA15323"/>
    </row>
    <row r="15324" spans="16:27" x14ac:dyDescent="0.3">
      <c r="P15324"/>
      <c r="AA15324"/>
    </row>
    <row r="15325" spans="16:27" x14ac:dyDescent="0.3">
      <c r="P15325"/>
      <c r="AA15325"/>
    </row>
    <row r="15326" spans="16:27" x14ac:dyDescent="0.3">
      <c r="P15326"/>
      <c r="AA15326"/>
    </row>
    <row r="15327" spans="16:27" x14ac:dyDescent="0.3">
      <c r="P15327"/>
      <c r="AA15327"/>
    </row>
    <row r="15328" spans="16:27" x14ac:dyDescent="0.3">
      <c r="P15328"/>
      <c r="AA15328"/>
    </row>
    <row r="15329" spans="16:27" x14ac:dyDescent="0.3">
      <c r="P15329"/>
      <c r="AA15329"/>
    </row>
    <row r="15330" spans="16:27" x14ac:dyDescent="0.3">
      <c r="P15330"/>
      <c r="AA15330"/>
    </row>
    <row r="15331" spans="16:27" x14ac:dyDescent="0.3">
      <c r="P15331"/>
      <c r="AA15331"/>
    </row>
    <row r="15332" spans="16:27" x14ac:dyDescent="0.3">
      <c r="P15332"/>
      <c r="AA15332"/>
    </row>
    <row r="15333" spans="16:27" x14ac:dyDescent="0.3">
      <c r="P15333"/>
      <c r="AA15333"/>
    </row>
    <row r="15334" spans="16:27" x14ac:dyDescent="0.3">
      <c r="P15334"/>
      <c r="AA15334"/>
    </row>
    <row r="15335" spans="16:27" x14ac:dyDescent="0.3">
      <c r="P15335"/>
      <c r="AA15335"/>
    </row>
    <row r="15336" spans="16:27" x14ac:dyDescent="0.3">
      <c r="P15336"/>
      <c r="AA15336"/>
    </row>
    <row r="15337" spans="16:27" x14ac:dyDescent="0.3">
      <c r="P15337"/>
      <c r="AA15337"/>
    </row>
    <row r="15338" spans="16:27" x14ac:dyDescent="0.3">
      <c r="P15338"/>
      <c r="AA15338"/>
    </row>
    <row r="15339" spans="16:27" x14ac:dyDescent="0.3">
      <c r="P15339"/>
      <c r="AA15339"/>
    </row>
    <row r="15340" spans="16:27" x14ac:dyDescent="0.3">
      <c r="P15340"/>
      <c r="AA15340"/>
    </row>
    <row r="15341" spans="16:27" x14ac:dyDescent="0.3">
      <c r="P15341"/>
      <c r="AA15341"/>
    </row>
    <row r="15342" spans="16:27" x14ac:dyDescent="0.3">
      <c r="P15342"/>
      <c r="AA15342"/>
    </row>
    <row r="15343" spans="16:27" x14ac:dyDescent="0.3">
      <c r="P15343"/>
      <c r="AA15343"/>
    </row>
    <row r="15344" spans="16:27" x14ac:dyDescent="0.3">
      <c r="P15344"/>
      <c r="AA15344"/>
    </row>
    <row r="15345" spans="16:27" x14ac:dyDescent="0.3">
      <c r="P15345"/>
      <c r="AA15345"/>
    </row>
    <row r="15346" spans="16:27" x14ac:dyDescent="0.3">
      <c r="P15346"/>
      <c r="AA15346"/>
    </row>
    <row r="15347" spans="16:27" x14ac:dyDescent="0.3">
      <c r="P15347"/>
      <c r="AA15347"/>
    </row>
    <row r="15348" spans="16:27" x14ac:dyDescent="0.3">
      <c r="P15348"/>
      <c r="AA15348"/>
    </row>
    <row r="15349" spans="16:27" x14ac:dyDescent="0.3">
      <c r="P15349"/>
      <c r="AA15349"/>
    </row>
    <row r="15350" spans="16:27" x14ac:dyDescent="0.3">
      <c r="P15350"/>
      <c r="AA15350"/>
    </row>
    <row r="15351" spans="16:27" x14ac:dyDescent="0.3">
      <c r="P15351"/>
      <c r="AA15351"/>
    </row>
    <row r="15352" spans="16:27" x14ac:dyDescent="0.3">
      <c r="P15352"/>
      <c r="AA15352"/>
    </row>
    <row r="15353" spans="16:27" x14ac:dyDescent="0.3">
      <c r="P15353"/>
      <c r="AA15353"/>
    </row>
    <row r="15354" spans="16:27" x14ac:dyDescent="0.3">
      <c r="P15354"/>
      <c r="AA15354"/>
    </row>
    <row r="15355" spans="16:27" x14ac:dyDescent="0.3">
      <c r="P15355"/>
      <c r="AA15355"/>
    </row>
    <row r="15356" spans="16:27" x14ac:dyDescent="0.3">
      <c r="P15356"/>
      <c r="AA15356"/>
    </row>
    <row r="15357" spans="16:27" x14ac:dyDescent="0.3">
      <c r="P15357"/>
      <c r="AA15357"/>
    </row>
    <row r="15358" spans="16:27" x14ac:dyDescent="0.3">
      <c r="P15358"/>
      <c r="AA15358"/>
    </row>
    <row r="15359" spans="16:27" x14ac:dyDescent="0.3">
      <c r="P15359"/>
      <c r="AA15359"/>
    </row>
    <row r="15360" spans="16:27" x14ac:dyDescent="0.3">
      <c r="P15360"/>
      <c r="AA15360"/>
    </row>
    <row r="15361" spans="16:27" x14ac:dyDescent="0.3">
      <c r="P15361"/>
      <c r="AA15361"/>
    </row>
    <row r="15362" spans="16:27" x14ac:dyDescent="0.3">
      <c r="P15362"/>
      <c r="AA15362"/>
    </row>
    <row r="15363" spans="16:27" x14ac:dyDescent="0.3">
      <c r="P15363"/>
      <c r="AA15363"/>
    </row>
    <row r="15364" spans="16:27" x14ac:dyDescent="0.3">
      <c r="P15364"/>
      <c r="AA15364"/>
    </row>
    <row r="15365" spans="16:27" x14ac:dyDescent="0.3">
      <c r="P15365"/>
      <c r="AA15365"/>
    </row>
    <row r="15366" spans="16:27" x14ac:dyDescent="0.3">
      <c r="P15366"/>
      <c r="AA15366"/>
    </row>
    <row r="15367" spans="16:27" x14ac:dyDescent="0.3">
      <c r="P15367"/>
      <c r="AA15367"/>
    </row>
    <row r="15368" spans="16:27" x14ac:dyDescent="0.3">
      <c r="P15368"/>
      <c r="AA15368"/>
    </row>
    <row r="15369" spans="16:27" x14ac:dyDescent="0.3">
      <c r="P15369"/>
      <c r="AA15369"/>
    </row>
    <row r="15370" spans="16:27" x14ac:dyDescent="0.3">
      <c r="P15370"/>
      <c r="AA15370"/>
    </row>
    <row r="15371" spans="16:27" x14ac:dyDescent="0.3">
      <c r="P15371"/>
      <c r="AA15371"/>
    </row>
    <row r="15372" spans="16:27" x14ac:dyDescent="0.3">
      <c r="P15372"/>
      <c r="AA15372"/>
    </row>
    <row r="15373" spans="16:27" x14ac:dyDescent="0.3">
      <c r="P15373"/>
      <c r="AA15373"/>
    </row>
    <row r="15374" spans="16:27" x14ac:dyDescent="0.3">
      <c r="P15374"/>
      <c r="AA15374"/>
    </row>
    <row r="15375" spans="16:27" x14ac:dyDescent="0.3">
      <c r="P15375"/>
      <c r="AA15375"/>
    </row>
    <row r="15376" spans="16:27" x14ac:dyDescent="0.3">
      <c r="P15376"/>
      <c r="AA15376"/>
    </row>
    <row r="15377" spans="16:27" x14ac:dyDescent="0.3">
      <c r="P15377"/>
      <c r="AA15377"/>
    </row>
    <row r="15378" spans="16:27" x14ac:dyDescent="0.3">
      <c r="P15378"/>
      <c r="AA15378"/>
    </row>
    <row r="15379" spans="16:27" x14ac:dyDescent="0.3">
      <c r="P15379"/>
      <c r="AA15379"/>
    </row>
    <row r="15380" spans="16:27" x14ac:dyDescent="0.3">
      <c r="P15380"/>
      <c r="AA15380"/>
    </row>
    <row r="15381" spans="16:27" x14ac:dyDescent="0.3">
      <c r="P15381"/>
      <c r="AA15381"/>
    </row>
    <row r="15382" spans="16:27" x14ac:dyDescent="0.3">
      <c r="P15382"/>
      <c r="AA15382"/>
    </row>
    <row r="15383" spans="16:27" x14ac:dyDescent="0.3">
      <c r="P15383"/>
      <c r="AA15383"/>
    </row>
    <row r="15384" spans="16:27" x14ac:dyDescent="0.3">
      <c r="P15384"/>
      <c r="AA15384"/>
    </row>
    <row r="15385" spans="16:27" x14ac:dyDescent="0.3">
      <c r="P15385"/>
      <c r="AA15385"/>
    </row>
    <row r="15386" spans="16:27" x14ac:dyDescent="0.3">
      <c r="P15386"/>
      <c r="AA15386"/>
    </row>
    <row r="15387" spans="16:27" x14ac:dyDescent="0.3">
      <c r="P15387"/>
      <c r="AA15387"/>
    </row>
    <row r="15388" spans="16:27" x14ac:dyDescent="0.3">
      <c r="P15388"/>
      <c r="AA15388"/>
    </row>
    <row r="15389" spans="16:27" x14ac:dyDescent="0.3">
      <c r="P15389"/>
      <c r="AA15389"/>
    </row>
    <row r="15390" spans="16:27" x14ac:dyDescent="0.3">
      <c r="P15390"/>
      <c r="AA15390"/>
    </row>
    <row r="15391" spans="16:27" x14ac:dyDescent="0.3">
      <c r="P15391"/>
      <c r="AA15391"/>
    </row>
    <row r="15392" spans="16:27" x14ac:dyDescent="0.3">
      <c r="P15392"/>
      <c r="AA15392"/>
    </row>
    <row r="15393" spans="16:27" x14ac:dyDescent="0.3">
      <c r="P15393"/>
      <c r="AA15393"/>
    </row>
    <row r="15394" spans="16:27" x14ac:dyDescent="0.3">
      <c r="P15394"/>
      <c r="AA15394"/>
    </row>
    <row r="15395" spans="16:27" x14ac:dyDescent="0.3">
      <c r="P15395"/>
      <c r="AA15395"/>
    </row>
    <row r="15396" spans="16:27" x14ac:dyDescent="0.3">
      <c r="P15396"/>
      <c r="AA15396"/>
    </row>
    <row r="15397" spans="16:27" x14ac:dyDescent="0.3">
      <c r="P15397"/>
      <c r="AA15397"/>
    </row>
    <row r="15398" spans="16:27" x14ac:dyDescent="0.3">
      <c r="P15398"/>
      <c r="AA15398"/>
    </row>
    <row r="15399" spans="16:27" x14ac:dyDescent="0.3">
      <c r="P15399"/>
      <c r="AA15399"/>
    </row>
    <row r="15400" spans="16:27" x14ac:dyDescent="0.3">
      <c r="P15400"/>
      <c r="AA15400"/>
    </row>
    <row r="15401" spans="16:27" x14ac:dyDescent="0.3">
      <c r="P15401"/>
      <c r="AA15401"/>
    </row>
    <row r="15402" spans="16:27" x14ac:dyDescent="0.3">
      <c r="P15402"/>
      <c r="AA15402"/>
    </row>
    <row r="15403" spans="16:27" x14ac:dyDescent="0.3">
      <c r="P15403"/>
      <c r="AA15403"/>
    </row>
    <row r="15404" spans="16:27" x14ac:dyDescent="0.3">
      <c r="P15404"/>
      <c r="AA15404"/>
    </row>
    <row r="15405" spans="16:27" x14ac:dyDescent="0.3">
      <c r="P15405"/>
      <c r="AA15405"/>
    </row>
    <row r="15406" spans="16:27" x14ac:dyDescent="0.3">
      <c r="P15406"/>
      <c r="AA15406"/>
    </row>
    <row r="15407" spans="16:27" x14ac:dyDescent="0.3">
      <c r="P15407"/>
      <c r="AA15407"/>
    </row>
    <row r="15408" spans="16:27" x14ac:dyDescent="0.3">
      <c r="P15408"/>
      <c r="AA15408"/>
    </row>
    <row r="15409" spans="16:27" x14ac:dyDescent="0.3">
      <c r="P15409"/>
      <c r="AA15409"/>
    </row>
    <row r="15410" spans="16:27" x14ac:dyDescent="0.3">
      <c r="P15410"/>
      <c r="AA15410"/>
    </row>
    <row r="15411" spans="16:27" x14ac:dyDescent="0.3">
      <c r="P15411"/>
      <c r="AA15411"/>
    </row>
    <row r="15412" spans="16:27" x14ac:dyDescent="0.3">
      <c r="P15412"/>
      <c r="AA15412"/>
    </row>
    <row r="15413" spans="16:27" x14ac:dyDescent="0.3">
      <c r="P15413"/>
      <c r="AA15413"/>
    </row>
    <row r="15414" spans="16:27" x14ac:dyDescent="0.3">
      <c r="P15414"/>
      <c r="AA15414"/>
    </row>
    <row r="15415" spans="16:27" x14ac:dyDescent="0.3">
      <c r="P15415"/>
      <c r="AA15415"/>
    </row>
    <row r="15416" spans="16:27" x14ac:dyDescent="0.3">
      <c r="P15416"/>
      <c r="AA15416"/>
    </row>
    <row r="15417" spans="16:27" x14ac:dyDescent="0.3">
      <c r="P15417"/>
      <c r="AA15417"/>
    </row>
    <row r="15418" spans="16:27" x14ac:dyDescent="0.3">
      <c r="P15418"/>
      <c r="AA15418"/>
    </row>
    <row r="15419" spans="16:27" x14ac:dyDescent="0.3">
      <c r="P15419"/>
      <c r="AA15419"/>
    </row>
    <row r="15420" spans="16:27" x14ac:dyDescent="0.3">
      <c r="P15420"/>
      <c r="AA15420"/>
    </row>
    <row r="15421" spans="16:27" x14ac:dyDescent="0.3">
      <c r="P15421"/>
      <c r="AA15421"/>
    </row>
    <row r="15422" spans="16:27" x14ac:dyDescent="0.3">
      <c r="P15422"/>
      <c r="AA15422"/>
    </row>
    <row r="15423" spans="16:27" x14ac:dyDescent="0.3">
      <c r="P15423"/>
      <c r="AA15423"/>
    </row>
    <row r="15424" spans="16:27" x14ac:dyDescent="0.3">
      <c r="P15424"/>
      <c r="AA15424"/>
    </row>
    <row r="15425" spans="16:27" x14ac:dyDescent="0.3">
      <c r="P15425"/>
      <c r="AA15425"/>
    </row>
    <row r="15426" spans="16:27" x14ac:dyDescent="0.3">
      <c r="P15426"/>
      <c r="AA15426"/>
    </row>
    <row r="15427" spans="16:27" x14ac:dyDescent="0.3">
      <c r="P15427"/>
      <c r="AA15427"/>
    </row>
    <row r="15428" spans="16:27" x14ac:dyDescent="0.3">
      <c r="P15428"/>
      <c r="AA15428"/>
    </row>
    <row r="15429" spans="16:27" x14ac:dyDescent="0.3">
      <c r="P15429"/>
      <c r="AA15429"/>
    </row>
    <row r="15430" spans="16:27" x14ac:dyDescent="0.3">
      <c r="P15430"/>
      <c r="AA15430"/>
    </row>
    <row r="15431" spans="16:27" x14ac:dyDescent="0.3">
      <c r="P15431"/>
      <c r="AA15431"/>
    </row>
    <row r="15432" spans="16:27" x14ac:dyDescent="0.3">
      <c r="P15432"/>
      <c r="AA15432"/>
    </row>
    <row r="15433" spans="16:27" x14ac:dyDescent="0.3">
      <c r="P15433"/>
      <c r="AA15433"/>
    </row>
    <row r="15434" spans="16:27" x14ac:dyDescent="0.3">
      <c r="P15434"/>
      <c r="AA15434"/>
    </row>
    <row r="15435" spans="16:27" x14ac:dyDescent="0.3">
      <c r="P15435"/>
      <c r="AA15435"/>
    </row>
    <row r="15436" spans="16:27" x14ac:dyDescent="0.3">
      <c r="P15436"/>
      <c r="AA15436"/>
    </row>
    <row r="15437" spans="16:27" x14ac:dyDescent="0.3">
      <c r="P15437"/>
      <c r="AA15437"/>
    </row>
    <row r="15438" spans="16:27" x14ac:dyDescent="0.3">
      <c r="P15438"/>
      <c r="AA15438"/>
    </row>
    <row r="15439" spans="16:27" x14ac:dyDescent="0.3">
      <c r="P15439"/>
      <c r="AA15439"/>
    </row>
    <row r="15440" spans="16:27" x14ac:dyDescent="0.3">
      <c r="P15440"/>
      <c r="AA15440"/>
    </row>
    <row r="15441" spans="16:27" x14ac:dyDescent="0.3">
      <c r="P15441"/>
      <c r="AA15441"/>
    </row>
    <row r="15442" spans="16:27" x14ac:dyDescent="0.3">
      <c r="P15442"/>
      <c r="AA15442"/>
    </row>
    <row r="15443" spans="16:27" x14ac:dyDescent="0.3">
      <c r="P15443"/>
      <c r="AA15443"/>
    </row>
    <row r="15444" spans="16:27" x14ac:dyDescent="0.3">
      <c r="P15444"/>
      <c r="AA15444"/>
    </row>
    <row r="15445" spans="16:27" x14ac:dyDescent="0.3">
      <c r="P15445"/>
      <c r="AA15445"/>
    </row>
    <row r="15446" spans="16:27" x14ac:dyDescent="0.3">
      <c r="P15446"/>
      <c r="AA15446"/>
    </row>
    <row r="15447" spans="16:27" x14ac:dyDescent="0.3">
      <c r="P15447"/>
      <c r="AA15447"/>
    </row>
    <row r="15448" spans="16:27" x14ac:dyDescent="0.3">
      <c r="P15448"/>
      <c r="AA15448"/>
    </row>
    <row r="15449" spans="16:27" x14ac:dyDescent="0.3">
      <c r="P15449"/>
      <c r="AA15449"/>
    </row>
    <row r="15450" spans="16:27" x14ac:dyDescent="0.3">
      <c r="P15450"/>
      <c r="AA15450"/>
    </row>
    <row r="15451" spans="16:27" x14ac:dyDescent="0.3">
      <c r="P15451"/>
      <c r="AA15451"/>
    </row>
    <row r="15452" spans="16:27" x14ac:dyDescent="0.3">
      <c r="P15452"/>
      <c r="AA15452"/>
    </row>
    <row r="15453" spans="16:27" x14ac:dyDescent="0.3">
      <c r="P15453"/>
      <c r="AA15453"/>
    </row>
    <row r="15454" spans="16:27" x14ac:dyDescent="0.3">
      <c r="P15454"/>
      <c r="AA15454"/>
    </row>
    <row r="15455" spans="16:27" x14ac:dyDescent="0.3">
      <c r="P15455"/>
      <c r="AA15455"/>
    </row>
    <row r="15456" spans="16:27" x14ac:dyDescent="0.3">
      <c r="P15456"/>
      <c r="AA15456"/>
    </row>
    <row r="15457" spans="16:27" x14ac:dyDescent="0.3">
      <c r="P15457"/>
      <c r="AA15457"/>
    </row>
    <row r="15458" spans="16:27" x14ac:dyDescent="0.3">
      <c r="P15458"/>
      <c r="AA15458"/>
    </row>
    <row r="15459" spans="16:27" x14ac:dyDescent="0.3">
      <c r="P15459"/>
      <c r="AA15459"/>
    </row>
    <row r="15460" spans="16:27" x14ac:dyDescent="0.3">
      <c r="P15460"/>
      <c r="AA15460"/>
    </row>
    <row r="15461" spans="16:27" x14ac:dyDescent="0.3">
      <c r="P15461"/>
      <c r="AA15461"/>
    </row>
    <row r="15462" spans="16:27" x14ac:dyDescent="0.3">
      <c r="P15462"/>
      <c r="AA15462"/>
    </row>
    <row r="15463" spans="16:27" x14ac:dyDescent="0.3">
      <c r="P15463"/>
      <c r="AA15463"/>
    </row>
    <row r="15464" spans="16:27" x14ac:dyDescent="0.3">
      <c r="P15464"/>
      <c r="AA15464"/>
    </row>
    <row r="15465" spans="16:27" x14ac:dyDescent="0.3">
      <c r="P15465"/>
      <c r="AA15465"/>
    </row>
    <row r="15466" spans="16:27" x14ac:dyDescent="0.3">
      <c r="P15466"/>
      <c r="AA15466"/>
    </row>
    <row r="15467" spans="16:27" x14ac:dyDescent="0.3">
      <c r="P15467"/>
      <c r="AA15467"/>
    </row>
    <row r="15468" spans="16:27" x14ac:dyDescent="0.3">
      <c r="P15468"/>
      <c r="AA15468"/>
    </row>
    <row r="15469" spans="16:27" x14ac:dyDescent="0.3">
      <c r="P15469"/>
      <c r="AA15469"/>
    </row>
    <row r="15470" spans="16:27" x14ac:dyDescent="0.3">
      <c r="P15470"/>
      <c r="AA15470"/>
    </row>
    <row r="15471" spans="16:27" x14ac:dyDescent="0.3">
      <c r="P15471"/>
      <c r="AA15471"/>
    </row>
    <row r="15472" spans="16:27" x14ac:dyDescent="0.3">
      <c r="P15472"/>
      <c r="AA15472"/>
    </row>
    <row r="15473" spans="16:27" x14ac:dyDescent="0.3">
      <c r="P15473"/>
      <c r="AA15473"/>
    </row>
    <row r="15474" spans="16:27" x14ac:dyDescent="0.3">
      <c r="P15474"/>
      <c r="AA15474"/>
    </row>
    <row r="15475" spans="16:27" x14ac:dyDescent="0.3">
      <c r="P15475"/>
      <c r="AA15475"/>
    </row>
    <row r="15476" spans="16:27" x14ac:dyDescent="0.3">
      <c r="P15476"/>
      <c r="AA15476"/>
    </row>
    <row r="15477" spans="16:27" x14ac:dyDescent="0.3">
      <c r="P15477"/>
      <c r="AA15477"/>
    </row>
    <row r="15478" spans="16:27" x14ac:dyDescent="0.3">
      <c r="P15478"/>
      <c r="AA15478"/>
    </row>
    <row r="15479" spans="16:27" x14ac:dyDescent="0.3">
      <c r="P15479"/>
      <c r="AA15479"/>
    </row>
    <row r="15480" spans="16:27" x14ac:dyDescent="0.3">
      <c r="P15480"/>
      <c r="AA15480"/>
    </row>
    <row r="15481" spans="16:27" x14ac:dyDescent="0.3">
      <c r="P15481"/>
      <c r="AA15481"/>
    </row>
    <row r="15482" spans="16:27" x14ac:dyDescent="0.3">
      <c r="P15482"/>
      <c r="AA15482"/>
    </row>
    <row r="15483" spans="16:27" x14ac:dyDescent="0.3">
      <c r="P15483"/>
      <c r="AA15483"/>
    </row>
    <row r="15484" spans="16:27" x14ac:dyDescent="0.3">
      <c r="P15484"/>
      <c r="AA15484"/>
    </row>
    <row r="15485" spans="16:27" x14ac:dyDescent="0.3">
      <c r="P15485"/>
      <c r="AA15485"/>
    </row>
    <row r="15486" spans="16:27" x14ac:dyDescent="0.3">
      <c r="P15486"/>
      <c r="AA15486"/>
    </row>
    <row r="15487" spans="16:27" x14ac:dyDescent="0.3">
      <c r="P15487"/>
      <c r="AA15487"/>
    </row>
    <row r="15488" spans="16:27" x14ac:dyDescent="0.3">
      <c r="P15488"/>
      <c r="AA15488"/>
    </row>
    <row r="15489" spans="16:27" x14ac:dyDescent="0.3">
      <c r="P15489"/>
      <c r="AA15489"/>
    </row>
    <row r="15490" spans="16:27" x14ac:dyDescent="0.3">
      <c r="P15490"/>
      <c r="AA15490"/>
    </row>
    <row r="15491" spans="16:27" x14ac:dyDescent="0.3">
      <c r="P15491"/>
      <c r="AA15491"/>
    </row>
    <row r="15492" spans="16:27" x14ac:dyDescent="0.3">
      <c r="P15492"/>
      <c r="AA15492"/>
    </row>
    <row r="15493" spans="16:27" x14ac:dyDescent="0.3">
      <c r="P15493"/>
      <c r="AA15493"/>
    </row>
    <row r="15494" spans="16:27" x14ac:dyDescent="0.3">
      <c r="P15494"/>
      <c r="AA15494"/>
    </row>
    <row r="15495" spans="16:27" x14ac:dyDescent="0.3">
      <c r="P15495"/>
      <c r="AA15495"/>
    </row>
    <row r="15496" spans="16:27" x14ac:dyDescent="0.3">
      <c r="P15496"/>
      <c r="AA15496"/>
    </row>
    <row r="15497" spans="16:27" x14ac:dyDescent="0.3">
      <c r="P15497"/>
      <c r="AA15497"/>
    </row>
    <row r="15498" spans="16:27" x14ac:dyDescent="0.3">
      <c r="P15498"/>
      <c r="AA15498"/>
    </row>
    <row r="15499" spans="16:27" x14ac:dyDescent="0.3">
      <c r="P15499"/>
      <c r="AA15499"/>
    </row>
    <row r="15500" spans="16:27" x14ac:dyDescent="0.3">
      <c r="P15500"/>
      <c r="AA15500"/>
    </row>
    <row r="15501" spans="16:27" x14ac:dyDescent="0.3">
      <c r="P15501"/>
      <c r="AA15501"/>
    </row>
    <row r="15502" spans="16:27" x14ac:dyDescent="0.3">
      <c r="P15502"/>
      <c r="AA15502"/>
    </row>
    <row r="15503" spans="16:27" x14ac:dyDescent="0.3">
      <c r="P15503"/>
      <c r="AA15503"/>
    </row>
    <row r="15504" spans="16:27" x14ac:dyDescent="0.3">
      <c r="P15504"/>
      <c r="AA15504"/>
    </row>
    <row r="15505" spans="16:27" x14ac:dyDescent="0.3">
      <c r="P15505"/>
      <c r="AA15505"/>
    </row>
    <row r="15506" spans="16:27" x14ac:dyDescent="0.3">
      <c r="P15506"/>
      <c r="AA15506"/>
    </row>
    <row r="15507" spans="16:27" x14ac:dyDescent="0.3">
      <c r="P15507"/>
      <c r="AA15507"/>
    </row>
    <row r="15508" spans="16:27" x14ac:dyDescent="0.3">
      <c r="P15508"/>
      <c r="AA15508"/>
    </row>
    <row r="15509" spans="16:27" x14ac:dyDescent="0.3">
      <c r="P15509"/>
      <c r="AA15509"/>
    </row>
    <row r="15510" spans="16:27" x14ac:dyDescent="0.3">
      <c r="P15510"/>
      <c r="AA15510"/>
    </row>
    <row r="15511" spans="16:27" x14ac:dyDescent="0.3">
      <c r="P15511"/>
      <c r="AA15511"/>
    </row>
    <row r="15512" spans="16:27" x14ac:dyDescent="0.3">
      <c r="P15512"/>
      <c r="AA15512"/>
    </row>
    <row r="15513" spans="16:27" x14ac:dyDescent="0.3">
      <c r="P15513"/>
      <c r="AA15513"/>
    </row>
    <row r="15514" spans="16:27" x14ac:dyDescent="0.3">
      <c r="P15514"/>
      <c r="AA15514"/>
    </row>
    <row r="15515" spans="16:27" x14ac:dyDescent="0.3">
      <c r="P15515"/>
      <c r="AA15515"/>
    </row>
    <row r="15516" spans="16:27" x14ac:dyDescent="0.3">
      <c r="P15516"/>
      <c r="AA15516"/>
    </row>
    <row r="15517" spans="16:27" x14ac:dyDescent="0.3">
      <c r="P15517"/>
      <c r="AA15517"/>
    </row>
    <row r="15518" spans="16:27" x14ac:dyDescent="0.3">
      <c r="P15518"/>
      <c r="AA15518"/>
    </row>
    <row r="15519" spans="16:27" x14ac:dyDescent="0.3">
      <c r="P15519"/>
      <c r="AA15519"/>
    </row>
    <row r="15520" spans="16:27" x14ac:dyDescent="0.3">
      <c r="P15520"/>
      <c r="AA15520"/>
    </row>
    <row r="15521" spans="16:27" x14ac:dyDescent="0.3">
      <c r="P15521"/>
      <c r="AA15521"/>
    </row>
    <row r="15522" spans="16:27" x14ac:dyDescent="0.3">
      <c r="P15522"/>
      <c r="AA15522"/>
    </row>
    <row r="15523" spans="16:27" x14ac:dyDescent="0.3">
      <c r="P15523"/>
      <c r="AA15523"/>
    </row>
    <row r="15524" spans="16:27" x14ac:dyDescent="0.3">
      <c r="P15524"/>
      <c r="AA15524"/>
    </row>
    <row r="15525" spans="16:27" x14ac:dyDescent="0.3">
      <c r="P15525"/>
      <c r="AA15525"/>
    </row>
    <row r="15526" spans="16:27" x14ac:dyDescent="0.3">
      <c r="P15526"/>
      <c r="AA15526"/>
    </row>
    <row r="15527" spans="16:27" x14ac:dyDescent="0.3">
      <c r="P15527"/>
      <c r="AA15527"/>
    </row>
    <row r="15528" spans="16:27" x14ac:dyDescent="0.3">
      <c r="P15528"/>
      <c r="AA15528"/>
    </row>
    <row r="15529" spans="16:27" x14ac:dyDescent="0.3">
      <c r="P15529"/>
      <c r="AA15529"/>
    </row>
    <row r="15530" spans="16:27" x14ac:dyDescent="0.3">
      <c r="P15530"/>
      <c r="AA15530"/>
    </row>
    <row r="15531" spans="16:27" x14ac:dyDescent="0.3">
      <c r="P15531"/>
      <c r="AA15531"/>
    </row>
    <row r="15532" spans="16:27" x14ac:dyDescent="0.3">
      <c r="P15532"/>
      <c r="AA15532"/>
    </row>
    <row r="15533" spans="16:27" x14ac:dyDescent="0.3">
      <c r="P15533"/>
      <c r="AA15533"/>
    </row>
    <row r="15534" spans="16:27" x14ac:dyDescent="0.3">
      <c r="P15534"/>
      <c r="AA15534"/>
    </row>
    <row r="15535" spans="16:27" x14ac:dyDescent="0.3">
      <c r="P15535"/>
      <c r="AA15535"/>
    </row>
    <row r="15536" spans="16:27" x14ac:dyDescent="0.3">
      <c r="P15536"/>
      <c r="AA15536"/>
    </row>
    <row r="15537" spans="16:27" x14ac:dyDescent="0.3">
      <c r="P15537"/>
      <c r="AA15537"/>
    </row>
    <row r="15538" spans="16:27" x14ac:dyDescent="0.3">
      <c r="P15538"/>
      <c r="AA15538"/>
    </row>
    <row r="15539" spans="16:27" x14ac:dyDescent="0.3">
      <c r="P15539"/>
      <c r="AA15539"/>
    </row>
    <row r="15540" spans="16:27" x14ac:dyDescent="0.3">
      <c r="P15540"/>
      <c r="AA15540"/>
    </row>
    <row r="15541" spans="16:27" x14ac:dyDescent="0.3">
      <c r="P15541"/>
      <c r="AA15541"/>
    </row>
    <row r="15542" spans="16:27" x14ac:dyDescent="0.3">
      <c r="P15542"/>
      <c r="AA15542"/>
    </row>
    <row r="15543" spans="16:27" x14ac:dyDescent="0.3">
      <c r="P15543"/>
      <c r="AA15543"/>
    </row>
    <row r="15544" spans="16:27" x14ac:dyDescent="0.3">
      <c r="P15544"/>
      <c r="AA15544"/>
    </row>
    <row r="15545" spans="16:27" x14ac:dyDescent="0.3">
      <c r="P15545"/>
      <c r="AA15545"/>
    </row>
    <row r="15546" spans="16:27" x14ac:dyDescent="0.3">
      <c r="P15546"/>
      <c r="AA15546"/>
    </row>
    <row r="15547" spans="16:27" x14ac:dyDescent="0.3">
      <c r="P15547"/>
      <c r="AA15547"/>
    </row>
    <row r="15548" spans="16:27" x14ac:dyDescent="0.3">
      <c r="P15548"/>
      <c r="AA15548"/>
    </row>
    <row r="15549" spans="16:27" x14ac:dyDescent="0.3">
      <c r="P15549"/>
      <c r="AA15549"/>
    </row>
    <row r="15550" spans="16:27" x14ac:dyDescent="0.3">
      <c r="P15550"/>
      <c r="AA15550"/>
    </row>
    <row r="15551" spans="16:27" x14ac:dyDescent="0.3">
      <c r="P15551"/>
      <c r="AA15551"/>
    </row>
    <row r="15552" spans="16:27" x14ac:dyDescent="0.3">
      <c r="P15552"/>
      <c r="AA15552"/>
    </row>
    <row r="15553" spans="16:27" x14ac:dyDescent="0.3">
      <c r="P15553"/>
      <c r="AA15553"/>
    </row>
    <row r="15554" spans="16:27" x14ac:dyDescent="0.3">
      <c r="P15554"/>
      <c r="AA15554"/>
    </row>
    <row r="15555" spans="16:27" x14ac:dyDescent="0.3">
      <c r="P15555"/>
      <c r="AA15555"/>
    </row>
    <row r="15556" spans="16:27" x14ac:dyDescent="0.3">
      <c r="P15556"/>
      <c r="AA15556"/>
    </row>
    <row r="15557" spans="16:27" x14ac:dyDescent="0.3">
      <c r="P15557"/>
      <c r="AA15557"/>
    </row>
    <row r="15558" spans="16:27" x14ac:dyDescent="0.3">
      <c r="P15558"/>
      <c r="AA15558"/>
    </row>
    <row r="15559" spans="16:27" x14ac:dyDescent="0.3">
      <c r="P15559"/>
      <c r="AA15559"/>
    </row>
    <row r="15560" spans="16:27" x14ac:dyDescent="0.3">
      <c r="P15560"/>
      <c r="AA15560"/>
    </row>
    <row r="15561" spans="16:27" x14ac:dyDescent="0.3">
      <c r="P15561"/>
      <c r="AA15561"/>
    </row>
    <row r="15562" spans="16:27" x14ac:dyDescent="0.3">
      <c r="P15562"/>
      <c r="AA15562"/>
    </row>
    <row r="15563" spans="16:27" x14ac:dyDescent="0.3">
      <c r="P15563"/>
      <c r="AA15563"/>
    </row>
    <row r="15564" spans="16:27" x14ac:dyDescent="0.3">
      <c r="P15564"/>
      <c r="AA15564"/>
    </row>
    <row r="15565" spans="16:27" x14ac:dyDescent="0.3">
      <c r="P15565"/>
      <c r="AA15565"/>
    </row>
    <row r="15566" spans="16:27" x14ac:dyDescent="0.3">
      <c r="P15566"/>
      <c r="AA15566"/>
    </row>
    <row r="15567" spans="16:27" x14ac:dyDescent="0.3">
      <c r="P15567"/>
      <c r="AA15567"/>
    </row>
    <row r="15568" spans="16:27" x14ac:dyDescent="0.3">
      <c r="P15568"/>
      <c r="AA15568"/>
    </row>
    <row r="15569" spans="16:27" x14ac:dyDescent="0.3">
      <c r="P15569"/>
      <c r="AA15569"/>
    </row>
    <row r="15570" spans="16:27" x14ac:dyDescent="0.3">
      <c r="P15570"/>
      <c r="AA15570"/>
    </row>
    <row r="15571" spans="16:27" x14ac:dyDescent="0.3">
      <c r="P15571"/>
      <c r="AA15571"/>
    </row>
    <row r="15572" spans="16:27" x14ac:dyDescent="0.3">
      <c r="P15572"/>
      <c r="AA15572"/>
    </row>
    <row r="15573" spans="16:27" x14ac:dyDescent="0.3">
      <c r="P15573"/>
      <c r="AA15573"/>
    </row>
    <row r="15574" spans="16:27" x14ac:dyDescent="0.3">
      <c r="P15574"/>
      <c r="AA15574"/>
    </row>
    <row r="15575" spans="16:27" x14ac:dyDescent="0.3">
      <c r="P15575"/>
      <c r="AA15575"/>
    </row>
    <row r="15576" spans="16:27" x14ac:dyDescent="0.3">
      <c r="P15576"/>
      <c r="AA15576"/>
    </row>
    <row r="15577" spans="16:27" x14ac:dyDescent="0.3">
      <c r="P15577"/>
      <c r="AA15577"/>
    </row>
    <row r="15578" spans="16:27" x14ac:dyDescent="0.3">
      <c r="P15578"/>
      <c r="AA15578"/>
    </row>
    <row r="15579" spans="16:27" x14ac:dyDescent="0.3">
      <c r="P15579"/>
      <c r="AA15579"/>
    </row>
    <row r="15580" spans="16:27" x14ac:dyDescent="0.3">
      <c r="P15580"/>
      <c r="AA15580"/>
    </row>
    <row r="15581" spans="16:27" x14ac:dyDescent="0.3">
      <c r="P15581"/>
      <c r="AA15581"/>
    </row>
    <row r="15582" spans="16:27" x14ac:dyDescent="0.3">
      <c r="P15582"/>
      <c r="AA15582"/>
    </row>
    <row r="15583" spans="16:27" x14ac:dyDescent="0.3">
      <c r="P15583"/>
      <c r="AA15583"/>
    </row>
    <row r="15584" spans="16:27" x14ac:dyDescent="0.3">
      <c r="P15584"/>
      <c r="AA15584"/>
    </row>
    <row r="15585" spans="16:27" x14ac:dyDescent="0.3">
      <c r="P15585"/>
      <c r="AA15585"/>
    </row>
    <row r="15586" spans="16:27" x14ac:dyDescent="0.3">
      <c r="P15586"/>
      <c r="AA15586"/>
    </row>
    <row r="15587" spans="16:27" x14ac:dyDescent="0.3">
      <c r="P15587"/>
      <c r="AA15587"/>
    </row>
    <row r="15588" spans="16:27" x14ac:dyDescent="0.3">
      <c r="P15588"/>
      <c r="AA15588"/>
    </row>
    <row r="15589" spans="16:27" x14ac:dyDescent="0.3">
      <c r="P15589"/>
      <c r="AA15589"/>
    </row>
    <row r="15590" spans="16:27" x14ac:dyDescent="0.3">
      <c r="P15590"/>
      <c r="AA15590"/>
    </row>
    <row r="15591" spans="16:27" x14ac:dyDescent="0.3">
      <c r="P15591"/>
      <c r="AA15591"/>
    </row>
    <row r="15592" spans="16:27" x14ac:dyDescent="0.3">
      <c r="P15592"/>
      <c r="AA15592"/>
    </row>
    <row r="15593" spans="16:27" x14ac:dyDescent="0.3">
      <c r="P15593"/>
      <c r="AA15593"/>
    </row>
    <row r="15594" spans="16:27" x14ac:dyDescent="0.3">
      <c r="P15594"/>
      <c r="AA15594"/>
    </row>
    <row r="15595" spans="16:27" x14ac:dyDescent="0.3">
      <c r="P15595"/>
      <c r="AA15595"/>
    </row>
    <row r="15596" spans="16:27" x14ac:dyDescent="0.3">
      <c r="P15596"/>
      <c r="AA15596"/>
    </row>
    <row r="15597" spans="16:27" x14ac:dyDescent="0.3">
      <c r="P15597"/>
      <c r="AA15597"/>
    </row>
    <row r="15598" spans="16:27" x14ac:dyDescent="0.3">
      <c r="P15598"/>
      <c r="AA15598"/>
    </row>
    <row r="15599" spans="16:27" x14ac:dyDescent="0.3">
      <c r="P15599"/>
      <c r="AA15599"/>
    </row>
    <row r="15600" spans="16:27" x14ac:dyDescent="0.3">
      <c r="P15600"/>
      <c r="AA15600"/>
    </row>
    <row r="15601" spans="16:27" x14ac:dyDescent="0.3">
      <c r="P15601"/>
      <c r="AA15601"/>
    </row>
    <row r="15602" spans="16:27" x14ac:dyDescent="0.3">
      <c r="P15602"/>
      <c r="AA15602"/>
    </row>
    <row r="15603" spans="16:27" x14ac:dyDescent="0.3">
      <c r="P15603"/>
      <c r="AA15603"/>
    </row>
    <row r="15604" spans="16:27" x14ac:dyDescent="0.3">
      <c r="P15604"/>
      <c r="AA15604"/>
    </row>
    <row r="15605" spans="16:27" x14ac:dyDescent="0.3">
      <c r="P15605"/>
      <c r="AA15605"/>
    </row>
    <row r="15606" spans="16:27" x14ac:dyDescent="0.3">
      <c r="P15606"/>
      <c r="AA15606"/>
    </row>
    <row r="15607" spans="16:27" x14ac:dyDescent="0.3">
      <c r="P15607"/>
      <c r="AA15607"/>
    </row>
    <row r="15608" spans="16:27" x14ac:dyDescent="0.3">
      <c r="P15608"/>
      <c r="AA15608"/>
    </row>
    <row r="15609" spans="16:27" x14ac:dyDescent="0.3">
      <c r="P15609"/>
      <c r="AA15609"/>
    </row>
    <row r="15610" spans="16:27" x14ac:dyDescent="0.3">
      <c r="P15610"/>
      <c r="AA15610"/>
    </row>
    <row r="15611" spans="16:27" x14ac:dyDescent="0.3">
      <c r="P15611"/>
      <c r="AA15611"/>
    </row>
    <row r="15612" spans="16:27" x14ac:dyDescent="0.3">
      <c r="P15612"/>
      <c r="AA15612"/>
    </row>
    <row r="15613" spans="16:27" x14ac:dyDescent="0.3">
      <c r="P15613"/>
      <c r="AA15613"/>
    </row>
    <row r="15614" spans="16:27" x14ac:dyDescent="0.3">
      <c r="P15614"/>
      <c r="AA15614"/>
    </row>
    <row r="15615" spans="16:27" x14ac:dyDescent="0.3">
      <c r="P15615"/>
      <c r="AA15615"/>
    </row>
    <row r="15616" spans="16:27" x14ac:dyDescent="0.3">
      <c r="P15616"/>
      <c r="AA15616"/>
    </row>
    <row r="15617" spans="16:27" x14ac:dyDescent="0.3">
      <c r="P15617"/>
      <c r="AA15617"/>
    </row>
    <row r="15618" spans="16:27" x14ac:dyDescent="0.3">
      <c r="P15618"/>
      <c r="AA15618"/>
    </row>
    <row r="15619" spans="16:27" x14ac:dyDescent="0.3">
      <c r="P15619"/>
      <c r="AA15619"/>
    </row>
    <row r="15620" spans="16:27" x14ac:dyDescent="0.3">
      <c r="P15620"/>
      <c r="AA15620"/>
    </row>
    <row r="15621" spans="16:27" x14ac:dyDescent="0.3">
      <c r="P15621"/>
      <c r="AA15621"/>
    </row>
    <row r="15622" spans="16:27" x14ac:dyDescent="0.3">
      <c r="P15622"/>
      <c r="AA15622"/>
    </row>
    <row r="15623" spans="16:27" x14ac:dyDescent="0.3">
      <c r="P15623"/>
      <c r="AA15623"/>
    </row>
    <row r="15624" spans="16:27" x14ac:dyDescent="0.3">
      <c r="P15624"/>
      <c r="AA15624"/>
    </row>
    <row r="15625" spans="16:27" x14ac:dyDescent="0.3">
      <c r="P15625"/>
      <c r="AA15625"/>
    </row>
    <row r="15626" spans="16:27" x14ac:dyDescent="0.3">
      <c r="P15626"/>
      <c r="AA15626"/>
    </row>
    <row r="15627" spans="16:27" x14ac:dyDescent="0.3">
      <c r="P15627"/>
      <c r="AA15627"/>
    </row>
    <row r="15628" spans="16:27" x14ac:dyDescent="0.3">
      <c r="P15628"/>
      <c r="AA15628"/>
    </row>
    <row r="15629" spans="16:27" x14ac:dyDescent="0.3">
      <c r="P15629"/>
      <c r="AA15629"/>
    </row>
    <row r="15630" spans="16:27" x14ac:dyDescent="0.3">
      <c r="P15630"/>
      <c r="AA15630"/>
    </row>
    <row r="15631" spans="16:27" x14ac:dyDescent="0.3">
      <c r="P15631"/>
      <c r="AA15631"/>
    </row>
    <row r="15632" spans="16:27" x14ac:dyDescent="0.3">
      <c r="P15632"/>
      <c r="AA15632"/>
    </row>
    <row r="15633" spans="16:27" x14ac:dyDescent="0.3">
      <c r="P15633"/>
      <c r="AA15633"/>
    </row>
    <row r="15634" spans="16:27" x14ac:dyDescent="0.3">
      <c r="P15634"/>
      <c r="AA15634"/>
    </row>
    <row r="15635" spans="16:27" x14ac:dyDescent="0.3">
      <c r="P15635"/>
      <c r="AA15635"/>
    </row>
    <row r="15636" spans="16:27" x14ac:dyDescent="0.3">
      <c r="P15636"/>
      <c r="AA15636"/>
    </row>
    <row r="15637" spans="16:27" x14ac:dyDescent="0.3">
      <c r="P15637"/>
      <c r="AA15637"/>
    </row>
    <row r="15638" spans="16:27" x14ac:dyDescent="0.3">
      <c r="P15638"/>
      <c r="AA15638"/>
    </row>
    <row r="15639" spans="16:27" x14ac:dyDescent="0.3">
      <c r="P15639"/>
      <c r="AA15639"/>
    </row>
    <row r="15640" spans="16:27" x14ac:dyDescent="0.3">
      <c r="P15640"/>
      <c r="AA15640"/>
    </row>
    <row r="15641" spans="16:27" x14ac:dyDescent="0.3">
      <c r="P15641"/>
      <c r="AA15641"/>
    </row>
    <row r="15642" spans="16:27" x14ac:dyDescent="0.3">
      <c r="P15642"/>
      <c r="AA15642"/>
    </row>
    <row r="15643" spans="16:27" x14ac:dyDescent="0.3">
      <c r="P15643"/>
      <c r="AA15643"/>
    </row>
    <row r="15644" spans="16:27" x14ac:dyDescent="0.3">
      <c r="P15644"/>
      <c r="AA15644"/>
    </row>
    <row r="15645" spans="16:27" x14ac:dyDescent="0.3">
      <c r="P15645"/>
      <c r="AA15645"/>
    </row>
    <row r="15646" spans="16:27" x14ac:dyDescent="0.3">
      <c r="P15646"/>
      <c r="AA15646"/>
    </row>
    <row r="15647" spans="16:27" x14ac:dyDescent="0.3">
      <c r="P15647"/>
      <c r="AA15647"/>
    </row>
    <row r="15648" spans="16:27" x14ac:dyDescent="0.3">
      <c r="P15648"/>
      <c r="AA15648"/>
    </row>
    <row r="15649" spans="16:27" x14ac:dyDescent="0.3">
      <c r="P15649"/>
      <c r="AA15649"/>
    </row>
    <row r="15650" spans="16:27" x14ac:dyDescent="0.3">
      <c r="P15650"/>
      <c r="AA15650"/>
    </row>
    <row r="15651" spans="16:27" x14ac:dyDescent="0.3">
      <c r="P15651"/>
      <c r="AA15651"/>
    </row>
    <row r="15652" spans="16:27" x14ac:dyDescent="0.3">
      <c r="P15652"/>
      <c r="AA15652"/>
    </row>
    <row r="15653" spans="16:27" x14ac:dyDescent="0.3">
      <c r="P15653"/>
      <c r="AA15653"/>
    </row>
    <row r="15654" spans="16:27" x14ac:dyDescent="0.3">
      <c r="P15654"/>
      <c r="AA15654"/>
    </row>
    <row r="15655" spans="16:27" x14ac:dyDescent="0.3">
      <c r="P15655"/>
      <c r="AA15655"/>
    </row>
    <row r="15656" spans="16:27" x14ac:dyDescent="0.3">
      <c r="P15656"/>
      <c r="AA15656"/>
    </row>
    <row r="15657" spans="16:27" x14ac:dyDescent="0.3">
      <c r="P15657"/>
      <c r="AA15657"/>
    </row>
    <row r="15658" spans="16:27" x14ac:dyDescent="0.3">
      <c r="P15658"/>
      <c r="AA15658"/>
    </row>
    <row r="15659" spans="16:27" x14ac:dyDescent="0.3">
      <c r="P15659"/>
      <c r="AA15659"/>
    </row>
    <row r="15660" spans="16:27" x14ac:dyDescent="0.3">
      <c r="P15660"/>
      <c r="AA15660"/>
    </row>
    <row r="15661" spans="16:27" x14ac:dyDescent="0.3">
      <c r="P15661"/>
      <c r="AA15661"/>
    </row>
    <row r="15662" spans="16:27" x14ac:dyDescent="0.3">
      <c r="P15662"/>
      <c r="AA15662"/>
    </row>
    <row r="15663" spans="16:27" x14ac:dyDescent="0.3">
      <c r="P15663"/>
      <c r="AA15663"/>
    </row>
    <row r="15664" spans="16:27" x14ac:dyDescent="0.3">
      <c r="P15664"/>
      <c r="AA15664"/>
    </row>
    <row r="15665" spans="16:27" x14ac:dyDescent="0.3">
      <c r="P15665"/>
      <c r="AA15665"/>
    </row>
    <row r="15666" spans="16:27" x14ac:dyDescent="0.3">
      <c r="P15666"/>
      <c r="AA15666"/>
    </row>
    <row r="15667" spans="16:27" x14ac:dyDescent="0.3">
      <c r="P15667"/>
      <c r="AA15667"/>
    </row>
    <row r="15668" spans="16:27" x14ac:dyDescent="0.3">
      <c r="P15668"/>
      <c r="AA15668"/>
    </row>
    <row r="15669" spans="16:27" x14ac:dyDescent="0.3">
      <c r="P15669"/>
      <c r="AA15669"/>
    </row>
    <row r="15670" spans="16:27" x14ac:dyDescent="0.3">
      <c r="P15670"/>
      <c r="AA15670"/>
    </row>
    <row r="15671" spans="16:27" x14ac:dyDescent="0.3">
      <c r="P15671"/>
      <c r="AA15671"/>
    </row>
    <row r="15672" spans="16:27" x14ac:dyDescent="0.3">
      <c r="P15672"/>
      <c r="AA15672"/>
    </row>
    <row r="15673" spans="16:27" x14ac:dyDescent="0.3">
      <c r="P15673"/>
      <c r="AA15673"/>
    </row>
    <row r="15674" spans="16:27" x14ac:dyDescent="0.3">
      <c r="P15674"/>
      <c r="AA15674"/>
    </row>
    <row r="15675" spans="16:27" x14ac:dyDescent="0.3">
      <c r="P15675"/>
      <c r="AA15675"/>
    </row>
    <row r="15676" spans="16:27" x14ac:dyDescent="0.3">
      <c r="P15676"/>
      <c r="AA15676"/>
    </row>
    <row r="15677" spans="16:27" x14ac:dyDescent="0.3">
      <c r="P15677"/>
      <c r="AA15677"/>
    </row>
    <row r="15678" spans="16:27" x14ac:dyDescent="0.3">
      <c r="P15678"/>
      <c r="AA15678"/>
    </row>
    <row r="15679" spans="16:27" x14ac:dyDescent="0.3">
      <c r="P15679"/>
      <c r="AA15679"/>
    </row>
    <row r="15680" spans="16:27" x14ac:dyDescent="0.3">
      <c r="P15680"/>
      <c r="AA15680"/>
    </row>
    <row r="15681" spans="16:27" x14ac:dyDescent="0.3">
      <c r="P15681"/>
      <c r="AA15681"/>
    </row>
    <row r="15682" spans="16:27" x14ac:dyDescent="0.3">
      <c r="P15682"/>
      <c r="AA15682"/>
    </row>
    <row r="15683" spans="16:27" x14ac:dyDescent="0.3">
      <c r="P15683"/>
      <c r="AA15683"/>
    </row>
    <row r="15684" spans="16:27" x14ac:dyDescent="0.3">
      <c r="P15684"/>
      <c r="AA15684"/>
    </row>
    <row r="15685" spans="16:27" x14ac:dyDescent="0.3">
      <c r="P15685"/>
      <c r="AA15685"/>
    </row>
    <row r="15686" spans="16:27" x14ac:dyDescent="0.3">
      <c r="P15686"/>
      <c r="AA15686"/>
    </row>
    <row r="15687" spans="16:27" x14ac:dyDescent="0.3">
      <c r="P15687"/>
      <c r="AA15687"/>
    </row>
    <row r="15688" spans="16:27" x14ac:dyDescent="0.3">
      <c r="P15688"/>
      <c r="AA15688"/>
    </row>
    <row r="15689" spans="16:27" x14ac:dyDescent="0.3">
      <c r="P15689"/>
      <c r="AA15689"/>
    </row>
    <row r="15690" spans="16:27" x14ac:dyDescent="0.3">
      <c r="P15690"/>
      <c r="AA15690"/>
    </row>
    <row r="15691" spans="16:27" x14ac:dyDescent="0.3">
      <c r="P15691"/>
      <c r="AA15691"/>
    </row>
    <row r="15692" spans="16:27" x14ac:dyDescent="0.3">
      <c r="P15692"/>
      <c r="AA15692"/>
    </row>
    <row r="15693" spans="16:27" x14ac:dyDescent="0.3">
      <c r="P15693"/>
      <c r="AA15693"/>
    </row>
    <row r="15694" spans="16:27" x14ac:dyDescent="0.3">
      <c r="P15694"/>
      <c r="AA15694"/>
    </row>
    <row r="15695" spans="16:27" x14ac:dyDescent="0.3">
      <c r="P15695"/>
      <c r="AA15695"/>
    </row>
    <row r="15696" spans="16:27" x14ac:dyDescent="0.3">
      <c r="P15696"/>
      <c r="AA15696"/>
    </row>
    <row r="15697" spans="16:27" x14ac:dyDescent="0.3">
      <c r="P15697"/>
      <c r="AA15697"/>
    </row>
    <row r="15698" spans="16:27" x14ac:dyDescent="0.3">
      <c r="P15698"/>
      <c r="AA15698"/>
    </row>
    <row r="15699" spans="16:27" x14ac:dyDescent="0.3">
      <c r="P15699"/>
      <c r="AA15699"/>
    </row>
    <row r="15700" spans="16:27" x14ac:dyDescent="0.3">
      <c r="P15700"/>
      <c r="AA15700"/>
    </row>
    <row r="15701" spans="16:27" x14ac:dyDescent="0.3">
      <c r="P15701"/>
      <c r="AA15701"/>
    </row>
    <row r="15702" spans="16:27" x14ac:dyDescent="0.3">
      <c r="P15702"/>
      <c r="AA15702"/>
    </row>
    <row r="15703" spans="16:27" x14ac:dyDescent="0.3">
      <c r="P15703"/>
      <c r="AA15703"/>
    </row>
    <row r="15704" spans="16:27" x14ac:dyDescent="0.3">
      <c r="P15704"/>
      <c r="AA15704"/>
    </row>
    <row r="15705" spans="16:27" x14ac:dyDescent="0.3">
      <c r="P15705"/>
      <c r="AA15705"/>
    </row>
    <row r="15706" spans="16:27" x14ac:dyDescent="0.3">
      <c r="P15706"/>
      <c r="AA15706"/>
    </row>
    <row r="15707" spans="16:27" x14ac:dyDescent="0.3">
      <c r="P15707"/>
      <c r="AA15707"/>
    </row>
    <row r="15708" spans="16:27" x14ac:dyDescent="0.3">
      <c r="P15708"/>
      <c r="AA15708"/>
    </row>
    <row r="15709" spans="16:27" x14ac:dyDescent="0.3">
      <c r="P15709"/>
      <c r="AA15709"/>
    </row>
    <row r="15710" spans="16:27" x14ac:dyDescent="0.3">
      <c r="P15710"/>
      <c r="AA15710"/>
    </row>
    <row r="15711" spans="16:27" x14ac:dyDescent="0.3">
      <c r="P15711"/>
      <c r="AA15711"/>
    </row>
    <row r="15712" spans="16:27" x14ac:dyDescent="0.3">
      <c r="P15712"/>
      <c r="AA15712"/>
    </row>
    <row r="15713" spans="16:27" x14ac:dyDescent="0.3">
      <c r="P15713"/>
      <c r="AA15713"/>
    </row>
    <row r="15714" spans="16:27" x14ac:dyDescent="0.3">
      <c r="P15714"/>
      <c r="AA15714"/>
    </row>
    <row r="15715" spans="16:27" x14ac:dyDescent="0.3">
      <c r="P15715"/>
      <c r="AA15715"/>
    </row>
    <row r="15716" spans="16:27" x14ac:dyDescent="0.3">
      <c r="P15716"/>
      <c r="AA15716"/>
    </row>
    <row r="15717" spans="16:27" x14ac:dyDescent="0.3">
      <c r="P15717"/>
      <c r="AA15717"/>
    </row>
    <row r="15718" spans="16:27" x14ac:dyDescent="0.3">
      <c r="P15718"/>
      <c r="AA15718"/>
    </row>
    <row r="15719" spans="16:27" x14ac:dyDescent="0.3">
      <c r="P15719"/>
      <c r="AA15719"/>
    </row>
    <row r="15720" spans="16:27" x14ac:dyDescent="0.3">
      <c r="P15720"/>
      <c r="AA15720"/>
    </row>
    <row r="15721" spans="16:27" x14ac:dyDescent="0.3">
      <c r="P15721"/>
      <c r="AA15721"/>
    </row>
    <row r="15722" spans="16:27" x14ac:dyDescent="0.3">
      <c r="P15722"/>
      <c r="AA15722"/>
    </row>
    <row r="15723" spans="16:27" x14ac:dyDescent="0.3">
      <c r="P15723"/>
      <c r="AA15723"/>
    </row>
    <row r="15724" spans="16:27" x14ac:dyDescent="0.3">
      <c r="P15724"/>
      <c r="AA15724"/>
    </row>
    <row r="15725" spans="16:27" x14ac:dyDescent="0.3">
      <c r="P15725"/>
      <c r="AA15725"/>
    </row>
    <row r="15726" spans="16:27" x14ac:dyDescent="0.3">
      <c r="P15726"/>
      <c r="AA15726"/>
    </row>
    <row r="15727" spans="16:27" x14ac:dyDescent="0.3">
      <c r="P15727"/>
      <c r="AA15727"/>
    </row>
    <row r="15728" spans="16:27" x14ac:dyDescent="0.3">
      <c r="P15728"/>
      <c r="AA15728"/>
    </row>
    <row r="15729" spans="16:27" x14ac:dyDescent="0.3">
      <c r="P15729"/>
      <c r="AA15729"/>
    </row>
    <row r="15730" spans="16:27" x14ac:dyDescent="0.3">
      <c r="P15730"/>
      <c r="AA15730"/>
    </row>
    <row r="15731" spans="16:27" x14ac:dyDescent="0.3">
      <c r="P15731"/>
      <c r="AA15731"/>
    </row>
    <row r="15732" spans="16:27" x14ac:dyDescent="0.3">
      <c r="P15732"/>
      <c r="AA15732"/>
    </row>
    <row r="15733" spans="16:27" x14ac:dyDescent="0.3">
      <c r="P15733"/>
      <c r="AA15733"/>
    </row>
    <row r="15734" spans="16:27" x14ac:dyDescent="0.3">
      <c r="P15734"/>
      <c r="AA15734"/>
    </row>
    <row r="15735" spans="16:27" x14ac:dyDescent="0.3">
      <c r="P15735"/>
      <c r="AA15735"/>
    </row>
    <row r="15736" spans="16:27" x14ac:dyDescent="0.3">
      <c r="P15736"/>
      <c r="AA15736"/>
    </row>
    <row r="15737" spans="16:27" x14ac:dyDescent="0.3">
      <c r="P15737"/>
      <c r="AA15737"/>
    </row>
    <row r="15738" spans="16:27" x14ac:dyDescent="0.3">
      <c r="P15738"/>
      <c r="AA15738"/>
    </row>
    <row r="15739" spans="16:27" x14ac:dyDescent="0.3">
      <c r="P15739"/>
      <c r="AA15739"/>
    </row>
    <row r="15740" spans="16:27" x14ac:dyDescent="0.3">
      <c r="P15740"/>
      <c r="AA15740"/>
    </row>
    <row r="15741" spans="16:27" x14ac:dyDescent="0.3">
      <c r="P15741"/>
      <c r="AA15741"/>
    </row>
    <row r="15742" spans="16:27" x14ac:dyDescent="0.3">
      <c r="P15742"/>
      <c r="AA15742"/>
    </row>
    <row r="15743" spans="16:27" x14ac:dyDescent="0.3">
      <c r="P15743"/>
      <c r="AA15743"/>
    </row>
    <row r="15744" spans="16:27" x14ac:dyDescent="0.3">
      <c r="P15744"/>
      <c r="AA15744"/>
    </row>
    <row r="15745" spans="16:27" x14ac:dyDescent="0.3">
      <c r="P15745"/>
      <c r="AA15745"/>
    </row>
    <row r="15746" spans="16:27" x14ac:dyDescent="0.3">
      <c r="P15746"/>
      <c r="AA15746"/>
    </row>
    <row r="15747" spans="16:27" x14ac:dyDescent="0.3">
      <c r="P15747"/>
      <c r="AA15747"/>
    </row>
    <row r="15748" spans="16:27" x14ac:dyDescent="0.3">
      <c r="P15748"/>
      <c r="AA15748"/>
    </row>
    <row r="15749" spans="16:27" x14ac:dyDescent="0.3">
      <c r="P15749"/>
      <c r="AA15749"/>
    </row>
    <row r="15750" spans="16:27" x14ac:dyDescent="0.3">
      <c r="P15750"/>
      <c r="AA15750"/>
    </row>
    <row r="15751" spans="16:27" x14ac:dyDescent="0.3">
      <c r="P15751"/>
      <c r="AA15751"/>
    </row>
    <row r="15752" spans="16:27" x14ac:dyDescent="0.3">
      <c r="P15752"/>
      <c r="AA15752"/>
    </row>
    <row r="15753" spans="16:27" x14ac:dyDescent="0.3">
      <c r="P15753"/>
      <c r="AA15753"/>
    </row>
    <row r="15754" spans="16:27" x14ac:dyDescent="0.3">
      <c r="P15754"/>
      <c r="AA15754"/>
    </row>
    <row r="15755" spans="16:27" x14ac:dyDescent="0.3">
      <c r="P15755"/>
      <c r="AA15755"/>
    </row>
    <row r="15756" spans="16:27" x14ac:dyDescent="0.3">
      <c r="P15756"/>
      <c r="AA15756"/>
    </row>
    <row r="15757" spans="16:27" x14ac:dyDescent="0.3">
      <c r="P15757"/>
      <c r="AA15757"/>
    </row>
    <row r="15758" spans="16:27" x14ac:dyDescent="0.3">
      <c r="P15758"/>
      <c r="AA15758"/>
    </row>
    <row r="15759" spans="16:27" x14ac:dyDescent="0.3">
      <c r="P15759"/>
      <c r="AA15759"/>
    </row>
    <row r="15760" spans="16:27" x14ac:dyDescent="0.3">
      <c r="P15760"/>
      <c r="AA15760"/>
    </row>
    <row r="15761" spans="16:27" x14ac:dyDescent="0.3">
      <c r="P15761"/>
      <c r="AA15761"/>
    </row>
    <row r="15762" spans="16:27" x14ac:dyDescent="0.3">
      <c r="P15762"/>
      <c r="AA15762"/>
    </row>
    <row r="15763" spans="16:27" x14ac:dyDescent="0.3">
      <c r="P15763"/>
      <c r="AA15763"/>
    </row>
    <row r="15764" spans="16:27" x14ac:dyDescent="0.3">
      <c r="P15764"/>
      <c r="AA15764"/>
    </row>
    <row r="15765" spans="16:27" x14ac:dyDescent="0.3">
      <c r="P15765"/>
      <c r="AA15765"/>
    </row>
    <row r="15766" spans="16:27" x14ac:dyDescent="0.3">
      <c r="P15766"/>
      <c r="AA15766"/>
    </row>
    <row r="15767" spans="16:27" x14ac:dyDescent="0.3">
      <c r="P15767"/>
      <c r="AA15767"/>
    </row>
    <row r="15768" spans="16:27" x14ac:dyDescent="0.3">
      <c r="P15768"/>
      <c r="AA15768"/>
    </row>
    <row r="15769" spans="16:27" x14ac:dyDescent="0.3">
      <c r="P15769"/>
      <c r="AA15769"/>
    </row>
    <row r="15770" spans="16:27" x14ac:dyDescent="0.3">
      <c r="P15770"/>
      <c r="AA15770"/>
    </row>
    <row r="15771" spans="16:27" x14ac:dyDescent="0.3">
      <c r="P15771"/>
      <c r="AA15771"/>
    </row>
    <row r="15772" spans="16:27" x14ac:dyDescent="0.3">
      <c r="P15772"/>
      <c r="AA15772"/>
    </row>
    <row r="15773" spans="16:27" x14ac:dyDescent="0.3">
      <c r="P15773"/>
      <c r="AA15773"/>
    </row>
    <row r="15774" spans="16:27" x14ac:dyDescent="0.3">
      <c r="P15774"/>
      <c r="AA15774"/>
    </row>
    <row r="15775" spans="16:27" x14ac:dyDescent="0.3">
      <c r="P15775"/>
      <c r="AA15775"/>
    </row>
    <row r="15776" spans="16:27" x14ac:dyDescent="0.3">
      <c r="P15776"/>
      <c r="AA15776"/>
    </row>
    <row r="15777" spans="16:27" x14ac:dyDescent="0.3">
      <c r="P15777"/>
      <c r="AA15777"/>
    </row>
    <row r="15778" spans="16:27" x14ac:dyDescent="0.3">
      <c r="P15778"/>
      <c r="AA15778"/>
    </row>
    <row r="15779" spans="16:27" x14ac:dyDescent="0.3">
      <c r="P15779"/>
      <c r="AA15779"/>
    </row>
    <row r="15780" spans="16:27" x14ac:dyDescent="0.3">
      <c r="P15780"/>
      <c r="AA15780"/>
    </row>
    <row r="15781" spans="16:27" x14ac:dyDescent="0.3">
      <c r="P15781"/>
      <c r="AA15781"/>
    </row>
    <row r="15782" spans="16:27" x14ac:dyDescent="0.3">
      <c r="P15782"/>
      <c r="AA15782"/>
    </row>
    <row r="15783" spans="16:27" x14ac:dyDescent="0.3">
      <c r="P15783"/>
      <c r="AA15783"/>
    </row>
    <row r="15784" spans="16:27" x14ac:dyDescent="0.3">
      <c r="P15784"/>
      <c r="AA15784"/>
    </row>
    <row r="15785" spans="16:27" x14ac:dyDescent="0.3">
      <c r="P15785"/>
      <c r="AA15785"/>
    </row>
    <row r="15786" spans="16:27" x14ac:dyDescent="0.3">
      <c r="P15786"/>
      <c r="AA15786"/>
    </row>
    <row r="15787" spans="16:27" x14ac:dyDescent="0.3">
      <c r="P15787"/>
      <c r="AA15787"/>
    </row>
    <row r="15788" spans="16:27" x14ac:dyDescent="0.3">
      <c r="P15788"/>
      <c r="AA15788"/>
    </row>
    <row r="15789" spans="16:27" x14ac:dyDescent="0.3">
      <c r="P15789"/>
      <c r="AA15789"/>
    </row>
    <row r="15790" spans="16:27" x14ac:dyDescent="0.3">
      <c r="P15790"/>
      <c r="AA15790"/>
    </row>
    <row r="15791" spans="16:27" x14ac:dyDescent="0.3">
      <c r="P15791"/>
      <c r="AA15791"/>
    </row>
    <row r="15792" spans="16:27" x14ac:dyDescent="0.3">
      <c r="P15792"/>
      <c r="AA15792"/>
    </row>
    <row r="15793" spans="16:27" x14ac:dyDescent="0.3">
      <c r="P15793"/>
      <c r="AA15793"/>
    </row>
    <row r="15794" spans="16:27" x14ac:dyDescent="0.3">
      <c r="P15794"/>
      <c r="AA15794"/>
    </row>
    <row r="15795" spans="16:27" x14ac:dyDescent="0.3">
      <c r="P15795"/>
      <c r="AA15795"/>
    </row>
    <row r="15796" spans="16:27" x14ac:dyDescent="0.3">
      <c r="P15796"/>
      <c r="AA15796"/>
    </row>
    <row r="15797" spans="16:27" x14ac:dyDescent="0.3">
      <c r="P15797"/>
      <c r="AA15797"/>
    </row>
    <row r="15798" spans="16:27" x14ac:dyDescent="0.3">
      <c r="P15798"/>
      <c r="AA15798"/>
    </row>
    <row r="15799" spans="16:27" x14ac:dyDescent="0.3">
      <c r="P15799"/>
      <c r="AA15799"/>
    </row>
    <row r="15800" spans="16:27" x14ac:dyDescent="0.3">
      <c r="P15800"/>
      <c r="AA15800"/>
    </row>
    <row r="15801" spans="16:27" x14ac:dyDescent="0.3">
      <c r="P15801"/>
      <c r="AA15801"/>
    </row>
    <row r="15802" spans="16:27" x14ac:dyDescent="0.3">
      <c r="P15802"/>
      <c r="AA15802"/>
    </row>
    <row r="15803" spans="16:27" x14ac:dyDescent="0.3">
      <c r="P15803"/>
      <c r="AA15803"/>
    </row>
    <row r="15804" spans="16:27" x14ac:dyDescent="0.3">
      <c r="P15804"/>
      <c r="AA15804"/>
    </row>
    <row r="15805" spans="16:27" x14ac:dyDescent="0.3">
      <c r="P15805"/>
      <c r="AA15805"/>
    </row>
    <row r="15806" spans="16:27" x14ac:dyDescent="0.3">
      <c r="P15806"/>
      <c r="AA15806"/>
    </row>
    <row r="15807" spans="16:27" x14ac:dyDescent="0.3">
      <c r="P15807"/>
      <c r="AA15807"/>
    </row>
    <row r="15808" spans="16:27" x14ac:dyDescent="0.3">
      <c r="P15808"/>
      <c r="AA15808"/>
    </row>
    <row r="15809" spans="16:27" x14ac:dyDescent="0.3">
      <c r="P15809"/>
      <c r="AA15809"/>
    </row>
    <row r="15810" spans="16:27" x14ac:dyDescent="0.3">
      <c r="P15810"/>
      <c r="AA15810"/>
    </row>
    <row r="15811" spans="16:27" x14ac:dyDescent="0.3">
      <c r="P15811"/>
      <c r="AA15811"/>
    </row>
    <row r="15812" spans="16:27" x14ac:dyDescent="0.3">
      <c r="P15812"/>
      <c r="AA15812"/>
    </row>
    <row r="15813" spans="16:27" x14ac:dyDescent="0.3">
      <c r="P15813"/>
      <c r="AA15813"/>
    </row>
    <row r="15814" spans="16:27" x14ac:dyDescent="0.3">
      <c r="P15814"/>
      <c r="AA15814"/>
    </row>
    <row r="15815" spans="16:27" x14ac:dyDescent="0.3">
      <c r="P15815"/>
      <c r="AA15815"/>
    </row>
    <row r="15816" spans="16:27" x14ac:dyDescent="0.3">
      <c r="P15816"/>
      <c r="AA15816"/>
    </row>
    <row r="15817" spans="16:27" x14ac:dyDescent="0.3">
      <c r="P15817"/>
      <c r="AA15817"/>
    </row>
    <row r="15818" spans="16:27" x14ac:dyDescent="0.3">
      <c r="P15818"/>
      <c r="AA15818"/>
    </row>
    <row r="15819" spans="16:27" x14ac:dyDescent="0.3">
      <c r="P15819"/>
      <c r="AA15819"/>
    </row>
    <row r="15820" spans="16:27" x14ac:dyDescent="0.3">
      <c r="P15820"/>
      <c r="AA15820"/>
    </row>
    <row r="15821" spans="16:27" x14ac:dyDescent="0.3">
      <c r="P15821"/>
      <c r="AA15821"/>
    </row>
    <row r="15822" spans="16:27" x14ac:dyDescent="0.3">
      <c r="P15822"/>
      <c r="AA15822"/>
    </row>
    <row r="15823" spans="16:27" x14ac:dyDescent="0.3">
      <c r="P15823"/>
      <c r="AA15823"/>
    </row>
    <row r="15824" spans="16:27" x14ac:dyDescent="0.3">
      <c r="P15824"/>
      <c r="AA15824"/>
    </row>
    <row r="15825" spans="16:27" x14ac:dyDescent="0.3">
      <c r="P15825"/>
      <c r="AA15825"/>
    </row>
    <row r="15826" spans="16:27" x14ac:dyDescent="0.3">
      <c r="P15826"/>
      <c r="AA15826"/>
    </row>
    <row r="15827" spans="16:27" x14ac:dyDescent="0.3">
      <c r="P15827"/>
      <c r="AA15827"/>
    </row>
    <row r="15828" spans="16:27" x14ac:dyDescent="0.3">
      <c r="P15828"/>
      <c r="AA15828"/>
    </row>
    <row r="15829" spans="16:27" x14ac:dyDescent="0.3">
      <c r="P15829"/>
      <c r="AA15829"/>
    </row>
    <row r="15830" spans="16:27" x14ac:dyDescent="0.3">
      <c r="P15830"/>
      <c r="AA15830"/>
    </row>
    <row r="15831" spans="16:27" x14ac:dyDescent="0.3">
      <c r="P15831"/>
      <c r="AA15831"/>
    </row>
    <row r="15832" spans="16:27" x14ac:dyDescent="0.3">
      <c r="P15832"/>
      <c r="AA15832"/>
    </row>
    <row r="15833" spans="16:27" x14ac:dyDescent="0.3">
      <c r="P15833"/>
      <c r="AA15833"/>
    </row>
    <row r="15834" spans="16:27" x14ac:dyDescent="0.3">
      <c r="P15834"/>
      <c r="AA15834"/>
    </row>
    <row r="15835" spans="16:27" x14ac:dyDescent="0.3">
      <c r="P15835"/>
      <c r="AA15835"/>
    </row>
    <row r="15836" spans="16:27" x14ac:dyDescent="0.3">
      <c r="P15836"/>
      <c r="AA15836"/>
    </row>
    <row r="15837" spans="16:27" x14ac:dyDescent="0.3">
      <c r="P15837"/>
      <c r="AA15837"/>
    </row>
    <row r="15838" spans="16:27" x14ac:dyDescent="0.3">
      <c r="P15838"/>
      <c r="AA15838"/>
    </row>
    <row r="15839" spans="16:27" x14ac:dyDescent="0.3">
      <c r="P15839"/>
      <c r="AA15839"/>
    </row>
    <row r="15840" spans="16:27" x14ac:dyDescent="0.3">
      <c r="P15840"/>
      <c r="AA15840"/>
    </row>
    <row r="15841" spans="16:27" x14ac:dyDescent="0.3">
      <c r="P15841"/>
      <c r="AA15841"/>
    </row>
    <row r="15842" spans="16:27" x14ac:dyDescent="0.3">
      <c r="P15842"/>
      <c r="AA15842"/>
    </row>
    <row r="15843" spans="16:27" x14ac:dyDescent="0.3">
      <c r="P15843"/>
      <c r="AA15843"/>
    </row>
    <row r="15844" spans="16:27" x14ac:dyDescent="0.3">
      <c r="P15844"/>
      <c r="AA15844"/>
    </row>
    <row r="15845" spans="16:27" x14ac:dyDescent="0.3">
      <c r="P15845"/>
      <c r="AA15845"/>
    </row>
    <row r="15846" spans="16:27" x14ac:dyDescent="0.3">
      <c r="P15846"/>
      <c r="AA15846"/>
    </row>
    <row r="15847" spans="16:27" x14ac:dyDescent="0.3">
      <c r="P15847"/>
      <c r="AA15847"/>
    </row>
    <row r="15848" spans="16:27" x14ac:dyDescent="0.3">
      <c r="P15848"/>
      <c r="AA15848"/>
    </row>
    <row r="15849" spans="16:27" x14ac:dyDescent="0.3">
      <c r="P15849"/>
      <c r="AA15849"/>
    </row>
    <row r="15850" spans="16:27" x14ac:dyDescent="0.3">
      <c r="P15850"/>
      <c r="AA15850"/>
    </row>
    <row r="15851" spans="16:27" x14ac:dyDescent="0.3">
      <c r="P15851"/>
      <c r="AA15851"/>
    </row>
    <row r="15852" spans="16:27" x14ac:dyDescent="0.3">
      <c r="P15852"/>
      <c r="AA15852"/>
    </row>
    <row r="15853" spans="16:27" x14ac:dyDescent="0.3">
      <c r="P15853"/>
      <c r="AA15853"/>
    </row>
    <row r="15854" spans="16:27" x14ac:dyDescent="0.3">
      <c r="P15854"/>
      <c r="AA15854"/>
    </row>
    <row r="15855" spans="16:27" x14ac:dyDescent="0.3">
      <c r="P15855"/>
      <c r="AA15855"/>
    </row>
    <row r="15856" spans="16:27" x14ac:dyDescent="0.3">
      <c r="P15856"/>
      <c r="AA15856"/>
    </row>
    <row r="15857" spans="16:27" x14ac:dyDescent="0.3">
      <c r="P15857"/>
      <c r="AA15857"/>
    </row>
    <row r="15858" spans="16:27" x14ac:dyDescent="0.3">
      <c r="P15858"/>
      <c r="AA15858"/>
    </row>
    <row r="15859" spans="16:27" x14ac:dyDescent="0.3">
      <c r="P15859"/>
      <c r="AA15859"/>
    </row>
    <row r="15860" spans="16:27" x14ac:dyDescent="0.3">
      <c r="P15860"/>
      <c r="AA15860"/>
    </row>
    <row r="15861" spans="16:27" x14ac:dyDescent="0.3">
      <c r="P15861"/>
      <c r="AA15861"/>
    </row>
    <row r="15862" spans="16:27" x14ac:dyDescent="0.3">
      <c r="P15862"/>
      <c r="AA15862"/>
    </row>
    <row r="15863" spans="16:27" x14ac:dyDescent="0.3">
      <c r="P15863"/>
      <c r="AA15863"/>
    </row>
    <row r="15864" spans="16:27" x14ac:dyDescent="0.3">
      <c r="P15864"/>
      <c r="AA15864"/>
    </row>
    <row r="15865" spans="16:27" x14ac:dyDescent="0.3">
      <c r="P15865"/>
      <c r="AA15865"/>
    </row>
    <row r="15866" spans="16:27" x14ac:dyDescent="0.3">
      <c r="P15866"/>
      <c r="AA15866"/>
    </row>
    <row r="15867" spans="16:27" x14ac:dyDescent="0.3">
      <c r="P15867"/>
      <c r="AA15867"/>
    </row>
    <row r="15868" spans="16:27" x14ac:dyDescent="0.3">
      <c r="P15868"/>
      <c r="AA15868"/>
    </row>
    <row r="15869" spans="16:27" x14ac:dyDescent="0.3">
      <c r="P15869"/>
      <c r="AA15869"/>
    </row>
    <row r="15870" spans="16:27" x14ac:dyDescent="0.3">
      <c r="P15870"/>
      <c r="AA15870"/>
    </row>
    <row r="15871" spans="16:27" x14ac:dyDescent="0.3">
      <c r="P15871"/>
      <c r="AA15871"/>
    </row>
    <row r="15872" spans="16:27" x14ac:dyDescent="0.3">
      <c r="P15872"/>
      <c r="AA15872"/>
    </row>
    <row r="15873" spans="16:27" x14ac:dyDescent="0.3">
      <c r="P15873"/>
      <c r="AA15873"/>
    </row>
    <row r="15874" spans="16:27" x14ac:dyDescent="0.3">
      <c r="P15874"/>
      <c r="AA15874"/>
    </row>
    <row r="15875" spans="16:27" x14ac:dyDescent="0.3">
      <c r="P15875"/>
      <c r="AA15875"/>
    </row>
    <row r="15876" spans="16:27" x14ac:dyDescent="0.3">
      <c r="P15876"/>
      <c r="AA15876"/>
    </row>
    <row r="15877" spans="16:27" x14ac:dyDescent="0.3">
      <c r="P15877"/>
      <c r="AA15877"/>
    </row>
    <row r="15878" spans="16:27" x14ac:dyDescent="0.3">
      <c r="P15878"/>
      <c r="AA15878"/>
    </row>
    <row r="15879" spans="16:27" x14ac:dyDescent="0.3">
      <c r="P15879"/>
      <c r="AA15879"/>
    </row>
    <row r="15880" spans="16:27" x14ac:dyDescent="0.3">
      <c r="P15880"/>
      <c r="AA15880"/>
    </row>
    <row r="15881" spans="16:27" x14ac:dyDescent="0.3">
      <c r="P15881"/>
      <c r="AA15881"/>
    </row>
    <row r="15882" spans="16:27" x14ac:dyDescent="0.3">
      <c r="P15882"/>
      <c r="AA15882"/>
    </row>
    <row r="15883" spans="16:27" x14ac:dyDescent="0.3">
      <c r="P15883"/>
      <c r="AA15883"/>
    </row>
    <row r="15884" spans="16:27" x14ac:dyDescent="0.3">
      <c r="P15884"/>
      <c r="AA15884"/>
    </row>
    <row r="15885" spans="16:27" x14ac:dyDescent="0.3">
      <c r="P15885"/>
      <c r="AA15885"/>
    </row>
    <row r="15886" spans="16:27" x14ac:dyDescent="0.3">
      <c r="P15886"/>
      <c r="AA15886"/>
    </row>
    <row r="15887" spans="16:27" x14ac:dyDescent="0.3">
      <c r="P15887"/>
      <c r="AA15887"/>
    </row>
    <row r="15888" spans="16:27" x14ac:dyDescent="0.3">
      <c r="P15888"/>
      <c r="AA15888"/>
    </row>
    <row r="15889" spans="16:27" x14ac:dyDescent="0.3">
      <c r="P15889"/>
      <c r="AA15889"/>
    </row>
    <row r="15890" spans="16:27" x14ac:dyDescent="0.3">
      <c r="P15890"/>
      <c r="AA15890"/>
    </row>
    <row r="15891" spans="16:27" x14ac:dyDescent="0.3">
      <c r="P15891"/>
      <c r="AA15891"/>
    </row>
    <row r="15892" spans="16:27" x14ac:dyDescent="0.3">
      <c r="P15892"/>
      <c r="AA15892"/>
    </row>
    <row r="15893" spans="16:27" x14ac:dyDescent="0.3">
      <c r="P15893"/>
      <c r="AA15893"/>
    </row>
    <row r="15894" spans="16:27" x14ac:dyDescent="0.3">
      <c r="P15894"/>
      <c r="AA15894"/>
    </row>
    <row r="15895" spans="16:27" x14ac:dyDescent="0.3">
      <c r="P15895"/>
      <c r="AA15895"/>
    </row>
    <row r="15896" spans="16:27" x14ac:dyDescent="0.3">
      <c r="P15896"/>
      <c r="AA15896"/>
    </row>
    <row r="15897" spans="16:27" x14ac:dyDescent="0.3">
      <c r="P15897"/>
      <c r="AA15897"/>
    </row>
    <row r="15898" spans="16:27" x14ac:dyDescent="0.3">
      <c r="P15898"/>
      <c r="AA15898"/>
    </row>
    <row r="15899" spans="16:27" x14ac:dyDescent="0.3">
      <c r="P15899"/>
      <c r="AA15899"/>
    </row>
    <row r="15900" spans="16:27" x14ac:dyDescent="0.3">
      <c r="P15900"/>
      <c r="AA15900"/>
    </row>
    <row r="15901" spans="16:27" x14ac:dyDescent="0.3">
      <c r="P15901"/>
      <c r="AA15901"/>
    </row>
    <row r="15902" spans="16:27" x14ac:dyDescent="0.3">
      <c r="P15902"/>
      <c r="AA15902"/>
    </row>
    <row r="15903" spans="16:27" x14ac:dyDescent="0.3">
      <c r="P15903"/>
      <c r="AA15903"/>
    </row>
    <row r="15904" spans="16:27" x14ac:dyDescent="0.3">
      <c r="P15904"/>
      <c r="AA15904"/>
    </row>
    <row r="15905" spans="16:27" x14ac:dyDescent="0.3">
      <c r="P15905"/>
      <c r="AA15905"/>
    </row>
    <row r="15906" spans="16:27" x14ac:dyDescent="0.3">
      <c r="P15906"/>
      <c r="AA15906"/>
    </row>
    <row r="15907" spans="16:27" x14ac:dyDescent="0.3">
      <c r="P15907"/>
      <c r="AA15907"/>
    </row>
    <row r="15908" spans="16:27" x14ac:dyDescent="0.3">
      <c r="P15908"/>
      <c r="AA15908"/>
    </row>
    <row r="15909" spans="16:27" x14ac:dyDescent="0.3">
      <c r="P15909"/>
      <c r="AA15909"/>
    </row>
    <row r="15910" spans="16:27" x14ac:dyDescent="0.3">
      <c r="P15910"/>
      <c r="AA15910"/>
    </row>
    <row r="15911" spans="16:27" x14ac:dyDescent="0.3">
      <c r="P15911"/>
      <c r="AA15911"/>
    </row>
    <row r="15912" spans="16:27" x14ac:dyDescent="0.3">
      <c r="P15912"/>
      <c r="AA15912"/>
    </row>
    <row r="15913" spans="16:27" x14ac:dyDescent="0.3">
      <c r="P15913"/>
      <c r="AA15913"/>
    </row>
    <row r="15914" spans="16:27" x14ac:dyDescent="0.3">
      <c r="P15914"/>
      <c r="AA15914"/>
    </row>
    <row r="15915" spans="16:27" x14ac:dyDescent="0.3">
      <c r="P15915"/>
      <c r="AA15915"/>
    </row>
    <row r="15916" spans="16:27" x14ac:dyDescent="0.3">
      <c r="P15916"/>
      <c r="AA15916"/>
    </row>
    <row r="15917" spans="16:27" x14ac:dyDescent="0.3">
      <c r="P15917"/>
      <c r="AA15917"/>
    </row>
    <row r="15918" spans="16:27" x14ac:dyDescent="0.3">
      <c r="P15918"/>
      <c r="AA15918"/>
    </row>
    <row r="15919" spans="16:27" x14ac:dyDescent="0.3">
      <c r="P15919"/>
      <c r="AA15919"/>
    </row>
    <row r="15920" spans="16:27" x14ac:dyDescent="0.3">
      <c r="P15920"/>
      <c r="AA15920"/>
    </row>
    <row r="15921" spans="16:27" x14ac:dyDescent="0.3">
      <c r="P15921"/>
      <c r="AA15921"/>
    </row>
    <row r="15922" spans="16:27" x14ac:dyDescent="0.3">
      <c r="P15922"/>
      <c r="AA15922"/>
    </row>
    <row r="15923" spans="16:27" x14ac:dyDescent="0.3">
      <c r="P15923"/>
      <c r="AA15923"/>
    </row>
    <row r="15924" spans="16:27" x14ac:dyDescent="0.3">
      <c r="P15924"/>
      <c r="AA15924"/>
    </row>
    <row r="15925" spans="16:27" x14ac:dyDescent="0.3">
      <c r="P15925"/>
      <c r="AA15925"/>
    </row>
    <row r="15926" spans="16:27" x14ac:dyDescent="0.3">
      <c r="P15926"/>
      <c r="AA15926"/>
    </row>
    <row r="15927" spans="16:27" x14ac:dyDescent="0.3">
      <c r="P15927"/>
      <c r="AA15927"/>
    </row>
    <row r="15928" spans="16:27" x14ac:dyDescent="0.3">
      <c r="P15928"/>
      <c r="AA15928"/>
    </row>
    <row r="15929" spans="16:27" x14ac:dyDescent="0.3">
      <c r="P15929"/>
      <c r="AA15929"/>
    </row>
    <row r="15930" spans="16:27" x14ac:dyDescent="0.3">
      <c r="P15930"/>
      <c r="AA15930"/>
    </row>
    <row r="15931" spans="16:27" x14ac:dyDescent="0.3">
      <c r="P15931"/>
      <c r="AA15931"/>
    </row>
    <row r="15932" spans="16:27" x14ac:dyDescent="0.3">
      <c r="P15932"/>
      <c r="AA15932"/>
    </row>
    <row r="15933" spans="16:27" x14ac:dyDescent="0.3">
      <c r="P15933"/>
      <c r="AA15933"/>
    </row>
    <row r="15934" spans="16:27" x14ac:dyDescent="0.3">
      <c r="P15934"/>
      <c r="AA15934"/>
    </row>
    <row r="15935" spans="16:27" x14ac:dyDescent="0.3">
      <c r="P15935"/>
      <c r="AA15935"/>
    </row>
    <row r="15936" spans="16:27" x14ac:dyDescent="0.3">
      <c r="P15936"/>
      <c r="AA15936"/>
    </row>
    <row r="15937" spans="16:27" x14ac:dyDescent="0.3">
      <c r="P15937"/>
      <c r="AA15937"/>
    </row>
    <row r="15938" spans="16:27" x14ac:dyDescent="0.3">
      <c r="P15938"/>
      <c r="AA15938"/>
    </row>
    <row r="15939" spans="16:27" x14ac:dyDescent="0.3">
      <c r="P15939"/>
      <c r="AA15939"/>
    </row>
    <row r="15940" spans="16:27" x14ac:dyDescent="0.3">
      <c r="P15940"/>
      <c r="AA15940"/>
    </row>
    <row r="15941" spans="16:27" x14ac:dyDescent="0.3">
      <c r="P15941"/>
      <c r="AA15941"/>
    </row>
    <row r="15942" spans="16:27" x14ac:dyDescent="0.3">
      <c r="P15942"/>
      <c r="AA15942"/>
    </row>
    <row r="15943" spans="16:27" x14ac:dyDescent="0.3">
      <c r="P15943"/>
      <c r="AA15943"/>
    </row>
    <row r="15944" spans="16:27" x14ac:dyDescent="0.3">
      <c r="P15944"/>
      <c r="AA15944"/>
    </row>
    <row r="15945" spans="16:27" x14ac:dyDescent="0.3">
      <c r="P15945"/>
      <c r="AA15945"/>
    </row>
    <row r="15946" spans="16:27" x14ac:dyDescent="0.3">
      <c r="P15946"/>
      <c r="AA15946"/>
    </row>
    <row r="15947" spans="16:27" x14ac:dyDescent="0.3">
      <c r="P15947"/>
      <c r="AA15947"/>
    </row>
    <row r="15948" spans="16:27" x14ac:dyDescent="0.3">
      <c r="P15948"/>
      <c r="AA15948"/>
    </row>
    <row r="15949" spans="16:27" x14ac:dyDescent="0.3">
      <c r="P15949"/>
      <c r="AA15949"/>
    </row>
    <row r="15950" spans="16:27" x14ac:dyDescent="0.3">
      <c r="P15950"/>
      <c r="AA15950"/>
    </row>
    <row r="15951" spans="16:27" x14ac:dyDescent="0.3">
      <c r="P15951"/>
      <c r="AA15951"/>
    </row>
    <row r="15952" spans="16:27" x14ac:dyDescent="0.3">
      <c r="P15952"/>
      <c r="AA15952"/>
    </row>
    <row r="15953" spans="16:27" x14ac:dyDescent="0.3">
      <c r="P15953"/>
      <c r="AA15953"/>
    </row>
    <row r="15954" spans="16:27" x14ac:dyDescent="0.3">
      <c r="P15954"/>
      <c r="AA15954"/>
    </row>
    <row r="15955" spans="16:27" x14ac:dyDescent="0.3">
      <c r="P15955"/>
      <c r="AA15955"/>
    </row>
    <row r="15956" spans="16:27" x14ac:dyDescent="0.3">
      <c r="P15956"/>
      <c r="AA15956"/>
    </row>
    <row r="15957" spans="16:27" x14ac:dyDescent="0.3">
      <c r="P15957"/>
      <c r="AA15957"/>
    </row>
    <row r="15958" spans="16:27" x14ac:dyDescent="0.3">
      <c r="P15958"/>
      <c r="AA15958"/>
    </row>
    <row r="15959" spans="16:27" x14ac:dyDescent="0.3">
      <c r="P15959"/>
      <c r="AA15959"/>
    </row>
    <row r="15960" spans="16:27" x14ac:dyDescent="0.3">
      <c r="P15960"/>
      <c r="AA15960"/>
    </row>
    <row r="15961" spans="16:27" x14ac:dyDescent="0.3">
      <c r="P15961"/>
      <c r="AA15961"/>
    </row>
    <row r="15962" spans="16:27" x14ac:dyDescent="0.3">
      <c r="P15962"/>
      <c r="AA15962"/>
    </row>
    <row r="15963" spans="16:27" x14ac:dyDescent="0.3">
      <c r="P15963"/>
      <c r="AA15963"/>
    </row>
    <row r="15964" spans="16:27" x14ac:dyDescent="0.3">
      <c r="P15964"/>
      <c r="AA15964"/>
    </row>
    <row r="15965" spans="16:27" x14ac:dyDescent="0.3">
      <c r="P15965"/>
      <c r="AA15965"/>
    </row>
    <row r="15966" spans="16:27" x14ac:dyDescent="0.3">
      <c r="P15966"/>
      <c r="AA15966"/>
    </row>
    <row r="15967" spans="16:27" x14ac:dyDescent="0.3">
      <c r="P15967"/>
      <c r="AA15967"/>
    </row>
    <row r="15968" spans="16:27" x14ac:dyDescent="0.3">
      <c r="P15968"/>
      <c r="AA15968"/>
    </row>
    <row r="15969" spans="16:27" x14ac:dyDescent="0.3">
      <c r="P15969"/>
      <c r="AA15969"/>
    </row>
    <row r="15970" spans="16:27" x14ac:dyDescent="0.3">
      <c r="P15970"/>
      <c r="AA15970"/>
    </row>
    <row r="15971" spans="16:27" x14ac:dyDescent="0.3">
      <c r="P15971"/>
      <c r="AA15971"/>
    </row>
    <row r="15972" spans="16:27" x14ac:dyDescent="0.3">
      <c r="P15972"/>
      <c r="AA15972"/>
    </row>
    <row r="15973" spans="16:27" x14ac:dyDescent="0.3">
      <c r="P15973"/>
      <c r="AA15973"/>
    </row>
    <row r="15974" spans="16:27" x14ac:dyDescent="0.3">
      <c r="P15974"/>
      <c r="AA15974"/>
    </row>
    <row r="15975" spans="16:27" x14ac:dyDescent="0.3">
      <c r="P15975"/>
      <c r="AA15975"/>
    </row>
    <row r="15976" spans="16:27" x14ac:dyDescent="0.3">
      <c r="P15976"/>
      <c r="AA15976"/>
    </row>
    <row r="15977" spans="16:27" x14ac:dyDescent="0.3">
      <c r="P15977"/>
      <c r="AA15977"/>
    </row>
    <row r="15978" spans="16:27" x14ac:dyDescent="0.3">
      <c r="P15978"/>
      <c r="AA15978"/>
    </row>
    <row r="15979" spans="16:27" x14ac:dyDescent="0.3">
      <c r="P15979"/>
      <c r="AA15979"/>
    </row>
    <row r="15980" spans="16:27" x14ac:dyDescent="0.3">
      <c r="P15980"/>
      <c r="AA15980"/>
    </row>
    <row r="15981" spans="16:27" x14ac:dyDescent="0.3">
      <c r="P15981"/>
      <c r="AA15981"/>
    </row>
    <row r="15982" spans="16:27" x14ac:dyDescent="0.3">
      <c r="P15982"/>
      <c r="AA15982"/>
    </row>
    <row r="15983" spans="16:27" x14ac:dyDescent="0.3">
      <c r="P15983"/>
      <c r="AA15983"/>
    </row>
    <row r="15984" spans="16:27" x14ac:dyDescent="0.3">
      <c r="P15984"/>
      <c r="AA15984"/>
    </row>
    <row r="15985" spans="16:27" x14ac:dyDescent="0.3">
      <c r="P15985"/>
      <c r="AA15985"/>
    </row>
    <row r="15986" spans="16:27" x14ac:dyDescent="0.3">
      <c r="P15986"/>
      <c r="AA15986"/>
    </row>
    <row r="15987" spans="16:27" x14ac:dyDescent="0.3">
      <c r="P15987"/>
      <c r="AA15987"/>
    </row>
    <row r="15988" spans="16:27" x14ac:dyDescent="0.3">
      <c r="P15988"/>
      <c r="AA15988"/>
    </row>
    <row r="15989" spans="16:27" x14ac:dyDescent="0.3">
      <c r="P15989"/>
      <c r="AA15989"/>
    </row>
    <row r="15990" spans="16:27" x14ac:dyDescent="0.3">
      <c r="P15990"/>
      <c r="AA15990"/>
    </row>
    <row r="15991" spans="16:27" x14ac:dyDescent="0.3">
      <c r="P15991"/>
      <c r="AA15991"/>
    </row>
    <row r="15992" spans="16:27" x14ac:dyDescent="0.3">
      <c r="P15992"/>
      <c r="AA15992"/>
    </row>
    <row r="15993" spans="16:27" x14ac:dyDescent="0.3">
      <c r="P15993"/>
      <c r="AA15993"/>
    </row>
    <row r="15994" spans="16:27" x14ac:dyDescent="0.3">
      <c r="P15994"/>
      <c r="AA15994"/>
    </row>
    <row r="15995" spans="16:27" x14ac:dyDescent="0.3">
      <c r="P15995"/>
      <c r="AA15995"/>
    </row>
    <row r="15996" spans="16:27" x14ac:dyDescent="0.3">
      <c r="P15996"/>
      <c r="AA15996"/>
    </row>
    <row r="15997" spans="16:27" x14ac:dyDescent="0.3">
      <c r="P15997"/>
      <c r="AA15997"/>
    </row>
    <row r="15998" spans="16:27" x14ac:dyDescent="0.3">
      <c r="P15998"/>
      <c r="AA15998"/>
    </row>
    <row r="15999" spans="16:27" x14ac:dyDescent="0.3">
      <c r="P15999"/>
      <c r="AA15999"/>
    </row>
    <row r="16000" spans="16:27" x14ac:dyDescent="0.3">
      <c r="P16000"/>
      <c r="AA16000"/>
    </row>
    <row r="16001" spans="16:27" x14ac:dyDescent="0.3">
      <c r="P16001"/>
      <c r="AA16001"/>
    </row>
    <row r="16002" spans="16:27" x14ac:dyDescent="0.3">
      <c r="P16002"/>
      <c r="AA16002"/>
    </row>
    <row r="16003" spans="16:27" x14ac:dyDescent="0.3">
      <c r="P16003"/>
      <c r="AA16003"/>
    </row>
    <row r="16004" spans="16:27" x14ac:dyDescent="0.3">
      <c r="P16004"/>
      <c r="AA16004"/>
    </row>
    <row r="16005" spans="16:27" x14ac:dyDescent="0.3">
      <c r="P16005"/>
      <c r="AA16005"/>
    </row>
    <row r="16006" spans="16:27" x14ac:dyDescent="0.3">
      <c r="P16006"/>
      <c r="AA16006"/>
    </row>
    <row r="16007" spans="16:27" x14ac:dyDescent="0.3">
      <c r="P16007"/>
      <c r="AA16007"/>
    </row>
    <row r="16008" spans="16:27" x14ac:dyDescent="0.3">
      <c r="P16008"/>
      <c r="AA16008"/>
    </row>
    <row r="16009" spans="16:27" x14ac:dyDescent="0.3">
      <c r="P16009"/>
      <c r="AA16009"/>
    </row>
    <row r="16010" spans="16:27" x14ac:dyDescent="0.3">
      <c r="P16010"/>
      <c r="AA16010"/>
    </row>
    <row r="16011" spans="16:27" x14ac:dyDescent="0.3">
      <c r="P16011"/>
      <c r="AA16011"/>
    </row>
    <row r="16012" spans="16:27" x14ac:dyDescent="0.3">
      <c r="P16012"/>
      <c r="AA16012"/>
    </row>
    <row r="16013" spans="16:27" x14ac:dyDescent="0.3">
      <c r="P16013"/>
      <c r="AA16013"/>
    </row>
    <row r="16014" spans="16:27" x14ac:dyDescent="0.3">
      <c r="P16014"/>
      <c r="AA16014"/>
    </row>
    <row r="16015" spans="16:27" x14ac:dyDescent="0.3">
      <c r="P16015"/>
      <c r="AA16015"/>
    </row>
    <row r="16016" spans="16:27" x14ac:dyDescent="0.3">
      <c r="P16016"/>
      <c r="AA16016"/>
    </row>
    <row r="16017" spans="16:27" x14ac:dyDescent="0.3">
      <c r="P16017"/>
      <c r="AA16017"/>
    </row>
    <row r="16018" spans="16:27" x14ac:dyDescent="0.3">
      <c r="P16018"/>
      <c r="AA16018"/>
    </row>
    <row r="16019" spans="16:27" x14ac:dyDescent="0.3">
      <c r="P16019"/>
      <c r="AA16019"/>
    </row>
    <row r="16020" spans="16:27" x14ac:dyDescent="0.3">
      <c r="P16020"/>
      <c r="AA16020"/>
    </row>
    <row r="16021" spans="16:27" x14ac:dyDescent="0.3">
      <c r="P16021"/>
      <c r="AA16021"/>
    </row>
    <row r="16022" spans="16:27" x14ac:dyDescent="0.3">
      <c r="P16022"/>
      <c r="AA16022"/>
    </row>
    <row r="16023" spans="16:27" x14ac:dyDescent="0.3">
      <c r="P16023"/>
      <c r="AA16023"/>
    </row>
    <row r="16024" spans="16:27" x14ac:dyDescent="0.3">
      <c r="P16024"/>
      <c r="AA16024"/>
    </row>
    <row r="16025" spans="16:27" x14ac:dyDescent="0.3">
      <c r="P16025"/>
      <c r="AA16025"/>
    </row>
    <row r="16026" spans="16:27" x14ac:dyDescent="0.3">
      <c r="P16026"/>
      <c r="AA16026"/>
    </row>
    <row r="16027" spans="16:27" x14ac:dyDescent="0.3">
      <c r="P16027"/>
      <c r="AA16027"/>
    </row>
    <row r="16028" spans="16:27" x14ac:dyDescent="0.3">
      <c r="P16028"/>
      <c r="AA16028"/>
    </row>
    <row r="16029" spans="16:27" x14ac:dyDescent="0.3">
      <c r="P16029"/>
      <c r="AA16029"/>
    </row>
    <row r="16030" spans="16:27" x14ac:dyDescent="0.3">
      <c r="P16030"/>
      <c r="AA16030"/>
    </row>
    <row r="16031" spans="16:27" x14ac:dyDescent="0.3">
      <c r="P16031"/>
      <c r="AA16031"/>
    </row>
    <row r="16032" spans="16:27" x14ac:dyDescent="0.3">
      <c r="P16032"/>
      <c r="AA16032"/>
    </row>
    <row r="16033" spans="16:27" x14ac:dyDescent="0.3">
      <c r="P16033"/>
      <c r="AA16033"/>
    </row>
    <row r="16034" spans="16:27" x14ac:dyDescent="0.3">
      <c r="P16034"/>
      <c r="AA16034"/>
    </row>
    <row r="16035" spans="16:27" x14ac:dyDescent="0.3">
      <c r="P16035"/>
      <c r="AA16035"/>
    </row>
    <row r="16036" spans="16:27" x14ac:dyDescent="0.3">
      <c r="P16036"/>
      <c r="AA16036"/>
    </row>
    <row r="16037" spans="16:27" x14ac:dyDescent="0.3">
      <c r="P16037"/>
      <c r="AA16037"/>
    </row>
    <row r="16038" spans="16:27" x14ac:dyDescent="0.3">
      <c r="P16038"/>
      <c r="AA16038"/>
    </row>
    <row r="16039" spans="16:27" x14ac:dyDescent="0.3">
      <c r="P16039"/>
      <c r="AA16039"/>
    </row>
    <row r="16040" spans="16:27" x14ac:dyDescent="0.3">
      <c r="P16040"/>
      <c r="AA16040"/>
    </row>
    <row r="16041" spans="16:27" x14ac:dyDescent="0.3">
      <c r="P16041"/>
      <c r="AA16041"/>
    </row>
    <row r="16042" spans="16:27" x14ac:dyDescent="0.3">
      <c r="P16042"/>
      <c r="AA16042"/>
    </row>
    <row r="16043" spans="16:27" x14ac:dyDescent="0.3">
      <c r="P16043"/>
      <c r="AA16043"/>
    </row>
    <row r="16044" spans="16:27" x14ac:dyDescent="0.3">
      <c r="P16044"/>
      <c r="AA16044"/>
    </row>
    <row r="16045" spans="16:27" x14ac:dyDescent="0.3">
      <c r="P16045"/>
      <c r="AA16045"/>
    </row>
    <row r="16046" spans="16:27" x14ac:dyDescent="0.3">
      <c r="P16046"/>
      <c r="AA16046"/>
    </row>
    <row r="16047" spans="16:27" x14ac:dyDescent="0.3">
      <c r="P16047"/>
      <c r="AA16047"/>
    </row>
    <row r="16048" spans="16:27" x14ac:dyDescent="0.3">
      <c r="P16048"/>
      <c r="AA16048"/>
    </row>
    <row r="16049" spans="16:27" x14ac:dyDescent="0.3">
      <c r="P16049"/>
      <c r="AA16049"/>
    </row>
    <row r="16050" spans="16:27" x14ac:dyDescent="0.3">
      <c r="P16050"/>
      <c r="AA16050"/>
    </row>
    <row r="16051" spans="16:27" x14ac:dyDescent="0.3">
      <c r="P16051"/>
      <c r="AA16051"/>
    </row>
    <row r="16052" spans="16:27" x14ac:dyDescent="0.3">
      <c r="P16052"/>
      <c r="AA16052"/>
    </row>
    <row r="16053" spans="16:27" x14ac:dyDescent="0.3">
      <c r="P16053"/>
      <c r="AA16053"/>
    </row>
    <row r="16054" spans="16:27" x14ac:dyDescent="0.3">
      <c r="P16054"/>
      <c r="AA16054"/>
    </row>
    <row r="16055" spans="16:27" x14ac:dyDescent="0.3">
      <c r="P16055"/>
      <c r="AA16055"/>
    </row>
    <row r="16056" spans="16:27" x14ac:dyDescent="0.3">
      <c r="P16056"/>
      <c r="AA16056"/>
    </row>
    <row r="16057" spans="16:27" x14ac:dyDescent="0.3">
      <c r="P16057"/>
      <c r="AA16057"/>
    </row>
    <row r="16058" spans="16:27" x14ac:dyDescent="0.3">
      <c r="P16058"/>
      <c r="AA16058"/>
    </row>
    <row r="16059" spans="16:27" x14ac:dyDescent="0.3">
      <c r="P16059"/>
      <c r="AA16059"/>
    </row>
    <row r="16060" spans="16:27" x14ac:dyDescent="0.3">
      <c r="P16060"/>
      <c r="AA16060"/>
    </row>
    <row r="16061" spans="16:27" x14ac:dyDescent="0.3">
      <c r="P16061"/>
      <c r="AA16061"/>
    </row>
    <row r="16062" spans="16:27" x14ac:dyDescent="0.3">
      <c r="P16062"/>
      <c r="AA16062"/>
    </row>
    <row r="16063" spans="16:27" x14ac:dyDescent="0.3">
      <c r="P16063"/>
      <c r="AA16063"/>
    </row>
    <row r="16064" spans="16:27" x14ac:dyDescent="0.3">
      <c r="P16064"/>
      <c r="AA16064"/>
    </row>
    <row r="16065" spans="16:27" x14ac:dyDescent="0.3">
      <c r="P16065"/>
      <c r="AA16065"/>
    </row>
    <row r="16066" spans="16:27" x14ac:dyDescent="0.3">
      <c r="P16066"/>
      <c r="AA16066"/>
    </row>
    <row r="16067" spans="16:27" x14ac:dyDescent="0.3">
      <c r="P16067"/>
      <c r="AA16067"/>
    </row>
    <row r="16068" spans="16:27" x14ac:dyDescent="0.3">
      <c r="P16068"/>
      <c r="AA16068"/>
    </row>
    <row r="16069" spans="16:27" x14ac:dyDescent="0.3">
      <c r="P16069"/>
      <c r="AA16069"/>
    </row>
    <row r="16070" spans="16:27" x14ac:dyDescent="0.3">
      <c r="P16070"/>
      <c r="AA16070"/>
    </row>
    <row r="16071" spans="16:27" x14ac:dyDescent="0.3">
      <c r="P16071"/>
      <c r="AA16071"/>
    </row>
    <row r="16072" spans="16:27" x14ac:dyDescent="0.3">
      <c r="P16072"/>
      <c r="AA16072"/>
    </row>
    <row r="16073" spans="16:27" x14ac:dyDescent="0.3">
      <c r="P16073"/>
      <c r="AA16073"/>
    </row>
    <row r="16074" spans="16:27" x14ac:dyDescent="0.3">
      <c r="P16074"/>
      <c r="AA16074"/>
    </row>
    <row r="16075" spans="16:27" x14ac:dyDescent="0.3">
      <c r="P16075"/>
      <c r="AA16075"/>
    </row>
    <row r="16076" spans="16:27" x14ac:dyDescent="0.3">
      <c r="P16076"/>
      <c r="AA16076"/>
    </row>
    <row r="16077" spans="16:27" x14ac:dyDescent="0.3">
      <c r="P16077"/>
      <c r="AA16077"/>
    </row>
    <row r="16078" spans="16:27" x14ac:dyDescent="0.3">
      <c r="P16078"/>
      <c r="AA16078"/>
    </row>
    <row r="16079" spans="16:27" x14ac:dyDescent="0.3">
      <c r="P16079"/>
      <c r="AA16079"/>
    </row>
    <row r="16080" spans="16:27" x14ac:dyDescent="0.3">
      <c r="P16080"/>
      <c r="AA16080"/>
    </row>
    <row r="16081" spans="16:27" x14ac:dyDescent="0.3">
      <c r="P16081"/>
      <c r="AA16081"/>
    </row>
    <row r="16082" spans="16:27" x14ac:dyDescent="0.3">
      <c r="P16082"/>
      <c r="AA16082"/>
    </row>
    <row r="16083" spans="16:27" x14ac:dyDescent="0.3">
      <c r="P16083"/>
      <c r="AA16083"/>
    </row>
    <row r="16084" spans="16:27" x14ac:dyDescent="0.3">
      <c r="P16084"/>
      <c r="AA16084"/>
    </row>
    <row r="16085" spans="16:27" x14ac:dyDescent="0.3">
      <c r="P16085"/>
      <c r="AA16085"/>
    </row>
    <row r="16086" spans="16:27" x14ac:dyDescent="0.3">
      <c r="P16086"/>
      <c r="AA16086"/>
    </row>
    <row r="16087" spans="16:27" x14ac:dyDescent="0.3">
      <c r="P16087"/>
      <c r="AA16087"/>
    </row>
    <row r="16088" spans="16:27" x14ac:dyDescent="0.3">
      <c r="P16088"/>
      <c r="AA16088"/>
    </row>
    <row r="16089" spans="16:27" x14ac:dyDescent="0.3">
      <c r="P16089"/>
      <c r="AA16089"/>
    </row>
    <row r="16090" spans="16:27" x14ac:dyDescent="0.3">
      <c r="P16090"/>
      <c r="AA16090"/>
    </row>
    <row r="16091" spans="16:27" x14ac:dyDescent="0.3">
      <c r="P16091"/>
      <c r="AA16091"/>
    </row>
    <row r="16092" spans="16:27" x14ac:dyDescent="0.3">
      <c r="P16092"/>
      <c r="AA16092"/>
    </row>
    <row r="16093" spans="16:27" x14ac:dyDescent="0.3">
      <c r="P16093"/>
      <c r="AA16093"/>
    </row>
    <row r="16094" spans="16:27" x14ac:dyDescent="0.3">
      <c r="P16094"/>
      <c r="AA16094"/>
    </row>
    <row r="16095" spans="16:27" x14ac:dyDescent="0.3">
      <c r="P16095"/>
      <c r="AA16095"/>
    </row>
    <row r="16096" spans="16:27" x14ac:dyDescent="0.3">
      <c r="P16096"/>
      <c r="AA16096"/>
    </row>
    <row r="16097" spans="16:27" x14ac:dyDescent="0.3">
      <c r="P16097"/>
      <c r="AA16097"/>
    </row>
    <row r="16098" spans="16:27" x14ac:dyDescent="0.3">
      <c r="P16098"/>
      <c r="AA16098"/>
    </row>
    <row r="16099" spans="16:27" x14ac:dyDescent="0.3">
      <c r="P16099"/>
      <c r="AA16099"/>
    </row>
    <row r="16100" spans="16:27" x14ac:dyDescent="0.3">
      <c r="P16100"/>
      <c r="AA16100"/>
    </row>
    <row r="16101" spans="16:27" x14ac:dyDescent="0.3">
      <c r="P16101"/>
      <c r="AA16101"/>
    </row>
    <row r="16102" spans="16:27" x14ac:dyDescent="0.3">
      <c r="P16102"/>
      <c r="AA16102"/>
    </row>
    <row r="16103" spans="16:27" x14ac:dyDescent="0.3">
      <c r="P16103"/>
      <c r="AA16103"/>
    </row>
    <row r="16104" spans="16:27" x14ac:dyDescent="0.3">
      <c r="P16104"/>
      <c r="AA16104"/>
    </row>
    <row r="16105" spans="16:27" x14ac:dyDescent="0.3">
      <c r="P16105"/>
      <c r="AA16105"/>
    </row>
    <row r="16106" spans="16:27" x14ac:dyDescent="0.3">
      <c r="P16106"/>
      <c r="AA16106"/>
    </row>
    <row r="16107" spans="16:27" x14ac:dyDescent="0.3">
      <c r="P16107"/>
      <c r="AA16107"/>
    </row>
    <row r="16108" spans="16:27" x14ac:dyDescent="0.3">
      <c r="P16108"/>
      <c r="AA16108"/>
    </row>
    <row r="16109" spans="16:27" x14ac:dyDescent="0.3">
      <c r="P16109"/>
      <c r="AA16109"/>
    </row>
    <row r="16110" spans="16:27" x14ac:dyDescent="0.3">
      <c r="P16110"/>
      <c r="AA16110"/>
    </row>
    <row r="16111" spans="16:27" x14ac:dyDescent="0.3">
      <c r="P16111"/>
      <c r="AA16111"/>
    </row>
    <row r="16112" spans="16:27" x14ac:dyDescent="0.3">
      <c r="P16112"/>
      <c r="AA16112"/>
    </row>
    <row r="16113" spans="16:27" x14ac:dyDescent="0.3">
      <c r="P16113"/>
      <c r="AA16113"/>
    </row>
    <row r="16114" spans="16:27" x14ac:dyDescent="0.3">
      <c r="P16114"/>
      <c r="AA16114"/>
    </row>
    <row r="16115" spans="16:27" x14ac:dyDescent="0.3">
      <c r="P16115"/>
      <c r="AA16115"/>
    </row>
    <row r="16116" spans="16:27" x14ac:dyDescent="0.3">
      <c r="P16116"/>
      <c r="AA16116"/>
    </row>
    <row r="16117" spans="16:27" x14ac:dyDescent="0.3">
      <c r="P16117"/>
      <c r="AA16117"/>
    </row>
    <row r="16118" spans="16:27" x14ac:dyDescent="0.3">
      <c r="P16118"/>
      <c r="AA16118"/>
    </row>
    <row r="16119" spans="16:27" x14ac:dyDescent="0.3">
      <c r="P16119"/>
      <c r="AA16119"/>
    </row>
    <row r="16120" spans="16:27" x14ac:dyDescent="0.3">
      <c r="P16120"/>
      <c r="AA16120"/>
    </row>
    <row r="16121" spans="16:27" x14ac:dyDescent="0.3">
      <c r="P16121"/>
      <c r="AA16121"/>
    </row>
    <row r="16122" spans="16:27" x14ac:dyDescent="0.3">
      <c r="P16122"/>
      <c r="AA16122"/>
    </row>
    <row r="16123" spans="16:27" x14ac:dyDescent="0.3">
      <c r="P16123"/>
      <c r="AA16123"/>
    </row>
    <row r="16124" spans="16:27" x14ac:dyDescent="0.3">
      <c r="P16124"/>
      <c r="AA16124"/>
    </row>
    <row r="16125" spans="16:27" x14ac:dyDescent="0.3">
      <c r="P16125"/>
      <c r="AA16125"/>
    </row>
    <row r="16126" spans="16:27" x14ac:dyDescent="0.3">
      <c r="P16126"/>
      <c r="AA16126"/>
    </row>
    <row r="16127" spans="16:27" x14ac:dyDescent="0.3">
      <c r="P16127"/>
      <c r="AA16127"/>
    </row>
    <row r="16128" spans="16:27" x14ac:dyDescent="0.3">
      <c r="P16128"/>
      <c r="AA16128"/>
    </row>
    <row r="16129" spans="16:27" x14ac:dyDescent="0.3">
      <c r="P16129"/>
      <c r="AA16129"/>
    </row>
    <row r="16130" spans="16:27" x14ac:dyDescent="0.3">
      <c r="P16130"/>
      <c r="AA16130"/>
    </row>
    <row r="16131" spans="16:27" x14ac:dyDescent="0.3">
      <c r="P16131"/>
      <c r="AA16131"/>
    </row>
    <row r="16132" spans="16:27" x14ac:dyDescent="0.3">
      <c r="P16132"/>
      <c r="AA16132"/>
    </row>
    <row r="16133" spans="16:27" x14ac:dyDescent="0.3">
      <c r="P16133"/>
      <c r="AA16133"/>
    </row>
    <row r="16134" spans="16:27" x14ac:dyDescent="0.3">
      <c r="P16134"/>
      <c r="AA16134"/>
    </row>
    <row r="16135" spans="16:27" x14ac:dyDescent="0.3">
      <c r="P16135"/>
      <c r="AA16135"/>
    </row>
    <row r="16136" spans="16:27" x14ac:dyDescent="0.3">
      <c r="P16136"/>
      <c r="AA16136"/>
    </row>
    <row r="16137" spans="16:27" x14ac:dyDescent="0.3">
      <c r="P16137"/>
      <c r="AA16137"/>
    </row>
    <row r="16138" spans="16:27" x14ac:dyDescent="0.3">
      <c r="P16138"/>
      <c r="AA16138"/>
    </row>
    <row r="16139" spans="16:27" x14ac:dyDescent="0.3">
      <c r="P16139"/>
      <c r="AA16139"/>
    </row>
    <row r="16140" spans="16:27" x14ac:dyDescent="0.3">
      <c r="P16140"/>
      <c r="AA16140"/>
    </row>
    <row r="16141" spans="16:27" x14ac:dyDescent="0.3">
      <c r="P16141"/>
      <c r="AA16141"/>
    </row>
    <row r="16142" spans="16:27" x14ac:dyDescent="0.3">
      <c r="P16142"/>
      <c r="AA16142"/>
    </row>
    <row r="16143" spans="16:27" x14ac:dyDescent="0.3">
      <c r="P16143"/>
      <c r="AA16143"/>
    </row>
    <row r="16144" spans="16:27" x14ac:dyDescent="0.3">
      <c r="P16144"/>
      <c r="AA16144"/>
    </row>
    <row r="16145" spans="16:27" x14ac:dyDescent="0.3">
      <c r="P16145"/>
      <c r="AA16145"/>
    </row>
    <row r="16146" spans="16:27" x14ac:dyDescent="0.3">
      <c r="P16146"/>
      <c r="AA16146"/>
    </row>
    <row r="16147" spans="16:27" x14ac:dyDescent="0.3">
      <c r="P16147"/>
      <c r="AA16147"/>
    </row>
    <row r="16148" spans="16:27" x14ac:dyDescent="0.3">
      <c r="P16148"/>
      <c r="AA16148"/>
    </row>
    <row r="16149" spans="16:27" x14ac:dyDescent="0.3">
      <c r="P16149"/>
      <c r="AA16149"/>
    </row>
    <row r="16150" spans="16:27" x14ac:dyDescent="0.3">
      <c r="P16150"/>
      <c r="AA16150"/>
    </row>
    <row r="16151" spans="16:27" x14ac:dyDescent="0.3">
      <c r="P16151"/>
      <c r="AA16151"/>
    </row>
    <row r="16152" spans="16:27" x14ac:dyDescent="0.3">
      <c r="P16152"/>
      <c r="AA16152"/>
    </row>
    <row r="16153" spans="16:27" x14ac:dyDescent="0.3">
      <c r="P16153"/>
      <c r="AA16153"/>
    </row>
    <row r="16154" spans="16:27" x14ac:dyDescent="0.3">
      <c r="P16154"/>
      <c r="AA16154"/>
    </row>
    <row r="16155" spans="16:27" x14ac:dyDescent="0.3">
      <c r="P16155"/>
      <c r="AA16155"/>
    </row>
    <row r="16156" spans="16:27" x14ac:dyDescent="0.3">
      <c r="P16156"/>
      <c r="AA16156"/>
    </row>
    <row r="16157" spans="16:27" x14ac:dyDescent="0.3">
      <c r="P16157"/>
      <c r="AA16157"/>
    </row>
    <row r="16158" spans="16:27" x14ac:dyDescent="0.3">
      <c r="P16158"/>
      <c r="AA16158"/>
    </row>
    <row r="16159" spans="16:27" x14ac:dyDescent="0.3">
      <c r="P16159"/>
      <c r="AA16159"/>
    </row>
    <row r="16160" spans="16:27" x14ac:dyDescent="0.3">
      <c r="P16160"/>
      <c r="AA16160"/>
    </row>
    <row r="16161" spans="16:27" x14ac:dyDescent="0.3">
      <c r="P16161"/>
      <c r="AA16161"/>
    </row>
    <row r="16162" spans="16:27" x14ac:dyDescent="0.3">
      <c r="P16162"/>
      <c r="AA16162"/>
    </row>
    <row r="16163" spans="16:27" x14ac:dyDescent="0.3">
      <c r="P16163"/>
      <c r="AA16163"/>
    </row>
    <row r="16164" spans="16:27" x14ac:dyDescent="0.3">
      <c r="P16164"/>
      <c r="AA16164"/>
    </row>
    <row r="16165" spans="16:27" x14ac:dyDescent="0.3">
      <c r="P16165"/>
      <c r="AA16165"/>
    </row>
    <row r="16166" spans="16:27" x14ac:dyDescent="0.3">
      <c r="P16166"/>
      <c r="AA16166"/>
    </row>
    <row r="16167" spans="16:27" x14ac:dyDescent="0.3">
      <c r="P16167"/>
      <c r="AA16167"/>
    </row>
    <row r="16168" spans="16:27" x14ac:dyDescent="0.3">
      <c r="P16168"/>
      <c r="AA16168"/>
    </row>
    <row r="16169" spans="16:27" x14ac:dyDescent="0.3">
      <c r="P16169"/>
      <c r="AA16169"/>
    </row>
    <row r="16170" spans="16:27" x14ac:dyDescent="0.3">
      <c r="P16170"/>
      <c r="AA16170"/>
    </row>
    <row r="16171" spans="16:27" x14ac:dyDescent="0.3">
      <c r="P16171"/>
      <c r="AA16171"/>
    </row>
    <row r="16172" spans="16:27" x14ac:dyDescent="0.3">
      <c r="P16172"/>
      <c r="AA16172"/>
    </row>
    <row r="16173" spans="16:27" x14ac:dyDescent="0.3">
      <c r="P16173"/>
      <c r="AA16173"/>
    </row>
    <row r="16174" spans="16:27" x14ac:dyDescent="0.3">
      <c r="P16174"/>
      <c r="AA16174"/>
    </row>
    <row r="16175" spans="16:27" x14ac:dyDescent="0.3">
      <c r="P16175"/>
      <c r="AA16175"/>
    </row>
    <row r="16176" spans="16:27" x14ac:dyDescent="0.3">
      <c r="P16176"/>
      <c r="AA16176"/>
    </row>
    <row r="16177" spans="16:27" x14ac:dyDescent="0.3">
      <c r="P16177"/>
      <c r="AA16177"/>
    </row>
    <row r="16178" spans="16:27" x14ac:dyDescent="0.3">
      <c r="P16178"/>
      <c r="AA16178"/>
    </row>
    <row r="16179" spans="16:27" x14ac:dyDescent="0.3">
      <c r="P16179"/>
      <c r="AA16179"/>
    </row>
    <row r="16180" spans="16:27" x14ac:dyDescent="0.3">
      <c r="P16180"/>
      <c r="AA16180"/>
    </row>
    <row r="16181" spans="16:27" x14ac:dyDescent="0.3">
      <c r="P16181"/>
      <c r="AA16181"/>
    </row>
    <row r="16182" spans="16:27" x14ac:dyDescent="0.3">
      <c r="P16182"/>
      <c r="AA16182"/>
    </row>
    <row r="16183" spans="16:27" x14ac:dyDescent="0.3">
      <c r="P16183"/>
      <c r="AA16183"/>
    </row>
    <row r="16184" spans="16:27" x14ac:dyDescent="0.3">
      <c r="P16184"/>
      <c r="AA16184"/>
    </row>
    <row r="16185" spans="16:27" x14ac:dyDescent="0.3">
      <c r="P16185"/>
      <c r="AA16185"/>
    </row>
    <row r="16186" spans="16:27" x14ac:dyDescent="0.3">
      <c r="P16186"/>
      <c r="AA16186"/>
    </row>
    <row r="16187" spans="16:27" x14ac:dyDescent="0.3">
      <c r="P16187"/>
      <c r="AA16187"/>
    </row>
    <row r="16188" spans="16:27" x14ac:dyDescent="0.3">
      <c r="P16188"/>
      <c r="AA16188"/>
    </row>
    <row r="16189" spans="16:27" x14ac:dyDescent="0.3">
      <c r="P16189"/>
      <c r="AA16189"/>
    </row>
    <row r="16190" spans="16:27" x14ac:dyDescent="0.3">
      <c r="P16190"/>
      <c r="AA16190"/>
    </row>
    <row r="16191" spans="16:27" x14ac:dyDescent="0.3">
      <c r="P16191"/>
      <c r="AA16191"/>
    </row>
    <row r="16192" spans="16:27" x14ac:dyDescent="0.3">
      <c r="P16192"/>
      <c r="AA16192"/>
    </row>
    <row r="16193" spans="16:27" x14ac:dyDescent="0.3">
      <c r="P16193"/>
      <c r="AA16193"/>
    </row>
    <row r="16194" spans="16:27" x14ac:dyDescent="0.3">
      <c r="P16194"/>
      <c r="AA16194"/>
    </row>
    <row r="16195" spans="16:27" x14ac:dyDescent="0.3">
      <c r="P16195"/>
      <c r="AA16195"/>
    </row>
    <row r="16196" spans="16:27" x14ac:dyDescent="0.3">
      <c r="P16196"/>
      <c r="AA16196"/>
    </row>
    <row r="16197" spans="16:27" x14ac:dyDescent="0.3">
      <c r="P16197"/>
      <c r="AA16197"/>
    </row>
    <row r="16198" spans="16:27" x14ac:dyDescent="0.3">
      <c r="P16198"/>
      <c r="AA16198"/>
    </row>
    <row r="16199" spans="16:27" x14ac:dyDescent="0.3">
      <c r="P16199"/>
      <c r="AA16199"/>
    </row>
    <row r="16200" spans="16:27" x14ac:dyDescent="0.3">
      <c r="P16200"/>
      <c r="AA16200"/>
    </row>
    <row r="16201" spans="16:27" x14ac:dyDescent="0.3">
      <c r="P16201"/>
      <c r="AA16201"/>
    </row>
    <row r="16202" spans="16:27" x14ac:dyDescent="0.3">
      <c r="P16202"/>
      <c r="AA16202"/>
    </row>
    <row r="16203" spans="16:27" x14ac:dyDescent="0.3">
      <c r="P16203"/>
      <c r="AA16203"/>
    </row>
    <row r="16204" spans="16:27" x14ac:dyDescent="0.3">
      <c r="P16204"/>
      <c r="AA16204"/>
    </row>
    <row r="16205" spans="16:27" x14ac:dyDescent="0.3">
      <c r="P16205"/>
      <c r="AA16205"/>
    </row>
    <row r="16206" spans="16:27" x14ac:dyDescent="0.3">
      <c r="P16206"/>
      <c r="AA16206"/>
    </row>
    <row r="16207" spans="16:27" x14ac:dyDescent="0.3">
      <c r="P16207"/>
      <c r="AA16207"/>
    </row>
    <row r="16208" spans="16:27" x14ac:dyDescent="0.3">
      <c r="P16208"/>
      <c r="AA16208"/>
    </row>
    <row r="16209" spans="16:27" x14ac:dyDescent="0.3">
      <c r="P16209"/>
      <c r="AA16209"/>
    </row>
    <row r="16210" spans="16:27" x14ac:dyDescent="0.3">
      <c r="P16210"/>
      <c r="AA16210"/>
    </row>
    <row r="16211" spans="16:27" x14ac:dyDescent="0.3">
      <c r="P16211"/>
      <c r="AA16211"/>
    </row>
    <row r="16212" spans="16:27" x14ac:dyDescent="0.3">
      <c r="P16212"/>
      <c r="AA16212"/>
    </row>
    <row r="16213" spans="16:27" x14ac:dyDescent="0.3">
      <c r="P16213"/>
      <c r="AA16213"/>
    </row>
    <row r="16214" spans="16:27" x14ac:dyDescent="0.3">
      <c r="P16214"/>
      <c r="AA16214"/>
    </row>
    <row r="16215" spans="16:27" x14ac:dyDescent="0.3">
      <c r="P16215"/>
      <c r="AA16215"/>
    </row>
    <row r="16216" spans="16:27" x14ac:dyDescent="0.3">
      <c r="P16216"/>
      <c r="AA16216"/>
    </row>
    <row r="16217" spans="16:27" x14ac:dyDescent="0.3">
      <c r="P16217"/>
      <c r="AA16217"/>
    </row>
    <row r="16218" spans="16:27" x14ac:dyDescent="0.3">
      <c r="P16218"/>
      <c r="AA16218"/>
    </row>
    <row r="16219" spans="16:27" x14ac:dyDescent="0.3">
      <c r="P16219"/>
      <c r="AA16219"/>
    </row>
    <row r="16220" spans="16:27" x14ac:dyDescent="0.3">
      <c r="P16220"/>
      <c r="AA16220"/>
    </row>
    <row r="16221" spans="16:27" x14ac:dyDescent="0.3">
      <c r="P16221"/>
      <c r="AA16221"/>
    </row>
    <row r="16222" spans="16:27" x14ac:dyDescent="0.3">
      <c r="P16222"/>
      <c r="AA16222"/>
    </row>
    <row r="16223" spans="16:27" x14ac:dyDescent="0.3">
      <c r="P16223"/>
      <c r="AA16223"/>
    </row>
    <row r="16224" spans="16:27" x14ac:dyDescent="0.3">
      <c r="P16224"/>
      <c r="AA16224"/>
    </row>
    <row r="16225" spans="16:27" x14ac:dyDescent="0.3">
      <c r="P16225"/>
      <c r="AA16225"/>
    </row>
    <row r="16226" spans="16:27" x14ac:dyDescent="0.3">
      <c r="P16226"/>
      <c r="AA16226"/>
    </row>
    <row r="16227" spans="16:27" x14ac:dyDescent="0.3">
      <c r="P16227"/>
      <c r="AA16227"/>
    </row>
    <row r="16228" spans="16:27" x14ac:dyDescent="0.3">
      <c r="P16228"/>
      <c r="AA16228"/>
    </row>
    <row r="16229" spans="16:27" x14ac:dyDescent="0.3">
      <c r="P16229"/>
      <c r="AA16229"/>
    </row>
    <row r="16230" spans="16:27" x14ac:dyDescent="0.3">
      <c r="P16230"/>
      <c r="AA16230"/>
    </row>
    <row r="16231" spans="16:27" x14ac:dyDescent="0.3">
      <c r="P16231"/>
      <c r="AA16231"/>
    </row>
    <row r="16232" spans="16:27" x14ac:dyDescent="0.3">
      <c r="P16232"/>
      <c r="AA16232"/>
    </row>
    <row r="16233" spans="16:27" x14ac:dyDescent="0.3">
      <c r="P16233"/>
      <c r="AA16233"/>
    </row>
    <row r="16234" spans="16:27" x14ac:dyDescent="0.3">
      <c r="P16234"/>
      <c r="AA16234"/>
    </row>
    <row r="16235" spans="16:27" x14ac:dyDescent="0.3">
      <c r="P16235"/>
      <c r="AA16235"/>
    </row>
    <row r="16236" spans="16:27" x14ac:dyDescent="0.3">
      <c r="P16236"/>
      <c r="AA16236"/>
    </row>
    <row r="16237" spans="16:27" x14ac:dyDescent="0.3">
      <c r="P16237"/>
      <c r="AA16237"/>
    </row>
    <row r="16238" spans="16:27" x14ac:dyDescent="0.3">
      <c r="P16238"/>
      <c r="AA16238"/>
    </row>
    <row r="16239" spans="16:27" x14ac:dyDescent="0.3">
      <c r="P16239"/>
      <c r="AA16239"/>
    </row>
    <row r="16240" spans="16:27" x14ac:dyDescent="0.3">
      <c r="P16240"/>
      <c r="AA16240"/>
    </row>
    <row r="16241" spans="16:27" x14ac:dyDescent="0.3">
      <c r="P16241"/>
      <c r="AA16241"/>
    </row>
    <row r="16242" spans="16:27" x14ac:dyDescent="0.3">
      <c r="P16242"/>
      <c r="AA16242"/>
    </row>
    <row r="16243" spans="16:27" x14ac:dyDescent="0.3">
      <c r="P16243"/>
      <c r="AA16243"/>
    </row>
    <row r="16244" spans="16:27" x14ac:dyDescent="0.3">
      <c r="P16244"/>
      <c r="AA16244"/>
    </row>
    <row r="16245" spans="16:27" x14ac:dyDescent="0.3">
      <c r="P16245"/>
      <c r="AA16245"/>
    </row>
    <row r="16246" spans="16:27" x14ac:dyDescent="0.3">
      <c r="P16246"/>
      <c r="AA16246"/>
    </row>
    <row r="16247" spans="16:27" x14ac:dyDescent="0.3">
      <c r="P16247"/>
      <c r="AA16247"/>
    </row>
    <row r="16248" spans="16:27" x14ac:dyDescent="0.3">
      <c r="P16248"/>
      <c r="AA16248"/>
    </row>
    <row r="16249" spans="16:27" x14ac:dyDescent="0.3">
      <c r="P16249"/>
      <c r="AA16249"/>
    </row>
    <row r="16250" spans="16:27" x14ac:dyDescent="0.3">
      <c r="P16250"/>
      <c r="AA16250"/>
    </row>
    <row r="16251" spans="16:27" x14ac:dyDescent="0.3">
      <c r="P16251"/>
      <c r="AA16251"/>
    </row>
    <row r="16252" spans="16:27" x14ac:dyDescent="0.3">
      <c r="P16252"/>
      <c r="AA16252"/>
    </row>
    <row r="16253" spans="16:27" x14ac:dyDescent="0.3">
      <c r="P16253"/>
      <c r="AA16253"/>
    </row>
    <row r="16254" spans="16:27" x14ac:dyDescent="0.3">
      <c r="P16254"/>
      <c r="AA16254"/>
    </row>
    <row r="16255" spans="16:27" x14ac:dyDescent="0.3">
      <c r="P16255"/>
      <c r="AA16255"/>
    </row>
    <row r="16256" spans="16:27" x14ac:dyDescent="0.3">
      <c r="P16256"/>
      <c r="AA16256"/>
    </row>
    <row r="16257" spans="16:27" x14ac:dyDescent="0.3">
      <c r="P16257"/>
      <c r="AA16257"/>
    </row>
    <row r="16258" spans="16:27" x14ac:dyDescent="0.3">
      <c r="P16258"/>
      <c r="AA16258"/>
    </row>
    <row r="16259" spans="16:27" x14ac:dyDescent="0.3">
      <c r="P16259"/>
      <c r="AA16259"/>
    </row>
    <row r="16260" spans="16:27" x14ac:dyDescent="0.3">
      <c r="P16260"/>
      <c r="AA16260"/>
    </row>
    <row r="16261" spans="16:27" x14ac:dyDescent="0.3">
      <c r="P16261"/>
      <c r="AA16261"/>
    </row>
    <row r="16262" spans="16:27" x14ac:dyDescent="0.3">
      <c r="P16262"/>
      <c r="AA16262"/>
    </row>
    <row r="16263" spans="16:27" x14ac:dyDescent="0.3">
      <c r="P16263"/>
      <c r="AA16263"/>
    </row>
    <row r="16264" spans="16:27" x14ac:dyDescent="0.3">
      <c r="P16264"/>
      <c r="AA16264"/>
    </row>
    <row r="16265" spans="16:27" x14ac:dyDescent="0.3">
      <c r="P16265"/>
      <c r="AA16265"/>
    </row>
    <row r="16266" spans="16:27" x14ac:dyDescent="0.3">
      <c r="P16266"/>
      <c r="AA16266"/>
    </row>
    <row r="16267" spans="16:27" x14ac:dyDescent="0.3">
      <c r="P16267"/>
      <c r="AA16267"/>
    </row>
    <row r="16268" spans="16:27" x14ac:dyDescent="0.3">
      <c r="P16268"/>
      <c r="AA16268"/>
    </row>
    <row r="16269" spans="16:27" x14ac:dyDescent="0.3">
      <c r="P16269"/>
      <c r="AA16269"/>
    </row>
    <row r="16270" spans="16:27" x14ac:dyDescent="0.3">
      <c r="P16270"/>
      <c r="AA16270"/>
    </row>
    <row r="16271" spans="16:27" x14ac:dyDescent="0.3">
      <c r="P16271"/>
      <c r="AA16271"/>
    </row>
    <row r="16272" spans="16:27" x14ac:dyDescent="0.3">
      <c r="P16272"/>
      <c r="AA16272"/>
    </row>
    <row r="16273" spans="16:27" x14ac:dyDescent="0.3">
      <c r="P16273"/>
      <c r="AA16273"/>
    </row>
    <row r="16274" spans="16:27" x14ac:dyDescent="0.3">
      <c r="P16274"/>
      <c r="AA16274"/>
    </row>
    <row r="16275" spans="16:27" x14ac:dyDescent="0.3">
      <c r="P16275"/>
      <c r="AA16275"/>
    </row>
    <row r="16276" spans="16:27" x14ac:dyDescent="0.3">
      <c r="P16276"/>
      <c r="AA16276"/>
    </row>
    <row r="16277" spans="16:27" x14ac:dyDescent="0.3">
      <c r="P16277"/>
      <c r="AA16277"/>
    </row>
    <row r="16278" spans="16:27" x14ac:dyDescent="0.3">
      <c r="P16278"/>
      <c r="AA16278"/>
    </row>
    <row r="16279" spans="16:27" x14ac:dyDescent="0.3">
      <c r="P16279"/>
      <c r="AA16279"/>
    </row>
    <row r="16280" spans="16:27" x14ac:dyDescent="0.3">
      <c r="P16280"/>
      <c r="AA16280"/>
    </row>
    <row r="16281" spans="16:27" x14ac:dyDescent="0.3">
      <c r="P16281"/>
      <c r="AA16281"/>
    </row>
    <row r="16282" spans="16:27" x14ac:dyDescent="0.3">
      <c r="P16282"/>
      <c r="AA16282"/>
    </row>
    <row r="16283" spans="16:27" x14ac:dyDescent="0.3">
      <c r="P16283"/>
      <c r="AA16283"/>
    </row>
    <row r="16284" spans="16:27" x14ac:dyDescent="0.3">
      <c r="P16284"/>
      <c r="AA16284"/>
    </row>
    <row r="16285" spans="16:27" x14ac:dyDescent="0.3">
      <c r="P16285"/>
      <c r="AA16285"/>
    </row>
    <row r="16286" spans="16:27" x14ac:dyDescent="0.3">
      <c r="P16286"/>
      <c r="AA16286"/>
    </row>
    <row r="16287" spans="16:27" x14ac:dyDescent="0.3">
      <c r="P16287"/>
      <c r="AA16287"/>
    </row>
    <row r="16288" spans="16:27" x14ac:dyDescent="0.3">
      <c r="P16288"/>
      <c r="AA16288"/>
    </row>
    <row r="16289" spans="16:27" x14ac:dyDescent="0.3">
      <c r="P16289"/>
      <c r="AA16289"/>
    </row>
    <row r="16290" spans="16:27" x14ac:dyDescent="0.3">
      <c r="P16290"/>
      <c r="AA16290"/>
    </row>
    <row r="16291" spans="16:27" x14ac:dyDescent="0.3">
      <c r="P16291"/>
      <c r="AA16291"/>
    </row>
    <row r="16292" spans="16:27" x14ac:dyDescent="0.3">
      <c r="P16292"/>
      <c r="AA16292"/>
    </row>
    <row r="16293" spans="16:27" x14ac:dyDescent="0.3">
      <c r="P16293"/>
      <c r="AA16293"/>
    </row>
    <row r="16294" spans="16:27" x14ac:dyDescent="0.3">
      <c r="P16294"/>
      <c r="AA16294"/>
    </row>
    <row r="16295" spans="16:27" x14ac:dyDescent="0.3">
      <c r="P16295"/>
      <c r="AA16295"/>
    </row>
    <row r="16296" spans="16:27" x14ac:dyDescent="0.3">
      <c r="P16296"/>
      <c r="AA16296"/>
    </row>
    <row r="16297" spans="16:27" x14ac:dyDescent="0.3">
      <c r="P16297"/>
      <c r="AA16297"/>
    </row>
    <row r="16298" spans="16:27" x14ac:dyDescent="0.3">
      <c r="P16298"/>
      <c r="AA16298"/>
    </row>
    <row r="16299" spans="16:27" x14ac:dyDescent="0.3">
      <c r="P16299"/>
      <c r="AA16299"/>
    </row>
    <row r="16300" spans="16:27" x14ac:dyDescent="0.3">
      <c r="P16300"/>
      <c r="AA16300"/>
    </row>
    <row r="16301" spans="16:27" x14ac:dyDescent="0.3">
      <c r="P16301"/>
      <c r="AA16301"/>
    </row>
    <row r="16302" spans="16:27" x14ac:dyDescent="0.3">
      <c r="P16302"/>
      <c r="AA16302"/>
    </row>
    <row r="16303" spans="16:27" x14ac:dyDescent="0.3">
      <c r="P16303"/>
      <c r="AA16303"/>
    </row>
    <row r="16304" spans="16:27" x14ac:dyDescent="0.3">
      <c r="P16304"/>
      <c r="AA16304"/>
    </row>
    <row r="16305" spans="16:27" x14ac:dyDescent="0.3">
      <c r="P16305"/>
      <c r="AA16305"/>
    </row>
    <row r="16306" spans="16:27" x14ac:dyDescent="0.3">
      <c r="P16306"/>
      <c r="AA16306"/>
    </row>
    <row r="16307" spans="16:27" x14ac:dyDescent="0.3">
      <c r="P16307"/>
      <c r="AA16307"/>
    </row>
    <row r="16308" spans="16:27" x14ac:dyDescent="0.3">
      <c r="P16308"/>
      <c r="AA16308"/>
    </row>
    <row r="16309" spans="16:27" x14ac:dyDescent="0.3">
      <c r="P16309"/>
      <c r="AA16309"/>
    </row>
    <row r="16310" spans="16:27" x14ac:dyDescent="0.3">
      <c r="P16310"/>
      <c r="AA16310"/>
    </row>
    <row r="16311" spans="16:27" x14ac:dyDescent="0.3">
      <c r="P16311"/>
      <c r="AA16311"/>
    </row>
    <row r="16312" spans="16:27" x14ac:dyDescent="0.3">
      <c r="P16312"/>
      <c r="AA16312"/>
    </row>
    <row r="16313" spans="16:27" x14ac:dyDescent="0.3">
      <c r="P16313"/>
      <c r="AA16313"/>
    </row>
    <row r="16314" spans="16:27" x14ac:dyDescent="0.3">
      <c r="P16314"/>
      <c r="AA16314"/>
    </row>
    <row r="16315" spans="16:27" x14ac:dyDescent="0.3">
      <c r="P16315"/>
      <c r="AA16315"/>
    </row>
    <row r="16316" spans="16:27" x14ac:dyDescent="0.3">
      <c r="P16316"/>
      <c r="AA16316"/>
    </row>
    <row r="16317" spans="16:27" x14ac:dyDescent="0.3">
      <c r="P16317"/>
      <c r="AA16317"/>
    </row>
    <row r="16318" spans="16:27" x14ac:dyDescent="0.3">
      <c r="P16318"/>
      <c r="AA16318"/>
    </row>
    <row r="16319" spans="16:27" x14ac:dyDescent="0.3">
      <c r="P16319"/>
      <c r="AA16319"/>
    </row>
    <row r="16320" spans="16:27" x14ac:dyDescent="0.3">
      <c r="P16320"/>
      <c r="AA16320"/>
    </row>
    <row r="16321" spans="16:27" x14ac:dyDescent="0.3">
      <c r="P16321"/>
      <c r="AA16321"/>
    </row>
    <row r="16322" spans="16:27" x14ac:dyDescent="0.3">
      <c r="P16322"/>
      <c r="AA16322"/>
    </row>
    <row r="16323" spans="16:27" x14ac:dyDescent="0.3">
      <c r="P16323"/>
      <c r="AA16323"/>
    </row>
    <row r="16324" spans="16:27" x14ac:dyDescent="0.3">
      <c r="P16324"/>
      <c r="AA16324"/>
    </row>
    <row r="16325" spans="16:27" x14ac:dyDescent="0.3">
      <c r="P16325"/>
      <c r="AA16325"/>
    </row>
    <row r="16326" spans="16:27" x14ac:dyDescent="0.3">
      <c r="P16326"/>
      <c r="AA16326"/>
    </row>
    <row r="16327" spans="16:27" x14ac:dyDescent="0.3">
      <c r="P16327"/>
      <c r="AA16327"/>
    </row>
    <row r="16328" spans="16:27" x14ac:dyDescent="0.3">
      <c r="P16328"/>
      <c r="AA16328"/>
    </row>
    <row r="16329" spans="16:27" x14ac:dyDescent="0.3">
      <c r="P16329"/>
      <c r="AA16329"/>
    </row>
    <row r="16330" spans="16:27" x14ac:dyDescent="0.3">
      <c r="P16330"/>
      <c r="AA16330"/>
    </row>
    <row r="16331" spans="16:27" x14ac:dyDescent="0.3">
      <c r="P16331"/>
      <c r="AA16331"/>
    </row>
    <row r="16332" spans="16:27" x14ac:dyDescent="0.3">
      <c r="P16332"/>
      <c r="AA16332"/>
    </row>
    <row r="16333" spans="16:27" x14ac:dyDescent="0.3">
      <c r="P16333"/>
      <c r="AA16333"/>
    </row>
    <row r="16334" spans="16:27" x14ac:dyDescent="0.3">
      <c r="P16334"/>
      <c r="AA16334"/>
    </row>
    <row r="16335" spans="16:27" x14ac:dyDescent="0.3">
      <c r="P16335"/>
      <c r="AA16335"/>
    </row>
    <row r="16336" spans="16:27" x14ac:dyDescent="0.3">
      <c r="P16336"/>
      <c r="AA16336"/>
    </row>
    <row r="16337" spans="16:27" x14ac:dyDescent="0.3">
      <c r="P16337"/>
      <c r="AA16337"/>
    </row>
    <row r="16338" spans="16:27" x14ac:dyDescent="0.3">
      <c r="P16338"/>
      <c r="AA16338"/>
    </row>
    <row r="16339" spans="16:27" x14ac:dyDescent="0.3">
      <c r="P16339"/>
      <c r="AA16339"/>
    </row>
    <row r="16340" spans="16:27" x14ac:dyDescent="0.3">
      <c r="P16340"/>
      <c r="AA16340"/>
    </row>
    <row r="16341" spans="16:27" x14ac:dyDescent="0.3">
      <c r="P16341"/>
      <c r="AA16341"/>
    </row>
    <row r="16342" spans="16:27" x14ac:dyDescent="0.3">
      <c r="P16342"/>
      <c r="AA16342"/>
    </row>
    <row r="16343" spans="16:27" x14ac:dyDescent="0.3">
      <c r="P16343"/>
      <c r="AA16343"/>
    </row>
    <row r="16344" spans="16:27" x14ac:dyDescent="0.3">
      <c r="P16344"/>
      <c r="AA16344"/>
    </row>
    <row r="16345" spans="16:27" x14ac:dyDescent="0.3">
      <c r="P16345"/>
      <c r="AA16345"/>
    </row>
    <row r="16346" spans="16:27" x14ac:dyDescent="0.3">
      <c r="P16346"/>
      <c r="AA16346"/>
    </row>
    <row r="16347" spans="16:27" x14ac:dyDescent="0.3">
      <c r="P16347"/>
      <c r="AA16347"/>
    </row>
    <row r="16348" spans="16:27" x14ac:dyDescent="0.3">
      <c r="P16348"/>
      <c r="AA16348"/>
    </row>
    <row r="16349" spans="16:27" x14ac:dyDescent="0.3">
      <c r="P16349"/>
      <c r="AA16349"/>
    </row>
    <row r="16350" spans="16:27" x14ac:dyDescent="0.3">
      <c r="P16350"/>
      <c r="AA16350"/>
    </row>
    <row r="16351" spans="16:27" x14ac:dyDescent="0.3">
      <c r="P16351"/>
      <c r="AA16351"/>
    </row>
    <row r="16352" spans="16:27" x14ac:dyDescent="0.3">
      <c r="P16352"/>
      <c r="AA16352"/>
    </row>
    <row r="16353" spans="16:27" x14ac:dyDescent="0.3">
      <c r="P16353"/>
      <c r="AA16353"/>
    </row>
    <row r="16354" spans="16:27" x14ac:dyDescent="0.3">
      <c r="P16354"/>
      <c r="AA16354"/>
    </row>
    <row r="16355" spans="16:27" x14ac:dyDescent="0.3">
      <c r="P16355"/>
      <c r="AA16355"/>
    </row>
    <row r="16356" spans="16:27" x14ac:dyDescent="0.3">
      <c r="P16356"/>
      <c r="AA16356"/>
    </row>
    <row r="16357" spans="16:27" x14ac:dyDescent="0.3">
      <c r="P16357"/>
      <c r="AA16357"/>
    </row>
    <row r="16358" spans="16:27" x14ac:dyDescent="0.3">
      <c r="P16358"/>
      <c r="AA16358"/>
    </row>
    <row r="16359" spans="16:27" x14ac:dyDescent="0.3">
      <c r="P16359"/>
      <c r="AA16359"/>
    </row>
    <row r="16360" spans="16:27" x14ac:dyDescent="0.3">
      <c r="P16360"/>
      <c r="AA16360"/>
    </row>
    <row r="16361" spans="16:27" x14ac:dyDescent="0.3">
      <c r="P16361"/>
      <c r="AA16361"/>
    </row>
    <row r="16362" spans="16:27" x14ac:dyDescent="0.3">
      <c r="P16362"/>
      <c r="AA16362"/>
    </row>
    <row r="16363" spans="16:27" x14ac:dyDescent="0.3">
      <c r="P16363"/>
      <c r="AA16363"/>
    </row>
    <row r="16364" spans="16:27" x14ac:dyDescent="0.3">
      <c r="P16364"/>
      <c r="AA16364"/>
    </row>
    <row r="16365" spans="16:27" x14ac:dyDescent="0.3">
      <c r="P16365"/>
      <c r="AA16365"/>
    </row>
    <row r="16366" spans="16:27" x14ac:dyDescent="0.3">
      <c r="P16366"/>
      <c r="AA16366"/>
    </row>
    <row r="16367" spans="16:27" x14ac:dyDescent="0.3">
      <c r="P16367"/>
      <c r="AA16367"/>
    </row>
    <row r="16368" spans="16:27" x14ac:dyDescent="0.3">
      <c r="P16368"/>
      <c r="AA16368"/>
    </row>
    <row r="16369" spans="16:27" x14ac:dyDescent="0.3">
      <c r="P16369"/>
      <c r="AA16369"/>
    </row>
    <row r="16370" spans="16:27" x14ac:dyDescent="0.3">
      <c r="P16370"/>
      <c r="AA16370"/>
    </row>
    <row r="16371" spans="16:27" x14ac:dyDescent="0.3">
      <c r="P16371"/>
      <c r="AA16371"/>
    </row>
    <row r="16372" spans="16:27" x14ac:dyDescent="0.3">
      <c r="P16372"/>
      <c r="AA16372"/>
    </row>
    <row r="16373" spans="16:27" x14ac:dyDescent="0.3">
      <c r="P16373"/>
      <c r="AA16373"/>
    </row>
    <row r="16374" spans="16:27" x14ac:dyDescent="0.3">
      <c r="P16374"/>
      <c r="AA16374"/>
    </row>
    <row r="16375" spans="16:27" x14ac:dyDescent="0.3">
      <c r="P16375"/>
      <c r="AA16375"/>
    </row>
    <row r="16376" spans="16:27" x14ac:dyDescent="0.3">
      <c r="P16376"/>
      <c r="AA16376"/>
    </row>
    <row r="16377" spans="16:27" x14ac:dyDescent="0.3">
      <c r="P16377"/>
      <c r="AA16377"/>
    </row>
    <row r="16378" spans="16:27" x14ac:dyDescent="0.3">
      <c r="P16378"/>
      <c r="AA16378"/>
    </row>
    <row r="16379" spans="16:27" x14ac:dyDescent="0.3">
      <c r="P16379"/>
      <c r="AA16379"/>
    </row>
    <row r="16380" spans="16:27" x14ac:dyDescent="0.3">
      <c r="P16380"/>
      <c r="AA16380"/>
    </row>
    <row r="16381" spans="16:27" x14ac:dyDescent="0.3">
      <c r="P16381"/>
      <c r="AA16381"/>
    </row>
    <row r="16382" spans="16:27" x14ac:dyDescent="0.3">
      <c r="P16382"/>
      <c r="AA16382"/>
    </row>
    <row r="16383" spans="16:27" x14ac:dyDescent="0.3">
      <c r="P16383"/>
      <c r="AA16383"/>
    </row>
    <row r="16384" spans="16:27" x14ac:dyDescent="0.3">
      <c r="P16384"/>
      <c r="AA16384"/>
    </row>
    <row r="16385" spans="16:27" x14ac:dyDescent="0.3">
      <c r="P16385"/>
      <c r="AA16385"/>
    </row>
    <row r="16386" spans="16:27" x14ac:dyDescent="0.3">
      <c r="P16386"/>
      <c r="AA16386"/>
    </row>
    <row r="16387" spans="16:27" x14ac:dyDescent="0.3">
      <c r="P16387"/>
      <c r="AA16387"/>
    </row>
    <row r="16388" spans="16:27" x14ac:dyDescent="0.3">
      <c r="P16388"/>
      <c r="AA16388"/>
    </row>
    <row r="16389" spans="16:27" x14ac:dyDescent="0.3">
      <c r="P16389"/>
      <c r="AA16389"/>
    </row>
    <row r="16390" spans="16:27" x14ac:dyDescent="0.3">
      <c r="P16390"/>
      <c r="AA16390"/>
    </row>
    <row r="16391" spans="16:27" x14ac:dyDescent="0.3">
      <c r="P16391"/>
      <c r="AA16391"/>
    </row>
    <row r="16392" spans="16:27" x14ac:dyDescent="0.3">
      <c r="P16392"/>
      <c r="AA16392"/>
    </row>
    <row r="16393" spans="16:27" x14ac:dyDescent="0.3">
      <c r="P16393"/>
      <c r="AA16393"/>
    </row>
    <row r="16394" spans="16:27" x14ac:dyDescent="0.3">
      <c r="P16394"/>
      <c r="AA16394"/>
    </row>
    <row r="16395" spans="16:27" x14ac:dyDescent="0.3">
      <c r="P16395"/>
      <c r="AA16395"/>
    </row>
    <row r="16396" spans="16:27" x14ac:dyDescent="0.3">
      <c r="P16396"/>
      <c r="AA16396"/>
    </row>
    <row r="16397" spans="16:27" x14ac:dyDescent="0.3">
      <c r="P16397"/>
      <c r="AA16397"/>
    </row>
    <row r="16398" spans="16:27" x14ac:dyDescent="0.3">
      <c r="P16398"/>
      <c r="AA16398"/>
    </row>
    <row r="16399" spans="16:27" x14ac:dyDescent="0.3">
      <c r="P16399"/>
      <c r="AA16399"/>
    </row>
    <row r="16400" spans="16:27" x14ac:dyDescent="0.3">
      <c r="P16400"/>
      <c r="AA16400"/>
    </row>
    <row r="16401" spans="16:27" x14ac:dyDescent="0.3">
      <c r="P16401"/>
      <c r="AA16401"/>
    </row>
    <row r="16402" spans="16:27" x14ac:dyDescent="0.3">
      <c r="P16402"/>
      <c r="AA16402"/>
    </row>
    <row r="16403" spans="16:27" x14ac:dyDescent="0.3">
      <c r="P16403"/>
      <c r="AA16403"/>
    </row>
    <row r="16404" spans="16:27" x14ac:dyDescent="0.3">
      <c r="P16404"/>
      <c r="AA16404"/>
    </row>
    <row r="16405" spans="16:27" x14ac:dyDescent="0.3">
      <c r="P16405"/>
      <c r="AA16405"/>
    </row>
    <row r="16406" spans="16:27" x14ac:dyDescent="0.3">
      <c r="P16406"/>
      <c r="AA16406"/>
    </row>
    <row r="16407" spans="16:27" x14ac:dyDescent="0.3">
      <c r="P16407"/>
      <c r="AA16407"/>
    </row>
    <row r="16408" spans="16:27" x14ac:dyDescent="0.3">
      <c r="P16408"/>
      <c r="AA16408"/>
    </row>
    <row r="16409" spans="16:27" x14ac:dyDescent="0.3">
      <c r="P16409"/>
      <c r="AA16409"/>
    </row>
    <row r="16410" spans="16:27" x14ac:dyDescent="0.3">
      <c r="P16410"/>
      <c r="AA16410"/>
    </row>
    <row r="16411" spans="16:27" x14ac:dyDescent="0.3">
      <c r="P16411"/>
      <c r="AA16411"/>
    </row>
    <row r="16412" spans="16:27" x14ac:dyDescent="0.3">
      <c r="P16412"/>
      <c r="AA16412"/>
    </row>
    <row r="16413" spans="16:27" x14ac:dyDescent="0.3">
      <c r="P16413"/>
      <c r="AA16413"/>
    </row>
    <row r="16414" spans="16:27" x14ac:dyDescent="0.3">
      <c r="P16414"/>
      <c r="AA16414"/>
    </row>
    <row r="16415" spans="16:27" x14ac:dyDescent="0.3">
      <c r="P16415"/>
      <c r="AA16415"/>
    </row>
    <row r="16416" spans="16:27" x14ac:dyDescent="0.3">
      <c r="P16416"/>
      <c r="AA16416"/>
    </row>
    <row r="16417" spans="16:27" x14ac:dyDescent="0.3">
      <c r="P16417"/>
      <c r="AA16417"/>
    </row>
    <row r="16418" spans="16:27" x14ac:dyDescent="0.3">
      <c r="P16418"/>
      <c r="AA16418"/>
    </row>
    <row r="16419" spans="16:27" x14ac:dyDescent="0.3">
      <c r="P16419"/>
      <c r="AA16419"/>
    </row>
    <row r="16420" spans="16:27" x14ac:dyDescent="0.3">
      <c r="P16420"/>
      <c r="AA16420"/>
    </row>
    <row r="16421" spans="16:27" x14ac:dyDescent="0.3">
      <c r="P16421"/>
      <c r="AA16421"/>
    </row>
    <row r="16422" spans="16:27" x14ac:dyDescent="0.3">
      <c r="P16422"/>
      <c r="AA16422"/>
    </row>
    <row r="16423" spans="16:27" x14ac:dyDescent="0.3">
      <c r="P16423"/>
      <c r="AA16423"/>
    </row>
    <row r="16424" spans="16:27" x14ac:dyDescent="0.3">
      <c r="P16424"/>
      <c r="AA16424"/>
    </row>
    <row r="16425" spans="16:27" x14ac:dyDescent="0.3">
      <c r="P16425"/>
      <c r="AA16425"/>
    </row>
    <row r="16426" spans="16:27" x14ac:dyDescent="0.3">
      <c r="P16426"/>
      <c r="AA16426"/>
    </row>
    <row r="16427" spans="16:27" x14ac:dyDescent="0.3">
      <c r="P16427"/>
      <c r="AA16427"/>
    </row>
    <row r="16428" spans="16:27" x14ac:dyDescent="0.3">
      <c r="P16428"/>
      <c r="AA16428"/>
    </row>
    <row r="16429" spans="16:27" x14ac:dyDescent="0.3">
      <c r="P16429"/>
      <c r="AA16429"/>
    </row>
    <row r="16430" spans="16:27" x14ac:dyDescent="0.3">
      <c r="P16430"/>
      <c r="AA16430"/>
    </row>
    <row r="16431" spans="16:27" x14ac:dyDescent="0.3">
      <c r="P16431"/>
      <c r="AA16431"/>
    </row>
    <row r="16432" spans="16:27" x14ac:dyDescent="0.3">
      <c r="P16432"/>
      <c r="AA16432"/>
    </row>
    <row r="16433" spans="16:27" x14ac:dyDescent="0.3">
      <c r="P16433"/>
      <c r="AA16433"/>
    </row>
    <row r="16434" spans="16:27" x14ac:dyDescent="0.3">
      <c r="P16434"/>
      <c r="AA16434"/>
    </row>
    <row r="16435" spans="16:27" x14ac:dyDescent="0.3">
      <c r="P16435"/>
      <c r="AA16435"/>
    </row>
    <row r="16436" spans="16:27" x14ac:dyDescent="0.3">
      <c r="P16436"/>
      <c r="AA16436"/>
    </row>
    <row r="16437" spans="16:27" x14ac:dyDescent="0.3">
      <c r="P16437"/>
      <c r="AA16437"/>
    </row>
    <row r="16438" spans="16:27" x14ac:dyDescent="0.3">
      <c r="P16438"/>
      <c r="AA16438"/>
    </row>
    <row r="16439" spans="16:27" x14ac:dyDescent="0.3">
      <c r="P16439"/>
      <c r="AA16439"/>
    </row>
    <row r="16440" spans="16:27" x14ac:dyDescent="0.3">
      <c r="P16440"/>
      <c r="AA16440"/>
    </row>
    <row r="16441" spans="16:27" x14ac:dyDescent="0.3">
      <c r="P16441"/>
      <c r="AA16441"/>
    </row>
    <row r="16442" spans="16:27" x14ac:dyDescent="0.3">
      <c r="P16442"/>
      <c r="AA16442"/>
    </row>
    <row r="16443" spans="16:27" x14ac:dyDescent="0.3">
      <c r="P16443"/>
      <c r="AA16443"/>
    </row>
    <row r="16444" spans="16:27" x14ac:dyDescent="0.3">
      <c r="P16444"/>
      <c r="AA16444"/>
    </row>
    <row r="16445" spans="16:27" x14ac:dyDescent="0.3">
      <c r="P16445"/>
      <c r="AA16445"/>
    </row>
    <row r="16446" spans="16:27" x14ac:dyDescent="0.3">
      <c r="P16446"/>
      <c r="AA16446"/>
    </row>
    <row r="16447" spans="16:27" x14ac:dyDescent="0.3">
      <c r="P16447"/>
      <c r="AA16447"/>
    </row>
    <row r="16448" spans="16:27" x14ac:dyDescent="0.3">
      <c r="P16448"/>
      <c r="AA16448"/>
    </row>
    <row r="16449" spans="16:27" x14ac:dyDescent="0.3">
      <c r="P16449"/>
      <c r="AA16449"/>
    </row>
    <row r="16450" spans="16:27" x14ac:dyDescent="0.3">
      <c r="P16450"/>
      <c r="AA16450"/>
    </row>
    <row r="16451" spans="16:27" x14ac:dyDescent="0.3">
      <c r="P16451"/>
      <c r="AA16451"/>
    </row>
    <row r="16452" spans="16:27" x14ac:dyDescent="0.3">
      <c r="P16452"/>
      <c r="AA16452"/>
    </row>
    <row r="16453" spans="16:27" x14ac:dyDescent="0.3">
      <c r="P16453"/>
      <c r="AA16453"/>
    </row>
    <row r="16454" spans="16:27" x14ac:dyDescent="0.3">
      <c r="P16454"/>
      <c r="AA16454"/>
    </row>
    <row r="16455" spans="16:27" x14ac:dyDescent="0.3">
      <c r="P16455"/>
      <c r="AA16455"/>
    </row>
    <row r="16456" spans="16:27" x14ac:dyDescent="0.3">
      <c r="P16456"/>
      <c r="AA16456"/>
    </row>
    <row r="16457" spans="16:27" x14ac:dyDescent="0.3">
      <c r="P16457"/>
      <c r="AA16457"/>
    </row>
    <row r="16458" spans="16:27" x14ac:dyDescent="0.3">
      <c r="P16458"/>
      <c r="AA16458"/>
    </row>
    <row r="16459" spans="16:27" x14ac:dyDescent="0.3">
      <c r="P16459"/>
      <c r="AA16459"/>
    </row>
    <row r="16460" spans="16:27" x14ac:dyDescent="0.3">
      <c r="P16460"/>
      <c r="AA16460"/>
    </row>
    <row r="16461" spans="16:27" x14ac:dyDescent="0.3">
      <c r="P16461"/>
      <c r="AA16461"/>
    </row>
    <row r="16462" spans="16:27" x14ac:dyDescent="0.3">
      <c r="P16462"/>
      <c r="AA16462"/>
    </row>
    <row r="16463" spans="16:27" x14ac:dyDescent="0.3">
      <c r="P16463"/>
      <c r="AA16463"/>
    </row>
    <row r="16464" spans="16:27" x14ac:dyDescent="0.3">
      <c r="P16464"/>
      <c r="AA16464"/>
    </row>
    <row r="16465" spans="16:27" x14ac:dyDescent="0.3">
      <c r="P16465"/>
      <c r="AA16465"/>
    </row>
    <row r="16466" spans="16:27" x14ac:dyDescent="0.3">
      <c r="P16466"/>
      <c r="AA16466"/>
    </row>
    <row r="16467" spans="16:27" x14ac:dyDescent="0.3">
      <c r="P16467"/>
      <c r="AA16467"/>
    </row>
    <row r="16468" spans="16:27" x14ac:dyDescent="0.3">
      <c r="P16468"/>
      <c r="AA16468"/>
    </row>
    <row r="16469" spans="16:27" x14ac:dyDescent="0.3">
      <c r="P16469"/>
      <c r="AA16469"/>
    </row>
    <row r="16470" spans="16:27" x14ac:dyDescent="0.3">
      <c r="P16470"/>
      <c r="AA16470"/>
    </row>
    <row r="16471" spans="16:27" x14ac:dyDescent="0.3">
      <c r="P16471"/>
      <c r="AA16471"/>
    </row>
    <row r="16472" spans="16:27" x14ac:dyDescent="0.3">
      <c r="P16472"/>
      <c r="AA16472"/>
    </row>
    <row r="16473" spans="16:27" x14ac:dyDescent="0.3">
      <c r="P16473"/>
      <c r="AA16473"/>
    </row>
    <row r="16474" spans="16:27" x14ac:dyDescent="0.3">
      <c r="P16474"/>
      <c r="AA16474"/>
    </row>
    <row r="16475" spans="16:27" x14ac:dyDescent="0.3">
      <c r="P16475"/>
      <c r="AA16475"/>
    </row>
    <row r="16476" spans="16:27" x14ac:dyDescent="0.3">
      <c r="P16476"/>
      <c r="AA16476"/>
    </row>
    <row r="16477" spans="16:27" x14ac:dyDescent="0.3">
      <c r="P16477"/>
      <c r="AA16477"/>
    </row>
    <row r="16478" spans="16:27" x14ac:dyDescent="0.3">
      <c r="P16478"/>
      <c r="AA16478"/>
    </row>
    <row r="16479" spans="16:27" x14ac:dyDescent="0.3">
      <c r="P16479"/>
      <c r="AA16479"/>
    </row>
    <row r="16480" spans="16:27" x14ac:dyDescent="0.3">
      <c r="P16480"/>
      <c r="AA16480"/>
    </row>
    <row r="16481" spans="16:27" x14ac:dyDescent="0.3">
      <c r="P16481"/>
      <c r="AA16481"/>
    </row>
    <row r="16482" spans="16:27" x14ac:dyDescent="0.3">
      <c r="P16482"/>
      <c r="AA16482"/>
    </row>
    <row r="16483" spans="16:27" x14ac:dyDescent="0.3">
      <c r="P16483"/>
      <c r="AA16483"/>
    </row>
    <row r="16484" spans="16:27" x14ac:dyDescent="0.3">
      <c r="P16484"/>
      <c r="AA16484"/>
    </row>
    <row r="16485" spans="16:27" x14ac:dyDescent="0.3">
      <c r="P16485"/>
      <c r="AA16485"/>
    </row>
    <row r="16486" spans="16:27" x14ac:dyDescent="0.3">
      <c r="P16486"/>
      <c r="AA16486"/>
    </row>
    <row r="16487" spans="16:27" x14ac:dyDescent="0.3">
      <c r="P16487"/>
      <c r="AA16487"/>
    </row>
    <row r="16488" spans="16:27" x14ac:dyDescent="0.3">
      <c r="P16488"/>
      <c r="AA16488"/>
    </row>
    <row r="16489" spans="16:27" x14ac:dyDescent="0.3">
      <c r="P16489"/>
      <c r="AA16489"/>
    </row>
    <row r="16490" spans="16:27" x14ac:dyDescent="0.3">
      <c r="P16490"/>
      <c r="AA16490"/>
    </row>
    <row r="16491" spans="16:27" x14ac:dyDescent="0.3">
      <c r="P16491"/>
      <c r="AA16491"/>
    </row>
    <row r="16492" spans="16:27" x14ac:dyDescent="0.3">
      <c r="P16492"/>
      <c r="AA16492"/>
    </row>
    <row r="16493" spans="16:27" x14ac:dyDescent="0.3">
      <c r="P16493"/>
      <c r="AA16493"/>
    </row>
    <row r="16494" spans="16:27" x14ac:dyDescent="0.3">
      <c r="P16494"/>
      <c r="AA16494"/>
    </row>
    <row r="16495" spans="16:27" x14ac:dyDescent="0.3">
      <c r="P16495"/>
      <c r="AA16495"/>
    </row>
    <row r="16496" spans="16:27" x14ac:dyDescent="0.3">
      <c r="P16496"/>
      <c r="AA16496"/>
    </row>
    <row r="16497" spans="16:27" x14ac:dyDescent="0.3">
      <c r="P16497"/>
      <c r="AA16497"/>
    </row>
    <row r="16498" spans="16:27" x14ac:dyDescent="0.3">
      <c r="P16498"/>
      <c r="AA16498"/>
    </row>
    <row r="16499" spans="16:27" x14ac:dyDescent="0.3">
      <c r="P16499"/>
      <c r="AA16499"/>
    </row>
    <row r="16500" spans="16:27" x14ac:dyDescent="0.3">
      <c r="P16500"/>
      <c r="AA16500"/>
    </row>
    <row r="16501" spans="16:27" x14ac:dyDescent="0.3">
      <c r="P16501"/>
      <c r="AA16501"/>
    </row>
    <row r="16502" spans="16:27" x14ac:dyDescent="0.3">
      <c r="P16502"/>
      <c r="AA16502"/>
    </row>
    <row r="16503" spans="16:27" x14ac:dyDescent="0.3">
      <c r="P16503"/>
      <c r="AA16503"/>
    </row>
    <row r="16504" spans="16:27" x14ac:dyDescent="0.3">
      <c r="P16504"/>
      <c r="AA16504"/>
    </row>
    <row r="16505" spans="16:27" x14ac:dyDescent="0.3">
      <c r="P16505"/>
      <c r="AA16505"/>
    </row>
    <row r="16506" spans="16:27" x14ac:dyDescent="0.3">
      <c r="P16506"/>
      <c r="AA16506"/>
    </row>
    <row r="16507" spans="16:27" x14ac:dyDescent="0.3">
      <c r="P16507"/>
      <c r="AA16507"/>
    </row>
    <row r="16508" spans="16:27" x14ac:dyDescent="0.3">
      <c r="P16508"/>
      <c r="AA16508"/>
    </row>
    <row r="16509" spans="16:27" x14ac:dyDescent="0.3">
      <c r="P16509"/>
      <c r="AA16509"/>
    </row>
    <row r="16510" spans="16:27" x14ac:dyDescent="0.3">
      <c r="P16510"/>
      <c r="AA16510"/>
    </row>
    <row r="16511" spans="16:27" x14ac:dyDescent="0.3">
      <c r="P16511"/>
      <c r="AA16511"/>
    </row>
    <row r="16512" spans="16:27" x14ac:dyDescent="0.3">
      <c r="P16512"/>
      <c r="AA16512"/>
    </row>
    <row r="16513" spans="16:27" x14ac:dyDescent="0.3">
      <c r="P16513"/>
      <c r="AA16513"/>
    </row>
    <row r="16514" spans="16:27" x14ac:dyDescent="0.3">
      <c r="P16514"/>
      <c r="AA16514"/>
    </row>
    <row r="16515" spans="16:27" x14ac:dyDescent="0.3">
      <c r="P16515"/>
      <c r="AA16515"/>
    </row>
    <row r="16516" spans="16:27" x14ac:dyDescent="0.3">
      <c r="P16516"/>
      <c r="AA16516"/>
    </row>
    <row r="16517" spans="16:27" x14ac:dyDescent="0.3">
      <c r="P16517"/>
      <c r="AA16517"/>
    </row>
    <row r="16518" spans="16:27" x14ac:dyDescent="0.3">
      <c r="P16518"/>
      <c r="AA16518"/>
    </row>
    <row r="16519" spans="16:27" x14ac:dyDescent="0.3">
      <c r="P16519"/>
      <c r="AA16519"/>
    </row>
    <row r="16520" spans="16:27" x14ac:dyDescent="0.3">
      <c r="P16520"/>
      <c r="AA16520"/>
    </row>
    <row r="16521" spans="16:27" x14ac:dyDescent="0.3">
      <c r="P16521"/>
      <c r="AA16521"/>
    </row>
    <row r="16522" spans="16:27" x14ac:dyDescent="0.3">
      <c r="P16522"/>
      <c r="AA16522"/>
    </row>
    <row r="16523" spans="16:27" x14ac:dyDescent="0.3">
      <c r="P16523"/>
      <c r="AA16523"/>
    </row>
    <row r="16524" spans="16:27" x14ac:dyDescent="0.3">
      <c r="P16524"/>
      <c r="AA16524"/>
    </row>
    <row r="16525" spans="16:27" x14ac:dyDescent="0.3">
      <c r="P16525"/>
      <c r="AA16525"/>
    </row>
    <row r="16526" spans="16:27" x14ac:dyDescent="0.3">
      <c r="P16526"/>
      <c r="AA16526"/>
    </row>
    <row r="16527" spans="16:27" x14ac:dyDescent="0.3">
      <c r="P16527"/>
      <c r="AA16527"/>
    </row>
    <row r="16528" spans="16:27" x14ac:dyDescent="0.3">
      <c r="P16528"/>
      <c r="AA16528"/>
    </row>
    <row r="16529" spans="16:27" x14ac:dyDescent="0.3">
      <c r="P16529"/>
      <c r="AA16529"/>
    </row>
    <row r="16530" spans="16:27" x14ac:dyDescent="0.3">
      <c r="P16530"/>
      <c r="AA16530"/>
    </row>
    <row r="16531" spans="16:27" x14ac:dyDescent="0.3">
      <c r="P16531"/>
      <c r="AA16531"/>
    </row>
    <row r="16532" spans="16:27" x14ac:dyDescent="0.3">
      <c r="P16532"/>
      <c r="AA16532"/>
    </row>
    <row r="16533" spans="16:27" x14ac:dyDescent="0.3">
      <c r="P16533"/>
      <c r="AA16533"/>
    </row>
    <row r="16534" spans="16:27" x14ac:dyDescent="0.3">
      <c r="P16534"/>
      <c r="AA16534"/>
    </row>
    <row r="16535" spans="16:27" x14ac:dyDescent="0.3">
      <c r="P16535"/>
      <c r="AA16535"/>
    </row>
    <row r="16536" spans="16:27" x14ac:dyDescent="0.3">
      <c r="P16536"/>
      <c r="AA16536"/>
    </row>
    <row r="16537" spans="16:27" x14ac:dyDescent="0.3">
      <c r="P16537"/>
      <c r="AA16537"/>
    </row>
    <row r="16538" spans="16:27" x14ac:dyDescent="0.3">
      <c r="P16538"/>
      <c r="AA16538"/>
    </row>
    <row r="16539" spans="16:27" x14ac:dyDescent="0.3">
      <c r="P16539"/>
      <c r="AA16539"/>
    </row>
    <row r="16540" spans="16:27" x14ac:dyDescent="0.3">
      <c r="P16540"/>
      <c r="AA16540"/>
    </row>
    <row r="16541" spans="16:27" x14ac:dyDescent="0.3">
      <c r="P16541"/>
      <c r="AA16541"/>
    </row>
    <row r="16542" spans="16:27" x14ac:dyDescent="0.3">
      <c r="P16542"/>
      <c r="AA16542"/>
    </row>
    <row r="16543" spans="16:27" x14ac:dyDescent="0.3">
      <c r="P16543"/>
      <c r="AA16543"/>
    </row>
    <row r="16544" spans="16:27" x14ac:dyDescent="0.3">
      <c r="P16544"/>
      <c r="AA16544"/>
    </row>
    <row r="16545" spans="16:27" x14ac:dyDescent="0.3">
      <c r="P16545"/>
      <c r="AA16545"/>
    </row>
    <row r="16546" spans="16:27" x14ac:dyDescent="0.3">
      <c r="P16546"/>
      <c r="AA16546"/>
    </row>
    <row r="16547" spans="16:27" x14ac:dyDescent="0.3">
      <c r="P16547"/>
      <c r="AA16547"/>
    </row>
    <row r="16548" spans="16:27" x14ac:dyDescent="0.3">
      <c r="P16548"/>
      <c r="AA16548"/>
    </row>
    <row r="16549" spans="16:27" x14ac:dyDescent="0.3">
      <c r="P16549"/>
      <c r="AA16549"/>
    </row>
    <row r="16550" spans="16:27" x14ac:dyDescent="0.3">
      <c r="P16550"/>
      <c r="AA16550"/>
    </row>
    <row r="16551" spans="16:27" x14ac:dyDescent="0.3">
      <c r="P16551"/>
      <c r="AA16551"/>
    </row>
    <row r="16552" spans="16:27" x14ac:dyDescent="0.3">
      <c r="P16552"/>
      <c r="AA16552"/>
    </row>
    <row r="16553" spans="16:27" x14ac:dyDescent="0.3">
      <c r="P16553"/>
      <c r="AA16553"/>
    </row>
    <row r="16554" spans="16:27" x14ac:dyDescent="0.3">
      <c r="P16554"/>
      <c r="AA16554"/>
    </row>
    <row r="16555" spans="16:27" x14ac:dyDescent="0.3">
      <c r="P16555"/>
      <c r="AA16555"/>
    </row>
    <row r="16556" spans="16:27" x14ac:dyDescent="0.3">
      <c r="P16556"/>
      <c r="AA16556"/>
    </row>
    <row r="16557" spans="16:27" x14ac:dyDescent="0.3">
      <c r="P16557"/>
      <c r="AA16557"/>
    </row>
    <row r="16558" spans="16:27" x14ac:dyDescent="0.3">
      <c r="P16558"/>
      <c r="AA16558"/>
    </row>
    <row r="16559" spans="16:27" x14ac:dyDescent="0.3">
      <c r="P16559"/>
      <c r="AA16559"/>
    </row>
    <row r="16560" spans="16:27" x14ac:dyDescent="0.3">
      <c r="P16560"/>
      <c r="AA16560"/>
    </row>
    <row r="16561" spans="16:27" x14ac:dyDescent="0.3">
      <c r="P16561"/>
      <c r="AA16561"/>
    </row>
    <row r="16562" spans="16:27" x14ac:dyDescent="0.3">
      <c r="P16562"/>
      <c r="AA16562"/>
    </row>
    <row r="16563" spans="16:27" x14ac:dyDescent="0.3">
      <c r="P16563"/>
      <c r="AA16563"/>
    </row>
    <row r="16564" spans="16:27" x14ac:dyDescent="0.3">
      <c r="P16564"/>
      <c r="AA16564"/>
    </row>
    <row r="16565" spans="16:27" x14ac:dyDescent="0.3">
      <c r="P16565"/>
      <c r="AA16565"/>
    </row>
    <row r="16566" spans="16:27" x14ac:dyDescent="0.3">
      <c r="P16566"/>
      <c r="AA16566"/>
    </row>
    <row r="16567" spans="16:27" x14ac:dyDescent="0.3">
      <c r="P16567"/>
      <c r="AA16567"/>
    </row>
    <row r="16568" spans="16:27" x14ac:dyDescent="0.3">
      <c r="P16568"/>
      <c r="AA16568"/>
    </row>
    <row r="16569" spans="16:27" x14ac:dyDescent="0.3">
      <c r="P16569"/>
      <c r="AA16569"/>
    </row>
    <row r="16570" spans="16:27" x14ac:dyDescent="0.3">
      <c r="P16570"/>
      <c r="AA16570"/>
    </row>
    <row r="16571" spans="16:27" x14ac:dyDescent="0.3">
      <c r="P16571"/>
      <c r="AA16571"/>
    </row>
    <row r="16572" spans="16:27" x14ac:dyDescent="0.3">
      <c r="P16572"/>
      <c r="AA16572"/>
    </row>
    <row r="16573" spans="16:27" x14ac:dyDescent="0.3">
      <c r="P16573"/>
      <c r="AA16573"/>
    </row>
    <row r="16574" spans="16:27" x14ac:dyDescent="0.3">
      <c r="P16574"/>
      <c r="AA16574"/>
    </row>
    <row r="16575" spans="16:27" x14ac:dyDescent="0.3">
      <c r="P16575"/>
      <c r="AA16575"/>
    </row>
    <row r="16576" spans="16:27" x14ac:dyDescent="0.3">
      <c r="P16576"/>
      <c r="AA16576"/>
    </row>
    <row r="16577" spans="16:27" x14ac:dyDescent="0.3">
      <c r="P16577"/>
      <c r="AA16577"/>
    </row>
    <row r="16578" spans="16:27" x14ac:dyDescent="0.3">
      <c r="P16578"/>
      <c r="AA16578"/>
    </row>
    <row r="16579" spans="16:27" x14ac:dyDescent="0.3">
      <c r="P16579"/>
      <c r="AA16579"/>
    </row>
    <row r="16580" spans="16:27" x14ac:dyDescent="0.3">
      <c r="P16580"/>
      <c r="AA16580"/>
    </row>
    <row r="16581" spans="16:27" x14ac:dyDescent="0.3">
      <c r="P16581"/>
      <c r="AA16581"/>
    </row>
    <row r="16582" spans="16:27" x14ac:dyDescent="0.3">
      <c r="P16582"/>
      <c r="AA16582"/>
    </row>
    <row r="16583" spans="16:27" x14ac:dyDescent="0.3">
      <c r="P16583"/>
      <c r="AA16583"/>
    </row>
    <row r="16584" spans="16:27" x14ac:dyDescent="0.3">
      <c r="P16584"/>
      <c r="AA16584"/>
    </row>
    <row r="16585" spans="16:27" x14ac:dyDescent="0.3">
      <c r="P16585"/>
      <c r="AA16585"/>
    </row>
    <row r="16586" spans="16:27" x14ac:dyDescent="0.3">
      <c r="P16586"/>
      <c r="AA16586"/>
    </row>
    <row r="16587" spans="16:27" x14ac:dyDescent="0.3">
      <c r="P16587"/>
      <c r="AA16587"/>
    </row>
    <row r="16588" spans="16:27" x14ac:dyDescent="0.3">
      <c r="P16588"/>
      <c r="AA16588"/>
    </row>
    <row r="16589" spans="16:27" x14ac:dyDescent="0.3">
      <c r="P16589"/>
      <c r="AA16589"/>
    </row>
    <row r="16590" spans="16:27" x14ac:dyDescent="0.3">
      <c r="P16590"/>
      <c r="AA16590"/>
    </row>
    <row r="16591" spans="16:27" x14ac:dyDescent="0.3">
      <c r="P16591"/>
      <c r="AA16591"/>
    </row>
    <row r="16592" spans="16:27" x14ac:dyDescent="0.3">
      <c r="P16592"/>
      <c r="AA16592"/>
    </row>
    <row r="16593" spans="16:27" x14ac:dyDescent="0.3">
      <c r="P16593"/>
      <c r="AA16593"/>
    </row>
    <row r="16594" spans="16:27" x14ac:dyDescent="0.3">
      <c r="P16594"/>
      <c r="AA16594"/>
    </row>
    <row r="16595" spans="16:27" x14ac:dyDescent="0.3">
      <c r="P16595"/>
      <c r="AA16595"/>
    </row>
    <row r="16596" spans="16:27" x14ac:dyDescent="0.3">
      <c r="P16596"/>
      <c r="AA16596"/>
    </row>
    <row r="16597" spans="16:27" x14ac:dyDescent="0.3">
      <c r="P16597"/>
      <c r="AA16597"/>
    </row>
    <row r="16598" spans="16:27" x14ac:dyDescent="0.3">
      <c r="P16598"/>
      <c r="AA16598"/>
    </row>
    <row r="16599" spans="16:27" x14ac:dyDescent="0.3">
      <c r="P16599"/>
      <c r="AA16599"/>
    </row>
    <row r="16600" spans="16:27" x14ac:dyDescent="0.3">
      <c r="P16600"/>
      <c r="AA16600"/>
    </row>
    <row r="16601" spans="16:27" x14ac:dyDescent="0.3">
      <c r="P16601"/>
      <c r="AA16601"/>
    </row>
    <row r="16602" spans="16:27" x14ac:dyDescent="0.3">
      <c r="P16602"/>
      <c r="AA16602"/>
    </row>
    <row r="16603" spans="16:27" x14ac:dyDescent="0.3">
      <c r="P16603"/>
      <c r="AA16603"/>
    </row>
    <row r="16604" spans="16:27" x14ac:dyDescent="0.3">
      <c r="P16604"/>
      <c r="AA16604"/>
    </row>
    <row r="16605" spans="16:27" x14ac:dyDescent="0.3">
      <c r="P16605"/>
      <c r="AA16605"/>
    </row>
    <row r="16606" spans="16:27" x14ac:dyDescent="0.3">
      <c r="P16606"/>
      <c r="AA16606"/>
    </row>
    <row r="16607" spans="16:27" x14ac:dyDescent="0.3">
      <c r="P16607"/>
      <c r="AA16607"/>
    </row>
    <row r="16608" spans="16:27" x14ac:dyDescent="0.3">
      <c r="P16608"/>
      <c r="AA16608"/>
    </row>
    <row r="16609" spans="16:27" x14ac:dyDescent="0.3">
      <c r="P16609"/>
      <c r="AA16609"/>
    </row>
    <row r="16610" spans="16:27" x14ac:dyDescent="0.3">
      <c r="P16610"/>
      <c r="AA16610"/>
    </row>
    <row r="16611" spans="16:27" x14ac:dyDescent="0.3">
      <c r="P16611"/>
      <c r="AA16611"/>
    </row>
    <row r="16612" spans="16:27" x14ac:dyDescent="0.3">
      <c r="P16612"/>
      <c r="AA16612"/>
    </row>
    <row r="16613" spans="16:27" x14ac:dyDescent="0.3">
      <c r="P16613"/>
      <c r="AA16613"/>
    </row>
    <row r="16614" spans="16:27" x14ac:dyDescent="0.3">
      <c r="P16614"/>
      <c r="AA16614"/>
    </row>
    <row r="16615" spans="16:27" x14ac:dyDescent="0.3">
      <c r="P16615"/>
      <c r="AA16615"/>
    </row>
    <row r="16616" spans="16:27" x14ac:dyDescent="0.3">
      <c r="P16616"/>
      <c r="AA16616"/>
    </row>
    <row r="16617" spans="16:27" x14ac:dyDescent="0.3">
      <c r="P16617"/>
      <c r="AA16617"/>
    </row>
    <row r="16618" spans="16:27" x14ac:dyDescent="0.3">
      <c r="P16618"/>
      <c r="AA16618"/>
    </row>
    <row r="16619" spans="16:27" x14ac:dyDescent="0.3">
      <c r="P16619"/>
      <c r="AA16619"/>
    </row>
    <row r="16620" spans="16:27" x14ac:dyDescent="0.3">
      <c r="P16620"/>
      <c r="AA16620"/>
    </row>
    <row r="16621" spans="16:27" x14ac:dyDescent="0.3">
      <c r="P16621"/>
      <c r="AA16621"/>
    </row>
    <row r="16622" spans="16:27" x14ac:dyDescent="0.3">
      <c r="P16622"/>
      <c r="AA16622"/>
    </row>
    <row r="16623" spans="16:27" x14ac:dyDescent="0.3">
      <c r="P16623"/>
      <c r="AA16623"/>
    </row>
    <row r="16624" spans="16:27" x14ac:dyDescent="0.3">
      <c r="P16624"/>
      <c r="AA16624"/>
    </row>
    <row r="16625" spans="16:27" x14ac:dyDescent="0.3">
      <c r="P16625"/>
      <c r="AA16625"/>
    </row>
    <row r="16626" spans="16:27" x14ac:dyDescent="0.3">
      <c r="P16626"/>
      <c r="AA16626"/>
    </row>
    <row r="16627" spans="16:27" x14ac:dyDescent="0.3">
      <c r="P16627"/>
      <c r="AA16627"/>
    </row>
    <row r="16628" spans="16:27" x14ac:dyDescent="0.3">
      <c r="P16628"/>
      <c r="AA16628"/>
    </row>
    <row r="16629" spans="16:27" x14ac:dyDescent="0.3">
      <c r="P16629"/>
      <c r="AA16629"/>
    </row>
    <row r="16630" spans="16:27" x14ac:dyDescent="0.3">
      <c r="P16630"/>
      <c r="AA16630"/>
    </row>
    <row r="16631" spans="16:27" x14ac:dyDescent="0.3">
      <c r="P16631"/>
      <c r="AA16631"/>
    </row>
    <row r="16632" spans="16:27" x14ac:dyDescent="0.3">
      <c r="P16632"/>
      <c r="AA16632"/>
    </row>
    <row r="16633" spans="16:27" x14ac:dyDescent="0.3">
      <c r="P16633"/>
      <c r="AA16633"/>
    </row>
    <row r="16634" spans="16:27" x14ac:dyDescent="0.3">
      <c r="P16634"/>
      <c r="AA16634"/>
    </row>
    <row r="16635" spans="16:27" x14ac:dyDescent="0.3">
      <c r="P16635"/>
      <c r="AA16635"/>
    </row>
    <row r="16636" spans="16:27" x14ac:dyDescent="0.3">
      <c r="P16636"/>
      <c r="AA16636"/>
    </row>
    <row r="16637" spans="16:27" x14ac:dyDescent="0.3">
      <c r="P16637"/>
      <c r="AA16637"/>
    </row>
    <row r="16638" spans="16:27" x14ac:dyDescent="0.3">
      <c r="P16638"/>
      <c r="AA16638"/>
    </row>
    <row r="16639" spans="16:27" x14ac:dyDescent="0.3">
      <c r="P16639"/>
      <c r="AA16639"/>
    </row>
    <row r="16640" spans="16:27" x14ac:dyDescent="0.3">
      <c r="P16640"/>
      <c r="AA16640"/>
    </row>
    <row r="16641" spans="16:27" x14ac:dyDescent="0.3">
      <c r="P16641"/>
      <c r="AA16641"/>
    </row>
    <row r="16642" spans="16:27" x14ac:dyDescent="0.3">
      <c r="P16642"/>
      <c r="AA16642"/>
    </row>
    <row r="16643" spans="16:27" x14ac:dyDescent="0.3">
      <c r="P16643"/>
      <c r="AA16643"/>
    </row>
    <row r="16644" spans="16:27" x14ac:dyDescent="0.3">
      <c r="P16644"/>
      <c r="AA16644"/>
    </row>
    <row r="16645" spans="16:27" x14ac:dyDescent="0.3">
      <c r="P16645"/>
      <c r="AA16645"/>
    </row>
    <row r="16646" spans="16:27" x14ac:dyDescent="0.3">
      <c r="P16646"/>
      <c r="AA16646"/>
    </row>
    <row r="16647" spans="16:27" x14ac:dyDescent="0.3">
      <c r="P16647"/>
      <c r="AA16647"/>
    </row>
    <row r="16648" spans="16:27" x14ac:dyDescent="0.3">
      <c r="P16648"/>
      <c r="AA16648"/>
    </row>
    <row r="16649" spans="16:27" x14ac:dyDescent="0.3">
      <c r="P16649"/>
      <c r="AA16649"/>
    </row>
    <row r="16650" spans="16:27" x14ac:dyDescent="0.3">
      <c r="P16650"/>
      <c r="AA16650"/>
    </row>
    <row r="16651" spans="16:27" x14ac:dyDescent="0.3">
      <c r="P16651"/>
      <c r="AA16651"/>
    </row>
    <row r="16652" spans="16:27" x14ac:dyDescent="0.3">
      <c r="P16652"/>
      <c r="AA16652"/>
    </row>
    <row r="16653" spans="16:27" x14ac:dyDescent="0.3">
      <c r="P16653"/>
      <c r="AA16653"/>
    </row>
    <row r="16654" spans="16:27" x14ac:dyDescent="0.3">
      <c r="P16654"/>
      <c r="AA16654"/>
    </row>
    <row r="16655" spans="16:27" x14ac:dyDescent="0.3">
      <c r="P16655"/>
      <c r="AA16655"/>
    </row>
    <row r="16656" spans="16:27" x14ac:dyDescent="0.3">
      <c r="P16656"/>
      <c r="AA16656"/>
    </row>
    <row r="16657" spans="16:27" x14ac:dyDescent="0.3">
      <c r="P16657"/>
      <c r="AA16657"/>
    </row>
    <row r="16658" spans="16:27" x14ac:dyDescent="0.3">
      <c r="P16658"/>
      <c r="AA16658"/>
    </row>
    <row r="16659" spans="16:27" x14ac:dyDescent="0.3">
      <c r="P16659"/>
      <c r="AA16659"/>
    </row>
    <row r="16660" spans="16:27" x14ac:dyDescent="0.3">
      <c r="P16660"/>
      <c r="AA16660"/>
    </row>
    <row r="16661" spans="16:27" x14ac:dyDescent="0.3">
      <c r="P16661"/>
      <c r="AA16661"/>
    </row>
    <row r="16662" spans="16:27" x14ac:dyDescent="0.3">
      <c r="P16662"/>
      <c r="AA16662"/>
    </row>
    <row r="16663" spans="16:27" x14ac:dyDescent="0.3">
      <c r="P16663"/>
      <c r="AA16663"/>
    </row>
    <row r="16664" spans="16:27" x14ac:dyDescent="0.3">
      <c r="P16664"/>
      <c r="AA16664"/>
    </row>
    <row r="16665" spans="16:27" x14ac:dyDescent="0.3">
      <c r="P16665"/>
      <c r="AA16665"/>
    </row>
    <row r="16666" spans="16:27" x14ac:dyDescent="0.3">
      <c r="P16666"/>
      <c r="AA16666"/>
    </row>
    <row r="16667" spans="16:27" x14ac:dyDescent="0.3">
      <c r="P16667"/>
      <c r="AA16667"/>
    </row>
    <row r="16668" spans="16:27" x14ac:dyDescent="0.3">
      <c r="P16668"/>
      <c r="AA16668"/>
    </row>
    <row r="16669" spans="16:27" x14ac:dyDescent="0.3">
      <c r="P16669"/>
      <c r="AA16669"/>
    </row>
    <row r="16670" spans="16:27" x14ac:dyDescent="0.3">
      <c r="P16670"/>
      <c r="AA16670"/>
    </row>
    <row r="16671" spans="16:27" x14ac:dyDescent="0.3">
      <c r="P16671"/>
      <c r="AA16671"/>
    </row>
    <row r="16672" spans="16:27" x14ac:dyDescent="0.3">
      <c r="P16672"/>
      <c r="AA16672"/>
    </row>
    <row r="16673" spans="16:27" x14ac:dyDescent="0.3">
      <c r="P16673"/>
      <c r="AA16673"/>
    </row>
    <row r="16674" spans="16:27" x14ac:dyDescent="0.3">
      <c r="P16674"/>
      <c r="AA16674"/>
    </row>
    <row r="16675" spans="16:27" x14ac:dyDescent="0.3">
      <c r="P16675"/>
      <c r="AA16675"/>
    </row>
    <row r="16676" spans="16:27" x14ac:dyDescent="0.3">
      <c r="P16676"/>
      <c r="AA16676"/>
    </row>
    <row r="16677" spans="16:27" x14ac:dyDescent="0.3">
      <c r="P16677"/>
      <c r="AA16677"/>
    </row>
    <row r="16678" spans="16:27" x14ac:dyDescent="0.3">
      <c r="P16678"/>
      <c r="AA16678"/>
    </row>
    <row r="16679" spans="16:27" x14ac:dyDescent="0.3">
      <c r="P16679"/>
      <c r="AA16679"/>
    </row>
    <row r="16680" spans="16:27" x14ac:dyDescent="0.3">
      <c r="P16680"/>
      <c r="AA16680"/>
    </row>
    <row r="16681" spans="16:27" x14ac:dyDescent="0.3">
      <c r="P16681"/>
      <c r="AA16681"/>
    </row>
    <row r="16682" spans="16:27" x14ac:dyDescent="0.3">
      <c r="P16682"/>
      <c r="AA16682"/>
    </row>
    <row r="16683" spans="16:27" x14ac:dyDescent="0.3">
      <c r="P16683"/>
      <c r="AA16683"/>
    </row>
    <row r="16684" spans="16:27" x14ac:dyDescent="0.3">
      <c r="P16684"/>
      <c r="AA16684"/>
    </row>
    <row r="16685" spans="16:27" x14ac:dyDescent="0.3">
      <c r="P16685"/>
      <c r="AA16685"/>
    </row>
    <row r="16686" spans="16:27" x14ac:dyDescent="0.3">
      <c r="P16686"/>
      <c r="AA16686"/>
    </row>
    <row r="16687" spans="16:27" x14ac:dyDescent="0.3">
      <c r="P16687"/>
      <c r="AA16687"/>
    </row>
    <row r="16688" spans="16:27" x14ac:dyDescent="0.3">
      <c r="P16688"/>
      <c r="AA16688"/>
    </row>
    <row r="16689" spans="16:27" x14ac:dyDescent="0.3">
      <c r="P16689"/>
      <c r="AA16689"/>
    </row>
    <row r="16690" spans="16:27" x14ac:dyDescent="0.3">
      <c r="P16690"/>
      <c r="AA16690"/>
    </row>
    <row r="16691" spans="16:27" x14ac:dyDescent="0.3">
      <c r="P16691"/>
      <c r="AA16691"/>
    </row>
    <row r="16692" spans="16:27" x14ac:dyDescent="0.3">
      <c r="P16692"/>
      <c r="AA16692"/>
    </row>
    <row r="16693" spans="16:27" x14ac:dyDescent="0.3">
      <c r="P16693"/>
      <c r="AA16693"/>
    </row>
    <row r="16694" spans="16:27" x14ac:dyDescent="0.3">
      <c r="P16694"/>
      <c r="AA16694"/>
    </row>
    <row r="16695" spans="16:27" x14ac:dyDescent="0.3">
      <c r="P16695"/>
      <c r="AA16695"/>
    </row>
    <row r="16696" spans="16:27" x14ac:dyDescent="0.3">
      <c r="P16696"/>
      <c r="AA16696"/>
    </row>
    <row r="16697" spans="16:27" x14ac:dyDescent="0.3">
      <c r="P16697"/>
      <c r="AA16697"/>
    </row>
    <row r="16698" spans="16:27" x14ac:dyDescent="0.3">
      <c r="P16698"/>
      <c r="AA16698"/>
    </row>
    <row r="16699" spans="16:27" x14ac:dyDescent="0.3">
      <c r="P16699"/>
      <c r="AA16699"/>
    </row>
    <row r="16700" spans="16:27" x14ac:dyDescent="0.3">
      <c r="P16700"/>
      <c r="AA16700"/>
    </row>
    <row r="16701" spans="16:27" x14ac:dyDescent="0.3">
      <c r="P16701"/>
      <c r="AA16701"/>
    </row>
    <row r="16702" spans="16:27" x14ac:dyDescent="0.3">
      <c r="P16702"/>
      <c r="AA16702"/>
    </row>
    <row r="16703" spans="16:27" x14ac:dyDescent="0.3">
      <c r="P16703"/>
      <c r="AA16703"/>
    </row>
    <row r="16704" spans="16:27" x14ac:dyDescent="0.3">
      <c r="P16704"/>
      <c r="AA16704"/>
    </row>
    <row r="16705" spans="16:27" x14ac:dyDescent="0.3">
      <c r="P16705"/>
      <c r="AA16705"/>
    </row>
    <row r="16706" spans="16:27" x14ac:dyDescent="0.3">
      <c r="P16706"/>
      <c r="AA16706"/>
    </row>
    <row r="16707" spans="16:27" x14ac:dyDescent="0.3">
      <c r="P16707"/>
      <c r="AA16707"/>
    </row>
    <row r="16708" spans="16:27" x14ac:dyDescent="0.3">
      <c r="P16708"/>
      <c r="AA16708"/>
    </row>
    <row r="16709" spans="16:27" x14ac:dyDescent="0.3">
      <c r="P16709"/>
      <c r="AA16709"/>
    </row>
    <row r="16710" spans="16:27" x14ac:dyDescent="0.3">
      <c r="P16710"/>
      <c r="AA16710"/>
    </row>
    <row r="16711" spans="16:27" x14ac:dyDescent="0.3">
      <c r="P16711"/>
      <c r="AA16711"/>
    </row>
    <row r="16712" spans="16:27" x14ac:dyDescent="0.3">
      <c r="P16712"/>
      <c r="AA16712"/>
    </row>
    <row r="16713" spans="16:27" x14ac:dyDescent="0.3">
      <c r="P16713"/>
      <c r="AA16713"/>
    </row>
    <row r="16714" spans="16:27" x14ac:dyDescent="0.3">
      <c r="P16714"/>
      <c r="AA16714"/>
    </row>
    <row r="16715" spans="16:27" x14ac:dyDescent="0.3">
      <c r="P16715"/>
      <c r="AA16715"/>
    </row>
    <row r="16716" spans="16:27" x14ac:dyDescent="0.3">
      <c r="P16716"/>
      <c r="AA16716"/>
    </row>
    <row r="16717" spans="16:27" x14ac:dyDescent="0.3">
      <c r="P16717"/>
      <c r="AA16717"/>
    </row>
    <row r="16718" spans="16:27" x14ac:dyDescent="0.3">
      <c r="P16718"/>
      <c r="AA16718"/>
    </row>
    <row r="16719" spans="16:27" x14ac:dyDescent="0.3">
      <c r="P16719"/>
      <c r="AA16719"/>
    </row>
    <row r="16720" spans="16:27" x14ac:dyDescent="0.3">
      <c r="P16720"/>
      <c r="AA16720"/>
    </row>
    <row r="16721" spans="16:27" x14ac:dyDescent="0.3">
      <c r="P16721"/>
      <c r="AA16721"/>
    </row>
    <row r="16722" spans="16:27" x14ac:dyDescent="0.3">
      <c r="P16722"/>
      <c r="AA16722"/>
    </row>
    <row r="16723" spans="16:27" x14ac:dyDescent="0.3">
      <c r="P16723"/>
      <c r="AA16723"/>
    </row>
    <row r="16724" spans="16:27" x14ac:dyDescent="0.3">
      <c r="P16724"/>
      <c r="AA16724"/>
    </row>
    <row r="16725" spans="16:27" x14ac:dyDescent="0.3">
      <c r="P16725"/>
      <c r="AA16725"/>
    </row>
    <row r="16726" spans="16:27" x14ac:dyDescent="0.3">
      <c r="P16726"/>
      <c r="AA16726"/>
    </row>
    <row r="16727" spans="16:27" x14ac:dyDescent="0.3">
      <c r="P16727"/>
      <c r="AA16727"/>
    </row>
    <row r="16728" spans="16:27" x14ac:dyDescent="0.3">
      <c r="P16728"/>
      <c r="AA16728"/>
    </row>
    <row r="16729" spans="16:27" x14ac:dyDescent="0.3">
      <c r="P16729"/>
      <c r="AA16729"/>
    </row>
    <row r="16730" spans="16:27" x14ac:dyDescent="0.3">
      <c r="P16730"/>
      <c r="AA16730"/>
    </row>
    <row r="16731" spans="16:27" x14ac:dyDescent="0.3">
      <c r="P16731"/>
      <c r="AA16731"/>
    </row>
    <row r="16732" spans="16:27" x14ac:dyDescent="0.3">
      <c r="P16732"/>
      <c r="AA16732"/>
    </row>
    <row r="16733" spans="16:27" x14ac:dyDescent="0.3">
      <c r="P16733"/>
      <c r="AA16733"/>
    </row>
    <row r="16734" spans="16:27" x14ac:dyDescent="0.3">
      <c r="P16734"/>
      <c r="AA16734"/>
    </row>
    <row r="16735" spans="16:27" x14ac:dyDescent="0.3">
      <c r="P16735"/>
      <c r="AA16735"/>
    </row>
    <row r="16736" spans="16:27" x14ac:dyDescent="0.3">
      <c r="P16736"/>
      <c r="AA16736"/>
    </row>
    <row r="16737" spans="16:27" x14ac:dyDescent="0.3">
      <c r="P16737"/>
      <c r="AA16737"/>
    </row>
    <row r="16738" spans="16:27" x14ac:dyDescent="0.3">
      <c r="P16738"/>
      <c r="AA16738"/>
    </row>
    <row r="16739" spans="16:27" x14ac:dyDescent="0.3">
      <c r="P16739"/>
      <c r="AA16739"/>
    </row>
    <row r="16740" spans="16:27" x14ac:dyDescent="0.3">
      <c r="P16740"/>
      <c r="AA16740"/>
    </row>
    <row r="16741" spans="16:27" x14ac:dyDescent="0.3">
      <c r="P16741"/>
      <c r="AA16741"/>
    </row>
    <row r="16742" spans="16:27" x14ac:dyDescent="0.3">
      <c r="P16742"/>
      <c r="AA16742"/>
    </row>
    <row r="16743" spans="16:27" x14ac:dyDescent="0.3">
      <c r="P16743"/>
      <c r="AA16743"/>
    </row>
    <row r="16744" spans="16:27" x14ac:dyDescent="0.3">
      <c r="P16744"/>
      <c r="AA16744"/>
    </row>
    <row r="16745" spans="16:27" x14ac:dyDescent="0.3">
      <c r="P16745"/>
      <c r="AA16745"/>
    </row>
    <row r="16746" spans="16:27" x14ac:dyDescent="0.3">
      <c r="P16746"/>
      <c r="AA16746"/>
    </row>
    <row r="16747" spans="16:27" x14ac:dyDescent="0.3">
      <c r="P16747"/>
      <c r="AA16747"/>
    </row>
    <row r="16748" spans="16:27" x14ac:dyDescent="0.3">
      <c r="P16748"/>
      <c r="AA16748"/>
    </row>
    <row r="16749" spans="16:27" x14ac:dyDescent="0.3">
      <c r="P16749"/>
      <c r="AA16749"/>
    </row>
    <row r="16750" spans="16:27" x14ac:dyDescent="0.3">
      <c r="P16750"/>
      <c r="AA16750"/>
    </row>
    <row r="16751" spans="16:27" x14ac:dyDescent="0.3">
      <c r="P16751"/>
      <c r="AA16751"/>
    </row>
    <row r="16752" spans="16:27" x14ac:dyDescent="0.3">
      <c r="P16752"/>
      <c r="AA16752"/>
    </row>
    <row r="16753" spans="16:27" x14ac:dyDescent="0.3">
      <c r="P16753"/>
      <c r="AA16753"/>
    </row>
    <row r="16754" spans="16:27" x14ac:dyDescent="0.3">
      <c r="P16754"/>
      <c r="AA16754"/>
    </row>
    <row r="16755" spans="16:27" x14ac:dyDescent="0.3">
      <c r="P16755"/>
      <c r="AA16755"/>
    </row>
    <row r="16756" spans="16:27" x14ac:dyDescent="0.3">
      <c r="P16756"/>
      <c r="AA16756"/>
    </row>
    <row r="16757" spans="16:27" x14ac:dyDescent="0.3">
      <c r="P16757"/>
      <c r="AA16757"/>
    </row>
    <row r="16758" spans="16:27" x14ac:dyDescent="0.3">
      <c r="P16758"/>
      <c r="AA16758"/>
    </row>
    <row r="16759" spans="16:27" x14ac:dyDescent="0.3">
      <c r="P16759"/>
      <c r="AA16759"/>
    </row>
    <row r="16760" spans="16:27" x14ac:dyDescent="0.3">
      <c r="P16760"/>
      <c r="AA16760"/>
    </row>
    <row r="16761" spans="16:27" x14ac:dyDescent="0.3">
      <c r="P16761"/>
      <c r="AA16761"/>
    </row>
    <row r="16762" spans="16:27" x14ac:dyDescent="0.3">
      <c r="P16762"/>
      <c r="AA16762"/>
    </row>
    <row r="16763" spans="16:27" x14ac:dyDescent="0.3">
      <c r="P16763"/>
      <c r="AA16763"/>
    </row>
    <row r="16764" spans="16:27" x14ac:dyDescent="0.3">
      <c r="P16764"/>
      <c r="AA16764"/>
    </row>
    <row r="16765" spans="16:27" x14ac:dyDescent="0.3">
      <c r="P16765"/>
      <c r="AA16765"/>
    </row>
    <row r="16766" spans="16:27" x14ac:dyDescent="0.3">
      <c r="P16766"/>
      <c r="AA16766"/>
    </row>
    <row r="16767" spans="16:27" x14ac:dyDescent="0.3">
      <c r="P16767"/>
      <c r="AA16767"/>
    </row>
    <row r="16768" spans="16:27" x14ac:dyDescent="0.3">
      <c r="P16768"/>
      <c r="AA16768"/>
    </row>
    <row r="16769" spans="16:27" x14ac:dyDescent="0.3">
      <c r="P16769"/>
      <c r="AA16769"/>
    </row>
    <row r="16770" spans="16:27" x14ac:dyDescent="0.3">
      <c r="P16770"/>
      <c r="AA16770"/>
    </row>
    <row r="16771" spans="16:27" x14ac:dyDescent="0.3">
      <c r="P16771"/>
      <c r="AA16771"/>
    </row>
    <row r="16772" spans="16:27" x14ac:dyDescent="0.3">
      <c r="P16772"/>
      <c r="AA16772"/>
    </row>
    <row r="16773" spans="16:27" x14ac:dyDescent="0.3">
      <c r="P16773"/>
      <c r="AA16773"/>
    </row>
    <row r="16774" spans="16:27" x14ac:dyDescent="0.3">
      <c r="P16774"/>
      <c r="AA16774"/>
    </row>
    <row r="16775" spans="16:27" x14ac:dyDescent="0.3">
      <c r="P16775"/>
      <c r="AA16775"/>
    </row>
    <row r="16776" spans="16:27" x14ac:dyDescent="0.3">
      <c r="P16776"/>
      <c r="AA16776"/>
    </row>
    <row r="16777" spans="16:27" x14ac:dyDescent="0.3">
      <c r="P16777"/>
      <c r="AA16777"/>
    </row>
    <row r="16778" spans="16:27" x14ac:dyDescent="0.3">
      <c r="P16778"/>
      <c r="AA16778"/>
    </row>
    <row r="16779" spans="16:27" x14ac:dyDescent="0.3">
      <c r="P16779"/>
      <c r="AA16779"/>
    </row>
    <row r="16780" spans="16:27" x14ac:dyDescent="0.3">
      <c r="P16780"/>
      <c r="AA16780"/>
    </row>
    <row r="16781" spans="16:27" x14ac:dyDescent="0.3">
      <c r="P16781"/>
      <c r="AA16781"/>
    </row>
    <row r="16782" spans="16:27" x14ac:dyDescent="0.3">
      <c r="P16782"/>
      <c r="AA16782"/>
    </row>
    <row r="16783" spans="16:27" x14ac:dyDescent="0.3">
      <c r="P16783"/>
      <c r="AA16783"/>
    </row>
    <row r="16784" spans="16:27" x14ac:dyDescent="0.3">
      <c r="P16784"/>
      <c r="AA16784"/>
    </row>
    <row r="16785" spans="16:27" x14ac:dyDescent="0.3">
      <c r="P16785"/>
      <c r="AA16785"/>
    </row>
    <row r="16786" spans="16:27" x14ac:dyDescent="0.3">
      <c r="P16786"/>
      <c r="AA16786"/>
    </row>
    <row r="16787" spans="16:27" x14ac:dyDescent="0.3">
      <c r="P16787"/>
      <c r="AA16787"/>
    </row>
    <row r="16788" spans="16:27" x14ac:dyDescent="0.3">
      <c r="P16788"/>
      <c r="AA16788"/>
    </row>
    <row r="16789" spans="16:27" x14ac:dyDescent="0.3">
      <c r="P16789"/>
      <c r="AA16789"/>
    </row>
    <row r="16790" spans="16:27" x14ac:dyDescent="0.3">
      <c r="P16790"/>
      <c r="AA16790"/>
    </row>
    <row r="16791" spans="16:27" x14ac:dyDescent="0.3">
      <c r="P16791"/>
      <c r="AA16791"/>
    </row>
    <row r="16792" spans="16:27" x14ac:dyDescent="0.3">
      <c r="P16792"/>
      <c r="AA16792"/>
    </row>
    <row r="16793" spans="16:27" x14ac:dyDescent="0.3">
      <c r="P16793"/>
      <c r="AA16793"/>
    </row>
    <row r="16794" spans="16:27" x14ac:dyDescent="0.3">
      <c r="P16794"/>
      <c r="AA16794"/>
    </row>
    <row r="16795" spans="16:27" x14ac:dyDescent="0.3">
      <c r="P16795"/>
      <c r="AA16795"/>
    </row>
    <row r="16796" spans="16:27" x14ac:dyDescent="0.3">
      <c r="P16796"/>
      <c r="AA16796"/>
    </row>
    <row r="16797" spans="16:27" x14ac:dyDescent="0.3">
      <c r="P16797"/>
      <c r="AA16797"/>
    </row>
    <row r="16798" spans="16:27" x14ac:dyDescent="0.3">
      <c r="P16798"/>
      <c r="AA16798"/>
    </row>
    <row r="16799" spans="16:27" x14ac:dyDescent="0.3">
      <c r="P16799"/>
      <c r="AA16799"/>
    </row>
    <row r="16800" spans="16:27" x14ac:dyDescent="0.3">
      <c r="P16800"/>
      <c r="AA16800"/>
    </row>
    <row r="16801" spans="16:27" x14ac:dyDescent="0.3">
      <c r="P16801"/>
      <c r="AA16801"/>
    </row>
    <row r="16802" spans="16:27" x14ac:dyDescent="0.3">
      <c r="P16802"/>
      <c r="AA16802"/>
    </row>
    <row r="16803" spans="16:27" x14ac:dyDescent="0.3">
      <c r="P16803"/>
      <c r="AA16803"/>
    </row>
    <row r="16804" spans="16:27" x14ac:dyDescent="0.3">
      <c r="P16804"/>
      <c r="AA16804"/>
    </row>
    <row r="16805" spans="16:27" x14ac:dyDescent="0.3">
      <c r="P16805"/>
      <c r="AA16805"/>
    </row>
    <row r="16806" spans="16:27" x14ac:dyDescent="0.3">
      <c r="P16806"/>
      <c r="AA16806"/>
    </row>
    <row r="16807" spans="16:27" x14ac:dyDescent="0.3">
      <c r="P16807"/>
      <c r="AA16807"/>
    </row>
    <row r="16808" spans="16:27" x14ac:dyDescent="0.3">
      <c r="P16808"/>
      <c r="AA16808"/>
    </row>
    <row r="16809" spans="16:27" x14ac:dyDescent="0.3">
      <c r="P16809"/>
      <c r="AA16809"/>
    </row>
    <row r="16810" spans="16:27" x14ac:dyDescent="0.3">
      <c r="P16810"/>
      <c r="AA16810"/>
    </row>
    <row r="16811" spans="16:27" x14ac:dyDescent="0.3">
      <c r="P16811"/>
      <c r="AA16811"/>
    </row>
    <row r="16812" spans="16:27" x14ac:dyDescent="0.3">
      <c r="P16812"/>
      <c r="AA16812"/>
    </row>
    <row r="16813" spans="16:27" x14ac:dyDescent="0.3">
      <c r="P16813"/>
      <c r="AA16813"/>
    </row>
    <row r="16814" spans="16:27" x14ac:dyDescent="0.3">
      <c r="P16814"/>
      <c r="AA16814"/>
    </row>
    <row r="16815" spans="16:27" x14ac:dyDescent="0.3">
      <c r="P16815"/>
      <c r="AA16815"/>
    </row>
    <row r="16816" spans="16:27" x14ac:dyDescent="0.3">
      <c r="P16816"/>
      <c r="AA16816"/>
    </row>
    <row r="16817" spans="16:27" x14ac:dyDescent="0.3">
      <c r="P16817"/>
      <c r="AA16817"/>
    </row>
    <row r="16818" spans="16:27" x14ac:dyDescent="0.3">
      <c r="P16818"/>
      <c r="AA16818"/>
    </row>
    <row r="16819" spans="16:27" x14ac:dyDescent="0.3">
      <c r="P16819"/>
      <c r="AA16819"/>
    </row>
    <row r="16820" spans="16:27" x14ac:dyDescent="0.3">
      <c r="P16820"/>
      <c r="AA16820"/>
    </row>
    <row r="16821" spans="16:27" x14ac:dyDescent="0.3">
      <c r="P16821"/>
      <c r="AA16821"/>
    </row>
    <row r="16822" spans="16:27" x14ac:dyDescent="0.3">
      <c r="P16822"/>
      <c r="AA16822"/>
    </row>
    <row r="16823" spans="16:27" x14ac:dyDescent="0.3">
      <c r="P16823"/>
      <c r="AA16823"/>
    </row>
    <row r="16824" spans="16:27" x14ac:dyDescent="0.3">
      <c r="P16824"/>
      <c r="AA16824"/>
    </row>
    <row r="16825" spans="16:27" x14ac:dyDescent="0.3">
      <c r="P16825"/>
      <c r="AA16825"/>
    </row>
    <row r="16826" spans="16:27" x14ac:dyDescent="0.3">
      <c r="P16826"/>
      <c r="AA16826"/>
    </row>
    <row r="16827" spans="16:27" x14ac:dyDescent="0.3">
      <c r="P16827"/>
      <c r="AA16827"/>
    </row>
    <row r="16828" spans="16:27" x14ac:dyDescent="0.3">
      <c r="P16828"/>
      <c r="AA16828"/>
    </row>
    <row r="16829" spans="16:27" x14ac:dyDescent="0.3">
      <c r="P16829"/>
      <c r="AA16829"/>
    </row>
    <row r="16830" spans="16:27" x14ac:dyDescent="0.3">
      <c r="P16830"/>
      <c r="AA16830"/>
    </row>
    <row r="16831" spans="16:27" x14ac:dyDescent="0.3">
      <c r="P16831"/>
      <c r="AA16831"/>
    </row>
    <row r="16832" spans="16:27" x14ac:dyDescent="0.3">
      <c r="P16832"/>
      <c r="AA16832"/>
    </row>
    <row r="16833" spans="16:27" x14ac:dyDescent="0.3">
      <c r="P16833"/>
      <c r="AA16833"/>
    </row>
    <row r="16834" spans="16:27" x14ac:dyDescent="0.3">
      <c r="P16834"/>
      <c r="AA16834"/>
    </row>
    <row r="16835" spans="16:27" x14ac:dyDescent="0.3">
      <c r="P16835"/>
      <c r="AA16835"/>
    </row>
    <row r="16836" spans="16:27" x14ac:dyDescent="0.3">
      <c r="P16836"/>
      <c r="AA16836"/>
    </row>
    <row r="16837" spans="16:27" x14ac:dyDescent="0.3">
      <c r="P16837"/>
      <c r="AA16837"/>
    </row>
    <row r="16838" spans="16:27" x14ac:dyDescent="0.3">
      <c r="P16838"/>
      <c r="AA16838"/>
    </row>
    <row r="16839" spans="16:27" x14ac:dyDescent="0.3">
      <c r="P16839"/>
      <c r="AA16839"/>
    </row>
    <row r="16840" spans="16:27" x14ac:dyDescent="0.3">
      <c r="P16840"/>
      <c r="AA16840"/>
    </row>
    <row r="16841" spans="16:27" x14ac:dyDescent="0.3">
      <c r="P16841"/>
      <c r="AA16841"/>
    </row>
    <row r="16842" spans="16:27" x14ac:dyDescent="0.3">
      <c r="P16842"/>
      <c r="AA16842"/>
    </row>
    <row r="16843" spans="16:27" x14ac:dyDescent="0.3">
      <c r="P16843"/>
      <c r="AA16843"/>
    </row>
    <row r="16844" spans="16:27" x14ac:dyDescent="0.3">
      <c r="P16844"/>
      <c r="AA16844"/>
    </row>
    <row r="16845" spans="16:27" x14ac:dyDescent="0.3">
      <c r="P16845"/>
      <c r="AA16845"/>
    </row>
    <row r="16846" spans="16:27" x14ac:dyDescent="0.3">
      <c r="P16846"/>
      <c r="AA16846"/>
    </row>
    <row r="16847" spans="16:27" x14ac:dyDescent="0.3">
      <c r="P16847"/>
      <c r="AA16847"/>
    </row>
    <row r="16848" spans="16:27" x14ac:dyDescent="0.3">
      <c r="P16848"/>
      <c r="AA16848"/>
    </row>
    <row r="16849" spans="16:27" x14ac:dyDescent="0.3">
      <c r="P16849"/>
      <c r="AA16849"/>
    </row>
    <row r="16850" spans="16:27" x14ac:dyDescent="0.3">
      <c r="P16850"/>
      <c r="AA16850"/>
    </row>
    <row r="16851" spans="16:27" x14ac:dyDescent="0.3">
      <c r="P16851"/>
      <c r="AA16851"/>
    </row>
    <row r="16852" spans="16:27" x14ac:dyDescent="0.3">
      <c r="P16852"/>
      <c r="AA16852"/>
    </row>
    <row r="16853" spans="16:27" x14ac:dyDescent="0.3">
      <c r="P16853"/>
      <c r="AA16853"/>
    </row>
    <row r="16854" spans="16:27" x14ac:dyDescent="0.3">
      <c r="P16854"/>
      <c r="AA16854"/>
    </row>
    <row r="16855" spans="16:27" x14ac:dyDescent="0.3">
      <c r="P16855"/>
      <c r="AA16855"/>
    </row>
    <row r="16856" spans="16:27" x14ac:dyDescent="0.3">
      <c r="P16856"/>
      <c r="AA16856"/>
    </row>
    <row r="16857" spans="16:27" x14ac:dyDescent="0.3">
      <c r="P16857"/>
      <c r="AA16857"/>
    </row>
    <row r="16858" spans="16:27" x14ac:dyDescent="0.3">
      <c r="P16858"/>
      <c r="AA16858"/>
    </row>
    <row r="16859" spans="16:27" x14ac:dyDescent="0.3">
      <c r="P16859"/>
      <c r="AA16859"/>
    </row>
    <row r="16860" spans="16:27" x14ac:dyDescent="0.3">
      <c r="P16860"/>
      <c r="AA16860"/>
    </row>
    <row r="16861" spans="16:27" x14ac:dyDescent="0.3">
      <c r="P16861"/>
      <c r="AA16861"/>
    </row>
    <row r="16862" spans="16:27" x14ac:dyDescent="0.3">
      <c r="P16862"/>
      <c r="AA16862"/>
    </row>
    <row r="16863" spans="16:27" x14ac:dyDescent="0.3">
      <c r="P16863"/>
      <c r="AA16863"/>
    </row>
    <row r="16864" spans="16:27" x14ac:dyDescent="0.3">
      <c r="P16864"/>
      <c r="AA16864"/>
    </row>
    <row r="16865" spans="16:27" x14ac:dyDescent="0.3">
      <c r="P16865"/>
      <c r="AA16865"/>
    </row>
    <row r="16866" spans="16:27" x14ac:dyDescent="0.3">
      <c r="P16866"/>
      <c r="AA16866"/>
    </row>
    <row r="16867" spans="16:27" x14ac:dyDescent="0.3">
      <c r="P16867"/>
      <c r="AA16867"/>
    </row>
    <row r="16868" spans="16:27" x14ac:dyDescent="0.3">
      <c r="P16868"/>
      <c r="AA16868"/>
    </row>
    <row r="16869" spans="16:27" x14ac:dyDescent="0.3">
      <c r="P16869"/>
      <c r="AA16869"/>
    </row>
    <row r="16870" spans="16:27" x14ac:dyDescent="0.3">
      <c r="P16870"/>
      <c r="AA16870"/>
    </row>
    <row r="16871" spans="16:27" x14ac:dyDescent="0.3">
      <c r="P16871"/>
      <c r="AA16871"/>
    </row>
    <row r="16872" spans="16:27" x14ac:dyDescent="0.3">
      <c r="P16872"/>
      <c r="AA16872"/>
    </row>
    <row r="16873" spans="16:27" x14ac:dyDescent="0.3">
      <c r="P16873"/>
      <c r="AA16873"/>
    </row>
    <row r="16874" spans="16:27" x14ac:dyDescent="0.3">
      <c r="P16874"/>
      <c r="AA16874"/>
    </row>
    <row r="16875" spans="16:27" x14ac:dyDescent="0.3">
      <c r="P16875"/>
      <c r="AA16875"/>
    </row>
    <row r="16876" spans="16:27" x14ac:dyDescent="0.3">
      <c r="P16876"/>
      <c r="AA16876"/>
    </row>
    <row r="16877" spans="16:27" x14ac:dyDescent="0.3">
      <c r="P16877"/>
      <c r="AA16877"/>
    </row>
    <row r="16878" spans="16:27" x14ac:dyDescent="0.3">
      <c r="P16878"/>
      <c r="AA16878"/>
    </row>
    <row r="16879" spans="16:27" x14ac:dyDescent="0.3">
      <c r="P16879"/>
      <c r="AA16879"/>
    </row>
    <row r="16880" spans="16:27" x14ac:dyDescent="0.3">
      <c r="P16880"/>
      <c r="AA16880"/>
    </row>
    <row r="16881" spans="16:27" x14ac:dyDescent="0.3">
      <c r="P16881"/>
      <c r="AA16881"/>
    </row>
    <row r="16882" spans="16:27" x14ac:dyDescent="0.3">
      <c r="P16882"/>
      <c r="AA16882"/>
    </row>
    <row r="16883" spans="16:27" x14ac:dyDescent="0.3">
      <c r="P16883"/>
      <c r="AA16883"/>
    </row>
    <row r="16884" spans="16:27" x14ac:dyDescent="0.3">
      <c r="P16884"/>
      <c r="AA16884"/>
    </row>
    <row r="16885" spans="16:27" x14ac:dyDescent="0.3">
      <c r="P16885"/>
      <c r="AA16885"/>
    </row>
    <row r="16886" spans="16:27" x14ac:dyDescent="0.3">
      <c r="P16886"/>
      <c r="AA16886"/>
    </row>
    <row r="16887" spans="16:27" x14ac:dyDescent="0.3">
      <c r="P16887"/>
      <c r="AA16887"/>
    </row>
    <row r="16888" spans="16:27" x14ac:dyDescent="0.3">
      <c r="P16888"/>
      <c r="AA16888"/>
    </row>
    <row r="16889" spans="16:27" x14ac:dyDescent="0.3">
      <c r="P16889"/>
      <c r="AA16889"/>
    </row>
    <row r="16890" spans="16:27" x14ac:dyDescent="0.3">
      <c r="P16890"/>
      <c r="AA16890"/>
    </row>
    <row r="16891" spans="16:27" x14ac:dyDescent="0.3">
      <c r="P16891"/>
      <c r="AA16891"/>
    </row>
    <row r="16892" spans="16:27" x14ac:dyDescent="0.3">
      <c r="P16892"/>
      <c r="AA16892"/>
    </row>
    <row r="16893" spans="16:27" x14ac:dyDescent="0.3">
      <c r="P16893"/>
      <c r="AA16893"/>
    </row>
    <row r="16894" spans="16:27" x14ac:dyDescent="0.3">
      <c r="P16894"/>
      <c r="AA16894"/>
    </row>
    <row r="16895" spans="16:27" x14ac:dyDescent="0.3">
      <c r="P16895"/>
      <c r="AA16895"/>
    </row>
    <row r="16896" spans="16:27" x14ac:dyDescent="0.3">
      <c r="P16896"/>
      <c r="AA16896"/>
    </row>
    <row r="16897" spans="16:27" x14ac:dyDescent="0.3">
      <c r="P16897"/>
      <c r="AA16897"/>
    </row>
    <row r="16898" spans="16:27" x14ac:dyDescent="0.3">
      <c r="P16898"/>
      <c r="AA16898"/>
    </row>
    <row r="16899" spans="16:27" x14ac:dyDescent="0.3">
      <c r="P16899"/>
      <c r="AA16899"/>
    </row>
    <row r="16900" spans="16:27" x14ac:dyDescent="0.3">
      <c r="P16900"/>
      <c r="AA16900"/>
    </row>
    <row r="16901" spans="16:27" x14ac:dyDescent="0.3">
      <c r="P16901"/>
      <c r="AA16901"/>
    </row>
    <row r="16902" spans="16:27" x14ac:dyDescent="0.3">
      <c r="P16902"/>
      <c r="AA16902"/>
    </row>
    <row r="16903" spans="16:27" x14ac:dyDescent="0.3">
      <c r="P16903"/>
      <c r="AA16903"/>
    </row>
    <row r="16904" spans="16:27" x14ac:dyDescent="0.3">
      <c r="P16904"/>
      <c r="AA16904"/>
    </row>
    <row r="16905" spans="16:27" x14ac:dyDescent="0.3">
      <c r="P16905"/>
      <c r="AA16905"/>
    </row>
    <row r="16906" spans="16:27" x14ac:dyDescent="0.3">
      <c r="P16906"/>
      <c r="AA16906"/>
    </row>
    <row r="16907" spans="16:27" x14ac:dyDescent="0.3">
      <c r="P16907"/>
      <c r="AA16907"/>
    </row>
    <row r="16908" spans="16:27" x14ac:dyDescent="0.3">
      <c r="P16908"/>
      <c r="AA16908"/>
    </row>
    <row r="16909" spans="16:27" x14ac:dyDescent="0.3">
      <c r="P16909"/>
      <c r="AA16909"/>
    </row>
    <row r="16910" spans="16:27" x14ac:dyDescent="0.3">
      <c r="P16910"/>
      <c r="AA16910"/>
    </row>
    <row r="16911" spans="16:27" x14ac:dyDescent="0.3">
      <c r="P16911"/>
      <c r="AA16911"/>
    </row>
    <row r="16912" spans="16:27" x14ac:dyDescent="0.3">
      <c r="P16912"/>
      <c r="AA16912"/>
    </row>
    <row r="16913" spans="16:27" x14ac:dyDescent="0.3">
      <c r="P16913"/>
      <c r="AA16913"/>
    </row>
    <row r="16914" spans="16:27" x14ac:dyDescent="0.3">
      <c r="P16914"/>
      <c r="AA16914"/>
    </row>
    <row r="16915" spans="16:27" x14ac:dyDescent="0.3">
      <c r="P16915"/>
      <c r="AA16915"/>
    </row>
    <row r="16916" spans="16:27" x14ac:dyDescent="0.3">
      <c r="P16916"/>
      <c r="AA16916"/>
    </row>
    <row r="16917" spans="16:27" x14ac:dyDescent="0.3">
      <c r="P16917"/>
      <c r="AA16917"/>
    </row>
    <row r="16918" spans="16:27" x14ac:dyDescent="0.3">
      <c r="P16918"/>
      <c r="AA16918"/>
    </row>
    <row r="16919" spans="16:27" x14ac:dyDescent="0.3">
      <c r="P16919"/>
      <c r="AA16919"/>
    </row>
    <row r="16920" spans="16:27" x14ac:dyDescent="0.3">
      <c r="P16920"/>
      <c r="AA16920"/>
    </row>
    <row r="16921" spans="16:27" x14ac:dyDescent="0.3">
      <c r="P16921"/>
      <c r="AA16921"/>
    </row>
    <row r="16922" spans="16:27" x14ac:dyDescent="0.3">
      <c r="P16922"/>
      <c r="AA16922"/>
    </row>
    <row r="16923" spans="16:27" x14ac:dyDescent="0.3">
      <c r="P16923"/>
      <c r="AA16923"/>
    </row>
    <row r="16924" spans="16:27" x14ac:dyDescent="0.3">
      <c r="P16924"/>
      <c r="AA16924"/>
    </row>
    <row r="16925" spans="16:27" x14ac:dyDescent="0.3">
      <c r="P16925"/>
      <c r="AA16925"/>
    </row>
    <row r="16926" spans="16:27" x14ac:dyDescent="0.3">
      <c r="P16926"/>
      <c r="AA16926"/>
    </row>
    <row r="16927" spans="16:27" x14ac:dyDescent="0.3">
      <c r="P16927"/>
      <c r="AA16927"/>
    </row>
    <row r="16928" spans="16:27" x14ac:dyDescent="0.3">
      <c r="P16928"/>
      <c r="AA16928"/>
    </row>
    <row r="16929" spans="16:27" x14ac:dyDescent="0.3">
      <c r="P16929"/>
      <c r="AA16929"/>
    </row>
    <row r="16930" spans="16:27" x14ac:dyDescent="0.3">
      <c r="P16930"/>
      <c r="AA16930"/>
    </row>
    <row r="16931" spans="16:27" x14ac:dyDescent="0.3">
      <c r="P16931"/>
      <c r="AA16931"/>
    </row>
    <row r="16932" spans="16:27" x14ac:dyDescent="0.3">
      <c r="P16932"/>
      <c r="AA16932"/>
    </row>
    <row r="16933" spans="16:27" x14ac:dyDescent="0.3">
      <c r="P16933"/>
      <c r="AA16933"/>
    </row>
    <row r="16934" spans="16:27" x14ac:dyDescent="0.3">
      <c r="P16934"/>
      <c r="AA16934"/>
    </row>
    <row r="16935" spans="16:27" x14ac:dyDescent="0.3">
      <c r="P16935"/>
      <c r="AA16935"/>
    </row>
    <row r="16936" spans="16:27" x14ac:dyDescent="0.3">
      <c r="P16936"/>
      <c r="AA16936"/>
    </row>
    <row r="16937" spans="16:27" x14ac:dyDescent="0.3">
      <c r="P16937"/>
      <c r="AA16937"/>
    </row>
    <row r="16938" spans="16:27" x14ac:dyDescent="0.3">
      <c r="P16938"/>
      <c r="AA16938"/>
    </row>
    <row r="16939" spans="16:27" x14ac:dyDescent="0.3">
      <c r="P16939"/>
      <c r="AA16939"/>
    </row>
    <row r="16940" spans="16:27" x14ac:dyDescent="0.3">
      <c r="P16940"/>
      <c r="AA16940"/>
    </row>
    <row r="16941" spans="16:27" x14ac:dyDescent="0.3">
      <c r="P16941"/>
      <c r="AA16941"/>
    </row>
    <row r="16942" spans="16:27" x14ac:dyDescent="0.3">
      <c r="P16942"/>
      <c r="AA16942"/>
    </row>
    <row r="16943" spans="16:27" x14ac:dyDescent="0.3">
      <c r="P16943"/>
      <c r="AA16943"/>
    </row>
    <row r="16944" spans="16:27" x14ac:dyDescent="0.3">
      <c r="P16944"/>
      <c r="AA16944"/>
    </row>
    <row r="16945" spans="16:27" x14ac:dyDescent="0.3">
      <c r="P16945"/>
      <c r="AA16945"/>
    </row>
    <row r="16946" spans="16:27" x14ac:dyDescent="0.3">
      <c r="P16946"/>
      <c r="AA16946"/>
    </row>
    <row r="16947" spans="16:27" x14ac:dyDescent="0.3">
      <c r="P16947"/>
      <c r="AA16947"/>
    </row>
    <row r="16948" spans="16:27" x14ac:dyDescent="0.3">
      <c r="P16948"/>
      <c r="AA16948"/>
    </row>
    <row r="16949" spans="16:27" x14ac:dyDescent="0.3">
      <c r="P16949"/>
      <c r="AA16949"/>
    </row>
    <row r="16950" spans="16:27" x14ac:dyDescent="0.3">
      <c r="P16950"/>
      <c r="AA16950"/>
    </row>
    <row r="16951" spans="16:27" x14ac:dyDescent="0.3">
      <c r="P16951"/>
      <c r="AA16951"/>
    </row>
    <row r="16952" spans="16:27" x14ac:dyDescent="0.3">
      <c r="P16952"/>
      <c r="AA16952"/>
    </row>
    <row r="16953" spans="16:27" x14ac:dyDescent="0.3">
      <c r="P16953"/>
      <c r="AA16953"/>
    </row>
    <row r="16954" spans="16:27" x14ac:dyDescent="0.3">
      <c r="P16954"/>
      <c r="AA16954"/>
    </row>
    <row r="16955" spans="16:27" x14ac:dyDescent="0.3">
      <c r="P16955"/>
      <c r="AA16955"/>
    </row>
    <row r="16956" spans="16:27" x14ac:dyDescent="0.3">
      <c r="P16956"/>
      <c r="AA16956"/>
    </row>
    <row r="16957" spans="16:27" x14ac:dyDescent="0.3">
      <c r="P16957"/>
      <c r="AA16957"/>
    </row>
    <row r="16958" spans="16:27" x14ac:dyDescent="0.3">
      <c r="P16958"/>
      <c r="AA16958"/>
    </row>
    <row r="16959" spans="16:27" x14ac:dyDescent="0.3">
      <c r="P16959"/>
      <c r="AA16959"/>
    </row>
    <row r="16960" spans="16:27" x14ac:dyDescent="0.3">
      <c r="P16960"/>
      <c r="AA16960"/>
    </row>
    <row r="16961" spans="16:27" x14ac:dyDescent="0.3">
      <c r="P16961"/>
      <c r="AA16961"/>
    </row>
    <row r="16962" spans="16:27" x14ac:dyDescent="0.3">
      <c r="P16962"/>
      <c r="AA16962"/>
    </row>
    <row r="16963" spans="16:27" x14ac:dyDescent="0.3">
      <c r="P16963"/>
      <c r="AA16963"/>
    </row>
    <row r="16964" spans="16:27" x14ac:dyDescent="0.3">
      <c r="P16964"/>
      <c r="AA16964"/>
    </row>
    <row r="16965" spans="16:27" x14ac:dyDescent="0.3">
      <c r="P16965"/>
      <c r="AA16965"/>
    </row>
    <row r="16966" spans="16:27" x14ac:dyDescent="0.3">
      <c r="P16966"/>
      <c r="AA16966"/>
    </row>
    <row r="16967" spans="16:27" x14ac:dyDescent="0.3">
      <c r="P16967"/>
      <c r="AA16967"/>
    </row>
    <row r="16968" spans="16:27" x14ac:dyDescent="0.3">
      <c r="P16968"/>
      <c r="AA16968"/>
    </row>
    <row r="16969" spans="16:27" x14ac:dyDescent="0.3">
      <c r="P16969"/>
      <c r="AA16969"/>
    </row>
    <row r="16970" spans="16:27" x14ac:dyDescent="0.3">
      <c r="P16970"/>
      <c r="AA16970"/>
    </row>
    <row r="16971" spans="16:27" x14ac:dyDescent="0.3">
      <c r="P16971"/>
      <c r="AA16971"/>
    </row>
    <row r="16972" spans="16:27" x14ac:dyDescent="0.3">
      <c r="P16972"/>
      <c r="AA16972"/>
    </row>
    <row r="16973" spans="16:27" x14ac:dyDescent="0.3">
      <c r="P16973"/>
      <c r="AA16973"/>
    </row>
    <row r="16974" spans="16:27" x14ac:dyDescent="0.3">
      <c r="P16974"/>
      <c r="AA16974"/>
    </row>
    <row r="16975" spans="16:27" x14ac:dyDescent="0.3">
      <c r="P16975"/>
      <c r="AA16975"/>
    </row>
    <row r="16976" spans="16:27" x14ac:dyDescent="0.3">
      <c r="P16976"/>
      <c r="AA16976"/>
    </row>
    <row r="16977" spans="16:27" x14ac:dyDescent="0.3">
      <c r="P16977"/>
      <c r="AA16977"/>
    </row>
    <row r="16978" spans="16:27" x14ac:dyDescent="0.3">
      <c r="P16978"/>
      <c r="AA16978"/>
    </row>
    <row r="16979" spans="16:27" x14ac:dyDescent="0.3">
      <c r="P16979"/>
      <c r="AA16979"/>
    </row>
    <row r="16980" spans="16:27" x14ac:dyDescent="0.3">
      <c r="P16980"/>
      <c r="AA16980"/>
    </row>
    <row r="16981" spans="16:27" x14ac:dyDescent="0.3">
      <c r="P16981"/>
      <c r="AA16981"/>
    </row>
    <row r="16982" spans="16:27" x14ac:dyDescent="0.3">
      <c r="P16982"/>
      <c r="AA16982"/>
    </row>
    <row r="16983" spans="16:27" x14ac:dyDescent="0.3">
      <c r="P16983"/>
      <c r="AA16983"/>
    </row>
    <row r="16984" spans="16:27" x14ac:dyDescent="0.3">
      <c r="P16984"/>
      <c r="AA16984"/>
    </row>
    <row r="16985" spans="16:27" x14ac:dyDescent="0.3">
      <c r="P16985"/>
      <c r="AA16985"/>
    </row>
    <row r="16986" spans="16:27" x14ac:dyDescent="0.3">
      <c r="P16986"/>
      <c r="AA16986"/>
    </row>
    <row r="16987" spans="16:27" x14ac:dyDescent="0.3">
      <c r="P16987"/>
      <c r="AA16987"/>
    </row>
    <row r="16988" spans="16:27" x14ac:dyDescent="0.3">
      <c r="P16988"/>
      <c r="AA16988"/>
    </row>
    <row r="16989" spans="16:27" x14ac:dyDescent="0.3">
      <c r="P16989"/>
      <c r="AA16989"/>
    </row>
    <row r="16990" spans="16:27" x14ac:dyDescent="0.3">
      <c r="P16990"/>
      <c r="AA16990"/>
    </row>
    <row r="16991" spans="16:27" x14ac:dyDescent="0.3">
      <c r="P16991"/>
      <c r="AA16991"/>
    </row>
    <row r="16992" spans="16:27" x14ac:dyDescent="0.3">
      <c r="P16992"/>
      <c r="AA16992"/>
    </row>
    <row r="16993" spans="16:27" x14ac:dyDescent="0.3">
      <c r="P16993"/>
      <c r="AA16993"/>
    </row>
    <row r="16994" spans="16:27" x14ac:dyDescent="0.3">
      <c r="P16994"/>
      <c r="AA16994"/>
    </row>
    <row r="16995" spans="16:27" x14ac:dyDescent="0.3">
      <c r="P16995"/>
      <c r="AA16995"/>
    </row>
    <row r="16996" spans="16:27" x14ac:dyDescent="0.3">
      <c r="P16996"/>
      <c r="AA16996"/>
    </row>
    <row r="16997" spans="16:27" x14ac:dyDescent="0.3">
      <c r="P16997"/>
      <c r="AA16997"/>
    </row>
    <row r="16998" spans="16:27" x14ac:dyDescent="0.3">
      <c r="P16998"/>
      <c r="AA16998"/>
    </row>
    <row r="16999" spans="16:27" x14ac:dyDescent="0.3">
      <c r="P16999"/>
      <c r="AA16999"/>
    </row>
    <row r="17000" spans="16:27" x14ac:dyDescent="0.3">
      <c r="P17000"/>
      <c r="AA17000"/>
    </row>
    <row r="17001" spans="16:27" x14ac:dyDescent="0.3">
      <c r="P17001"/>
      <c r="AA17001"/>
    </row>
    <row r="17002" spans="16:27" x14ac:dyDescent="0.3">
      <c r="P17002"/>
      <c r="AA17002"/>
    </row>
    <row r="17003" spans="16:27" x14ac:dyDescent="0.3">
      <c r="P17003"/>
      <c r="AA17003"/>
    </row>
    <row r="17004" spans="16:27" x14ac:dyDescent="0.3">
      <c r="P17004"/>
      <c r="AA17004"/>
    </row>
    <row r="17005" spans="16:27" x14ac:dyDescent="0.3">
      <c r="P17005"/>
      <c r="AA17005"/>
    </row>
    <row r="17006" spans="16:27" x14ac:dyDescent="0.3">
      <c r="P17006"/>
      <c r="AA17006"/>
    </row>
    <row r="17007" spans="16:27" x14ac:dyDescent="0.3">
      <c r="P17007"/>
      <c r="AA17007"/>
    </row>
    <row r="17008" spans="16:27" x14ac:dyDescent="0.3">
      <c r="P17008"/>
      <c r="AA17008"/>
    </row>
    <row r="17009" spans="16:27" x14ac:dyDescent="0.3">
      <c r="P17009"/>
      <c r="AA17009"/>
    </row>
    <row r="17010" spans="16:27" x14ac:dyDescent="0.3">
      <c r="P17010"/>
      <c r="AA17010"/>
    </row>
    <row r="17011" spans="16:27" x14ac:dyDescent="0.3">
      <c r="P17011"/>
      <c r="AA17011"/>
    </row>
    <row r="17012" spans="16:27" x14ac:dyDescent="0.3">
      <c r="P17012"/>
      <c r="AA17012"/>
    </row>
    <row r="17013" spans="16:27" x14ac:dyDescent="0.3">
      <c r="P17013"/>
      <c r="AA17013"/>
    </row>
    <row r="17014" spans="16:27" x14ac:dyDescent="0.3">
      <c r="P17014"/>
      <c r="AA17014"/>
    </row>
    <row r="17015" spans="16:27" x14ac:dyDescent="0.3">
      <c r="P17015"/>
      <c r="AA17015"/>
    </row>
    <row r="17016" spans="16:27" x14ac:dyDescent="0.3">
      <c r="P17016"/>
      <c r="AA17016"/>
    </row>
    <row r="17017" spans="16:27" x14ac:dyDescent="0.3">
      <c r="P17017"/>
      <c r="AA17017"/>
    </row>
    <row r="17018" spans="16:27" x14ac:dyDescent="0.3">
      <c r="P17018"/>
      <c r="AA17018"/>
    </row>
    <row r="17019" spans="16:27" x14ac:dyDescent="0.3">
      <c r="P17019"/>
      <c r="AA17019"/>
    </row>
    <row r="17020" spans="16:27" x14ac:dyDescent="0.3">
      <c r="P17020"/>
      <c r="AA17020"/>
    </row>
    <row r="17021" spans="16:27" x14ac:dyDescent="0.3">
      <c r="P17021"/>
      <c r="AA17021"/>
    </row>
    <row r="17022" spans="16:27" x14ac:dyDescent="0.3">
      <c r="P17022"/>
      <c r="AA17022"/>
    </row>
    <row r="17023" spans="16:27" x14ac:dyDescent="0.3">
      <c r="P17023"/>
      <c r="AA17023"/>
    </row>
    <row r="17024" spans="16:27" x14ac:dyDescent="0.3">
      <c r="P17024"/>
      <c r="AA17024"/>
    </row>
    <row r="17025" spans="16:27" x14ac:dyDescent="0.3">
      <c r="P17025"/>
      <c r="AA17025"/>
    </row>
    <row r="17026" spans="16:27" x14ac:dyDescent="0.3">
      <c r="P17026"/>
      <c r="AA17026"/>
    </row>
    <row r="17027" spans="16:27" x14ac:dyDescent="0.3">
      <c r="P17027"/>
      <c r="AA17027"/>
    </row>
    <row r="17028" spans="16:27" x14ac:dyDescent="0.3">
      <c r="P17028"/>
      <c r="AA17028"/>
    </row>
    <row r="17029" spans="16:27" x14ac:dyDescent="0.3">
      <c r="P17029"/>
      <c r="AA17029"/>
    </row>
    <row r="17030" spans="16:27" x14ac:dyDescent="0.3">
      <c r="P17030"/>
      <c r="AA17030"/>
    </row>
    <row r="17031" spans="16:27" x14ac:dyDescent="0.3">
      <c r="P17031"/>
      <c r="AA17031"/>
    </row>
    <row r="17032" spans="16:27" x14ac:dyDescent="0.3">
      <c r="P17032"/>
      <c r="AA17032"/>
    </row>
    <row r="17033" spans="16:27" x14ac:dyDescent="0.3">
      <c r="P17033"/>
      <c r="AA17033"/>
    </row>
    <row r="17034" spans="16:27" x14ac:dyDescent="0.3">
      <c r="P17034"/>
      <c r="AA17034"/>
    </row>
    <row r="17035" spans="16:27" x14ac:dyDescent="0.3">
      <c r="P17035"/>
      <c r="AA17035"/>
    </row>
    <row r="17036" spans="16:27" x14ac:dyDescent="0.3">
      <c r="P17036"/>
      <c r="AA17036"/>
    </row>
    <row r="17037" spans="16:27" x14ac:dyDescent="0.3">
      <c r="P17037"/>
      <c r="AA17037"/>
    </row>
    <row r="17038" spans="16:27" x14ac:dyDescent="0.3">
      <c r="P17038"/>
      <c r="AA17038"/>
    </row>
    <row r="17039" spans="16:27" x14ac:dyDescent="0.3">
      <c r="P17039"/>
      <c r="AA17039"/>
    </row>
    <row r="17040" spans="16:27" x14ac:dyDescent="0.3">
      <c r="P17040"/>
      <c r="AA17040"/>
    </row>
    <row r="17041" spans="16:27" x14ac:dyDescent="0.3">
      <c r="P17041"/>
      <c r="AA17041"/>
    </row>
    <row r="17042" spans="16:27" x14ac:dyDescent="0.3">
      <c r="P17042"/>
      <c r="AA17042"/>
    </row>
    <row r="17043" spans="16:27" x14ac:dyDescent="0.3">
      <c r="P17043"/>
      <c r="AA17043"/>
    </row>
    <row r="17044" spans="16:27" x14ac:dyDescent="0.3">
      <c r="P17044"/>
      <c r="AA17044"/>
    </row>
    <row r="17045" spans="16:27" x14ac:dyDescent="0.3">
      <c r="P17045"/>
      <c r="AA17045"/>
    </row>
    <row r="17046" spans="16:27" x14ac:dyDescent="0.3">
      <c r="P17046"/>
      <c r="AA17046"/>
    </row>
    <row r="17047" spans="16:27" x14ac:dyDescent="0.3">
      <c r="P17047"/>
      <c r="AA17047"/>
    </row>
    <row r="17048" spans="16:27" x14ac:dyDescent="0.3">
      <c r="P17048"/>
      <c r="AA17048"/>
    </row>
    <row r="17049" spans="16:27" x14ac:dyDescent="0.3">
      <c r="P17049"/>
      <c r="AA17049"/>
    </row>
    <row r="17050" spans="16:27" x14ac:dyDescent="0.3">
      <c r="P17050"/>
      <c r="AA17050"/>
    </row>
    <row r="17051" spans="16:27" x14ac:dyDescent="0.3">
      <c r="P17051"/>
      <c r="AA17051"/>
    </row>
    <row r="17052" spans="16:27" x14ac:dyDescent="0.3">
      <c r="P17052"/>
      <c r="AA17052"/>
    </row>
    <row r="17053" spans="16:27" x14ac:dyDescent="0.3">
      <c r="P17053"/>
      <c r="AA17053"/>
    </row>
    <row r="17054" spans="16:27" x14ac:dyDescent="0.3">
      <c r="P17054"/>
      <c r="AA17054"/>
    </row>
    <row r="17055" spans="16:27" x14ac:dyDescent="0.3">
      <c r="P17055"/>
      <c r="AA17055"/>
    </row>
    <row r="17056" spans="16:27" x14ac:dyDescent="0.3">
      <c r="P17056"/>
      <c r="AA17056"/>
    </row>
    <row r="17057" spans="16:27" x14ac:dyDescent="0.3">
      <c r="P17057"/>
      <c r="AA17057"/>
    </row>
    <row r="17058" spans="16:27" x14ac:dyDescent="0.3">
      <c r="P17058"/>
      <c r="AA17058"/>
    </row>
    <row r="17059" spans="16:27" x14ac:dyDescent="0.3">
      <c r="P17059"/>
      <c r="AA17059"/>
    </row>
    <row r="17060" spans="16:27" x14ac:dyDescent="0.3">
      <c r="P17060"/>
      <c r="AA17060"/>
    </row>
    <row r="17061" spans="16:27" x14ac:dyDescent="0.3">
      <c r="P17061"/>
      <c r="AA17061"/>
    </row>
    <row r="17062" spans="16:27" x14ac:dyDescent="0.3">
      <c r="P17062"/>
      <c r="AA17062"/>
    </row>
    <row r="17063" spans="16:27" x14ac:dyDescent="0.3">
      <c r="P17063"/>
      <c r="AA17063"/>
    </row>
    <row r="17064" spans="16:27" x14ac:dyDescent="0.3">
      <c r="P17064"/>
      <c r="AA17064"/>
    </row>
    <row r="17065" spans="16:27" x14ac:dyDescent="0.3">
      <c r="P17065"/>
      <c r="AA17065"/>
    </row>
    <row r="17066" spans="16:27" x14ac:dyDescent="0.3">
      <c r="P17066"/>
      <c r="AA17066"/>
    </row>
    <row r="17067" spans="16:27" x14ac:dyDescent="0.3">
      <c r="P17067"/>
      <c r="AA17067"/>
    </row>
    <row r="17068" spans="16:27" x14ac:dyDescent="0.3">
      <c r="P17068"/>
      <c r="AA17068"/>
    </row>
    <row r="17069" spans="16:27" x14ac:dyDescent="0.3">
      <c r="P17069"/>
      <c r="AA17069"/>
    </row>
    <row r="17070" spans="16:27" x14ac:dyDescent="0.3">
      <c r="P17070"/>
      <c r="AA17070"/>
    </row>
    <row r="17071" spans="16:27" x14ac:dyDescent="0.3">
      <c r="P17071"/>
      <c r="AA17071"/>
    </row>
    <row r="17072" spans="16:27" x14ac:dyDescent="0.3">
      <c r="P17072"/>
      <c r="AA17072"/>
    </row>
    <row r="17073" spans="16:27" x14ac:dyDescent="0.3">
      <c r="P17073"/>
      <c r="AA17073"/>
    </row>
    <row r="17074" spans="16:27" x14ac:dyDescent="0.3">
      <c r="P17074"/>
      <c r="AA17074"/>
    </row>
    <row r="17075" spans="16:27" x14ac:dyDescent="0.3">
      <c r="P17075"/>
      <c r="AA17075"/>
    </row>
    <row r="17076" spans="16:27" x14ac:dyDescent="0.3">
      <c r="P17076"/>
      <c r="AA17076"/>
    </row>
    <row r="17077" spans="16:27" x14ac:dyDescent="0.3">
      <c r="P17077"/>
      <c r="AA17077"/>
    </row>
    <row r="17078" spans="16:27" x14ac:dyDescent="0.3">
      <c r="P17078"/>
      <c r="AA17078"/>
    </row>
    <row r="17079" spans="16:27" x14ac:dyDescent="0.3">
      <c r="P17079"/>
      <c r="AA17079"/>
    </row>
    <row r="17080" spans="16:27" x14ac:dyDescent="0.3">
      <c r="P17080"/>
      <c r="AA17080"/>
    </row>
    <row r="17081" spans="16:27" x14ac:dyDescent="0.3">
      <c r="P17081"/>
      <c r="AA17081"/>
    </row>
    <row r="17082" spans="16:27" x14ac:dyDescent="0.3">
      <c r="P17082"/>
      <c r="AA17082"/>
    </row>
    <row r="17083" spans="16:27" x14ac:dyDescent="0.3">
      <c r="P17083"/>
      <c r="AA17083"/>
    </row>
    <row r="17084" spans="16:27" x14ac:dyDescent="0.3">
      <c r="P17084"/>
      <c r="AA17084"/>
    </row>
    <row r="17085" spans="16:27" x14ac:dyDescent="0.3">
      <c r="P17085"/>
      <c r="AA17085"/>
    </row>
    <row r="17086" spans="16:27" x14ac:dyDescent="0.3">
      <c r="P17086"/>
      <c r="AA17086"/>
    </row>
    <row r="17087" spans="16:27" x14ac:dyDescent="0.3">
      <c r="P17087"/>
      <c r="AA17087"/>
    </row>
    <row r="17088" spans="16:27" x14ac:dyDescent="0.3">
      <c r="P17088"/>
      <c r="AA17088"/>
    </row>
    <row r="17089" spans="16:27" x14ac:dyDescent="0.3">
      <c r="P17089"/>
      <c r="AA17089"/>
    </row>
    <row r="17090" spans="16:27" x14ac:dyDescent="0.3">
      <c r="P17090"/>
      <c r="AA17090"/>
    </row>
    <row r="17091" spans="16:27" x14ac:dyDescent="0.3">
      <c r="P17091"/>
      <c r="AA17091"/>
    </row>
    <row r="17092" spans="16:27" x14ac:dyDescent="0.3">
      <c r="P17092"/>
      <c r="AA17092"/>
    </row>
    <row r="17093" spans="16:27" x14ac:dyDescent="0.3">
      <c r="P17093"/>
      <c r="AA17093"/>
    </row>
    <row r="17094" spans="16:27" x14ac:dyDescent="0.3">
      <c r="P17094"/>
      <c r="AA17094"/>
    </row>
    <row r="17095" spans="16:27" x14ac:dyDescent="0.3">
      <c r="P17095"/>
      <c r="AA17095"/>
    </row>
    <row r="17096" spans="16:27" x14ac:dyDescent="0.3">
      <c r="P17096"/>
      <c r="AA17096"/>
    </row>
    <row r="17097" spans="16:27" x14ac:dyDescent="0.3">
      <c r="P17097"/>
      <c r="AA17097"/>
    </row>
    <row r="17098" spans="16:27" x14ac:dyDescent="0.3">
      <c r="P17098"/>
      <c r="AA17098"/>
    </row>
    <row r="17099" spans="16:27" x14ac:dyDescent="0.3">
      <c r="P17099"/>
      <c r="AA17099"/>
    </row>
    <row r="17100" spans="16:27" x14ac:dyDescent="0.3">
      <c r="P17100"/>
      <c r="AA17100"/>
    </row>
    <row r="17101" spans="16:27" x14ac:dyDescent="0.3">
      <c r="P17101"/>
      <c r="AA17101"/>
    </row>
    <row r="17102" spans="16:27" x14ac:dyDescent="0.3">
      <c r="P17102"/>
      <c r="AA17102"/>
    </row>
    <row r="17103" spans="16:27" x14ac:dyDescent="0.3">
      <c r="P17103"/>
      <c r="AA17103"/>
    </row>
    <row r="17104" spans="16:27" x14ac:dyDescent="0.3">
      <c r="P17104"/>
      <c r="AA17104"/>
    </row>
    <row r="17105" spans="16:27" x14ac:dyDescent="0.3">
      <c r="P17105"/>
      <c r="AA17105"/>
    </row>
    <row r="17106" spans="16:27" x14ac:dyDescent="0.3">
      <c r="P17106"/>
      <c r="AA17106"/>
    </row>
    <row r="17107" spans="16:27" x14ac:dyDescent="0.3">
      <c r="P17107"/>
      <c r="AA17107"/>
    </row>
    <row r="17108" spans="16:27" x14ac:dyDescent="0.3">
      <c r="P17108"/>
      <c r="AA17108"/>
    </row>
    <row r="17109" spans="16:27" x14ac:dyDescent="0.3">
      <c r="P17109"/>
      <c r="AA17109"/>
    </row>
    <row r="17110" spans="16:27" x14ac:dyDescent="0.3">
      <c r="P17110"/>
      <c r="AA17110"/>
    </row>
    <row r="17111" spans="16:27" x14ac:dyDescent="0.3">
      <c r="P17111"/>
      <c r="AA17111"/>
    </row>
    <row r="17112" spans="16:27" x14ac:dyDescent="0.3">
      <c r="P17112"/>
      <c r="AA17112"/>
    </row>
    <row r="17113" spans="16:27" x14ac:dyDescent="0.3">
      <c r="P17113"/>
      <c r="AA17113"/>
    </row>
    <row r="17114" spans="16:27" x14ac:dyDescent="0.3">
      <c r="P17114"/>
      <c r="AA17114"/>
    </row>
    <row r="17115" spans="16:27" x14ac:dyDescent="0.3">
      <c r="P17115"/>
      <c r="AA17115"/>
    </row>
    <row r="17116" spans="16:27" x14ac:dyDescent="0.3">
      <c r="P17116"/>
      <c r="AA17116"/>
    </row>
    <row r="17117" spans="16:27" x14ac:dyDescent="0.3">
      <c r="P17117"/>
      <c r="AA17117"/>
    </row>
    <row r="17118" spans="16:27" x14ac:dyDescent="0.3">
      <c r="P17118"/>
      <c r="AA17118"/>
    </row>
    <row r="17119" spans="16:27" x14ac:dyDescent="0.3">
      <c r="P17119"/>
      <c r="AA17119"/>
    </row>
    <row r="17120" spans="16:27" x14ac:dyDescent="0.3">
      <c r="P17120"/>
      <c r="AA17120"/>
    </row>
    <row r="17121" spans="16:27" x14ac:dyDescent="0.3">
      <c r="P17121"/>
      <c r="AA17121"/>
    </row>
    <row r="17122" spans="16:27" x14ac:dyDescent="0.3">
      <c r="P17122"/>
      <c r="AA17122"/>
    </row>
    <row r="17123" spans="16:27" x14ac:dyDescent="0.3">
      <c r="P17123"/>
      <c r="AA17123"/>
    </row>
    <row r="17124" spans="16:27" x14ac:dyDescent="0.3">
      <c r="P17124"/>
      <c r="AA17124"/>
    </row>
    <row r="17125" spans="16:27" x14ac:dyDescent="0.3">
      <c r="P17125"/>
      <c r="AA17125"/>
    </row>
    <row r="17126" spans="16:27" x14ac:dyDescent="0.3">
      <c r="P17126"/>
      <c r="AA17126"/>
    </row>
    <row r="17127" spans="16:27" x14ac:dyDescent="0.3">
      <c r="P17127"/>
      <c r="AA17127"/>
    </row>
    <row r="17128" spans="16:27" x14ac:dyDescent="0.3">
      <c r="P17128"/>
      <c r="AA17128"/>
    </row>
    <row r="17129" spans="16:27" x14ac:dyDescent="0.3">
      <c r="P17129"/>
      <c r="AA17129"/>
    </row>
    <row r="17130" spans="16:27" x14ac:dyDescent="0.3">
      <c r="P17130"/>
      <c r="AA17130"/>
    </row>
    <row r="17131" spans="16:27" x14ac:dyDescent="0.3">
      <c r="P17131"/>
      <c r="AA17131"/>
    </row>
    <row r="17132" spans="16:27" x14ac:dyDescent="0.3">
      <c r="P17132"/>
      <c r="AA17132"/>
    </row>
    <row r="17133" spans="16:27" x14ac:dyDescent="0.3">
      <c r="P17133"/>
      <c r="AA17133"/>
    </row>
    <row r="17134" spans="16:27" x14ac:dyDescent="0.3">
      <c r="P17134"/>
      <c r="AA17134"/>
    </row>
    <row r="17135" spans="16:27" x14ac:dyDescent="0.3">
      <c r="P17135"/>
      <c r="AA17135"/>
    </row>
    <row r="17136" spans="16:27" x14ac:dyDescent="0.3">
      <c r="P17136"/>
      <c r="AA17136"/>
    </row>
    <row r="17137" spans="16:27" x14ac:dyDescent="0.3">
      <c r="P17137"/>
      <c r="AA17137"/>
    </row>
    <row r="17138" spans="16:27" x14ac:dyDescent="0.3">
      <c r="P17138"/>
      <c r="AA17138"/>
    </row>
    <row r="17139" spans="16:27" x14ac:dyDescent="0.3">
      <c r="P17139"/>
      <c r="AA17139"/>
    </row>
    <row r="17140" spans="16:27" x14ac:dyDescent="0.3">
      <c r="P17140"/>
      <c r="AA17140"/>
    </row>
    <row r="17141" spans="16:27" x14ac:dyDescent="0.3">
      <c r="P17141"/>
      <c r="AA17141"/>
    </row>
    <row r="17142" spans="16:27" x14ac:dyDescent="0.3">
      <c r="P17142"/>
      <c r="AA17142"/>
    </row>
    <row r="17143" spans="16:27" x14ac:dyDescent="0.3">
      <c r="P17143"/>
      <c r="AA17143"/>
    </row>
    <row r="17144" spans="16:27" x14ac:dyDescent="0.3">
      <c r="P17144"/>
      <c r="AA17144"/>
    </row>
    <row r="17145" spans="16:27" x14ac:dyDescent="0.3">
      <c r="P17145"/>
      <c r="AA17145"/>
    </row>
    <row r="17146" spans="16:27" x14ac:dyDescent="0.3">
      <c r="P17146"/>
      <c r="AA17146"/>
    </row>
    <row r="17147" spans="16:27" x14ac:dyDescent="0.3">
      <c r="P17147"/>
      <c r="AA17147"/>
    </row>
    <row r="17148" spans="16:27" x14ac:dyDescent="0.3">
      <c r="P17148"/>
      <c r="AA17148"/>
    </row>
    <row r="17149" spans="16:27" x14ac:dyDescent="0.3">
      <c r="P17149"/>
      <c r="AA17149"/>
    </row>
    <row r="17150" spans="16:27" x14ac:dyDescent="0.3">
      <c r="P17150"/>
      <c r="AA17150"/>
    </row>
    <row r="17151" spans="16:27" x14ac:dyDescent="0.3">
      <c r="P17151"/>
      <c r="AA17151"/>
    </row>
    <row r="17152" spans="16:27" x14ac:dyDescent="0.3">
      <c r="P17152"/>
      <c r="AA17152"/>
    </row>
    <row r="17153" spans="16:27" x14ac:dyDescent="0.3">
      <c r="P17153"/>
      <c r="AA17153"/>
    </row>
    <row r="17154" spans="16:27" x14ac:dyDescent="0.3">
      <c r="P17154"/>
      <c r="AA17154"/>
    </row>
    <row r="17155" spans="16:27" x14ac:dyDescent="0.3">
      <c r="P17155"/>
      <c r="AA17155"/>
    </row>
    <row r="17156" spans="16:27" x14ac:dyDescent="0.3">
      <c r="P17156"/>
      <c r="AA17156"/>
    </row>
    <row r="17157" spans="16:27" x14ac:dyDescent="0.3">
      <c r="P17157"/>
      <c r="AA17157"/>
    </row>
    <row r="17158" spans="16:27" x14ac:dyDescent="0.3">
      <c r="P17158"/>
      <c r="AA17158"/>
    </row>
    <row r="17159" spans="16:27" x14ac:dyDescent="0.3">
      <c r="P17159"/>
      <c r="AA17159"/>
    </row>
    <row r="17160" spans="16:27" x14ac:dyDescent="0.3">
      <c r="P17160"/>
      <c r="AA17160"/>
    </row>
    <row r="17161" spans="16:27" x14ac:dyDescent="0.3">
      <c r="P17161"/>
      <c r="AA17161"/>
    </row>
    <row r="17162" spans="16:27" x14ac:dyDescent="0.3">
      <c r="P17162"/>
      <c r="AA17162"/>
    </row>
    <row r="17163" spans="16:27" x14ac:dyDescent="0.3">
      <c r="P17163"/>
      <c r="AA17163"/>
    </row>
    <row r="17164" spans="16:27" x14ac:dyDescent="0.3">
      <c r="P17164"/>
      <c r="AA17164"/>
    </row>
    <row r="17165" spans="16:27" x14ac:dyDescent="0.3">
      <c r="P17165"/>
      <c r="AA17165"/>
    </row>
    <row r="17166" spans="16:27" x14ac:dyDescent="0.3">
      <c r="P17166"/>
      <c r="AA17166"/>
    </row>
    <row r="17167" spans="16:27" x14ac:dyDescent="0.3">
      <c r="P17167"/>
      <c r="AA17167"/>
    </row>
    <row r="17168" spans="16:27" x14ac:dyDescent="0.3">
      <c r="P17168"/>
      <c r="AA17168"/>
    </row>
    <row r="17169" spans="16:27" x14ac:dyDescent="0.3">
      <c r="P17169"/>
      <c r="AA17169"/>
    </row>
    <row r="17170" spans="16:27" x14ac:dyDescent="0.3">
      <c r="P17170"/>
      <c r="AA17170"/>
    </row>
    <row r="17171" spans="16:27" x14ac:dyDescent="0.3">
      <c r="P17171"/>
      <c r="AA17171"/>
    </row>
    <row r="17172" spans="16:27" x14ac:dyDescent="0.3">
      <c r="P17172"/>
      <c r="AA17172"/>
    </row>
    <row r="17173" spans="16:27" x14ac:dyDescent="0.3">
      <c r="P17173"/>
      <c r="AA17173"/>
    </row>
    <row r="17174" spans="16:27" x14ac:dyDescent="0.3">
      <c r="P17174"/>
      <c r="AA17174"/>
    </row>
    <row r="17175" spans="16:27" x14ac:dyDescent="0.3">
      <c r="P17175"/>
      <c r="AA17175"/>
    </row>
    <row r="17176" spans="16:27" x14ac:dyDescent="0.3">
      <c r="P17176"/>
      <c r="AA17176"/>
    </row>
    <row r="17177" spans="16:27" x14ac:dyDescent="0.3">
      <c r="P17177"/>
      <c r="AA17177"/>
    </row>
    <row r="17178" spans="16:27" x14ac:dyDescent="0.3">
      <c r="P17178"/>
      <c r="AA17178"/>
    </row>
    <row r="17179" spans="16:27" x14ac:dyDescent="0.3">
      <c r="P17179"/>
      <c r="AA17179"/>
    </row>
    <row r="17180" spans="16:27" x14ac:dyDescent="0.3">
      <c r="P17180"/>
      <c r="AA17180"/>
    </row>
    <row r="17181" spans="16:27" x14ac:dyDescent="0.3">
      <c r="P17181"/>
      <c r="AA17181"/>
    </row>
    <row r="17182" spans="16:27" x14ac:dyDescent="0.3">
      <c r="P17182"/>
      <c r="AA17182"/>
    </row>
    <row r="17183" spans="16:27" x14ac:dyDescent="0.3">
      <c r="P17183"/>
      <c r="AA17183"/>
    </row>
    <row r="17184" spans="16:27" x14ac:dyDescent="0.3">
      <c r="P17184"/>
      <c r="AA17184"/>
    </row>
    <row r="17185" spans="16:27" x14ac:dyDescent="0.3">
      <c r="P17185"/>
      <c r="AA17185"/>
    </row>
    <row r="17186" spans="16:27" x14ac:dyDescent="0.3">
      <c r="P17186"/>
      <c r="AA17186"/>
    </row>
    <row r="17187" spans="16:27" x14ac:dyDescent="0.3">
      <c r="P17187"/>
      <c r="AA17187"/>
    </row>
    <row r="17188" spans="16:27" x14ac:dyDescent="0.3">
      <c r="P17188"/>
      <c r="AA17188"/>
    </row>
    <row r="17189" spans="16:27" x14ac:dyDescent="0.3">
      <c r="P17189"/>
      <c r="AA17189"/>
    </row>
    <row r="17190" spans="16:27" x14ac:dyDescent="0.3">
      <c r="P17190"/>
      <c r="AA17190"/>
    </row>
    <row r="17191" spans="16:27" x14ac:dyDescent="0.3">
      <c r="P17191"/>
      <c r="AA17191"/>
    </row>
    <row r="17192" spans="16:27" x14ac:dyDescent="0.3">
      <c r="P17192"/>
      <c r="AA17192"/>
    </row>
    <row r="17193" spans="16:27" x14ac:dyDescent="0.3">
      <c r="P17193"/>
      <c r="AA17193"/>
    </row>
    <row r="17194" spans="16:27" x14ac:dyDescent="0.3">
      <c r="P17194"/>
      <c r="AA17194"/>
    </row>
    <row r="17195" spans="16:27" x14ac:dyDescent="0.3">
      <c r="P17195"/>
      <c r="AA17195"/>
    </row>
    <row r="17196" spans="16:27" x14ac:dyDescent="0.3">
      <c r="P17196"/>
      <c r="AA17196"/>
    </row>
    <row r="17197" spans="16:27" x14ac:dyDescent="0.3">
      <c r="P17197"/>
      <c r="AA17197"/>
    </row>
    <row r="17198" spans="16:27" x14ac:dyDescent="0.3">
      <c r="P17198"/>
      <c r="AA17198"/>
    </row>
    <row r="17199" spans="16:27" x14ac:dyDescent="0.3">
      <c r="P17199"/>
      <c r="AA17199"/>
    </row>
    <row r="17200" spans="16:27" x14ac:dyDescent="0.3">
      <c r="P17200"/>
      <c r="AA17200"/>
    </row>
    <row r="17201" spans="16:27" x14ac:dyDescent="0.3">
      <c r="P17201"/>
      <c r="AA17201"/>
    </row>
    <row r="17202" spans="16:27" x14ac:dyDescent="0.3">
      <c r="P17202"/>
      <c r="AA17202"/>
    </row>
    <row r="17203" spans="16:27" x14ac:dyDescent="0.3">
      <c r="P17203"/>
      <c r="AA17203"/>
    </row>
    <row r="17204" spans="16:27" x14ac:dyDescent="0.3">
      <c r="P17204"/>
      <c r="AA17204"/>
    </row>
    <row r="17205" spans="16:27" x14ac:dyDescent="0.3">
      <c r="P17205"/>
      <c r="AA17205"/>
    </row>
    <row r="17206" spans="16:27" x14ac:dyDescent="0.3">
      <c r="P17206"/>
      <c r="AA17206"/>
    </row>
    <row r="17207" spans="16:27" x14ac:dyDescent="0.3">
      <c r="P17207"/>
      <c r="AA17207"/>
    </row>
    <row r="17208" spans="16:27" x14ac:dyDescent="0.3">
      <c r="P17208"/>
      <c r="AA17208"/>
    </row>
    <row r="17209" spans="16:27" x14ac:dyDescent="0.3">
      <c r="P17209"/>
      <c r="AA17209"/>
    </row>
    <row r="17210" spans="16:27" x14ac:dyDescent="0.3">
      <c r="P17210"/>
      <c r="AA17210"/>
    </row>
    <row r="17211" spans="16:27" x14ac:dyDescent="0.3">
      <c r="P17211"/>
      <c r="AA17211"/>
    </row>
    <row r="17212" spans="16:27" x14ac:dyDescent="0.3">
      <c r="P17212"/>
      <c r="AA17212"/>
    </row>
    <row r="17213" spans="16:27" x14ac:dyDescent="0.3">
      <c r="P17213"/>
      <c r="AA17213"/>
    </row>
    <row r="17214" spans="16:27" x14ac:dyDescent="0.3">
      <c r="P17214"/>
      <c r="AA17214"/>
    </row>
    <row r="17215" spans="16:27" x14ac:dyDescent="0.3">
      <c r="P17215"/>
      <c r="AA17215"/>
    </row>
    <row r="17216" spans="16:27" x14ac:dyDescent="0.3">
      <c r="P17216"/>
      <c r="AA17216"/>
    </row>
    <row r="17217" spans="16:27" x14ac:dyDescent="0.3">
      <c r="P17217"/>
      <c r="AA17217"/>
    </row>
    <row r="17218" spans="16:27" x14ac:dyDescent="0.3">
      <c r="P17218"/>
      <c r="AA17218"/>
    </row>
    <row r="17219" spans="16:27" x14ac:dyDescent="0.3">
      <c r="P17219"/>
      <c r="AA17219"/>
    </row>
    <row r="17220" spans="16:27" x14ac:dyDescent="0.3">
      <c r="P17220"/>
      <c r="AA17220"/>
    </row>
    <row r="17221" spans="16:27" x14ac:dyDescent="0.3">
      <c r="P17221"/>
      <c r="AA17221"/>
    </row>
    <row r="17222" spans="16:27" x14ac:dyDescent="0.3">
      <c r="P17222"/>
      <c r="AA17222"/>
    </row>
    <row r="17223" spans="16:27" x14ac:dyDescent="0.3">
      <c r="P17223"/>
      <c r="AA17223"/>
    </row>
    <row r="17224" spans="16:27" x14ac:dyDescent="0.3">
      <c r="P17224"/>
      <c r="AA17224"/>
    </row>
    <row r="17225" spans="16:27" x14ac:dyDescent="0.3">
      <c r="P17225"/>
      <c r="AA17225"/>
    </row>
    <row r="17226" spans="16:27" x14ac:dyDescent="0.3">
      <c r="P17226"/>
      <c r="AA17226"/>
    </row>
    <row r="17227" spans="16:27" x14ac:dyDescent="0.3">
      <c r="P17227"/>
      <c r="AA17227"/>
    </row>
    <row r="17228" spans="16:27" x14ac:dyDescent="0.3">
      <c r="P17228"/>
      <c r="AA17228"/>
    </row>
    <row r="17229" spans="16:27" x14ac:dyDescent="0.3">
      <c r="P17229"/>
      <c r="AA17229"/>
    </row>
    <row r="17230" spans="16:27" x14ac:dyDescent="0.3">
      <c r="P17230"/>
      <c r="AA17230"/>
    </row>
    <row r="17231" spans="16:27" x14ac:dyDescent="0.3">
      <c r="P17231"/>
      <c r="AA17231"/>
    </row>
    <row r="17232" spans="16:27" x14ac:dyDescent="0.3">
      <c r="P17232"/>
      <c r="AA17232"/>
    </row>
    <row r="17233" spans="16:27" x14ac:dyDescent="0.3">
      <c r="P17233"/>
      <c r="AA17233"/>
    </row>
    <row r="17234" spans="16:27" x14ac:dyDescent="0.3">
      <c r="P17234"/>
      <c r="AA17234"/>
    </row>
    <row r="17235" spans="16:27" x14ac:dyDescent="0.3">
      <c r="P17235"/>
      <c r="AA17235"/>
    </row>
    <row r="17236" spans="16:27" x14ac:dyDescent="0.3">
      <c r="P17236"/>
      <c r="AA17236"/>
    </row>
    <row r="17237" spans="16:27" x14ac:dyDescent="0.3">
      <c r="P17237"/>
      <c r="AA17237"/>
    </row>
    <row r="17238" spans="16:27" x14ac:dyDescent="0.3">
      <c r="P17238"/>
      <c r="AA17238"/>
    </row>
    <row r="17239" spans="16:27" x14ac:dyDescent="0.3">
      <c r="P17239"/>
      <c r="AA17239"/>
    </row>
    <row r="17240" spans="16:27" x14ac:dyDescent="0.3">
      <c r="P17240"/>
      <c r="AA17240"/>
    </row>
    <row r="17241" spans="16:27" x14ac:dyDescent="0.3">
      <c r="P17241"/>
      <c r="AA17241"/>
    </row>
    <row r="17242" spans="16:27" x14ac:dyDescent="0.3">
      <c r="P17242"/>
      <c r="AA17242"/>
    </row>
    <row r="17243" spans="16:27" x14ac:dyDescent="0.3">
      <c r="P17243"/>
      <c r="AA17243"/>
    </row>
    <row r="17244" spans="16:27" x14ac:dyDescent="0.3">
      <c r="P17244"/>
      <c r="AA17244"/>
    </row>
    <row r="17245" spans="16:27" x14ac:dyDescent="0.3">
      <c r="P17245"/>
      <c r="AA17245"/>
    </row>
    <row r="17246" spans="16:27" x14ac:dyDescent="0.3">
      <c r="P17246"/>
      <c r="AA17246"/>
    </row>
    <row r="17247" spans="16:27" x14ac:dyDescent="0.3">
      <c r="P17247"/>
      <c r="AA17247"/>
    </row>
    <row r="17248" spans="16:27" x14ac:dyDescent="0.3">
      <c r="P17248"/>
      <c r="AA17248"/>
    </row>
    <row r="17249" spans="16:27" x14ac:dyDescent="0.3">
      <c r="P17249"/>
      <c r="AA17249"/>
    </row>
    <row r="17250" spans="16:27" x14ac:dyDescent="0.3">
      <c r="P17250"/>
      <c r="AA17250"/>
    </row>
    <row r="17251" spans="16:27" x14ac:dyDescent="0.3">
      <c r="P17251"/>
      <c r="AA17251"/>
    </row>
    <row r="17252" spans="16:27" x14ac:dyDescent="0.3">
      <c r="P17252"/>
      <c r="AA17252"/>
    </row>
    <row r="17253" spans="16:27" x14ac:dyDescent="0.3">
      <c r="P17253"/>
      <c r="AA17253"/>
    </row>
    <row r="17254" spans="16:27" x14ac:dyDescent="0.3">
      <c r="P17254"/>
      <c r="AA17254"/>
    </row>
    <row r="17255" spans="16:27" x14ac:dyDescent="0.3">
      <c r="P17255"/>
      <c r="AA17255"/>
    </row>
    <row r="17256" spans="16:27" x14ac:dyDescent="0.3">
      <c r="P17256"/>
      <c r="AA17256"/>
    </row>
    <row r="17257" spans="16:27" x14ac:dyDescent="0.3">
      <c r="P17257"/>
      <c r="AA17257"/>
    </row>
    <row r="17258" spans="16:27" x14ac:dyDescent="0.3">
      <c r="P17258"/>
      <c r="AA17258"/>
    </row>
    <row r="17259" spans="16:27" x14ac:dyDescent="0.3">
      <c r="P17259"/>
      <c r="AA17259"/>
    </row>
    <row r="17260" spans="16:27" x14ac:dyDescent="0.3">
      <c r="P17260"/>
      <c r="AA17260"/>
    </row>
    <row r="17261" spans="16:27" x14ac:dyDescent="0.3">
      <c r="P17261"/>
      <c r="AA17261"/>
    </row>
    <row r="17262" spans="16:27" x14ac:dyDescent="0.3">
      <c r="P17262"/>
      <c r="AA17262"/>
    </row>
    <row r="17263" spans="16:27" x14ac:dyDescent="0.3">
      <c r="P17263"/>
      <c r="AA17263"/>
    </row>
    <row r="17264" spans="16:27" x14ac:dyDescent="0.3">
      <c r="P17264"/>
      <c r="AA17264"/>
    </row>
    <row r="17265" spans="16:27" x14ac:dyDescent="0.3">
      <c r="P17265"/>
      <c r="AA17265"/>
    </row>
    <row r="17266" spans="16:27" x14ac:dyDescent="0.3">
      <c r="P17266"/>
      <c r="AA17266"/>
    </row>
    <row r="17267" spans="16:27" x14ac:dyDescent="0.3">
      <c r="P17267"/>
      <c r="AA17267"/>
    </row>
    <row r="17268" spans="16:27" x14ac:dyDescent="0.3">
      <c r="P17268"/>
      <c r="AA17268"/>
    </row>
    <row r="17269" spans="16:27" x14ac:dyDescent="0.3">
      <c r="P17269"/>
      <c r="AA17269"/>
    </row>
    <row r="17270" spans="16:27" x14ac:dyDescent="0.3">
      <c r="P17270"/>
      <c r="AA17270"/>
    </row>
    <row r="17271" spans="16:27" x14ac:dyDescent="0.3">
      <c r="P17271"/>
      <c r="AA17271"/>
    </row>
    <row r="17272" spans="16:27" x14ac:dyDescent="0.3">
      <c r="P17272"/>
      <c r="AA17272"/>
    </row>
    <row r="17273" spans="16:27" x14ac:dyDescent="0.3">
      <c r="P17273"/>
      <c r="AA17273"/>
    </row>
    <row r="17274" spans="16:27" x14ac:dyDescent="0.3">
      <c r="P17274"/>
      <c r="AA17274"/>
    </row>
    <row r="17275" spans="16:27" x14ac:dyDescent="0.3">
      <c r="P17275"/>
      <c r="AA17275"/>
    </row>
    <row r="17276" spans="16:27" x14ac:dyDescent="0.3">
      <c r="P17276"/>
      <c r="AA17276"/>
    </row>
    <row r="17277" spans="16:27" x14ac:dyDescent="0.3">
      <c r="P17277"/>
      <c r="AA17277"/>
    </row>
    <row r="17278" spans="16:27" x14ac:dyDescent="0.3">
      <c r="P17278"/>
      <c r="AA17278"/>
    </row>
    <row r="17279" spans="16:27" x14ac:dyDescent="0.3">
      <c r="P17279"/>
      <c r="AA17279"/>
    </row>
    <row r="17280" spans="16:27" x14ac:dyDescent="0.3">
      <c r="P17280"/>
      <c r="AA17280"/>
    </row>
    <row r="17281" spans="16:27" x14ac:dyDescent="0.3">
      <c r="P17281"/>
      <c r="AA17281"/>
    </row>
    <row r="17282" spans="16:27" x14ac:dyDescent="0.3">
      <c r="P17282"/>
      <c r="AA17282"/>
    </row>
    <row r="17283" spans="16:27" x14ac:dyDescent="0.3">
      <c r="P17283"/>
      <c r="AA17283"/>
    </row>
    <row r="17284" spans="16:27" x14ac:dyDescent="0.3">
      <c r="P17284"/>
      <c r="AA17284"/>
    </row>
    <row r="17285" spans="16:27" x14ac:dyDescent="0.3">
      <c r="P17285"/>
      <c r="AA17285"/>
    </row>
    <row r="17286" spans="16:27" x14ac:dyDescent="0.3">
      <c r="P17286"/>
      <c r="AA17286"/>
    </row>
    <row r="17287" spans="16:27" x14ac:dyDescent="0.3">
      <c r="P17287"/>
      <c r="AA17287"/>
    </row>
    <row r="17288" spans="16:27" x14ac:dyDescent="0.3">
      <c r="P17288"/>
      <c r="AA17288"/>
    </row>
    <row r="17289" spans="16:27" x14ac:dyDescent="0.3">
      <c r="P17289"/>
      <c r="AA17289"/>
    </row>
    <row r="17290" spans="16:27" x14ac:dyDescent="0.3">
      <c r="P17290"/>
      <c r="AA17290"/>
    </row>
    <row r="17291" spans="16:27" x14ac:dyDescent="0.3">
      <c r="P17291"/>
      <c r="AA17291"/>
    </row>
    <row r="17292" spans="16:27" x14ac:dyDescent="0.3">
      <c r="P17292"/>
      <c r="AA17292"/>
    </row>
    <row r="17293" spans="16:27" x14ac:dyDescent="0.3">
      <c r="P17293"/>
      <c r="AA17293"/>
    </row>
    <row r="17294" spans="16:27" x14ac:dyDescent="0.3">
      <c r="P17294"/>
      <c r="AA17294"/>
    </row>
    <row r="17295" spans="16:27" x14ac:dyDescent="0.3">
      <c r="P17295"/>
      <c r="AA17295"/>
    </row>
    <row r="17296" spans="16:27" x14ac:dyDescent="0.3">
      <c r="P17296"/>
      <c r="AA17296"/>
    </row>
    <row r="17297" spans="16:27" x14ac:dyDescent="0.3">
      <c r="P17297"/>
      <c r="AA17297"/>
    </row>
    <row r="17298" spans="16:27" x14ac:dyDescent="0.3">
      <c r="P17298"/>
      <c r="AA17298"/>
    </row>
    <row r="17299" spans="16:27" x14ac:dyDescent="0.3">
      <c r="P17299"/>
      <c r="AA17299"/>
    </row>
    <row r="17300" spans="16:27" x14ac:dyDescent="0.3">
      <c r="P17300"/>
      <c r="AA17300"/>
    </row>
    <row r="17301" spans="16:27" x14ac:dyDescent="0.3">
      <c r="P17301"/>
      <c r="AA17301"/>
    </row>
    <row r="17302" spans="16:27" x14ac:dyDescent="0.3">
      <c r="P17302"/>
      <c r="AA17302"/>
    </row>
    <row r="17303" spans="16:27" x14ac:dyDescent="0.3">
      <c r="P17303"/>
      <c r="AA17303"/>
    </row>
    <row r="17304" spans="16:27" x14ac:dyDescent="0.3">
      <c r="P17304"/>
      <c r="AA17304"/>
    </row>
    <row r="17305" spans="16:27" x14ac:dyDescent="0.3">
      <c r="P17305"/>
      <c r="AA17305"/>
    </row>
    <row r="17306" spans="16:27" x14ac:dyDescent="0.3">
      <c r="P17306"/>
      <c r="AA17306"/>
    </row>
    <row r="17307" spans="16:27" x14ac:dyDescent="0.3">
      <c r="P17307"/>
      <c r="AA17307"/>
    </row>
    <row r="17308" spans="16:27" x14ac:dyDescent="0.3">
      <c r="P17308"/>
      <c r="AA17308"/>
    </row>
    <row r="17309" spans="16:27" x14ac:dyDescent="0.3">
      <c r="P17309"/>
      <c r="AA17309"/>
    </row>
    <row r="17310" spans="16:27" x14ac:dyDescent="0.3">
      <c r="P17310"/>
      <c r="AA17310"/>
    </row>
    <row r="17311" spans="16:27" x14ac:dyDescent="0.3">
      <c r="P17311"/>
      <c r="AA17311"/>
    </row>
    <row r="17312" spans="16:27" x14ac:dyDescent="0.3">
      <c r="P17312"/>
      <c r="AA17312"/>
    </row>
    <row r="17313" spans="16:27" x14ac:dyDescent="0.3">
      <c r="P17313"/>
      <c r="AA17313"/>
    </row>
    <row r="17314" spans="16:27" x14ac:dyDescent="0.3">
      <c r="P17314"/>
      <c r="AA17314"/>
    </row>
    <row r="17315" spans="16:27" x14ac:dyDescent="0.3">
      <c r="P17315"/>
      <c r="AA17315"/>
    </row>
    <row r="17316" spans="16:27" x14ac:dyDescent="0.3">
      <c r="P17316"/>
      <c r="AA17316"/>
    </row>
    <row r="17317" spans="16:27" x14ac:dyDescent="0.3">
      <c r="P17317"/>
      <c r="AA17317"/>
    </row>
    <row r="17318" spans="16:27" x14ac:dyDescent="0.3">
      <c r="P17318"/>
      <c r="AA17318"/>
    </row>
    <row r="17319" spans="16:27" x14ac:dyDescent="0.3">
      <c r="P17319"/>
      <c r="AA17319"/>
    </row>
    <row r="17320" spans="16:27" x14ac:dyDescent="0.3">
      <c r="P17320"/>
      <c r="AA17320"/>
    </row>
    <row r="17321" spans="16:27" x14ac:dyDescent="0.3">
      <c r="P17321"/>
      <c r="AA17321"/>
    </row>
    <row r="17322" spans="16:27" x14ac:dyDescent="0.3">
      <c r="P17322"/>
      <c r="AA17322"/>
    </row>
    <row r="17323" spans="16:27" x14ac:dyDescent="0.3">
      <c r="P17323"/>
      <c r="AA17323"/>
    </row>
    <row r="17324" spans="16:27" x14ac:dyDescent="0.3">
      <c r="P17324"/>
      <c r="AA17324"/>
    </row>
    <row r="17325" spans="16:27" x14ac:dyDescent="0.3">
      <c r="P17325"/>
      <c r="AA17325"/>
    </row>
    <row r="17326" spans="16:27" x14ac:dyDescent="0.3">
      <c r="P17326"/>
      <c r="AA17326"/>
    </row>
    <row r="17327" spans="16:27" x14ac:dyDescent="0.3">
      <c r="P17327"/>
      <c r="AA17327"/>
    </row>
    <row r="17328" spans="16:27" x14ac:dyDescent="0.3">
      <c r="P17328"/>
      <c r="AA17328"/>
    </row>
    <row r="17329" spans="16:27" x14ac:dyDescent="0.3">
      <c r="P17329"/>
      <c r="AA17329"/>
    </row>
    <row r="17330" spans="16:27" x14ac:dyDescent="0.3">
      <c r="P17330"/>
      <c r="AA17330"/>
    </row>
    <row r="17331" spans="16:27" x14ac:dyDescent="0.3">
      <c r="P17331"/>
      <c r="AA17331"/>
    </row>
    <row r="17332" spans="16:27" x14ac:dyDescent="0.3">
      <c r="P17332"/>
      <c r="AA17332"/>
    </row>
    <row r="17333" spans="16:27" x14ac:dyDescent="0.3">
      <c r="P17333"/>
      <c r="AA17333"/>
    </row>
    <row r="17334" spans="16:27" x14ac:dyDescent="0.3">
      <c r="P17334"/>
      <c r="AA17334"/>
    </row>
    <row r="17335" spans="16:27" x14ac:dyDescent="0.3">
      <c r="P17335"/>
      <c r="AA17335"/>
    </row>
    <row r="17336" spans="16:27" x14ac:dyDescent="0.3">
      <c r="P17336"/>
      <c r="AA17336"/>
    </row>
    <row r="17337" spans="16:27" x14ac:dyDescent="0.3">
      <c r="P17337"/>
      <c r="AA17337"/>
    </row>
    <row r="17338" spans="16:27" x14ac:dyDescent="0.3">
      <c r="P17338"/>
      <c r="AA17338"/>
    </row>
    <row r="17339" spans="16:27" x14ac:dyDescent="0.3">
      <c r="P17339"/>
      <c r="AA17339"/>
    </row>
    <row r="17340" spans="16:27" x14ac:dyDescent="0.3">
      <c r="P17340"/>
      <c r="AA17340"/>
    </row>
    <row r="17341" spans="16:27" x14ac:dyDescent="0.3">
      <c r="P17341"/>
      <c r="AA17341"/>
    </row>
    <row r="17342" spans="16:27" x14ac:dyDescent="0.3">
      <c r="P17342"/>
      <c r="AA17342"/>
    </row>
    <row r="17343" spans="16:27" x14ac:dyDescent="0.3">
      <c r="P17343"/>
      <c r="AA17343"/>
    </row>
    <row r="17344" spans="16:27" x14ac:dyDescent="0.3">
      <c r="P17344"/>
      <c r="AA17344"/>
    </row>
    <row r="17345" spans="16:27" x14ac:dyDescent="0.3">
      <c r="P17345"/>
      <c r="AA17345"/>
    </row>
    <row r="17346" spans="16:27" x14ac:dyDescent="0.3">
      <c r="P17346"/>
      <c r="AA17346"/>
    </row>
    <row r="17347" spans="16:27" x14ac:dyDescent="0.3">
      <c r="P17347"/>
      <c r="AA17347"/>
    </row>
    <row r="17348" spans="16:27" x14ac:dyDescent="0.3">
      <c r="P17348"/>
      <c r="AA17348"/>
    </row>
    <row r="17349" spans="16:27" x14ac:dyDescent="0.3">
      <c r="P17349"/>
      <c r="AA17349"/>
    </row>
    <row r="17350" spans="16:27" x14ac:dyDescent="0.3">
      <c r="P17350"/>
      <c r="AA17350"/>
    </row>
    <row r="17351" spans="16:27" x14ac:dyDescent="0.3">
      <c r="P17351"/>
      <c r="AA17351"/>
    </row>
    <row r="17352" spans="16:27" x14ac:dyDescent="0.3">
      <c r="P17352"/>
      <c r="AA17352"/>
    </row>
    <row r="17353" spans="16:27" x14ac:dyDescent="0.3">
      <c r="P17353"/>
      <c r="AA17353"/>
    </row>
    <row r="17354" spans="16:27" x14ac:dyDescent="0.3">
      <c r="P17354"/>
      <c r="AA17354"/>
    </row>
    <row r="17355" spans="16:27" x14ac:dyDescent="0.3">
      <c r="P17355"/>
      <c r="AA17355"/>
    </row>
    <row r="17356" spans="16:27" x14ac:dyDescent="0.3">
      <c r="P17356"/>
      <c r="AA17356"/>
    </row>
    <row r="17357" spans="16:27" x14ac:dyDescent="0.3">
      <c r="P17357"/>
      <c r="AA17357"/>
    </row>
    <row r="17358" spans="16:27" x14ac:dyDescent="0.3">
      <c r="P17358"/>
      <c r="AA17358"/>
    </row>
    <row r="17359" spans="16:27" x14ac:dyDescent="0.3">
      <c r="P17359"/>
      <c r="AA17359"/>
    </row>
    <row r="17360" spans="16:27" x14ac:dyDescent="0.3">
      <c r="P17360"/>
      <c r="AA17360"/>
    </row>
    <row r="17361" spans="16:27" x14ac:dyDescent="0.3">
      <c r="P17361"/>
      <c r="AA17361"/>
    </row>
    <row r="17362" spans="16:27" x14ac:dyDescent="0.3">
      <c r="P17362"/>
      <c r="AA17362"/>
    </row>
    <row r="17363" spans="16:27" x14ac:dyDescent="0.3">
      <c r="P17363"/>
      <c r="AA17363"/>
    </row>
    <row r="17364" spans="16:27" x14ac:dyDescent="0.3">
      <c r="P17364"/>
      <c r="AA17364"/>
    </row>
    <row r="17365" spans="16:27" x14ac:dyDescent="0.3">
      <c r="P17365"/>
      <c r="AA17365"/>
    </row>
    <row r="17366" spans="16:27" x14ac:dyDescent="0.3">
      <c r="P17366"/>
      <c r="AA17366"/>
    </row>
    <row r="17367" spans="16:27" x14ac:dyDescent="0.3">
      <c r="P17367"/>
      <c r="AA17367"/>
    </row>
    <row r="17368" spans="16:27" x14ac:dyDescent="0.3">
      <c r="P17368"/>
      <c r="AA17368"/>
    </row>
    <row r="17369" spans="16:27" x14ac:dyDescent="0.3">
      <c r="P17369"/>
      <c r="AA17369"/>
    </row>
    <row r="17370" spans="16:27" x14ac:dyDescent="0.3">
      <c r="P17370"/>
      <c r="AA17370"/>
    </row>
    <row r="17371" spans="16:27" x14ac:dyDescent="0.3">
      <c r="P17371"/>
      <c r="AA17371"/>
    </row>
    <row r="17372" spans="16:27" x14ac:dyDescent="0.3">
      <c r="P17372"/>
      <c r="AA17372"/>
    </row>
    <row r="17373" spans="16:27" x14ac:dyDescent="0.3">
      <c r="P17373"/>
      <c r="AA17373"/>
    </row>
    <row r="17374" spans="16:27" x14ac:dyDescent="0.3">
      <c r="P17374"/>
      <c r="AA17374"/>
    </row>
    <row r="17375" spans="16:27" x14ac:dyDescent="0.3">
      <c r="P17375"/>
      <c r="AA17375"/>
    </row>
    <row r="17376" spans="16:27" x14ac:dyDescent="0.3">
      <c r="P17376"/>
      <c r="AA17376"/>
    </row>
    <row r="17377" spans="16:27" x14ac:dyDescent="0.3">
      <c r="P17377"/>
      <c r="AA17377"/>
    </row>
    <row r="17378" spans="16:27" x14ac:dyDescent="0.3">
      <c r="P17378"/>
      <c r="AA17378"/>
    </row>
    <row r="17379" spans="16:27" x14ac:dyDescent="0.3">
      <c r="P17379"/>
      <c r="AA17379"/>
    </row>
    <row r="17380" spans="16:27" x14ac:dyDescent="0.3">
      <c r="P17380"/>
      <c r="AA17380"/>
    </row>
    <row r="17381" spans="16:27" x14ac:dyDescent="0.3">
      <c r="P17381"/>
      <c r="AA17381"/>
    </row>
    <row r="17382" spans="16:27" x14ac:dyDescent="0.3">
      <c r="P17382"/>
      <c r="AA17382"/>
    </row>
    <row r="17383" spans="16:27" x14ac:dyDescent="0.3">
      <c r="P17383"/>
      <c r="AA17383"/>
    </row>
    <row r="17384" spans="16:27" x14ac:dyDescent="0.3">
      <c r="P17384"/>
      <c r="AA17384"/>
    </row>
    <row r="17385" spans="16:27" x14ac:dyDescent="0.3">
      <c r="P17385"/>
      <c r="AA17385"/>
    </row>
    <row r="17386" spans="16:27" x14ac:dyDescent="0.3">
      <c r="P17386"/>
      <c r="AA17386"/>
    </row>
    <row r="17387" spans="16:27" x14ac:dyDescent="0.3">
      <c r="P17387"/>
      <c r="AA17387"/>
    </row>
    <row r="17388" spans="16:27" x14ac:dyDescent="0.3">
      <c r="P17388"/>
      <c r="AA17388"/>
    </row>
    <row r="17389" spans="16:27" x14ac:dyDescent="0.3">
      <c r="P17389"/>
      <c r="AA17389"/>
    </row>
    <row r="17390" spans="16:27" x14ac:dyDescent="0.3">
      <c r="P17390"/>
      <c r="AA17390"/>
    </row>
    <row r="17391" spans="16:27" x14ac:dyDescent="0.3">
      <c r="P17391"/>
      <c r="AA17391"/>
    </row>
    <row r="17392" spans="16:27" x14ac:dyDescent="0.3">
      <c r="P17392"/>
      <c r="AA17392"/>
    </row>
    <row r="17393" spans="16:27" x14ac:dyDescent="0.3">
      <c r="P17393"/>
      <c r="AA17393"/>
    </row>
    <row r="17394" spans="16:27" x14ac:dyDescent="0.3">
      <c r="P17394"/>
      <c r="AA17394"/>
    </row>
    <row r="17395" spans="16:27" x14ac:dyDescent="0.3">
      <c r="P17395"/>
      <c r="AA17395"/>
    </row>
    <row r="17396" spans="16:27" x14ac:dyDescent="0.3">
      <c r="P17396"/>
      <c r="AA17396"/>
    </row>
    <row r="17397" spans="16:27" x14ac:dyDescent="0.3">
      <c r="P17397"/>
      <c r="AA17397"/>
    </row>
    <row r="17398" spans="16:27" x14ac:dyDescent="0.3">
      <c r="P17398"/>
      <c r="AA17398"/>
    </row>
    <row r="17399" spans="16:27" x14ac:dyDescent="0.3">
      <c r="P17399"/>
      <c r="AA17399"/>
    </row>
    <row r="17400" spans="16:27" x14ac:dyDescent="0.3">
      <c r="P17400"/>
      <c r="AA17400"/>
    </row>
    <row r="17401" spans="16:27" x14ac:dyDescent="0.3">
      <c r="P17401"/>
      <c r="AA17401"/>
    </row>
    <row r="17402" spans="16:27" x14ac:dyDescent="0.3">
      <c r="P17402"/>
      <c r="AA17402"/>
    </row>
    <row r="17403" spans="16:27" x14ac:dyDescent="0.3">
      <c r="P17403"/>
      <c r="AA17403"/>
    </row>
    <row r="17404" spans="16:27" x14ac:dyDescent="0.3">
      <c r="P17404"/>
      <c r="AA17404"/>
    </row>
    <row r="17405" spans="16:27" x14ac:dyDescent="0.3">
      <c r="P17405"/>
      <c r="AA17405"/>
    </row>
    <row r="17406" spans="16:27" x14ac:dyDescent="0.3">
      <c r="P17406"/>
      <c r="AA17406"/>
    </row>
    <row r="17407" spans="16:27" x14ac:dyDescent="0.3">
      <c r="P17407"/>
      <c r="AA17407"/>
    </row>
    <row r="17408" spans="16:27" x14ac:dyDescent="0.3">
      <c r="P17408"/>
      <c r="AA17408"/>
    </row>
    <row r="17409" spans="16:27" x14ac:dyDescent="0.3">
      <c r="P17409"/>
      <c r="AA17409"/>
    </row>
    <row r="17410" spans="16:27" x14ac:dyDescent="0.3">
      <c r="P17410"/>
      <c r="AA17410"/>
    </row>
    <row r="17411" spans="16:27" x14ac:dyDescent="0.3">
      <c r="P17411"/>
      <c r="AA17411"/>
    </row>
    <row r="17412" spans="16:27" x14ac:dyDescent="0.3">
      <c r="P17412"/>
      <c r="AA17412"/>
    </row>
    <row r="17413" spans="16:27" x14ac:dyDescent="0.3">
      <c r="P17413"/>
      <c r="AA17413"/>
    </row>
    <row r="17414" spans="16:27" x14ac:dyDescent="0.3">
      <c r="P17414"/>
      <c r="AA17414"/>
    </row>
    <row r="17415" spans="16:27" x14ac:dyDescent="0.3">
      <c r="P17415"/>
      <c r="AA17415"/>
    </row>
    <row r="17416" spans="16:27" x14ac:dyDescent="0.3">
      <c r="P17416"/>
      <c r="AA17416"/>
    </row>
    <row r="17417" spans="16:27" x14ac:dyDescent="0.3">
      <c r="P17417"/>
      <c r="AA17417"/>
    </row>
    <row r="17418" spans="16:27" x14ac:dyDescent="0.3">
      <c r="P17418"/>
      <c r="AA17418"/>
    </row>
    <row r="17419" spans="16:27" x14ac:dyDescent="0.3">
      <c r="P17419"/>
      <c r="AA17419"/>
    </row>
    <row r="17420" spans="16:27" x14ac:dyDescent="0.3">
      <c r="P17420"/>
      <c r="AA17420"/>
    </row>
    <row r="17421" spans="16:27" x14ac:dyDescent="0.3">
      <c r="P17421"/>
      <c r="AA17421"/>
    </row>
    <row r="17422" spans="16:27" x14ac:dyDescent="0.3">
      <c r="P17422"/>
      <c r="AA17422"/>
    </row>
    <row r="17423" spans="16:27" x14ac:dyDescent="0.3">
      <c r="P17423"/>
      <c r="AA17423"/>
    </row>
    <row r="17424" spans="16:27" x14ac:dyDescent="0.3">
      <c r="P17424"/>
      <c r="AA17424"/>
    </row>
    <row r="17425" spans="16:27" x14ac:dyDescent="0.3">
      <c r="P17425"/>
      <c r="AA17425"/>
    </row>
    <row r="17426" spans="16:27" x14ac:dyDescent="0.3">
      <c r="P17426"/>
      <c r="AA17426"/>
    </row>
    <row r="17427" spans="16:27" x14ac:dyDescent="0.3">
      <c r="P17427"/>
      <c r="AA17427"/>
    </row>
    <row r="17428" spans="16:27" x14ac:dyDescent="0.3">
      <c r="P17428"/>
      <c r="AA17428"/>
    </row>
    <row r="17429" spans="16:27" x14ac:dyDescent="0.3">
      <c r="P17429"/>
      <c r="AA17429"/>
    </row>
    <row r="17430" spans="16:27" x14ac:dyDescent="0.3">
      <c r="P17430"/>
      <c r="AA17430"/>
    </row>
    <row r="17431" spans="16:27" x14ac:dyDescent="0.3">
      <c r="P17431"/>
      <c r="AA17431"/>
    </row>
    <row r="17432" spans="16:27" x14ac:dyDescent="0.3">
      <c r="P17432"/>
      <c r="AA17432"/>
    </row>
    <row r="17433" spans="16:27" x14ac:dyDescent="0.3">
      <c r="P17433"/>
      <c r="AA17433"/>
    </row>
    <row r="17434" spans="16:27" x14ac:dyDescent="0.3">
      <c r="P17434"/>
      <c r="AA17434"/>
    </row>
    <row r="17435" spans="16:27" x14ac:dyDescent="0.3">
      <c r="P17435"/>
      <c r="AA17435"/>
    </row>
    <row r="17436" spans="16:27" x14ac:dyDescent="0.3">
      <c r="P17436"/>
      <c r="AA17436"/>
    </row>
    <row r="17437" spans="16:27" x14ac:dyDescent="0.3">
      <c r="P17437"/>
      <c r="AA17437"/>
    </row>
    <row r="17438" spans="16:27" x14ac:dyDescent="0.3">
      <c r="P17438"/>
      <c r="AA17438"/>
    </row>
    <row r="17439" spans="16:27" x14ac:dyDescent="0.3">
      <c r="P17439"/>
      <c r="AA17439"/>
    </row>
    <row r="17440" spans="16:27" x14ac:dyDescent="0.3">
      <c r="P17440"/>
      <c r="AA17440"/>
    </row>
    <row r="17441" spans="16:27" x14ac:dyDescent="0.3">
      <c r="P17441"/>
      <c r="AA17441"/>
    </row>
    <row r="17442" spans="16:27" x14ac:dyDescent="0.3">
      <c r="P17442"/>
      <c r="AA17442"/>
    </row>
    <row r="17443" spans="16:27" x14ac:dyDescent="0.3">
      <c r="P17443"/>
      <c r="AA17443"/>
    </row>
    <row r="17444" spans="16:27" x14ac:dyDescent="0.3">
      <c r="P17444"/>
      <c r="AA17444"/>
    </row>
    <row r="17445" spans="16:27" x14ac:dyDescent="0.3">
      <c r="P17445"/>
      <c r="AA17445"/>
    </row>
    <row r="17446" spans="16:27" x14ac:dyDescent="0.3">
      <c r="P17446"/>
      <c r="AA17446"/>
    </row>
    <row r="17447" spans="16:27" x14ac:dyDescent="0.3">
      <c r="P17447"/>
      <c r="AA17447"/>
    </row>
    <row r="17448" spans="16:27" x14ac:dyDescent="0.3">
      <c r="P17448"/>
      <c r="AA17448"/>
    </row>
    <row r="17449" spans="16:27" x14ac:dyDescent="0.3">
      <c r="P17449"/>
      <c r="AA17449"/>
    </row>
    <row r="17450" spans="16:27" x14ac:dyDescent="0.3">
      <c r="P17450"/>
      <c r="AA17450"/>
    </row>
    <row r="17451" spans="16:27" x14ac:dyDescent="0.3">
      <c r="P17451"/>
      <c r="AA17451"/>
    </row>
    <row r="17452" spans="16:27" x14ac:dyDescent="0.3">
      <c r="P17452"/>
      <c r="AA17452"/>
    </row>
    <row r="17453" spans="16:27" x14ac:dyDescent="0.3">
      <c r="P17453"/>
      <c r="AA17453"/>
    </row>
    <row r="17454" spans="16:27" x14ac:dyDescent="0.3">
      <c r="P17454"/>
      <c r="AA17454"/>
    </row>
    <row r="17455" spans="16:27" x14ac:dyDescent="0.3">
      <c r="P17455"/>
      <c r="AA17455"/>
    </row>
    <row r="17456" spans="16:27" x14ac:dyDescent="0.3">
      <c r="P17456"/>
      <c r="AA17456"/>
    </row>
    <row r="17457" spans="16:27" x14ac:dyDescent="0.3">
      <c r="P17457"/>
      <c r="AA17457"/>
    </row>
    <row r="17458" spans="16:27" x14ac:dyDescent="0.3">
      <c r="P17458"/>
      <c r="AA17458"/>
    </row>
    <row r="17459" spans="16:27" x14ac:dyDescent="0.3">
      <c r="P17459"/>
      <c r="AA17459"/>
    </row>
    <row r="17460" spans="16:27" x14ac:dyDescent="0.3">
      <c r="P17460"/>
      <c r="AA17460"/>
    </row>
    <row r="17461" spans="16:27" x14ac:dyDescent="0.3">
      <c r="P17461"/>
      <c r="AA17461"/>
    </row>
    <row r="17462" spans="16:27" x14ac:dyDescent="0.3">
      <c r="P17462"/>
      <c r="AA17462"/>
    </row>
    <row r="17463" spans="16:27" x14ac:dyDescent="0.3">
      <c r="P17463"/>
      <c r="AA17463"/>
    </row>
    <row r="17464" spans="16:27" x14ac:dyDescent="0.3">
      <c r="P17464"/>
      <c r="AA17464"/>
    </row>
    <row r="17465" spans="16:27" x14ac:dyDescent="0.3">
      <c r="P17465"/>
      <c r="AA17465"/>
    </row>
    <row r="17466" spans="16:27" x14ac:dyDescent="0.3">
      <c r="P17466"/>
      <c r="AA17466"/>
    </row>
    <row r="17467" spans="16:27" x14ac:dyDescent="0.3">
      <c r="P17467"/>
      <c r="AA17467"/>
    </row>
    <row r="17468" spans="16:27" x14ac:dyDescent="0.3">
      <c r="P17468"/>
      <c r="AA17468"/>
    </row>
    <row r="17469" spans="16:27" x14ac:dyDescent="0.3">
      <c r="P17469"/>
      <c r="AA17469"/>
    </row>
    <row r="17470" spans="16:27" x14ac:dyDescent="0.3">
      <c r="P17470"/>
      <c r="AA17470"/>
    </row>
    <row r="17471" spans="16:27" x14ac:dyDescent="0.3">
      <c r="P17471"/>
      <c r="AA17471"/>
    </row>
    <row r="17472" spans="16:27" x14ac:dyDescent="0.3">
      <c r="P17472"/>
      <c r="AA17472"/>
    </row>
    <row r="17473" spans="16:27" x14ac:dyDescent="0.3">
      <c r="P17473"/>
      <c r="AA17473"/>
    </row>
    <row r="17474" spans="16:27" x14ac:dyDescent="0.3">
      <c r="P17474"/>
      <c r="AA17474"/>
    </row>
    <row r="17475" spans="16:27" x14ac:dyDescent="0.3">
      <c r="P17475"/>
      <c r="AA17475"/>
    </row>
    <row r="17476" spans="16:27" x14ac:dyDescent="0.3">
      <c r="P17476"/>
      <c r="AA17476"/>
    </row>
    <row r="17477" spans="16:27" x14ac:dyDescent="0.3">
      <c r="P17477"/>
      <c r="AA17477"/>
    </row>
    <row r="17478" spans="16:27" x14ac:dyDescent="0.3">
      <c r="P17478"/>
      <c r="AA17478"/>
    </row>
    <row r="17479" spans="16:27" x14ac:dyDescent="0.3">
      <c r="P17479"/>
      <c r="AA17479"/>
    </row>
    <row r="17480" spans="16:27" x14ac:dyDescent="0.3">
      <c r="P17480"/>
      <c r="AA17480"/>
    </row>
    <row r="17481" spans="16:27" x14ac:dyDescent="0.3">
      <c r="P17481"/>
      <c r="AA17481"/>
    </row>
    <row r="17482" spans="16:27" x14ac:dyDescent="0.3">
      <c r="P17482"/>
      <c r="AA17482"/>
    </row>
    <row r="17483" spans="16:27" x14ac:dyDescent="0.3">
      <c r="P17483"/>
      <c r="AA17483"/>
    </row>
    <row r="17484" spans="16:27" x14ac:dyDescent="0.3">
      <c r="P17484"/>
      <c r="AA17484"/>
    </row>
    <row r="17485" spans="16:27" x14ac:dyDescent="0.3">
      <c r="P17485"/>
      <c r="AA17485"/>
    </row>
    <row r="17486" spans="16:27" x14ac:dyDescent="0.3">
      <c r="P17486"/>
      <c r="AA17486"/>
    </row>
    <row r="17487" spans="16:27" x14ac:dyDescent="0.3">
      <c r="P17487"/>
      <c r="AA17487"/>
    </row>
    <row r="17488" spans="16:27" x14ac:dyDescent="0.3">
      <c r="P17488"/>
      <c r="AA17488"/>
    </row>
    <row r="17489" spans="16:27" x14ac:dyDescent="0.3">
      <c r="P17489"/>
      <c r="AA17489"/>
    </row>
    <row r="17490" spans="16:27" x14ac:dyDescent="0.3">
      <c r="P17490"/>
      <c r="AA17490"/>
    </row>
    <row r="17491" spans="16:27" x14ac:dyDescent="0.3">
      <c r="P17491"/>
      <c r="AA17491"/>
    </row>
    <row r="17492" spans="16:27" x14ac:dyDescent="0.3">
      <c r="P17492"/>
      <c r="AA17492"/>
    </row>
    <row r="17493" spans="16:27" x14ac:dyDescent="0.3">
      <c r="P17493"/>
      <c r="AA17493"/>
    </row>
    <row r="17494" spans="16:27" x14ac:dyDescent="0.3">
      <c r="P17494"/>
      <c r="AA17494"/>
    </row>
    <row r="17495" spans="16:27" x14ac:dyDescent="0.3">
      <c r="P17495"/>
      <c r="AA17495"/>
    </row>
    <row r="17496" spans="16:27" x14ac:dyDescent="0.3">
      <c r="P17496"/>
      <c r="AA17496"/>
    </row>
    <row r="17497" spans="16:27" x14ac:dyDescent="0.3">
      <c r="P17497"/>
      <c r="AA17497"/>
    </row>
    <row r="17498" spans="16:27" x14ac:dyDescent="0.3">
      <c r="P17498"/>
      <c r="AA17498"/>
    </row>
    <row r="17499" spans="16:27" x14ac:dyDescent="0.3">
      <c r="P17499"/>
      <c r="AA17499"/>
    </row>
    <row r="17500" spans="16:27" x14ac:dyDescent="0.3">
      <c r="P17500"/>
      <c r="AA17500"/>
    </row>
    <row r="17501" spans="16:27" x14ac:dyDescent="0.3">
      <c r="P17501"/>
      <c r="AA17501"/>
    </row>
    <row r="17502" spans="16:27" x14ac:dyDescent="0.3">
      <c r="P17502"/>
      <c r="AA17502"/>
    </row>
    <row r="17503" spans="16:27" x14ac:dyDescent="0.3">
      <c r="P17503"/>
      <c r="AA17503"/>
    </row>
    <row r="17504" spans="16:27" x14ac:dyDescent="0.3">
      <c r="P17504"/>
      <c r="AA17504"/>
    </row>
    <row r="17505" spans="16:27" x14ac:dyDescent="0.3">
      <c r="P17505"/>
      <c r="AA17505"/>
    </row>
    <row r="17506" spans="16:27" x14ac:dyDescent="0.3">
      <c r="P17506"/>
      <c r="AA17506"/>
    </row>
    <row r="17507" spans="16:27" x14ac:dyDescent="0.3">
      <c r="P17507"/>
      <c r="AA17507"/>
    </row>
    <row r="17508" spans="16:27" x14ac:dyDescent="0.3">
      <c r="P17508"/>
      <c r="AA17508"/>
    </row>
    <row r="17509" spans="16:27" x14ac:dyDescent="0.3">
      <c r="P17509"/>
      <c r="AA17509"/>
    </row>
    <row r="17510" spans="16:27" x14ac:dyDescent="0.3">
      <c r="P17510"/>
      <c r="AA17510"/>
    </row>
    <row r="17511" spans="16:27" x14ac:dyDescent="0.3">
      <c r="P17511"/>
      <c r="AA17511"/>
    </row>
    <row r="17512" spans="16:27" x14ac:dyDescent="0.3">
      <c r="P17512"/>
      <c r="AA17512"/>
    </row>
    <row r="17513" spans="16:27" x14ac:dyDescent="0.3">
      <c r="P17513"/>
      <c r="AA17513"/>
    </row>
    <row r="17514" spans="16:27" x14ac:dyDescent="0.3">
      <c r="P17514"/>
      <c r="AA17514"/>
    </row>
    <row r="17515" spans="16:27" x14ac:dyDescent="0.3">
      <c r="P17515"/>
      <c r="AA17515"/>
    </row>
    <row r="17516" spans="16:27" x14ac:dyDescent="0.3">
      <c r="P17516"/>
      <c r="AA17516"/>
    </row>
    <row r="17517" spans="16:27" x14ac:dyDescent="0.3">
      <c r="P17517"/>
      <c r="AA17517"/>
    </row>
    <row r="17518" spans="16:27" x14ac:dyDescent="0.3">
      <c r="P17518"/>
      <c r="AA17518"/>
    </row>
    <row r="17519" spans="16:27" x14ac:dyDescent="0.3">
      <c r="P17519"/>
      <c r="AA17519"/>
    </row>
    <row r="17520" spans="16:27" x14ac:dyDescent="0.3">
      <c r="P17520"/>
      <c r="AA17520"/>
    </row>
    <row r="17521" spans="16:27" x14ac:dyDescent="0.3">
      <c r="P17521"/>
      <c r="AA17521"/>
    </row>
    <row r="17522" spans="16:27" x14ac:dyDescent="0.3">
      <c r="P17522"/>
      <c r="AA17522"/>
    </row>
    <row r="17523" spans="16:27" x14ac:dyDescent="0.3">
      <c r="P17523"/>
      <c r="AA17523"/>
    </row>
    <row r="17524" spans="16:27" x14ac:dyDescent="0.3">
      <c r="P17524"/>
      <c r="AA17524"/>
    </row>
    <row r="17525" spans="16:27" x14ac:dyDescent="0.3">
      <c r="P17525"/>
      <c r="AA17525"/>
    </row>
    <row r="17526" spans="16:27" x14ac:dyDescent="0.3">
      <c r="P17526"/>
      <c r="AA17526"/>
    </row>
    <row r="17527" spans="16:27" x14ac:dyDescent="0.3">
      <c r="P17527"/>
      <c r="AA17527"/>
    </row>
    <row r="17528" spans="16:27" x14ac:dyDescent="0.3">
      <c r="P17528"/>
      <c r="AA17528"/>
    </row>
    <row r="17529" spans="16:27" x14ac:dyDescent="0.3">
      <c r="P17529"/>
      <c r="AA17529"/>
    </row>
    <row r="17530" spans="16:27" x14ac:dyDescent="0.3">
      <c r="P17530"/>
      <c r="AA17530"/>
    </row>
    <row r="17531" spans="16:27" x14ac:dyDescent="0.3">
      <c r="P17531"/>
      <c r="AA17531"/>
    </row>
    <row r="17532" spans="16:27" x14ac:dyDescent="0.3">
      <c r="P17532"/>
      <c r="AA17532"/>
    </row>
    <row r="17533" spans="16:27" x14ac:dyDescent="0.3">
      <c r="P17533"/>
      <c r="AA17533"/>
    </row>
    <row r="17534" spans="16:27" x14ac:dyDescent="0.3">
      <c r="P17534"/>
      <c r="AA17534"/>
    </row>
    <row r="17535" spans="16:27" x14ac:dyDescent="0.3">
      <c r="P17535"/>
      <c r="AA17535"/>
    </row>
    <row r="17536" spans="16:27" x14ac:dyDescent="0.3">
      <c r="P17536"/>
      <c r="AA17536"/>
    </row>
    <row r="17537" spans="16:27" x14ac:dyDescent="0.3">
      <c r="P17537"/>
      <c r="AA17537"/>
    </row>
    <row r="17538" spans="16:27" x14ac:dyDescent="0.3">
      <c r="P17538"/>
      <c r="AA17538"/>
    </row>
    <row r="17539" spans="16:27" x14ac:dyDescent="0.3">
      <c r="P17539"/>
      <c r="AA17539"/>
    </row>
    <row r="17540" spans="16:27" x14ac:dyDescent="0.3">
      <c r="P17540"/>
      <c r="AA17540"/>
    </row>
    <row r="17541" spans="16:27" x14ac:dyDescent="0.3">
      <c r="P17541"/>
      <c r="AA17541"/>
    </row>
    <row r="17542" spans="16:27" x14ac:dyDescent="0.3">
      <c r="P17542"/>
      <c r="AA17542"/>
    </row>
    <row r="17543" spans="16:27" x14ac:dyDescent="0.3">
      <c r="P17543"/>
      <c r="AA17543"/>
    </row>
    <row r="17544" spans="16:27" x14ac:dyDescent="0.3">
      <c r="P17544"/>
      <c r="AA17544"/>
    </row>
    <row r="17545" spans="16:27" x14ac:dyDescent="0.3">
      <c r="P17545"/>
      <c r="AA17545"/>
    </row>
    <row r="17546" spans="16:27" x14ac:dyDescent="0.3">
      <c r="P17546"/>
      <c r="AA17546"/>
    </row>
    <row r="17547" spans="16:27" x14ac:dyDescent="0.3">
      <c r="P17547"/>
      <c r="AA17547"/>
    </row>
    <row r="17548" spans="16:27" x14ac:dyDescent="0.3">
      <c r="P17548"/>
      <c r="AA17548"/>
    </row>
    <row r="17549" spans="16:27" x14ac:dyDescent="0.3">
      <c r="P17549"/>
      <c r="AA17549"/>
    </row>
    <row r="17550" spans="16:27" x14ac:dyDescent="0.3">
      <c r="P17550"/>
      <c r="AA17550"/>
    </row>
    <row r="17551" spans="16:27" x14ac:dyDescent="0.3">
      <c r="P17551"/>
      <c r="AA17551"/>
    </row>
    <row r="17552" spans="16:27" x14ac:dyDescent="0.3">
      <c r="P17552"/>
      <c r="AA17552"/>
    </row>
    <row r="17553" spans="16:27" x14ac:dyDescent="0.3">
      <c r="P17553"/>
      <c r="AA17553"/>
    </row>
    <row r="17554" spans="16:27" x14ac:dyDescent="0.3">
      <c r="P17554"/>
      <c r="AA17554"/>
    </row>
    <row r="17555" spans="16:27" x14ac:dyDescent="0.3">
      <c r="P17555"/>
      <c r="AA17555"/>
    </row>
    <row r="17556" spans="16:27" x14ac:dyDescent="0.3">
      <c r="P17556"/>
      <c r="AA17556"/>
    </row>
    <row r="17557" spans="16:27" x14ac:dyDescent="0.3">
      <c r="P17557"/>
      <c r="AA17557"/>
    </row>
    <row r="17558" spans="16:27" x14ac:dyDescent="0.3">
      <c r="P17558"/>
      <c r="AA17558"/>
    </row>
    <row r="17559" spans="16:27" x14ac:dyDescent="0.3">
      <c r="P17559"/>
      <c r="AA17559"/>
    </row>
    <row r="17560" spans="16:27" x14ac:dyDescent="0.3">
      <c r="P17560"/>
      <c r="AA17560"/>
    </row>
    <row r="17561" spans="16:27" x14ac:dyDescent="0.3">
      <c r="P17561"/>
      <c r="AA17561"/>
    </row>
    <row r="17562" spans="16:27" x14ac:dyDescent="0.3">
      <c r="P17562"/>
      <c r="AA17562"/>
    </row>
    <row r="17563" spans="16:27" x14ac:dyDescent="0.3">
      <c r="P17563"/>
      <c r="AA17563"/>
    </row>
    <row r="17564" spans="16:27" x14ac:dyDescent="0.3">
      <c r="P17564"/>
      <c r="AA17564"/>
    </row>
    <row r="17565" spans="16:27" x14ac:dyDescent="0.3">
      <c r="P17565"/>
      <c r="AA17565"/>
    </row>
    <row r="17566" spans="16:27" x14ac:dyDescent="0.3">
      <c r="P17566"/>
      <c r="AA17566"/>
    </row>
    <row r="17567" spans="16:27" x14ac:dyDescent="0.3">
      <c r="P17567"/>
      <c r="AA17567"/>
    </row>
    <row r="17568" spans="16:27" x14ac:dyDescent="0.3">
      <c r="P17568"/>
      <c r="AA17568"/>
    </row>
    <row r="17569" spans="16:27" x14ac:dyDescent="0.3">
      <c r="P17569"/>
      <c r="AA17569"/>
    </row>
    <row r="17570" spans="16:27" x14ac:dyDescent="0.3">
      <c r="P17570"/>
      <c r="AA17570"/>
    </row>
    <row r="17571" spans="16:27" x14ac:dyDescent="0.3">
      <c r="P17571"/>
      <c r="AA17571"/>
    </row>
    <row r="17572" spans="16:27" x14ac:dyDescent="0.3">
      <c r="P17572"/>
      <c r="AA17572"/>
    </row>
    <row r="17573" spans="16:27" x14ac:dyDescent="0.3">
      <c r="P17573"/>
      <c r="AA17573"/>
    </row>
    <row r="17574" spans="16:27" x14ac:dyDescent="0.3">
      <c r="P17574"/>
      <c r="AA17574"/>
    </row>
    <row r="17575" spans="16:27" x14ac:dyDescent="0.3">
      <c r="P17575"/>
      <c r="AA17575"/>
    </row>
    <row r="17576" spans="16:27" x14ac:dyDescent="0.3">
      <c r="P17576"/>
      <c r="AA17576"/>
    </row>
    <row r="17577" spans="16:27" x14ac:dyDescent="0.3">
      <c r="P17577"/>
      <c r="AA17577"/>
    </row>
    <row r="17578" spans="16:27" x14ac:dyDescent="0.3">
      <c r="P17578"/>
      <c r="AA17578"/>
    </row>
    <row r="17579" spans="16:27" x14ac:dyDescent="0.3">
      <c r="P17579"/>
      <c r="AA17579"/>
    </row>
    <row r="17580" spans="16:27" x14ac:dyDescent="0.3">
      <c r="P17580"/>
      <c r="AA17580"/>
    </row>
    <row r="17581" spans="16:27" x14ac:dyDescent="0.3">
      <c r="P17581"/>
      <c r="AA17581"/>
    </row>
    <row r="17582" spans="16:27" x14ac:dyDescent="0.3">
      <c r="P17582"/>
      <c r="AA17582"/>
    </row>
    <row r="17583" spans="16:27" x14ac:dyDescent="0.3">
      <c r="P17583"/>
      <c r="AA17583"/>
    </row>
    <row r="17584" spans="16:27" x14ac:dyDescent="0.3">
      <c r="P17584"/>
      <c r="AA17584"/>
    </row>
    <row r="17585" spans="16:27" x14ac:dyDescent="0.3">
      <c r="P17585"/>
      <c r="AA17585"/>
    </row>
    <row r="17586" spans="16:27" x14ac:dyDescent="0.3">
      <c r="P17586"/>
      <c r="AA17586"/>
    </row>
    <row r="17587" spans="16:27" x14ac:dyDescent="0.3">
      <c r="P17587"/>
      <c r="AA17587"/>
    </row>
    <row r="17588" spans="16:27" x14ac:dyDescent="0.3">
      <c r="P17588"/>
      <c r="AA17588"/>
    </row>
    <row r="17589" spans="16:27" x14ac:dyDescent="0.3">
      <c r="P17589"/>
      <c r="AA17589"/>
    </row>
    <row r="17590" spans="16:27" x14ac:dyDescent="0.3">
      <c r="P17590"/>
      <c r="AA17590"/>
    </row>
    <row r="17591" spans="16:27" x14ac:dyDescent="0.3">
      <c r="P17591"/>
      <c r="AA17591"/>
    </row>
    <row r="17592" spans="16:27" x14ac:dyDescent="0.3">
      <c r="P17592"/>
      <c r="AA17592"/>
    </row>
    <row r="17593" spans="16:27" x14ac:dyDescent="0.3">
      <c r="P17593"/>
      <c r="AA17593"/>
    </row>
    <row r="17594" spans="16:27" x14ac:dyDescent="0.3">
      <c r="P17594"/>
      <c r="AA17594"/>
    </row>
    <row r="17595" spans="16:27" x14ac:dyDescent="0.3">
      <c r="P17595"/>
      <c r="AA17595"/>
    </row>
    <row r="17596" spans="16:27" x14ac:dyDescent="0.3">
      <c r="P17596"/>
      <c r="AA17596"/>
    </row>
    <row r="17597" spans="16:27" x14ac:dyDescent="0.3">
      <c r="P17597"/>
      <c r="AA17597"/>
    </row>
    <row r="17598" spans="16:27" x14ac:dyDescent="0.3">
      <c r="P17598"/>
      <c r="AA17598"/>
    </row>
    <row r="17599" spans="16:27" x14ac:dyDescent="0.3">
      <c r="P17599"/>
      <c r="AA17599"/>
    </row>
    <row r="17600" spans="16:27" x14ac:dyDescent="0.3">
      <c r="P17600"/>
      <c r="AA17600"/>
    </row>
    <row r="17601" spans="16:27" x14ac:dyDescent="0.3">
      <c r="P17601"/>
      <c r="AA17601"/>
    </row>
    <row r="17602" spans="16:27" x14ac:dyDescent="0.3">
      <c r="P17602"/>
      <c r="AA17602"/>
    </row>
    <row r="17603" spans="16:27" x14ac:dyDescent="0.3">
      <c r="P17603"/>
      <c r="AA17603"/>
    </row>
    <row r="17604" spans="16:27" x14ac:dyDescent="0.3">
      <c r="P17604"/>
      <c r="AA17604"/>
    </row>
    <row r="17605" spans="16:27" x14ac:dyDescent="0.3">
      <c r="P17605"/>
      <c r="AA17605"/>
    </row>
    <row r="17606" spans="16:27" x14ac:dyDescent="0.3">
      <c r="P17606"/>
      <c r="AA17606"/>
    </row>
    <row r="17607" spans="16:27" x14ac:dyDescent="0.3">
      <c r="P17607"/>
      <c r="AA17607"/>
    </row>
    <row r="17608" spans="16:27" x14ac:dyDescent="0.3">
      <c r="P17608"/>
      <c r="AA17608"/>
    </row>
    <row r="17609" spans="16:27" x14ac:dyDescent="0.3">
      <c r="P17609"/>
      <c r="AA17609"/>
    </row>
    <row r="17610" spans="16:27" x14ac:dyDescent="0.3">
      <c r="P17610"/>
      <c r="AA17610"/>
    </row>
    <row r="17611" spans="16:27" x14ac:dyDescent="0.3">
      <c r="P17611"/>
      <c r="AA17611"/>
    </row>
    <row r="17612" spans="16:27" x14ac:dyDescent="0.3">
      <c r="P17612"/>
      <c r="AA17612"/>
    </row>
    <row r="17613" spans="16:27" x14ac:dyDescent="0.3">
      <c r="P17613"/>
      <c r="AA17613"/>
    </row>
    <row r="17614" spans="16:27" x14ac:dyDescent="0.3">
      <c r="P17614"/>
      <c r="AA17614"/>
    </row>
    <row r="17615" spans="16:27" x14ac:dyDescent="0.3">
      <c r="P17615"/>
      <c r="AA17615"/>
    </row>
    <row r="17616" spans="16:27" x14ac:dyDescent="0.3">
      <c r="P17616"/>
      <c r="AA17616"/>
    </row>
    <row r="17617" spans="16:27" x14ac:dyDescent="0.3">
      <c r="P17617"/>
      <c r="AA17617"/>
    </row>
    <row r="17618" spans="16:27" x14ac:dyDescent="0.3">
      <c r="P17618"/>
      <c r="AA17618"/>
    </row>
    <row r="17619" spans="16:27" x14ac:dyDescent="0.3">
      <c r="P17619"/>
      <c r="AA17619"/>
    </row>
    <row r="17620" spans="16:27" x14ac:dyDescent="0.3">
      <c r="P17620"/>
      <c r="AA17620"/>
    </row>
    <row r="17621" spans="16:27" x14ac:dyDescent="0.3">
      <c r="P17621"/>
      <c r="AA17621"/>
    </row>
    <row r="17622" spans="16:27" x14ac:dyDescent="0.3">
      <c r="P17622"/>
      <c r="AA17622"/>
    </row>
    <row r="17623" spans="16:27" x14ac:dyDescent="0.3">
      <c r="P17623"/>
      <c r="AA17623"/>
    </row>
    <row r="17624" spans="16:27" x14ac:dyDescent="0.3">
      <c r="P17624"/>
      <c r="AA17624"/>
    </row>
    <row r="17625" spans="16:27" x14ac:dyDescent="0.3">
      <c r="P17625"/>
      <c r="AA17625"/>
    </row>
    <row r="17626" spans="16:27" x14ac:dyDescent="0.3">
      <c r="P17626"/>
      <c r="AA17626"/>
    </row>
    <row r="17627" spans="16:27" x14ac:dyDescent="0.3">
      <c r="P17627"/>
      <c r="AA17627"/>
    </row>
    <row r="17628" spans="16:27" x14ac:dyDescent="0.3">
      <c r="P17628"/>
      <c r="AA17628"/>
    </row>
    <row r="17629" spans="16:27" x14ac:dyDescent="0.3">
      <c r="P17629"/>
      <c r="AA17629"/>
    </row>
    <row r="17630" spans="16:27" x14ac:dyDescent="0.3">
      <c r="P17630"/>
      <c r="AA17630"/>
    </row>
    <row r="17631" spans="16:27" x14ac:dyDescent="0.3">
      <c r="P17631"/>
      <c r="AA17631"/>
    </row>
    <row r="17632" spans="16:27" x14ac:dyDescent="0.3">
      <c r="P17632"/>
      <c r="AA17632"/>
    </row>
    <row r="17633" spans="16:27" x14ac:dyDescent="0.3">
      <c r="P17633"/>
      <c r="AA17633"/>
    </row>
    <row r="17634" spans="16:27" x14ac:dyDescent="0.3">
      <c r="P17634"/>
      <c r="AA17634"/>
    </row>
    <row r="17635" spans="16:27" x14ac:dyDescent="0.3">
      <c r="P17635"/>
      <c r="AA17635"/>
    </row>
    <row r="17636" spans="16:27" x14ac:dyDescent="0.3">
      <c r="P17636"/>
      <c r="AA17636"/>
    </row>
    <row r="17637" spans="16:27" x14ac:dyDescent="0.3">
      <c r="P17637"/>
      <c r="AA17637"/>
    </row>
    <row r="17638" spans="16:27" x14ac:dyDescent="0.3">
      <c r="P17638"/>
      <c r="AA17638"/>
    </row>
    <row r="17639" spans="16:27" x14ac:dyDescent="0.3">
      <c r="P17639"/>
      <c r="AA17639"/>
    </row>
    <row r="17640" spans="16:27" x14ac:dyDescent="0.3">
      <c r="P17640"/>
      <c r="AA17640"/>
    </row>
    <row r="17641" spans="16:27" x14ac:dyDescent="0.3">
      <c r="P17641"/>
      <c r="AA17641"/>
    </row>
    <row r="17642" spans="16:27" x14ac:dyDescent="0.3">
      <c r="P17642"/>
      <c r="AA17642"/>
    </row>
    <row r="17643" spans="16:27" x14ac:dyDescent="0.3">
      <c r="P17643"/>
      <c r="AA17643"/>
    </row>
    <row r="17644" spans="16:27" x14ac:dyDescent="0.3">
      <c r="P17644"/>
      <c r="AA17644"/>
    </row>
    <row r="17645" spans="16:27" x14ac:dyDescent="0.3">
      <c r="P17645"/>
      <c r="AA17645"/>
    </row>
    <row r="17646" spans="16:27" x14ac:dyDescent="0.3">
      <c r="P17646"/>
      <c r="AA17646"/>
    </row>
    <row r="17647" spans="16:27" x14ac:dyDescent="0.3">
      <c r="P17647"/>
      <c r="AA17647"/>
    </row>
    <row r="17648" spans="16:27" x14ac:dyDescent="0.3">
      <c r="P17648"/>
      <c r="AA17648"/>
    </row>
    <row r="17649" spans="16:27" x14ac:dyDescent="0.3">
      <c r="P17649"/>
      <c r="AA17649"/>
    </row>
    <row r="17650" spans="16:27" x14ac:dyDescent="0.3">
      <c r="P17650"/>
      <c r="AA17650"/>
    </row>
    <row r="17651" spans="16:27" x14ac:dyDescent="0.3">
      <c r="P17651"/>
      <c r="AA17651"/>
    </row>
    <row r="17652" spans="16:27" x14ac:dyDescent="0.3">
      <c r="P17652"/>
      <c r="AA17652"/>
    </row>
    <row r="17653" spans="16:27" x14ac:dyDescent="0.3">
      <c r="P17653"/>
      <c r="AA17653"/>
    </row>
    <row r="17654" spans="16:27" x14ac:dyDescent="0.3">
      <c r="P17654"/>
      <c r="AA17654"/>
    </row>
    <row r="17655" spans="16:27" x14ac:dyDescent="0.3">
      <c r="P17655"/>
      <c r="AA17655"/>
    </row>
    <row r="17656" spans="16:27" x14ac:dyDescent="0.3">
      <c r="P17656"/>
      <c r="AA17656"/>
    </row>
    <row r="17657" spans="16:27" x14ac:dyDescent="0.3">
      <c r="P17657"/>
      <c r="AA17657"/>
    </row>
    <row r="17658" spans="16:27" x14ac:dyDescent="0.3">
      <c r="P17658"/>
      <c r="AA17658"/>
    </row>
    <row r="17659" spans="16:27" x14ac:dyDescent="0.3">
      <c r="P17659"/>
      <c r="AA17659"/>
    </row>
    <row r="17660" spans="16:27" x14ac:dyDescent="0.3">
      <c r="P17660"/>
      <c r="AA17660"/>
    </row>
    <row r="17661" spans="16:27" x14ac:dyDescent="0.3">
      <c r="P17661"/>
      <c r="AA17661"/>
    </row>
    <row r="17662" spans="16:27" x14ac:dyDescent="0.3">
      <c r="P17662"/>
      <c r="AA17662"/>
    </row>
    <row r="17663" spans="16:27" x14ac:dyDescent="0.3">
      <c r="P17663"/>
      <c r="AA17663"/>
    </row>
    <row r="17664" spans="16:27" x14ac:dyDescent="0.3">
      <c r="P17664"/>
      <c r="AA17664"/>
    </row>
    <row r="17665" spans="16:27" x14ac:dyDescent="0.3">
      <c r="P17665"/>
      <c r="AA17665"/>
    </row>
    <row r="17666" spans="16:27" x14ac:dyDescent="0.3">
      <c r="P17666"/>
      <c r="AA17666"/>
    </row>
    <row r="17667" spans="16:27" x14ac:dyDescent="0.3">
      <c r="P17667"/>
      <c r="AA17667"/>
    </row>
    <row r="17668" spans="16:27" x14ac:dyDescent="0.3">
      <c r="P17668"/>
      <c r="AA17668"/>
    </row>
    <row r="17669" spans="16:27" x14ac:dyDescent="0.3">
      <c r="P17669"/>
      <c r="AA17669"/>
    </row>
    <row r="17670" spans="16:27" x14ac:dyDescent="0.3">
      <c r="P17670"/>
      <c r="AA17670"/>
    </row>
    <row r="17671" spans="16:27" x14ac:dyDescent="0.3">
      <c r="P17671"/>
      <c r="AA17671"/>
    </row>
    <row r="17672" spans="16:27" x14ac:dyDescent="0.3">
      <c r="P17672"/>
      <c r="AA17672"/>
    </row>
    <row r="17673" spans="16:27" x14ac:dyDescent="0.3">
      <c r="P17673"/>
      <c r="AA17673"/>
    </row>
    <row r="17674" spans="16:27" x14ac:dyDescent="0.3">
      <c r="P17674"/>
      <c r="AA17674"/>
    </row>
    <row r="17675" spans="16:27" x14ac:dyDescent="0.3">
      <c r="P17675"/>
      <c r="AA17675"/>
    </row>
    <row r="17676" spans="16:27" x14ac:dyDescent="0.3">
      <c r="P17676"/>
      <c r="AA17676"/>
    </row>
    <row r="17677" spans="16:27" x14ac:dyDescent="0.3">
      <c r="P17677"/>
      <c r="AA17677"/>
    </row>
    <row r="17678" spans="16:27" x14ac:dyDescent="0.3">
      <c r="P17678"/>
      <c r="AA17678"/>
    </row>
    <row r="17679" spans="16:27" x14ac:dyDescent="0.3">
      <c r="P17679"/>
      <c r="AA17679"/>
    </row>
    <row r="17680" spans="16:27" x14ac:dyDescent="0.3">
      <c r="P17680"/>
      <c r="AA17680"/>
    </row>
    <row r="17681" spans="16:27" x14ac:dyDescent="0.3">
      <c r="P17681"/>
      <c r="AA17681"/>
    </row>
    <row r="17682" spans="16:27" x14ac:dyDescent="0.3">
      <c r="P17682"/>
      <c r="AA17682"/>
    </row>
    <row r="17683" spans="16:27" x14ac:dyDescent="0.3">
      <c r="P17683"/>
      <c r="AA17683"/>
    </row>
    <row r="17684" spans="16:27" x14ac:dyDescent="0.3">
      <c r="P17684"/>
      <c r="AA17684"/>
    </row>
    <row r="17685" spans="16:27" x14ac:dyDescent="0.3">
      <c r="P17685"/>
      <c r="AA17685"/>
    </row>
    <row r="17686" spans="16:27" x14ac:dyDescent="0.3">
      <c r="P17686"/>
      <c r="AA17686"/>
    </row>
    <row r="17687" spans="16:27" x14ac:dyDescent="0.3">
      <c r="P17687"/>
      <c r="AA17687"/>
    </row>
    <row r="17688" spans="16:27" x14ac:dyDescent="0.3">
      <c r="P17688"/>
      <c r="AA17688"/>
    </row>
    <row r="17689" spans="16:27" x14ac:dyDescent="0.3">
      <c r="P17689"/>
      <c r="AA17689"/>
    </row>
    <row r="17690" spans="16:27" x14ac:dyDescent="0.3">
      <c r="P17690"/>
      <c r="AA17690"/>
    </row>
    <row r="17691" spans="16:27" x14ac:dyDescent="0.3">
      <c r="P17691"/>
      <c r="AA17691"/>
    </row>
    <row r="17692" spans="16:27" x14ac:dyDescent="0.3">
      <c r="P17692"/>
      <c r="AA17692"/>
    </row>
    <row r="17693" spans="16:27" x14ac:dyDescent="0.3">
      <c r="P17693"/>
      <c r="AA17693"/>
    </row>
    <row r="17694" spans="16:27" x14ac:dyDescent="0.3">
      <c r="P17694"/>
      <c r="AA17694"/>
    </row>
    <row r="17695" spans="16:27" x14ac:dyDescent="0.3">
      <c r="P17695"/>
      <c r="AA17695"/>
    </row>
    <row r="17696" spans="16:27" x14ac:dyDescent="0.3">
      <c r="P17696"/>
      <c r="AA17696"/>
    </row>
    <row r="17697" spans="16:27" x14ac:dyDescent="0.3">
      <c r="P17697"/>
      <c r="AA17697"/>
    </row>
    <row r="17698" spans="16:27" x14ac:dyDescent="0.3">
      <c r="P17698"/>
      <c r="AA17698"/>
    </row>
    <row r="17699" spans="16:27" x14ac:dyDescent="0.3">
      <c r="P17699"/>
      <c r="AA17699"/>
    </row>
    <row r="17700" spans="16:27" x14ac:dyDescent="0.3">
      <c r="P17700"/>
      <c r="AA17700"/>
    </row>
    <row r="17701" spans="16:27" x14ac:dyDescent="0.3">
      <c r="P17701"/>
      <c r="AA17701"/>
    </row>
    <row r="17702" spans="16:27" x14ac:dyDescent="0.3">
      <c r="P17702"/>
      <c r="AA17702"/>
    </row>
    <row r="17703" spans="16:27" x14ac:dyDescent="0.3">
      <c r="P17703"/>
      <c r="AA17703"/>
    </row>
    <row r="17704" spans="16:27" x14ac:dyDescent="0.3">
      <c r="P17704"/>
      <c r="AA17704"/>
    </row>
    <row r="17705" spans="16:27" x14ac:dyDescent="0.3">
      <c r="P17705"/>
      <c r="AA17705"/>
    </row>
    <row r="17706" spans="16:27" x14ac:dyDescent="0.3">
      <c r="P17706"/>
      <c r="AA17706"/>
    </row>
    <row r="17707" spans="16:27" x14ac:dyDescent="0.3">
      <c r="P17707"/>
      <c r="AA17707"/>
    </row>
    <row r="17708" spans="16:27" x14ac:dyDescent="0.3">
      <c r="P17708"/>
      <c r="AA17708"/>
    </row>
    <row r="17709" spans="16:27" x14ac:dyDescent="0.3">
      <c r="P17709"/>
      <c r="AA17709"/>
    </row>
    <row r="17710" spans="16:27" x14ac:dyDescent="0.3">
      <c r="P17710"/>
      <c r="AA17710"/>
    </row>
    <row r="17711" spans="16:27" x14ac:dyDescent="0.3">
      <c r="P17711"/>
      <c r="AA17711"/>
    </row>
    <row r="17712" spans="16:27" x14ac:dyDescent="0.3">
      <c r="P17712"/>
      <c r="AA17712"/>
    </row>
    <row r="17713" spans="16:27" x14ac:dyDescent="0.3">
      <c r="P17713"/>
      <c r="AA17713"/>
    </row>
    <row r="17714" spans="16:27" x14ac:dyDescent="0.3">
      <c r="P17714"/>
      <c r="AA17714"/>
    </row>
    <row r="17715" spans="16:27" x14ac:dyDescent="0.3">
      <c r="P17715"/>
      <c r="AA17715"/>
    </row>
    <row r="17716" spans="16:27" x14ac:dyDescent="0.3">
      <c r="P17716"/>
      <c r="AA17716"/>
    </row>
    <row r="17717" spans="16:27" x14ac:dyDescent="0.3">
      <c r="P17717"/>
      <c r="AA17717"/>
    </row>
    <row r="17718" spans="16:27" x14ac:dyDescent="0.3">
      <c r="P17718"/>
      <c r="AA17718"/>
    </row>
    <row r="17719" spans="16:27" x14ac:dyDescent="0.3">
      <c r="P17719"/>
      <c r="AA17719"/>
    </row>
    <row r="17720" spans="16:27" x14ac:dyDescent="0.3">
      <c r="P17720"/>
      <c r="AA17720"/>
    </row>
    <row r="17721" spans="16:27" x14ac:dyDescent="0.3">
      <c r="P17721"/>
      <c r="AA17721"/>
    </row>
    <row r="17722" spans="16:27" x14ac:dyDescent="0.3">
      <c r="P17722"/>
      <c r="AA17722"/>
    </row>
    <row r="17723" spans="16:27" x14ac:dyDescent="0.3">
      <c r="P17723"/>
      <c r="AA17723"/>
    </row>
    <row r="17724" spans="16:27" x14ac:dyDescent="0.3">
      <c r="P17724"/>
      <c r="AA17724"/>
    </row>
    <row r="17725" spans="16:27" x14ac:dyDescent="0.3">
      <c r="P17725"/>
      <c r="AA17725"/>
    </row>
    <row r="17726" spans="16:27" x14ac:dyDescent="0.3">
      <c r="P17726"/>
      <c r="AA17726"/>
    </row>
    <row r="17727" spans="16:27" x14ac:dyDescent="0.3">
      <c r="P17727"/>
      <c r="AA17727"/>
    </row>
    <row r="17728" spans="16:27" x14ac:dyDescent="0.3">
      <c r="P17728"/>
      <c r="AA17728"/>
    </row>
    <row r="17729" spans="16:27" x14ac:dyDescent="0.3">
      <c r="P17729"/>
      <c r="AA17729"/>
    </row>
    <row r="17730" spans="16:27" x14ac:dyDescent="0.3">
      <c r="P17730"/>
      <c r="AA17730"/>
    </row>
    <row r="17731" spans="16:27" x14ac:dyDescent="0.3">
      <c r="P17731"/>
      <c r="AA17731"/>
    </row>
    <row r="17732" spans="16:27" x14ac:dyDescent="0.3">
      <c r="P17732"/>
      <c r="AA17732"/>
    </row>
    <row r="17733" spans="16:27" x14ac:dyDescent="0.3">
      <c r="P17733"/>
      <c r="AA17733"/>
    </row>
    <row r="17734" spans="16:27" x14ac:dyDescent="0.3">
      <c r="P17734"/>
      <c r="AA17734"/>
    </row>
    <row r="17735" spans="16:27" x14ac:dyDescent="0.3">
      <c r="P17735"/>
      <c r="AA17735"/>
    </row>
    <row r="17736" spans="16:27" x14ac:dyDescent="0.3">
      <c r="P17736"/>
      <c r="AA17736"/>
    </row>
    <row r="17737" spans="16:27" x14ac:dyDescent="0.3">
      <c r="P17737"/>
      <c r="AA17737"/>
    </row>
    <row r="17738" spans="16:27" x14ac:dyDescent="0.3">
      <c r="P17738"/>
      <c r="AA17738"/>
    </row>
    <row r="17739" spans="16:27" x14ac:dyDescent="0.3">
      <c r="P17739"/>
      <c r="AA17739"/>
    </row>
    <row r="17740" spans="16:27" x14ac:dyDescent="0.3">
      <c r="P17740"/>
      <c r="AA17740"/>
    </row>
    <row r="17741" spans="16:27" x14ac:dyDescent="0.3">
      <c r="P17741"/>
      <c r="AA17741"/>
    </row>
    <row r="17742" spans="16:27" x14ac:dyDescent="0.3">
      <c r="P17742"/>
      <c r="AA17742"/>
    </row>
    <row r="17743" spans="16:27" x14ac:dyDescent="0.3">
      <c r="P17743"/>
      <c r="AA17743"/>
    </row>
    <row r="17744" spans="16:27" x14ac:dyDescent="0.3">
      <c r="P17744"/>
      <c r="AA17744"/>
    </row>
    <row r="17745" spans="16:27" x14ac:dyDescent="0.3">
      <c r="P17745"/>
      <c r="AA17745"/>
    </row>
    <row r="17746" spans="16:27" x14ac:dyDescent="0.3">
      <c r="P17746"/>
      <c r="AA17746"/>
    </row>
    <row r="17747" spans="16:27" x14ac:dyDescent="0.3">
      <c r="P17747"/>
      <c r="AA17747"/>
    </row>
    <row r="17748" spans="16:27" x14ac:dyDescent="0.3">
      <c r="P17748"/>
      <c r="AA17748"/>
    </row>
    <row r="17749" spans="16:27" x14ac:dyDescent="0.3">
      <c r="P17749"/>
      <c r="AA17749"/>
    </row>
    <row r="17750" spans="16:27" x14ac:dyDescent="0.3">
      <c r="P17750"/>
      <c r="AA17750"/>
    </row>
    <row r="17751" spans="16:27" x14ac:dyDescent="0.3">
      <c r="P17751"/>
      <c r="AA17751"/>
    </row>
    <row r="17752" spans="16:27" x14ac:dyDescent="0.3">
      <c r="P17752"/>
      <c r="AA17752"/>
    </row>
    <row r="17753" spans="16:27" x14ac:dyDescent="0.3">
      <c r="P17753"/>
      <c r="AA17753"/>
    </row>
    <row r="17754" spans="16:27" x14ac:dyDescent="0.3">
      <c r="P17754"/>
      <c r="AA17754"/>
    </row>
    <row r="17755" spans="16:27" x14ac:dyDescent="0.3">
      <c r="P17755"/>
      <c r="AA17755"/>
    </row>
    <row r="17756" spans="16:27" x14ac:dyDescent="0.3">
      <c r="P17756"/>
      <c r="AA17756"/>
    </row>
    <row r="17757" spans="16:27" x14ac:dyDescent="0.3">
      <c r="P17757"/>
      <c r="AA17757"/>
    </row>
    <row r="17758" spans="16:27" x14ac:dyDescent="0.3">
      <c r="P17758"/>
      <c r="AA17758"/>
    </row>
    <row r="17759" spans="16:27" x14ac:dyDescent="0.3">
      <c r="P17759"/>
      <c r="AA17759"/>
    </row>
    <row r="17760" spans="16:27" x14ac:dyDescent="0.3">
      <c r="P17760"/>
      <c r="AA17760"/>
    </row>
    <row r="17761" spans="16:27" x14ac:dyDescent="0.3">
      <c r="P17761"/>
      <c r="AA17761"/>
    </row>
    <row r="17762" spans="16:27" x14ac:dyDescent="0.3">
      <c r="P17762"/>
      <c r="AA17762"/>
    </row>
    <row r="17763" spans="16:27" x14ac:dyDescent="0.3">
      <c r="P17763"/>
      <c r="AA17763"/>
    </row>
    <row r="17764" spans="16:27" x14ac:dyDescent="0.3">
      <c r="P17764"/>
      <c r="AA17764"/>
    </row>
    <row r="17765" spans="16:27" x14ac:dyDescent="0.3">
      <c r="P17765"/>
      <c r="AA17765"/>
    </row>
    <row r="17766" spans="16:27" x14ac:dyDescent="0.3">
      <c r="P17766"/>
      <c r="AA17766"/>
    </row>
    <row r="17767" spans="16:27" x14ac:dyDescent="0.3">
      <c r="P17767"/>
      <c r="AA17767"/>
    </row>
    <row r="17768" spans="16:27" x14ac:dyDescent="0.3">
      <c r="P17768"/>
      <c r="AA17768"/>
    </row>
    <row r="17769" spans="16:27" x14ac:dyDescent="0.3">
      <c r="P17769"/>
      <c r="AA17769"/>
    </row>
    <row r="17770" spans="16:27" x14ac:dyDescent="0.3">
      <c r="P17770"/>
      <c r="AA17770"/>
    </row>
    <row r="17771" spans="16:27" x14ac:dyDescent="0.3">
      <c r="P17771"/>
      <c r="AA17771"/>
    </row>
    <row r="17772" spans="16:27" x14ac:dyDescent="0.3">
      <c r="P17772"/>
      <c r="AA17772"/>
    </row>
    <row r="17773" spans="16:27" x14ac:dyDescent="0.3">
      <c r="P17773"/>
      <c r="AA17773"/>
    </row>
    <row r="17774" spans="16:27" x14ac:dyDescent="0.3">
      <c r="P17774"/>
      <c r="AA17774"/>
    </row>
    <row r="17775" spans="16:27" x14ac:dyDescent="0.3">
      <c r="P17775"/>
      <c r="AA17775"/>
    </row>
    <row r="17776" spans="16:27" x14ac:dyDescent="0.3">
      <c r="P17776"/>
      <c r="AA17776"/>
    </row>
    <row r="17777" spans="16:27" x14ac:dyDescent="0.3">
      <c r="P17777"/>
      <c r="AA17777"/>
    </row>
    <row r="17778" spans="16:27" x14ac:dyDescent="0.3">
      <c r="P17778"/>
      <c r="AA17778"/>
    </row>
    <row r="17779" spans="16:27" x14ac:dyDescent="0.3">
      <c r="P17779"/>
      <c r="AA17779"/>
    </row>
    <row r="17780" spans="16:27" x14ac:dyDescent="0.3">
      <c r="P17780"/>
      <c r="AA17780"/>
    </row>
    <row r="17781" spans="16:27" x14ac:dyDescent="0.3">
      <c r="P17781"/>
      <c r="AA17781"/>
    </row>
    <row r="17782" spans="16:27" x14ac:dyDescent="0.3">
      <c r="P17782"/>
      <c r="AA17782"/>
    </row>
    <row r="17783" spans="16:27" x14ac:dyDescent="0.3">
      <c r="P17783"/>
      <c r="AA17783"/>
    </row>
    <row r="17784" spans="16:27" x14ac:dyDescent="0.3">
      <c r="P17784"/>
      <c r="AA17784"/>
    </row>
    <row r="17785" spans="16:27" x14ac:dyDescent="0.3">
      <c r="P17785"/>
      <c r="AA17785"/>
    </row>
    <row r="17786" spans="16:27" x14ac:dyDescent="0.3">
      <c r="P17786"/>
      <c r="AA17786"/>
    </row>
    <row r="17787" spans="16:27" x14ac:dyDescent="0.3">
      <c r="P17787"/>
      <c r="AA17787"/>
    </row>
    <row r="17788" spans="16:27" x14ac:dyDescent="0.3">
      <c r="P17788"/>
      <c r="AA17788"/>
    </row>
    <row r="17789" spans="16:27" x14ac:dyDescent="0.3">
      <c r="P17789"/>
      <c r="AA17789"/>
    </row>
    <row r="17790" spans="16:27" x14ac:dyDescent="0.3">
      <c r="P17790"/>
      <c r="AA17790"/>
    </row>
    <row r="17791" spans="16:27" x14ac:dyDescent="0.3">
      <c r="P17791"/>
      <c r="AA17791"/>
    </row>
    <row r="17792" spans="16:27" x14ac:dyDescent="0.3">
      <c r="P17792"/>
      <c r="AA17792"/>
    </row>
    <row r="17793" spans="16:27" x14ac:dyDescent="0.3">
      <c r="P17793"/>
      <c r="AA17793"/>
    </row>
    <row r="17794" spans="16:27" x14ac:dyDescent="0.3">
      <c r="P17794"/>
      <c r="AA17794"/>
    </row>
    <row r="17795" spans="16:27" x14ac:dyDescent="0.3">
      <c r="P17795"/>
      <c r="AA17795"/>
    </row>
    <row r="17796" spans="16:27" x14ac:dyDescent="0.3">
      <c r="P17796"/>
      <c r="AA17796"/>
    </row>
    <row r="17797" spans="16:27" x14ac:dyDescent="0.3">
      <c r="P17797"/>
      <c r="AA17797"/>
    </row>
    <row r="17798" spans="16:27" x14ac:dyDescent="0.3">
      <c r="P17798"/>
      <c r="AA17798"/>
    </row>
    <row r="17799" spans="16:27" x14ac:dyDescent="0.3">
      <c r="P17799"/>
      <c r="AA17799"/>
    </row>
    <row r="17800" spans="16:27" x14ac:dyDescent="0.3">
      <c r="P17800"/>
      <c r="AA17800"/>
    </row>
    <row r="17801" spans="16:27" x14ac:dyDescent="0.3">
      <c r="P17801"/>
      <c r="AA17801"/>
    </row>
    <row r="17802" spans="16:27" x14ac:dyDescent="0.3">
      <c r="P17802"/>
      <c r="AA17802"/>
    </row>
    <row r="17803" spans="16:27" x14ac:dyDescent="0.3">
      <c r="P17803"/>
      <c r="AA17803"/>
    </row>
    <row r="17804" spans="16:27" x14ac:dyDescent="0.3">
      <c r="P17804"/>
      <c r="AA17804"/>
    </row>
    <row r="17805" spans="16:27" x14ac:dyDescent="0.3">
      <c r="P17805"/>
      <c r="AA17805"/>
    </row>
    <row r="17806" spans="16:27" x14ac:dyDescent="0.3">
      <c r="P17806"/>
      <c r="AA17806"/>
    </row>
    <row r="17807" spans="16:27" x14ac:dyDescent="0.3">
      <c r="P17807"/>
      <c r="AA17807"/>
    </row>
    <row r="17808" spans="16:27" x14ac:dyDescent="0.3">
      <c r="P17808"/>
      <c r="AA17808"/>
    </row>
    <row r="17809" spans="16:27" x14ac:dyDescent="0.3">
      <c r="P17809"/>
      <c r="AA17809"/>
    </row>
    <row r="17810" spans="16:27" x14ac:dyDescent="0.3">
      <c r="P17810"/>
      <c r="AA17810"/>
    </row>
    <row r="17811" spans="16:27" x14ac:dyDescent="0.3">
      <c r="P17811"/>
      <c r="AA17811"/>
    </row>
    <row r="17812" spans="16:27" x14ac:dyDescent="0.3">
      <c r="P17812"/>
      <c r="AA17812"/>
    </row>
    <row r="17813" spans="16:27" x14ac:dyDescent="0.3">
      <c r="P17813"/>
      <c r="AA17813"/>
    </row>
    <row r="17814" spans="16:27" x14ac:dyDescent="0.3">
      <c r="P17814"/>
      <c r="AA17814"/>
    </row>
    <row r="17815" spans="16:27" x14ac:dyDescent="0.3">
      <c r="P17815"/>
      <c r="AA17815"/>
    </row>
    <row r="17816" spans="16:27" x14ac:dyDescent="0.3">
      <c r="P17816"/>
      <c r="AA17816"/>
    </row>
    <row r="17817" spans="16:27" x14ac:dyDescent="0.3">
      <c r="P17817"/>
      <c r="AA17817"/>
    </row>
    <row r="17818" spans="16:27" x14ac:dyDescent="0.3">
      <c r="P17818"/>
      <c r="AA17818"/>
    </row>
    <row r="17819" spans="16:27" x14ac:dyDescent="0.3">
      <c r="P17819"/>
      <c r="AA17819"/>
    </row>
    <row r="17820" spans="16:27" x14ac:dyDescent="0.3">
      <c r="P17820"/>
      <c r="AA17820"/>
    </row>
    <row r="17821" spans="16:27" x14ac:dyDescent="0.3">
      <c r="P17821"/>
      <c r="AA17821"/>
    </row>
    <row r="17822" spans="16:27" x14ac:dyDescent="0.3">
      <c r="P17822"/>
      <c r="AA17822"/>
    </row>
    <row r="17823" spans="16:27" x14ac:dyDescent="0.3">
      <c r="P17823"/>
      <c r="AA17823"/>
    </row>
    <row r="17824" spans="16:27" x14ac:dyDescent="0.3">
      <c r="P17824"/>
      <c r="AA17824"/>
    </row>
    <row r="17825" spans="16:27" x14ac:dyDescent="0.3">
      <c r="P17825"/>
      <c r="AA17825"/>
    </row>
    <row r="17826" spans="16:27" x14ac:dyDescent="0.3">
      <c r="P17826"/>
      <c r="AA17826"/>
    </row>
    <row r="17827" spans="16:27" x14ac:dyDescent="0.3">
      <c r="P17827"/>
      <c r="AA17827"/>
    </row>
    <row r="17828" spans="16:27" x14ac:dyDescent="0.3">
      <c r="P17828"/>
      <c r="AA17828"/>
    </row>
    <row r="17829" spans="16:27" x14ac:dyDescent="0.3">
      <c r="P17829"/>
      <c r="AA17829"/>
    </row>
    <row r="17830" spans="16:27" x14ac:dyDescent="0.3">
      <c r="P17830"/>
      <c r="AA17830"/>
    </row>
    <row r="17831" spans="16:27" x14ac:dyDescent="0.3">
      <c r="P17831"/>
      <c r="AA17831"/>
    </row>
    <row r="17832" spans="16:27" x14ac:dyDescent="0.3">
      <c r="P17832"/>
      <c r="AA17832"/>
    </row>
    <row r="17833" spans="16:27" x14ac:dyDescent="0.3">
      <c r="P17833"/>
      <c r="AA17833"/>
    </row>
    <row r="17834" spans="16:27" x14ac:dyDescent="0.3">
      <c r="P17834"/>
      <c r="AA17834"/>
    </row>
    <row r="17835" spans="16:27" x14ac:dyDescent="0.3">
      <c r="P17835"/>
      <c r="AA17835"/>
    </row>
    <row r="17836" spans="16:27" x14ac:dyDescent="0.3">
      <c r="P17836"/>
      <c r="AA17836"/>
    </row>
    <row r="17837" spans="16:27" x14ac:dyDescent="0.3">
      <c r="P17837"/>
      <c r="AA17837"/>
    </row>
    <row r="17838" spans="16:27" x14ac:dyDescent="0.3">
      <c r="P17838"/>
      <c r="AA17838"/>
    </row>
    <row r="17839" spans="16:27" x14ac:dyDescent="0.3">
      <c r="P17839"/>
      <c r="AA17839"/>
    </row>
    <row r="17840" spans="16:27" x14ac:dyDescent="0.3">
      <c r="P17840"/>
      <c r="AA17840"/>
    </row>
    <row r="17841" spans="16:27" x14ac:dyDescent="0.3">
      <c r="P17841"/>
      <c r="AA17841"/>
    </row>
    <row r="17842" spans="16:27" x14ac:dyDescent="0.3">
      <c r="P17842"/>
      <c r="AA17842"/>
    </row>
    <row r="17843" spans="16:27" x14ac:dyDescent="0.3">
      <c r="P17843"/>
      <c r="AA17843"/>
    </row>
    <row r="17844" spans="16:27" x14ac:dyDescent="0.3">
      <c r="P17844"/>
      <c r="AA17844"/>
    </row>
    <row r="17845" spans="16:27" x14ac:dyDescent="0.3">
      <c r="P17845"/>
      <c r="AA17845"/>
    </row>
    <row r="17846" spans="16:27" x14ac:dyDescent="0.3">
      <c r="P17846"/>
      <c r="AA17846"/>
    </row>
    <row r="17847" spans="16:27" x14ac:dyDescent="0.3">
      <c r="P17847"/>
      <c r="AA17847"/>
    </row>
    <row r="17848" spans="16:27" x14ac:dyDescent="0.3">
      <c r="P17848"/>
      <c r="AA17848"/>
    </row>
    <row r="17849" spans="16:27" x14ac:dyDescent="0.3">
      <c r="P17849"/>
      <c r="AA17849"/>
    </row>
    <row r="17850" spans="16:27" x14ac:dyDescent="0.3">
      <c r="P17850"/>
      <c r="AA17850"/>
    </row>
    <row r="17851" spans="16:27" x14ac:dyDescent="0.3">
      <c r="P17851"/>
      <c r="AA17851"/>
    </row>
    <row r="17852" spans="16:27" x14ac:dyDescent="0.3">
      <c r="P17852"/>
      <c r="AA17852"/>
    </row>
    <row r="17853" spans="16:27" x14ac:dyDescent="0.3">
      <c r="P17853"/>
      <c r="AA17853"/>
    </row>
    <row r="17854" spans="16:27" x14ac:dyDescent="0.3">
      <c r="P17854"/>
      <c r="AA17854"/>
    </row>
    <row r="17855" spans="16:27" x14ac:dyDescent="0.3">
      <c r="P17855"/>
      <c r="AA17855"/>
    </row>
    <row r="17856" spans="16:27" x14ac:dyDescent="0.3">
      <c r="P17856"/>
      <c r="AA17856"/>
    </row>
    <row r="17857" spans="16:27" x14ac:dyDescent="0.3">
      <c r="P17857"/>
      <c r="AA17857"/>
    </row>
    <row r="17858" spans="16:27" x14ac:dyDescent="0.3">
      <c r="P17858"/>
      <c r="AA17858"/>
    </row>
    <row r="17859" spans="16:27" x14ac:dyDescent="0.3">
      <c r="P17859"/>
      <c r="AA17859"/>
    </row>
    <row r="17860" spans="16:27" x14ac:dyDescent="0.3">
      <c r="P17860"/>
      <c r="AA17860"/>
    </row>
    <row r="17861" spans="16:27" x14ac:dyDescent="0.3">
      <c r="P17861"/>
      <c r="AA17861"/>
    </row>
    <row r="17862" spans="16:27" x14ac:dyDescent="0.3">
      <c r="P17862"/>
      <c r="AA17862"/>
    </row>
    <row r="17863" spans="16:27" x14ac:dyDescent="0.3">
      <c r="P17863"/>
      <c r="AA17863"/>
    </row>
    <row r="17864" spans="16:27" x14ac:dyDescent="0.3">
      <c r="P17864"/>
      <c r="AA17864"/>
    </row>
    <row r="17865" spans="16:27" x14ac:dyDescent="0.3">
      <c r="P17865"/>
      <c r="AA17865"/>
    </row>
    <row r="17866" spans="16:27" x14ac:dyDescent="0.3">
      <c r="P17866"/>
      <c r="AA17866"/>
    </row>
    <row r="17867" spans="16:27" x14ac:dyDescent="0.3">
      <c r="P17867"/>
      <c r="AA17867"/>
    </row>
    <row r="17868" spans="16:27" x14ac:dyDescent="0.3">
      <c r="P17868"/>
      <c r="AA17868"/>
    </row>
    <row r="17869" spans="16:27" x14ac:dyDescent="0.3">
      <c r="P17869"/>
      <c r="AA17869"/>
    </row>
    <row r="17870" spans="16:27" x14ac:dyDescent="0.3">
      <c r="P17870"/>
      <c r="AA17870"/>
    </row>
    <row r="17871" spans="16:27" x14ac:dyDescent="0.3">
      <c r="P17871"/>
      <c r="AA17871"/>
    </row>
    <row r="17872" spans="16:27" x14ac:dyDescent="0.3">
      <c r="P17872"/>
      <c r="AA17872"/>
    </row>
    <row r="17873" spans="16:27" x14ac:dyDescent="0.3">
      <c r="P17873"/>
      <c r="AA17873"/>
    </row>
    <row r="17874" spans="16:27" x14ac:dyDescent="0.3">
      <c r="P17874"/>
      <c r="AA17874"/>
    </row>
    <row r="17875" spans="16:27" x14ac:dyDescent="0.3">
      <c r="P17875"/>
      <c r="AA17875"/>
    </row>
    <row r="17876" spans="16:27" x14ac:dyDescent="0.3">
      <c r="P17876"/>
      <c r="AA17876"/>
    </row>
    <row r="17877" spans="16:27" x14ac:dyDescent="0.3">
      <c r="P17877"/>
      <c r="AA17877"/>
    </row>
    <row r="17878" spans="16:27" x14ac:dyDescent="0.3">
      <c r="P17878"/>
      <c r="AA17878"/>
    </row>
    <row r="17879" spans="16:27" x14ac:dyDescent="0.3">
      <c r="P17879"/>
      <c r="AA17879"/>
    </row>
    <row r="17880" spans="16:27" x14ac:dyDescent="0.3">
      <c r="P17880"/>
      <c r="AA17880"/>
    </row>
    <row r="17881" spans="16:27" x14ac:dyDescent="0.3">
      <c r="P17881"/>
      <c r="AA17881"/>
    </row>
    <row r="17882" spans="16:27" x14ac:dyDescent="0.3">
      <c r="P17882"/>
      <c r="AA17882"/>
    </row>
    <row r="17883" spans="16:27" x14ac:dyDescent="0.3">
      <c r="P17883"/>
      <c r="AA17883"/>
    </row>
    <row r="17884" spans="16:27" x14ac:dyDescent="0.3">
      <c r="P17884"/>
      <c r="AA17884"/>
    </row>
    <row r="17885" spans="16:27" x14ac:dyDescent="0.3">
      <c r="P17885"/>
      <c r="AA17885"/>
    </row>
    <row r="17886" spans="16:27" x14ac:dyDescent="0.3">
      <c r="P17886"/>
      <c r="AA17886"/>
    </row>
    <row r="17887" spans="16:27" x14ac:dyDescent="0.3">
      <c r="P17887"/>
      <c r="AA17887"/>
    </row>
    <row r="17888" spans="16:27" x14ac:dyDescent="0.3">
      <c r="P17888"/>
      <c r="AA17888"/>
    </row>
    <row r="17889" spans="16:27" x14ac:dyDescent="0.3">
      <c r="P17889"/>
      <c r="AA17889"/>
    </row>
    <row r="17890" spans="16:27" x14ac:dyDescent="0.3">
      <c r="P17890"/>
      <c r="AA17890"/>
    </row>
    <row r="17891" spans="16:27" x14ac:dyDescent="0.3">
      <c r="P17891"/>
      <c r="AA17891"/>
    </row>
    <row r="17892" spans="16:27" x14ac:dyDescent="0.3">
      <c r="P17892"/>
      <c r="AA17892"/>
    </row>
    <row r="17893" spans="16:27" x14ac:dyDescent="0.3">
      <c r="P17893"/>
      <c r="AA17893"/>
    </row>
    <row r="17894" spans="16:27" x14ac:dyDescent="0.3">
      <c r="P17894"/>
      <c r="AA17894"/>
    </row>
    <row r="17895" spans="16:27" x14ac:dyDescent="0.3">
      <c r="P17895"/>
      <c r="AA17895"/>
    </row>
    <row r="17896" spans="16:27" x14ac:dyDescent="0.3">
      <c r="P17896"/>
      <c r="AA17896"/>
    </row>
    <row r="17897" spans="16:27" x14ac:dyDescent="0.3">
      <c r="P17897"/>
      <c r="AA17897"/>
    </row>
    <row r="17898" spans="16:27" x14ac:dyDescent="0.3">
      <c r="P17898"/>
      <c r="AA17898"/>
    </row>
    <row r="17899" spans="16:27" x14ac:dyDescent="0.3">
      <c r="P17899"/>
      <c r="AA17899"/>
    </row>
    <row r="17900" spans="16:27" x14ac:dyDescent="0.3">
      <c r="P17900"/>
      <c r="AA17900"/>
    </row>
    <row r="17901" spans="16:27" x14ac:dyDescent="0.3">
      <c r="P17901"/>
      <c r="AA17901"/>
    </row>
    <row r="17902" spans="16:27" x14ac:dyDescent="0.3">
      <c r="P17902"/>
      <c r="AA17902"/>
    </row>
    <row r="17903" spans="16:27" x14ac:dyDescent="0.3">
      <c r="P17903"/>
      <c r="AA17903"/>
    </row>
    <row r="17904" spans="16:27" x14ac:dyDescent="0.3">
      <c r="P17904"/>
      <c r="AA17904"/>
    </row>
    <row r="17905" spans="16:27" x14ac:dyDescent="0.3">
      <c r="P17905"/>
      <c r="AA17905"/>
    </row>
    <row r="17906" spans="16:27" x14ac:dyDescent="0.3">
      <c r="P17906"/>
      <c r="AA17906"/>
    </row>
    <row r="17907" spans="16:27" x14ac:dyDescent="0.3">
      <c r="P17907"/>
      <c r="AA17907"/>
    </row>
    <row r="17908" spans="16:27" x14ac:dyDescent="0.3">
      <c r="P17908"/>
      <c r="AA17908"/>
    </row>
    <row r="17909" spans="16:27" x14ac:dyDescent="0.3">
      <c r="P17909"/>
      <c r="AA17909"/>
    </row>
    <row r="17910" spans="16:27" x14ac:dyDescent="0.3">
      <c r="P17910"/>
      <c r="AA17910"/>
    </row>
    <row r="17911" spans="16:27" x14ac:dyDescent="0.3">
      <c r="P17911"/>
      <c r="AA17911"/>
    </row>
    <row r="17912" spans="16:27" x14ac:dyDescent="0.3">
      <c r="P17912"/>
      <c r="AA17912"/>
    </row>
    <row r="17913" spans="16:27" x14ac:dyDescent="0.3">
      <c r="P17913"/>
      <c r="AA17913"/>
    </row>
    <row r="17914" spans="16:27" x14ac:dyDescent="0.3">
      <c r="P17914"/>
      <c r="AA17914"/>
    </row>
    <row r="17915" spans="16:27" x14ac:dyDescent="0.3">
      <c r="P17915"/>
      <c r="AA17915"/>
    </row>
    <row r="17916" spans="16:27" x14ac:dyDescent="0.3">
      <c r="P17916"/>
      <c r="AA17916"/>
    </row>
    <row r="17917" spans="16:27" x14ac:dyDescent="0.3">
      <c r="P17917"/>
      <c r="AA17917"/>
    </row>
    <row r="17918" spans="16:27" x14ac:dyDescent="0.3">
      <c r="P17918"/>
      <c r="AA17918"/>
    </row>
    <row r="17919" spans="16:27" x14ac:dyDescent="0.3">
      <c r="P17919"/>
      <c r="AA17919"/>
    </row>
    <row r="17920" spans="16:27" x14ac:dyDescent="0.3">
      <c r="P17920"/>
      <c r="AA17920"/>
    </row>
    <row r="17921" spans="16:27" x14ac:dyDescent="0.3">
      <c r="P17921"/>
      <c r="AA17921"/>
    </row>
    <row r="17922" spans="16:27" x14ac:dyDescent="0.3">
      <c r="P17922"/>
      <c r="AA17922"/>
    </row>
    <row r="17923" spans="16:27" x14ac:dyDescent="0.3">
      <c r="P17923"/>
      <c r="AA17923"/>
    </row>
    <row r="17924" spans="16:27" x14ac:dyDescent="0.3">
      <c r="P17924"/>
      <c r="AA17924"/>
    </row>
    <row r="17925" spans="16:27" x14ac:dyDescent="0.3">
      <c r="P17925"/>
      <c r="AA17925"/>
    </row>
    <row r="17926" spans="16:27" x14ac:dyDescent="0.3">
      <c r="P17926"/>
      <c r="AA17926"/>
    </row>
    <row r="17927" spans="16:27" x14ac:dyDescent="0.3">
      <c r="P17927"/>
      <c r="AA17927"/>
    </row>
    <row r="17928" spans="16:27" x14ac:dyDescent="0.3">
      <c r="P17928"/>
      <c r="AA17928"/>
    </row>
    <row r="17929" spans="16:27" x14ac:dyDescent="0.3">
      <c r="P17929"/>
      <c r="AA17929"/>
    </row>
    <row r="17930" spans="16:27" x14ac:dyDescent="0.3">
      <c r="P17930"/>
      <c r="AA17930"/>
    </row>
    <row r="17931" spans="16:27" x14ac:dyDescent="0.3">
      <c r="P17931"/>
      <c r="AA17931"/>
    </row>
    <row r="17932" spans="16:27" x14ac:dyDescent="0.3">
      <c r="P17932"/>
      <c r="AA17932"/>
    </row>
    <row r="17933" spans="16:27" x14ac:dyDescent="0.3">
      <c r="P17933"/>
      <c r="AA17933"/>
    </row>
    <row r="17934" spans="16:27" x14ac:dyDescent="0.3">
      <c r="P17934"/>
      <c r="AA17934"/>
    </row>
    <row r="17935" spans="16:27" x14ac:dyDescent="0.3">
      <c r="P17935"/>
      <c r="AA17935"/>
    </row>
    <row r="17936" spans="16:27" x14ac:dyDescent="0.3">
      <c r="P17936"/>
      <c r="AA17936"/>
    </row>
    <row r="17937" spans="16:27" x14ac:dyDescent="0.3">
      <c r="P17937"/>
      <c r="AA17937"/>
    </row>
    <row r="17938" spans="16:27" x14ac:dyDescent="0.3">
      <c r="P17938"/>
      <c r="AA17938"/>
    </row>
    <row r="17939" spans="16:27" x14ac:dyDescent="0.3">
      <c r="P17939"/>
      <c r="AA17939"/>
    </row>
    <row r="17940" spans="16:27" x14ac:dyDescent="0.3">
      <c r="P17940"/>
      <c r="AA17940"/>
    </row>
    <row r="17941" spans="16:27" x14ac:dyDescent="0.3">
      <c r="P17941"/>
      <c r="AA17941"/>
    </row>
    <row r="17942" spans="16:27" x14ac:dyDescent="0.3">
      <c r="P17942"/>
      <c r="AA17942"/>
    </row>
    <row r="17943" spans="16:27" x14ac:dyDescent="0.3">
      <c r="P17943"/>
      <c r="AA17943"/>
    </row>
    <row r="17944" spans="16:27" x14ac:dyDescent="0.3">
      <c r="P17944"/>
      <c r="AA17944"/>
    </row>
    <row r="17945" spans="16:27" x14ac:dyDescent="0.3">
      <c r="P17945"/>
      <c r="AA17945"/>
    </row>
    <row r="17946" spans="16:27" x14ac:dyDescent="0.3">
      <c r="P17946"/>
      <c r="AA17946"/>
    </row>
    <row r="17947" spans="16:27" x14ac:dyDescent="0.3">
      <c r="P17947"/>
      <c r="AA17947"/>
    </row>
    <row r="17948" spans="16:27" x14ac:dyDescent="0.3">
      <c r="P17948"/>
      <c r="AA17948"/>
    </row>
    <row r="17949" spans="16:27" x14ac:dyDescent="0.3">
      <c r="P17949"/>
      <c r="AA17949"/>
    </row>
    <row r="17950" spans="16:27" x14ac:dyDescent="0.3">
      <c r="P17950"/>
      <c r="AA17950"/>
    </row>
    <row r="17951" spans="16:27" x14ac:dyDescent="0.3">
      <c r="P17951"/>
      <c r="AA17951"/>
    </row>
    <row r="17952" spans="16:27" x14ac:dyDescent="0.3">
      <c r="P17952"/>
      <c r="AA17952"/>
    </row>
    <row r="17953" spans="16:27" x14ac:dyDescent="0.3">
      <c r="P17953"/>
      <c r="AA17953"/>
    </row>
    <row r="17954" spans="16:27" x14ac:dyDescent="0.3">
      <c r="P17954"/>
      <c r="AA17954"/>
    </row>
    <row r="17955" spans="16:27" x14ac:dyDescent="0.3">
      <c r="P17955"/>
      <c r="AA17955"/>
    </row>
    <row r="17956" spans="16:27" x14ac:dyDescent="0.3">
      <c r="P17956"/>
      <c r="AA17956"/>
    </row>
    <row r="17957" spans="16:27" x14ac:dyDescent="0.3">
      <c r="P17957"/>
      <c r="AA17957"/>
    </row>
    <row r="17958" spans="16:27" x14ac:dyDescent="0.3">
      <c r="P17958"/>
      <c r="AA17958"/>
    </row>
    <row r="17959" spans="16:27" x14ac:dyDescent="0.3">
      <c r="P17959"/>
      <c r="AA17959"/>
    </row>
    <row r="17960" spans="16:27" x14ac:dyDescent="0.3">
      <c r="P17960"/>
      <c r="AA17960"/>
    </row>
    <row r="17961" spans="16:27" x14ac:dyDescent="0.3">
      <c r="P17961"/>
      <c r="AA17961"/>
    </row>
    <row r="17962" spans="16:27" x14ac:dyDescent="0.3">
      <c r="P17962"/>
      <c r="AA17962"/>
    </row>
    <row r="17963" spans="16:27" x14ac:dyDescent="0.3">
      <c r="P17963"/>
      <c r="AA17963"/>
    </row>
    <row r="17964" spans="16:27" x14ac:dyDescent="0.3">
      <c r="P17964"/>
      <c r="AA17964"/>
    </row>
    <row r="17965" spans="16:27" x14ac:dyDescent="0.3">
      <c r="P17965"/>
      <c r="AA17965"/>
    </row>
    <row r="17966" spans="16:27" x14ac:dyDescent="0.3">
      <c r="P17966"/>
      <c r="AA17966"/>
    </row>
    <row r="17967" spans="16:27" x14ac:dyDescent="0.3">
      <c r="P17967"/>
      <c r="AA17967"/>
    </row>
    <row r="17968" spans="16:27" x14ac:dyDescent="0.3">
      <c r="P17968"/>
      <c r="AA17968"/>
    </row>
    <row r="17969" spans="16:27" x14ac:dyDescent="0.3">
      <c r="P17969"/>
      <c r="AA17969"/>
    </row>
    <row r="17970" spans="16:27" x14ac:dyDescent="0.3">
      <c r="P17970"/>
      <c r="AA17970"/>
    </row>
    <row r="17971" spans="16:27" x14ac:dyDescent="0.3">
      <c r="P17971"/>
      <c r="AA17971"/>
    </row>
    <row r="17972" spans="16:27" x14ac:dyDescent="0.3">
      <c r="P17972"/>
      <c r="AA17972"/>
    </row>
    <row r="17973" spans="16:27" x14ac:dyDescent="0.3">
      <c r="P17973"/>
      <c r="AA17973"/>
    </row>
    <row r="17974" spans="16:27" x14ac:dyDescent="0.3">
      <c r="P17974"/>
      <c r="AA17974"/>
    </row>
    <row r="17975" spans="16:27" x14ac:dyDescent="0.3">
      <c r="P17975"/>
      <c r="AA17975"/>
    </row>
    <row r="17976" spans="16:27" x14ac:dyDescent="0.3">
      <c r="P17976"/>
      <c r="AA17976"/>
    </row>
    <row r="17977" spans="16:27" x14ac:dyDescent="0.3">
      <c r="P17977"/>
      <c r="AA17977"/>
    </row>
    <row r="17978" spans="16:27" x14ac:dyDescent="0.3">
      <c r="P17978"/>
      <c r="AA17978"/>
    </row>
    <row r="17979" spans="16:27" x14ac:dyDescent="0.3">
      <c r="P17979"/>
      <c r="AA17979"/>
    </row>
    <row r="17980" spans="16:27" x14ac:dyDescent="0.3">
      <c r="P17980"/>
      <c r="AA17980"/>
    </row>
    <row r="17981" spans="16:27" x14ac:dyDescent="0.3">
      <c r="P17981"/>
      <c r="AA17981"/>
    </row>
    <row r="17982" spans="16:27" x14ac:dyDescent="0.3">
      <c r="P17982"/>
      <c r="AA17982"/>
    </row>
    <row r="17983" spans="16:27" x14ac:dyDescent="0.3">
      <c r="P17983"/>
      <c r="AA17983"/>
    </row>
    <row r="17984" spans="16:27" x14ac:dyDescent="0.3">
      <c r="P17984"/>
      <c r="AA17984"/>
    </row>
    <row r="17985" spans="16:27" x14ac:dyDescent="0.3">
      <c r="P17985"/>
      <c r="AA17985"/>
    </row>
    <row r="17986" spans="16:27" x14ac:dyDescent="0.3">
      <c r="P17986"/>
      <c r="AA17986"/>
    </row>
    <row r="17987" spans="16:27" x14ac:dyDescent="0.3">
      <c r="P17987"/>
      <c r="AA17987"/>
    </row>
    <row r="17988" spans="16:27" x14ac:dyDescent="0.3">
      <c r="P17988"/>
      <c r="AA17988"/>
    </row>
    <row r="17989" spans="16:27" x14ac:dyDescent="0.3">
      <c r="P17989"/>
      <c r="AA17989"/>
    </row>
    <row r="17990" spans="16:27" x14ac:dyDescent="0.3">
      <c r="P17990"/>
      <c r="AA17990"/>
    </row>
    <row r="17991" spans="16:27" x14ac:dyDescent="0.3">
      <c r="P17991"/>
      <c r="AA17991"/>
    </row>
    <row r="17992" spans="16:27" x14ac:dyDescent="0.3">
      <c r="P17992"/>
      <c r="AA17992"/>
    </row>
    <row r="17993" spans="16:27" x14ac:dyDescent="0.3">
      <c r="P17993"/>
      <c r="AA17993"/>
    </row>
    <row r="17994" spans="16:27" x14ac:dyDescent="0.3">
      <c r="P17994"/>
      <c r="AA17994"/>
    </row>
    <row r="17995" spans="16:27" x14ac:dyDescent="0.3">
      <c r="P17995"/>
      <c r="AA17995"/>
    </row>
    <row r="17996" spans="16:27" x14ac:dyDescent="0.3">
      <c r="P17996"/>
      <c r="AA17996"/>
    </row>
    <row r="17997" spans="16:27" x14ac:dyDescent="0.3">
      <c r="P17997"/>
      <c r="AA17997"/>
    </row>
    <row r="17998" spans="16:27" x14ac:dyDescent="0.3">
      <c r="P17998"/>
      <c r="AA17998"/>
    </row>
    <row r="17999" spans="16:27" x14ac:dyDescent="0.3">
      <c r="P17999"/>
      <c r="AA17999"/>
    </row>
    <row r="18000" spans="16:27" x14ac:dyDescent="0.3">
      <c r="P18000"/>
      <c r="AA18000"/>
    </row>
    <row r="18001" spans="16:27" x14ac:dyDescent="0.3">
      <c r="P18001"/>
      <c r="AA18001"/>
    </row>
    <row r="18002" spans="16:27" x14ac:dyDescent="0.3">
      <c r="P18002"/>
      <c r="AA18002"/>
    </row>
    <row r="18003" spans="16:27" x14ac:dyDescent="0.3">
      <c r="P18003"/>
      <c r="AA18003"/>
    </row>
    <row r="18004" spans="16:27" x14ac:dyDescent="0.3">
      <c r="P18004"/>
      <c r="AA18004"/>
    </row>
    <row r="18005" spans="16:27" x14ac:dyDescent="0.3">
      <c r="P18005"/>
      <c r="AA18005"/>
    </row>
    <row r="18006" spans="16:27" x14ac:dyDescent="0.3">
      <c r="P18006"/>
      <c r="AA18006"/>
    </row>
    <row r="18007" spans="16:27" x14ac:dyDescent="0.3">
      <c r="P18007"/>
      <c r="AA18007"/>
    </row>
    <row r="18008" spans="16:27" x14ac:dyDescent="0.3">
      <c r="P18008"/>
      <c r="AA18008"/>
    </row>
    <row r="18009" spans="16:27" x14ac:dyDescent="0.3">
      <c r="P18009"/>
      <c r="AA18009"/>
    </row>
    <row r="18010" spans="16:27" x14ac:dyDescent="0.3">
      <c r="P18010"/>
      <c r="AA18010"/>
    </row>
    <row r="18011" spans="16:27" x14ac:dyDescent="0.3">
      <c r="P18011"/>
      <c r="AA18011"/>
    </row>
    <row r="18012" spans="16:27" x14ac:dyDescent="0.3">
      <c r="P18012"/>
      <c r="AA18012"/>
    </row>
    <row r="18013" spans="16:27" x14ac:dyDescent="0.3">
      <c r="P18013"/>
      <c r="AA18013"/>
    </row>
    <row r="18014" spans="16:27" x14ac:dyDescent="0.3">
      <c r="P18014"/>
      <c r="AA18014"/>
    </row>
    <row r="18015" spans="16:27" x14ac:dyDescent="0.3">
      <c r="P18015"/>
      <c r="AA18015"/>
    </row>
    <row r="18016" spans="16:27" x14ac:dyDescent="0.3">
      <c r="P18016"/>
      <c r="AA18016"/>
    </row>
    <row r="18017" spans="16:27" x14ac:dyDescent="0.3">
      <c r="P18017"/>
      <c r="AA18017"/>
    </row>
    <row r="18018" spans="16:27" x14ac:dyDescent="0.3">
      <c r="P18018"/>
      <c r="AA18018"/>
    </row>
    <row r="18019" spans="16:27" x14ac:dyDescent="0.3">
      <c r="P18019"/>
      <c r="AA18019"/>
    </row>
    <row r="18020" spans="16:27" x14ac:dyDescent="0.3">
      <c r="P18020"/>
      <c r="AA18020"/>
    </row>
    <row r="18021" spans="16:27" x14ac:dyDescent="0.3">
      <c r="P18021"/>
      <c r="AA18021"/>
    </row>
    <row r="18022" spans="16:27" x14ac:dyDescent="0.3">
      <c r="P18022"/>
      <c r="AA18022"/>
    </row>
    <row r="18023" spans="16:27" x14ac:dyDescent="0.3">
      <c r="P18023"/>
      <c r="AA18023"/>
    </row>
    <row r="18024" spans="16:27" x14ac:dyDescent="0.3">
      <c r="P18024"/>
      <c r="AA18024"/>
    </row>
    <row r="18025" spans="16:27" x14ac:dyDescent="0.3">
      <c r="P18025"/>
      <c r="AA18025"/>
    </row>
    <row r="18026" spans="16:27" x14ac:dyDescent="0.3">
      <c r="P18026"/>
      <c r="AA18026"/>
    </row>
    <row r="18027" spans="16:27" x14ac:dyDescent="0.3">
      <c r="P18027"/>
      <c r="AA18027"/>
    </row>
    <row r="18028" spans="16:27" x14ac:dyDescent="0.3">
      <c r="P18028"/>
      <c r="AA18028"/>
    </row>
    <row r="18029" spans="16:27" x14ac:dyDescent="0.3">
      <c r="P18029"/>
      <c r="AA18029"/>
    </row>
    <row r="18030" spans="16:27" x14ac:dyDescent="0.3">
      <c r="P18030"/>
      <c r="AA18030"/>
    </row>
    <row r="18031" spans="16:27" x14ac:dyDescent="0.3">
      <c r="P18031"/>
      <c r="AA18031"/>
    </row>
    <row r="18032" spans="16:27" x14ac:dyDescent="0.3">
      <c r="P18032"/>
      <c r="AA18032"/>
    </row>
    <row r="18033" spans="16:27" x14ac:dyDescent="0.3">
      <c r="P18033"/>
      <c r="AA18033"/>
    </row>
    <row r="18034" spans="16:27" x14ac:dyDescent="0.3">
      <c r="P18034"/>
      <c r="AA18034"/>
    </row>
    <row r="18035" spans="16:27" x14ac:dyDescent="0.3">
      <c r="P18035"/>
      <c r="AA18035"/>
    </row>
    <row r="18036" spans="16:27" x14ac:dyDescent="0.3">
      <c r="P18036"/>
      <c r="AA18036"/>
    </row>
    <row r="18037" spans="16:27" x14ac:dyDescent="0.3">
      <c r="P18037"/>
      <c r="AA18037"/>
    </row>
    <row r="18038" spans="16:27" x14ac:dyDescent="0.3">
      <c r="P18038"/>
      <c r="AA18038"/>
    </row>
    <row r="18039" spans="16:27" x14ac:dyDescent="0.3">
      <c r="P18039"/>
      <c r="AA18039"/>
    </row>
    <row r="18040" spans="16:27" x14ac:dyDescent="0.3">
      <c r="P18040"/>
      <c r="AA18040"/>
    </row>
    <row r="18041" spans="16:27" x14ac:dyDescent="0.3">
      <c r="P18041"/>
      <c r="AA18041"/>
    </row>
    <row r="18042" spans="16:27" x14ac:dyDescent="0.3">
      <c r="P18042"/>
      <c r="AA18042"/>
    </row>
    <row r="18043" spans="16:27" x14ac:dyDescent="0.3">
      <c r="P18043"/>
      <c r="AA18043"/>
    </row>
    <row r="18044" spans="16:27" x14ac:dyDescent="0.3">
      <c r="P18044"/>
      <c r="AA18044"/>
    </row>
    <row r="18045" spans="16:27" x14ac:dyDescent="0.3">
      <c r="P18045"/>
      <c r="AA18045"/>
    </row>
    <row r="18046" spans="16:27" x14ac:dyDescent="0.3">
      <c r="P18046"/>
      <c r="AA18046"/>
    </row>
    <row r="18047" spans="16:27" x14ac:dyDescent="0.3">
      <c r="P18047"/>
      <c r="AA18047"/>
    </row>
    <row r="18048" spans="16:27" x14ac:dyDescent="0.3">
      <c r="P18048"/>
      <c r="AA18048"/>
    </row>
    <row r="18049" spans="16:27" x14ac:dyDescent="0.3">
      <c r="P18049"/>
      <c r="AA18049"/>
    </row>
    <row r="18050" spans="16:27" x14ac:dyDescent="0.3">
      <c r="P18050"/>
      <c r="AA18050"/>
    </row>
    <row r="18051" spans="16:27" x14ac:dyDescent="0.3">
      <c r="P18051"/>
      <c r="AA18051"/>
    </row>
    <row r="18052" spans="16:27" x14ac:dyDescent="0.3">
      <c r="P18052"/>
      <c r="AA18052"/>
    </row>
    <row r="18053" spans="16:27" x14ac:dyDescent="0.3">
      <c r="P18053"/>
      <c r="AA18053"/>
    </row>
    <row r="18054" spans="16:27" x14ac:dyDescent="0.3">
      <c r="P18054"/>
      <c r="AA18054"/>
    </row>
    <row r="18055" spans="16:27" x14ac:dyDescent="0.3">
      <c r="P18055"/>
      <c r="AA18055"/>
    </row>
    <row r="18056" spans="16:27" x14ac:dyDescent="0.3">
      <c r="P18056"/>
      <c r="AA18056"/>
    </row>
    <row r="18057" spans="16:27" x14ac:dyDescent="0.3">
      <c r="P18057"/>
      <c r="AA18057"/>
    </row>
    <row r="18058" spans="16:27" x14ac:dyDescent="0.3">
      <c r="P18058"/>
      <c r="AA18058"/>
    </row>
    <row r="18059" spans="16:27" x14ac:dyDescent="0.3">
      <c r="P18059"/>
      <c r="AA18059"/>
    </row>
    <row r="18060" spans="16:27" x14ac:dyDescent="0.3">
      <c r="P18060"/>
      <c r="AA18060"/>
    </row>
    <row r="18061" spans="16:27" x14ac:dyDescent="0.3">
      <c r="P18061"/>
      <c r="AA18061"/>
    </row>
    <row r="18062" spans="16:27" x14ac:dyDescent="0.3">
      <c r="P18062"/>
      <c r="AA18062"/>
    </row>
    <row r="18063" spans="16:27" x14ac:dyDescent="0.3">
      <c r="P18063"/>
      <c r="AA18063"/>
    </row>
    <row r="18064" spans="16:27" x14ac:dyDescent="0.3">
      <c r="P18064"/>
      <c r="AA18064"/>
    </row>
    <row r="18065" spans="16:27" x14ac:dyDescent="0.3">
      <c r="P18065"/>
      <c r="AA18065"/>
    </row>
    <row r="18066" spans="16:27" x14ac:dyDescent="0.3">
      <c r="P18066"/>
      <c r="AA18066"/>
    </row>
    <row r="18067" spans="16:27" x14ac:dyDescent="0.3">
      <c r="P18067"/>
      <c r="AA18067"/>
    </row>
    <row r="18068" spans="16:27" x14ac:dyDescent="0.3">
      <c r="P18068"/>
      <c r="AA18068"/>
    </row>
    <row r="18069" spans="16:27" x14ac:dyDescent="0.3">
      <c r="P18069"/>
      <c r="AA18069"/>
    </row>
    <row r="18070" spans="16:27" x14ac:dyDescent="0.3">
      <c r="P18070"/>
      <c r="AA18070"/>
    </row>
    <row r="18071" spans="16:27" x14ac:dyDescent="0.3">
      <c r="P18071"/>
      <c r="AA18071"/>
    </row>
    <row r="18072" spans="16:27" x14ac:dyDescent="0.3">
      <c r="P18072"/>
      <c r="AA18072"/>
    </row>
    <row r="18073" spans="16:27" x14ac:dyDescent="0.3">
      <c r="P18073"/>
      <c r="AA18073"/>
    </row>
    <row r="18074" spans="16:27" x14ac:dyDescent="0.3">
      <c r="P18074"/>
      <c r="AA18074"/>
    </row>
    <row r="18075" spans="16:27" x14ac:dyDescent="0.3">
      <c r="P18075"/>
      <c r="AA18075"/>
    </row>
    <row r="18076" spans="16:27" x14ac:dyDescent="0.3">
      <c r="P18076"/>
      <c r="AA18076"/>
    </row>
    <row r="18077" spans="16:27" x14ac:dyDescent="0.3">
      <c r="P18077"/>
      <c r="AA18077"/>
    </row>
    <row r="18078" spans="16:27" x14ac:dyDescent="0.3">
      <c r="P18078"/>
      <c r="AA18078"/>
    </row>
    <row r="18079" spans="16:27" x14ac:dyDescent="0.3">
      <c r="P18079"/>
      <c r="AA18079"/>
    </row>
    <row r="18080" spans="16:27" x14ac:dyDescent="0.3">
      <c r="P18080"/>
      <c r="AA18080"/>
    </row>
    <row r="18081" spans="16:27" x14ac:dyDescent="0.3">
      <c r="P18081"/>
      <c r="AA18081"/>
    </row>
    <row r="18082" spans="16:27" x14ac:dyDescent="0.3">
      <c r="P18082"/>
      <c r="AA18082"/>
    </row>
    <row r="18083" spans="16:27" x14ac:dyDescent="0.3">
      <c r="P18083"/>
      <c r="AA18083"/>
    </row>
    <row r="18084" spans="16:27" x14ac:dyDescent="0.3">
      <c r="P18084"/>
      <c r="AA18084"/>
    </row>
    <row r="18085" spans="16:27" x14ac:dyDescent="0.3">
      <c r="P18085"/>
      <c r="AA18085"/>
    </row>
    <row r="18086" spans="16:27" x14ac:dyDescent="0.3">
      <c r="P18086"/>
      <c r="AA18086"/>
    </row>
    <row r="18087" spans="16:27" x14ac:dyDescent="0.3">
      <c r="P18087"/>
      <c r="AA18087"/>
    </row>
    <row r="18088" spans="16:27" x14ac:dyDescent="0.3">
      <c r="P18088"/>
      <c r="AA18088"/>
    </row>
    <row r="18089" spans="16:27" x14ac:dyDescent="0.3">
      <c r="P18089"/>
      <c r="AA18089"/>
    </row>
    <row r="18090" spans="16:27" x14ac:dyDescent="0.3">
      <c r="P18090"/>
      <c r="AA18090"/>
    </row>
    <row r="18091" spans="16:27" x14ac:dyDescent="0.3">
      <c r="P18091"/>
      <c r="AA18091"/>
    </row>
    <row r="18092" spans="16:27" x14ac:dyDescent="0.3">
      <c r="P18092"/>
      <c r="AA18092"/>
    </row>
    <row r="18093" spans="16:27" x14ac:dyDescent="0.3">
      <c r="P18093"/>
      <c r="AA18093"/>
    </row>
    <row r="18094" spans="16:27" x14ac:dyDescent="0.3">
      <c r="P18094"/>
      <c r="AA18094"/>
    </row>
    <row r="18095" spans="16:27" x14ac:dyDescent="0.3">
      <c r="P18095"/>
      <c r="AA18095"/>
    </row>
    <row r="18096" spans="16:27" x14ac:dyDescent="0.3">
      <c r="P18096"/>
      <c r="AA18096"/>
    </row>
    <row r="18097" spans="16:27" x14ac:dyDescent="0.3">
      <c r="P18097"/>
      <c r="AA18097"/>
    </row>
    <row r="18098" spans="16:27" x14ac:dyDescent="0.3">
      <c r="P18098"/>
      <c r="AA18098"/>
    </row>
    <row r="18099" spans="16:27" x14ac:dyDescent="0.3">
      <c r="P18099"/>
      <c r="AA18099"/>
    </row>
    <row r="18100" spans="16:27" x14ac:dyDescent="0.3">
      <c r="P18100"/>
      <c r="AA18100"/>
    </row>
    <row r="18101" spans="16:27" x14ac:dyDescent="0.3">
      <c r="P18101"/>
      <c r="AA18101"/>
    </row>
    <row r="18102" spans="16:27" x14ac:dyDescent="0.3">
      <c r="P18102"/>
      <c r="AA18102"/>
    </row>
    <row r="18103" spans="16:27" x14ac:dyDescent="0.3">
      <c r="P18103"/>
      <c r="AA18103"/>
    </row>
    <row r="18104" spans="16:27" x14ac:dyDescent="0.3">
      <c r="P18104"/>
      <c r="AA18104"/>
    </row>
    <row r="18105" spans="16:27" x14ac:dyDescent="0.3">
      <c r="P18105"/>
      <c r="AA18105"/>
    </row>
    <row r="18106" spans="16:27" x14ac:dyDescent="0.3">
      <c r="P18106"/>
      <c r="AA18106"/>
    </row>
    <row r="18107" spans="16:27" x14ac:dyDescent="0.3">
      <c r="P18107"/>
      <c r="AA18107"/>
    </row>
    <row r="18108" spans="16:27" x14ac:dyDescent="0.3">
      <c r="P18108"/>
      <c r="AA18108"/>
    </row>
    <row r="18109" spans="16:27" x14ac:dyDescent="0.3">
      <c r="P18109"/>
      <c r="AA18109"/>
    </row>
    <row r="18110" spans="16:27" x14ac:dyDescent="0.3">
      <c r="P18110"/>
      <c r="AA18110"/>
    </row>
    <row r="18111" spans="16:27" x14ac:dyDescent="0.3">
      <c r="P18111"/>
      <c r="AA18111"/>
    </row>
    <row r="18112" spans="16:27" x14ac:dyDescent="0.3">
      <c r="P18112"/>
      <c r="AA18112"/>
    </row>
    <row r="18113" spans="16:27" x14ac:dyDescent="0.3">
      <c r="P18113"/>
      <c r="AA18113"/>
    </row>
    <row r="18114" spans="16:27" x14ac:dyDescent="0.3">
      <c r="P18114"/>
      <c r="AA18114"/>
    </row>
    <row r="18115" spans="16:27" x14ac:dyDescent="0.3">
      <c r="P18115"/>
      <c r="AA18115"/>
    </row>
    <row r="18116" spans="16:27" x14ac:dyDescent="0.3">
      <c r="P18116"/>
      <c r="AA18116"/>
    </row>
    <row r="18117" spans="16:27" x14ac:dyDescent="0.3">
      <c r="P18117"/>
      <c r="AA18117"/>
    </row>
    <row r="18118" spans="16:27" x14ac:dyDescent="0.3">
      <c r="P18118"/>
      <c r="AA18118"/>
    </row>
    <row r="18119" spans="16:27" x14ac:dyDescent="0.3">
      <c r="P18119"/>
      <c r="AA18119"/>
    </row>
    <row r="18120" spans="16:27" x14ac:dyDescent="0.3">
      <c r="P18120"/>
      <c r="AA18120"/>
    </row>
    <row r="18121" spans="16:27" x14ac:dyDescent="0.3">
      <c r="P18121"/>
      <c r="AA18121"/>
    </row>
    <row r="18122" spans="16:27" x14ac:dyDescent="0.3">
      <c r="P18122"/>
      <c r="AA18122"/>
    </row>
    <row r="18123" spans="16:27" x14ac:dyDescent="0.3">
      <c r="P18123"/>
      <c r="AA18123"/>
    </row>
    <row r="18124" spans="16:27" x14ac:dyDescent="0.3">
      <c r="P18124"/>
      <c r="AA18124"/>
    </row>
    <row r="18125" spans="16:27" x14ac:dyDescent="0.3">
      <c r="P18125"/>
      <c r="AA18125"/>
    </row>
    <row r="18126" spans="16:27" x14ac:dyDescent="0.3">
      <c r="P18126"/>
      <c r="AA18126"/>
    </row>
    <row r="18127" spans="16:27" x14ac:dyDescent="0.3">
      <c r="P18127"/>
      <c r="AA18127"/>
    </row>
    <row r="18128" spans="16:27" x14ac:dyDescent="0.3">
      <c r="P18128"/>
      <c r="AA18128"/>
    </row>
    <row r="18129" spans="16:27" x14ac:dyDescent="0.3">
      <c r="P18129"/>
      <c r="AA18129"/>
    </row>
    <row r="18130" spans="16:27" x14ac:dyDescent="0.3">
      <c r="P18130"/>
      <c r="AA18130"/>
    </row>
    <row r="18131" spans="16:27" x14ac:dyDescent="0.3">
      <c r="P18131"/>
      <c r="AA18131"/>
    </row>
    <row r="18132" spans="16:27" x14ac:dyDescent="0.3">
      <c r="P18132"/>
      <c r="AA18132"/>
    </row>
    <row r="18133" spans="16:27" x14ac:dyDescent="0.3">
      <c r="P18133"/>
      <c r="AA18133"/>
    </row>
    <row r="18134" spans="16:27" x14ac:dyDescent="0.3">
      <c r="P18134"/>
      <c r="AA18134"/>
    </row>
    <row r="18135" spans="16:27" x14ac:dyDescent="0.3">
      <c r="P18135"/>
      <c r="AA18135"/>
    </row>
    <row r="18136" spans="16:27" x14ac:dyDescent="0.3">
      <c r="P18136"/>
      <c r="AA18136"/>
    </row>
    <row r="18137" spans="16:27" x14ac:dyDescent="0.3">
      <c r="P18137"/>
      <c r="AA18137"/>
    </row>
    <row r="18138" spans="16:27" x14ac:dyDescent="0.3">
      <c r="P18138"/>
      <c r="AA18138"/>
    </row>
    <row r="18139" spans="16:27" x14ac:dyDescent="0.3">
      <c r="P18139"/>
      <c r="AA18139"/>
    </row>
    <row r="18140" spans="16:27" x14ac:dyDescent="0.3">
      <c r="P18140"/>
      <c r="AA18140"/>
    </row>
    <row r="18141" spans="16:27" x14ac:dyDescent="0.3">
      <c r="P18141"/>
      <c r="AA18141"/>
    </row>
    <row r="18142" spans="16:27" x14ac:dyDescent="0.3">
      <c r="P18142"/>
      <c r="AA18142"/>
    </row>
    <row r="18143" spans="16:27" x14ac:dyDescent="0.3">
      <c r="P18143"/>
      <c r="AA18143"/>
    </row>
    <row r="18144" spans="16:27" x14ac:dyDescent="0.3">
      <c r="P18144"/>
      <c r="AA18144"/>
    </row>
    <row r="18145" spans="16:27" x14ac:dyDescent="0.3">
      <c r="P18145"/>
      <c r="AA18145"/>
    </row>
    <row r="18146" spans="16:27" x14ac:dyDescent="0.3">
      <c r="P18146"/>
      <c r="AA18146"/>
    </row>
    <row r="18147" spans="16:27" x14ac:dyDescent="0.3">
      <c r="P18147"/>
      <c r="AA18147"/>
    </row>
    <row r="18148" spans="16:27" x14ac:dyDescent="0.3">
      <c r="P18148"/>
      <c r="AA18148"/>
    </row>
    <row r="18149" spans="16:27" x14ac:dyDescent="0.3">
      <c r="P18149"/>
      <c r="AA18149"/>
    </row>
    <row r="18150" spans="16:27" x14ac:dyDescent="0.3">
      <c r="P18150"/>
      <c r="AA18150"/>
    </row>
    <row r="18151" spans="16:27" x14ac:dyDescent="0.3">
      <c r="P18151"/>
      <c r="AA18151"/>
    </row>
    <row r="18152" spans="16:27" x14ac:dyDescent="0.3">
      <c r="P18152"/>
      <c r="AA18152"/>
    </row>
    <row r="18153" spans="16:27" x14ac:dyDescent="0.3">
      <c r="P18153"/>
      <c r="AA18153"/>
    </row>
    <row r="18154" spans="16:27" x14ac:dyDescent="0.3">
      <c r="P18154"/>
      <c r="AA18154"/>
    </row>
    <row r="18155" spans="16:27" x14ac:dyDescent="0.3">
      <c r="P18155"/>
      <c r="AA18155"/>
    </row>
    <row r="18156" spans="16:27" x14ac:dyDescent="0.3">
      <c r="P18156"/>
      <c r="AA18156"/>
    </row>
    <row r="18157" spans="16:27" x14ac:dyDescent="0.3">
      <c r="P18157"/>
      <c r="AA18157"/>
    </row>
    <row r="18158" spans="16:27" x14ac:dyDescent="0.3">
      <c r="P18158"/>
      <c r="AA18158"/>
    </row>
    <row r="18159" spans="16:27" x14ac:dyDescent="0.3">
      <c r="P18159"/>
      <c r="AA18159"/>
    </row>
    <row r="18160" spans="16:27" x14ac:dyDescent="0.3">
      <c r="P18160"/>
      <c r="AA18160"/>
    </row>
    <row r="18161" spans="16:27" x14ac:dyDescent="0.3">
      <c r="P18161"/>
      <c r="AA18161"/>
    </row>
    <row r="18162" spans="16:27" x14ac:dyDescent="0.3">
      <c r="P18162"/>
      <c r="AA18162"/>
    </row>
    <row r="18163" spans="16:27" x14ac:dyDescent="0.3">
      <c r="P18163"/>
      <c r="AA18163"/>
    </row>
    <row r="18164" spans="16:27" x14ac:dyDescent="0.3">
      <c r="P18164"/>
      <c r="AA18164"/>
    </row>
    <row r="18165" spans="16:27" x14ac:dyDescent="0.3">
      <c r="P18165"/>
      <c r="AA18165"/>
    </row>
    <row r="18166" spans="16:27" x14ac:dyDescent="0.3">
      <c r="P18166"/>
      <c r="AA18166"/>
    </row>
    <row r="18167" spans="16:27" x14ac:dyDescent="0.3">
      <c r="P18167"/>
      <c r="AA18167"/>
    </row>
    <row r="18168" spans="16:27" x14ac:dyDescent="0.3">
      <c r="P18168"/>
      <c r="AA18168"/>
    </row>
    <row r="18169" spans="16:27" x14ac:dyDescent="0.3">
      <c r="P18169"/>
      <c r="AA18169"/>
    </row>
    <row r="18170" spans="16:27" x14ac:dyDescent="0.3">
      <c r="P18170"/>
      <c r="AA18170"/>
    </row>
    <row r="18171" spans="16:27" x14ac:dyDescent="0.3">
      <c r="P18171"/>
      <c r="AA18171"/>
    </row>
    <row r="18172" spans="16:27" x14ac:dyDescent="0.3">
      <c r="P18172"/>
      <c r="AA18172"/>
    </row>
    <row r="18173" spans="16:27" x14ac:dyDescent="0.3">
      <c r="P18173"/>
      <c r="AA18173"/>
    </row>
    <row r="18174" spans="16:27" x14ac:dyDescent="0.3">
      <c r="P18174"/>
      <c r="AA18174"/>
    </row>
    <row r="18175" spans="16:27" x14ac:dyDescent="0.3">
      <c r="P18175"/>
      <c r="AA18175"/>
    </row>
    <row r="18176" spans="16:27" x14ac:dyDescent="0.3">
      <c r="P18176"/>
      <c r="AA18176"/>
    </row>
    <row r="18177" spans="16:27" x14ac:dyDescent="0.3">
      <c r="P18177"/>
      <c r="AA18177"/>
    </row>
    <row r="18178" spans="16:27" x14ac:dyDescent="0.3">
      <c r="P18178"/>
      <c r="AA18178"/>
    </row>
    <row r="18179" spans="16:27" x14ac:dyDescent="0.3">
      <c r="P18179"/>
      <c r="AA18179"/>
    </row>
    <row r="18180" spans="16:27" x14ac:dyDescent="0.3">
      <c r="P18180"/>
      <c r="AA18180"/>
    </row>
    <row r="18181" spans="16:27" x14ac:dyDescent="0.3">
      <c r="P18181"/>
      <c r="AA18181"/>
    </row>
    <row r="18182" spans="16:27" x14ac:dyDescent="0.3">
      <c r="P18182"/>
      <c r="AA18182"/>
    </row>
    <row r="18183" spans="16:27" x14ac:dyDescent="0.3">
      <c r="P18183"/>
      <c r="AA18183"/>
    </row>
    <row r="18184" spans="16:27" x14ac:dyDescent="0.3">
      <c r="P18184"/>
      <c r="AA18184"/>
    </row>
    <row r="18185" spans="16:27" x14ac:dyDescent="0.3">
      <c r="P18185"/>
      <c r="AA18185"/>
    </row>
    <row r="18186" spans="16:27" x14ac:dyDescent="0.3">
      <c r="P18186"/>
      <c r="AA18186"/>
    </row>
    <row r="18187" spans="16:27" x14ac:dyDescent="0.3">
      <c r="P18187"/>
      <c r="AA18187"/>
    </row>
    <row r="18188" spans="16:27" x14ac:dyDescent="0.3">
      <c r="P18188"/>
      <c r="AA18188"/>
    </row>
    <row r="18189" spans="16:27" x14ac:dyDescent="0.3">
      <c r="P18189"/>
      <c r="AA18189"/>
    </row>
    <row r="18190" spans="16:27" x14ac:dyDescent="0.3">
      <c r="P18190"/>
      <c r="AA18190"/>
    </row>
    <row r="18191" spans="16:27" x14ac:dyDescent="0.3">
      <c r="P18191"/>
      <c r="AA18191"/>
    </row>
    <row r="18192" spans="16:27" x14ac:dyDescent="0.3">
      <c r="P18192"/>
      <c r="AA18192"/>
    </row>
    <row r="18193" spans="16:27" x14ac:dyDescent="0.3">
      <c r="P18193"/>
      <c r="AA18193"/>
    </row>
    <row r="18194" spans="16:27" x14ac:dyDescent="0.3">
      <c r="P18194"/>
      <c r="AA18194"/>
    </row>
    <row r="18195" spans="16:27" x14ac:dyDescent="0.3">
      <c r="P18195"/>
      <c r="AA18195"/>
    </row>
    <row r="18196" spans="16:27" x14ac:dyDescent="0.3">
      <c r="P18196"/>
      <c r="AA18196"/>
    </row>
    <row r="18197" spans="16:27" x14ac:dyDescent="0.3">
      <c r="P18197"/>
      <c r="AA18197"/>
    </row>
    <row r="18198" spans="16:27" x14ac:dyDescent="0.3">
      <c r="P18198"/>
      <c r="AA18198"/>
    </row>
    <row r="18199" spans="16:27" x14ac:dyDescent="0.3">
      <c r="P18199"/>
      <c r="AA18199"/>
    </row>
    <row r="18200" spans="16:27" x14ac:dyDescent="0.3">
      <c r="P18200"/>
      <c r="AA18200"/>
    </row>
    <row r="18201" spans="16:27" x14ac:dyDescent="0.3">
      <c r="P18201"/>
      <c r="AA18201"/>
    </row>
    <row r="18202" spans="16:27" x14ac:dyDescent="0.3">
      <c r="P18202"/>
      <c r="AA18202"/>
    </row>
    <row r="18203" spans="16:27" x14ac:dyDescent="0.3">
      <c r="P18203"/>
      <c r="AA18203"/>
    </row>
    <row r="18204" spans="16:27" x14ac:dyDescent="0.3">
      <c r="P18204"/>
      <c r="AA18204"/>
    </row>
    <row r="18205" spans="16:27" x14ac:dyDescent="0.3">
      <c r="P18205"/>
      <c r="AA18205"/>
    </row>
    <row r="18206" spans="16:27" x14ac:dyDescent="0.3">
      <c r="P18206"/>
      <c r="AA18206"/>
    </row>
    <row r="18207" spans="16:27" x14ac:dyDescent="0.3">
      <c r="P18207"/>
      <c r="AA18207"/>
    </row>
    <row r="18208" spans="16:27" x14ac:dyDescent="0.3">
      <c r="P18208"/>
      <c r="AA18208"/>
    </row>
    <row r="18209" spans="16:27" x14ac:dyDescent="0.3">
      <c r="P18209"/>
      <c r="AA18209"/>
    </row>
    <row r="18210" spans="16:27" x14ac:dyDescent="0.3">
      <c r="P18210"/>
      <c r="AA18210"/>
    </row>
    <row r="18211" spans="16:27" x14ac:dyDescent="0.3">
      <c r="P18211"/>
      <c r="AA18211"/>
    </row>
    <row r="18212" spans="16:27" x14ac:dyDescent="0.3">
      <c r="P18212"/>
      <c r="AA18212"/>
    </row>
    <row r="18213" spans="16:27" x14ac:dyDescent="0.3">
      <c r="P18213"/>
      <c r="AA18213"/>
    </row>
    <row r="18214" spans="16:27" x14ac:dyDescent="0.3">
      <c r="P18214"/>
      <c r="AA18214"/>
    </row>
    <row r="18215" spans="16:27" x14ac:dyDescent="0.3">
      <c r="P18215"/>
      <c r="AA18215"/>
    </row>
    <row r="18216" spans="16:27" x14ac:dyDescent="0.3">
      <c r="P18216"/>
      <c r="AA18216"/>
    </row>
    <row r="18217" spans="16:27" x14ac:dyDescent="0.3">
      <c r="P18217"/>
      <c r="AA18217"/>
    </row>
    <row r="18218" spans="16:27" x14ac:dyDescent="0.3">
      <c r="P18218"/>
      <c r="AA18218"/>
    </row>
    <row r="18219" spans="16:27" x14ac:dyDescent="0.3">
      <c r="P18219"/>
      <c r="AA18219"/>
    </row>
    <row r="18220" spans="16:27" x14ac:dyDescent="0.3">
      <c r="P18220"/>
      <c r="AA18220"/>
    </row>
    <row r="18221" spans="16:27" x14ac:dyDescent="0.3">
      <c r="P18221"/>
      <c r="AA18221"/>
    </row>
    <row r="18222" spans="16:27" x14ac:dyDescent="0.3">
      <c r="P18222"/>
      <c r="AA18222"/>
    </row>
    <row r="18223" spans="16:27" x14ac:dyDescent="0.3">
      <c r="P18223"/>
      <c r="AA18223"/>
    </row>
    <row r="18224" spans="16:27" x14ac:dyDescent="0.3">
      <c r="P18224"/>
      <c r="AA18224"/>
    </row>
    <row r="18225" spans="16:27" x14ac:dyDescent="0.3">
      <c r="P18225"/>
      <c r="AA18225"/>
    </row>
    <row r="18226" spans="16:27" x14ac:dyDescent="0.3">
      <c r="P18226"/>
      <c r="AA18226"/>
    </row>
    <row r="18227" spans="16:27" x14ac:dyDescent="0.3">
      <c r="P18227"/>
      <c r="AA18227"/>
    </row>
    <row r="18228" spans="16:27" x14ac:dyDescent="0.3">
      <c r="P18228"/>
      <c r="AA18228"/>
    </row>
    <row r="18229" spans="16:27" x14ac:dyDescent="0.3">
      <c r="P18229"/>
      <c r="AA18229"/>
    </row>
    <row r="18230" spans="16:27" x14ac:dyDescent="0.3">
      <c r="P18230"/>
      <c r="AA18230"/>
    </row>
    <row r="18231" spans="16:27" x14ac:dyDescent="0.3">
      <c r="P18231"/>
      <c r="AA18231"/>
    </row>
    <row r="18232" spans="16:27" x14ac:dyDescent="0.3">
      <c r="P18232"/>
      <c r="AA18232"/>
    </row>
    <row r="18233" spans="16:27" x14ac:dyDescent="0.3">
      <c r="P18233"/>
      <c r="AA18233"/>
    </row>
    <row r="18234" spans="16:27" x14ac:dyDescent="0.3">
      <c r="P18234"/>
      <c r="AA18234"/>
    </row>
    <row r="18235" spans="16:27" x14ac:dyDescent="0.3">
      <c r="P18235"/>
      <c r="AA18235"/>
    </row>
    <row r="18236" spans="16:27" x14ac:dyDescent="0.3">
      <c r="P18236"/>
      <c r="AA18236"/>
    </row>
    <row r="18237" spans="16:27" x14ac:dyDescent="0.3">
      <c r="P18237"/>
      <c r="AA18237"/>
    </row>
    <row r="18238" spans="16:27" x14ac:dyDescent="0.3">
      <c r="P18238"/>
      <c r="AA18238"/>
    </row>
    <row r="18239" spans="16:27" x14ac:dyDescent="0.3">
      <c r="P18239"/>
      <c r="AA18239"/>
    </row>
    <row r="18240" spans="16:27" x14ac:dyDescent="0.3">
      <c r="P18240"/>
      <c r="AA18240"/>
    </row>
    <row r="18241" spans="16:27" x14ac:dyDescent="0.3">
      <c r="P18241"/>
      <c r="AA18241"/>
    </row>
    <row r="18242" spans="16:27" x14ac:dyDescent="0.3">
      <c r="P18242"/>
      <c r="AA18242"/>
    </row>
    <row r="18243" spans="16:27" x14ac:dyDescent="0.3">
      <c r="P18243"/>
      <c r="AA18243"/>
    </row>
    <row r="18244" spans="16:27" x14ac:dyDescent="0.3">
      <c r="P18244"/>
      <c r="AA18244"/>
    </row>
    <row r="18245" spans="16:27" x14ac:dyDescent="0.3">
      <c r="P18245"/>
      <c r="AA18245"/>
    </row>
    <row r="18246" spans="16:27" x14ac:dyDescent="0.3">
      <c r="P18246"/>
      <c r="AA18246"/>
    </row>
    <row r="18247" spans="16:27" x14ac:dyDescent="0.3">
      <c r="P18247"/>
      <c r="AA18247"/>
    </row>
    <row r="18248" spans="16:27" x14ac:dyDescent="0.3">
      <c r="P18248"/>
      <c r="AA18248"/>
    </row>
    <row r="18249" spans="16:27" x14ac:dyDescent="0.3">
      <c r="P18249"/>
      <c r="AA18249"/>
    </row>
    <row r="18250" spans="16:27" x14ac:dyDescent="0.3">
      <c r="P18250"/>
      <c r="AA18250"/>
    </row>
    <row r="18251" spans="16:27" x14ac:dyDescent="0.3">
      <c r="P18251"/>
      <c r="AA18251"/>
    </row>
    <row r="18252" spans="16:27" x14ac:dyDescent="0.3">
      <c r="P18252"/>
      <c r="AA18252"/>
    </row>
    <row r="18253" spans="16:27" x14ac:dyDescent="0.3">
      <c r="P18253"/>
      <c r="AA18253"/>
    </row>
    <row r="18254" spans="16:27" x14ac:dyDescent="0.3">
      <c r="P18254"/>
      <c r="AA18254"/>
    </row>
    <row r="18255" spans="16:27" x14ac:dyDescent="0.3">
      <c r="P18255"/>
      <c r="AA18255"/>
    </row>
    <row r="18256" spans="16:27" x14ac:dyDescent="0.3">
      <c r="P18256"/>
      <c r="AA18256"/>
    </row>
    <row r="18257" spans="16:27" x14ac:dyDescent="0.3">
      <c r="P18257"/>
      <c r="AA18257"/>
    </row>
    <row r="18258" spans="16:27" x14ac:dyDescent="0.3">
      <c r="P18258"/>
      <c r="AA18258"/>
    </row>
    <row r="18259" spans="16:27" x14ac:dyDescent="0.3">
      <c r="P18259"/>
      <c r="AA18259"/>
    </row>
    <row r="18260" spans="16:27" x14ac:dyDescent="0.3">
      <c r="P18260"/>
      <c r="AA18260"/>
    </row>
    <row r="18261" spans="16:27" x14ac:dyDescent="0.3">
      <c r="P18261"/>
      <c r="AA18261"/>
    </row>
    <row r="18262" spans="16:27" x14ac:dyDescent="0.3">
      <c r="P18262"/>
      <c r="AA18262"/>
    </row>
    <row r="18263" spans="16:27" x14ac:dyDescent="0.3">
      <c r="P18263"/>
      <c r="AA18263"/>
    </row>
    <row r="18264" spans="16:27" x14ac:dyDescent="0.3">
      <c r="P18264"/>
      <c r="AA18264"/>
    </row>
    <row r="18265" spans="16:27" x14ac:dyDescent="0.3">
      <c r="P18265"/>
      <c r="AA18265"/>
    </row>
    <row r="18266" spans="16:27" x14ac:dyDescent="0.3">
      <c r="P18266"/>
      <c r="AA18266"/>
    </row>
    <row r="18267" spans="16:27" x14ac:dyDescent="0.3">
      <c r="P18267"/>
      <c r="AA18267"/>
    </row>
    <row r="18268" spans="16:27" x14ac:dyDescent="0.3">
      <c r="P18268"/>
      <c r="AA18268"/>
    </row>
    <row r="18269" spans="16:27" x14ac:dyDescent="0.3">
      <c r="P18269"/>
      <c r="AA18269"/>
    </row>
    <row r="18270" spans="16:27" x14ac:dyDescent="0.3">
      <c r="P18270"/>
      <c r="AA18270"/>
    </row>
    <row r="18271" spans="16:27" x14ac:dyDescent="0.3">
      <c r="P18271"/>
      <c r="AA18271"/>
    </row>
    <row r="18272" spans="16:27" x14ac:dyDescent="0.3">
      <c r="P18272"/>
      <c r="AA18272"/>
    </row>
    <row r="18273" spans="16:27" x14ac:dyDescent="0.3">
      <c r="P18273"/>
      <c r="AA18273"/>
    </row>
    <row r="18274" spans="16:27" x14ac:dyDescent="0.3">
      <c r="P18274"/>
      <c r="AA18274"/>
    </row>
    <row r="18275" spans="16:27" x14ac:dyDescent="0.3">
      <c r="P18275"/>
      <c r="AA18275"/>
    </row>
    <row r="18276" spans="16:27" x14ac:dyDescent="0.3">
      <c r="P18276"/>
      <c r="AA18276"/>
    </row>
    <row r="18277" spans="16:27" x14ac:dyDescent="0.3">
      <c r="P18277"/>
      <c r="AA18277"/>
    </row>
    <row r="18278" spans="16:27" x14ac:dyDescent="0.3">
      <c r="P18278"/>
      <c r="AA18278"/>
    </row>
    <row r="18279" spans="16:27" x14ac:dyDescent="0.3">
      <c r="P18279"/>
      <c r="AA18279"/>
    </row>
    <row r="18280" spans="16:27" x14ac:dyDescent="0.3">
      <c r="P18280"/>
      <c r="AA18280"/>
    </row>
    <row r="18281" spans="16:27" x14ac:dyDescent="0.3">
      <c r="P18281"/>
      <c r="AA18281"/>
    </row>
    <row r="18282" spans="16:27" x14ac:dyDescent="0.3">
      <c r="P18282"/>
      <c r="AA18282"/>
    </row>
    <row r="18283" spans="16:27" x14ac:dyDescent="0.3">
      <c r="P18283"/>
      <c r="AA18283"/>
    </row>
    <row r="18284" spans="16:27" x14ac:dyDescent="0.3">
      <c r="P18284"/>
      <c r="AA18284"/>
    </row>
    <row r="18285" spans="16:27" x14ac:dyDescent="0.3">
      <c r="P18285"/>
      <c r="AA18285"/>
    </row>
    <row r="18286" spans="16:27" x14ac:dyDescent="0.3">
      <c r="P18286"/>
      <c r="AA18286"/>
    </row>
    <row r="18287" spans="16:27" x14ac:dyDescent="0.3">
      <c r="P18287"/>
      <c r="AA18287"/>
    </row>
    <row r="18288" spans="16:27" x14ac:dyDescent="0.3">
      <c r="P18288"/>
      <c r="AA18288"/>
    </row>
    <row r="18289" spans="16:27" x14ac:dyDescent="0.3">
      <c r="P18289"/>
      <c r="AA18289"/>
    </row>
    <row r="18290" spans="16:27" x14ac:dyDescent="0.3">
      <c r="P18290"/>
      <c r="AA18290"/>
    </row>
    <row r="18291" spans="16:27" x14ac:dyDescent="0.3">
      <c r="P18291"/>
      <c r="AA18291"/>
    </row>
    <row r="18292" spans="16:27" x14ac:dyDescent="0.3">
      <c r="P18292"/>
      <c r="AA18292"/>
    </row>
    <row r="18293" spans="16:27" x14ac:dyDescent="0.3">
      <c r="P18293"/>
      <c r="AA18293"/>
    </row>
    <row r="18294" spans="16:27" x14ac:dyDescent="0.3">
      <c r="P18294"/>
      <c r="AA18294"/>
    </row>
    <row r="18295" spans="16:27" x14ac:dyDescent="0.3">
      <c r="P18295"/>
      <c r="AA18295"/>
    </row>
    <row r="18296" spans="16:27" x14ac:dyDescent="0.3">
      <c r="P18296"/>
      <c r="AA18296"/>
    </row>
    <row r="18297" spans="16:27" x14ac:dyDescent="0.3">
      <c r="P18297"/>
      <c r="AA18297"/>
    </row>
    <row r="18298" spans="16:27" x14ac:dyDescent="0.3">
      <c r="P18298"/>
      <c r="AA18298"/>
    </row>
    <row r="18299" spans="16:27" x14ac:dyDescent="0.3">
      <c r="P18299"/>
      <c r="AA18299"/>
    </row>
    <row r="18300" spans="16:27" x14ac:dyDescent="0.3">
      <c r="P18300"/>
      <c r="AA18300"/>
    </row>
    <row r="18301" spans="16:27" x14ac:dyDescent="0.3">
      <c r="P18301"/>
      <c r="AA18301"/>
    </row>
    <row r="18302" spans="16:27" x14ac:dyDescent="0.3">
      <c r="P18302"/>
      <c r="AA18302"/>
    </row>
    <row r="18303" spans="16:27" x14ac:dyDescent="0.3">
      <c r="P18303"/>
      <c r="AA18303"/>
    </row>
    <row r="18304" spans="16:27" x14ac:dyDescent="0.3">
      <c r="P18304"/>
      <c r="AA18304"/>
    </row>
    <row r="18305" spans="16:27" x14ac:dyDescent="0.3">
      <c r="P18305"/>
      <c r="AA18305"/>
    </row>
    <row r="18306" spans="16:27" x14ac:dyDescent="0.3">
      <c r="P18306"/>
      <c r="AA18306"/>
    </row>
    <row r="18307" spans="16:27" x14ac:dyDescent="0.3">
      <c r="P18307"/>
      <c r="AA18307"/>
    </row>
    <row r="18308" spans="16:27" x14ac:dyDescent="0.3">
      <c r="P18308"/>
      <c r="AA18308"/>
    </row>
    <row r="18309" spans="16:27" x14ac:dyDescent="0.3">
      <c r="P18309"/>
      <c r="AA18309"/>
    </row>
    <row r="18310" spans="16:27" x14ac:dyDescent="0.3">
      <c r="P18310"/>
      <c r="AA18310"/>
    </row>
    <row r="18311" spans="16:27" x14ac:dyDescent="0.3">
      <c r="P18311"/>
      <c r="AA18311"/>
    </row>
    <row r="18312" spans="16:27" x14ac:dyDescent="0.3">
      <c r="P18312"/>
      <c r="AA18312"/>
    </row>
    <row r="18313" spans="16:27" x14ac:dyDescent="0.3">
      <c r="P18313"/>
      <c r="AA18313"/>
    </row>
    <row r="18314" spans="16:27" x14ac:dyDescent="0.3">
      <c r="P18314"/>
      <c r="AA18314"/>
    </row>
    <row r="18315" spans="16:27" x14ac:dyDescent="0.3">
      <c r="P18315"/>
      <c r="AA18315"/>
    </row>
    <row r="18316" spans="16:27" x14ac:dyDescent="0.3">
      <c r="P18316"/>
      <c r="AA18316"/>
    </row>
    <row r="18317" spans="16:27" x14ac:dyDescent="0.3">
      <c r="P18317"/>
      <c r="AA18317"/>
    </row>
    <row r="18318" spans="16:27" x14ac:dyDescent="0.3">
      <c r="P18318"/>
      <c r="AA18318"/>
    </row>
    <row r="18319" spans="16:27" x14ac:dyDescent="0.3">
      <c r="P18319"/>
      <c r="AA18319"/>
    </row>
    <row r="18320" spans="16:27" x14ac:dyDescent="0.3">
      <c r="P18320"/>
      <c r="AA18320"/>
    </row>
    <row r="18321" spans="16:27" x14ac:dyDescent="0.3">
      <c r="P18321"/>
      <c r="AA18321"/>
    </row>
    <row r="18322" spans="16:27" x14ac:dyDescent="0.3">
      <c r="P18322"/>
      <c r="AA18322"/>
    </row>
    <row r="18323" spans="16:27" x14ac:dyDescent="0.3">
      <c r="P18323"/>
      <c r="AA18323"/>
    </row>
    <row r="18324" spans="16:27" x14ac:dyDescent="0.3">
      <c r="P18324"/>
      <c r="AA18324"/>
    </row>
    <row r="18325" spans="16:27" x14ac:dyDescent="0.3">
      <c r="P18325"/>
      <c r="AA18325"/>
    </row>
    <row r="18326" spans="16:27" x14ac:dyDescent="0.3">
      <c r="P18326"/>
      <c r="AA18326"/>
    </row>
    <row r="18327" spans="16:27" x14ac:dyDescent="0.3">
      <c r="P18327"/>
      <c r="AA18327"/>
    </row>
    <row r="18328" spans="16:27" x14ac:dyDescent="0.3">
      <c r="P18328"/>
      <c r="AA18328"/>
    </row>
    <row r="18329" spans="16:27" x14ac:dyDescent="0.3">
      <c r="P18329"/>
      <c r="AA18329"/>
    </row>
    <row r="18330" spans="16:27" x14ac:dyDescent="0.3">
      <c r="P18330"/>
      <c r="AA18330"/>
    </row>
    <row r="18331" spans="16:27" x14ac:dyDescent="0.3">
      <c r="P18331"/>
      <c r="AA18331"/>
    </row>
    <row r="18332" spans="16:27" x14ac:dyDescent="0.3">
      <c r="P18332"/>
      <c r="AA18332"/>
    </row>
    <row r="18333" spans="16:27" x14ac:dyDescent="0.3">
      <c r="P18333"/>
      <c r="AA18333"/>
    </row>
    <row r="18334" spans="16:27" x14ac:dyDescent="0.3">
      <c r="P18334"/>
      <c r="AA18334"/>
    </row>
    <row r="18335" spans="16:27" x14ac:dyDescent="0.3">
      <c r="P18335"/>
      <c r="AA18335"/>
    </row>
    <row r="18336" spans="16:27" x14ac:dyDescent="0.3">
      <c r="P18336"/>
      <c r="AA18336"/>
    </row>
    <row r="18337" spans="16:27" x14ac:dyDescent="0.3">
      <c r="P18337"/>
      <c r="AA18337"/>
    </row>
    <row r="18338" spans="16:27" x14ac:dyDescent="0.3">
      <c r="P18338"/>
      <c r="AA18338"/>
    </row>
    <row r="18339" spans="16:27" x14ac:dyDescent="0.3">
      <c r="P18339"/>
      <c r="AA18339"/>
    </row>
    <row r="18340" spans="16:27" x14ac:dyDescent="0.3">
      <c r="P18340"/>
      <c r="AA18340"/>
    </row>
    <row r="18341" spans="16:27" x14ac:dyDescent="0.3">
      <c r="P18341"/>
      <c r="AA18341"/>
    </row>
    <row r="18342" spans="16:27" x14ac:dyDescent="0.3">
      <c r="P18342"/>
      <c r="AA18342"/>
    </row>
    <row r="18343" spans="16:27" x14ac:dyDescent="0.3">
      <c r="P18343"/>
      <c r="AA18343"/>
    </row>
    <row r="18344" spans="16:27" x14ac:dyDescent="0.3">
      <c r="P18344"/>
      <c r="AA18344"/>
    </row>
    <row r="18345" spans="16:27" x14ac:dyDescent="0.3">
      <c r="P18345"/>
      <c r="AA18345"/>
    </row>
    <row r="18346" spans="16:27" x14ac:dyDescent="0.3">
      <c r="P18346"/>
      <c r="AA18346"/>
    </row>
    <row r="18347" spans="16:27" x14ac:dyDescent="0.3">
      <c r="P18347"/>
      <c r="AA18347"/>
    </row>
    <row r="18348" spans="16:27" x14ac:dyDescent="0.3">
      <c r="P18348"/>
      <c r="AA18348"/>
    </row>
    <row r="18349" spans="16:27" x14ac:dyDescent="0.3">
      <c r="P18349"/>
      <c r="AA18349"/>
    </row>
    <row r="18350" spans="16:27" x14ac:dyDescent="0.3">
      <c r="P18350"/>
      <c r="AA18350"/>
    </row>
    <row r="18351" spans="16:27" x14ac:dyDescent="0.3">
      <c r="P18351"/>
      <c r="AA18351"/>
    </row>
    <row r="18352" spans="16:27" x14ac:dyDescent="0.3">
      <c r="P18352"/>
      <c r="AA18352"/>
    </row>
    <row r="18353" spans="16:27" x14ac:dyDescent="0.3">
      <c r="P18353"/>
      <c r="AA18353"/>
    </row>
    <row r="18354" spans="16:27" x14ac:dyDescent="0.3">
      <c r="P18354"/>
      <c r="AA18354"/>
    </row>
    <row r="18355" spans="16:27" x14ac:dyDescent="0.3">
      <c r="P18355"/>
      <c r="AA18355"/>
    </row>
    <row r="18356" spans="16:27" x14ac:dyDescent="0.3">
      <c r="P18356"/>
      <c r="AA18356"/>
    </row>
    <row r="18357" spans="16:27" x14ac:dyDescent="0.3">
      <c r="P18357"/>
      <c r="AA18357"/>
    </row>
    <row r="18358" spans="16:27" x14ac:dyDescent="0.3">
      <c r="P18358"/>
      <c r="AA18358"/>
    </row>
    <row r="18359" spans="16:27" x14ac:dyDescent="0.3">
      <c r="P18359"/>
      <c r="AA18359"/>
    </row>
    <row r="18360" spans="16:27" x14ac:dyDescent="0.3">
      <c r="P18360"/>
      <c r="AA18360"/>
    </row>
    <row r="18361" spans="16:27" x14ac:dyDescent="0.3">
      <c r="P18361"/>
      <c r="AA18361"/>
    </row>
    <row r="18362" spans="16:27" x14ac:dyDescent="0.3">
      <c r="P18362"/>
      <c r="AA18362"/>
    </row>
    <row r="18363" spans="16:27" x14ac:dyDescent="0.3">
      <c r="P18363"/>
      <c r="AA18363"/>
    </row>
    <row r="18364" spans="16:27" x14ac:dyDescent="0.3">
      <c r="P18364"/>
      <c r="AA18364"/>
    </row>
    <row r="18365" spans="16:27" x14ac:dyDescent="0.3">
      <c r="P18365"/>
      <c r="AA18365"/>
    </row>
    <row r="18366" spans="16:27" x14ac:dyDescent="0.3">
      <c r="P18366"/>
      <c r="AA18366"/>
    </row>
    <row r="18367" spans="16:27" x14ac:dyDescent="0.3">
      <c r="P18367"/>
      <c r="AA18367"/>
    </row>
    <row r="18368" spans="16:27" x14ac:dyDescent="0.3">
      <c r="P18368"/>
      <c r="AA18368"/>
    </row>
    <row r="18369" spans="16:27" x14ac:dyDescent="0.3">
      <c r="P18369"/>
      <c r="AA18369"/>
    </row>
    <row r="18370" spans="16:27" x14ac:dyDescent="0.3">
      <c r="P18370"/>
      <c r="AA18370"/>
    </row>
    <row r="18371" spans="16:27" x14ac:dyDescent="0.3">
      <c r="P18371"/>
      <c r="AA18371"/>
    </row>
    <row r="18372" spans="16:27" x14ac:dyDescent="0.3">
      <c r="P18372"/>
      <c r="AA18372"/>
    </row>
    <row r="18373" spans="16:27" x14ac:dyDescent="0.3">
      <c r="P18373"/>
      <c r="AA18373"/>
    </row>
    <row r="18374" spans="16:27" x14ac:dyDescent="0.3">
      <c r="P18374"/>
      <c r="AA18374"/>
    </row>
    <row r="18375" spans="16:27" x14ac:dyDescent="0.3">
      <c r="P18375"/>
      <c r="AA18375"/>
    </row>
    <row r="18376" spans="16:27" x14ac:dyDescent="0.3">
      <c r="P18376"/>
      <c r="AA18376"/>
    </row>
    <row r="18377" spans="16:27" x14ac:dyDescent="0.3">
      <c r="P18377"/>
      <c r="AA18377"/>
    </row>
    <row r="18378" spans="16:27" x14ac:dyDescent="0.3">
      <c r="P18378"/>
      <c r="AA18378"/>
    </row>
    <row r="18379" spans="16:27" x14ac:dyDescent="0.3">
      <c r="P18379"/>
      <c r="AA18379"/>
    </row>
    <row r="18380" spans="16:27" x14ac:dyDescent="0.3">
      <c r="P18380"/>
      <c r="AA18380"/>
    </row>
    <row r="18381" spans="16:27" x14ac:dyDescent="0.3">
      <c r="P18381"/>
      <c r="AA18381"/>
    </row>
    <row r="18382" spans="16:27" x14ac:dyDescent="0.3">
      <c r="P18382"/>
      <c r="AA18382"/>
    </row>
    <row r="18383" spans="16:27" x14ac:dyDescent="0.3">
      <c r="P18383"/>
      <c r="AA18383"/>
    </row>
    <row r="18384" spans="16:27" x14ac:dyDescent="0.3">
      <c r="P18384"/>
      <c r="AA18384"/>
    </row>
    <row r="18385" spans="16:27" x14ac:dyDescent="0.3">
      <c r="P18385"/>
      <c r="AA18385"/>
    </row>
    <row r="18386" spans="16:27" x14ac:dyDescent="0.3">
      <c r="P18386"/>
      <c r="AA18386"/>
    </row>
    <row r="18387" spans="16:27" x14ac:dyDescent="0.3">
      <c r="P18387"/>
      <c r="AA18387"/>
    </row>
    <row r="18388" spans="16:27" x14ac:dyDescent="0.3">
      <c r="P18388"/>
      <c r="AA18388"/>
    </row>
    <row r="18389" spans="16:27" x14ac:dyDescent="0.3">
      <c r="P18389"/>
      <c r="AA18389"/>
    </row>
    <row r="18390" spans="16:27" x14ac:dyDescent="0.3">
      <c r="P18390"/>
      <c r="AA18390"/>
    </row>
    <row r="18391" spans="16:27" x14ac:dyDescent="0.3">
      <c r="P18391"/>
      <c r="AA18391"/>
    </row>
    <row r="18392" spans="16:27" x14ac:dyDescent="0.3">
      <c r="P18392"/>
      <c r="AA18392"/>
    </row>
    <row r="18393" spans="16:27" x14ac:dyDescent="0.3">
      <c r="P18393"/>
      <c r="AA18393"/>
    </row>
    <row r="18394" spans="16:27" x14ac:dyDescent="0.3">
      <c r="P18394"/>
      <c r="AA18394"/>
    </row>
    <row r="18395" spans="16:27" x14ac:dyDescent="0.3">
      <c r="P18395"/>
      <c r="AA18395"/>
    </row>
    <row r="18396" spans="16:27" x14ac:dyDescent="0.3">
      <c r="P18396"/>
      <c r="AA18396"/>
    </row>
    <row r="18397" spans="16:27" x14ac:dyDescent="0.3">
      <c r="P18397"/>
      <c r="AA18397"/>
    </row>
    <row r="18398" spans="16:27" x14ac:dyDescent="0.3">
      <c r="P18398"/>
      <c r="AA18398"/>
    </row>
    <row r="18399" spans="16:27" x14ac:dyDescent="0.3">
      <c r="P18399"/>
      <c r="AA18399"/>
    </row>
    <row r="18400" spans="16:27" x14ac:dyDescent="0.3">
      <c r="P18400"/>
      <c r="AA18400"/>
    </row>
    <row r="18401" spans="16:27" x14ac:dyDescent="0.3">
      <c r="P18401"/>
      <c r="AA18401"/>
    </row>
    <row r="18402" spans="16:27" x14ac:dyDescent="0.3">
      <c r="P18402"/>
      <c r="AA18402"/>
    </row>
    <row r="18403" spans="16:27" x14ac:dyDescent="0.3">
      <c r="P18403"/>
      <c r="AA18403"/>
    </row>
    <row r="18404" spans="16:27" x14ac:dyDescent="0.3">
      <c r="P18404"/>
      <c r="AA18404"/>
    </row>
    <row r="18405" spans="16:27" x14ac:dyDescent="0.3">
      <c r="P18405"/>
      <c r="AA18405"/>
    </row>
    <row r="18406" spans="16:27" x14ac:dyDescent="0.3">
      <c r="P18406"/>
      <c r="AA18406"/>
    </row>
    <row r="18407" spans="16:27" x14ac:dyDescent="0.3">
      <c r="P18407"/>
      <c r="AA18407"/>
    </row>
    <row r="18408" spans="16:27" x14ac:dyDescent="0.3">
      <c r="P18408"/>
      <c r="AA18408"/>
    </row>
    <row r="18409" spans="16:27" x14ac:dyDescent="0.3">
      <c r="P18409"/>
      <c r="AA18409"/>
    </row>
    <row r="18410" spans="16:27" x14ac:dyDescent="0.3">
      <c r="P18410"/>
      <c r="AA18410"/>
    </row>
    <row r="18411" spans="16:27" x14ac:dyDescent="0.3">
      <c r="P18411"/>
      <c r="AA18411"/>
    </row>
    <row r="18412" spans="16:27" x14ac:dyDescent="0.3">
      <c r="P18412"/>
      <c r="AA18412"/>
    </row>
    <row r="18413" spans="16:27" x14ac:dyDescent="0.3">
      <c r="P18413"/>
      <c r="AA18413"/>
    </row>
    <row r="18414" spans="16:27" x14ac:dyDescent="0.3">
      <c r="P18414"/>
      <c r="AA18414"/>
    </row>
    <row r="18415" spans="16:27" x14ac:dyDescent="0.3">
      <c r="P18415"/>
      <c r="AA18415"/>
    </row>
    <row r="18416" spans="16:27" x14ac:dyDescent="0.3">
      <c r="P18416"/>
      <c r="AA18416"/>
    </row>
    <row r="18417" spans="16:27" x14ac:dyDescent="0.3">
      <c r="P18417"/>
      <c r="AA18417"/>
    </row>
    <row r="18418" spans="16:27" x14ac:dyDescent="0.3">
      <c r="P18418"/>
      <c r="AA18418"/>
    </row>
    <row r="18419" spans="16:27" x14ac:dyDescent="0.3">
      <c r="P18419"/>
      <c r="AA18419"/>
    </row>
    <row r="18420" spans="16:27" x14ac:dyDescent="0.3">
      <c r="P18420"/>
      <c r="AA18420"/>
    </row>
    <row r="18421" spans="16:27" x14ac:dyDescent="0.3">
      <c r="P18421"/>
      <c r="AA18421"/>
    </row>
    <row r="18422" spans="16:27" x14ac:dyDescent="0.3">
      <c r="P18422"/>
      <c r="AA18422"/>
    </row>
    <row r="18423" spans="16:27" x14ac:dyDescent="0.3">
      <c r="P18423"/>
      <c r="AA18423"/>
    </row>
    <row r="18424" spans="16:27" x14ac:dyDescent="0.3">
      <c r="P18424"/>
      <c r="AA18424"/>
    </row>
    <row r="18425" spans="16:27" x14ac:dyDescent="0.3">
      <c r="P18425"/>
      <c r="AA18425"/>
    </row>
    <row r="18426" spans="16:27" x14ac:dyDescent="0.3">
      <c r="P18426"/>
      <c r="AA18426"/>
    </row>
    <row r="18427" spans="16:27" x14ac:dyDescent="0.3">
      <c r="P18427"/>
      <c r="AA18427"/>
    </row>
    <row r="18428" spans="16:27" x14ac:dyDescent="0.3">
      <c r="P18428"/>
      <c r="AA18428"/>
    </row>
    <row r="18429" spans="16:27" x14ac:dyDescent="0.3">
      <c r="P18429"/>
      <c r="AA18429"/>
    </row>
    <row r="18430" spans="16:27" x14ac:dyDescent="0.3">
      <c r="P18430"/>
      <c r="AA18430"/>
    </row>
    <row r="18431" spans="16:27" x14ac:dyDescent="0.3">
      <c r="P18431"/>
      <c r="AA18431"/>
    </row>
    <row r="18432" spans="16:27" x14ac:dyDescent="0.3">
      <c r="P18432"/>
      <c r="AA18432"/>
    </row>
    <row r="18433" spans="16:27" x14ac:dyDescent="0.3">
      <c r="P18433"/>
      <c r="AA18433"/>
    </row>
    <row r="18434" spans="16:27" x14ac:dyDescent="0.3">
      <c r="P18434"/>
      <c r="AA18434"/>
    </row>
    <row r="18435" spans="16:27" x14ac:dyDescent="0.3">
      <c r="P18435"/>
      <c r="AA18435"/>
    </row>
    <row r="18436" spans="16:27" x14ac:dyDescent="0.3">
      <c r="P18436"/>
      <c r="AA18436"/>
    </row>
    <row r="18437" spans="16:27" x14ac:dyDescent="0.3">
      <c r="P18437"/>
      <c r="AA18437"/>
    </row>
    <row r="18438" spans="16:27" x14ac:dyDescent="0.3">
      <c r="P18438"/>
      <c r="AA18438"/>
    </row>
    <row r="18439" spans="16:27" x14ac:dyDescent="0.3">
      <c r="P18439"/>
      <c r="AA18439"/>
    </row>
    <row r="18440" spans="16:27" x14ac:dyDescent="0.3">
      <c r="P18440"/>
      <c r="AA18440"/>
    </row>
    <row r="18441" spans="16:27" x14ac:dyDescent="0.3">
      <c r="P18441"/>
      <c r="AA18441"/>
    </row>
    <row r="18442" spans="16:27" x14ac:dyDescent="0.3">
      <c r="P18442"/>
      <c r="AA18442"/>
    </row>
    <row r="18443" spans="16:27" x14ac:dyDescent="0.3">
      <c r="P18443"/>
      <c r="AA18443"/>
    </row>
    <row r="18444" spans="16:27" x14ac:dyDescent="0.3">
      <c r="P18444"/>
      <c r="AA18444"/>
    </row>
    <row r="18445" spans="16:27" x14ac:dyDescent="0.3">
      <c r="P18445"/>
      <c r="AA18445"/>
    </row>
    <row r="18446" spans="16:27" x14ac:dyDescent="0.3">
      <c r="P18446"/>
      <c r="AA18446"/>
    </row>
    <row r="18447" spans="16:27" x14ac:dyDescent="0.3">
      <c r="P18447"/>
      <c r="AA18447"/>
    </row>
    <row r="18448" spans="16:27" x14ac:dyDescent="0.3">
      <c r="P18448"/>
      <c r="AA18448"/>
    </row>
    <row r="18449" spans="16:27" x14ac:dyDescent="0.3">
      <c r="P18449"/>
      <c r="AA18449"/>
    </row>
    <row r="18450" spans="16:27" x14ac:dyDescent="0.3">
      <c r="P18450"/>
      <c r="AA18450"/>
    </row>
    <row r="18451" spans="16:27" x14ac:dyDescent="0.3">
      <c r="P18451"/>
      <c r="AA18451"/>
    </row>
    <row r="18452" spans="16:27" x14ac:dyDescent="0.3">
      <c r="P18452"/>
      <c r="AA18452"/>
    </row>
    <row r="18453" spans="16:27" x14ac:dyDescent="0.3">
      <c r="P18453"/>
      <c r="AA18453"/>
    </row>
    <row r="18454" spans="16:27" x14ac:dyDescent="0.3">
      <c r="P18454"/>
      <c r="AA18454"/>
    </row>
    <row r="18455" spans="16:27" x14ac:dyDescent="0.3">
      <c r="P18455"/>
      <c r="AA18455"/>
    </row>
    <row r="18456" spans="16:27" x14ac:dyDescent="0.3">
      <c r="P18456"/>
      <c r="AA18456"/>
    </row>
    <row r="18457" spans="16:27" x14ac:dyDescent="0.3">
      <c r="P18457"/>
      <c r="AA18457"/>
    </row>
    <row r="18458" spans="16:27" x14ac:dyDescent="0.3">
      <c r="P18458"/>
      <c r="AA18458"/>
    </row>
    <row r="18459" spans="16:27" x14ac:dyDescent="0.3">
      <c r="P18459"/>
      <c r="AA18459"/>
    </row>
    <row r="18460" spans="16:27" x14ac:dyDescent="0.3">
      <c r="P18460"/>
      <c r="AA18460"/>
    </row>
    <row r="18461" spans="16:27" x14ac:dyDescent="0.3">
      <c r="P18461"/>
      <c r="AA18461"/>
    </row>
    <row r="18462" spans="16:27" x14ac:dyDescent="0.3">
      <c r="P18462"/>
      <c r="AA18462"/>
    </row>
    <row r="18463" spans="16:27" x14ac:dyDescent="0.3">
      <c r="P18463"/>
      <c r="AA18463"/>
    </row>
    <row r="18464" spans="16:27" x14ac:dyDescent="0.3">
      <c r="P18464"/>
      <c r="AA18464"/>
    </row>
    <row r="18465" spans="16:27" x14ac:dyDescent="0.3">
      <c r="P18465"/>
      <c r="AA18465"/>
    </row>
    <row r="18466" spans="16:27" x14ac:dyDescent="0.3">
      <c r="P18466"/>
      <c r="AA18466"/>
    </row>
    <row r="18467" spans="16:27" x14ac:dyDescent="0.3">
      <c r="P18467"/>
      <c r="AA18467"/>
    </row>
    <row r="18468" spans="16:27" x14ac:dyDescent="0.3">
      <c r="P18468"/>
      <c r="AA18468"/>
    </row>
    <row r="18469" spans="16:27" x14ac:dyDescent="0.3">
      <c r="P18469"/>
      <c r="AA18469"/>
    </row>
    <row r="18470" spans="16:27" x14ac:dyDescent="0.3">
      <c r="P18470"/>
      <c r="AA18470"/>
    </row>
    <row r="18471" spans="16:27" x14ac:dyDescent="0.3">
      <c r="P18471"/>
      <c r="AA18471"/>
    </row>
    <row r="18472" spans="16:27" x14ac:dyDescent="0.3">
      <c r="P18472"/>
      <c r="AA18472"/>
    </row>
    <row r="18473" spans="16:27" x14ac:dyDescent="0.3">
      <c r="P18473"/>
      <c r="AA18473"/>
    </row>
    <row r="18474" spans="16:27" x14ac:dyDescent="0.3">
      <c r="P18474"/>
      <c r="AA18474"/>
    </row>
    <row r="18475" spans="16:27" x14ac:dyDescent="0.3">
      <c r="P18475"/>
      <c r="AA18475"/>
    </row>
    <row r="18476" spans="16:27" x14ac:dyDescent="0.3">
      <c r="P18476"/>
      <c r="AA18476"/>
    </row>
    <row r="18477" spans="16:27" x14ac:dyDescent="0.3">
      <c r="P18477"/>
      <c r="AA18477"/>
    </row>
    <row r="18478" spans="16:27" x14ac:dyDescent="0.3">
      <c r="P18478"/>
      <c r="AA18478"/>
    </row>
    <row r="18479" spans="16:27" x14ac:dyDescent="0.3">
      <c r="P18479"/>
      <c r="AA18479"/>
    </row>
    <row r="18480" spans="16:27" x14ac:dyDescent="0.3">
      <c r="P18480"/>
      <c r="AA18480"/>
    </row>
    <row r="18481" spans="16:27" x14ac:dyDescent="0.3">
      <c r="P18481"/>
      <c r="AA18481"/>
    </row>
    <row r="18482" spans="16:27" x14ac:dyDescent="0.3">
      <c r="P18482"/>
      <c r="AA18482"/>
    </row>
    <row r="18483" spans="16:27" x14ac:dyDescent="0.3">
      <c r="P18483"/>
      <c r="AA18483"/>
    </row>
    <row r="18484" spans="16:27" x14ac:dyDescent="0.3">
      <c r="P18484"/>
      <c r="AA18484"/>
    </row>
    <row r="18485" spans="16:27" x14ac:dyDescent="0.3">
      <c r="P18485"/>
      <c r="AA18485"/>
    </row>
    <row r="18486" spans="16:27" x14ac:dyDescent="0.3">
      <c r="P18486"/>
      <c r="AA18486"/>
    </row>
    <row r="18487" spans="16:27" x14ac:dyDescent="0.3">
      <c r="P18487"/>
      <c r="AA18487"/>
    </row>
    <row r="18488" spans="16:27" x14ac:dyDescent="0.3">
      <c r="P18488"/>
      <c r="AA18488"/>
    </row>
    <row r="18489" spans="16:27" x14ac:dyDescent="0.3">
      <c r="P18489"/>
      <c r="AA18489"/>
    </row>
    <row r="18490" spans="16:27" x14ac:dyDescent="0.3">
      <c r="P18490"/>
      <c r="AA18490"/>
    </row>
    <row r="18491" spans="16:27" x14ac:dyDescent="0.3">
      <c r="P18491"/>
      <c r="AA18491"/>
    </row>
    <row r="18492" spans="16:27" x14ac:dyDescent="0.3">
      <c r="P18492"/>
      <c r="AA18492"/>
    </row>
    <row r="18493" spans="16:27" x14ac:dyDescent="0.3">
      <c r="P18493"/>
      <c r="AA18493"/>
    </row>
    <row r="18494" spans="16:27" x14ac:dyDescent="0.3">
      <c r="P18494"/>
      <c r="AA18494"/>
    </row>
    <row r="18495" spans="16:27" x14ac:dyDescent="0.3">
      <c r="P18495"/>
      <c r="AA18495"/>
    </row>
    <row r="18496" spans="16:27" x14ac:dyDescent="0.3">
      <c r="P18496"/>
      <c r="AA18496"/>
    </row>
    <row r="18497" spans="16:27" x14ac:dyDescent="0.3">
      <c r="P18497"/>
      <c r="AA18497"/>
    </row>
    <row r="18498" spans="16:27" x14ac:dyDescent="0.3">
      <c r="P18498"/>
      <c r="AA18498"/>
    </row>
    <row r="18499" spans="16:27" x14ac:dyDescent="0.3">
      <c r="P18499"/>
      <c r="AA18499"/>
    </row>
    <row r="18500" spans="16:27" x14ac:dyDescent="0.3">
      <c r="P18500"/>
      <c r="AA18500"/>
    </row>
    <row r="18501" spans="16:27" x14ac:dyDescent="0.3">
      <c r="P18501"/>
      <c r="AA18501"/>
    </row>
    <row r="18502" spans="16:27" x14ac:dyDescent="0.3">
      <c r="P18502"/>
      <c r="AA18502"/>
    </row>
    <row r="18503" spans="16:27" x14ac:dyDescent="0.3">
      <c r="P18503"/>
      <c r="AA18503"/>
    </row>
    <row r="18504" spans="16:27" x14ac:dyDescent="0.3">
      <c r="P18504"/>
      <c r="AA18504"/>
    </row>
    <row r="18505" spans="16:27" x14ac:dyDescent="0.3">
      <c r="P18505"/>
      <c r="AA18505"/>
    </row>
    <row r="18506" spans="16:27" x14ac:dyDescent="0.3">
      <c r="P18506"/>
      <c r="AA18506"/>
    </row>
    <row r="18507" spans="16:27" x14ac:dyDescent="0.3">
      <c r="P18507"/>
      <c r="AA18507"/>
    </row>
    <row r="18508" spans="16:27" x14ac:dyDescent="0.3">
      <c r="P18508"/>
      <c r="AA18508"/>
    </row>
    <row r="18509" spans="16:27" x14ac:dyDescent="0.3">
      <c r="P18509"/>
      <c r="AA18509"/>
    </row>
    <row r="18510" spans="16:27" x14ac:dyDescent="0.3">
      <c r="P18510"/>
      <c r="AA18510"/>
    </row>
    <row r="18511" spans="16:27" x14ac:dyDescent="0.3">
      <c r="P18511"/>
      <c r="AA18511"/>
    </row>
    <row r="18512" spans="16:27" x14ac:dyDescent="0.3">
      <c r="P18512"/>
      <c r="AA18512"/>
    </row>
    <row r="18513" spans="16:27" x14ac:dyDescent="0.3">
      <c r="P18513"/>
      <c r="AA18513"/>
    </row>
    <row r="18514" spans="16:27" x14ac:dyDescent="0.3">
      <c r="P18514"/>
      <c r="AA18514"/>
    </row>
    <row r="18515" spans="16:27" x14ac:dyDescent="0.3">
      <c r="P18515"/>
      <c r="AA18515"/>
    </row>
    <row r="18516" spans="16:27" x14ac:dyDescent="0.3">
      <c r="P18516"/>
      <c r="AA18516"/>
    </row>
    <row r="18517" spans="16:27" x14ac:dyDescent="0.3">
      <c r="P18517"/>
      <c r="AA18517"/>
    </row>
    <row r="18518" spans="16:27" x14ac:dyDescent="0.3">
      <c r="P18518"/>
      <c r="AA18518"/>
    </row>
    <row r="18519" spans="16:27" x14ac:dyDescent="0.3">
      <c r="P18519"/>
      <c r="AA18519"/>
    </row>
    <row r="18520" spans="16:27" x14ac:dyDescent="0.3">
      <c r="P18520"/>
      <c r="AA18520"/>
    </row>
    <row r="18521" spans="16:27" x14ac:dyDescent="0.3">
      <c r="P18521"/>
      <c r="AA18521"/>
    </row>
    <row r="18522" spans="16:27" x14ac:dyDescent="0.3">
      <c r="P18522"/>
      <c r="AA18522"/>
    </row>
    <row r="18523" spans="16:27" x14ac:dyDescent="0.3">
      <c r="P18523"/>
      <c r="AA18523"/>
    </row>
    <row r="18524" spans="16:27" x14ac:dyDescent="0.3">
      <c r="P18524"/>
      <c r="AA18524"/>
    </row>
    <row r="18525" spans="16:27" x14ac:dyDescent="0.3">
      <c r="P18525"/>
      <c r="AA18525"/>
    </row>
    <row r="18526" spans="16:27" x14ac:dyDescent="0.3">
      <c r="P18526"/>
      <c r="AA18526"/>
    </row>
    <row r="18527" spans="16:27" x14ac:dyDescent="0.3">
      <c r="P18527"/>
      <c r="AA18527"/>
    </row>
    <row r="18528" spans="16:27" x14ac:dyDescent="0.3">
      <c r="P18528"/>
      <c r="AA18528"/>
    </row>
    <row r="18529" spans="16:27" x14ac:dyDescent="0.3">
      <c r="P18529"/>
      <c r="AA18529"/>
    </row>
    <row r="18530" spans="16:27" x14ac:dyDescent="0.3">
      <c r="P18530"/>
      <c r="AA18530"/>
    </row>
    <row r="18531" spans="16:27" x14ac:dyDescent="0.3">
      <c r="P18531"/>
      <c r="AA18531"/>
    </row>
    <row r="18532" spans="16:27" x14ac:dyDescent="0.3">
      <c r="P18532"/>
      <c r="AA18532"/>
    </row>
    <row r="18533" spans="16:27" x14ac:dyDescent="0.3">
      <c r="P18533"/>
      <c r="AA18533"/>
    </row>
    <row r="18534" spans="16:27" x14ac:dyDescent="0.3">
      <c r="P18534"/>
      <c r="AA18534"/>
    </row>
    <row r="18535" spans="16:27" x14ac:dyDescent="0.3">
      <c r="P18535"/>
      <c r="AA18535"/>
    </row>
    <row r="18536" spans="16:27" x14ac:dyDescent="0.3">
      <c r="P18536"/>
      <c r="AA18536"/>
    </row>
    <row r="18537" spans="16:27" x14ac:dyDescent="0.3">
      <c r="P18537"/>
      <c r="AA18537"/>
    </row>
    <row r="18538" spans="16:27" x14ac:dyDescent="0.3">
      <c r="P18538"/>
      <c r="AA18538"/>
    </row>
    <row r="18539" spans="16:27" x14ac:dyDescent="0.3">
      <c r="P18539"/>
      <c r="AA18539"/>
    </row>
    <row r="18540" spans="16:27" x14ac:dyDescent="0.3">
      <c r="P18540"/>
      <c r="AA18540"/>
    </row>
    <row r="18541" spans="16:27" x14ac:dyDescent="0.3">
      <c r="P18541"/>
      <c r="AA18541"/>
    </row>
    <row r="18542" spans="16:27" x14ac:dyDescent="0.3">
      <c r="P18542"/>
      <c r="AA18542"/>
    </row>
    <row r="18543" spans="16:27" x14ac:dyDescent="0.3">
      <c r="P18543"/>
      <c r="AA18543"/>
    </row>
    <row r="18544" spans="16:27" x14ac:dyDescent="0.3">
      <c r="P18544"/>
      <c r="AA18544"/>
    </row>
    <row r="18545" spans="16:27" x14ac:dyDescent="0.3">
      <c r="P18545"/>
      <c r="AA18545"/>
    </row>
    <row r="18546" spans="16:27" x14ac:dyDescent="0.3">
      <c r="P18546"/>
      <c r="AA18546"/>
    </row>
    <row r="18547" spans="16:27" x14ac:dyDescent="0.3">
      <c r="P18547"/>
      <c r="AA18547"/>
    </row>
    <row r="18548" spans="16:27" x14ac:dyDescent="0.3">
      <c r="P18548"/>
      <c r="AA18548"/>
    </row>
    <row r="18549" spans="16:27" x14ac:dyDescent="0.3">
      <c r="P18549"/>
      <c r="AA18549"/>
    </row>
    <row r="18550" spans="16:27" x14ac:dyDescent="0.3">
      <c r="P18550"/>
      <c r="AA18550"/>
    </row>
    <row r="18551" spans="16:27" x14ac:dyDescent="0.3">
      <c r="P18551"/>
      <c r="AA18551"/>
    </row>
    <row r="18552" spans="16:27" x14ac:dyDescent="0.3">
      <c r="P18552"/>
      <c r="AA18552"/>
    </row>
    <row r="18553" spans="16:27" x14ac:dyDescent="0.3">
      <c r="P18553"/>
      <c r="AA18553"/>
    </row>
    <row r="18554" spans="16:27" x14ac:dyDescent="0.3">
      <c r="P18554"/>
      <c r="AA18554"/>
    </row>
    <row r="18555" spans="16:27" x14ac:dyDescent="0.3">
      <c r="P18555"/>
      <c r="AA18555"/>
    </row>
    <row r="18556" spans="16:27" x14ac:dyDescent="0.3">
      <c r="P18556"/>
      <c r="AA18556"/>
    </row>
    <row r="18557" spans="16:27" x14ac:dyDescent="0.3">
      <c r="P18557"/>
      <c r="AA18557"/>
    </row>
    <row r="18558" spans="16:27" x14ac:dyDescent="0.3">
      <c r="P18558"/>
      <c r="AA18558"/>
    </row>
    <row r="18559" spans="16:27" x14ac:dyDescent="0.3">
      <c r="P18559"/>
      <c r="AA18559"/>
    </row>
    <row r="18560" spans="16:27" x14ac:dyDescent="0.3">
      <c r="P18560"/>
      <c r="AA18560"/>
    </row>
    <row r="18561" spans="16:27" x14ac:dyDescent="0.3">
      <c r="P18561"/>
      <c r="AA18561"/>
    </row>
    <row r="18562" spans="16:27" x14ac:dyDescent="0.3">
      <c r="P18562"/>
      <c r="AA18562"/>
    </row>
    <row r="18563" spans="16:27" x14ac:dyDescent="0.3">
      <c r="P18563"/>
      <c r="AA18563"/>
    </row>
    <row r="18564" spans="16:27" x14ac:dyDescent="0.3">
      <c r="P18564"/>
      <c r="AA18564"/>
    </row>
    <row r="18565" spans="16:27" x14ac:dyDescent="0.3">
      <c r="P18565"/>
      <c r="AA18565"/>
    </row>
    <row r="18566" spans="16:27" x14ac:dyDescent="0.3">
      <c r="P18566"/>
      <c r="AA18566"/>
    </row>
    <row r="18567" spans="16:27" x14ac:dyDescent="0.3">
      <c r="P18567"/>
      <c r="AA18567"/>
    </row>
    <row r="18568" spans="16:27" x14ac:dyDescent="0.3">
      <c r="P18568"/>
      <c r="AA18568"/>
    </row>
    <row r="18569" spans="16:27" x14ac:dyDescent="0.3">
      <c r="P18569"/>
      <c r="AA18569"/>
    </row>
    <row r="18570" spans="16:27" x14ac:dyDescent="0.3">
      <c r="P18570"/>
      <c r="AA18570"/>
    </row>
    <row r="18571" spans="16:27" x14ac:dyDescent="0.3">
      <c r="P18571"/>
      <c r="AA18571"/>
    </row>
    <row r="18572" spans="16:27" x14ac:dyDescent="0.3">
      <c r="P18572"/>
      <c r="AA18572"/>
    </row>
    <row r="18573" spans="16:27" x14ac:dyDescent="0.3">
      <c r="P18573"/>
      <c r="AA18573"/>
    </row>
    <row r="18574" spans="16:27" x14ac:dyDescent="0.3">
      <c r="P18574"/>
      <c r="AA18574"/>
    </row>
    <row r="18575" spans="16:27" x14ac:dyDescent="0.3">
      <c r="P18575"/>
      <c r="AA18575"/>
    </row>
    <row r="18576" spans="16:27" x14ac:dyDescent="0.3">
      <c r="P18576"/>
      <c r="AA18576"/>
    </row>
    <row r="18577" spans="16:27" x14ac:dyDescent="0.3">
      <c r="P18577"/>
      <c r="AA18577"/>
    </row>
    <row r="18578" spans="16:27" x14ac:dyDescent="0.3">
      <c r="P18578"/>
      <c r="AA18578"/>
    </row>
    <row r="18579" spans="16:27" x14ac:dyDescent="0.3">
      <c r="P18579"/>
      <c r="AA18579"/>
    </row>
    <row r="18580" spans="16:27" x14ac:dyDescent="0.3">
      <c r="P18580"/>
      <c r="AA18580"/>
    </row>
    <row r="18581" spans="16:27" x14ac:dyDescent="0.3">
      <c r="P18581"/>
      <c r="AA18581"/>
    </row>
    <row r="18582" spans="16:27" x14ac:dyDescent="0.3">
      <c r="P18582"/>
      <c r="AA18582"/>
    </row>
    <row r="18583" spans="16:27" x14ac:dyDescent="0.3">
      <c r="P18583"/>
      <c r="AA18583"/>
    </row>
    <row r="18584" spans="16:27" x14ac:dyDescent="0.3">
      <c r="P18584"/>
      <c r="AA18584"/>
    </row>
    <row r="18585" spans="16:27" x14ac:dyDescent="0.3">
      <c r="P18585"/>
      <c r="AA18585"/>
    </row>
    <row r="18586" spans="16:27" x14ac:dyDescent="0.3">
      <c r="P18586"/>
      <c r="AA18586"/>
    </row>
    <row r="18587" spans="16:27" x14ac:dyDescent="0.3">
      <c r="P18587"/>
      <c r="AA18587"/>
    </row>
    <row r="18588" spans="16:27" x14ac:dyDescent="0.3">
      <c r="P18588"/>
      <c r="AA18588"/>
    </row>
    <row r="18589" spans="16:27" x14ac:dyDescent="0.3">
      <c r="P18589"/>
      <c r="AA18589"/>
    </row>
    <row r="18590" spans="16:27" x14ac:dyDescent="0.3">
      <c r="P18590"/>
      <c r="AA18590"/>
    </row>
    <row r="18591" spans="16:27" x14ac:dyDescent="0.3">
      <c r="P18591"/>
      <c r="AA18591"/>
    </row>
    <row r="18592" spans="16:27" x14ac:dyDescent="0.3">
      <c r="P18592"/>
      <c r="AA18592"/>
    </row>
    <row r="18593" spans="16:27" x14ac:dyDescent="0.3">
      <c r="P18593"/>
      <c r="AA18593"/>
    </row>
    <row r="18594" spans="16:27" x14ac:dyDescent="0.3">
      <c r="P18594"/>
      <c r="AA18594"/>
    </row>
    <row r="18595" spans="16:27" x14ac:dyDescent="0.3">
      <c r="P18595"/>
      <c r="AA18595"/>
    </row>
    <row r="18596" spans="16:27" x14ac:dyDescent="0.3">
      <c r="P18596"/>
      <c r="AA18596"/>
    </row>
    <row r="18597" spans="16:27" x14ac:dyDescent="0.3">
      <c r="P18597"/>
      <c r="AA18597"/>
    </row>
    <row r="18598" spans="16:27" x14ac:dyDescent="0.3">
      <c r="P18598"/>
      <c r="AA18598"/>
    </row>
    <row r="18599" spans="16:27" x14ac:dyDescent="0.3">
      <c r="P18599"/>
      <c r="AA18599"/>
    </row>
    <row r="18600" spans="16:27" x14ac:dyDescent="0.3">
      <c r="P18600"/>
      <c r="AA18600"/>
    </row>
    <row r="18601" spans="16:27" x14ac:dyDescent="0.3">
      <c r="P18601"/>
      <c r="AA18601"/>
    </row>
    <row r="18602" spans="16:27" x14ac:dyDescent="0.3">
      <c r="P18602"/>
      <c r="AA18602"/>
    </row>
    <row r="18603" spans="16:27" x14ac:dyDescent="0.3">
      <c r="P18603"/>
      <c r="AA18603"/>
    </row>
    <row r="18604" spans="16:27" x14ac:dyDescent="0.3">
      <c r="P18604"/>
      <c r="AA18604"/>
    </row>
    <row r="18605" spans="16:27" x14ac:dyDescent="0.3">
      <c r="P18605"/>
      <c r="AA18605"/>
    </row>
    <row r="18606" spans="16:27" x14ac:dyDescent="0.3">
      <c r="P18606"/>
      <c r="AA18606"/>
    </row>
    <row r="18607" spans="16:27" x14ac:dyDescent="0.3">
      <c r="P18607"/>
      <c r="AA18607"/>
    </row>
    <row r="18608" spans="16:27" x14ac:dyDescent="0.3">
      <c r="P18608"/>
      <c r="AA18608"/>
    </row>
    <row r="18609" spans="16:27" x14ac:dyDescent="0.3">
      <c r="P18609"/>
      <c r="AA18609"/>
    </row>
    <row r="18610" spans="16:27" x14ac:dyDescent="0.3">
      <c r="P18610"/>
      <c r="AA18610"/>
    </row>
    <row r="18611" spans="16:27" x14ac:dyDescent="0.3">
      <c r="P18611"/>
      <c r="AA18611"/>
    </row>
    <row r="18612" spans="16:27" x14ac:dyDescent="0.3">
      <c r="P18612"/>
      <c r="AA18612"/>
    </row>
    <row r="18613" spans="16:27" x14ac:dyDescent="0.3">
      <c r="P18613"/>
      <c r="AA18613"/>
    </row>
    <row r="18614" spans="16:27" x14ac:dyDescent="0.3">
      <c r="P18614"/>
      <c r="AA18614"/>
    </row>
    <row r="18615" spans="16:27" x14ac:dyDescent="0.3">
      <c r="P18615"/>
      <c r="AA18615"/>
    </row>
    <row r="18616" spans="16:27" x14ac:dyDescent="0.3">
      <c r="P18616"/>
      <c r="AA18616"/>
    </row>
    <row r="18617" spans="16:27" x14ac:dyDescent="0.3">
      <c r="P18617"/>
      <c r="AA18617"/>
    </row>
    <row r="18618" spans="16:27" x14ac:dyDescent="0.3">
      <c r="P18618"/>
      <c r="AA18618"/>
    </row>
    <row r="18619" spans="16:27" x14ac:dyDescent="0.3">
      <c r="P18619"/>
      <c r="AA18619"/>
    </row>
    <row r="18620" spans="16:27" x14ac:dyDescent="0.3">
      <c r="P18620"/>
      <c r="AA18620"/>
    </row>
    <row r="18621" spans="16:27" x14ac:dyDescent="0.3">
      <c r="P18621"/>
      <c r="AA18621"/>
    </row>
    <row r="18622" spans="16:27" x14ac:dyDescent="0.3">
      <c r="P18622"/>
      <c r="AA18622"/>
    </row>
    <row r="18623" spans="16:27" x14ac:dyDescent="0.3">
      <c r="P18623"/>
      <c r="AA18623"/>
    </row>
    <row r="18624" spans="16:27" x14ac:dyDescent="0.3">
      <c r="P18624"/>
      <c r="AA18624"/>
    </row>
    <row r="18625" spans="16:27" x14ac:dyDescent="0.3">
      <c r="P18625"/>
      <c r="AA18625"/>
    </row>
    <row r="18626" spans="16:27" x14ac:dyDescent="0.3">
      <c r="P18626"/>
      <c r="AA18626"/>
    </row>
    <row r="18627" spans="16:27" x14ac:dyDescent="0.3">
      <c r="P18627"/>
      <c r="AA18627"/>
    </row>
    <row r="18628" spans="16:27" x14ac:dyDescent="0.3">
      <c r="P18628"/>
      <c r="AA18628"/>
    </row>
    <row r="18629" spans="16:27" x14ac:dyDescent="0.3">
      <c r="P18629"/>
      <c r="AA18629"/>
    </row>
    <row r="18630" spans="16:27" x14ac:dyDescent="0.3">
      <c r="P18630"/>
      <c r="AA18630"/>
    </row>
    <row r="18631" spans="16:27" x14ac:dyDescent="0.3">
      <c r="P18631"/>
      <c r="AA18631"/>
    </row>
    <row r="18632" spans="16:27" x14ac:dyDescent="0.3">
      <c r="P18632"/>
      <c r="AA18632"/>
    </row>
    <row r="18633" spans="16:27" x14ac:dyDescent="0.3">
      <c r="P18633"/>
      <c r="AA18633"/>
    </row>
    <row r="18634" spans="16:27" x14ac:dyDescent="0.3">
      <c r="P18634"/>
      <c r="AA18634"/>
    </row>
    <row r="18635" spans="16:27" x14ac:dyDescent="0.3">
      <c r="P18635"/>
      <c r="AA18635"/>
    </row>
    <row r="18636" spans="16:27" x14ac:dyDescent="0.3">
      <c r="P18636"/>
      <c r="AA18636"/>
    </row>
    <row r="18637" spans="16:27" x14ac:dyDescent="0.3">
      <c r="P18637"/>
      <c r="AA18637"/>
    </row>
    <row r="18638" spans="16:27" x14ac:dyDescent="0.3">
      <c r="P18638"/>
      <c r="AA18638"/>
    </row>
    <row r="18639" spans="16:27" x14ac:dyDescent="0.3">
      <c r="P18639"/>
      <c r="AA18639"/>
    </row>
    <row r="18640" spans="16:27" x14ac:dyDescent="0.3">
      <c r="P18640"/>
      <c r="AA18640"/>
    </row>
    <row r="18641" spans="16:27" x14ac:dyDescent="0.3">
      <c r="P18641"/>
      <c r="AA18641"/>
    </row>
    <row r="18642" spans="16:27" x14ac:dyDescent="0.3">
      <c r="P18642"/>
      <c r="AA18642"/>
    </row>
    <row r="18643" spans="16:27" x14ac:dyDescent="0.3">
      <c r="P18643"/>
      <c r="AA18643"/>
    </row>
    <row r="18644" spans="16:27" x14ac:dyDescent="0.3">
      <c r="P18644"/>
      <c r="AA18644"/>
    </row>
    <row r="18645" spans="16:27" x14ac:dyDescent="0.3">
      <c r="P18645"/>
      <c r="AA18645"/>
    </row>
    <row r="18646" spans="16:27" x14ac:dyDescent="0.3">
      <c r="P18646"/>
      <c r="AA18646"/>
    </row>
    <row r="18647" spans="16:27" x14ac:dyDescent="0.3">
      <c r="P18647"/>
      <c r="AA18647"/>
    </row>
    <row r="18648" spans="16:27" x14ac:dyDescent="0.3">
      <c r="P18648"/>
      <c r="AA18648"/>
    </row>
    <row r="18649" spans="16:27" x14ac:dyDescent="0.3">
      <c r="P18649"/>
      <c r="AA18649"/>
    </row>
    <row r="18650" spans="16:27" x14ac:dyDescent="0.3">
      <c r="P18650"/>
      <c r="AA18650"/>
    </row>
    <row r="18651" spans="16:27" x14ac:dyDescent="0.3">
      <c r="P18651"/>
      <c r="AA18651"/>
    </row>
    <row r="18652" spans="16:27" x14ac:dyDescent="0.3">
      <c r="P18652"/>
      <c r="AA18652"/>
    </row>
    <row r="18653" spans="16:27" x14ac:dyDescent="0.3">
      <c r="P18653"/>
      <c r="AA18653"/>
    </row>
    <row r="18654" spans="16:27" x14ac:dyDescent="0.3">
      <c r="P18654"/>
      <c r="AA18654"/>
    </row>
    <row r="18655" spans="16:27" x14ac:dyDescent="0.3">
      <c r="P18655"/>
      <c r="AA18655"/>
    </row>
    <row r="18656" spans="16:27" x14ac:dyDescent="0.3">
      <c r="P18656"/>
      <c r="AA18656"/>
    </row>
    <row r="18657" spans="16:27" x14ac:dyDescent="0.3">
      <c r="P18657"/>
      <c r="AA18657"/>
    </row>
    <row r="18658" spans="16:27" x14ac:dyDescent="0.3">
      <c r="P18658"/>
      <c r="AA18658"/>
    </row>
    <row r="18659" spans="16:27" x14ac:dyDescent="0.3">
      <c r="P18659"/>
      <c r="AA18659"/>
    </row>
    <row r="18660" spans="16:27" x14ac:dyDescent="0.3">
      <c r="P18660"/>
      <c r="AA18660"/>
    </row>
    <row r="18661" spans="16:27" x14ac:dyDescent="0.3">
      <c r="P18661"/>
      <c r="AA18661"/>
    </row>
    <row r="18662" spans="16:27" x14ac:dyDescent="0.3">
      <c r="P18662"/>
      <c r="AA18662"/>
    </row>
    <row r="18663" spans="16:27" x14ac:dyDescent="0.3">
      <c r="P18663"/>
      <c r="AA18663"/>
    </row>
    <row r="18664" spans="16:27" x14ac:dyDescent="0.3">
      <c r="P18664"/>
      <c r="AA18664"/>
    </row>
    <row r="18665" spans="16:27" x14ac:dyDescent="0.3">
      <c r="P18665"/>
      <c r="AA18665"/>
    </row>
    <row r="18666" spans="16:27" x14ac:dyDescent="0.3">
      <c r="P18666"/>
      <c r="AA18666"/>
    </row>
    <row r="18667" spans="16:27" x14ac:dyDescent="0.3">
      <c r="P18667"/>
      <c r="AA18667"/>
    </row>
    <row r="18668" spans="16:27" x14ac:dyDescent="0.3">
      <c r="P18668"/>
      <c r="AA18668"/>
    </row>
    <row r="18669" spans="16:27" x14ac:dyDescent="0.3">
      <c r="P18669"/>
      <c r="AA18669"/>
    </row>
    <row r="18670" spans="16:27" x14ac:dyDescent="0.3">
      <c r="P18670"/>
      <c r="AA18670"/>
    </row>
    <row r="18671" spans="16:27" x14ac:dyDescent="0.3">
      <c r="P18671"/>
      <c r="AA18671"/>
    </row>
    <row r="18672" spans="16:27" x14ac:dyDescent="0.3">
      <c r="P18672"/>
      <c r="AA18672"/>
    </row>
    <row r="18673" spans="16:27" x14ac:dyDescent="0.3">
      <c r="P18673"/>
      <c r="AA18673"/>
    </row>
    <row r="18674" spans="16:27" x14ac:dyDescent="0.3">
      <c r="P18674"/>
      <c r="AA18674"/>
    </row>
    <row r="18675" spans="16:27" x14ac:dyDescent="0.3">
      <c r="P18675"/>
      <c r="AA18675"/>
    </row>
    <row r="18676" spans="16:27" x14ac:dyDescent="0.3">
      <c r="P18676"/>
      <c r="AA18676"/>
    </row>
    <row r="18677" spans="16:27" x14ac:dyDescent="0.3">
      <c r="P18677"/>
      <c r="AA18677"/>
    </row>
    <row r="18678" spans="16:27" x14ac:dyDescent="0.3">
      <c r="P18678"/>
      <c r="AA18678"/>
    </row>
    <row r="18679" spans="16:27" x14ac:dyDescent="0.3">
      <c r="P18679"/>
      <c r="AA18679"/>
    </row>
    <row r="18680" spans="16:27" x14ac:dyDescent="0.3">
      <c r="P18680"/>
      <c r="AA18680"/>
    </row>
    <row r="18681" spans="16:27" x14ac:dyDescent="0.3">
      <c r="P18681"/>
      <c r="AA18681"/>
    </row>
    <row r="18682" spans="16:27" x14ac:dyDescent="0.3">
      <c r="P18682"/>
      <c r="AA18682"/>
    </row>
    <row r="18683" spans="16:27" x14ac:dyDescent="0.3">
      <c r="P18683"/>
      <c r="AA18683"/>
    </row>
    <row r="18684" spans="16:27" x14ac:dyDescent="0.3">
      <c r="P18684"/>
      <c r="AA18684"/>
    </row>
    <row r="18685" spans="16:27" x14ac:dyDescent="0.3">
      <c r="P18685"/>
      <c r="AA18685"/>
    </row>
    <row r="18686" spans="16:27" x14ac:dyDescent="0.3">
      <c r="P18686"/>
      <c r="AA18686"/>
    </row>
    <row r="18687" spans="16:27" x14ac:dyDescent="0.3">
      <c r="P18687"/>
      <c r="AA18687"/>
    </row>
    <row r="18688" spans="16:27" x14ac:dyDescent="0.3">
      <c r="P18688"/>
      <c r="AA18688"/>
    </row>
    <row r="18689" spans="16:27" x14ac:dyDescent="0.3">
      <c r="P18689"/>
      <c r="AA18689"/>
    </row>
    <row r="18690" spans="16:27" x14ac:dyDescent="0.3">
      <c r="P18690"/>
      <c r="AA18690"/>
    </row>
    <row r="18691" spans="16:27" x14ac:dyDescent="0.3">
      <c r="P18691"/>
      <c r="AA18691"/>
    </row>
    <row r="18692" spans="16:27" x14ac:dyDescent="0.3">
      <c r="P18692"/>
      <c r="AA18692"/>
    </row>
    <row r="18693" spans="16:27" x14ac:dyDescent="0.3">
      <c r="P18693"/>
      <c r="AA18693"/>
    </row>
    <row r="18694" spans="16:27" x14ac:dyDescent="0.3">
      <c r="P18694"/>
      <c r="AA18694"/>
    </row>
    <row r="18695" spans="16:27" x14ac:dyDescent="0.3">
      <c r="P18695"/>
      <c r="AA18695"/>
    </row>
    <row r="18696" spans="16:27" x14ac:dyDescent="0.3">
      <c r="P18696"/>
      <c r="AA18696"/>
    </row>
    <row r="18697" spans="16:27" x14ac:dyDescent="0.3">
      <c r="P18697"/>
      <c r="AA18697"/>
    </row>
    <row r="18698" spans="16:27" x14ac:dyDescent="0.3">
      <c r="P18698"/>
      <c r="AA18698"/>
    </row>
    <row r="18699" spans="16:27" x14ac:dyDescent="0.3">
      <c r="P18699"/>
      <c r="AA18699"/>
    </row>
    <row r="18700" spans="16:27" x14ac:dyDescent="0.3">
      <c r="P18700"/>
      <c r="AA18700"/>
    </row>
    <row r="18701" spans="16:27" x14ac:dyDescent="0.3">
      <c r="P18701"/>
      <c r="AA18701"/>
    </row>
    <row r="18702" spans="16:27" x14ac:dyDescent="0.3">
      <c r="P18702"/>
      <c r="AA18702"/>
    </row>
    <row r="18703" spans="16:27" x14ac:dyDescent="0.3">
      <c r="P18703"/>
      <c r="AA18703"/>
    </row>
    <row r="18704" spans="16:27" x14ac:dyDescent="0.3">
      <c r="P18704"/>
      <c r="AA18704"/>
    </row>
    <row r="18705" spans="16:27" x14ac:dyDescent="0.3">
      <c r="P18705"/>
      <c r="AA18705"/>
    </row>
    <row r="18706" spans="16:27" x14ac:dyDescent="0.3">
      <c r="P18706"/>
      <c r="AA18706"/>
    </row>
    <row r="18707" spans="16:27" x14ac:dyDescent="0.3">
      <c r="P18707"/>
      <c r="AA18707"/>
    </row>
    <row r="18708" spans="16:27" x14ac:dyDescent="0.3">
      <c r="P18708"/>
      <c r="AA18708"/>
    </row>
    <row r="18709" spans="16:27" x14ac:dyDescent="0.3">
      <c r="P18709"/>
      <c r="AA18709"/>
    </row>
    <row r="18710" spans="16:27" x14ac:dyDescent="0.3">
      <c r="P18710"/>
      <c r="AA18710"/>
    </row>
    <row r="18711" spans="16:27" x14ac:dyDescent="0.3">
      <c r="P18711"/>
      <c r="AA18711"/>
    </row>
    <row r="18712" spans="16:27" x14ac:dyDescent="0.3">
      <c r="P18712"/>
      <c r="AA18712"/>
    </row>
    <row r="18713" spans="16:27" x14ac:dyDescent="0.3">
      <c r="P18713"/>
      <c r="AA18713"/>
    </row>
    <row r="18714" spans="16:27" x14ac:dyDescent="0.3">
      <c r="P18714"/>
      <c r="AA18714"/>
    </row>
    <row r="18715" spans="16:27" x14ac:dyDescent="0.3">
      <c r="P18715"/>
      <c r="AA18715"/>
    </row>
    <row r="18716" spans="16:27" x14ac:dyDescent="0.3">
      <c r="P18716"/>
      <c r="AA18716"/>
    </row>
    <row r="18717" spans="16:27" x14ac:dyDescent="0.3">
      <c r="P18717"/>
      <c r="AA18717"/>
    </row>
    <row r="18718" spans="16:27" x14ac:dyDescent="0.3">
      <c r="P18718"/>
      <c r="AA18718"/>
    </row>
    <row r="18719" spans="16:27" x14ac:dyDescent="0.3">
      <c r="P18719"/>
      <c r="AA18719"/>
    </row>
    <row r="18720" spans="16:27" x14ac:dyDescent="0.3">
      <c r="P18720"/>
      <c r="AA18720"/>
    </row>
    <row r="18721" spans="16:27" x14ac:dyDescent="0.3">
      <c r="P18721"/>
      <c r="AA18721"/>
    </row>
    <row r="18722" spans="16:27" x14ac:dyDescent="0.3">
      <c r="P18722"/>
      <c r="AA18722"/>
    </row>
    <row r="18723" spans="16:27" x14ac:dyDescent="0.3">
      <c r="P18723"/>
      <c r="AA18723"/>
    </row>
    <row r="18724" spans="16:27" x14ac:dyDescent="0.3">
      <c r="P18724"/>
      <c r="AA18724"/>
    </row>
    <row r="18725" spans="16:27" x14ac:dyDescent="0.3">
      <c r="P18725"/>
      <c r="AA18725"/>
    </row>
    <row r="18726" spans="16:27" x14ac:dyDescent="0.3">
      <c r="P18726"/>
      <c r="AA18726"/>
    </row>
    <row r="18727" spans="16:27" x14ac:dyDescent="0.3">
      <c r="P18727"/>
      <c r="AA18727"/>
    </row>
    <row r="18728" spans="16:27" x14ac:dyDescent="0.3">
      <c r="P18728"/>
      <c r="AA18728"/>
    </row>
    <row r="18729" spans="16:27" x14ac:dyDescent="0.3">
      <c r="P18729"/>
      <c r="AA18729"/>
    </row>
    <row r="18730" spans="16:27" x14ac:dyDescent="0.3">
      <c r="P18730"/>
      <c r="AA18730"/>
    </row>
    <row r="18731" spans="16:27" x14ac:dyDescent="0.3">
      <c r="P18731"/>
      <c r="AA18731"/>
    </row>
    <row r="18732" spans="16:27" x14ac:dyDescent="0.3">
      <c r="P18732"/>
      <c r="AA18732"/>
    </row>
    <row r="18733" spans="16:27" x14ac:dyDescent="0.3">
      <c r="P18733"/>
      <c r="AA18733"/>
    </row>
    <row r="18734" spans="16:27" x14ac:dyDescent="0.3">
      <c r="P18734"/>
      <c r="AA18734"/>
    </row>
    <row r="18735" spans="16:27" x14ac:dyDescent="0.3">
      <c r="P18735"/>
      <c r="AA18735"/>
    </row>
    <row r="18736" spans="16:27" x14ac:dyDescent="0.3">
      <c r="P18736"/>
      <c r="AA18736"/>
    </row>
    <row r="18737" spans="16:27" x14ac:dyDescent="0.3">
      <c r="P18737"/>
      <c r="AA18737"/>
    </row>
    <row r="18738" spans="16:27" x14ac:dyDescent="0.3">
      <c r="P18738"/>
      <c r="AA18738"/>
    </row>
    <row r="18739" spans="16:27" x14ac:dyDescent="0.3">
      <c r="P18739"/>
      <c r="AA18739"/>
    </row>
    <row r="18740" spans="16:27" x14ac:dyDescent="0.3">
      <c r="P18740"/>
      <c r="AA18740"/>
    </row>
    <row r="18741" spans="16:27" x14ac:dyDescent="0.3">
      <c r="P18741"/>
      <c r="AA18741"/>
    </row>
    <row r="18742" spans="16:27" x14ac:dyDescent="0.3">
      <c r="P18742"/>
      <c r="AA18742"/>
    </row>
    <row r="18743" spans="16:27" x14ac:dyDescent="0.3">
      <c r="P18743"/>
      <c r="AA18743"/>
    </row>
    <row r="18744" spans="16:27" x14ac:dyDescent="0.3">
      <c r="P18744"/>
      <c r="AA18744"/>
    </row>
    <row r="18745" spans="16:27" x14ac:dyDescent="0.3">
      <c r="P18745"/>
      <c r="AA18745"/>
    </row>
    <row r="18746" spans="16:27" x14ac:dyDescent="0.3">
      <c r="P18746"/>
      <c r="AA18746"/>
    </row>
    <row r="18747" spans="16:27" x14ac:dyDescent="0.3">
      <c r="P18747"/>
      <c r="AA18747"/>
    </row>
    <row r="18748" spans="16:27" x14ac:dyDescent="0.3">
      <c r="P18748"/>
      <c r="AA18748"/>
    </row>
    <row r="18749" spans="16:27" x14ac:dyDescent="0.3">
      <c r="P18749"/>
      <c r="AA18749"/>
    </row>
    <row r="18750" spans="16:27" x14ac:dyDescent="0.3">
      <c r="P18750"/>
      <c r="AA18750"/>
    </row>
    <row r="18751" spans="16:27" x14ac:dyDescent="0.3">
      <c r="P18751"/>
      <c r="AA18751"/>
    </row>
    <row r="18752" spans="16:27" x14ac:dyDescent="0.3">
      <c r="P18752"/>
      <c r="AA18752"/>
    </row>
    <row r="18753" spans="16:27" x14ac:dyDescent="0.3">
      <c r="P18753"/>
      <c r="AA18753"/>
    </row>
    <row r="18754" spans="16:27" x14ac:dyDescent="0.3">
      <c r="P18754"/>
      <c r="AA18754"/>
    </row>
    <row r="18755" spans="16:27" x14ac:dyDescent="0.3">
      <c r="P18755"/>
      <c r="AA18755"/>
    </row>
    <row r="18756" spans="16:27" x14ac:dyDescent="0.3">
      <c r="P18756"/>
      <c r="AA18756"/>
    </row>
    <row r="18757" spans="16:27" x14ac:dyDescent="0.3">
      <c r="P18757"/>
      <c r="AA18757"/>
    </row>
    <row r="18758" spans="16:27" x14ac:dyDescent="0.3">
      <c r="P18758"/>
      <c r="AA18758"/>
    </row>
    <row r="18759" spans="16:27" x14ac:dyDescent="0.3">
      <c r="P18759"/>
      <c r="AA18759"/>
    </row>
    <row r="18760" spans="16:27" x14ac:dyDescent="0.3">
      <c r="P18760"/>
      <c r="AA18760"/>
    </row>
    <row r="18761" spans="16:27" x14ac:dyDescent="0.3">
      <c r="P18761"/>
      <c r="AA18761"/>
    </row>
    <row r="18762" spans="16:27" x14ac:dyDescent="0.3">
      <c r="P18762"/>
      <c r="AA18762"/>
    </row>
    <row r="18763" spans="16:27" x14ac:dyDescent="0.3">
      <c r="P18763"/>
      <c r="AA18763"/>
    </row>
    <row r="18764" spans="16:27" x14ac:dyDescent="0.3">
      <c r="P18764"/>
      <c r="AA18764"/>
    </row>
    <row r="18765" spans="16:27" x14ac:dyDescent="0.3">
      <c r="P18765"/>
      <c r="AA18765"/>
    </row>
    <row r="18766" spans="16:27" x14ac:dyDescent="0.3">
      <c r="P18766"/>
      <c r="AA18766"/>
    </row>
    <row r="18767" spans="16:27" x14ac:dyDescent="0.3">
      <c r="P18767"/>
      <c r="AA18767"/>
    </row>
    <row r="18768" spans="16:27" x14ac:dyDescent="0.3">
      <c r="P18768"/>
      <c r="AA18768"/>
    </row>
    <row r="18769" spans="16:27" x14ac:dyDescent="0.3">
      <c r="P18769"/>
      <c r="AA18769"/>
    </row>
    <row r="18770" spans="16:27" x14ac:dyDescent="0.3">
      <c r="P18770"/>
      <c r="AA18770"/>
    </row>
    <row r="18771" spans="16:27" x14ac:dyDescent="0.3">
      <c r="P18771"/>
      <c r="AA18771"/>
    </row>
    <row r="18772" spans="16:27" x14ac:dyDescent="0.3">
      <c r="P18772"/>
      <c r="AA18772"/>
    </row>
    <row r="18773" spans="16:27" x14ac:dyDescent="0.3">
      <c r="P18773"/>
      <c r="AA18773"/>
    </row>
    <row r="18774" spans="16:27" x14ac:dyDescent="0.3">
      <c r="P18774"/>
      <c r="AA18774"/>
    </row>
    <row r="18775" spans="16:27" x14ac:dyDescent="0.3">
      <c r="P18775"/>
      <c r="AA18775"/>
    </row>
    <row r="18776" spans="16:27" x14ac:dyDescent="0.3">
      <c r="P18776"/>
      <c r="AA18776"/>
    </row>
    <row r="18777" spans="16:27" x14ac:dyDescent="0.3">
      <c r="P18777"/>
      <c r="AA18777"/>
    </row>
    <row r="18778" spans="16:27" x14ac:dyDescent="0.3">
      <c r="P18778"/>
      <c r="AA18778"/>
    </row>
    <row r="18779" spans="16:27" x14ac:dyDescent="0.3">
      <c r="P18779"/>
      <c r="AA18779"/>
    </row>
    <row r="18780" spans="16:27" x14ac:dyDescent="0.3">
      <c r="P18780"/>
      <c r="AA18780"/>
    </row>
    <row r="18781" spans="16:27" x14ac:dyDescent="0.3">
      <c r="P18781"/>
      <c r="AA18781"/>
    </row>
    <row r="18782" spans="16:27" x14ac:dyDescent="0.3">
      <c r="P18782"/>
      <c r="AA18782"/>
    </row>
    <row r="18783" spans="16:27" x14ac:dyDescent="0.3">
      <c r="P18783"/>
      <c r="AA18783"/>
    </row>
    <row r="18784" spans="16:27" x14ac:dyDescent="0.3">
      <c r="P18784"/>
      <c r="AA18784"/>
    </row>
    <row r="18785" spans="16:27" x14ac:dyDescent="0.3">
      <c r="P18785"/>
      <c r="AA18785"/>
    </row>
    <row r="18786" spans="16:27" x14ac:dyDescent="0.3">
      <c r="P18786"/>
      <c r="AA18786"/>
    </row>
    <row r="18787" spans="16:27" x14ac:dyDescent="0.3">
      <c r="P18787"/>
      <c r="AA18787"/>
    </row>
    <row r="18788" spans="16:27" x14ac:dyDescent="0.3">
      <c r="P18788"/>
      <c r="AA18788"/>
    </row>
    <row r="18789" spans="16:27" x14ac:dyDescent="0.3">
      <c r="P18789"/>
      <c r="AA18789"/>
    </row>
    <row r="18790" spans="16:27" x14ac:dyDescent="0.3">
      <c r="P18790"/>
      <c r="AA18790"/>
    </row>
    <row r="18791" spans="16:27" x14ac:dyDescent="0.3">
      <c r="P18791"/>
      <c r="AA18791"/>
    </row>
    <row r="18792" spans="16:27" x14ac:dyDescent="0.3">
      <c r="P18792"/>
      <c r="AA18792"/>
    </row>
    <row r="18793" spans="16:27" x14ac:dyDescent="0.3">
      <c r="P18793"/>
      <c r="AA18793"/>
    </row>
    <row r="18794" spans="16:27" x14ac:dyDescent="0.3">
      <c r="P18794"/>
      <c r="AA18794"/>
    </row>
    <row r="18795" spans="16:27" x14ac:dyDescent="0.3">
      <c r="P18795"/>
      <c r="AA18795"/>
    </row>
    <row r="18796" spans="16:27" x14ac:dyDescent="0.3">
      <c r="P18796"/>
      <c r="AA18796"/>
    </row>
    <row r="18797" spans="16:27" x14ac:dyDescent="0.3">
      <c r="P18797"/>
      <c r="AA18797"/>
    </row>
    <row r="18798" spans="16:27" x14ac:dyDescent="0.3">
      <c r="P18798"/>
      <c r="AA18798"/>
    </row>
    <row r="18799" spans="16:27" x14ac:dyDescent="0.3">
      <c r="P18799"/>
      <c r="AA18799"/>
    </row>
    <row r="18800" spans="16:27" x14ac:dyDescent="0.3">
      <c r="P18800"/>
      <c r="AA18800"/>
    </row>
    <row r="18801" spans="16:27" x14ac:dyDescent="0.3">
      <c r="P18801"/>
      <c r="AA18801"/>
    </row>
    <row r="18802" spans="16:27" x14ac:dyDescent="0.3">
      <c r="P18802"/>
      <c r="AA18802"/>
    </row>
    <row r="18803" spans="16:27" x14ac:dyDescent="0.3">
      <c r="P18803"/>
      <c r="AA18803"/>
    </row>
    <row r="18804" spans="16:27" x14ac:dyDescent="0.3">
      <c r="P18804"/>
      <c r="AA18804"/>
    </row>
    <row r="18805" spans="16:27" x14ac:dyDescent="0.3">
      <c r="P18805"/>
      <c r="AA18805"/>
    </row>
    <row r="18806" spans="16:27" x14ac:dyDescent="0.3">
      <c r="P18806"/>
      <c r="AA18806"/>
    </row>
    <row r="18807" spans="16:27" x14ac:dyDescent="0.3">
      <c r="P18807"/>
      <c r="AA18807"/>
    </row>
    <row r="18808" spans="16:27" x14ac:dyDescent="0.3">
      <c r="P18808"/>
      <c r="AA18808"/>
    </row>
    <row r="18809" spans="16:27" x14ac:dyDescent="0.3">
      <c r="P18809"/>
      <c r="AA18809"/>
    </row>
    <row r="18810" spans="16:27" x14ac:dyDescent="0.3">
      <c r="P18810"/>
      <c r="AA18810"/>
    </row>
    <row r="18811" spans="16:27" x14ac:dyDescent="0.3">
      <c r="P18811"/>
      <c r="AA18811"/>
    </row>
    <row r="18812" spans="16:27" x14ac:dyDescent="0.3">
      <c r="P18812"/>
      <c r="AA18812"/>
    </row>
    <row r="18813" spans="16:27" x14ac:dyDescent="0.3">
      <c r="P18813"/>
      <c r="AA18813"/>
    </row>
    <row r="18814" spans="16:27" x14ac:dyDescent="0.3">
      <c r="P18814"/>
      <c r="AA18814"/>
    </row>
    <row r="18815" spans="16:27" x14ac:dyDescent="0.3">
      <c r="P18815"/>
      <c r="AA18815"/>
    </row>
    <row r="18816" spans="16:27" x14ac:dyDescent="0.3">
      <c r="P18816"/>
      <c r="AA18816"/>
    </row>
    <row r="18817" spans="16:27" x14ac:dyDescent="0.3">
      <c r="P18817"/>
      <c r="AA18817"/>
    </row>
    <row r="18818" spans="16:27" x14ac:dyDescent="0.3">
      <c r="P18818"/>
      <c r="AA18818"/>
    </row>
    <row r="18819" spans="16:27" x14ac:dyDescent="0.3">
      <c r="P18819"/>
      <c r="AA18819"/>
    </row>
    <row r="18820" spans="16:27" x14ac:dyDescent="0.3">
      <c r="P18820"/>
      <c r="AA18820"/>
    </row>
    <row r="18821" spans="16:27" x14ac:dyDescent="0.3">
      <c r="P18821"/>
      <c r="AA18821"/>
    </row>
    <row r="18822" spans="16:27" x14ac:dyDescent="0.3">
      <c r="P18822"/>
      <c r="AA18822"/>
    </row>
    <row r="18823" spans="16:27" x14ac:dyDescent="0.3">
      <c r="P18823"/>
      <c r="AA18823"/>
    </row>
    <row r="18824" spans="16:27" x14ac:dyDescent="0.3">
      <c r="P18824"/>
      <c r="AA18824"/>
    </row>
    <row r="18825" spans="16:27" x14ac:dyDescent="0.3">
      <c r="P18825"/>
      <c r="AA18825"/>
    </row>
    <row r="18826" spans="16:27" x14ac:dyDescent="0.3">
      <c r="P18826"/>
      <c r="AA18826"/>
    </row>
    <row r="18827" spans="16:27" x14ac:dyDescent="0.3">
      <c r="P18827"/>
      <c r="AA18827"/>
    </row>
    <row r="18828" spans="16:27" x14ac:dyDescent="0.3">
      <c r="P18828"/>
      <c r="AA18828"/>
    </row>
    <row r="18829" spans="16:27" x14ac:dyDescent="0.3">
      <c r="P18829"/>
      <c r="AA18829"/>
    </row>
    <row r="18830" spans="16:27" x14ac:dyDescent="0.3">
      <c r="P18830"/>
      <c r="AA18830"/>
    </row>
    <row r="18831" spans="16:27" x14ac:dyDescent="0.3">
      <c r="P18831"/>
      <c r="AA18831"/>
    </row>
    <row r="18832" spans="16:27" x14ac:dyDescent="0.3">
      <c r="P18832"/>
      <c r="AA18832"/>
    </row>
    <row r="18833" spans="16:27" x14ac:dyDescent="0.3">
      <c r="P18833"/>
      <c r="AA18833"/>
    </row>
    <row r="18834" spans="16:27" x14ac:dyDescent="0.3">
      <c r="P18834"/>
      <c r="AA18834"/>
    </row>
    <row r="18835" spans="16:27" x14ac:dyDescent="0.3">
      <c r="P18835"/>
      <c r="AA18835"/>
    </row>
    <row r="18836" spans="16:27" x14ac:dyDescent="0.3">
      <c r="P18836"/>
      <c r="AA18836"/>
    </row>
    <row r="18837" spans="16:27" x14ac:dyDescent="0.3">
      <c r="P18837"/>
      <c r="AA18837"/>
    </row>
    <row r="18838" spans="16:27" x14ac:dyDescent="0.3">
      <c r="P18838"/>
      <c r="AA18838"/>
    </row>
    <row r="18839" spans="16:27" x14ac:dyDescent="0.3">
      <c r="P18839"/>
      <c r="AA18839"/>
    </row>
    <row r="18840" spans="16:27" x14ac:dyDescent="0.3">
      <c r="P18840"/>
      <c r="AA18840"/>
    </row>
    <row r="18841" spans="16:27" x14ac:dyDescent="0.3">
      <c r="P18841"/>
      <c r="AA18841"/>
    </row>
    <row r="18842" spans="16:27" x14ac:dyDescent="0.3">
      <c r="P18842"/>
      <c r="AA18842"/>
    </row>
    <row r="18843" spans="16:27" x14ac:dyDescent="0.3">
      <c r="P18843"/>
      <c r="AA18843"/>
    </row>
    <row r="18844" spans="16:27" x14ac:dyDescent="0.3">
      <c r="P18844"/>
      <c r="AA18844"/>
    </row>
    <row r="18845" spans="16:27" x14ac:dyDescent="0.3">
      <c r="P18845"/>
      <c r="AA18845"/>
    </row>
    <row r="18846" spans="16:27" x14ac:dyDescent="0.3">
      <c r="P18846"/>
      <c r="AA18846"/>
    </row>
    <row r="18847" spans="16:27" x14ac:dyDescent="0.3">
      <c r="P18847"/>
      <c r="AA18847"/>
    </row>
    <row r="18848" spans="16:27" x14ac:dyDescent="0.3">
      <c r="P18848"/>
      <c r="AA18848"/>
    </row>
    <row r="18849" spans="16:27" x14ac:dyDescent="0.3">
      <c r="P18849"/>
      <c r="AA18849"/>
    </row>
    <row r="18850" spans="16:27" x14ac:dyDescent="0.3">
      <c r="P18850"/>
      <c r="AA18850"/>
    </row>
    <row r="18851" spans="16:27" x14ac:dyDescent="0.3">
      <c r="P18851"/>
      <c r="AA18851"/>
    </row>
    <row r="18852" spans="16:27" x14ac:dyDescent="0.3">
      <c r="P18852"/>
      <c r="AA18852"/>
    </row>
    <row r="18853" spans="16:27" x14ac:dyDescent="0.3">
      <c r="P18853"/>
      <c r="AA18853"/>
    </row>
    <row r="18854" spans="16:27" x14ac:dyDescent="0.3">
      <c r="P18854"/>
      <c r="AA18854"/>
    </row>
    <row r="18855" spans="16:27" x14ac:dyDescent="0.3">
      <c r="P18855"/>
      <c r="AA18855"/>
    </row>
    <row r="18856" spans="16:27" x14ac:dyDescent="0.3">
      <c r="P18856"/>
      <c r="AA18856"/>
    </row>
    <row r="18857" spans="16:27" x14ac:dyDescent="0.3">
      <c r="P18857"/>
      <c r="AA18857"/>
    </row>
    <row r="18858" spans="16:27" x14ac:dyDescent="0.3">
      <c r="P18858"/>
      <c r="AA18858"/>
    </row>
    <row r="18859" spans="16:27" x14ac:dyDescent="0.3">
      <c r="P18859"/>
      <c r="AA18859"/>
    </row>
    <row r="18860" spans="16:27" x14ac:dyDescent="0.3">
      <c r="P18860"/>
      <c r="AA18860"/>
    </row>
    <row r="18861" spans="16:27" x14ac:dyDescent="0.3">
      <c r="P18861"/>
      <c r="AA18861"/>
    </row>
    <row r="18862" spans="16:27" x14ac:dyDescent="0.3">
      <c r="P18862"/>
      <c r="AA18862"/>
    </row>
    <row r="18863" spans="16:27" x14ac:dyDescent="0.3">
      <c r="P18863"/>
      <c r="AA18863"/>
    </row>
    <row r="18864" spans="16:27" x14ac:dyDescent="0.3">
      <c r="P18864"/>
      <c r="AA18864"/>
    </row>
    <row r="18865" spans="16:27" x14ac:dyDescent="0.3">
      <c r="P18865"/>
      <c r="AA18865"/>
    </row>
    <row r="18866" spans="16:27" x14ac:dyDescent="0.3">
      <c r="P18866"/>
      <c r="AA18866"/>
    </row>
    <row r="18867" spans="16:27" x14ac:dyDescent="0.3">
      <c r="P18867"/>
      <c r="AA18867"/>
    </row>
    <row r="18868" spans="16:27" x14ac:dyDescent="0.3">
      <c r="P18868"/>
      <c r="AA18868"/>
    </row>
    <row r="18869" spans="16:27" x14ac:dyDescent="0.3">
      <c r="P18869"/>
      <c r="AA18869"/>
    </row>
    <row r="18870" spans="16:27" x14ac:dyDescent="0.3">
      <c r="P18870"/>
      <c r="AA18870"/>
    </row>
    <row r="18871" spans="16:27" x14ac:dyDescent="0.3">
      <c r="P18871"/>
      <c r="AA18871"/>
    </row>
    <row r="18872" spans="16:27" x14ac:dyDescent="0.3">
      <c r="P18872"/>
      <c r="AA18872"/>
    </row>
    <row r="18873" spans="16:27" x14ac:dyDescent="0.3">
      <c r="P18873"/>
      <c r="AA18873"/>
    </row>
    <row r="18874" spans="16:27" x14ac:dyDescent="0.3">
      <c r="P18874"/>
      <c r="AA18874"/>
    </row>
    <row r="18875" spans="16:27" x14ac:dyDescent="0.3">
      <c r="P18875"/>
      <c r="AA18875"/>
    </row>
    <row r="18876" spans="16:27" x14ac:dyDescent="0.3">
      <c r="P18876"/>
      <c r="AA18876"/>
    </row>
    <row r="18877" spans="16:27" x14ac:dyDescent="0.3">
      <c r="P18877"/>
      <c r="AA18877"/>
    </row>
    <row r="18878" spans="16:27" x14ac:dyDescent="0.3">
      <c r="P18878"/>
      <c r="AA18878"/>
    </row>
    <row r="18879" spans="16:27" x14ac:dyDescent="0.3">
      <c r="P18879"/>
      <c r="AA18879"/>
    </row>
    <row r="18880" spans="16:27" x14ac:dyDescent="0.3">
      <c r="P18880"/>
      <c r="AA18880"/>
    </row>
    <row r="18881" spans="16:27" x14ac:dyDescent="0.3">
      <c r="P18881"/>
      <c r="AA18881"/>
    </row>
    <row r="18882" spans="16:27" x14ac:dyDescent="0.3">
      <c r="P18882"/>
      <c r="AA18882"/>
    </row>
    <row r="18883" spans="16:27" x14ac:dyDescent="0.3">
      <c r="P18883"/>
      <c r="AA18883"/>
    </row>
    <row r="18884" spans="16:27" x14ac:dyDescent="0.3">
      <c r="P18884"/>
      <c r="AA18884"/>
    </row>
    <row r="18885" spans="16:27" x14ac:dyDescent="0.3">
      <c r="P18885"/>
      <c r="AA18885"/>
    </row>
    <row r="18886" spans="16:27" x14ac:dyDescent="0.3">
      <c r="P18886"/>
      <c r="AA18886"/>
    </row>
    <row r="18887" spans="16:27" x14ac:dyDescent="0.3">
      <c r="P18887"/>
      <c r="AA18887"/>
    </row>
    <row r="18888" spans="16:27" x14ac:dyDescent="0.3">
      <c r="P18888"/>
      <c r="AA18888"/>
    </row>
    <row r="18889" spans="16:27" x14ac:dyDescent="0.3">
      <c r="P18889"/>
      <c r="AA18889"/>
    </row>
    <row r="18890" spans="16:27" x14ac:dyDescent="0.3">
      <c r="P18890"/>
      <c r="AA18890"/>
    </row>
    <row r="18891" spans="16:27" x14ac:dyDescent="0.3">
      <c r="P18891"/>
      <c r="AA18891"/>
    </row>
    <row r="18892" spans="16:27" x14ac:dyDescent="0.3">
      <c r="P18892"/>
      <c r="AA18892"/>
    </row>
    <row r="18893" spans="16:27" x14ac:dyDescent="0.3">
      <c r="P18893"/>
      <c r="AA18893"/>
    </row>
    <row r="18894" spans="16:27" x14ac:dyDescent="0.3">
      <c r="P18894"/>
      <c r="AA18894"/>
    </row>
    <row r="18895" spans="16:27" x14ac:dyDescent="0.3">
      <c r="P18895"/>
      <c r="AA18895"/>
    </row>
    <row r="18896" spans="16:27" x14ac:dyDescent="0.3">
      <c r="P18896"/>
      <c r="AA18896"/>
    </row>
    <row r="18897" spans="16:27" x14ac:dyDescent="0.3">
      <c r="P18897"/>
      <c r="AA18897"/>
    </row>
    <row r="18898" spans="16:27" x14ac:dyDescent="0.3">
      <c r="P18898"/>
      <c r="AA18898"/>
    </row>
    <row r="18899" spans="16:27" x14ac:dyDescent="0.3">
      <c r="P18899"/>
      <c r="AA18899"/>
    </row>
    <row r="18900" spans="16:27" x14ac:dyDescent="0.3">
      <c r="P18900"/>
      <c r="AA18900"/>
    </row>
    <row r="18901" spans="16:27" x14ac:dyDescent="0.3">
      <c r="P18901"/>
      <c r="AA18901"/>
    </row>
    <row r="18902" spans="16:27" x14ac:dyDescent="0.3">
      <c r="P18902"/>
      <c r="AA18902"/>
    </row>
    <row r="18903" spans="16:27" x14ac:dyDescent="0.3">
      <c r="P18903"/>
      <c r="AA18903"/>
    </row>
    <row r="18904" spans="16:27" x14ac:dyDescent="0.3">
      <c r="P18904"/>
      <c r="AA18904"/>
    </row>
    <row r="18905" spans="16:27" x14ac:dyDescent="0.3">
      <c r="P18905"/>
      <c r="AA18905"/>
    </row>
    <row r="18906" spans="16:27" x14ac:dyDescent="0.3">
      <c r="P18906"/>
      <c r="AA18906"/>
    </row>
    <row r="18907" spans="16:27" x14ac:dyDescent="0.3">
      <c r="P18907"/>
      <c r="AA18907"/>
    </row>
    <row r="18908" spans="16:27" x14ac:dyDescent="0.3">
      <c r="P18908"/>
      <c r="AA18908"/>
    </row>
    <row r="18909" spans="16:27" x14ac:dyDescent="0.3">
      <c r="P18909"/>
      <c r="AA18909"/>
    </row>
    <row r="18910" spans="16:27" x14ac:dyDescent="0.3">
      <c r="P18910"/>
      <c r="AA18910"/>
    </row>
    <row r="18911" spans="16:27" x14ac:dyDescent="0.3">
      <c r="P18911"/>
      <c r="AA18911"/>
    </row>
    <row r="18912" spans="16:27" x14ac:dyDescent="0.3">
      <c r="P18912"/>
      <c r="AA18912"/>
    </row>
    <row r="18913" spans="16:27" x14ac:dyDescent="0.3">
      <c r="P18913"/>
      <c r="AA18913"/>
    </row>
    <row r="18914" spans="16:27" x14ac:dyDescent="0.3">
      <c r="P18914"/>
      <c r="AA18914"/>
    </row>
    <row r="18915" spans="16:27" x14ac:dyDescent="0.3">
      <c r="P18915"/>
      <c r="AA18915"/>
    </row>
    <row r="18916" spans="16:27" x14ac:dyDescent="0.3">
      <c r="P18916"/>
      <c r="AA18916"/>
    </row>
    <row r="18917" spans="16:27" x14ac:dyDescent="0.3">
      <c r="P18917"/>
      <c r="AA18917"/>
    </row>
    <row r="18918" spans="16:27" x14ac:dyDescent="0.3">
      <c r="P18918"/>
      <c r="AA18918"/>
    </row>
    <row r="18919" spans="16:27" x14ac:dyDescent="0.3">
      <c r="P18919"/>
      <c r="AA18919"/>
    </row>
    <row r="18920" spans="16:27" x14ac:dyDescent="0.3">
      <c r="P18920"/>
      <c r="AA18920"/>
    </row>
    <row r="18921" spans="16:27" x14ac:dyDescent="0.3">
      <c r="P18921"/>
      <c r="AA18921"/>
    </row>
    <row r="18922" spans="16:27" x14ac:dyDescent="0.3">
      <c r="P18922"/>
      <c r="AA18922"/>
    </row>
    <row r="18923" spans="16:27" x14ac:dyDescent="0.3">
      <c r="P18923"/>
      <c r="AA18923"/>
    </row>
    <row r="18924" spans="16:27" x14ac:dyDescent="0.3">
      <c r="P18924"/>
      <c r="AA18924"/>
    </row>
    <row r="18925" spans="16:27" x14ac:dyDescent="0.3">
      <c r="P18925"/>
      <c r="AA18925"/>
    </row>
    <row r="18926" spans="16:27" x14ac:dyDescent="0.3">
      <c r="P18926"/>
      <c r="AA18926"/>
    </row>
    <row r="18927" spans="16:27" x14ac:dyDescent="0.3">
      <c r="P18927"/>
      <c r="AA18927"/>
    </row>
    <row r="18928" spans="16:27" x14ac:dyDescent="0.3">
      <c r="P18928"/>
      <c r="AA18928"/>
    </row>
    <row r="18929" spans="16:27" x14ac:dyDescent="0.3">
      <c r="P18929"/>
      <c r="AA18929"/>
    </row>
    <row r="18930" spans="16:27" x14ac:dyDescent="0.3">
      <c r="P18930"/>
      <c r="AA18930"/>
    </row>
    <row r="18931" spans="16:27" x14ac:dyDescent="0.3">
      <c r="P18931"/>
      <c r="AA18931"/>
    </row>
    <row r="18932" spans="16:27" x14ac:dyDescent="0.3">
      <c r="P18932"/>
      <c r="AA18932"/>
    </row>
    <row r="18933" spans="16:27" x14ac:dyDescent="0.3">
      <c r="P18933"/>
      <c r="AA18933"/>
    </row>
    <row r="18934" spans="16:27" x14ac:dyDescent="0.3">
      <c r="P18934"/>
      <c r="AA18934"/>
    </row>
    <row r="18935" spans="16:27" x14ac:dyDescent="0.3">
      <c r="P18935"/>
      <c r="AA18935"/>
    </row>
    <row r="18936" spans="16:27" x14ac:dyDescent="0.3">
      <c r="P18936"/>
      <c r="AA18936"/>
    </row>
    <row r="18937" spans="16:27" x14ac:dyDescent="0.3">
      <c r="P18937"/>
      <c r="AA18937"/>
    </row>
    <row r="18938" spans="16:27" x14ac:dyDescent="0.3">
      <c r="P18938"/>
      <c r="AA18938"/>
    </row>
    <row r="18939" spans="16:27" x14ac:dyDescent="0.3">
      <c r="P18939"/>
      <c r="AA18939"/>
    </row>
    <row r="18940" spans="16:27" x14ac:dyDescent="0.3">
      <c r="P18940"/>
      <c r="AA18940"/>
    </row>
    <row r="18941" spans="16:27" x14ac:dyDescent="0.3">
      <c r="P18941"/>
      <c r="AA18941"/>
    </row>
    <row r="18942" spans="16:27" x14ac:dyDescent="0.3">
      <c r="P18942"/>
      <c r="AA18942"/>
    </row>
    <row r="18943" spans="16:27" x14ac:dyDescent="0.3">
      <c r="P18943"/>
      <c r="AA18943"/>
    </row>
    <row r="18944" spans="16:27" x14ac:dyDescent="0.3">
      <c r="P18944"/>
      <c r="AA18944"/>
    </row>
    <row r="18945" spans="16:27" x14ac:dyDescent="0.3">
      <c r="P18945"/>
      <c r="AA18945"/>
    </row>
    <row r="18946" spans="16:27" x14ac:dyDescent="0.3">
      <c r="P18946"/>
      <c r="AA18946"/>
    </row>
    <row r="18947" spans="16:27" x14ac:dyDescent="0.3">
      <c r="P18947"/>
      <c r="AA18947"/>
    </row>
    <row r="18948" spans="16:27" x14ac:dyDescent="0.3">
      <c r="P18948"/>
      <c r="AA18948"/>
    </row>
    <row r="18949" spans="16:27" x14ac:dyDescent="0.3">
      <c r="P18949"/>
      <c r="AA18949"/>
    </row>
    <row r="18950" spans="16:27" x14ac:dyDescent="0.3">
      <c r="P18950"/>
      <c r="AA18950"/>
    </row>
    <row r="18951" spans="16:27" x14ac:dyDescent="0.3">
      <c r="P18951"/>
      <c r="AA18951"/>
    </row>
    <row r="18952" spans="16:27" x14ac:dyDescent="0.3">
      <c r="P18952"/>
      <c r="AA18952"/>
    </row>
    <row r="18953" spans="16:27" x14ac:dyDescent="0.3">
      <c r="P18953"/>
      <c r="AA18953"/>
    </row>
    <row r="18954" spans="16:27" x14ac:dyDescent="0.3">
      <c r="P18954"/>
      <c r="AA18954"/>
    </row>
    <row r="18955" spans="16:27" x14ac:dyDescent="0.3">
      <c r="P18955"/>
      <c r="AA18955"/>
    </row>
    <row r="18956" spans="16:27" x14ac:dyDescent="0.3">
      <c r="P18956"/>
      <c r="AA18956"/>
    </row>
    <row r="18957" spans="16:27" x14ac:dyDescent="0.3">
      <c r="P18957"/>
      <c r="AA18957"/>
    </row>
    <row r="18958" spans="16:27" x14ac:dyDescent="0.3">
      <c r="P18958"/>
      <c r="AA18958"/>
    </row>
    <row r="18959" spans="16:27" x14ac:dyDescent="0.3">
      <c r="P18959"/>
      <c r="AA18959"/>
    </row>
    <row r="18960" spans="16:27" x14ac:dyDescent="0.3">
      <c r="P18960"/>
      <c r="AA18960"/>
    </row>
    <row r="18961" spans="16:27" x14ac:dyDescent="0.3">
      <c r="P18961"/>
      <c r="AA18961"/>
    </row>
    <row r="18962" spans="16:27" x14ac:dyDescent="0.3">
      <c r="P18962"/>
      <c r="AA18962"/>
    </row>
    <row r="18963" spans="16:27" x14ac:dyDescent="0.3">
      <c r="P18963"/>
      <c r="AA18963"/>
    </row>
    <row r="18964" spans="16:27" x14ac:dyDescent="0.3">
      <c r="P18964"/>
      <c r="AA18964"/>
    </row>
    <row r="18965" spans="16:27" x14ac:dyDescent="0.3">
      <c r="P18965"/>
      <c r="AA18965"/>
    </row>
    <row r="18966" spans="16:27" x14ac:dyDescent="0.3">
      <c r="P18966"/>
      <c r="AA18966"/>
    </row>
    <row r="18967" spans="16:27" x14ac:dyDescent="0.3">
      <c r="P18967"/>
      <c r="AA18967"/>
    </row>
    <row r="18968" spans="16:27" x14ac:dyDescent="0.3">
      <c r="P18968"/>
      <c r="AA18968"/>
    </row>
    <row r="18969" spans="16:27" x14ac:dyDescent="0.3">
      <c r="P18969"/>
      <c r="AA18969"/>
    </row>
    <row r="18970" spans="16:27" x14ac:dyDescent="0.3">
      <c r="P18970"/>
      <c r="AA18970"/>
    </row>
    <row r="18971" spans="16:27" x14ac:dyDescent="0.3">
      <c r="P18971"/>
      <c r="AA18971"/>
    </row>
    <row r="18972" spans="16:27" x14ac:dyDescent="0.3">
      <c r="P18972"/>
      <c r="AA18972"/>
    </row>
    <row r="18973" spans="16:27" x14ac:dyDescent="0.3">
      <c r="P18973"/>
      <c r="AA18973"/>
    </row>
    <row r="18974" spans="16:27" x14ac:dyDescent="0.3">
      <c r="P18974"/>
      <c r="AA18974"/>
    </row>
    <row r="18975" spans="16:27" x14ac:dyDescent="0.3">
      <c r="P18975"/>
      <c r="AA18975"/>
    </row>
    <row r="18976" spans="16:27" x14ac:dyDescent="0.3">
      <c r="P18976"/>
      <c r="AA18976"/>
    </row>
    <row r="18977" spans="16:27" x14ac:dyDescent="0.3">
      <c r="P18977"/>
      <c r="AA18977"/>
    </row>
    <row r="18978" spans="16:27" x14ac:dyDescent="0.3">
      <c r="P18978"/>
      <c r="AA18978"/>
    </row>
    <row r="18979" spans="16:27" x14ac:dyDescent="0.3">
      <c r="P18979"/>
      <c r="AA18979"/>
    </row>
    <row r="18980" spans="16:27" x14ac:dyDescent="0.3">
      <c r="P18980"/>
      <c r="AA18980"/>
    </row>
    <row r="18981" spans="16:27" x14ac:dyDescent="0.3">
      <c r="P18981"/>
      <c r="AA18981"/>
    </row>
    <row r="18982" spans="16:27" x14ac:dyDescent="0.3">
      <c r="P18982"/>
      <c r="AA18982"/>
    </row>
    <row r="18983" spans="16:27" x14ac:dyDescent="0.3">
      <c r="P18983"/>
      <c r="AA18983"/>
    </row>
    <row r="18984" spans="16:27" x14ac:dyDescent="0.3">
      <c r="P18984"/>
      <c r="AA18984"/>
    </row>
    <row r="18985" spans="16:27" x14ac:dyDescent="0.3">
      <c r="P18985"/>
      <c r="AA18985"/>
    </row>
    <row r="18986" spans="16:27" x14ac:dyDescent="0.3">
      <c r="P18986"/>
      <c r="AA18986"/>
    </row>
    <row r="18987" spans="16:27" x14ac:dyDescent="0.3">
      <c r="P18987"/>
      <c r="AA18987"/>
    </row>
    <row r="18988" spans="16:27" x14ac:dyDescent="0.3">
      <c r="P18988"/>
      <c r="AA18988"/>
    </row>
    <row r="18989" spans="16:27" x14ac:dyDescent="0.3">
      <c r="P18989"/>
      <c r="AA18989"/>
    </row>
    <row r="18990" spans="16:27" x14ac:dyDescent="0.3">
      <c r="P18990"/>
      <c r="AA18990"/>
    </row>
    <row r="18991" spans="16:27" x14ac:dyDescent="0.3">
      <c r="P18991"/>
      <c r="AA18991"/>
    </row>
    <row r="18992" spans="16:27" x14ac:dyDescent="0.3">
      <c r="P18992"/>
      <c r="AA18992"/>
    </row>
    <row r="18993" spans="16:27" x14ac:dyDescent="0.3">
      <c r="P18993"/>
      <c r="AA18993"/>
    </row>
    <row r="18994" spans="16:27" x14ac:dyDescent="0.3">
      <c r="P18994"/>
      <c r="AA18994"/>
    </row>
    <row r="18995" spans="16:27" x14ac:dyDescent="0.3">
      <c r="P18995"/>
      <c r="AA18995"/>
    </row>
    <row r="18996" spans="16:27" x14ac:dyDescent="0.3">
      <c r="P18996"/>
      <c r="AA18996"/>
    </row>
    <row r="18997" spans="16:27" x14ac:dyDescent="0.3">
      <c r="P18997"/>
      <c r="AA18997"/>
    </row>
    <row r="18998" spans="16:27" x14ac:dyDescent="0.3">
      <c r="P18998"/>
      <c r="AA18998"/>
    </row>
    <row r="18999" spans="16:27" x14ac:dyDescent="0.3">
      <c r="P18999"/>
      <c r="AA18999"/>
    </row>
    <row r="19000" spans="16:27" x14ac:dyDescent="0.3">
      <c r="P19000"/>
      <c r="AA19000"/>
    </row>
    <row r="19001" spans="16:27" x14ac:dyDescent="0.3">
      <c r="P19001"/>
      <c r="AA19001"/>
    </row>
    <row r="19002" spans="16:27" x14ac:dyDescent="0.3">
      <c r="P19002"/>
      <c r="AA19002"/>
    </row>
    <row r="19003" spans="16:27" x14ac:dyDescent="0.3">
      <c r="P19003"/>
      <c r="AA19003"/>
    </row>
    <row r="19004" spans="16:27" x14ac:dyDescent="0.3">
      <c r="P19004"/>
      <c r="AA19004"/>
    </row>
    <row r="19005" spans="16:27" x14ac:dyDescent="0.3">
      <c r="P19005"/>
      <c r="AA19005"/>
    </row>
    <row r="19006" spans="16:27" x14ac:dyDescent="0.3">
      <c r="P19006"/>
      <c r="AA19006"/>
    </row>
    <row r="19007" spans="16:27" x14ac:dyDescent="0.3">
      <c r="P19007"/>
      <c r="AA19007"/>
    </row>
    <row r="19008" spans="16:27" x14ac:dyDescent="0.3">
      <c r="P19008"/>
      <c r="AA19008"/>
    </row>
    <row r="19009" spans="16:27" x14ac:dyDescent="0.3">
      <c r="P19009"/>
      <c r="AA19009"/>
    </row>
    <row r="19010" spans="16:27" x14ac:dyDescent="0.3">
      <c r="P19010"/>
      <c r="AA19010"/>
    </row>
    <row r="19011" spans="16:27" x14ac:dyDescent="0.3">
      <c r="P19011"/>
      <c r="AA19011"/>
    </row>
    <row r="19012" spans="16:27" x14ac:dyDescent="0.3">
      <c r="P19012"/>
      <c r="AA19012"/>
    </row>
    <row r="19013" spans="16:27" x14ac:dyDescent="0.3">
      <c r="P19013"/>
      <c r="AA19013"/>
    </row>
    <row r="19014" spans="16:27" x14ac:dyDescent="0.3">
      <c r="P19014"/>
      <c r="AA19014"/>
    </row>
    <row r="19015" spans="16:27" x14ac:dyDescent="0.3">
      <c r="P19015"/>
      <c r="AA19015"/>
    </row>
    <row r="19016" spans="16:27" x14ac:dyDescent="0.3">
      <c r="P19016"/>
      <c r="AA19016"/>
    </row>
    <row r="19017" spans="16:27" x14ac:dyDescent="0.3">
      <c r="P19017"/>
      <c r="AA19017"/>
    </row>
    <row r="19018" spans="16:27" x14ac:dyDescent="0.3">
      <c r="P19018"/>
      <c r="AA19018"/>
    </row>
    <row r="19019" spans="16:27" x14ac:dyDescent="0.3">
      <c r="P19019"/>
      <c r="AA19019"/>
    </row>
    <row r="19020" spans="16:27" x14ac:dyDescent="0.3">
      <c r="P19020"/>
      <c r="AA19020"/>
    </row>
    <row r="19021" spans="16:27" x14ac:dyDescent="0.3">
      <c r="P19021"/>
      <c r="AA19021"/>
    </row>
    <row r="19022" spans="16:27" x14ac:dyDescent="0.3">
      <c r="P19022"/>
      <c r="AA19022"/>
    </row>
    <row r="19023" spans="16:27" x14ac:dyDescent="0.3">
      <c r="P19023"/>
      <c r="AA19023"/>
    </row>
    <row r="19024" spans="16:27" x14ac:dyDescent="0.3">
      <c r="P19024"/>
      <c r="AA19024"/>
    </row>
    <row r="19025" spans="16:27" x14ac:dyDescent="0.3">
      <c r="P19025"/>
      <c r="AA19025"/>
    </row>
    <row r="19026" spans="16:27" x14ac:dyDescent="0.3">
      <c r="P19026"/>
      <c r="AA19026"/>
    </row>
    <row r="19027" spans="16:27" x14ac:dyDescent="0.3">
      <c r="P19027"/>
      <c r="AA19027"/>
    </row>
    <row r="19028" spans="16:27" x14ac:dyDescent="0.3">
      <c r="P19028"/>
      <c r="AA19028"/>
    </row>
    <row r="19029" spans="16:27" x14ac:dyDescent="0.3">
      <c r="P19029"/>
      <c r="AA19029"/>
    </row>
    <row r="19030" spans="16:27" x14ac:dyDescent="0.3">
      <c r="P19030"/>
      <c r="AA19030"/>
    </row>
    <row r="19031" spans="16:27" x14ac:dyDescent="0.3">
      <c r="P19031"/>
      <c r="AA19031"/>
    </row>
    <row r="19032" spans="16:27" x14ac:dyDescent="0.3">
      <c r="P19032"/>
      <c r="AA19032"/>
    </row>
    <row r="19033" spans="16:27" x14ac:dyDescent="0.3">
      <c r="P19033"/>
      <c r="AA19033"/>
    </row>
    <row r="19034" spans="16:27" x14ac:dyDescent="0.3">
      <c r="P19034"/>
      <c r="AA19034"/>
    </row>
    <row r="19035" spans="16:27" x14ac:dyDescent="0.3">
      <c r="P19035"/>
      <c r="AA19035"/>
    </row>
    <row r="19036" spans="16:27" x14ac:dyDescent="0.3">
      <c r="P19036"/>
      <c r="AA19036"/>
    </row>
    <row r="19037" spans="16:27" x14ac:dyDescent="0.3">
      <c r="P19037"/>
      <c r="AA19037"/>
    </row>
    <row r="19038" spans="16:27" x14ac:dyDescent="0.3">
      <c r="P19038"/>
      <c r="AA19038"/>
    </row>
    <row r="19039" spans="16:27" x14ac:dyDescent="0.3">
      <c r="P19039"/>
      <c r="AA19039"/>
    </row>
    <row r="19040" spans="16:27" x14ac:dyDescent="0.3">
      <c r="P19040"/>
      <c r="AA19040"/>
    </row>
    <row r="19041" spans="16:27" x14ac:dyDescent="0.3">
      <c r="P19041"/>
      <c r="AA19041"/>
    </row>
    <row r="19042" spans="16:27" x14ac:dyDescent="0.3">
      <c r="P19042"/>
      <c r="AA19042"/>
    </row>
    <row r="19043" spans="16:27" x14ac:dyDescent="0.3">
      <c r="P19043"/>
      <c r="AA19043"/>
    </row>
    <row r="19044" spans="16:27" x14ac:dyDescent="0.3">
      <c r="P19044"/>
      <c r="AA19044"/>
    </row>
    <row r="19045" spans="16:27" x14ac:dyDescent="0.3">
      <c r="P19045"/>
      <c r="AA19045"/>
    </row>
    <row r="19046" spans="16:27" x14ac:dyDescent="0.3">
      <c r="P19046"/>
      <c r="AA19046"/>
    </row>
    <row r="19047" spans="16:27" x14ac:dyDescent="0.3">
      <c r="P19047"/>
      <c r="AA19047"/>
    </row>
    <row r="19048" spans="16:27" x14ac:dyDescent="0.3">
      <c r="P19048"/>
      <c r="AA19048"/>
    </row>
    <row r="19049" spans="16:27" x14ac:dyDescent="0.3">
      <c r="P19049"/>
      <c r="AA19049"/>
    </row>
    <row r="19050" spans="16:27" x14ac:dyDescent="0.3">
      <c r="P19050"/>
      <c r="AA19050"/>
    </row>
    <row r="19051" spans="16:27" x14ac:dyDescent="0.3">
      <c r="P19051"/>
      <c r="AA19051"/>
    </row>
    <row r="19052" spans="16:27" x14ac:dyDescent="0.3">
      <c r="P19052"/>
      <c r="AA19052"/>
    </row>
    <row r="19053" spans="16:27" x14ac:dyDescent="0.3">
      <c r="P19053"/>
      <c r="AA19053"/>
    </row>
    <row r="19054" spans="16:27" x14ac:dyDescent="0.3">
      <c r="P19054"/>
      <c r="AA19054"/>
    </row>
    <row r="19055" spans="16:27" x14ac:dyDescent="0.3">
      <c r="P19055"/>
      <c r="AA19055"/>
    </row>
    <row r="19056" spans="16:27" x14ac:dyDescent="0.3">
      <c r="P19056"/>
      <c r="AA19056"/>
    </row>
    <row r="19057" spans="16:27" x14ac:dyDescent="0.3">
      <c r="P19057"/>
      <c r="AA19057"/>
    </row>
    <row r="19058" spans="16:27" x14ac:dyDescent="0.3">
      <c r="P19058"/>
      <c r="AA19058"/>
    </row>
    <row r="19059" spans="16:27" x14ac:dyDescent="0.3">
      <c r="P19059"/>
      <c r="AA19059"/>
    </row>
    <row r="19060" spans="16:27" x14ac:dyDescent="0.3">
      <c r="P19060"/>
      <c r="AA19060"/>
    </row>
    <row r="19061" spans="16:27" x14ac:dyDescent="0.3">
      <c r="P19061"/>
      <c r="AA19061"/>
    </row>
    <row r="19062" spans="16:27" x14ac:dyDescent="0.3">
      <c r="P19062"/>
      <c r="AA19062"/>
    </row>
    <row r="19063" spans="16:27" x14ac:dyDescent="0.3">
      <c r="P19063"/>
      <c r="AA19063"/>
    </row>
    <row r="19064" spans="16:27" x14ac:dyDescent="0.3">
      <c r="P19064"/>
      <c r="AA19064"/>
    </row>
    <row r="19065" spans="16:27" x14ac:dyDescent="0.3">
      <c r="P19065"/>
      <c r="AA19065"/>
    </row>
    <row r="19066" spans="16:27" x14ac:dyDescent="0.3">
      <c r="P19066"/>
      <c r="AA19066"/>
    </row>
    <row r="19067" spans="16:27" x14ac:dyDescent="0.3">
      <c r="P19067"/>
      <c r="AA19067"/>
    </row>
    <row r="19068" spans="16:27" x14ac:dyDescent="0.3">
      <c r="P19068"/>
      <c r="AA19068"/>
    </row>
    <row r="19069" spans="16:27" x14ac:dyDescent="0.3">
      <c r="P19069"/>
      <c r="AA19069"/>
    </row>
    <row r="19070" spans="16:27" x14ac:dyDescent="0.3">
      <c r="P19070"/>
      <c r="AA19070"/>
    </row>
    <row r="19071" spans="16:27" x14ac:dyDescent="0.3">
      <c r="P19071"/>
      <c r="AA19071"/>
    </row>
    <row r="19072" spans="16:27" x14ac:dyDescent="0.3">
      <c r="P19072"/>
      <c r="AA19072"/>
    </row>
    <row r="19073" spans="16:27" x14ac:dyDescent="0.3">
      <c r="P19073"/>
      <c r="AA19073"/>
    </row>
    <row r="19074" spans="16:27" x14ac:dyDescent="0.3">
      <c r="P19074"/>
      <c r="AA19074"/>
    </row>
    <row r="19075" spans="16:27" x14ac:dyDescent="0.3">
      <c r="P19075"/>
      <c r="AA19075"/>
    </row>
    <row r="19076" spans="16:27" x14ac:dyDescent="0.3">
      <c r="P19076"/>
      <c r="AA19076"/>
    </row>
    <row r="19077" spans="16:27" x14ac:dyDescent="0.3">
      <c r="P19077"/>
      <c r="AA19077"/>
    </row>
    <row r="19078" spans="16:27" x14ac:dyDescent="0.3">
      <c r="P19078"/>
      <c r="AA19078"/>
    </row>
    <row r="19079" spans="16:27" x14ac:dyDescent="0.3">
      <c r="P19079"/>
      <c r="AA19079"/>
    </row>
    <row r="19080" spans="16:27" x14ac:dyDescent="0.3">
      <c r="P19080"/>
      <c r="AA19080"/>
    </row>
    <row r="19081" spans="16:27" x14ac:dyDescent="0.3">
      <c r="P19081"/>
      <c r="AA19081"/>
    </row>
    <row r="19082" spans="16:27" x14ac:dyDescent="0.3">
      <c r="P19082"/>
      <c r="AA19082"/>
    </row>
    <row r="19083" spans="16:27" x14ac:dyDescent="0.3">
      <c r="P19083"/>
      <c r="AA19083"/>
    </row>
    <row r="19084" spans="16:27" x14ac:dyDescent="0.3">
      <c r="P19084"/>
      <c r="AA19084"/>
    </row>
    <row r="19085" spans="16:27" x14ac:dyDescent="0.3">
      <c r="P19085"/>
      <c r="AA19085"/>
    </row>
    <row r="19086" spans="16:27" x14ac:dyDescent="0.3">
      <c r="P19086"/>
      <c r="AA19086"/>
    </row>
    <row r="19087" spans="16:27" x14ac:dyDescent="0.3">
      <c r="P19087"/>
      <c r="AA19087"/>
    </row>
    <row r="19088" spans="16:27" x14ac:dyDescent="0.3">
      <c r="P19088"/>
      <c r="AA19088"/>
    </row>
    <row r="19089" spans="16:27" x14ac:dyDescent="0.3">
      <c r="P19089"/>
      <c r="AA19089"/>
    </row>
    <row r="19090" spans="16:27" x14ac:dyDescent="0.3">
      <c r="P19090"/>
      <c r="AA19090"/>
    </row>
    <row r="19091" spans="16:27" x14ac:dyDescent="0.3">
      <c r="P19091"/>
      <c r="AA19091"/>
    </row>
    <row r="19092" spans="16:27" x14ac:dyDescent="0.3">
      <c r="P19092"/>
      <c r="AA19092"/>
    </row>
    <row r="19093" spans="16:27" x14ac:dyDescent="0.3">
      <c r="P19093"/>
      <c r="AA19093"/>
    </row>
    <row r="19094" spans="16:27" x14ac:dyDescent="0.3">
      <c r="P19094"/>
      <c r="AA19094"/>
    </row>
    <row r="19095" spans="16:27" x14ac:dyDescent="0.3">
      <c r="P19095"/>
      <c r="AA19095"/>
    </row>
    <row r="19096" spans="16:27" x14ac:dyDescent="0.3">
      <c r="P19096"/>
      <c r="AA19096"/>
    </row>
    <row r="19097" spans="16:27" x14ac:dyDescent="0.3">
      <c r="P19097"/>
      <c r="AA19097"/>
    </row>
    <row r="19098" spans="16:27" x14ac:dyDescent="0.3">
      <c r="P19098"/>
      <c r="AA19098"/>
    </row>
    <row r="19099" spans="16:27" x14ac:dyDescent="0.3">
      <c r="P19099"/>
      <c r="AA19099"/>
    </row>
    <row r="19100" spans="16:27" x14ac:dyDescent="0.3">
      <c r="P19100"/>
      <c r="AA19100"/>
    </row>
    <row r="19101" spans="16:27" x14ac:dyDescent="0.3">
      <c r="P19101"/>
      <c r="AA19101"/>
    </row>
    <row r="19102" spans="16:27" x14ac:dyDescent="0.3">
      <c r="P19102"/>
      <c r="AA19102"/>
    </row>
    <row r="19103" spans="16:27" x14ac:dyDescent="0.3">
      <c r="P19103"/>
      <c r="AA19103"/>
    </row>
    <row r="19104" spans="16:27" x14ac:dyDescent="0.3">
      <c r="P19104"/>
      <c r="AA19104"/>
    </row>
    <row r="19105" spans="16:27" x14ac:dyDescent="0.3">
      <c r="P19105"/>
      <c r="AA19105"/>
    </row>
    <row r="19106" spans="16:27" x14ac:dyDescent="0.3">
      <c r="P19106"/>
      <c r="AA19106"/>
    </row>
    <row r="19107" spans="16:27" x14ac:dyDescent="0.3">
      <c r="P19107"/>
      <c r="AA19107"/>
    </row>
    <row r="19108" spans="16:27" x14ac:dyDescent="0.3">
      <c r="P19108"/>
      <c r="AA19108"/>
    </row>
    <row r="19109" spans="16:27" x14ac:dyDescent="0.3">
      <c r="P19109"/>
      <c r="AA19109"/>
    </row>
    <row r="19110" spans="16:27" x14ac:dyDescent="0.3">
      <c r="P19110"/>
      <c r="AA19110"/>
    </row>
    <row r="19111" spans="16:27" x14ac:dyDescent="0.3">
      <c r="P19111"/>
      <c r="AA19111"/>
    </row>
    <row r="19112" spans="16:27" x14ac:dyDescent="0.3">
      <c r="P19112"/>
      <c r="AA19112"/>
    </row>
    <row r="19113" spans="16:27" x14ac:dyDescent="0.3">
      <c r="P19113"/>
      <c r="AA19113"/>
    </row>
    <row r="19114" spans="16:27" x14ac:dyDescent="0.3">
      <c r="P19114"/>
      <c r="AA19114"/>
    </row>
    <row r="19115" spans="16:27" x14ac:dyDescent="0.3">
      <c r="P19115"/>
      <c r="AA19115"/>
    </row>
    <row r="19116" spans="16:27" x14ac:dyDescent="0.3">
      <c r="P19116"/>
      <c r="AA19116"/>
    </row>
    <row r="19117" spans="16:27" x14ac:dyDescent="0.3">
      <c r="P19117"/>
      <c r="AA19117"/>
    </row>
    <row r="19118" spans="16:27" x14ac:dyDescent="0.3">
      <c r="P19118"/>
      <c r="AA19118"/>
    </row>
    <row r="19119" spans="16:27" x14ac:dyDescent="0.3">
      <c r="P19119"/>
      <c r="AA19119"/>
    </row>
    <row r="19120" spans="16:27" x14ac:dyDescent="0.3">
      <c r="P19120"/>
      <c r="AA19120"/>
    </row>
    <row r="19121" spans="16:27" x14ac:dyDescent="0.3">
      <c r="P19121"/>
      <c r="AA19121"/>
    </row>
    <row r="19122" spans="16:27" x14ac:dyDescent="0.3">
      <c r="P19122"/>
      <c r="AA19122"/>
    </row>
    <row r="19123" spans="16:27" x14ac:dyDescent="0.3">
      <c r="P19123"/>
      <c r="AA19123"/>
    </row>
    <row r="19124" spans="16:27" x14ac:dyDescent="0.3">
      <c r="P19124"/>
      <c r="AA19124"/>
    </row>
    <row r="19125" spans="16:27" x14ac:dyDescent="0.3">
      <c r="P19125"/>
      <c r="AA19125"/>
    </row>
    <row r="19126" spans="16:27" x14ac:dyDescent="0.3">
      <c r="P19126"/>
      <c r="AA19126"/>
    </row>
    <row r="19127" spans="16:27" x14ac:dyDescent="0.3">
      <c r="P19127"/>
      <c r="AA19127"/>
    </row>
    <row r="19128" spans="16:27" x14ac:dyDescent="0.3">
      <c r="P19128"/>
      <c r="AA19128"/>
    </row>
    <row r="19129" spans="16:27" x14ac:dyDescent="0.3">
      <c r="P19129"/>
      <c r="AA19129"/>
    </row>
    <row r="19130" spans="16:27" x14ac:dyDescent="0.3">
      <c r="P19130"/>
      <c r="AA19130"/>
    </row>
    <row r="19131" spans="16:27" x14ac:dyDescent="0.3">
      <c r="P19131"/>
      <c r="AA19131"/>
    </row>
    <row r="19132" spans="16:27" x14ac:dyDescent="0.3">
      <c r="P19132"/>
      <c r="AA19132"/>
    </row>
    <row r="19133" spans="16:27" x14ac:dyDescent="0.3">
      <c r="P19133"/>
      <c r="AA19133"/>
    </row>
    <row r="19134" spans="16:27" x14ac:dyDescent="0.3">
      <c r="P19134"/>
      <c r="AA19134"/>
    </row>
    <row r="19135" spans="16:27" x14ac:dyDescent="0.3">
      <c r="P19135"/>
      <c r="AA19135"/>
    </row>
    <row r="19136" spans="16:27" x14ac:dyDescent="0.3">
      <c r="P19136"/>
      <c r="AA19136"/>
    </row>
    <row r="19137" spans="16:27" x14ac:dyDescent="0.3">
      <c r="P19137"/>
      <c r="AA19137"/>
    </row>
    <row r="19138" spans="16:27" x14ac:dyDescent="0.3">
      <c r="P19138"/>
      <c r="AA19138"/>
    </row>
    <row r="19139" spans="16:27" x14ac:dyDescent="0.3">
      <c r="P19139"/>
      <c r="AA19139"/>
    </row>
    <row r="19140" spans="16:27" x14ac:dyDescent="0.3">
      <c r="P19140"/>
      <c r="AA19140"/>
    </row>
    <row r="19141" spans="16:27" x14ac:dyDescent="0.3">
      <c r="P19141"/>
      <c r="AA19141"/>
    </row>
    <row r="19142" spans="16:27" x14ac:dyDescent="0.3">
      <c r="P19142"/>
      <c r="AA19142"/>
    </row>
    <row r="19143" spans="16:27" x14ac:dyDescent="0.3">
      <c r="P19143"/>
      <c r="AA19143"/>
    </row>
    <row r="19144" spans="16:27" x14ac:dyDescent="0.3">
      <c r="P19144"/>
      <c r="AA19144"/>
    </row>
    <row r="19145" spans="16:27" x14ac:dyDescent="0.3">
      <c r="P19145"/>
      <c r="AA19145"/>
    </row>
    <row r="19146" spans="16:27" x14ac:dyDescent="0.3">
      <c r="P19146"/>
      <c r="AA19146"/>
    </row>
    <row r="19147" spans="16:27" x14ac:dyDescent="0.3">
      <c r="P19147"/>
      <c r="AA19147"/>
    </row>
    <row r="19148" spans="16:27" x14ac:dyDescent="0.3">
      <c r="P19148"/>
      <c r="AA19148"/>
    </row>
    <row r="19149" spans="16:27" x14ac:dyDescent="0.3">
      <c r="P19149"/>
      <c r="AA19149"/>
    </row>
    <row r="19150" spans="16:27" x14ac:dyDescent="0.3">
      <c r="P19150"/>
      <c r="AA19150"/>
    </row>
    <row r="19151" spans="16:27" x14ac:dyDescent="0.3">
      <c r="P19151"/>
      <c r="AA19151"/>
    </row>
    <row r="19152" spans="16:27" x14ac:dyDescent="0.3">
      <c r="P19152"/>
      <c r="AA19152"/>
    </row>
    <row r="19153" spans="16:27" x14ac:dyDescent="0.3">
      <c r="P19153"/>
      <c r="AA19153"/>
    </row>
    <row r="19154" spans="16:27" x14ac:dyDescent="0.3">
      <c r="P19154"/>
      <c r="AA19154"/>
    </row>
    <row r="19155" spans="16:27" x14ac:dyDescent="0.3">
      <c r="P19155"/>
      <c r="AA19155"/>
    </row>
    <row r="19156" spans="16:27" x14ac:dyDescent="0.3">
      <c r="P19156"/>
      <c r="AA19156"/>
    </row>
    <row r="19157" spans="16:27" x14ac:dyDescent="0.3">
      <c r="P19157"/>
      <c r="AA19157"/>
    </row>
    <row r="19158" spans="16:27" x14ac:dyDescent="0.3">
      <c r="P19158"/>
      <c r="AA19158"/>
    </row>
    <row r="19159" spans="16:27" x14ac:dyDescent="0.3">
      <c r="P19159"/>
      <c r="AA19159"/>
    </row>
    <row r="19160" spans="16:27" x14ac:dyDescent="0.3">
      <c r="P19160"/>
      <c r="AA19160"/>
    </row>
    <row r="19161" spans="16:27" x14ac:dyDescent="0.3">
      <c r="P19161"/>
      <c r="AA19161"/>
    </row>
    <row r="19162" spans="16:27" x14ac:dyDescent="0.3">
      <c r="P19162"/>
      <c r="AA19162"/>
    </row>
    <row r="19163" spans="16:27" x14ac:dyDescent="0.3">
      <c r="P19163"/>
      <c r="AA19163"/>
    </row>
    <row r="19164" spans="16:27" x14ac:dyDescent="0.3">
      <c r="P19164"/>
      <c r="AA19164"/>
    </row>
    <row r="19165" spans="16:27" x14ac:dyDescent="0.3">
      <c r="P19165"/>
      <c r="AA19165"/>
    </row>
    <row r="19166" spans="16:27" x14ac:dyDescent="0.3">
      <c r="P19166"/>
      <c r="AA19166"/>
    </row>
    <row r="19167" spans="16:27" x14ac:dyDescent="0.3">
      <c r="P19167"/>
      <c r="AA19167"/>
    </row>
    <row r="19168" spans="16:27" x14ac:dyDescent="0.3">
      <c r="P19168"/>
      <c r="AA19168"/>
    </row>
    <row r="19169" spans="16:27" x14ac:dyDescent="0.3">
      <c r="P19169"/>
      <c r="AA19169"/>
    </row>
    <row r="19170" spans="16:27" x14ac:dyDescent="0.3">
      <c r="P19170"/>
      <c r="AA19170"/>
    </row>
    <row r="19171" spans="16:27" x14ac:dyDescent="0.3">
      <c r="P19171"/>
      <c r="AA19171"/>
    </row>
    <row r="19172" spans="16:27" x14ac:dyDescent="0.3">
      <c r="P19172"/>
      <c r="AA19172"/>
    </row>
    <row r="19173" spans="16:27" x14ac:dyDescent="0.3">
      <c r="P19173"/>
      <c r="AA19173"/>
    </row>
    <row r="19174" spans="16:27" x14ac:dyDescent="0.3">
      <c r="P19174"/>
      <c r="AA19174"/>
    </row>
    <row r="19175" spans="16:27" x14ac:dyDescent="0.3">
      <c r="P19175"/>
      <c r="AA19175"/>
    </row>
    <row r="19176" spans="16:27" x14ac:dyDescent="0.3">
      <c r="P19176"/>
      <c r="AA19176"/>
    </row>
    <row r="19177" spans="16:27" x14ac:dyDescent="0.3">
      <c r="P19177"/>
      <c r="AA19177"/>
    </row>
    <row r="19178" spans="16:27" x14ac:dyDescent="0.3">
      <c r="P19178"/>
      <c r="AA19178"/>
    </row>
    <row r="19179" spans="16:27" x14ac:dyDescent="0.3">
      <c r="P19179"/>
      <c r="AA19179"/>
    </row>
    <row r="19180" spans="16:27" x14ac:dyDescent="0.3">
      <c r="P19180"/>
      <c r="AA19180"/>
    </row>
    <row r="19181" spans="16:27" x14ac:dyDescent="0.3">
      <c r="P19181"/>
      <c r="AA19181"/>
    </row>
    <row r="19182" spans="16:27" x14ac:dyDescent="0.3">
      <c r="P19182"/>
      <c r="AA19182"/>
    </row>
    <row r="19183" spans="16:27" x14ac:dyDescent="0.3">
      <c r="P19183"/>
      <c r="AA19183"/>
    </row>
    <row r="19184" spans="16:27" x14ac:dyDescent="0.3">
      <c r="P19184"/>
      <c r="AA19184"/>
    </row>
    <row r="19185" spans="16:27" x14ac:dyDescent="0.3">
      <c r="P19185"/>
      <c r="AA19185"/>
    </row>
    <row r="19186" spans="16:27" x14ac:dyDescent="0.3">
      <c r="P19186"/>
      <c r="AA19186"/>
    </row>
    <row r="19187" spans="16:27" x14ac:dyDescent="0.3">
      <c r="P19187"/>
      <c r="AA19187"/>
    </row>
    <row r="19188" spans="16:27" x14ac:dyDescent="0.3">
      <c r="P19188"/>
      <c r="AA19188"/>
    </row>
    <row r="19189" spans="16:27" x14ac:dyDescent="0.3">
      <c r="P19189"/>
      <c r="AA19189"/>
    </row>
    <row r="19190" spans="16:27" x14ac:dyDescent="0.3">
      <c r="P19190"/>
      <c r="AA19190"/>
    </row>
    <row r="19191" spans="16:27" x14ac:dyDescent="0.3">
      <c r="P19191"/>
      <c r="AA19191"/>
    </row>
    <row r="19192" spans="16:27" x14ac:dyDescent="0.3">
      <c r="P19192"/>
      <c r="AA19192"/>
    </row>
    <row r="19193" spans="16:27" x14ac:dyDescent="0.3">
      <c r="P19193"/>
      <c r="AA19193"/>
    </row>
    <row r="19194" spans="16:27" x14ac:dyDescent="0.3">
      <c r="P19194"/>
      <c r="AA19194"/>
    </row>
    <row r="19195" spans="16:27" x14ac:dyDescent="0.3">
      <c r="P19195"/>
      <c r="AA19195"/>
    </row>
    <row r="19196" spans="16:27" x14ac:dyDescent="0.3">
      <c r="P19196"/>
      <c r="AA19196"/>
    </row>
    <row r="19197" spans="16:27" x14ac:dyDescent="0.3">
      <c r="P19197"/>
      <c r="AA19197"/>
    </row>
    <row r="19198" spans="16:27" x14ac:dyDescent="0.3">
      <c r="P19198"/>
      <c r="AA19198"/>
    </row>
    <row r="19199" spans="16:27" x14ac:dyDescent="0.3">
      <c r="P19199"/>
      <c r="AA19199"/>
    </row>
    <row r="19200" spans="16:27" x14ac:dyDescent="0.3">
      <c r="P19200"/>
      <c r="AA19200"/>
    </row>
    <row r="19201" spans="16:27" x14ac:dyDescent="0.3">
      <c r="P19201"/>
      <c r="AA19201"/>
    </row>
    <row r="19202" spans="16:27" x14ac:dyDescent="0.3">
      <c r="P19202"/>
      <c r="AA19202"/>
    </row>
    <row r="19203" spans="16:27" x14ac:dyDescent="0.3">
      <c r="P19203"/>
      <c r="AA19203"/>
    </row>
    <row r="19204" spans="16:27" x14ac:dyDescent="0.3">
      <c r="P19204"/>
      <c r="AA19204"/>
    </row>
    <row r="19205" spans="16:27" x14ac:dyDescent="0.3">
      <c r="P19205"/>
      <c r="AA19205"/>
    </row>
    <row r="19206" spans="16:27" x14ac:dyDescent="0.3">
      <c r="P19206"/>
      <c r="AA19206"/>
    </row>
    <row r="19207" spans="16:27" x14ac:dyDescent="0.3">
      <c r="P19207"/>
      <c r="AA19207"/>
    </row>
    <row r="19208" spans="16:27" x14ac:dyDescent="0.3">
      <c r="P19208"/>
      <c r="AA19208"/>
    </row>
    <row r="19209" spans="16:27" x14ac:dyDescent="0.3">
      <c r="P19209"/>
      <c r="AA19209"/>
    </row>
    <row r="19210" spans="16:27" x14ac:dyDescent="0.3">
      <c r="P19210"/>
      <c r="AA19210"/>
    </row>
    <row r="19211" spans="16:27" x14ac:dyDescent="0.3">
      <c r="P19211"/>
      <c r="AA19211"/>
    </row>
    <row r="19212" spans="16:27" x14ac:dyDescent="0.3">
      <c r="P19212"/>
      <c r="AA19212"/>
    </row>
    <row r="19213" spans="16:27" x14ac:dyDescent="0.3">
      <c r="P19213"/>
      <c r="AA19213"/>
    </row>
    <row r="19214" spans="16:27" x14ac:dyDescent="0.3">
      <c r="P19214"/>
      <c r="AA19214"/>
    </row>
    <row r="19215" spans="16:27" x14ac:dyDescent="0.3">
      <c r="P19215"/>
      <c r="AA19215"/>
    </row>
    <row r="19216" spans="16:27" x14ac:dyDescent="0.3">
      <c r="P19216"/>
      <c r="AA19216"/>
    </row>
    <row r="19217" spans="16:27" x14ac:dyDescent="0.3">
      <c r="P19217"/>
      <c r="AA19217"/>
    </row>
    <row r="19218" spans="16:27" x14ac:dyDescent="0.3">
      <c r="P19218"/>
      <c r="AA19218"/>
    </row>
    <row r="19219" spans="16:27" x14ac:dyDescent="0.3">
      <c r="P19219"/>
      <c r="AA19219"/>
    </row>
    <row r="19220" spans="16:27" x14ac:dyDescent="0.3">
      <c r="P19220"/>
      <c r="AA19220"/>
    </row>
    <row r="19221" spans="16:27" x14ac:dyDescent="0.3">
      <c r="P19221"/>
      <c r="AA19221"/>
    </row>
    <row r="19222" spans="16:27" x14ac:dyDescent="0.3">
      <c r="P19222"/>
      <c r="AA19222"/>
    </row>
    <row r="19223" spans="16:27" x14ac:dyDescent="0.3">
      <c r="P19223"/>
      <c r="AA19223"/>
    </row>
    <row r="19224" spans="16:27" x14ac:dyDescent="0.3">
      <c r="P19224"/>
      <c r="AA19224"/>
    </row>
    <row r="19225" spans="16:27" x14ac:dyDescent="0.3">
      <c r="P19225"/>
      <c r="AA19225"/>
    </row>
    <row r="19226" spans="16:27" x14ac:dyDescent="0.3">
      <c r="P19226"/>
      <c r="AA19226"/>
    </row>
    <row r="19227" spans="16:27" x14ac:dyDescent="0.3">
      <c r="P19227"/>
      <c r="AA19227"/>
    </row>
    <row r="19228" spans="16:27" x14ac:dyDescent="0.3">
      <c r="P19228"/>
      <c r="AA19228"/>
    </row>
    <row r="19229" spans="16:27" x14ac:dyDescent="0.3">
      <c r="P19229"/>
      <c r="AA19229"/>
    </row>
    <row r="19230" spans="16:27" x14ac:dyDescent="0.3">
      <c r="P19230"/>
      <c r="AA19230"/>
    </row>
    <row r="19231" spans="16:27" x14ac:dyDescent="0.3">
      <c r="P19231"/>
      <c r="AA19231"/>
    </row>
    <row r="19232" spans="16:27" x14ac:dyDescent="0.3">
      <c r="P19232"/>
      <c r="AA19232"/>
    </row>
    <row r="19233" spans="16:27" x14ac:dyDescent="0.3">
      <c r="P19233"/>
      <c r="AA19233"/>
    </row>
    <row r="19234" spans="16:27" x14ac:dyDescent="0.3">
      <c r="P19234"/>
      <c r="AA19234"/>
    </row>
    <row r="19235" spans="16:27" x14ac:dyDescent="0.3">
      <c r="P19235"/>
      <c r="AA19235"/>
    </row>
    <row r="19236" spans="16:27" x14ac:dyDescent="0.3">
      <c r="P19236"/>
      <c r="AA19236"/>
    </row>
    <row r="19237" spans="16:27" x14ac:dyDescent="0.3">
      <c r="P19237"/>
      <c r="AA19237"/>
    </row>
    <row r="19238" spans="16:27" x14ac:dyDescent="0.3">
      <c r="P19238"/>
      <c r="AA19238"/>
    </row>
    <row r="19239" spans="16:27" x14ac:dyDescent="0.3">
      <c r="P19239"/>
      <c r="AA19239"/>
    </row>
    <row r="19240" spans="16:27" x14ac:dyDescent="0.3">
      <c r="P19240"/>
      <c r="AA19240"/>
    </row>
    <row r="19241" spans="16:27" x14ac:dyDescent="0.3">
      <c r="P19241"/>
      <c r="AA19241"/>
    </row>
    <row r="19242" spans="16:27" x14ac:dyDescent="0.3">
      <c r="P19242"/>
      <c r="AA19242"/>
    </row>
    <row r="19243" spans="16:27" x14ac:dyDescent="0.3">
      <c r="P19243"/>
      <c r="AA19243"/>
    </row>
    <row r="19244" spans="16:27" x14ac:dyDescent="0.3">
      <c r="P19244"/>
      <c r="AA19244"/>
    </row>
    <row r="19245" spans="16:27" x14ac:dyDescent="0.3">
      <c r="P19245"/>
      <c r="AA19245"/>
    </row>
    <row r="19246" spans="16:27" x14ac:dyDescent="0.3">
      <c r="P19246"/>
      <c r="AA19246"/>
    </row>
    <row r="19247" spans="16:27" x14ac:dyDescent="0.3">
      <c r="P19247"/>
      <c r="AA19247"/>
    </row>
    <row r="19248" spans="16:27" x14ac:dyDescent="0.3">
      <c r="P19248"/>
      <c r="AA19248"/>
    </row>
    <row r="19249" spans="16:27" x14ac:dyDescent="0.3">
      <c r="P19249"/>
      <c r="AA19249"/>
    </row>
    <row r="19250" spans="16:27" x14ac:dyDescent="0.3">
      <c r="P19250"/>
      <c r="AA19250"/>
    </row>
    <row r="19251" spans="16:27" x14ac:dyDescent="0.3">
      <c r="P19251"/>
      <c r="AA19251"/>
    </row>
    <row r="19252" spans="16:27" x14ac:dyDescent="0.3">
      <c r="P19252"/>
      <c r="AA19252"/>
    </row>
    <row r="19253" spans="16:27" x14ac:dyDescent="0.3">
      <c r="P19253"/>
      <c r="AA19253"/>
    </row>
    <row r="19254" spans="16:27" x14ac:dyDescent="0.3">
      <c r="P19254"/>
      <c r="AA19254"/>
    </row>
    <row r="19255" spans="16:27" x14ac:dyDescent="0.3">
      <c r="P19255"/>
      <c r="AA19255"/>
    </row>
    <row r="19256" spans="16:27" x14ac:dyDescent="0.3">
      <c r="P19256"/>
      <c r="AA19256"/>
    </row>
    <row r="19257" spans="16:27" x14ac:dyDescent="0.3">
      <c r="P19257"/>
      <c r="AA19257"/>
    </row>
    <row r="19258" spans="16:27" x14ac:dyDescent="0.3">
      <c r="P19258"/>
      <c r="AA19258"/>
    </row>
    <row r="19259" spans="16:27" x14ac:dyDescent="0.3">
      <c r="P19259"/>
      <c r="AA19259"/>
    </row>
    <row r="19260" spans="16:27" x14ac:dyDescent="0.3">
      <c r="P19260"/>
      <c r="AA19260"/>
    </row>
    <row r="19261" spans="16:27" x14ac:dyDescent="0.3">
      <c r="P19261"/>
      <c r="AA19261"/>
    </row>
    <row r="19262" spans="16:27" x14ac:dyDescent="0.3">
      <c r="P19262"/>
      <c r="AA19262"/>
    </row>
    <row r="19263" spans="16:27" x14ac:dyDescent="0.3">
      <c r="P19263"/>
      <c r="AA19263"/>
    </row>
    <row r="19264" spans="16:27" x14ac:dyDescent="0.3">
      <c r="P19264"/>
      <c r="AA19264"/>
    </row>
    <row r="19265" spans="16:27" x14ac:dyDescent="0.3">
      <c r="P19265"/>
      <c r="AA19265"/>
    </row>
    <row r="19266" spans="16:27" x14ac:dyDescent="0.3">
      <c r="P19266"/>
      <c r="AA19266"/>
    </row>
    <row r="19267" spans="16:27" x14ac:dyDescent="0.3">
      <c r="P19267"/>
      <c r="AA19267"/>
    </row>
    <row r="19268" spans="16:27" x14ac:dyDescent="0.3">
      <c r="P19268"/>
      <c r="AA19268"/>
    </row>
    <row r="19269" spans="16:27" x14ac:dyDescent="0.3">
      <c r="P19269"/>
      <c r="AA19269"/>
    </row>
    <row r="19270" spans="16:27" x14ac:dyDescent="0.3">
      <c r="P19270"/>
      <c r="AA19270"/>
    </row>
    <row r="19271" spans="16:27" x14ac:dyDescent="0.3">
      <c r="P19271"/>
      <c r="AA19271"/>
    </row>
    <row r="19272" spans="16:27" x14ac:dyDescent="0.3">
      <c r="P19272"/>
      <c r="AA19272"/>
    </row>
    <row r="19273" spans="16:27" x14ac:dyDescent="0.3">
      <c r="P19273"/>
      <c r="AA19273"/>
    </row>
    <row r="19274" spans="16:27" x14ac:dyDescent="0.3">
      <c r="P19274"/>
      <c r="AA19274"/>
    </row>
    <row r="19275" spans="16:27" x14ac:dyDescent="0.3">
      <c r="P19275"/>
      <c r="AA19275"/>
    </row>
    <row r="19276" spans="16:27" x14ac:dyDescent="0.3">
      <c r="P19276"/>
      <c r="AA19276"/>
    </row>
    <row r="19277" spans="16:27" x14ac:dyDescent="0.3">
      <c r="P19277"/>
      <c r="AA19277"/>
    </row>
    <row r="19278" spans="16:27" x14ac:dyDescent="0.3">
      <c r="P19278"/>
      <c r="AA19278"/>
    </row>
    <row r="19279" spans="16:27" x14ac:dyDescent="0.3">
      <c r="P19279"/>
      <c r="AA19279"/>
    </row>
    <row r="19280" spans="16:27" x14ac:dyDescent="0.3">
      <c r="P19280"/>
      <c r="AA19280"/>
    </row>
    <row r="19281" spans="16:27" x14ac:dyDescent="0.3">
      <c r="P19281"/>
      <c r="AA19281"/>
    </row>
    <row r="19282" spans="16:27" x14ac:dyDescent="0.3">
      <c r="P19282"/>
      <c r="AA19282"/>
    </row>
    <row r="19283" spans="16:27" x14ac:dyDescent="0.3">
      <c r="P19283"/>
      <c r="AA19283"/>
    </row>
    <row r="19284" spans="16:27" x14ac:dyDescent="0.3">
      <c r="P19284"/>
      <c r="AA19284"/>
    </row>
    <row r="19285" spans="16:27" x14ac:dyDescent="0.3">
      <c r="P19285"/>
      <c r="AA19285"/>
    </row>
    <row r="19286" spans="16:27" x14ac:dyDescent="0.3">
      <c r="P19286"/>
      <c r="AA19286"/>
    </row>
    <row r="19287" spans="16:27" x14ac:dyDescent="0.3">
      <c r="P19287"/>
      <c r="AA19287"/>
    </row>
    <row r="19288" spans="16:27" x14ac:dyDescent="0.3">
      <c r="P19288"/>
      <c r="AA19288"/>
    </row>
    <row r="19289" spans="16:27" x14ac:dyDescent="0.3">
      <c r="P19289"/>
      <c r="AA19289"/>
    </row>
    <row r="19290" spans="16:27" x14ac:dyDescent="0.3">
      <c r="P19290"/>
      <c r="AA19290"/>
    </row>
    <row r="19291" spans="16:27" x14ac:dyDescent="0.3">
      <c r="P19291"/>
      <c r="AA19291"/>
    </row>
    <row r="19292" spans="16:27" x14ac:dyDescent="0.3">
      <c r="P19292"/>
      <c r="AA19292"/>
    </row>
    <row r="19293" spans="16:27" x14ac:dyDescent="0.3">
      <c r="P19293"/>
      <c r="AA19293"/>
    </row>
    <row r="19294" spans="16:27" x14ac:dyDescent="0.3">
      <c r="P19294"/>
      <c r="AA19294"/>
    </row>
    <row r="19295" spans="16:27" x14ac:dyDescent="0.3">
      <c r="P19295"/>
      <c r="AA19295"/>
    </row>
    <row r="19296" spans="16:27" x14ac:dyDescent="0.3">
      <c r="P19296"/>
      <c r="AA19296"/>
    </row>
    <row r="19297" spans="16:27" x14ac:dyDescent="0.3">
      <c r="P19297"/>
      <c r="AA19297"/>
    </row>
    <row r="19298" spans="16:27" x14ac:dyDescent="0.3">
      <c r="P19298"/>
      <c r="AA19298"/>
    </row>
    <row r="19299" spans="16:27" x14ac:dyDescent="0.3">
      <c r="P19299"/>
      <c r="AA19299"/>
    </row>
    <row r="19300" spans="16:27" x14ac:dyDescent="0.3">
      <c r="P19300"/>
      <c r="AA19300"/>
    </row>
    <row r="19301" spans="16:27" x14ac:dyDescent="0.3">
      <c r="P19301"/>
      <c r="AA19301"/>
    </row>
    <row r="19302" spans="16:27" x14ac:dyDescent="0.3">
      <c r="P19302"/>
      <c r="AA19302"/>
    </row>
    <row r="19303" spans="16:27" x14ac:dyDescent="0.3">
      <c r="P19303"/>
      <c r="AA19303"/>
    </row>
    <row r="19304" spans="16:27" x14ac:dyDescent="0.3">
      <c r="P19304"/>
      <c r="AA19304"/>
    </row>
    <row r="19305" spans="16:27" x14ac:dyDescent="0.3">
      <c r="P19305"/>
      <c r="AA19305"/>
    </row>
    <row r="19306" spans="16:27" x14ac:dyDescent="0.3">
      <c r="P19306"/>
      <c r="AA19306"/>
    </row>
    <row r="19307" spans="16:27" x14ac:dyDescent="0.3">
      <c r="P19307"/>
      <c r="AA19307"/>
    </row>
    <row r="19308" spans="16:27" x14ac:dyDescent="0.3">
      <c r="P19308"/>
      <c r="AA19308"/>
    </row>
    <row r="19309" spans="16:27" x14ac:dyDescent="0.3">
      <c r="P19309"/>
      <c r="AA19309"/>
    </row>
    <row r="19310" spans="16:27" x14ac:dyDescent="0.3">
      <c r="P19310"/>
      <c r="AA19310"/>
    </row>
    <row r="19311" spans="16:27" x14ac:dyDescent="0.3">
      <c r="P19311"/>
      <c r="AA19311"/>
    </row>
    <row r="19312" spans="16:27" x14ac:dyDescent="0.3">
      <c r="P19312"/>
      <c r="AA19312"/>
    </row>
    <row r="19313" spans="16:27" x14ac:dyDescent="0.3">
      <c r="P19313"/>
      <c r="AA19313"/>
    </row>
    <row r="19314" spans="16:27" x14ac:dyDescent="0.3">
      <c r="P19314"/>
      <c r="AA19314"/>
    </row>
    <row r="19315" spans="16:27" x14ac:dyDescent="0.3">
      <c r="P19315"/>
      <c r="AA19315"/>
    </row>
    <row r="19316" spans="16:27" x14ac:dyDescent="0.3">
      <c r="P19316"/>
      <c r="AA19316"/>
    </row>
    <row r="19317" spans="16:27" x14ac:dyDescent="0.3">
      <c r="P19317"/>
      <c r="AA19317"/>
    </row>
    <row r="19318" spans="16:27" x14ac:dyDescent="0.3">
      <c r="P19318"/>
      <c r="AA19318"/>
    </row>
    <row r="19319" spans="16:27" x14ac:dyDescent="0.3">
      <c r="P19319"/>
      <c r="AA19319"/>
    </row>
    <row r="19320" spans="16:27" x14ac:dyDescent="0.3">
      <c r="P19320"/>
      <c r="AA19320"/>
    </row>
    <row r="19321" spans="16:27" x14ac:dyDescent="0.3">
      <c r="P19321"/>
      <c r="AA19321"/>
    </row>
    <row r="19322" spans="16:27" x14ac:dyDescent="0.3">
      <c r="P19322"/>
      <c r="AA19322"/>
    </row>
    <row r="19323" spans="16:27" x14ac:dyDescent="0.3">
      <c r="P19323"/>
      <c r="AA19323"/>
    </row>
    <row r="19324" spans="16:27" x14ac:dyDescent="0.3">
      <c r="P19324"/>
      <c r="AA19324"/>
    </row>
    <row r="19325" spans="16:27" x14ac:dyDescent="0.3">
      <c r="P19325"/>
      <c r="AA19325"/>
    </row>
    <row r="19326" spans="16:27" x14ac:dyDescent="0.3">
      <c r="P19326"/>
      <c r="AA19326"/>
    </row>
    <row r="19327" spans="16:27" x14ac:dyDescent="0.3">
      <c r="P19327"/>
      <c r="AA19327"/>
    </row>
    <row r="19328" spans="16:27" x14ac:dyDescent="0.3">
      <c r="P19328"/>
      <c r="AA19328"/>
    </row>
    <row r="19329" spans="16:27" x14ac:dyDescent="0.3">
      <c r="P19329"/>
      <c r="AA19329"/>
    </row>
    <row r="19330" spans="16:27" x14ac:dyDescent="0.3">
      <c r="P19330"/>
      <c r="AA19330"/>
    </row>
    <row r="19331" spans="16:27" x14ac:dyDescent="0.3">
      <c r="P19331"/>
      <c r="AA19331"/>
    </row>
    <row r="19332" spans="16:27" x14ac:dyDescent="0.3">
      <c r="P19332"/>
      <c r="AA19332"/>
    </row>
    <row r="19333" spans="16:27" x14ac:dyDescent="0.3">
      <c r="P19333"/>
      <c r="AA19333"/>
    </row>
    <row r="19334" spans="16:27" x14ac:dyDescent="0.3">
      <c r="P19334"/>
      <c r="AA19334"/>
    </row>
    <row r="19335" spans="16:27" x14ac:dyDescent="0.3">
      <c r="P19335"/>
      <c r="AA19335"/>
    </row>
    <row r="19336" spans="16:27" x14ac:dyDescent="0.3">
      <c r="P19336"/>
      <c r="AA19336"/>
    </row>
    <row r="19337" spans="16:27" x14ac:dyDescent="0.3">
      <c r="P19337"/>
      <c r="AA19337"/>
    </row>
    <row r="19338" spans="16:27" x14ac:dyDescent="0.3">
      <c r="P19338"/>
      <c r="AA19338"/>
    </row>
    <row r="19339" spans="16:27" x14ac:dyDescent="0.3">
      <c r="P19339"/>
      <c r="AA19339"/>
    </row>
    <row r="19340" spans="16:27" x14ac:dyDescent="0.3">
      <c r="P19340"/>
      <c r="AA19340"/>
    </row>
    <row r="19341" spans="16:27" x14ac:dyDescent="0.3">
      <c r="P19341"/>
      <c r="AA19341"/>
    </row>
    <row r="19342" spans="16:27" x14ac:dyDescent="0.3">
      <c r="P19342"/>
      <c r="AA19342"/>
    </row>
    <row r="19343" spans="16:27" x14ac:dyDescent="0.3">
      <c r="P19343"/>
      <c r="AA19343"/>
    </row>
    <row r="19344" spans="16:27" x14ac:dyDescent="0.3">
      <c r="P19344"/>
      <c r="AA19344"/>
    </row>
    <row r="19345" spans="16:27" x14ac:dyDescent="0.3">
      <c r="P19345"/>
      <c r="AA19345"/>
    </row>
    <row r="19346" spans="16:27" x14ac:dyDescent="0.3">
      <c r="P19346"/>
      <c r="AA19346"/>
    </row>
    <row r="19347" spans="16:27" x14ac:dyDescent="0.3">
      <c r="P19347"/>
      <c r="AA19347"/>
    </row>
    <row r="19348" spans="16:27" x14ac:dyDescent="0.3">
      <c r="P19348"/>
      <c r="AA19348"/>
    </row>
    <row r="19349" spans="16:27" x14ac:dyDescent="0.3">
      <c r="P19349"/>
      <c r="AA19349"/>
    </row>
    <row r="19350" spans="16:27" x14ac:dyDescent="0.3">
      <c r="P19350"/>
      <c r="AA19350"/>
    </row>
    <row r="19351" spans="16:27" x14ac:dyDescent="0.3">
      <c r="P19351"/>
      <c r="AA19351"/>
    </row>
    <row r="19352" spans="16:27" x14ac:dyDescent="0.3">
      <c r="P19352"/>
      <c r="AA19352"/>
    </row>
    <row r="19353" spans="16:27" x14ac:dyDescent="0.3">
      <c r="P19353"/>
      <c r="AA19353"/>
    </row>
    <row r="19354" spans="16:27" x14ac:dyDescent="0.3">
      <c r="P19354"/>
      <c r="AA19354"/>
    </row>
    <row r="19355" spans="16:27" x14ac:dyDescent="0.3">
      <c r="P19355"/>
      <c r="AA19355"/>
    </row>
    <row r="19356" spans="16:27" x14ac:dyDescent="0.3">
      <c r="P19356"/>
      <c r="AA19356"/>
    </row>
    <row r="19357" spans="16:27" x14ac:dyDescent="0.3">
      <c r="P19357"/>
      <c r="AA19357"/>
    </row>
    <row r="19358" spans="16:27" x14ac:dyDescent="0.3">
      <c r="P19358"/>
      <c r="AA19358"/>
    </row>
    <row r="19359" spans="16:27" x14ac:dyDescent="0.3">
      <c r="P19359"/>
      <c r="AA19359"/>
    </row>
    <row r="19360" spans="16:27" x14ac:dyDescent="0.3">
      <c r="P19360"/>
      <c r="AA19360"/>
    </row>
    <row r="19361" spans="16:27" x14ac:dyDescent="0.3">
      <c r="P19361"/>
      <c r="AA19361"/>
    </row>
    <row r="19362" spans="16:27" x14ac:dyDescent="0.3">
      <c r="P19362"/>
      <c r="AA19362"/>
    </row>
    <row r="19363" spans="16:27" x14ac:dyDescent="0.3">
      <c r="P19363"/>
      <c r="AA19363"/>
    </row>
    <row r="19364" spans="16:27" x14ac:dyDescent="0.3">
      <c r="P19364"/>
      <c r="AA19364"/>
    </row>
    <row r="19365" spans="16:27" x14ac:dyDescent="0.3">
      <c r="P19365"/>
      <c r="AA19365"/>
    </row>
    <row r="19366" spans="16:27" x14ac:dyDescent="0.3">
      <c r="P19366"/>
      <c r="AA19366"/>
    </row>
    <row r="19367" spans="16:27" x14ac:dyDescent="0.3">
      <c r="P19367"/>
      <c r="AA19367"/>
    </row>
    <row r="19368" spans="16:27" x14ac:dyDescent="0.3">
      <c r="P19368"/>
      <c r="AA19368"/>
    </row>
    <row r="19369" spans="16:27" x14ac:dyDescent="0.3">
      <c r="P19369"/>
      <c r="AA19369"/>
    </row>
    <row r="19370" spans="16:27" x14ac:dyDescent="0.3">
      <c r="P19370"/>
      <c r="AA19370"/>
    </row>
    <row r="19371" spans="16:27" x14ac:dyDescent="0.3">
      <c r="P19371"/>
      <c r="AA19371"/>
    </row>
    <row r="19372" spans="16:27" x14ac:dyDescent="0.3">
      <c r="P19372"/>
      <c r="AA19372"/>
    </row>
    <row r="19373" spans="16:27" x14ac:dyDescent="0.3">
      <c r="P19373"/>
      <c r="AA19373"/>
    </row>
    <row r="19374" spans="16:27" x14ac:dyDescent="0.3">
      <c r="P19374"/>
      <c r="AA19374"/>
    </row>
    <row r="19375" spans="16:27" x14ac:dyDescent="0.3">
      <c r="P19375"/>
      <c r="AA19375"/>
    </row>
    <row r="19376" spans="16:27" x14ac:dyDescent="0.3">
      <c r="P19376"/>
      <c r="AA19376"/>
    </row>
    <row r="19377" spans="16:27" x14ac:dyDescent="0.3">
      <c r="P19377"/>
      <c r="AA19377"/>
    </row>
    <row r="19378" spans="16:27" x14ac:dyDescent="0.3">
      <c r="P19378"/>
      <c r="AA19378"/>
    </row>
    <row r="19379" spans="16:27" x14ac:dyDescent="0.3">
      <c r="P19379"/>
      <c r="AA19379"/>
    </row>
    <row r="19380" spans="16:27" x14ac:dyDescent="0.3">
      <c r="P19380"/>
      <c r="AA19380"/>
    </row>
    <row r="19381" spans="16:27" x14ac:dyDescent="0.3">
      <c r="P19381"/>
      <c r="AA19381"/>
    </row>
    <row r="19382" spans="16:27" x14ac:dyDescent="0.3">
      <c r="P19382"/>
      <c r="AA19382"/>
    </row>
    <row r="19383" spans="16:27" x14ac:dyDescent="0.3">
      <c r="P19383"/>
      <c r="AA19383"/>
    </row>
    <row r="19384" spans="16:27" x14ac:dyDescent="0.3">
      <c r="P19384"/>
      <c r="AA19384"/>
    </row>
    <row r="19385" spans="16:27" x14ac:dyDescent="0.3">
      <c r="P19385"/>
      <c r="AA19385"/>
    </row>
    <row r="19386" spans="16:27" x14ac:dyDescent="0.3">
      <c r="P19386"/>
      <c r="AA19386"/>
    </row>
    <row r="19387" spans="16:27" x14ac:dyDescent="0.3">
      <c r="P19387"/>
      <c r="AA19387"/>
    </row>
    <row r="19388" spans="16:27" x14ac:dyDescent="0.3">
      <c r="P19388"/>
      <c r="AA19388"/>
    </row>
    <row r="19389" spans="16:27" x14ac:dyDescent="0.3">
      <c r="P19389"/>
      <c r="AA19389"/>
    </row>
    <row r="19390" spans="16:27" x14ac:dyDescent="0.3">
      <c r="P19390"/>
      <c r="AA19390"/>
    </row>
    <row r="19391" spans="16:27" x14ac:dyDescent="0.3">
      <c r="P19391"/>
      <c r="AA19391"/>
    </row>
    <row r="19392" spans="16:27" x14ac:dyDescent="0.3">
      <c r="P19392"/>
      <c r="AA19392"/>
    </row>
    <row r="19393" spans="16:27" x14ac:dyDescent="0.3">
      <c r="P19393"/>
      <c r="AA19393"/>
    </row>
    <row r="19394" spans="16:27" x14ac:dyDescent="0.3">
      <c r="P19394"/>
      <c r="AA19394"/>
    </row>
    <row r="19395" spans="16:27" x14ac:dyDescent="0.3">
      <c r="P19395"/>
      <c r="AA19395"/>
    </row>
    <row r="19396" spans="16:27" x14ac:dyDescent="0.3">
      <c r="P19396"/>
      <c r="AA19396"/>
    </row>
    <row r="19397" spans="16:27" x14ac:dyDescent="0.3">
      <c r="P19397"/>
      <c r="AA19397"/>
    </row>
    <row r="19398" spans="16:27" x14ac:dyDescent="0.3">
      <c r="P19398"/>
      <c r="AA19398"/>
    </row>
    <row r="19399" spans="16:27" x14ac:dyDescent="0.3">
      <c r="P19399"/>
      <c r="AA19399"/>
    </row>
    <row r="19400" spans="16:27" x14ac:dyDescent="0.3">
      <c r="P19400"/>
      <c r="AA19400"/>
    </row>
    <row r="19401" spans="16:27" x14ac:dyDescent="0.3">
      <c r="P19401"/>
      <c r="AA19401"/>
    </row>
    <row r="19402" spans="16:27" x14ac:dyDescent="0.3">
      <c r="P19402"/>
      <c r="AA19402"/>
    </row>
    <row r="19403" spans="16:27" x14ac:dyDescent="0.3">
      <c r="P19403"/>
      <c r="AA19403"/>
    </row>
    <row r="19404" spans="16:27" x14ac:dyDescent="0.3">
      <c r="P19404"/>
      <c r="AA19404"/>
    </row>
    <row r="19405" spans="16:27" x14ac:dyDescent="0.3">
      <c r="P19405"/>
      <c r="AA19405"/>
    </row>
    <row r="19406" spans="16:27" x14ac:dyDescent="0.3">
      <c r="P19406"/>
      <c r="AA19406"/>
    </row>
    <row r="19407" spans="16:27" x14ac:dyDescent="0.3">
      <c r="P19407"/>
      <c r="AA19407"/>
    </row>
    <row r="19408" spans="16:27" x14ac:dyDescent="0.3">
      <c r="P19408"/>
      <c r="AA19408"/>
    </row>
    <row r="19409" spans="16:27" x14ac:dyDescent="0.3">
      <c r="P19409"/>
      <c r="AA19409"/>
    </row>
    <row r="19410" spans="16:27" x14ac:dyDescent="0.3">
      <c r="P19410"/>
      <c r="AA19410"/>
    </row>
    <row r="19411" spans="16:27" x14ac:dyDescent="0.3">
      <c r="P19411"/>
      <c r="AA19411"/>
    </row>
    <row r="19412" spans="16:27" x14ac:dyDescent="0.3">
      <c r="P19412"/>
      <c r="AA19412"/>
    </row>
    <row r="19413" spans="16:27" x14ac:dyDescent="0.3">
      <c r="P19413"/>
      <c r="AA19413"/>
    </row>
    <row r="19414" spans="16:27" x14ac:dyDescent="0.3">
      <c r="P19414"/>
      <c r="AA19414"/>
    </row>
    <row r="19415" spans="16:27" x14ac:dyDescent="0.3">
      <c r="P19415"/>
      <c r="AA19415"/>
    </row>
    <row r="19416" spans="16:27" x14ac:dyDescent="0.3">
      <c r="P19416"/>
      <c r="AA19416"/>
    </row>
    <row r="19417" spans="16:27" x14ac:dyDescent="0.3">
      <c r="P19417"/>
      <c r="AA19417"/>
    </row>
    <row r="19418" spans="16:27" x14ac:dyDescent="0.3">
      <c r="P19418"/>
      <c r="AA19418"/>
    </row>
    <row r="19419" spans="16:27" x14ac:dyDescent="0.3">
      <c r="P19419"/>
      <c r="AA19419"/>
    </row>
    <row r="19420" spans="16:27" x14ac:dyDescent="0.3">
      <c r="P19420"/>
      <c r="AA19420"/>
    </row>
    <row r="19421" spans="16:27" x14ac:dyDescent="0.3">
      <c r="P19421"/>
      <c r="AA19421"/>
    </row>
    <row r="19422" spans="16:27" x14ac:dyDescent="0.3">
      <c r="P19422"/>
      <c r="AA19422"/>
    </row>
    <row r="19423" spans="16:27" x14ac:dyDescent="0.3">
      <c r="P19423"/>
      <c r="AA19423"/>
    </row>
    <row r="19424" spans="16:27" x14ac:dyDescent="0.3">
      <c r="P19424"/>
      <c r="AA19424"/>
    </row>
    <row r="19425" spans="16:27" x14ac:dyDescent="0.3">
      <c r="P19425"/>
      <c r="AA19425"/>
    </row>
    <row r="19426" spans="16:27" x14ac:dyDescent="0.3">
      <c r="P19426"/>
      <c r="AA19426"/>
    </row>
    <row r="19427" spans="16:27" x14ac:dyDescent="0.3">
      <c r="P19427"/>
      <c r="AA19427"/>
    </row>
    <row r="19428" spans="16:27" x14ac:dyDescent="0.3">
      <c r="P19428"/>
      <c r="AA19428"/>
    </row>
    <row r="19429" spans="16:27" x14ac:dyDescent="0.3">
      <c r="P19429"/>
      <c r="AA19429"/>
    </row>
    <row r="19430" spans="16:27" x14ac:dyDescent="0.3">
      <c r="P19430"/>
      <c r="AA19430"/>
    </row>
    <row r="19431" spans="16:27" x14ac:dyDescent="0.3">
      <c r="P19431"/>
      <c r="AA19431"/>
    </row>
    <row r="19432" spans="16:27" x14ac:dyDescent="0.3">
      <c r="P19432"/>
      <c r="AA19432"/>
    </row>
    <row r="19433" spans="16:27" x14ac:dyDescent="0.3">
      <c r="P19433"/>
      <c r="AA19433"/>
    </row>
    <row r="19434" spans="16:27" x14ac:dyDescent="0.3">
      <c r="P19434"/>
      <c r="AA19434"/>
    </row>
    <row r="19435" spans="16:27" x14ac:dyDescent="0.3">
      <c r="P19435"/>
      <c r="AA19435"/>
    </row>
    <row r="19436" spans="16:27" x14ac:dyDescent="0.3">
      <c r="P19436"/>
      <c r="AA19436"/>
    </row>
    <row r="19437" spans="16:27" x14ac:dyDescent="0.3">
      <c r="P19437"/>
      <c r="AA19437"/>
    </row>
    <row r="19438" spans="16:27" x14ac:dyDescent="0.3">
      <c r="P19438"/>
      <c r="AA19438"/>
    </row>
    <row r="19439" spans="16:27" x14ac:dyDescent="0.3">
      <c r="P19439"/>
      <c r="AA19439"/>
    </row>
    <row r="19440" spans="16:27" x14ac:dyDescent="0.3">
      <c r="P19440"/>
      <c r="AA19440"/>
    </row>
    <row r="19441" spans="16:27" x14ac:dyDescent="0.3">
      <c r="P19441"/>
      <c r="AA19441"/>
    </row>
    <row r="19442" spans="16:27" x14ac:dyDescent="0.3">
      <c r="P19442"/>
      <c r="AA19442"/>
    </row>
    <row r="19443" spans="16:27" x14ac:dyDescent="0.3">
      <c r="P19443"/>
      <c r="AA19443"/>
    </row>
    <row r="19444" spans="16:27" x14ac:dyDescent="0.3">
      <c r="P19444"/>
      <c r="AA19444"/>
    </row>
    <row r="19445" spans="16:27" x14ac:dyDescent="0.3">
      <c r="P19445"/>
      <c r="AA19445"/>
    </row>
    <row r="19446" spans="16:27" x14ac:dyDescent="0.3">
      <c r="P19446"/>
      <c r="AA19446"/>
    </row>
    <row r="19447" spans="16:27" x14ac:dyDescent="0.3">
      <c r="P19447"/>
      <c r="AA19447"/>
    </row>
    <row r="19448" spans="16:27" x14ac:dyDescent="0.3">
      <c r="P19448"/>
      <c r="AA19448"/>
    </row>
    <row r="19449" spans="16:27" x14ac:dyDescent="0.3">
      <c r="P19449"/>
      <c r="AA19449"/>
    </row>
    <row r="19450" spans="16:27" x14ac:dyDescent="0.3">
      <c r="P19450"/>
      <c r="AA19450"/>
    </row>
    <row r="19451" spans="16:27" x14ac:dyDescent="0.3">
      <c r="P19451"/>
      <c r="AA19451"/>
    </row>
    <row r="19452" spans="16:27" x14ac:dyDescent="0.3">
      <c r="P19452"/>
      <c r="AA19452"/>
    </row>
    <row r="19453" spans="16:27" x14ac:dyDescent="0.3">
      <c r="P19453"/>
      <c r="AA19453"/>
    </row>
    <row r="19454" spans="16:27" x14ac:dyDescent="0.3">
      <c r="P19454"/>
      <c r="AA19454"/>
    </row>
    <row r="19455" spans="16:27" x14ac:dyDescent="0.3">
      <c r="P19455"/>
      <c r="AA19455"/>
    </row>
    <row r="19456" spans="16:27" x14ac:dyDescent="0.3">
      <c r="P19456"/>
      <c r="AA19456"/>
    </row>
    <row r="19457" spans="16:27" x14ac:dyDescent="0.3">
      <c r="P19457"/>
      <c r="AA19457"/>
    </row>
    <row r="19458" spans="16:27" x14ac:dyDescent="0.3">
      <c r="P19458"/>
      <c r="AA19458"/>
    </row>
    <row r="19459" spans="16:27" x14ac:dyDescent="0.3">
      <c r="P19459"/>
      <c r="AA19459"/>
    </row>
    <row r="19460" spans="16:27" x14ac:dyDescent="0.3">
      <c r="P19460"/>
      <c r="AA19460"/>
    </row>
    <row r="19461" spans="16:27" x14ac:dyDescent="0.3">
      <c r="P19461"/>
      <c r="AA19461"/>
    </row>
    <row r="19462" spans="16:27" x14ac:dyDescent="0.3">
      <c r="P19462"/>
      <c r="AA19462"/>
    </row>
    <row r="19463" spans="16:27" x14ac:dyDescent="0.3">
      <c r="P19463"/>
      <c r="AA19463"/>
    </row>
    <row r="19464" spans="16:27" x14ac:dyDescent="0.3">
      <c r="P19464"/>
      <c r="AA19464"/>
    </row>
    <row r="19465" spans="16:27" x14ac:dyDescent="0.3">
      <c r="P19465"/>
      <c r="AA19465"/>
    </row>
    <row r="19466" spans="16:27" x14ac:dyDescent="0.3">
      <c r="P19466"/>
      <c r="AA19466"/>
    </row>
    <row r="19467" spans="16:27" x14ac:dyDescent="0.3">
      <c r="P19467"/>
      <c r="AA19467"/>
    </row>
    <row r="19468" spans="16:27" x14ac:dyDescent="0.3">
      <c r="P19468"/>
      <c r="AA19468"/>
    </row>
    <row r="19469" spans="16:27" x14ac:dyDescent="0.3">
      <c r="P19469"/>
      <c r="AA19469"/>
    </row>
    <row r="19470" spans="16:27" x14ac:dyDescent="0.3">
      <c r="P19470"/>
      <c r="AA19470"/>
    </row>
    <row r="19471" spans="16:27" x14ac:dyDescent="0.3">
      <c r="P19471"/>
      <c r="AA19471"/>
    </row>
    <row r="19472" spans="16:27" x14ac:dyDescent="0.3">
      <c r="P19472"/>
      <c r="AA19472"/>
    </row>
    <row r="19473" spans="16:27" x14ac:dyDescent="0.3">
      <c r="P19473"/>
      <c r="AA19473"/>
    </row>
    <row r="19474" spans="16:27" x14ac:dyDescent="0.3">
      <c r="P19474"/>
      <c r="AA19474"/>
    </row>
    <row r="19475" spans="16:27" x14ac:dyDescent="0.3">
      <c r="P19475"/>
      <c r="AA19475"/>
    </row>
    <row r="19476" spans="16:27" x14ac:dyDescent="0.3">
      <c r="P19476"/>
      <c r="AA19476"/>
    </row>
    <row r="19477" spans="16:27" x14ac:dyDescent="0.3">
      <c r="P19477"/>
      <c r="AA19477"/>
    </row>
    <row r="19478" spans="16:27" x14ac:dyDescent="0.3">
      <c r="P19478"/>
      <c r="AA19478"/>
    </row>
    <row r="19479" spans="16:27" x14ac:dyDescent="0.3">
      <c r="P19479"/>
      <c r="AA19479"/>
    </row>
    <row r="19480" spans="16:27" x14ac:dyDescent="0.3">
      <c r="P19480"/>
      <c r="AA19480"/>
    </row>
    <row r="19481" spans="16:27" x14ac:dyDescent="0.3">
      <c r="P19481"/>
      <c r="AA19481"/>
    </row>
    <row r="19482" spans="16:27" x14ac:dyDescent="0.3">
      <c r="P19482"/>
      <c r="AA19482"/>
    </row>
    <row r="19483" spans="16:27" x14ac:dyDescent="0.3">
      <c r="P19483"/>
      <c r="AA19483"/>
    </row>
    <row r="19484" spans="16:27" x14ac:dyDescent="0.3">
      <c r="P19484"/>
      <c r="AA19484"/>
    </row>
    <row r="19485" spans="16:27" x14ac:dyDescent="0.3">
      <c r="P19485"/>
      <c r="AA19485"/>
    </row>
    <row r="19486" spans="16:27" x14ac:dyDescent="0.3">
      <c r="P19486"/>
      <c r="AA19486"/>
    </row>
    <row r="19487" spans="16:27" x14ac:dyDescent="0.3">
      <c r="P19487"/>
      <c r="AA19487"/>
    </row>
    <row r="19488" spans="16:27" x14ac:dyDescent="0.3">
      <c r="P19488"/>
      <c r="AA19488"/>
    </row>
    <row r="19489" spans="16:27" x14ac:dyDescent="0.3">
      <c r="P19489"/>
      <c r="AA19489"/>
    </row>
    <row r="19490" spans="16:27" x14ac:dyDescent="0.3">
      <c r="P19490"/>
      <c r="AA19490"/>
    </row>
    <row r="19491" spans="16:27" x14ac:dyDescent="0.3">
      <c r="P19491"/>
      <c r="AA19491"/>
    </row>
    <row r="19492" spans="16:27" x14ac:dyDescent="0.3">
      <c r="P19492"/>
      <c r="AA19492"/>
    </row>
    <row r="19493" spans="16:27" x14ac:dyDescent="0.3">
      <c r="P19493"/>
      <c r="AA19493"/>
    </row>
    <row r="19494" spans="16:27" x14ac:dyDescent="0.3">
      <c r="P19494"/>
      <c r="AA19494"/>
    </row>
    <row r="19495" spans="16:27" x14ac:dyDescent="0.3">
      <c r="P19495"/>
      <c r="AA19495"/>
    </row>
    <row r="19496" spans="16:27" x14ac:dyDescent="0.3">
      <c r="P19496"/>
      <c r="AA19496"/>
    </row>
    <row r="19497" spans="16:27" x14ac:dyDescent="0.3">
      <c r="P19497"/>
      <c r="AA19497"/>
    </row>
    <row r="19498" spans="16:27" x14ac:dyDescent="0.3">
      <c r="P19498"/>
      <c r="AA19498"/>
    </row>
    <row r="19499" spans="16:27" x14ac:dyDescent="0.3">
      <c r="P19499"/>
      <c r="AA19499"/>
    </row>
    <row r="19500" spans="16:27" x14ac:dyDescent="0.3">
      <c r="P19500"/>
      <c r="AA19500"/>
    </row>
    <row r="19501" spans="16:27" x14ac:dyDescent="0.3">
      <c r="P19501"/>
      <c r="AA19501"/>
    </row>
    <row r="19502" spans="16:27" x14ac:dyDescent="0.3">
      <c r="P19502"/>
      <c r="AA19502"/>
    </row>
    <row r="19503" spans="16:27" x14ac:dyDescent="0.3">
      <c r="P19503"/>
      <c r="AA19503"/>
    </row>
    <row r="19504" spans="16:27" x14ac:dyDescent="0.3">
      <c r="P19504"/>
      <c r="AA19504"/>
    </row>
    <row r="19505" spans="16:27" x14ac:dyDescent="0.3">
      <c r="P19505"/>
      <c r="AA19505"/>
    </row>
    <row r="19506" spans="16:27" x14ac:dyDescent="0.3">
      <c r="P19506"/>
      <c r="AA19506"/>
    </row>
    <row r="19507" spans="16:27" x14ac:dyDescent="0.3">
      <c r="P19507"/>
      <c r="AA19507"/>
    </row>
    <row r="19508" spans="16:27" x14ac:dyDescent="0.3">
      <c r="P19508"/>
      <c r="AA19508"/>
    </row>
    <row r="19509" spans="16:27" x14ac:dyDescent="0.3">
      <c r="P19509"/>
      <c r="AA19509"/>
    </row>
    <row r="19510" spans="16:27" x14ac:dyDescent="0.3">
      <c r="P19510"/>
      <c r="AA19510"/>
    </row>
    <row r="19511" spans="16:27" x14ac:dyDescent="0.3">
      <c r="P19511"/>
      <c r="AA19511"/>
    </row>
    <row r="19512" spans="16:27" x14ac:dyDescent="0.3">
      <c r="P19512"/>
      <c r="AA19512"/>
    </row>
    <row r="19513" spans="16:27" x14ac:dyDescent="0.3">
      <c r="P19513"/>
      <c r="AA19513"/>
    </row>
    <row r="19514" spans="16:27" x14ac:dyDescent="0.3">
      <c r="P19514"/>
      <c r="AA19514"/>
    </row>
    <row r="19515" spans="16:27" x14ac:dyDescent="0.3">
      <c r="P19515"/>
      <c r="AA19515"/>
    </row>
    <row r="19516" spans="16:27" x14ac:dyDescent="0.3">
      <c r="P19516"/>
      <c r="AA19516"/>
    </row>
    <row r="19517" spans="16:27" x14ac:dyDescent="0.3">
      <c r="P19517"/>
      <c r="AA19517"/>
    </row>
    <row r="19518" spans="16:27" x14ac:dyDescent="0.3">
      <c r="P19518"/>
      <c r="AA19518"/>
    </row>
    <row r="19519" spans="16:27" x14ac:dyDescent="0.3">
      <c r="P19519"/>
      <c r="AA19519"/>
    </row>
    <row r="19520" spans="16:27" x14ac:dyDescent="0.3">
      <c r="P19520"/>
      <c r="AA19520"/>
    </row>
    <row r="19521" spans="16:27" x14ac:dyDescent="0.3">
      <c r="P19521"/>
      <c r="AA19521"/>
    </row>
    <row r="19522" spans="16:27" x14ac:dyDescent="0.3">
      <c r="P19522"/>
      <c r="AA19522"/>
    </row>
    <row r="19523" spans="16:27" x14ac:dyDescent="0.3">
      <c r="P19523"/>
      <c r="AA19523"/>
    </row>
    <row r="19524" spans="16:27" x14ac:dyDescent="0.3">
      <c r="P19524"/>
      <c r="AA19524"/>
    </row>
    <row r="19525" spans="16:27" x14ac:dyDescent="0.3">
      <c r="P19525"/>
      <c r="AA19525"/>
    </row>
    <row r="19526" spans="16:27" x14ac:dyDescent="0.3">
      <c r="P19526"/>
      <c r="AA19526"/>
    </row>
    <row r="19527" spans="16:27" x14ac:dyDescent="0.3">
      <c r="P19527"/>
      <c r="AA19527"/>
    </row>
    <row r="19528" spans="16:27" x14ac:dyDescent="0.3">
      <c r="P19528"/>
      <c r="AA19528"/>
    </row>
    <row r="19529" spans="16:27" x14ac:dyDescent="0.3">
      <c r="P19529"/>
      <c r="AA19529"/>
    </row>
    <row r="19530" spans="16:27" x14ac:dyDescent="0.3">
      <c r="P19530"/>
      <c r="AA19530"/>
    </row>
    <row r="19531" spans="16:27" x14ac:dyDescent="0.3">
      <c r="P19531"/>
      <c r="AA19531"/>
    </row>
    <row r="19532" spans="16:27" x14ac:dyDescent="0.3">
      <c r="P19532"/>
      <c r="AA19532"/>
    </row>
    <row r="19533" spans="16:27" x14ac:dyDescent="0.3">
      <c r="P19533"/>
      <c r="AA19533"/>
    </row>
    <row r="19534" spans="16:27" x14ac:dyDescent="0.3">
      <c r="P19534"/>
      <c r="AA19534"/>
    </row>
    <row r="19535" spans="16:27" x14ac:dyDescent="0.3">
      <c r="P19535"/>
      <c r="AA19535"/>
    </row>
    <row r="19536" spans="16:27" x14ac:dyDescent="0.3">
      <c r="P19536"/>
      <c r="AA19536"/>
    </row>
    <row r="19537" spans="16:27" x14ac:dyDescent="0.3">
      <c r="P19537"/>
      <c r="AA19537"/>
    </row>
    <row r="19538" spans="16:27" x14ac:dyDescent="0.3">
      <c r="P19538"/>
      <c r="AA19538"/>
    </row>
    <row r="19539" spans="16:27" x14ac:dyDescent="0.3">
      <c r="P19539"/>
      <c r="AA19539"/>
    </row>
    <row r="19540" spans="16:27" x14ac:dyDescent="0.3">
      <c r="P19540"/>
      <c r="AA19540"/>
    </row>
    <row r="19541" spans="16:27" x14ac:dyDescent="0.3">
      <c r="P19541"/>
      <c r="AA19541"/>
    </row>
    <row r="19542" spans="16:27" x14ac:dyDescent="0.3">
      <c r="P19542"/>
      <c r="AA19542"/>
    </row>
    <row r="19543" spans="16:27" x14ac:dyDescent="0.3">
      <c r="P19543"/>
      <c r="AA19543"/>
    </row>
    <row r="19544" spans="16:27" x14ac:dyDescent="0.3">
      <c r="P19544"/>
      <c r="AA19544"/>
    </row>
    <row r="19545" spans="16:27" x14ac:dyDescent="0.3">
      <c r="P19545"/>
      <c r="AA19545"/>
    </row>
    <row r="19546" spans="16:27" x14ac:dyDescent="0.3">
      <c r="P19546"/>
      <c r="AA19546"/>
    </row>
    <row r="19547" spans="16:27" x14ac:dyDescent="0.3">
      <c r="P19547"/>
      <c r="AA19547"/>
    </row>
    <row r="19548" spans="16:27" x14ac:dyDescent="0.3">
      <c r="P19548"/>
      <c r="AA19548"/>
    </row>
    <row r="19549" spans="16:27" x14ac:dyDescent="0.3">
      <c r="P19549"/>
      <c r="AA19549"/>
    </row>
    <row r="19550" spans="16:27" x14ac:dyDescent="0.3">
      <c r="P19550"/>
      <c r="AA19550"/>
    </row>
    <row r="19551" spans="16:27" x14ac:dyDescent="0.3">
      <c r="P19551"/>
      <c r="AA19551"/>
    </row>
    <row r="19552" spans="16:27" x14ac:dyDescent="0.3">
      <c r="P19552"/>
      <c r="AA19552"/>
    </row>
    <row r="19553" spans="16:27" x14ac:dyDescent="0.3">
      <c r="P19553"/>
      <c r="AA19553"/>
    </row>
    <row r="19554" spans="16:27" x14ac:dyDescent="0.3">
      <c r="P19554"/>
      <c r="AA19554"/>
    </row>
    <row r="19555" spans="16:27" x14ac:dyDescent="0.3">
      <c r="P19555"/>
      <c r="AA19555"/>
    </row>
    <row r="19556" spans="16:27" x14ac:dyDescent="0.3">
      <c r="P19556"/>
      <c r="AA19556"/>
    </row>
    <row r="19557" spans="16:27" x14ac:dyDescent="0.3">
      <c r="P19557"/>
      <c r="AA19557"/>
    </row>
    <row r="19558" spans="16:27" x14ac:dyDescent="0.3">
      <c r="P19558"/>
      <c r="AA19558"/>
    </row>
    <row r="19559" spans="16:27" x14ac:dyDescent="0.3">
      <c r="P19559"/>
      <c r="AA19559"/>
    </row>
    <row r="19560" spans="16:27" x14ac:dyDescent="0.3">
      <c r="P19560"/>
      <c r="AA19560"/>
    </row>
    <row r="19561" spans="16:27" x14ac:dyDescent="0.3">
      <c r="P19561"/>
      <c r="AA19561"/>
    </row>
    <row r="19562" spans="16:27" x14ac:dyDescent="0.3">
      <c r="P19562"/>
      <c r="AA19562"/>
    </row>
    <row r="19563" spans="16:27" x14ac:dyDescent="0.3">
      <c r="P19563"/>
      <c r="AA19563"/>
    </row>
    <row r="19564" spans="16:27" x14ac:dyDescent="0.3">
      <c r="P19564"/>
      <c r="AA19564"/>
    </row>
    <row r="19565" spans="16:27" x14ac:dyDescent="0.3">
      <c r="P19565"/>
      <c r="AA19565"/>
    </row>
    <row r="19566" spans="16:27" x14ac:dyDescent="0.3">
      <c r="P19566"/>
      <c r="AA19566"/>
    </row>
    <row r="19567" spans="16:27" x14ac:dyDescent="0.3">
      <c r="P19567"/>
      <c r="AA19567"/>
    </row>
    <row r="19568" spans="16:27" x14ac:dyDescent="0.3">
      <c r="P19568"/>
      <c r="AA19568"/>
    </row>
    <row r="19569" spans="16:27" x14ac:dyDescent="0.3">
      <c r="P19569"/>
      <c r="AA19569"/>
    </row>
    <row r="19570" spans="16:27" x14ac:dyDescent="0.3">
      <c r="P19570"/>
      <c r="AA19570"/>
    </row>
    <row r="19571" spans="16:27" x14ac:dyDescent="0.3">
      <c r="P19571"/>
      <c r="AA19571"/>
    </row>
    <row r="19572" spans="16:27" x14ac:dyDescent="0.3">
      <c r="P19572"/>
      <c r="AA19572"/>
    </row>
    <row r="19573" spans="16:27" x14ac:dyDescent="0.3">
      <c r="P19573"/>
      <c r="AA19573"/>
    </row>
    <row r="19574" spans="16:27" x14ac:dyDescent="0.3">
      <c r="P19574"/>
      <c r="AA19574"/>
    </row>
    <row r="19575" spans="16:27" x14ac:dyDescent="0.3">
      <c r="P19575"/>
      <c r="AA19575"/>
    </row>
    <row r="19576" spans="16:27" x14ac:dyDescent="0.3">
      <c r="P19576"/>
      <c r="AA19576"/>
    </row>
    <row r="19577" spans="16:27" x14ac:dyDescent="0.3">
      <c r="P19577"/>
      <c r="AA19577"/>
    </row>
    <row r="19578" spans="16:27" x14ac:dyDescent="0.3">
      <c r="P19578"/>
      <c r="AA19578"/>
    </row>
    <row r="19579" spans="16:27" x14ac:dyDescent="0.3">
      <c r="P19579"/>
      <c r="AA19579"/>
    </row>
    <row r="19580" spans="16:27" x14ac:dyDescent="0.3">
      <c r="P19580"/>
      <c r="AA19580"/>
    </row>
    <row r="19581" spans="16:27" x14ac:dyDescent="0.3">
      <c r="P19581"/>
      <c r="AA19581"/>
    </row>
    <row r="19582" spans="16:27" x14ac:dyDescent="0.3">
      <c r="P19582"/>
      <c r="AA19582"/>
    </row>
    <row r="19583" spans="16:27" x14ac:dyDescent="0.3">
      <c r="P19583"/>
      <c r="AA19583"/>
    </row>
    <row r="19584" spans="16:27" x14ac:dyDescent="0.3">
      <c r="P19584"/>
      <c r="AA19584"/>
    </row>
    <row r="19585" spans="16:27" x14ac:dyDescent="0.3">
      <c r="P19585"/>
      <c r="AA19585"/>
    </row>
    <row r="19586" spans="16:27" x14ac:dyDescent="0.3">
      <c r="P19586"/>
      <c r="AA19586"/>
    </row>
    <row r="19587" spans="16:27" x14ac:dyDescent="0.3">
      <c r="P19587"/>
      <c r="AA19587"/>
    </row>
    <row r="19588" spans="16:27" x14ac:dyDescent="0.3">
      <c r="P19588"/>
      <c r="AA19588"/>
    </row>
    <row r="19589" spans="16:27" x14ac:dyDescent="0.3">
      <c r="P19589"/>
      <c r="AA19589"/>
    </row>
    <row r="19590" spans="16:27" x14ac:dyDescent="0.3">
      <c r="P19590"/>
      <c r="AA19590"/>
    </row>
    <row r="19591" spans="16:27" x14ac:dyDescent="0.3">
      <c r="P19591"/>
      <c r="AA19591"/>
    </row>
    <row r="19592" spans="16:27" x14ac:dyDescent="0.3">
      <c r="P19592"/>
      <c r="AA19592"/>
    </row>
    <row r="19593" spans="16:27" x14ac:dyDescent="0.3">
      <c r="P19593"/>
      <c r="AA19593"/>
    </row>
    <row r="19594" spans="16:27" x14ac:dyDescent="0.3">
      <c r="P19594"/>
      <c r="AA19594"/>
    </row>
    <row r="19595" spans="16:27" x14ac:dyDescent="0.3">
      <c r="P19595"/>
      <c r="AA19595"/>
    </row>
    <row r="19596" spans="16:27" x14ac:dyDescent="0.3">
      <c r="P19596"/>
      <c r="AA19596"/>
    </row>
    <row r="19597" spans="16:27" x14ac:dyDescent="0.3">
      <c r="P19597"/>
      <c r="AA19597"/>
    </row>
    <row r="19598" spans="16:27" x14ac:dyDescent="0.3">
      <c r="P19598"/>
      <c r="AA19598"/>
    </row>
    <row r="19599" spans="16:27" x14ac:dyDescent="0.3">
      <c r="P19599"/>
      <c r="AA19599"/>
    </row>
    <row r="19600" spans="16:27" x14ac:dyDescent="0.3">
      <c r="P19600"/>
      <c r="AA19600"/>
    </row>
    <row r="19601" spans="16:27" x14ac:dyDescent="0.3">
      <c r="P19601"/>
      <c r="AA19601"/>
    </row>
    <row r="19602" spans="16:27" x14ac:dyDescent="0.3">
      <c r="P19602"/>
      <c r="AA19602"/>
    </row>
    <row r="19603" spans="16:27" x14ac:dyDescent="0.3">
      <c r="P19603"/>
      <c r="AA19603"/>
    </row>
    <row r="19604" spans="16:27" x14ac:dyDescent="0.3">
      <c r="P19604"/>
      <c r="AA19604"/>
    </row>
    <row r="19605" spans="16:27" x14ac:dyDescent="0.3">
      <c r="P19605"/>
      <c r="AA19605"/>
    </row>
    <row r="19606" spans="16:27" x14ac:dyDescent="0.3">
      <c r="P19606"/>
      <c r="AA19606"/>
    </row>
    <row r="19607" spans="16:27" x14ac:dyDescent="0.3">
      <c r="P19607"/>
      <c r="AA19607"/>
    </row>
    <row r="19608" spans="16:27" x14ac:dyDescent="0.3">
      <c r="P19608"/>
      <c r="AA19608"/>
    </row>
    <row r="19609" spans="16:27" x14ac:dyDescent="0.3">
      <c r="P19609"/>
      <c r="AA19609"/>
    </row>
    <row r="19610" spans="16:27" x14ac:dyDescent="0.3">
      <c r="P19610"/>
      <c r="AA19610"/>
    </row>
    <row r="19611" spans="16:27" x14ac:dyDescent="0.3">
      <c r="P19611"/>
      <c r="AA19611"/>
    </row>
    <row r="19612" spans="16:27" x14ac:dyDescent="0.3">
      <c r="P19612"/>
      <c r="AA19612"/>
    </row>
    <row r="19613" spans="16:27" x14ac:dyDescent="0.3">
      <c r="P19613"/>
      <c r="AA19613"/>
    </row>
    <row r="19614" spans="16:27" x14ac:dyDescent="0.3">
      <c r="P19614"/>
      <c r="AA19614"/>
    </row>
    <row r="19615" spans="16:27" x14ac:dyDescent="0.3">
      <c r="P19615"/>
      <c r="AA19615"/>
    </row>
    <row r="19616" spans="16:27" x14ac:dyDescent="0.3">
      <c r="P19616"/>
      <c r="AA19616"/>
    </row>
    <row r="19617" spans="16:27" x14ac:dyDescent="0.3">
      <c r="P19617"/>
      <c r="AA19617"/>
    </row>
    <row r="19618" spans="16:27" x14ac:dyDescent="0.3">
      <c r="P19618"/>
      <c r="AA19618"/>
    </row>
    <row r="19619" spans="16:27" x14ac:dyDescent="0.3">
      <c r="P19619"/>
      <c r="AA19619"/>
    </row>
    <row r="19620" spans="16:27" x14ac:dyDescent="0.3">
      <c r="P19620"/>
      <c r="AA19620"/>
    </row>
    <row r="19621" spans="16:27" x14ac:dyDescent="0.3">
      <c r="P19621"/>
      <c r="AA19621"/>
    </row>
    <row r="19622" spans="16:27" x14ac:dyDescent="0.3">
      <c r="P19622"/>
      <c r="AA19622"/>
    </row>
    <row r="19623" spans="16:27" x14ac:dyDescent="0.3">
      <c r="P19623"/>
      <c r="AA19623"/>
    </row>
    <row r="19624" spans="16:27" x14ac:dyDescent="0.3">
      <c r="P19624"/>
      <c r="AA19624"/>
    </row>
    <row r="19625" spans="16:27" x14ac:dyDescent="0.3">
      <c r="P19625"/>
      <c r="AA19625"/>
    </row>
    <row r="19626" spans="16:27" x14ac:dyDescent="0.3">
      <c r="P19626"/>
      <c r="AA19626"/>
    </row>
    <row r="19627" spans="16:27" x14ac:dyDescent="0.3">
      <c r="P19627"/>
      <c r="AA19627"/>
    </row>
    <row r="19628" spans="16:27" x14ac:dyDescent="0.3">
      <c r="P19628"/>
      <c r="AA19628"/>
    </row>
    <row r="19629" spans="16:27" x14ac:dyDescent="0.3">
      <c r="P19629"/>
      <c r="AA19629"/>
    </row>
    <row r="19630" spans="16:27" x14ac:dyDescent="0.3">
      <c r="P19630"/>
      <c r="AA19630"/>
    </row>
    <row r="19631" spans="16:27" x14ac:dyDescent="0.3">
      <c r="P19631"/>
      <c r="AA19631"/>
    </row>
    <row r="19632" spans="16:27" x14ac:dyDescent="0.3">
      <c r="P19632"/>
      <c r="AA19632"/>
    </row>
    <row r="19633" spans="16:27" x14ac:dyDescent="0.3">
      <c r="P19633"/>
      <c r="AA19633"/>
    </row>
    <row r="19634" spans="16:27" x14ac:dyDescent="0.3">
      <c r="P19634"/>
      <c r="AA19634"/>
    </row>
    <row r="19635" spans="16:27" x14ac:dyDescent="0.3">
      <c r="P19635"/>
      <c r="AA19635"/>
    </row>
    <row r="19636" spans="16:27" x14ac:dyDescent="0.3">
      <c r="P19636"/>
      <c r="AA19636"/>
    </row>
    <row r="19637" spans="16:27" x14ac:dyDescent="0.3">
      <c r="P19637"/>
      <c r="AA19637"/>
    </row>
    <row r="19638" spans="16:27" x14ac:dyDescent="0.3">
      <c r="P19638"/>
      <c r="AA19638"/>
    </row>
    <row r="19639" spans="16:27" x14ac:dyDescent="0.3">
      <c r="P19639"/>
      <c r="AA19639"/>
    </row>
    <row r="19640" spans="16:27" x14ac:dyDescent="0.3">
      <c r="P19640"/>
      <c r="AA19640"/>
    </row>
    <row r="19641" spans="16:27" x14ac:dyDescent="0.3">
      <c r="P19641"/>
      <c r="AA19641"/>
    </row>
    <row r="19642" spans="16:27" x14ac:dyDescent="0.3">
      <c r="P19642"/>
      <c r="AA19642"/>
    </row>
    <row r="19643" spans="16:27" x14ac:dyDescent="0.3">
      <c r="P19643"/>
      <c r="AA19643"/>
    </row>
    <row r="19644" spans="16:27" x14ac:dyDescent="0.3">
      <c r="P19644"/>
      <c r="AA19644"/>
    </row>
    <row r="19645" spans="16:27" x14ac:dyDescent="0.3">
      <c r="P19645"/>
      <c r="AA19645"/>
    </row>
    <row r="19646" spans="16:27" x14ac:dyDescent="0.3">
      <c r="P19646"/>
      <c r="AA19646"/>
    </row>
    <row r="19647" spans="16:27" x14ac:dyDescent="0.3">
      <c r="P19647"/>
      <c r="AA19647"/>
    </row>
    <row r="19648" spans="16:27" x14ac:dyDescent="0.3">
      <c r="P19648"/>
      <c r="AA19648"/>
    </row>
    <row r="19649" spans="16:27" x14ac:dyDescent="0.3">
      <c r="P19649"/>
      <c r="AA19649"/>
    </row>
    <row r="19650" spans="16:27" x14ac:dyDescent="0.3">
      <c r="P19650"/>
      <c r="AA19650"/>
    </row>
    <row r="19651" spans="16:27" x14ac:dyDescent="0.3">
      <c r="P19651"/>
      <c r="AA19651"/>
    </row>
    <row r="19652" spans="16:27" x14ac:dyDescent="0.3">
      <c r="P19652"/>
      <c r="AA19652"/>
    </row>
    <row r="19653" spans="16:27" x14ac:dyDescent="0.3">
      <c r="P19653"/>
      <c r="AA19653"/>
    </row>
    <row r="19654" spans="16:27" x14ac:dyDescent="0.3">
      <c r="P19654"/>
      <c r="AA19654"/>
    </row>
    <row r="19655" spans="16:27" x14ac:dyDescent="0.3">
      <c r="P19655"/>
      <c r="AA19655"/>
    </row>
    <row r="19656" spans="16:27" x14ac:dyDescent="0.3">
      <c r="P19656"/>
      <c r="AA19656"/>
    </row>
    <row r="19657" spans="16:27" x14ac:dyDescent="0.3">
      <c r="P19657"/>
      <c r="AA19657"/>
    </row>
    <row r="19658" spans="16:27" x14ac:dyDescent="0.3">
      <c r="P19658"/>
      <c r="AA19658"/>
    </row>
    <row r="19659" spans="16:27" x14ac:dyDescent="0.3">
      <c r="P19659"/>
      <c r="AA19659"/>
    </row>
    <row r="19660" spans="16:27" x14ac:dyDescent="0.3">
      <c r="P19660"/>
      <c r="AA19660"/>
    </row>
    <row r="19661" spans="16:27" x14ac:dyDescent="0.3">
      <c r="P19661"/>
      <c r="AA19661"/>
    </row>
    <row r="19662" spans="16:27" x14ac:dyDescent="0.3">
      <c r="P19662"/>
      <c r="AA19662"/>
    </row>
    <row r="19663" spans="16:27" x14ac:dyDescent="0.3">
      <c r="P19663"/>
      <c r="AA19663"/>
    </row>
    <row r="19664" spans="16:27" x14ac:dyDescent="0.3">
      <c r="P19664"/>
      <c r="AA19664"/>
    </row>
    <row r="19665" spans="16:27" x14ac:dyDescent="0.3">
      <c r="P19665"/>
      <c r="AA19665"/>
    </row>
    <row r="19666" spans="16:27" x14ac:dyDescent="0.3">
      <c r="P19666"/>
      <c r="AA19666"/>
    </row>
    <row r="19667" spans="16:27" x14ac:dyDescent="0.3">
      <c r="P19667"/>
      <c r="AA19667"/>
    </row>
    <row r="19668" spans="16:27" x14ac:dyDescent="0.3">
      <c r="P19668"/>
      <c r="AA19668"/>
    </row>
    <row r="19669" spans="16:27" x14ac:dyDescent="0.3">
      <c r="P19669"/>
      <c r="AA19669"/>
    </row>
    <row r="19670" spans="16:27" x14ac:dyDescent="0.3">
      <c r="P19670"/>
      <c r="AA19670"/>
    </row>
    <row r="19671" spans="16:27" x14ac:dyDescent="0.3">
      <c r="P19671"/>
      <c r="AA19671"/>
    </row>
    <row r="19672" spans="16:27" x14ac:dyDescent="0.3">
      <c r="P19672"/>
      <c r="AA19672"/>
    </row>
    <row r="19673" spans="16:27" x14ac:dyDescent="0.3">
      <c r="P19673"/>
      <c r="AA19673"/>
    </row>
    <row r="19674" spans="16:27" x14ac:dyDescent="0.3">
      <c r="P19674"/>
      <c r="AA19674"/>
    </row>
    <row r="19675" spans="16:27" x14ac:dyDescent="0.3">
      <c r="P19675"/>
      <c r="AA19675"/>
    </row>
    <row r="19676" spans="16:27" x14ac:dyDescent="0.3">
      <c r="P19676"/>
      <c r="AA19676"/>
    </row>
    <row r="19677" spans="16:27" x14ac:dyDescent="0.3">
      <c r="P19677"/>
      <c r="AA19677"/>
    </row>
    <row r="19678" spans="16:27" x14ac:dyDescent="0.3">
      <c r="P19678"/>
      <c r="AA19678"/>
    </row>
    <row r="19679" spans="16:27" x14ac:dyDescent="0.3">
      <c r="P19679"/>
      <c r="AA19679"/>
    </row>
    <row r="19680" spans="16:27" x14ac:dyDescent="0.3">
      <c r="P19680"/>
      <c r="AA19680"/>
    </row>
    <row r="19681" spans="16:27" x14ac:dyDescent="0.3">
      <c r="P19681"/>
      <c r="AA19681"/>
    </row>
    <row r="19682" spans="16:27" x14ac:dyDescent="0.3">
      <c r="P19682"/>
      <c r="AA19682"/>
    </row>
    <row r="19683" spans="16:27" x14ac:dyDescent="0.3">
      <c r="P19683"/>
      <c r="AA19683"/>
    </row>
    <row r="19684" spans="16:27" x14ac:dyDescent="0.3">
      <c r="P19684"/>
      <c r="AA19684"/>
    </row>
    <row r="19685" spans="16:27" x14ac:dyDescent="0.3">
      <c r="P19685"/>
      <c r="AA19685"/>
    </row>
    <row r="19686" spans="16:27" x14ac:dyDescent="0.3">
      <c r="P19686"/>
      <c r="AA19686"/>
    </row>
    <row r="19687" spans="16:27" x14ac:dyDescent="0.3">
      <c r="P19687"/>
      <c r="AA19687"/>
    </row>
    <row r="19688" spans="16:27" x14ac:dyDescent="0.3">
      <c r="P19688"/>
      <c r="AA19688"/>
    </row>
    <row r="19689" spans="16:27" x14ac:dyDescent="0.3">
      <c r="P19689"/>
      <c r="AA19689"/>
    </row>
    <row r="19690" spans="16:27" x14ac:dyDescent="0.3">
      <c r="P19690"/>
      <c r="AA19690"/>
    </row>
    <row r="19691" spans="16:27" x14ac:dyDescent="0.3">
      <c r="P19691"/>
      <c r="AA19691"/>
    </row>
    <row r="19692" spans="16:27" x14ac:dyDescent="0.3">
      <c r="P19692"/>
      <c r="AA19692"/>
    </row>
    <row r="19693" spans="16:27" x14ac:dyDescent="0.3">
      <c r="P19693"/>
      <c r="AA19693"/>
    </row>
    <row r="19694" spans="16:27" x14ac:dyDescent="0.3">
      <c r="P19694"/>
      <c r="AA19694"/>
    </row>
    <row r="19695" spans="16:27" x14ac:dyDescent="0.3">
      <c r="P19695"/>
      <c r="AA19695"/>
    </row>
    <row r="19696" spans="16:27" x14ac:dyDescent="0.3">
      <c r="P19696"/>
      <c r="AA19696"/>
    </row>
    <row r="19697" spans="16:27" x14ac:dyDescent="0.3">
      <c r="P19697"/>
      <c r="AA19697"/>
    </row>
    <row r="19698" spans="16:27" x14ac:dyDescent="0.3">
      <c r="P19698"/>
      <c r="AA19698"/>
    </row>
    <row r="19699" spans="16:27" x14ac:dyDescent="0.3">
      <c r="P19699"/>
      <c r="AA19699"/>
    </row>
    <row r="19700" spans="16:27" x14ac:dyDescent="0.3">
      <c r="P19700"/>
      <c r="AA19700"/>
    </row>
    <row r="19701" spans="16:27" x14ac:dyDescent="0.3">
      <c r="P19701"/>
      <c r="AA19701"/>
    </row>
    <row r="19702" spans="16:27" x14ac:dyDescent="0.3">
      <c r="P19702"/>
      <c r="AA19702"/>
    </row>
    <row r="19703" spans="16:27" x14ac:dyDescent="0.3">
      <c r="P19703"/>
      <c r="AA19703"/>
    </row>
    <row r="19704" spans="16:27" x14ac:dyDescent="0.3">
      <c r="P19704"/>
      <c r="AA19704"/>
    </row>
    <row r="19705" spans="16:27" x14ac:dyDescent="0.3">
      <c r="P19705"/>
      <c r="AA19705"/>
    </row>
    <row r="19706" spans="16:27" x14ac:dyDescent="0.3">
      <c r="P19706"/>
      <c r="AA19706"/>
    </row>
    <row r="19707" spans="16:27" x14ac:dyDescent="0.3">
      <c r="P19707"/>
      <c r="AA19707"/>
    </row>
    <row r="19708" spans="16:27" x14ac:dyDescent="0.3">
      <c r="P19708"/>
      <c r="AA19708"/>
    </row>
    <row r="19709" spans="16:27" x14ac:dyDescent="0.3">
      <c r="P19709"/>
      <c r="AA19709"/>
    </row>
    <row r="19710" spans="16:27" x14ac:dyDescent="0.3">
      <c r="P19710"/>
      <c r="AA19710"/>
    </row>
    <row r="19711" spans="16:27" x14ac:dyDescent="0.3">
      <c r="P19711"/>
      <c r="AA19711"/>
    </row>
    <row r="19712" spans="16:27" x14ac:dyDescent="0.3">
      <c r="P19712"/>
      <c r="AA19712"/>
    </row>
    <row r="19713" spans="16:27" x14ac:dyDescent="0.3">
      <c r="P19713"/>
      <c r="AA19713"/>
    </row>
    <row r="19714" spans="16:27" x14ac:dyDescent="0.3">
      <c r="P19714"/>
      <c r="AA19714"/>
    </row>
    <row r="19715" spans="16:27" x14ac:dyDescent="0.3">
      <c r="P19715"/>
      <c r="AA19715"/>
    </row>
    <row r="19716" spans="16:27" x14ac:dyDescent="0.3">
      <c r="P19716"/>
      <c r="AA19716"/>
    </row>
    <row r="19717" spans="16:27" x14ac:dyDescent="0.3">
      <c r="P19717"/>
      <c r="AA19717"/>
    </row>
    <row r="19718" spans="16:27" x14ac:dyDescent="0.3">
      <c r="P19718"/>
      <c r="AA19718"/>
    </row>
    <row r="19719" spans="16:27" x14ac:dyDescent="0.3">
      <c r="P19719"/>
      <c r="AA19719"/>
    </row>
    <row r="19720" spans="16:27" x14ac:dyDescent="0.3">
      <c r="P19720"/>
      <c r="AA19720"/>
    </row>
    <row r="19721" spans="16:27" x14ac:dyDescent="0.3">
      <c r="P19721"/>
      <c r="AA19721"/>
    </row>
    <row r="19722" spans="16:27" x14ac:dyDescent="0.3">
      <c r="P19722"/>
      <c r="AA19722"/>
    </row>
    <row r="19723" spans="16:27" x14ac:dyDescent="0.3">
      <c r="P19723"/>
      <c r="AA19723"/>
    </row>
    <row r="19724" spans="16:27" x14ac:dyDescent="0.3">
      <c r="P19724"/>
      <c r="AA19724"/>
    </row>
    <row r="19725" spans="16:27" x14ac:dyDescent="0.3">
      <c r="P19725"/>
      <c r="AA19725"/>
    </row>
    <row r="19726" spans="16:27" x14ac:dyDescent="0.3">
      <c r="P19726"/>
      <c r="AA19726"/>
    </row>
    <row r="19727" spans="16:27" x14ac:dyDescent="0.3">
      <c r="P19727"/>
      <c r="AA19727"/>
    </row>
    <row r="19728" spans="16:27" x14ac:dyDescent="0.3">
      <c r="P19728"/>
      <c r="AA19728"/>
    </row>
    <row r="19729" spans="16:27" x14ac:dyDescent="0.3">
      <c r="P19729"/>
      <c r="AA19729"/>
    </row>
    <row r="19730" spans="16:27" x14ac:dyDescent="0.3">
      <c r="P19730"/>
      <c r="AA19730"/>
    </row>
    <row r="19731" spans="16:27" x14ac:dyDescent="0.3">
      <c r="P19731"/>
      <c r="AA19731"/>
    </row>
    <row r="19732" spans="16:27" x14ac:dyDescent="0.3">
      <c r="P19732"/>
      <c r="AA19732"/>
    </row>
    <row r="19733" spans="16:27" x14ac:dyDescent="0.3">
      <c r="P19733"/>
      <c r="AA19733"/>
    </row>
    <row r="19734" spans="16:27" x14ac:dyDescent="0.3">
      <c r="P19734"/>
      <c r="AA19734"/>
    </row>
    <row r="19735" spans="16:27" x14ac:dyDescent="0.3">
      <c r="P19735"/>
      <c r="AA19735"/>
    </row>
    <row r="19736" spans="16:27" x14ac:dyDescent="0.3">
      <c r="P19736"/>
      <c r="AA19736"/>
    </row>
    <row r="19737" spans="16:27" x14ac:dyDescent="0.3">
      <c r="P19737"/>
      <c r="AA19737"/>
    </row>
    <row r="19738" spans="16:27" x14ac:dyDescent="0.3">
      <c r="P19738"/>
      <c r="AA19738"/>
    </row>
    <row r="19739" spans="16:27" x14ac:dyDescent="0.3">
      <c r="P19739"/>
      <c r="AA19739"/>
    </row>
    <row r="19740" spans="16:27" x14ac:dyDescent="0.3">
      <c r="P19740"/>
      <c r="AA19740"/>
    </row>
    <row r="19741" spans="16:27" x14ac:dyDescent="0.3">
      <c r="P19741"/>
      <c r="AA19741"/>
    </row>
    <row r="19742" spans="16:27" x14ac:dyDescent="0.3">
      <c r="P19742"/>
      <c r="AA19742"/>
    </row>
    <row r="19743" spans="16:27" x14ac:dyDescent="0.3">
      <c r="P19743"/>
      <c r="AA19743"/>
    </row>
    <row r="19744" spans="16:27" x14ac:dyDescent="0.3">
      <c r="P19744"/>
      <c r="AA19744"/>
    </row>
    <row r="19745" spans="16:27" x14ac:dyDescent="0.3">
      <c r="P19745"/>
      <c r="AA19745"/>
    </row>
    <row r="19746" spans="16:27" x14ac:dyDescent="0.3">
      <c r="P19746"/>
      <c r="AA19746"/>
    </row>
    <row r="19747" spans="16:27" x14ac:dyDescent="0.3">
      <c r="P19747"/>
      <c r="AA19747"/>
    </row>
    <row r="19748" spans="16:27" x14ac:dyDescent="0.3">
      <c r="P19748"/>
      <c r="AA19748"/>
    </row>
    <row r="19749" spans="16:27" x14ac:dyDescent="0.3">
      <c r="P19749"/>
      <c r="AA19749"/>
    </row>
    <row r="19750" spans="16:27" x14ac:dyDescent="0.3">
      <c r="P19750"/>
      <c r="AA19750"/>
    </row>
    <row r="19751" spans="16:27" x14ac:dyDescent="0.3">
      <c r="P19751"/>
      <c r="AA19751"/>
    </row>
    <row r="19752" spans="16:27" x14ac:dyDescent="0.3">
      <c r="P19752"/>
      <c r="AA19752"/>
    </row>
    <row r="19753" spans="16:27" x14ac:dyDescent="0.3">
      <c r="P19753"/>
      <c r="AA19753"/>
    </row>
    <row r="19754" spans="16:27" x14ac:dyDescent="0.3">
      <c r="P19754"/>
      <c r="AA19754"/>
    </row>
    <row r="19755" spans="16:27" x14ac:dyDescent="0.3">
      <c r="P19755"/>
      <c r="AA19755"/>
    </row>
    <row r="19756" spans="16:27" x14ac:dyDescent="0.3">
      <c r="P19756"/>
      <c r="AA19756"/>
    </row>
    <row r="19757" spans="16:27" x14ac:dyDescent="0.3">
      <c r="P19757"/>
      <c r="AA19757"/>
    </row>
    <row r="19758" spans="16:27" x14ac:dyDescent="0.3">
      <c r="P19758"/>
      <c r="AA19758"/>
    </row>
    <row r="19759" spans="16:27" x14ac:dyDescent="0.3">
      <c r="P19759"/>
      <c r="AA19759"/>
    </row>
    <row r="19760" spans="16:27" x14ac:dyDescent="0.3">
      <c r="P19760"/>
      <c r="AA19760"/>
    </row>
    <row r="19761" spans="16:27" x14ac:dyDescent="0.3">
      <c r="P19761"/>
      <c r="AA19761"/>
    </row>
    <row r="19762" spans="16:27" x14ac:dyDescent="0.3">
      <c r="P19762"/>
      <c r="AA19762"/>
    </row>
    <row r="19763" spans="16:27" x14ac:dyDescent="0.3">
      <c r="P19763"/>
      <c r="AA19763"/>
    </row>
    <row r="19764" spans="16:27" x14ac:dyDescent="0.3">
      <c r="P19764"/>
      <c r="AA19764"/>
    </row>
    <row r="19765" spans="16:27" x14ac:dyDescent="0.3">
      <c r="P19765"/>
      <c r="AA19765"/>
    </row>
    <row r="19766" spans="16:27" x14ac:dyDescent="0.3">
      <c r="P19766"/>
      <c r="AA19766"/>
    </row>
    <row r="19767" spans="16:27" x14ac:dyDescent="0.3">
      <c r="P19767"/>
      <c r="AA19767"/>
    </row>
    <row r="19768" spans="16:27" x14ac:dyDescent="0.3">
      <c r="P19768"/>
      <c r="AA19768"/>
    </row>
    <row r="19769" spans="16:27" x14ac:dyDescent="0.3">
      <c r="P19769"/>
      <c r="AA19769"/>
    </row>
    <row r="19770" spans="16:27" x14ac:dyDescent="0.3">
      <c r="P19770"/>
      <c r="AA19770"/>
    </row>
    <row r="19771" spans="16:27" x14ac:dyDescent="0.3">
      <c r="P19771"/>
      <c r="AA19771"/>
    </row>
    <row r="19772" spans="16:27" x14ac:dyDescent="0.3">
      <c r="P19772"/>
      <c r="AA19772"/>
    </row>
    <row r="19773" spans="16:27" x14ac:dyDescent="0.3">
      <c r="P19773"/>
      <c r="AA19773"/>
    </row>
    <row r="19774" spans="16:27" x14ac:dyDescent="0.3">
      <c r="P19774"/>
      <c r="AA19774"/>
    </row>
    <row r="19775" spans="16:27" x14ac:dyDescent="0.3">
      <c r="P19775"/>
      <c r="AA19775"/>
    </row>
    <row r="19776" spans="16:27" x14ac:dyDescent="0.3">
      <c r="P19776"/>
      <c r="AA19776"/>
    </row>
    <row r="19777" spans="16:27" x14ac:dyDescent="0.3">
      <c r="P19777"/>
      <c r="AA19777"/>
    </row>
    <row r="19778" spans="16:27" x14ac:dyDescent="0.3">
      <c r="P19778"/>
      <c r="AA19778"/>
    </row>
    <row r="19779" spans="16:27" x14ac:dyDescent="0.3">
      <c r="P19779"/>
      <c r="AA19779"/>
    </row>
    <row r="19780" spans="16:27" x14ac:dyDescent="0.3">
      <c r="P19780"/>
      <c r="AA19780"/>
    </row>
    <row r="19781" spans="16:27" x14ac:dyDescent="0.3">
      <c r="P19781"/>
      <c r="AA19781"/>
    </row>
    <row r="19782" spans="16:27" x14ac:dyDescent="0.3">
      <c r="P19782"/>
      <c r="AA19782"/>
    </row>
    <row r="19783" spans="16:27" x14ac:dyDescent="0.3">
      <c r="P19783"/>
      <c r="AA19783"/>
    </row>
    <row r="19784" spans="16:27" x14ac:dyDescent="0.3">
      <c r="P19784"/>
      <c r="AA19784"/>
    </row>
    <row r="19785" spans="16:27" x14ac:dyDescent="0.3">
      <c r="P19785"/>
      <c r="AA19785"/>
    </row>
    <row r="19786" spans="16:27" x14ac:dyDescent="0.3">
      <c r="P19786"/>
      <c r="AA19786"/>
    </row>
    <row r="19787" spans="16:27" x14ac:dyDescent="0.3">
      <c r="P19787"/>
      <c r="AA19787"/>
    </row>
    <row r="19788" spans="16:27" x14ac:dyDescent="0.3">
      <c r="P19788"/>
      <c r="AA19788"/>
    </row>
    <row r="19789" spans="16:27" x14ac:dyDescent="0.3">
      <c r="P19789"/>
      <c r="AA19789"/>
    </row>
    <row r="19790" spans="16:27" x14ac:dyDescent="0.3">
      <c r="P19790"/>
      <c r="AA19790"/>
    </row>
    <row r="19791" spans="16:27" x14ac:dyDescent="0.3">
      <c r="P19791"/>
      <c r="AA19791"/>
    </row>
    <row r="19792" spans="16:27" x14ac:dyDescent="0.3">
      <c r="P19792"/>
      <c r="AA19792"/>
    </row>
    <row r="19793" spans="16:27" x14ac:dyDescent="0.3">
      <c r="P19793"/>
      <c r="AA19793"/>
    </row>
    <row r="19794" spans="16:27" x14ac:dyDescent="0.3">
      <c r="P19794"/>
      <c r="AA19794"/>
    </row>
    <row r="19795" spans="16:27" x14ac:dyDescent="0.3">
      <c r="P19795"/>
      <c r="AA19795"/>
    </row>
    <row r="19796" spans="16:27" x14ac:dyDescent="0.3">
      <c r="P19796"/>
      <c r="AA19796"/>
    </row>
    <row r="19797" spans="16:27" x14ac:dyDescent="0.3">
      <c r="P19797"/>
      <c r="AA19797"/>
    </row>
    <row r="19798" spans="16:27" x14ac:dyDescent="0.3">
      <c r="P19798"/>
      <c r="AA19798"/>
    </row>
    <row r="19799" spans="16:27" x14ac:dyDescent="0.3">
      <c r="P19799"/>
      <c r="AA19799"/>
    </row>
    <row r="19800" spans="16:27" x14ac:dyDescent="0.3">
      <c r="P19800"/>
      <c r="AA19800"/>
    </row>
    <row r="19801" spans="16:27" x14ac:dyDescent="0.3">
      <c r="P19801"/>
      <c r="AA19801"/>
    </row>
    <row r="19802" spans="16:27" x14ac:dyDescent="0.3">
      <c r="P19802"/>
      <c r="AA19802"/>
    </row>
    <row r="19803" spans="16:27" x14ac:dyDescent="0.3">
      <c r="P19803"/>
      <c r="AA19803"/>
    </row>
    <row r="19804" spans="16:27" x14ac:dyDescent="0.3">
      <c r="P19804"/>
      <c r="AA19804"/>
    </row>
    <row r="19805" spans="16:27" x14ac:dyDescent="0.3">
      <c r="P19805"/>
      <c r="AA19805"/>
    </row>
    <row r="19806" spans="16:27" x14ac:dyDescent="0.3">
      <c r="P19806"/>
      <c r="AA19806"/>
    </row>
    <row r="19807" spans="16:27" x14ac:dyDescent="0.3">
      <c r="P19807"/>
      <c r="AA19807"/>
    </row>
    <row r="19808" spans="16:27" x14ac:dyDescent="0.3">
      <c r="P19808"/>
      <c r="AA19808"/>
    </row>
    <row r="19809" spans="16:27" x14ac:dyDescent="0.3">
      <c r="P19809"/>
      <c r="AA19809"/>
    </row>
    <row r="19810" spans="16:27" x14ac:dyDescent="0.3">
      <c r="P19810"/>
      <c r="AA19810"/>
    </row>
    <row r="19811" spans="16:27" x14ac:dyDescent="0.3">
      <c r="P19811"/>
      <c r="AA19811"/>
    </row>
    <row r="19812" spans="16:27" x14ac:dyDescent="0.3">
      <c r="P19812"/>
      <c r="AA19812"/>
    </row>
    <row r="19813" spans="16:27" x14ac:dyDescent="0.3">
      <c r="P19813"/>
      <c r="AA19813"/>
    </row>
    <row r="19814" spans="16:27" x14ac:dyDescent="0.3">
      <c r="P19814"/>
      <c r="AA19814"/>
    </row>
    <row r="19815" spans="16:27" x14ac:dyDescent="0.3">
      <c r="P19815"/>
      <c r="AA19815"/>
    </row>
    <row r="19816" spans="16:27" x14ac:dyDescent="0.3">
      <c r="P19816"/>
      <c r="AA19816"/>
    </row>
    <row r="19817" spans="16:27" x14ac:dyDescent="0.3">
      <c r="P19817"/>
      <c r="AA19817"/>
    </row>
    <row r="19818" spans="16:27" x14ac:dyDescent="0.3">
      <c r="P19818"/>
      <c r="AA19818"/>
    </row>
    <row r="19819" spans="16:27" x14ac:dyDescent="0.3">
      <c r="P19819"/>
      <c r="AA19819"/>
    </row>
    <row r="19820" spans="16:27" x14ac:dyDescent="0.3">
      <c r="P19820"/>
      <c r="AA19820"/>
    </row>
    <row r="19821" spans="16:27" x14ac:dyDescent="0.3">
      <c r="P19821"/>
      <c r="AA19821"/>
    </row>
    <row r="19822" spans="16:27" x14ac:dyDescent="0.3">
      <c r="P19822"/>
      <c r="AA19822"/>
    </row>
    <row r="19823" spans="16:27" x14ac:dyDescent="0.3">
      <c r="P19823"/>
      <c r="AA19823"/>
    </row>
    <row r="19824" spans="16:27" x14ac:dyDescent="0.3">
      <c r="P19824"/>
      <c r="AA19824"/>
    </row>
    <row r="19825" spans="16:27" x14ac:dyDescent="0.3">
      <c r="P19825"/>
      <c r="AA19825"/>
    </row>
    <row r="19826" spans="16:27" x14ac:dyDescent="0.3">
      <c r="P19826"/>
      <c r="AA19826"/>
    </row>
    <row r="19827" spans="16:27" x14ac:dyDescent="0.3">
      <c r="P19827"/>
      <c r="AA19827"/>
    </row>
    <row r="19828" spans="16:27" x14ac:dyDescent="0.3">
      <c r="P19828"/>
      <c r="AA19828"/>
    </row>
    <row r="19829" spans="16:27" x14ac:dyDescent="0.3">
      <c r="P19829"/>
      <c r="AA19829"/>
    </row>
    <row r="19830" spans="16:27" x14ac:dyDescent="0.3">
      <c r="P19830"/>
      <c r="AA19830"/>
    </row>
    <row r="19831" spans="16:27" x14ac:dyDescent="0.3">
      <c r="P19831"/>
      <c r="AA19831"/>
    </row>
    <row r="19832" spans="16:27" x14ac:dyDescent="0.3">
      <c r="P19832"/>
      <c r="AA19832"/>
    </row>
    <row r="19833" spans="16:27" x14ac:dyDescent="0.3">
      <c r="P19833"/>
      <c r="AA19833"/>
    </row>
    <row r="19834" spans="16:27" x14ac:dyDescent="0.3">
      <c r="P19834"/>
      <c r="AA19834"/>
    </row>
    <row r="19835" spans="16:27" x14ac:dyDescent="0.3">
      <c r="P19835"/>
      <c r="AA19835"/>
    </row>
    <row r="19836" spans="16:27" x14ac:dyDescent="0.3">
      <c r="P19836"/>
      <c r="AA19836"/>
    </row>
    <row r="19837" spans="16:27" x14ac:dyDescent="0.3">
      <c r="P19837"/>
      <c r="AA19837"/>
    </row>
    <row r="19838" spans="16:27" x14ac:dyDescent="0.3">
      <c r="P19838"/>
      <c r="AA19838"/>
    </row>
    <row r="19839" spans="16:27" x14ac:dyDescent="0.3">
      <c r="P19839"/>
      <c r="AA19839"/>
    </row>
    <row r="19840" spans="16:27" x14ac:dyDescent="0.3">
      <c r="P19840"/>
      <c r="AA19840"/>
    </row>
    <row r="19841" spans="16:27" x14ac:dyDescent="0.3">
      <c r="P19841"/>
      <c r="AA19841"/>
    </row>
    <row r="19842" spans="16:27" x14ac:dyDescent="0.3">
      <c r="P19842"/>
      <c r="AA19842"/>
    </row>
    <row r="19843" spans="16:27" x14ac:dyDescent="0.3">
      <c r="P19843"/>
      <c r="AA19843"/>
    </row>
    <row r="19844" spans="16:27" x14ac:dyDescent="0.3">
      <c r="P19844"/>
      <c r="AA19844"/>
    </row>
    <row r="19845" spans="16:27" x14ac:dyDescent="0.3">
      <c r="P19845"/>
      <c r="AA19845"/>
    </row>
    <row r="19846" spans="16:27" x14ac:dyDescent="0.3">
      <c r="P19846"/>
      <c r="AA19846"/>
    </row>
    <row r="19847" spans="16:27" x14ac:dyDescent="0.3">
      <c r="P19847"/>
      <c r="AA19847"/>
    </row>
    <row r="19848" spans="16:27" x14ac:dyDescent="0.3">
      <c r="P19848"/>
      <c r="AA19848"/>
    </row>
    <row r="19849" spans="16:27" x14ac:dyDescent="0.3">
      <c r="P19849"/>
      <c r="AA19849"/>
    </row>
    <row r="19850" spans="16:27" x14ac:dyDescent="0.3">
      <c r="P19850"/>
      <c r="AA19850"/>
    </row>
    <row r="19851" spans="16:27" x14ac:dyDescent="0.3">
      <c r="P19851"/>
      <c r="AA19851"/>
    </row>
    <row r="19852" spans="16:27" x14ac:dyDescent="0.3">
      <c r="P19852"/>
      <c r="AA19852"/>
    </row>
    <row r="19853" spans="16:27" x14ac:dyDescent="0.3">
      <c r="P19853"/>
      <c r="AA19853"/>
    </row>
    <row r="19854" spans="16:27" x14ac:dyDescent="0.3">
      <c r="P19854"/>
      <c r="AA19854"/>
    </row>
    <row r="19855" spans="16:27" x14ac:dyDescent="0.3">
      <c r="P19855"/>
      <c r="AA19855"/>
    </row>
    <row r="19856" spans="16:27" x14ac:dyDescent="0.3">
      <c r="P19856"/>
      <c r="AA19856"/>
    </row>
    <row r="19857" spans="16:27" x14ac:dyDescent="0.3">
      <c r="P19857"/>
      <c r="AA19857"/>
    </row>
    <row r="19858" spans="16:27" x14ac:dyDescent="0.3">
      <c r="P19858"/>
      <c r="AA19858"/>
    </row>
    <row r="19859" spans="16:27" x14ac:dyDescent="0.3">
      <c r="P19859"/>
      <c r="AA19859"/>
    </row>
    <row r="19860" spans="16:27" x14ac:dyDescent="0.3">
      <c r="P19860"/>
      <c r="AA19860"/>
    </row>
    <row r="19861" spans="16:27" x14ac:dyDescent="0.3">
      <c r="P19861"/>
      <c r="AA19861"/>
    </row>
    <row r="19862" spans="16:27" x14ac:dyDescent="0.3">
      <c r="P19862"/>
      <c r="AA19862"/>
    </row>
    <row r="19863" spans="16:27" x14ac:dyDescent="0.3">
      <c r="P19863"/>
      <c r="AA19863"/>
    </row>
    <row r="19864" spans="16:27" x14ac:dyDescent="0.3">
      <c r="P19864"/>
      <c r="AA19864"/>
    </row>
    <row r="19865" spans="16:27" x14ac:dyDescent="0.3">
      <c r="P19865"/>
      <c r="AA19865"/>
    </row>
    <row r="19866" spans="16:27" x14ac:dyDescent="0.3">
      <c r="P19866"/>
      <c r="AA19866"/>
    </row>
    <row r="19867" spans="16:27" x14ac:dyDescent="0.3">
      <c r="P19867"/>
      <c r="AA19867"/>
    </row>
    <row r="19868" spans="16:27" x14ac:dyDescent="0.3">
      <c r="P19868"/>
      <c r="AA19868"/>
    </row>
    <row r="19869" spans="16:27" x14ac:dyDescent="0.3">
      <c r="P19869"/>
      <c r="AA19869"/>
    </row>
    <row r="19870" spans="16:27" x14ac:dyDescent="0.3">
      <c r="P19870"/>
      <c r="AA19870"/>
    </row>
    <row r="19871" spans="16:27" x14ac:dyDescent="0.3">
      <c r="P19871"/>
      <c r="AA19871"/>
    </row>
    <row r="19872" spans="16:27" x14ac:dyDescent="0.3">
      <c r="P19872"/>
      <c r="AA19872"/>
    </row>
    <row r="19873" spans="16:27" x14ac:dyDescent="0.3">
      <c r="P19873"/>
      <c r="AA19873"/>
    </row>
    <row r="19874" spans="16:27" x14ac:dyDescent="0.3">
      <c r="P19874"/>
      <c r="AA19874"/>
    </row>
    <row r="19875" spans="16:27" x14ac:dyDescent="0.3">
      <c r="P19875"/>
      <c r="AA19875"/>
    </row>
    <row r="19876" spans="16:27" x14ac:dyDescent="0.3">
      <c r="P19876"/>
      <c r="AA19876"/>
    </row>
    <row r="19877" spans="16:27" x14ac:dyDescent="0.3">
      <c r="P19877"/>
      <c r="AA19877"/>
    </row>
    <row r="19878" spans="16:27" x14ac:dyDescent="0.3">
      <c r="P19878"/>
      <c r="AA19878"/>
    </row>
    <row r="19879" spans="16:27" x14ac:dyDescent="0.3">
      <c r="P19879"/>
      <c r="AA19879"/>
    </row>
    <row r="19880" spans="16:27" x14ac:dyDescent="0.3">
      <c r="P19880"/>
      <c r="AA19880"/>
    </row>
    <row r="19881" spans="16:27" x14ac:dyDescent="0.3">
      <c r="P19881"/>
      <c r="AA19881"/>
    </row>
    <row r="19882" spans="16:27" x14ac:dyDescent="0.3">
      <c r="P19882"/>
      <c r="AA19882"/>
    </row>
    <row r="19883" spans="16:27" x14ac:dyDescent="0.3">
      <c r="P19883"/>
      <c r="AA19883"/>
    </row>
    <row r="19884" spans="16:27" x14ac:dyDescent="0.3">
      <c r="P19884"/>
      <c r="AA19884"/>
    </row>
    <row r="19885" spans="16:27" x14ac:dyDescent="0.3">
      <c r="P19885"/>
      <c r="AA19885"/>
    </row>
    <row r="19886" spans="16:27" x14ac:dyDescent="0.3">
      <c r="P19886"/>
      <c r="AA19886"/>
    </row>
    <row r="19887" spans="16:27" x14ac:dyDescent="0.3">
      <c r="P19887"/>
      <c r="AA19887"/>
    </row>
    <row r="19888" spans="16:27" x14ac:dyDescent="0.3">
      <c r="P19888"/>
      <c r="AA19888"/>
    </row>
    <row r="19889" spans="16:27" x14ac:dyDescent="0.3">
      <c r="P19889"/>
      <c r="AA19889"/>
    </row>
    <row r="19890" spans="16:27" x14ac:dyDescent="0.3">
      <c r="P19890"/>
      <c r="AA19890"/>
    </row>
    <row r="19891" spans="16:27" x14ac:dyDescent="0.3">
      <c r="P19891"/>
      <c r="AA19891"/>
    </row>
    <row r="19892" spans="16:27" x14ac:dyDescent="0.3">
      <c r="P19892"/>
      <c r="AA19892"/>
    </row>
    <row r="19893" spans="16:27" x14ac:dyDescent="0.3">
      <c r="P19893"/>
      <c r="AA19893"/>
    </row>
    <row r="19894" spans="16:27" x14ac:dyDescent="0.3">
      <c r="P19894"/>
      <c r="AA19894"/>
    </row>
    <row r="19895" spans="16:27" x14ac:dyDescent="0.3">
      <c r="P19895"/>
      <c r="AA19895"/>
    </row>
    <row r="19896" spans="16:27" x14ac:dyDescent="0.3">
      <c r="P19896"/>
      <c r="AA19896"/>
    </row>
    <row r="19897" spans="16:27" x14ac:dyDescent="0.3">
      <c r="P19897"/>
      <c r="AA19897"/>
    </row>
    <row r="19898" spans="16:27" x14ac:dyDescent="0.3">
      <c r="P19898"/>
      <c r="AA19898"/>
    </row>
    <row r="19899" spans="16:27" x14ac:dyDescent="0.3">
      <c r="P19899"/>
      <c r="AA19899"/>
    </row>
    <row r="19900" spans="16:27" x14ac:dyDescent="0.3">
      <c r="P19900"/>
      <c r="AA19900"/>
    </row>
    <row r="19901" spans="16:27" x14ac:dyDescent="0.3">
      <c r="P19901"/>
      <c r="AA19901"/>
    </row>
    <row r="19902" spans="16:27" x14ac:dyDescent="0.3">
      <c r="P19902"/>
      <c r="AA19902"/>
    </row>
    <row r="19903" spans="16:27" x14ac:dyDescent="0.3">
      <c r="P19903"/>
      <c r="AA19903"/>
    </row>
    <row r="19904" spans="16:27" x14ac:dyDescent="0.3">
      <c r="P19904"/>
      <c r="AA19904"/>
    </row>
    <row r="19905" spans="16:27" x14ac:dyDescent="0.3">
      <c r="P19905"/>
      <c r="AA19905"/>
    </row>
    <row r="19906" spans="16:27" x14ac:dyDescent="0.3">
      <c r="P19906"/>
      <c r="AA19906"/>
    </row>
    <row r="19907" spans="16:27" x14ac:dyDescent="0.3">
      <c r="P19907"/>
      <c r="AA19907"/>
    </row>
    <row r="19908" spans="16:27" x14ac:dyDescent="0.3">
      <c r="P19908"/>
      <c r="AA19908"/>
    </row>
    <row r="19909" spans="16:27" x14ac:dyDescent="0.3">
      <c r="P19909"/>
      <c r="AA19909"/>
    </row>
    <row r="19910" spans="16:27" x14ac:dyDescent="0.3">
      <c r="P19910"/>
      <c r="AA19910"/>
    </row>
    <row r="19911" spans="16:27" x14ac:dyDescent="0.3">
      <c r="P19911"/>
      <c r="AA19911"/>
    </row>
    <row r="19912" spans="16:27" x14ac:dyDescent="0.3">
      <c r="P19912"/>
      <c r="AA19912"/>
    </row>
    <row r="19913" spans="16:27" x14ac:dyDescent="0.3">
      <c r="P19913"/>
      <c r="AA19913"/>
    </row>
    <row r="19914" spans="16:27" x14ac:dyDescent="0.3">
      <c r="P19914"/>
      <c r="AA19914"/>
    </row>
    <row r="19915" spans="16:27" x14ac:dyDescent="0.3">
      <c r="P19915"/>
      <c r="AA19915"/>
    </row>
    <row r="19916" spans="16:27" x14ac:dyDescent="0.3">
      <c r="P19916"/>
      <c r="AA19916"/>
    </row>
    <row r="19917" spans="16:27" x14ac:dyDescent="0.3">
      <c r="P19917"/>
      <c r="AA19917"/>
    </row>
    <row r="19918" spans="16:27" x14ac:dyDescent="0.3">
      <c r="P19918"/>
      <c r="AA19918"/>
    </row>
    <row r="19919" spans="16:27" x14ac:dyDescent="0.3">
      <c r="P19919"/>
      <c r="AA19919"/>
    </row>
    <row r="19920" spans="16:27" x14ac:dyDescent="0.3">
      <c r="P19920"/>
      <c r="AA19920"/>
    </row>
    <row r="19921" spans="16:27" x14ac:dyDescent="0.3">
      <c r="P19921"/>
      <c r="AA19921"/>
    </row>
    <row r="19922" spans="16:27" x14ac:dyDescent="0.3">
      <c r="P19922"/>
      <c r="AA19922"/>
    </row>
    <row r="19923" spans="16:27" x14ac:dyDescent="0.3">
      <c r="P19923"/>
      <c r="AA19923"/>
    </row>
    <row r="19924" spans="16:27" x14ac:dyDescent="0.3">
      <c r="P19924"/>
      <c r="AA19924"/>
    </row>
    <row r="19925" spans="16:27" x14ac:dyDescent="0.3">
      <c r="P19925"/>
      <c r="AA19925"/>
    </row>
    <row r="19926" spans="16:27" x14ac:dyDescent="0.3">
      <c r="P19926"/>
      <c r="AA19926"/>
    </row>
    <row r="19927" spans="16:27" x14ac:dyDescent="0.3">
      <c r="P19927"/>
      <c r="AA19927"/>
    </row>
    <row r="19928" spans="16:27" x14ac:dyDescent="0.3">
      <c r="P19928"/>
      <c r="AA19928"/>
    </row>
    <row r="19929" spans="16:27" x14ac:dyDescent="0.3">
      <c r="P19929"/>
      <c r="AA19929"/>
    </row>
    <row r="19930" spans="16:27" x14ac:dyDescent="0.3">
      <c r="P19930"/>
      <c r="AA19930"/>
    </row>
    <row r="19931" spans="16:27" x14ac:dyDescent="0.3">
      <c r="P19931"/>
      <c r="AA19931"/>
    </row>
    <row r="19932" spans="16:27" x14ac:dyDescent="0.3">
      <c r="P19932"/>
      <c r="AA19932"/>
    </row>
    <row r="19933" spans="16:27" x14ac:dyDescent="0.3">
      <c r="P19933"/>
      <c r="AA19933"/>
    </row>
    <row r="19934" spans="16:27" x14ac:dyDescent="0.3">
      <c r="P19934"/>
      <c r="AA19934"/>
    </row>
    <row r="19935" spans="16:27" x14ac:dyDescent="0.3">
      <c r="P19935"/>
      <c r="AA19935"/>
    </row>
    <row r="19936" spans="16:27" x14ac:dyDescent="0.3">
      <c r="P19936"/>
      <c r="AA19936"/>
    </row>
    <row r="19937" spans="16:27" x14ac:dyDescent="0.3">
      <c r="P19937"/>
      <c r="AA19937"/>
    </row>
    <row r="19938" spans="16:27" x14ac:dyDescent="0.3">
      <c r="P19938"/>
      <c r="AA19938"/>
    </row>
    <row r="19939" spans="16:27" x14ac:dyDescent="0.3">
      <c r="P19939"/>
      <c r="AA19939"/>
    </row>
    <row r="19940" spans="16:27" x14ac:dyDescent="0.3">
      <c r="P19940"/>
      <c r="AA19940"/>
    </row>
    <row r="19941" spans="16:27" x14ac:dyDescent="0.3">
      <c r="P19941"/>
      <c r="AA19941"/>
    </row>
    <row r="19942" spans="16:27" x14ac:dyDescent="0.3">
      <c r="P19942"/>
      <c r="AA19942"/>
    </row>
    <row r="19943" spans="16:27" x14ac:dyDescent="0.3">
      <c r="P19943"/>
      <c r="AA19943"/>
    </row>
    <row r="19944" spans="16:27" x14ac:dyDescent="0.3">
      <c r="P19944"/>
      <c r="AA19944"/>
    </row>
    <row r="19945" spans="16:27" x14ac:dyDescent="0.3">
      <c r="P19945"/>
      <c r="AA19945"/>
    </row>
    <row r="19946" spans="16:27" x14ac:dyDescent="0.3">
      <c r="P19946"/>
      <c r="AA19946"/>
    </row>
    <row r="19947" spans="16:27" x14ac:dyDescent="0.3">
      <c r="P19947"/>
      <c r="AA19947"/>
    </row>
    <row r="19948" spans="16:27" x14ac:dyDescent="0.3">
      <c r="P19948"/>
      <c r="AA19948"/>
    </row>
    <row r="19949" spans="16:27" x14ac:dyDescent="0.3">
      <c r="P19949"/>
      <c r="AA19949"/>
    </row>
    <row r="19950" spans="16:27" x14ac:dyDescent="0.3">
      <c r="P19950"/>
      <c r="AA19950"/>
    </row>
    <row r="19951" spans="16:27" x14ac:dyDescent="0.3">
      <c r="P19951"/>
      <c r="AA19951"/>
    </row>
    <row r="19952" spans="16:27" x14ac:dyDescent="0.3">
      <c r="P19952"/>
      <c r="AA19952"/>
    </row>
    <row r="19953" spans="16:27" x14ac:dyDescent="0.3">
      <c r="P19953"/>
      <c r="AA19953"/>
    </row>
    <row r="19954" spans="16:27" x14ac:dyDescent="0.3">
      <c r="P19954"/>
      <c r="AA19954"/>
    </row>
    <row r="19955" spans="16:27" x14ac:dyDescent="0.3">
      <c r="P19955"/>
      <c r="AA19955"/>
    </row>
    <row r="19956" spans="16:27" x14ac:dyDescent="0.3">
      <c r="P19956"/>
      <c r="AA19956"/>
    </row>
    <row r="19957" spans="16:27" x14ac:dyDescent="0.3">
      <c r="P19957"/>
      <c r="AA19957"/>
    </row>
    <row r="19958" spans="16:27" x14ac:dyDescent="0.3">
      <c r="P19958"/>
      <c r="AA19958"/>
    </row>
    <row r="19959" spans="16:27" x14ac:dyDescent="0.3">
      <c r="P19959"/>
      <c r="AA19959"/>
    </row>
    <row r="19960" spans="16:27" x14ac:dyDescent="0.3">
      <c r="P19960"/>
      <c r="AA19960"/>
    </row>
    <row r="19961" spans="16:27" x14ac:dyDescent="0.3">
      <c r="P19961"/>
      <c r="AA19961"/>
    </row>
    <row r="19962" spans="16:27" x14ac:dyDescent="0.3">
      <c r="P19962"/>
      <c r="AA19962"/>
    </row>
    <row r="19963" spans="16:27" x14ac:dyDescent="0.3">
      <c r="P19963"/>
      <c r="AA19963"/>
    </row>
    <row r="19964" spans="16:27" x14ac:dyDescent="0.3">
      <c r="P19964"/>
      <c r="AA19964"/>
    </row>
    <row r="19965" spans="16:27" x14ac:dyDescent="0.3">
      <c r="P19965"/>
      <c r="AA19965"/>
    </row>
    <row r="19966" spans="16:27" x14ac:dyDescent="0.3">
      <c r="P19966"/>
      <c r="AA19966"/>
    </row>
    <row r="19967" spans="16:27" x14ac:dyDescent="0.3">
      <c r="P19967"/>
      <c r="AA19967"/>
    </row>
    <row r="19968" spans="16:27" x14ac:dyDescent="0.3">
      <c r="P19968"/>
      <c r="AA19968"/>
    </row>
    <row r="19969" spans="16:27" x14ac:dyDescent="0.3">
      <c r="P19969"/>
      <c r="AA19969"/>
    </row>
    <row r="19970" spans="16:27" x14ac:dyDescent="0.3">
      <c r="P19970"/>
      <c r="AA19970"/>
    </row>
    <row r="19971" spans="16:27" x14ac:dyDescent="0.3">
      <c r="P19971"/>
      <c r="AA19971"/>
    </row>
    <row r="19972" spans="16:27" x14ac:dyDescent="0.3">
      <c r="P19972"/>
      <c r="AA19972"/>
    </row>
    <row r="19973" spans="16:27" x14ac:dyDescent="0.3">
      <c r="P19973"/>
      <c r="AA19973"/>
    </row>
    <row r="19974" spans="16:27" x14ac:dyDescent="0.3">
      <c r="P19974"/>
      <c r="AA19974"/>
    </row>
    <row r="19975" spans="16:27" x14ac:dyDescent="0.3">
      <c r="P19975"/>
      <c r="AA19975"/>
    </row>
    <row r="19976" spans="16:27" x14ac:dyDescent="0.3">
      <c r="P19976"/>
      <c r="AA19976"/>
    </row>
    <row r="19977" spans="16:27" x14ac:dyDescent="0.3">
      <c r="P19977"/>
      <c r="AA19977"/>
    </row>
    <row r="19978" spans="16:27" x14ac:dyDescent="0.3">
      <c r="P19978"/>
      <c r="AA19978"/>
    </row>
    <row r="19979" spans="16:27" x14ac:dyDescent="0.3">
      <c r="P19979"/>
      <c r="AA19979"/>
    </row>
    <row r="19980" spans="16:27" x14ac:dyDescent="0.3">
      <c r="P19980"/>
      <c r="AA19980"/>
    </row>
    <row r="19981" spans="16:27" x14ac:dyDescent="0.3">
      <c r="P19981"/>
      <c r="AA19981"/>
    </row>
    <row r="19982" spans="16:27" x14ac:dyDescent="0.3">
      <c r="P19982"/>
      <c r="AA19982"/>
    </row>
    <row r="19983" spans="16:27" x14ac:dyDescent="0.3">
      <c r="P19983"/>
      <c r="AA19983"/>
    </row>
    <row r="19984" spans="16:27" x14ac:dyDescent="0.3">
      <c r="P19984"/>
      <c r="AA19984"/>
    </row>
    <row r="19985" spans="16:27" x14ac:dyDescent="0.3">
      <c r="P19985"/>
      <c r="AA19985"/>
    </row>
    <row r="19986" spans="16:27" x14ac:dyDescent="0.3">
      <c r="P19986"/>
      <c r="AA19986"/>
    </row>
    <row r="19987" spans="16:27" x14ac:dyDescent="0.3">
      <c r="P19987"/>
      <c r="AA19987"/>
    </row>
    <row r="19988" spans="16:27" x14ac:dyDescent="0.3">
      <c r="P19988"/>
      <c r="AA19988"/>
    </row>
    <row r="19989" spans="16:27" x14ac:dyDescent="0.3">
      <c r="P19989"/>
      <c r="AA19989"/>
    </row>
    <row r="19990" spans="16:27" x14ac:dyDescent="0.3">
      <c r="P19990"/>
      <c r="AA19990"/>
    </row>
    <row r="19991" spans="16:27" x14ac:dyDescent="0.3">
      <c r="P19991"/>
      <c r="AA19991"/>
    </row>
    <row r="19992" spans="16:27" x14ac:dyDescent="0.3">
      <c r="P19992"/>
      <c r="AA19992"/>
    </row>
    <row r="19993" spans="16:27" x14ac:dyDescent="0.3">
      <c r="P19993"/>
      <c r="AA19993"/>
    </row>
    <row r="19994" spans="16:27" x14ac:dyDescent="0.3">
      <c r="P19994"/>
      <c r="AA19994"/>
    </row>
    <row r="19995" spans="16:27" x14ac:dyDescent="0.3">
      <c r="P19995"/>
      <c r="AA19995"/>
    </row>
    <row r="19996" spans="16:27" x14ac:dyDescent="0.3">
      <c r="P19996"/>
      <c r="AA19996"/>
    </row>
    <row r="19997" spans="16:27" x14ac:dyDescent="0.3">
      <c r="P19997"/>
      <c r="AA19997"/>
    </row>
    <row r="19998" spans="16:27" x14ac:dyDescent="0.3">
      <c r="P19998"/>
      <c r="AA19998"/>
    </row>
    <row r="19999" spans="16:27" x14ac:dyDescent="0.3">
      <c r="P19999"/>
      <c r="AA19999"/>
    </row>
    <row r="20000" spans="16:27" x14ac:dyDescent="0.3">
      <c r="P20000"/>
      <c r="AA20000"/>
    </row>
    <row r="20001" spans="16:27" x14ac:dyDescent="0.3">
      <c r="P20001"/>
      <c r="AA20001"/>
    </row>
    <row r="20002" spans="16:27" x14ac:dyDescent="0.3">
      <c r="P20002"/>
      <c r="AA20002"/>
    </row>
    <row r="20003" spans="16:27" x14ac:dyDescent="0.3">
      <c r="P20003"/>
      <c r="AA20003"/>
    </row>
    <row r="20004" spans="16:27" x14ac:dyDescent="0.3">
      <c r="P20004"/>
      <c r="AA20004"/>
    </row>
    <row r="20005" spans="16:27" x14ac:dyDescent="0.3">
      <c r="P20005"/>
      <c r="AA20005"/>
    </row>
    <row r="20006" spans="16:27" x14ac:dyDescent="0.3">
      <c r="P20006"/>
      <c r="AA20006"/>
    </row>
    <row r="20007" spans="16:27" x14ac:dyDescent="0.3">
      <c r="P20007"/>
      <c r="AA20007"/>
    </row>
    <row r="20008" spans="16:27" x14ac:dyDescent="0.3">
      <c r="P20008"/>
      <c r="AA20008"/>
    </row>
    <row r="20009" spans="16:27" x14ac:dyDescent="0.3">
      <c r="P20009"/>
      <c r="AA20009"/>
    </row>
    <row r="20010" spans="16:27" x14ac:dyDescent="0.3">
      <c r="P20010"/>
      <c r="AA20010"/>
    </row>
    <row r="20011" spans="16:27" x14ac:dyDescent="0.3">
      <c r="P20011"/>
      <c r="AA20011"/>
    </row>
    <row r="20012" spans="16:27" x14ac:dyDescent="0.3">
      <c r="P20012"/>
      <c r="AA20012"/>
    </row>
    <row r="20013" spans="16:27" x14ac:dyDescent="0.3">
      <c r="P20013"/>
      <c r="AA20013"/>
    </row>
    <row r="20014" spans="16:27" x14ac:dyDescent="0.3">
      <c r="P20014"/>
      <c r="AA20014"/>
    </row>
    <row r="20015" spans="16:27" x14ac:dyDescent="0.3">
      <c r="P20015"/>
      <c r="AA20015"/>
    </row>
    <row r="20016" spans="16:27" x14ac:dyDescent="0.3">
      <c r="P20016"/>
      <c r="AA20016"/>
    </row>
    <row r="20017" spans="16:27" x14ac:dyDescent="0.3">
      <c r="P20017"/>
      <c r="AA20017"/>
    </row>
    <row r="20018" spans="16:27" x14ac:dyDescent="0.3">
      <c r="P20018"/>
      <c r="AA20018"/>
    </row>
    <row r="20019" spans="16:27" x14ac:dyDescent="0.3">
      <c r="P20019"/>
      <c r="AA20019"/>
    </row>
    <row r="20020" spans="16:27" x14ac:dyDescent="0.3">
      <c r="P20020"/>
      <c r="AA20020"/>
    </row>
    <row r="20021" spans="16:27" x14ac:dyDescent="0.3">
      <c r="P20021"/>
      <c r="AA20021"/>
    </row>
    <row r="20022" spans="16:27" x14ac:dyDescent="0.3">
      <c r="P20022"/>
      <c r="AA20022"/>
    </row>
    <row r="20023" spans="16:27" x14ac:dyDescent="0.3">
      <c r="P20023"/>
      <c r="AA20023"/>
    </row>
    <row r="20024" spans="16:27" x14ac:dyDescent="0.3">
      <c r="P20024"/>
      <c r="AA20024"/>
    </row>
    <row r="20025" spans="16:27" x14ac:dyDescent="0.3">
      <c r="P20025"/>
      <c r="AA20025"/>
    </row>
    <row r="20026" spans="16:27" x14ac:dyDescent="0.3">
      <c r="P20026"/>
      <c r="AA20026"/>
    </row>
    <row r="20027" spans="16:27" x14ac:dyDescent="0.3">
      <c r="P20027"/>
      <c r="AA20027"/>
    </row>
    <row r="20028" spans="16:27" x14ac:dyDescent="0.3">
      <c r="P20028"/>
      <c r="AA20028"/>
    </row>
    <row r="20029" spans="16:27" x14ac:dyDescent="0.3">
      <c r="P20029"/>
      <c r="AA20029"/>
    </row>
    <row r="20030" spans="16:27" x14ac:dyDescent="0.3">
      <c r="P20030"/>
      <c r="AA20030"/>
    </row>
    <row r="20031" spans="16:27" x14ac:dyDescent="0.3">
      <c r="P20031"/>
      <c r="AA20031"/>
    </row>
    <row r="20032" spans="16:27" x14ac:dyDescent="0.3">
      <c r="P20032"/>
      <c r="AA20032"/>
    </row>
    <row r="20033" spans="16:27" x14ac:dyDescent="0.3">
      <c r="P20033"/>
      <c r="AA20033"/>
    </row>
    <row r="20034" spans="16:27" x14ac:dyDescent="0.3">
      <c r="P20034"/>
      <c r="AA20034"/>
    </row>
    <row r="20035" spans="16:27" x14ac:dyDescent="0.3">
      <c r="P20035"/>
      <c r="AA20035"/>
    </row>
    <row r="20036" spans="16:27" x14ac:dyDescent="0.3">
      <c r="P20036"/>
      <c r="AA20036"/>
    </row>
    <row r="20037" spans="16:27" x14ac:dyDescent="0.3">
      <c r="P20037"/>
      <c r="AA20037"/>
    </row>
    <row r="20038" spans="16:27" x14ac:dyDescent="0.3">
      <c r="P20038"/>
      <c r="AA20038"/>
    </row>
    <row r="20039" spans="16:27" x14ac:dyDescent="0.3">
      <c r="P20039"/>
      <c r="AA20039"/>
    </row>
    <row r="20040" spans="16:27" x14ac:dyDescent="0.3">
      <c r="P20040"/>
      <c r="AA20040"/>
    </row>
    <row r="20041" spans="16:27" x14ac:dyDescent="0.3">
      <c r="P20041"/>
      <c r="AA20041"/>
    </row>
    <row r="20042" spans="16:27" x14ac:dyDescent="0.3">
      <c r="P20042"/>
      <c r="AA20042"/>
    </row>
    <row r="20043" spans="16:27" x14ac:dyDescent="0.3">
      <c r="P20043"/>
      <c r="AA20043"/>
    </row>
    <row r="20044" spans="16:27" x14ac:dyDescent="0.3">
      <c r="P20044"/>
      <c r="AA20044"/>
    </row>
    <row r="20045" spans="16:27" x14ac:dyDescent="0.3">
      <c r="P20045"/>
      <c r="AA20045"/>
    </row>
    <row r="20046" spans="16:27" x14ac:dyDescent="0.3">
      <c r="P20046"/>
      <c r="AA20046"/>
    </row>
    <row r="20047" spans="16:27" x14ac:dyDescent="0.3">
      <c r="P20047"/>
      <c r="AA20047"/>
    </row>
    <row r="20048" spans="16:27" x14ac:dyDescent="0.3">
      <c r="P20048"/>
      <c r="AA20048"/>
    </row>
    <row r="20049" spans="16:27" x14ac:dyDescent="0.3">
      <c r="P20049"/>
      <c r="AA20049"/>
    </row>
    <row r="20050" spans="16:27" x14ac:dyDescent="0.3">
      <c r="P20050"/>
      <c r="AA20050"/>
    </row>
    <row r="20051" spans="16:27" x14ac:dyDescent="0.3">
      <c r="P20051"/>
      <c r="AA20051"/>
    </row>
    <row r="20052" spans="16:27" x14ac:dyDescent="0.3">
      <c r="P20052"/>
      <c r="AA20052"/>
    </row>
    <row r="20053" spans="16:27" x14ac:dyDescent="0.3">
      <c r="P20053"/>
      <c r="AA20053"/>
    </row>
    <row r="20054" spans="16:27" x14ac:dyDescent="0.3">
      <c r="P20054"/>
      <c r="AA20054"/>
    </row>
    <row r="20055" spans="16:27" x14ac:dyDescent="0.3">
      <c r="P20055"/>
      <c r="AA20055"/>
    </row>
    <row r="20056" spans="16:27" x14ac:dyDescent="0.3">
      <c r="P20056"/>
      <c r="AA20056"/>
    </row>
    <row r="20057" spans="16:27" x14ac:dyDescent="0.3">
      <c r="P20057"/>
      <c r="AA20057"/>
    </row>
    <row r="20058" spans="16:27" x14ac:dyDescent="0.3">
      <c r="P20058"/>
      <c r="AA20058"/>
    </row>
    <row r="20059" spans="16:27" x14ac:dyDescent="0.3">
      <c r="P20059"/>
      <c r="AA20059"/>
    </row>
    <row r="20060" spans="16:27" x14ac:dyDescent="0.3">
      <c r="P20060"/>
      <c r="AA20060"/>
    </row>
    <row r="20061" spans="16:27" x14ac:dyDescent="0.3">
      <c r="P20061"/>
      <c r="AA20061"/>
    </row>
    <row r="20062" spans="16:27" x14ac:dyDescent="0.3">
      <c r="P20062"/>
      <c r="AA20062"/>
    </row>
    <row r="20063" spans="16:27" x14ac:dyDescent="0.3">
      <c r="P20063"/>
      <c r="AA20063"/>
    </row>
    <row r="20064" spans="16:27" x14ac:dyDescent="0.3">
      <c r="P20064"/>
      <c r="AA20064"/>
    </row>
    <row r="20065" spans="16:27" x14ac:dyDescent="0.3">
      <c r="P20065"/>
      <c r="AA20065"/>
    </row>
    <row r="20066" spans="16:27" x14ac:dyDescent="0.3">
      <c r="P20066"/>
      <c r="AA20066"/>
    </row>
    <row r="20067" spans="16:27" x14ac:dyDescent="0.3">
      <c r="P20067"/>
      <c r="AA20067"/>
    </row>
    <row r="20068" spans="16:27" x14ac:dyDescent="0.3">
      <c r="P20068"/>
      <c r="AA20068"/>
    </row>
    <row r="20069" spans="16:27" x14ac:dyDescent="0.3">
      <c r="P20069"/>
      <c r="AA20069"/>
    </row>
    <row r="20070" spans="16:27" x14ac:dyDescent="0.3">
      <c r="P20070"/>
      <c r="AA20070"/>
    </row>
    <row r="20071" spans="16:27" x14ac:dyDescent="0.3">
      <c r="P20071"/>
      <c r="AA20071"/>
    </row>
    <row r="20072" spans="16:27" x14ac:dyDescent="0.3">
      <c r="P20072"/>
      <c r="AA20072"/>
    </row>
    <row r="20073" spans="16:27" x14ac:dyDescent="0.3">
      <c r="P20073"/>
      <c r="AA20073"/>
    </row>
    <row r="20074" spans="16:27" x14ac:dyDescent="0.3">
      <c r="P20074"/>
      <c r="AA20074"/>
    </row>
    <row r="20075" spans="16:27" x14ac:dyDescent="0.3">
      <c r="P20075"/>
      <c r="AA20075"/>
    </row>
    <row r="20076" spans="16:27" x14ac:dyDescent="0.3">
      <c r="P20076"/>
      <c r="AA20076"/>
    </row>
    <row r="20077" spans="16:27" x14ac:dyDescent="0.3">
      <c r="P20077"/>
      <c r="AA20077"/>
    </row>
    <row r="20078" spans="16:27" x14ac:dyDescent="0.3">
      <c r="P20078"/>
      <c r="AA20078"/>
    </row>
    <row r="20079" spans="16:27" x14ac:dyDescent="0.3">
      <c r="P20079"/>
      <c r="AA20079"/>
    </row>
    <row r="20080" spans="16:27" x14ac:dyDescent="0.3">
      <c r="P20080"/>
      <c r="AA20080"/>
    </row>
    <row r="20081" spans="16:27" x14ac:dyDescent="0.3">
      <c r="P20081"/>
      <c r="AA20081"/>
    </row>
    <row r="20082" spans="16:27" x14ac:dyDescent="0.3">
      <c r="P20082"/>
      <c r="AA20082"/>
    </row>
    <row r="20083" spans="16:27" x14ac:dyDescent="0.3">
      <c r="P20083"/>
      <c r="AA20083"/>
    </row>
    <row r="20084" spans="16:27" x14ac:dyDescent="0.3">
      <c r="P20084"/>
      <c r="AA20084"/>
    </row>
    <row r="20085" spans="16:27" x14ac:dyDescent="0.3">
      <c r="P20085"/>
      <c r="AA20085"/>
    </row>
    <row r="20086" spans="16:27" x14ac:dyDescent="0.3">
      <c r="P20086"/>
      <c r="AA20086"/>
    </row>
    <row r="20087" spans="16:27" x14ac:dyDescent="0.3">
      <c r="P20087"/>
      <c r="AA20087"/>
    </row>
    <row r="20088" spans="16:27" x14ac:dyDescent="0.3">
      <c r="P20088"/>
      <c r="AA20088"/>
    </row>
    <row r="20089" spans="16:27" x14ac:dyDescent="0.3">
      <c r="P20089"/>
      <c r="AA20089"/>
    </row>
    <row r="20090" spans="16:27" x14ac:dyDescent="0.3">
      <c r="P20090"/>
      <c r="AA20090"/>
    </row>
    <row r="20091" spans="16:27" x14ac:dyDescent="0.3">
      <c r="P20091"/>
      <c r="AA20091"/>
    </row>
    <row r="20092" spans="16:27" x14ac:dyDescent="0.3">
      <c r="P20092"/>
      <c r="AA20092"/>
    </row>
    <row r="20093" spans="16:27" x14ac:dyDescent="0.3">
      <c r="P20093"/>
      <c r="AA20093"/>
    </row>
    <row r="20094" spans="16:27" x14ac:dyDescent="0.3">
      <c r="P20094"/>
      <c r="AA20094"/>
    </row>
    <row r="20095" spans="16:27" x14ac:dyDescent="0.3">
      <c r="P20095"/>
      <c r="AA20095"/>
    </row>
    <row r="20096" spans="16:27" x14ac:dyDescent="0.3">
      <c r="P20096"/>
      <c r="AA20096"/>
    </row>
    <row r="20097" spans="16:27" x14ac:dyDescent="0.3">
      <c r="P20097"/>
      <c r="AA20097"/>
    </row>
    <row r="20098" spans="16:27" x14ac:dyDescent="0.3">
      <c r="P20098"/>
      <c r="AA20098"/>
    </row>
    <row r="20099" spans="16:27" x14ac:dyDescent="0.3">
      <c r="P20099"/>
      <c r="AA20099"/>
    </row>
    <row r="20100" spans="16:27" x14ac:dyDescent="0.3">
      <c r="P20100"/>
      <c r="AA20100"/>
    </row>
    <row r="20101" spans="16:27" x14ac:dyDescent="0.3">
      <c r="P20101"/>
      <c r="AA20101"/>
    </row>
    <row r="20102" spans="16:27" x14ac:dyDescent="0.3">
      <c r="P20102"/>
      <c r="AA20102"/>
    </row>
    <row r="20103" spans="16:27" x14ac:dyDescent="0.3">
      <c r="P20103"/>
      <c r="AA20103"/>
    </row>
    <row r="20104" spans="16:27" x14ac:dyDescent="0.3">
      <c r="P20104"/>
      <c r="AA20104"/>
    </row>
    <row r="20105" spans="16:27" x14ac:dyDescent="0.3">
      <c r="P20105"/>
      <c r="AA20105"/>
    </row>
    <row r="20106" spans="16:27" x14ac:dyDescent="0.3">
      <c r="P20106"/>
      <c r="AA20106"/>
    </row>
    <row r="20107" spans="16:27" x14ac:dyDescent="0.3">
      <c r="P20107"/>
      <c r="AA20107"/>
    </row>
    <row r="20108" spans="16:27" x14ac:dyDescent="0.3">
      <c r="P20108"/>
      <c r="AA20108"/>
    </row>
    <row r="20109" spans="16:27" x14ac:dyDescent="0.3">
      <c r="P20109"/>
      <c r="AA20109"/>
    </row>
    <row r="20110" spans="16:27" x14ac:dyDescent="0.3">
      <c r="P20110"/>
      <c r="AA20110"/>
    </row>
    <row r="20111" spans="16:27" x14ac:dyDescent="0.3">
      <c r="P20111"/>
      <c r="AA20111"/>
    </row>
    <row r="20112" spans="16:27" x14ac:dyDescent="0.3">
      <c r="P20112"/>
      <c r="AA20112"/>
    </row>
    <row r="20113" spans="16:27" x14ac:dyDescent="0.3">
      <c r="P20113"/>
      <c r="AA20113"/>
    </row>
    <row r="20114" spans="16:27" x14ac:dyDescent="0.3">
      <c r="P20114"/>
      <c r="AA20114"/>
    </row>
    <row r="20115" spans="16:27" x14ac:dyDescent="0.3">
      <c r="P20115"/>
      <c r="AA20115"/>
    </row>
    <row r="20116" spans="16:27" x14ac:dyDescent="0.3">
      <c r="P20116"/>
      <c r="AA20116"/>
    </row>
    <row r="20117" spans="16:27" x14ac:dyDescent="0.3">
      <c r="P20117"/>
      <c r="AA20117"/>
    </row>
    <row r="20118" spans="16:27" x14ac:dyDescent="0.3">
      <c r="P20118"/>
      <c r="AA20118"/>
    </row>
    <row r="20119" spans="16:27" x14ac:dyDescent="0.3">
      <c r="P20119"/>
      <c r="AA20119"/>
    </row>
    <row r="20120" spans="16:27" x14ac:dyDescent="0.3">
      <c r="P20120"/>
      <c r="AA20120"/>
    </row>
    <row r="20121" spans="16:27" x14ac:dyDescent="0.3">
      <c r="P20121"/>
      <c r="AA20121"/>
    </row>
    <row r="20122" spans="16:27" x14ac:dyDescent="0.3">
      <c r="P20122"/>
      <c r="AA20122"/>
    </row>
    <row r="20123" spans="16:27" x14ac:dyDescent="0.3">
      <c r="P20123"/>
      <c r="AA20123"/>
    </row>
    <row r="20124" spans="16:27" x14ac:dyDescent="0.3">
      <c r="P20124"/>
      <c r="AA20124"/>
    </row>
    <row r="20125" spans="16:27" x14ac:dyDescent="0.3">
      <c r="P20125"/>
      <c r="AA20125"/>
    </row>
    <row r="20126" spans="16:27" x14ac:dyDescent="0.3">
      <c r="P20126"/>
      <c r="AA20126"/>
    </row>
    <row r="20127" spans="16:27" x14ac:dyDescent="0.3">
      <c r="P20127"/>
      <c r="AA20127"/>
    </row>
    <row r="20128" spans="16:27" x14ac:dyDescent="0.3">
      <c r="P20128"/>
      <c r="AA20128"/>
    </row>
    <row r="20129" spans="16:27" x14ac:dyDescent="0.3">
      <c r="P20129"/>
      <c r="AA20129"/>
    </row>
    <row r="20130" spans="16:27" x14ac:dyDescent="0.3">
      <c r="P20130"/>
      <c r="AA20130"/>
    </row>
    <row r="20131" spans="16:27" x14ac:dyDescent="0.3">
      <c r="P20131"/>
      <c r="AA20131"/>
    </row>
    <row r="20132" spans="16:27" x14ac:dyDescent="0.3">
      <c r="P20132"/>
      <c r="AA20132"/>
    </row>
    <row r="20133" spans="16:27" x14ac:dyDescent="0.3">
      <c r="P20133"/>
      <c r="AA20133"/>
    </row>
    <row r="20134" spans="16:27" x14ac:dyDescent="0.3">
      <c r="P20134"/>
      <c r="AA20134"/>
    </row>
    <row r="20135" spans="16:27" x14ac:dyDescent="0.3">
      <c r="P20135"/>
      <c r="AA20135"/>
    </row>
    <row r="20136" spans="16:27" x14ac:dyDescent="0.3">
      <c r="P20136"/>
      <c r="AA20136"/>
    </row>
    <row r="20137" spans="16:27" x14ac:dyDescent="0.3">
      <c r="P20137"/>
      <c r="AA20137"/>
    </row>
    <row r="20138" spans="16:27" x14ac:dyDescent="0.3">
      <c r="P20138"/>
      <c r="AA20138"/>
    </row>
    <row r="20139" spans="16:27" x14ac:dyDescent="0.3">
      <c r="P20139"/>
      <c r="AA20139"/>
    </row>
    <row r="20140" spans="16:27" x14ac:dyDescent="0.3">
      <c r="P20140"/>
      <c r="AA20140"/>
    </row>
    <row r="20141" spans="16:27" x14ac:dyDescent="0.3">
      <c r="P20141"/>
      <c r="AA20141"/>
    </row>
    <row r="20142" spans="16:27" x14ac:dyDescent="0.3">
      <c r="P20142"/>
      <c r="AA20142"/>
    </row>
    <row r="20143" spans="16:27" x14ac:dyDescent="0.3">
      <c r="P20143"/>
      <c r="AA20143"/>
    </row>
    <row r="20144" spans="16:27" x14ac:dyDescent="0.3">
      <c r="P20144"/>
      <c r="AA20144"/>
    </row>
    <row r="20145" spans="16:27" x14ac:dyDescent="0.3">
      <c r="P20145"/>
      <c r="AA20145"/>
    </row>
    <row r="20146" spans="16:27" x14ac:dyDescent="0.3">
      <c r="P20146"/>
      <c r="AA20146"/>
    </row>
    <row r="20147" spans="16:27" x14ac:dyDescent="0.3">
      <c r="P20147"/>
      <c r="AA20147"/>
    </row>
    <row r="20148" spans="16:27" x14ac:dyDescent="0.3">
      <c r="P20148"/>
      <c r="AA20148"/>
    </row>
    <row r="20149" spans="16:27" x14ac:dyDescent="0.3">
      <c r="P20149"/>
      <c r="AA20149"/>
    </row>
    <row r="20150" spans="16:27" x14ac:dyDescent="0.3">
      <c r="P20150"/>
      <c r="AA20150"/>
    </row>
    <row r="20151" spans="16:27" x14ac:dyDescent="0.3">
      <c r="P20151"/>
      <c r="AA20151"/>
    </row>
    <row r="20152" spans="16:27" x14ac:dyDescent="0.3">
      <c r="P20152"/>
      <c r="AA20152"/>
    </row>
    <row r="20153" spans="16:27" x14ac:dyDescent="0.3">
      <c r="P20153"/>
      <c r="AA20153"/>
    </row>
    <row r="20154" spans="16:27" x14ac:dyDescent="0.3">
      <c r="P20154"/>
      <c r="AA20154"/>
    </row>
    <row r="20155" spans="16:27" x14ac:dyDescent="0.3">
      <c r="P20155"/>
      <c r="AA20155"/>
    </row>
    <row r="20156" spans="16:27" x14ac:dyDescent="0.3">
      <c r="P20156"/>
      <c r="AA20156"/>
    </row>
    <row r="20157" spans="16:27" x14ac:dyDescent="0.3">
      <c r="P20157"/>
      <c r="AA20157"/>
    </row>
    <row r="20158" spans="16:27" x14ac:dyDescent="0.3">
      <c r="P20158"/>
      <c r="AA20158"/>
    </row>
    <row r="20159" spans="16:27" x14ac:dyDescent="0.3">
      <c r="P20159"/>
      <c r="AA20159"/>
    </row>
    <row r="20160" spans="16:27" x14ac:dyDescent="0.3">
      <c r="P20160"/>
      <c r="AA20160"/>
    </row>
    <row r="20161" spans="16:27" x14ac:dyDescent="0.3">
      <c r="P20161"/>
      <c r="AA20161"/>
    </row>
    <row r="20162" spans="16:27" x14ac:dyDescent="0.3">
      <c r="P20162"/>
      <c r="AA20162"/>
    </row>
    <row r="20163" spans="16:27" x14ac:dyDescent="0.3">
      <c r="P20163"/>
      <c r="AA20163"/>
    </row>
    <row r="20164" spans="16:27" x14ac:dyDescent="0.3">
      <c r="P20164"/>
      <c r="AA20164"/>
    </row>
    <row r="20165" spans="16:27" x14ac:dyDescent="0.3">
      <c r="P20165"/>
      <c r="AA20165"/>
    </row>
    <row r="20166" spans="16:27" x14ac:dyDescent="0.3">
      <c r="P20166"/>
      <c r="AA20166"/>
    </row>
    <row r="20167" spans="16:27" x14ac:dyDescent="0.3">
      <c r="P20167"/>
      <c r="AA20167"/>
    </row>
    <row r="20168" spans="16:27" x14ac:dyDescent="0.3">
      <c r="P20168"/>
      <c r="AA20168"/>
    </row>
    <row r="20169" spans="16:27" x14ac:dyDescent="0.3">
      <c r="P20169"/>
      <c r="AA20169"/>
    </row>
    <row r="20170" spans="16:27" x14ac:dyDescent="0.3">
      <c r="P20170"/>
      <c r="AA20170"/>
    </row>
    <row r="20171" spans="16:27" x14ac:dyDescent="0.3">
      <c r="P20171"/>
      <c r="AA20171"/>
    </row>
    <row r="20172" spans="16:27" x14ac:dyDescent="0.3">
      <c r="P20172"/>
      <c r="AA20172"/>
    </row>
    <row r="20173" spans="16:27" x14ac:dyDescent="0.3">
      <c r="P20173"/>
      <c r="AA20173"/>
    </row>
    <row r="20174" spans="16:27" x14ac:dyDescent="0.3">
      <c r="P20174"/>
      <c r="AA20174"/>
    </row>
    <row r="20175" spans="16:27" x14ac:dyDescent="0.3">
      <c r="P20175"/>
      <c r="AA20175"/>
    </row>
    <row r="20176" spans="16:27" x14ac:dyDescent="0.3">
      <c r="P20176"/>
      <c r="AA20176"/>
    </row>
    <row r="20177" spans="16:27" x14ac:dyDescent="0.3">
      <c r="P20177"/>
      <c r="AA20177"/>
    </row>
    <row r="20178" spans="16:27" x14ac:dyDescent="0.3">
      <c r="P20178"/>
      <c r="AA20178"/>
    </row>
    <row r="20179" spans="16:27" x14ac:dyDescent="0.3">
      <c r="P20179"/>
      <c r="AA20179"/>
    </row>
    <row r="20180" spans="16:27" x14ac:dyDescent="0.3">
      <c r="P20180"/>
      <c r="AA20180"/>
    </row>
    <row r="20181" spans="16:27" x14ac:dyDescent="0.3">
      <c r="P20181"/>
      <c r="AA20181"/>
    </row>
    <row r="20182" spans="16:27" x14ac:dyDescent="0.3">
      <c r="P20182"/>
      <c r="AA20182"/>
    </row>
    <row r="20183" spans="16:27" x14ac:dyDescent="0.3">
      <c r="P20183"/>
      <c r="AA20183"/>
    </row>
    <row r="20184" spans="16:27" x14ac:dyDescent="0.3">
      <c r="P20184"/>
      <c r="AA20184"/>
    </row>
    <row r="20185" spans="16:27" x14ac:dyDescent="0.3">
      <c r="P20185"/>
      <c r="AA20185"/>
    </row>
    <row r="20186" spans="16:27" x14ac:dyDescent="0.3">
      <c r="P20186"/>
      <c r="AA20186"/>
    </row>
    <row r="20187" spans="16:27" x14ac:dyDescent="0.3">
      <c r="P20187"/>
      <c r="AA20187"/>
    </row>
    <row r="20188" spans="16:27" x14ac:dyDescent="0.3">
      <c r="P20188"/>
      <c r="AA20188"/>
    </row>
    <row r="20189" spans="16:27" x14ac:dyDescent="0.3">
      <c r="P20189"/>
      <c r="AA20189"/>
    </row>
    <row r="20190" spans="16:27" x14ac:dyDescent="0.3">
      <c r="P20190"/>
      <c r="AA20190"/>
    </row>
    <row r="20191" spans="16:27" x14ac:dyDescent="0.3">
      <c r="P20191"/>
      <c r="AA20191"/>
    </row>
    <row r="20192" spans="16:27" x14ac:dyDescent="0.3">
      <c r="P20192"/>
      <c r="AA20192"/>
    </row>
    <row r="20193" spans="16:27" x14ac:dyDescent="0.3">
      <c r="P20193"/>
      <c r="AA20193"/>
    </row>
    <row r="20194" spans="16:27" x14ac:dyDescent="0.3">
      <c r="P20194"/>
      <c r="AA20194"/>
    </row>
    <row r="20195" spans="16:27" x14ac:dyDescent="0.3">
      <c r="P20195"/>
      <c r="AA20195"/>
    </row>
    <row r="20196" spans="16:27" x14ac:dyDescent="0.3">
      <c r="P20196"/>
      <c r="AA20196"/>
    </row>
    <row r="20197" spans="16:27" x14ac:dyDescent="0.3">
      <c r="P20197"/>
      <c r="AA20197"/>
    </row>
    <row r="20198" spans="16:27" x14ac:dyDescent="0.3">
      <c r="P20198"/>
      <c r="AA20198"/>
    </row>
    <row r="20199" spans="16:27" x14ac:dyDescent="0.3">
      <c r="P20199"/>
      <c r="AA20199"/>
    </row>
    <row r="20200" spans="16:27" x14ac:dyDescent="0.3">
      <c r="P20200"/>
      <c r="AA20200"/>
    </row>
    <row r="20201" spans="16:27" x14ac:dyDescent="0.3">
      <c r="P20201"/>
      <c r="AA20201"/>
    </row>
    <row r="20202" spans="16:27" x14ac:dyDescent="0.3">
      <c r="P20202"/>
      <c r="AA20202"/>
    </row>
    <row r="20203" spans="16:27" x14ac:dyDescent="0.3">
      <c r="P20203"/>
      <c r="AA20203"/>
    </row>
    <row r="20204" spans="16:27" x14ac:dyDescent="0.3">
      <c r="P20204"/>
      <c r="AA20204"/>
    </row>
    <row r="20205" spans="16:27" x14ac:dyDescent="0.3">
      <c r="P20205"/>
      <c r="AA20205"/>
    </row>
    <row r="20206" spans="16:27" x14ac:dyDescent="0.3">
      <c r="P20206"/>
      <c r="AA20206"/>
    </row>
    <row r="20207" spans="16:27" x14ac:dyDescent="0.3">
      <c r="P20207"/>
      <c r="AA20207"/>
    </row>
    <row r="20208" spans="16:27" x14ac:dyDescent="0.3">
      <c r="P20208"/>
      <c r="AA20208"/>
    </row>
    <row r="20209" spans="16:27" x14ac:dyDescent="0.3">
      <c r="P20209"/>
      <c r="AA20209"/>
    </row>
    <row r="20210" spans="16:27" x14ac:dyDescent="0.3">
      <c r="P20210"/>
      <c r="AA20210"/>
    </row>
    <row r="20211" spans="16:27" x14ac:dyDescent="0.3">
      <c r="P20211"/>
      <c r="AA20211"/>
    </row>
    <row r="20212" spans="16:27" x14ac:dyDescent="0.3">
      <c r="P20212"/>
      <c r="AA20212"/>
    </row>
    <row r="20213" spans="16:27" x14ac:dyDescent="0.3">
      <c r="P20213"/>
      <c r="AA20213"/>
    </row>
    <row r="20214" spans="16:27" x14ac:dyDescent="0.3">
      <c r="P20214"/>
      <c r="AA20214"/>
    </row>
    <row r="20215" spans="16:27" x14ac:dyDescent="0.3">
      <c r="P20215"/>
      <c r="AA20215"/>
    </row>
    <row r="20216" spans="16:27" x14ac:dyDescent="0.3">
      <c r="P20216"/>
      <c r="AA20216"/>
    </row>
    <row r="20217" spans="16:27" x14ac:dyDescent="0.3">
      <c r="P20217"/>
      <c r="AA20217"/>
    </row>
    <row r="20218" spans="16:27" x14ac:dyDescent="0.3">
      <c r="P20218"/>
      <c r="AA20218"/>
    </row>
    <row r="20219" spans="16:27" x14ac:dyDescent="0.3">
      <c r="P20219"/>
      <c r="AA20219"/>
    </row>
    <row r="20220" spans="16:27" x14ac:dyDescent="0.3">
      <c r="P20220"/>
      <c r="AA20220"/>
    </row>
    <row r="20221" spans="16:27" x14ac:dyDescent="0.3">
      <c r="P20221"/>
      <c r="AA20221"/>
    </row>
    <row r="20222" spans="16:27" x14ac:dyDescent="0.3">
      <c r="P20222"/>
      <c r="AA20222"/>
    </row>
    <row r="20223" spans="16:27" x14ac:dyDescent="0.3">
      <c r="P20223"/>
      <c r="AA20223"/>
    </row>
    <row r="20224" spans="16:27" x14ac:dyDescent="0.3">
      <c r="P20224"/>
      <c r="AA20224"/>
    </row>
    <row r="20225" spans="16:27" x14ac:dyDescent="0.3">
      <c r="P20225"/>
      <c r="AA20225"/>
    </row>
    <row r="20226" spans="16:27" x14ac:dyDescent="0.3">
      <c r="P20226"/>
      <c r="AA20226"/>
    </row>
    <row r="20227" spans="16:27" x14ac:dyDescent="0.3">
      <c r="P20227"/>
      <c r="AA20227"/>
    </row>
    <row r="20228" spans="16:27" x14ac:dyDescent="0.3">
      <c r="P20228"/>
      <c r="AA20228"/>
    </row>
    <row r="20229" spans="16:27" x14ac:dyDescent="0.3">
      <c r="P20229"/>
      <c r="AA20229"/>
    </row>
    <row r="20230" spans="16:27" x14ac:dyDescent="0.3">
      <c r="P20230"/>
      <c r="AA20230"/>
    </row>
    <row r="20231" spans="16:27" x14ac:dyDescent="0.3">
      <c r="P20231"/>
      <c r="AA20231"/>
    </row>
    <row r="20232" spans="16:27" x14ac:dyDescent="0.3">
      <c r="P20232"/>
      <c r="AA20232"/>
    </row>
    <row r="20233" spans="16:27" x14ac:dyDescent="0.3">
      <c r="P20233"/>
      <c r="AA20233"/>
    </row>
    <row r="20234" spans="16:27" x14ac:dyDescent="0.3">
      <c r="P20234"/>
      <c r="AA20234"/>
    </row>
    <row r="20235" spans="16:27" x14ac:dyDescent="0.3">
      <c r="P20235"/>
      <c r="AA20235"/>
    </row>
    <row r="20236" spans="16:27" x14ac:dyDescent="0.3">
      <c r="P20236"/>
      <c r="AA20236"/>
    </row>
    <row r="20237" spans="16:27" x14ac:dyDescent="0.3">
      <c r="P20237"/>
      <c r="AA20237"/>
    </row>
    <row r="20238" spans="16:27" x14ac:dyDescent="0.3">
      <c r="P20238"/>
      <c r="AA20238"/>
    </row>
    <row r="20239" spans="16:27" x14ac:dyDescent="0.3">
      <c r="P20239"/>
      <c r="AA20239"/>
    </row>
    <row r="20240" spans="16:27" x14ac:dyDescent="0.3">
      <c r="P20240"/>
      <c r="AA20240"/>
    </row>
    <row r="20241" spans="16:27" x14ac:dyDescent="0.3">
      <c r="P20241"/>
      <c r="AA20241"/>
    </row>
    <row r="20242" spans="16:27" x14ac:dyDescent="0.3">
      <c r="P20242"/>
      <c r="AA20242"/>
    </row>
    <row r="20243" spans="16:27" x14ac:dyDescent="0.3">
      <c r="P20243"/>
      <c r="AA20243"/>
    </row>
    <row r="20244" spans="16:27" x14ac:dyDescent="0.3">
      <c r="P20244"/>
      <c r="AA20244"/>
    </row>
    <row r="20245" spans="16:27" x14ac:dyDescent="0.3">
      <c r="P20245"/>
      <c r="AA20245"/>
    </row>
    <row r="20246" spans="16:27" x14ac:dyDescent="0.3">
      <c r="P20246"/>
      <c r="AA20246"/>
    </row>
    <row r="20247" spans="16:27" x14ac:dyDescent="0.3">
      <c r="P20247"/>
      <c r="AA20247"/>
    </row>
    <row r="20248" spans="16:27" x14ac:dyDescent="0.3">
      <c r="P20248"/>
      <c r="AA20248"/>
    </row>
    <row r="20249" spans="16:27" x14ac:dyDescent="0.3">
      <c r="P20249"/>
      <c r="AA20249"/>
    </row>
    <row r="20250" spans="16:27" x14ac:dyDescent="0.3">
      <c r="P20250"/>
      <c r="AA20250"/>
    </row>
    <row r="20251" spans="16:27" x14ac:dyDescent="0.3">
      <c r="P20251"/>
      <c r="AA20251"/>
    </row>
    <row r="20252" spans="16:27" x14ac:dyDescent="0.3">
      <c r="P20252"/>
      <c r="AA20252"/>
    </row>
    <row r="20253" spans="16:27" x14ac:dyDescent="0.3">
      <c r="P20253"/>
      <c r="AA20253"/>
    </row>
    <row r="20254" spans="16:27" x14ac:dyDescent="0.3">
      <c r="P20254"/>
      <c r="AA20254"/>
    </row>
    <row r="20255" spans="16:27" x14ac:dyDescent="0.3">
      <c r="P20255"/>
      <c r="AA20255"/>
    </row>
    <row r="20256" spans="16:27" x14ac:dyDescent="0.3">
      <c r="P20256"/>
      <c r="AA20256"/>
    </row>
    <row r="20257" spans="16:27" x14ac:dyDescent="0.3">
      <c r="P20257"/>
      <c r="AA20257"/>
    </row>
    <row r="20258" spans="16:27" x14ac:dyDescent="0.3">
      <c r="P20258"/>
      <c r="AA20258"/>
    </row>
    <row r="20259" spans="16:27" x14ac:dyDescent="0.3">
      <c r="P20259"/>
      <c r="AA20259"/>
    </row>
    <row r="20260" spans="16:27" x14ac:dyDescent="0.3">
      <c r="P20260"/>
      <c r="AA20260"/>
    </row>
    <row r="20261" spans="16:27" x14ac:dyDescent="0.3">
      <c r="P20261"/>
      <c r="AA20261"/>
    </row>
    <row r="20262" spans="16:27" x14ac:dyDescent="0.3">
      <c r="P20262"/>
      <c r="AA20262"/>
    </row>
    <row r="20263" spans="16:27" x14ac:dyDescent="0.3">
      <c r="P20263"/>
      <c r="AA20263"/>
    </row>
    <row r="20264" spans="16:27" x14ac:dyDescent="0.3">
      <c r="P20264"/>
      <c r="AA20264"/>
    </row>
    <row r="20265" spans="16:27" x14ac:dyDescent="0.3">
      <c r="P20265"/>
      <c r="AA20265"/>
    </row>
    <row r="20266" spans="16:27" x14ac:dyDescent="0.3">
      <c r="P20266"/>
      <c r="AA20266"/>
    </row>
    <row r="20267" spans="16:27" x14ac:dyDescent="0.3">
      <c r="P20267"/>
      <c r="AA20267"/>
    </row>
    <row r="20268" spans="16:27" x14ac:dyDescent="0.3">
      <c r="P20268"/>
      <c r="AA20268"/>
    </row>
    <row r="20269" spans="16:27" x14ac:dyDescent="0.3">
      <c r="P20269"/>
      <c r="AA20269"/>
    </row>
    <row r="20270" spans="16:27" x14ac:dyDescent="0.3">
      <c r="P20270"/>
      <c r="AA20270"/>
    </row>
    <row r="20271" spans="16:27" x14ac:dyDescent="0.3">
      <c r="P20271"/>
      <c r="AA20271"/>
    </row>
    <row r="20272" spans="16:27" x14ac:dyDescent="0.3">
      <c r="P20272"/>
      <c r="AA20272"/>
    </row>
    <row r="20273" spans="16:27" x14ac:dyDescent="0.3">
      <c r="P20273"/>
      <c r="AA20273"/>
    </row>
    <row r="20274" spans="16:27" x14ac:dyDescent="0.3">
      <c r="P20274"/>
      <c r="AA20274"/>
    </row>
    <row r="20275" spans="16:27" x14ac:dyDescent="0.3">
      <c r="P20275"/>
      <c r="AA20275"/>
    </row>
    <row r="20276" spans="16:27" x14ac:dyDescent="0.3">
      <c r="P20276"/>
      <c r="AA20276"/>
    </row>
    <row r="20277" spans="16:27" x14ac:dyDescent="0.3">
      <c r="P20277"/>
      <c r="AA20277"/>
    </row>
    <row r="20278" spans="16:27" x14ac:dyDescent="0.3">
      <c r="P20278"/>
      <c r="AA20278"/>
    </row>
    <row r="20279" spans="16:27" x14ac:dyDescent="0.3">
      <c r="P20279"/>
      <c r="AA20279"/>
    </row>
    <row r="20280" spans="16:27" x14ac:dyDescent="0.3">
      <c r="P20280"/>
      <c r="AA20280"/>
    </row>
    <row r="20281" spans="16:27" x14ac:dyDescent="0.3">
      <c r="P20281"/>
      <c r="AA20281"/>
    </row>
    <row r="20282" spans="16:27" x14ac:dyDescent="0.3">
      <c r="P20282"/>
      <c r="AA20282"/>
    </row>
    <row r="20283" spans="16:27" x14ac:dyDescent="0.3">
      <c r="P20283"/>
      <c r="AA20283"/>
    </row>
    <row r="20284" spans="16:27" x14ac:dyDescent="0.3">
      <c r="P20284"/>
      <c r="AA20284"/>
    </row>
    <row r="20285" spans="16:27" x14ac:dyDescent="0.3">
      <c r="P20285"/>
      <c r="AA20285"/>
    </row>
    <row r="20286" spans="16:27" x14ac:dyDescent="0.3">
      <c r="P20286"/>
      <c r="AA20286"/>
    </row>
    <row r="20287" spans="16:27" x14ac:dyDescent="0.3">
      <c r="P20287"/>
      <c r="AA20287"/>
    </row>
    <row r="20288" spans="16:27" x14ac:dyDescent="0.3">
      <c r="P20288"/>
      <c r="AA20288"/>
    </row>
    <row r="20289" spans="16:27" x14ac:dyDescent="0.3">
      <c r="P20289"/>
      <c r="AA20289"/>
    </row>
    <row r="20290" spans="16:27" x14ac:dyDescent="0.3">
      <c r="P20290"/>
      <c r="AA20290"/>
    </row>
    <row r="20291" spans="16:27" x14ac:dyDescent="0.3">
      <c r="P20291"/>
      <c r="AA20291"/>
    </row>
    <row r="20292" spans="16:27" x14ac:dyDescent="0.3">
      <c r="P20292"/>
      <c r="AA20292"/>
    </row>
    <row r="20293" spans="16:27" x14ac:dyDescent="0.3">
      <c r="P20293"/>
      <c r="AA20293"/>
    </row>
    <row r="20294" spans="16:27" x14ac:dyDescent="0.3">
      <c r="P20294"/>
      <c r="AA20294"/>
    </row>
    <row r="20295" spans="16:27" x14ac:dyDescent="0.3">
      <c r="P20295"/>
      <c r="AA20295"/>
    </row>
    <row r="20296" spans="16:27" x14ac:dyDescent="0.3">
      <c r="P20296"/>
      <c r="AA20296"/>
    </row>
    <row r="20297" spans="16:27" x14ac:dyDescent="0.3">
      <c r="P20297"/>
      <c r="AA20297"/>
    </row>
    <row r="20298" spans="16:27" x14ac:dyDescent="0.3">
      <c r="P20298"/>
      <c r="AA20298"/>
    </row>
    <row r="20299" spans="16:27" x14ac:dyDescent="0.3">
      <c r="P20299"/>
      <c r="AA20299"/>
    </row>
    <row r="20300" spans="16:27" x14ac:dyDescent="0.3">
      <c r="P20300"/>
      <c r="AA20300"/>
    </row>
    <row r="20301" spans="16:27" x14ac:dyDescent="0.3">
      <c r="P20301"/>
      <c r="AA20301"/>
    </row>
    <row r="20302" spans="16:27" x14ac:dyDescent="0.3">
      <c r="P20302"/>
      <c r="AA20302"/>
    </row>
    <row r="20303" spans="16:27" x14ac:dyDescent="0.3">
      <c r="P20303"/>
      <c r="AA20303"/>
    </row>
    <row r="20304" spans="16:27" x14ac:dyDescent="0.3">
      <c r="P20304"/>
      <c r="AA20304"/>
    </row>
    <row r="20305" spans="16:27" x14ac:dyDescent="0.3">
      <c r="P20305"/>
      <c r="AA20305"/>
    </row>
    <row r="20306" spans="16:27" x14ac:dyDescent="0.3">
      <c r="P20306"/>
      <c r="AA20306"/>
    </row>
    <row r="20307" spans="16:27" x14ac:dyDescent="0.3">
      <c r="P20307"/>
      <c r="AA20307"/>
    </row>
    <row r="20308" spans="16:27" x14ac:dyDescent="0.3">
      <c r="P20308"/>
      <c r="AA20308"/>
    </row>
    <row r="20309" spans="16:27" x14ac:dyDescent="0.3">
      <c r="P20309"/>
      <c r="AA20309"/>
    </row>
    <row r="20310" spans="16:27" x14ac:dyDescent="0.3">
      <c r="P20310"/>
      <c r="AA20310"/>
    </row>
    <row r="20311" spans="16:27" x14ac:dyDescent="0.3">
      <c r="P20311"/>
      <c r="AA20311"/>
    </row>
    <row r="20312" spans="16:27" x14ac:dyDescent="0.3">
      <c r="P20312"/>
      <c r="AA20312"/>
    </row>
    <row r="20313" spans="16:27" x14ac:dyDescent="0.3">
      <c r="P20313"/>
      <c r="AA20313"/>
    </row>
    <row r="20314" spans="16:27" x14ac:dyDescent="0.3">
      <c r="P20314"/>
      <c r="AA20314"/>
    </row>
    <row r="20315" spans="16:27" x14ac:dyDescent="0.3">
      <c r="P20315"/>
      <c r="AA20315"/>
    </row>
    <row r="20316" spans="16:27" x14ac:dyDescent="0.3">
      <c r="P20316"/>
      <c r="AA20316"/>
    </row>
    <row r="20317" spans="16:27" x14ac:dyDescent="0.3">
      <c r="P20317"/>
      <c r="AA20317"/>
    </row>
    <row r="20318" spans="16:27" x14ac:dyDescent="0.3">
      <c r="P20318"/>
      <c r="AA20318"/>
    </row>
    <row r="20319" spans="16:27" x14ac:dyDescent="0.3">
      <c r="P20319"/>
      <c r="AA20319"/>
    </row>
    <row r="20320" spans="16:27" x14ac:dyDescent="0.3">
      <c r="P20320"/>
      <c r="AA20320"/>
    </row>
    <row r="20321" spans="16:27" x14ac:dyDescent="0.3">
      <c r="P20321"/>
      <c r="AA20321"/>
    </row>
    <row r="20322" spans="16:27" x14ac:dyDescent="0.3">
      <c r="P20322"/>
      <c r="AA20322"/>
    </row>
    <row r="20323" spans="16:27" x14ac:dyDescent="0.3">
      <c r="P20323"/>
      <c r="AA20323"/>
    </row>
    <row r="20324" spans="16:27" x14ac:dyDescent="0.3">
      <c r="P20324"/>
      <c r="AA20324"/>
    </row>
    <row r="20325" spans="16:27" x14ac:dyDescent="0.3">
      <c r="P20325"/>
      <c r="AA20325"/>
    </row>
    <row r="20326" spans="16:27" x14ac:dyDescent="0.3">
      <c r="P20326"/>
      <c r="AA20326"/>
    </row>
    <row r="20327" spans="16:27" x14ac:dyDescent="0.3">
      <c r="P20327"/>
      <c r="AA20327"/>
    </row>
    <row r="20328" spans="16:27" x14ac:dyDescent="0.3">
      <c r="P20328"/>
      <c r="AA20328"/>
    </row>
    <row r="20329" spans="16:27" x14ac:dyDescent="0.3">
      <c r="P20329"/>
      <c r="AA20329"/>
    </row>
    <row r="20330" spans="16:27" x14ac:dyDescent="0.3">
      <c r="P20330"/>
      <c r="AA20330"/>
    </row>
    <row r="20331" spans="16:27" x14ac:dyDescent="0.3">
      <c r="P20331"/>
      <c r="AA20331"/>
    </row>
    <row r="20332" spans="16:27" x14ac:dyDescent="0.3">
      <c r="P20332"/>
      <c r="AA20332"/>
    </row>
    <row r="20333" spans="16:27" x14ac:dyDescent="0.3">
      <c r="P20333"/>
      <c r="AA20333"/>
    </row>
    <row r="20334" spans="16:27" x14ac:dyDescent="0.3">
      <c r="P20334"/>
      <c r="AA20334"/>
    </row>
    <row r="20335" spans="16:27" x14ac:dyDescent="0.3">
      <c r="P20335"/>
      <c r="AA20335"/>
    </row>
    <row r="20336" spans="16:27" x14ac:dyDescent="0.3">
      <c r="P20336"/>
      <c r="AA20336"/>
    </row>
    <row r="20337" spans="16:27" x14ac:dyDescent="0.3">
      <c r="P20337"/>
      <c r="AA20337"/>
    </row>
    <row r="20338" spans="16:27" x14ac:dyDescent="0.3">
      <c r="P20338"/>
      <c r="AA20338"/>
    </row>
    <row r="20339" spans="16:27" x14ac:dyDescent="0.3">
      <c r="P20339"/>
      <c r="AA20339"/>
    </row>
    <row r="20340" spans="16:27" x14ac:dyDescent="0.3">
      <c r="P20340"/>
      <c r="AA20340"/>
    </row>
    <row r="20341" spans="16:27" x14ac:dyDescent="0.3">
      <c r="P20341"/>
      <c r="AA20341"/>
    </row>
    <row r="20342" spans="16:27" x14ac:dyDescent="0.3">
      <c r="P20342"/>
      <c r="AA20342"/>
    </row>
    <row r="20343" spans="16:27" x14ac:dyDescent="0.3">
      <c r="P20343"/>
      <c r="AA20343"/>
    </row>
    <row r="20344" spans="16:27" x14ac:dyDescent="0.3">
      <c r="P20344"/>
      <c r="AA20344"/>
    </row>
    <row r="20345" spans="16:27" x14ac:dyDescent="0.3">
      <c r="P20345"/>
      <c r="AA20345"/>
    </row>
    <row r="20346" spans="16:27" x14ac:dyDescent="0.3">
      <c r="P20346"/>
      <c r="AA20346"/>
    </row>
    <row r="20347" spans="16:27" x14ac:dyDescent="0.3">
      <c r="P20347"/>
      <c r="AA20347"/>
    </row>
    <row r="20348" spans="16:27" x14ac:dyDescent="0.3">
      <c r="P20348"/>
      <c r="AA20348"/>
    </row>
    <row r="20349" spans="16:27" x14ac:dyDescent="0.3">
      <c r="P20349"/>
      <c r="AA20349"/>
    </row>
    <row r="20350" spans="16:27" x14ac:dyDescent="0.3">
      <c r="P20350"/>
      <c r="AA20350"/>
    </row>
    <row r="20351" spans="16:27" x14ac:dyDescent="0.3">
      <c r="P20351"/>
      <c r="AA20351"/>
    </row>
    <row r="20352" spans="16:27" x14ac:dyDescent="0.3">
      <c r="P20352"/>
      <c r="AA20352"/>
    </row>
    <row r="20353" spans="16:27" x14ac:dyDescent="0.3">
      <c r="P20353"/>
      <c r="AA20353"/>
    </row>
    <row r="20354" spans="16:27" x14ac:dyDescent="0.3">
      <c r="P20354"/>
      <c r="AA20354"/>
    </row>
    <row r="20355" spans="16:27" x14ac:dyDescent="0.3">
      <c r="P20355"/>
      <c r="AA20355"/>
    </row>
    <row r="20356" spans="16:27" x14ac:dyDescent="0.3">
      <c r="P20356"/>
      <c r="AA20356"/>
    </row>
    <row r="20357" spans="16:27" x14ac:dyDescent="0.3">
      <c r="P20357"/>
      <c r="AA20357"/>
    </row>
    <row r="20358" spans="16:27" x14ac:dyDescent="0.3">
      <c r="P20358"/>
      <c r="AA20358"/>
    </row>
    <row r="20359" spans="16:27" x14ac:dyDescent="0.3">
      <c r="P20359"/>
      <c r="AA20359"/>
    </row>
    <row r="20360" spans="16:27" x14ac:dyDescent="0.3">
      <c r="P20360"/>
      <c r="AA20360"/>
    </row>
    <row r="20361" spans="16:27" x14ac:dyDescent="0.3">
      <c r="P20361"/>
      <c r="AA20361"/>
    </row>
    <row r="20362" spans="16:27" x14ac:dyDescent="0.3">
      <c r="P20362"/>
      <c r="AA20362"/>
    </row>
    <row r="20363" spans="16:27" x14ac:dyDescent="0.3">
      <c r="P20363"/>
      <c r="AA20363"/>
    </row>
    <row r="20364" spans="16:27" x14ac:dyDescent="0.3">
      <c r="P20364"/>
      <c r="AA20364"/>
    </row>
    <row r="20365" spans="16:27" x14ac:dyDescent="0.3">
      <c r="P20365"/>
      <c r="AA20365"/>
    </row>
    <row r="20366" spans="16:27" x14ac:dyDescent="0.3">
      <c r="P20366"/>
      <c r="AA20366"/>
    </row>
    <row r="20367" spans="16:27" x14ac:dyDescent="0.3">
      <c r="P20367"/>
      <c r="AA20367"/>
    </row>
    <row r="20368" spans="16:27" x14ac:dyDescent="0.3">
      <c r="P20368"/>
      <c r="AA20368"/>
    </row>
    <row r="20369" spans="16:27" x14ac:dyDescent="0.3">
      <c r="P20369"/>
      <c r="AA20369"/>
    </row>
    <row r="20370" spans="16:27" x14ac:dyDescent="0.3">
      <c r="P20370"/>
      <c r="AA20370"/>
    </row>
    <row r="20371" spans="16:27" x14ac:dyDescent="0.3">
      <c r="P20371"/>
      <c r="AA20371"/>
    </row>
    <row r="20372" spans="16:27" x14ac:dyDescent="0.3">
      <c r="P20372"/>
      <c r="AA20372"/>
    </row>
    <row r="20373" spans="16:27" x14ac:dyDescent="0.3">
      <c r="P20373"/>
      <c r="AA20373"/>
    </row>
    <row r="20374" spans="16:27" x14ac:dyDescent="0.3">
      <c r="P20374"/>
      <c r="AA20374"/>
    </row>
    <row r="20375" spans="16:27" x14ac:dyDescent="0.3">
      <c r="P20375"/>
      <c r="AA20375"/>
    </row>
    <row r="20376" spans="16:27" x14ac:dyDescent="0.3">
      <c r="P20376"/>
      <c r="AA20376"/>
    </row>
    <row r="20377" spans="16:27" x14ac:dyDescent="0.3">
      <c r="P20377"/>
      <c r="AA20377"/>
    </row>
    <row r="20378" spans="16:27" x14ac:dyDescent="0.3">
      <c r="P20378"/>
      <c r="AA20378"/>
    </row>
    <row r="20379" spans="16:27" x14ac:dyDescent="0.3">
      <c r="P20379"/>
      <c r="AA20379"/>
    </row>
    <row r="20380" spans="16:27" x14ac:dyDescent="0.3">
      <c r="P20380"/>
      <c r="AA20380"/>
    </row>
    <row r="20381" spans="16:27" x14ac:dyDescent="0.3">
      <c r="P20381"/>
      <c r="AA20381"/>
    </row>
    <row r="20382" spans="16:27" x14ac:dyDescent="0.3">
      <c r="P20382"/>
      <c r="AA20382"/>
    </row>
    <row r="20383" spans="16:27" x14ac:dyDescent="0.3">
      <c r="P20383"/>
      <c r="AA20383"/>
    </row>
    <row r="20384" spans="16:27" x14ac:dyDescent="0.3">
      <c r="P20384"/>
      <c r="AA20384"/>
    </row>
    <row r="20385" spans="16:27" x14ac:dyDescent="0.3">
      <c r="P20385"/>
      <c r="AA20385"/>
    </row>
    <row r="20386" spans="16:27" x14ac:dyDescent="0.3">
      <c r="P20386"/>
      <c r="AA20386"/>
    </row>
    <row r="20387" spans="16:27" x14ac:dyDescent="0.3">
      <c r="P20387"/>
      <c r="AA20387"/>
    </row>
    <row r="20388" spans="16:27" x14ac:dyDescent="0.3">
      <c r="P20388"/>
      <c r="AA20388"/>
    </row>
    <row r="20389" spans="16:27" x14ac:dyDescent="0.3">
      <c r="P20389"/>
      <c r="AA20389"/>
    </row>
    <row r="20390" spans="16:27" x14ac:dyDescent="0.3">
      <c r="P20390"/>
      <c r="AA20390"/>
    </row>
    <row r="20391" spans="16:27" x14ac:dyDescent="0.3">
      <c r="P20391"/>
      <c r="AA20391"/>
    </row>
    <row r="20392" spans="16:27" x14ac:dyDescent="0.3">
      <c r="P20392"/>
      <c r="AA20392"/>
    </row>
    <row r="20393" spans="16:27" x14ac:dyDescent="0.3">
      <c r="P20393"/>
      <c r="AA20393"/>
    </row>
    <row r="20394" spans="16:27" x14ac:dyDescent="0.3">
      <c r="P20394"/>
      <c r="AA20394"/>
    </row>
    <row r="20395" spans="16:27" x14ac:dyDescent="0.3">
      <c r="P20395"/>
      <c r="AA20395"/>
    </row>
    <row r="20396" spans="16:27" x14ac:dyDescent="0.3">
      <c r="P20396"/>
      <c r="AA20396"/>
    </row>
    <row r="20397" spans="16:27" x14ac:dyDescent="0.3">
      <c r="P20397"/>
      <c r="AA20397"/>
    </row>
    <row r="20398" spans="16:27" x14ac:dyDescent="0.3">
      <c r="P20398"/>
      <c r="AA20398"/>
    </row>
    <row r="20399" spans="16:27" x14ac:dyDescent="0.3">
      <c r="P20399"/>
      <c r="AA20399"/>
    </row>
    <row r="20400" spans="16:27" x14ac:dyDescent="0.3">
      <c r="P20400"/>
      <c r="AA20400"/>
    </row>
    <row r="20401" spans="16:27" x14ac:dyDescent="0.3">
      <c r="P20401"/>
      <c r="AA20401"/>
    </row>
    <row r="20402" spans="16:27" x14ac:dyDescent="0.3">
      <c r="P20402"/>
      <c r="AA20402"/>
    </row>
    <row r="20403" spans="16:27" x14ac:dyDescent="0.3">
      <c r="P20403"/>
      <c r="AA20403"/>
    </row>
    <row r="20404" spans="16:27" x14ac:dyDescent="0.3">
      <c r="P20404"/>
      <c r="AA20404"/>
    </row>
    <row r="20405" spans="16:27" x14ac:dyDescent="0.3">
      <c r="P20405"/>
      <c r="AA20405"/>
    </row>
    <row r="20406" spans="16:27" x14ac:dyDescent="0.3">
      <c r="P20406"/>
      <c r="AA20406"/>
    </row>
    <row r="20407" spans="16:27" x14ac:dyDescent="0.3">
      <c r="P20407"/>
      <c r="AA20407"/>
    </row>
    <row r="20408" spans="16:27" x14ac:dyDescent="0.3">
      <c r="P20408"/>
      <c r="AA20408"/>
    </row>
    <row r="20409" spans="16:27" x14ac:dyDescent="0.3">
      <c r="P20409"/>
      <c r="AA20409"/>
    </row>
    <row r="20410" spans="16:27" x14ac:dyDescent="0.3">
      <c r="P20410"/>
      <c r="AA20410"/>
    </row>
    <row r="20411" spans="16:27" x14ac:dyDescent="0.3">
      <c r="P20411"/>
      <c r="AA20411"/>
    </row>
    <row r="20412" spans="16:27" x14ac:dyDescent="0.3">
      <c r="P20412"/>
      <c r="AA20412"/>
    </row>
    <row r="20413" spans="16:27" x14ac:dyDescent="0.3">
      <c r="P20413"/>
      <c r="AA20413"/>
    </row>
    <row r="20414" spans="16:27" x14ac:dyDescent="0.3">
      <c r="P20414"/>
      <c r="AA20414"/>
    </row>
    <row r="20415" spans="16:27" x14ac:dyDescent="0.3">
      <c r="P20415"/>
      <c r="AA20415"/>
    </row>
    <row r="20416" spans="16:27" x14ac:dyDescent="0.3">
      <c r="P20416"/>
      <c r="AA20416"/>
    </row>
    <row r="20417" spans="16:27" x14ac:dyDescent="0.3">
      <c r="P20417"/>
      <c r="AA20417"/>
    </row>
    <row r="20418" spans="16:27" x14ac:dyDescent="0.3">
      <c r="P20418"/>
      <c r="AA20418"/>
    </row>
    <row r="20419" spans="16:27" x14ac:dyDescent="0.3">
      <c r="P20419"/>
      <c r="AA20419"/>
    </row>
    <row r="20420" spans="16:27" x14ac:dyDescent="0.3">
      <c r="P20420"/>
      <c r="AA20420"/>
    </row>
    <row r="20421" spans="16:27" x14ac:dyDescent="0.3">
      <c r="P20421"/>
      <c r="AA20421"/>
    </row>
    <row r="20422" spans="16:27" x14ac:dyDescent="0.3">
      <c r="P20422"/>
      <c r="AA20422"/>
    </row>
    <row r="20423" spans="16:27" x14ac:dyDescent="0.3">
      <c r="P20423"/>
      <c r="AA20423"/>
    </row>
    <row r="20424" spans="16:27" x14ac:dyDescent="0.3">
      <c r="P20424"/>
      <c r="AA20424"/>
    </row>
    <row r="20425" spans="16:27" x14ac:dyDescent="0.3">
      <c r="P20425"/>
      <c r="AA20425"/>
    </row>
    <row r="20426" spans="16:27" x14ac:dyDescent="0.3">
      <c r="P20426"/>
      <c r="AA20426"/>
    </row>
    <row r="20427" spans="16:27" x14ac:dyDescent="0.3">
      <c r="P20427"/>
      <c r="AA20427"/>
    </row>
    <row r="20428" spans="16:27" x14ac:dyDescent="0.3">
      <c r="P20428"/>
      <c r="AA20428"/>
    </row>
    <row r="20429" spans="16:27" x14ac:dyDescent="0.3">
      <c r="P20429"/>
      <c r="AA20429"/>
    </row>
    <row r="20430" spans="16:27" x14ac:dyDescent="0.3">
      <c r="P20430"/>
      <c r="AA20430"/>
    </row>
    <row r="20431" spans="16:27" x14ac:dyDescent="0.3">
      <c r="P20431"/>
      <c r="AA20431"/>
    </row>
    <row r="20432" spans="16:27" x14ac:dyDescent="0.3">
      <c r="P20432"/>
      <c r="AA20432"/>
    </row>
    <row r="20433" spans="16:27" x14ac:dyDescent="0.3">
      <c r="P20433"/>
      <c r="AA20433"/>
    </row>
    <row r="20434" spans="16:27" x14ac:dyDescent="0.3">
      <c r="P20434"/>
      <c r="AA20434"/>
    </row>
    <row r="20435" spans="16:27" x14ac:dyDescent="0.3">
      <c r="P20435"/>
      <c r="AA20435"/>
    </row>
    <row r="20436" spans="16:27" x14ac:dyDescent="0.3">
      <c r="P20436"/>
      <c r="AA20436"/>
    </row>
    <row r="20437" spans="16:27" x14ac:dyDescent="0.3">
      <c r="P20437"/>
      <c r="AA20437"/>
    </row>
    <row r="20438" spans="16:27" x14ac:dyDescent="0.3">
      <c r="P20438"/>
      <c r="AA20438"/>
    </row>
    <row r="20439" spans="16:27" x14ac:dyDescent="0.3">
      <c r="P20439"/>
      <c r="AA20439"/>
    </row>
    <row r="20440" spans="16:27" x14ac:dyDescent="0.3">
      <c r="P20440"/>
      <c r="AA20440"/>
    </row>
    <row r="20441" spans="16:27" x14ac:dyDescent="0.3">
      <c r="P20441"/>
      <c r="AA20441"/>
    </row>
    <row r="20442" spans="16:27" x14ac:dyDescent="0.3">
      <c r="P20442"/>
      <c r="AA20442"/>
    </row>
    <row r="20443" spans="16:27" x14ac:dyDescent="0.3">
      <c r="P20443"/>
      <c r="AA20443"/>
    </row>
    <row r="20444" spans="16:27" x14ac:dyDescent="0.3">
      <c r="P20444"/>
      <c r="AA20444"/>
    </row>
    <row r="20445" spans="16:27" x14ac:dyDescent="0.3">
      <c r="P20445"/>
      <c r="AA20445"/>
    </row>
    <row r="20446" spans="16:27" x14ac:dyDescent="0.3">
      <c r="P20446"/>
      <c r="AA20446"/>
    </row>
    <row r="20447" spans="16:27" x14ac:dyDescent="0.3">
      <c r="P20447"/>
      <c r="AA20447"/>
    </row>
    <row r="20448" spans="16:27" x14ac:dyDescent="0.3">
      <c r="P20448"/>
      <c r="AA20448"/>
    </row>
    <row r="20449" spans="16:27" x14ac:dyDescent="0.3">
      <c r="P20449"/>
      <c r="AA20449"/>
    </row>
    <row r="20450" spans="16:27" x14ac:dyDescent="0.3">
      <c r="P20450"/>
      <c r="AA20450"/>
    </row>
    <row r="20451" spans="16:27" x14ac:dyDescent="0.3">
      <c r="P20451"/>
      <c r="AA20451"/>
    </row>
    <row r="20452" spans="16:27" x14ac:dyDescent="0.3">
      <c r="P20452"/>
      <c r="AA20452"/>
    </row>
    <row r="20453" spans="16:27" x14ac:dyDescent="0.3">
      <c r="P20453"/>
      <c r="AA20453"/>
    </row>
    <row r="20454" spans="16:27" x14ac:dyDescent="0.3">
      <c r="P20454"/>
      <c r="AA20454"/>
    </row>
    <row r="20455" spans="16:27" x14ac:dyDescent="0.3">
      <c r="P20455"/>
      <c r="AA20455"/>
    </row>
    <row r="20456" spans="16:27" x14ac:dyDescent="0.3">
      <c r="P20456"/>
      <c r="AA20456"/>
    </row>
    <row r="20457" spans="16:27" x14ac:dyDescent="0.3">
      <c r="P20457"/>
      <c r="AA20457"/>
    </row>
    <row r="20458" spans="16:27" x14ac:dyDescent="0.3">
      <c r="P20458"/>
      <c r="AA20458"/>
    </row>
    <row r="20459" spans="16:27" x14ac:dyDescent="0.3">
      <c r="P20459"/>
      <c r="AA20459"/>
    </row>
    <row r="20460" spans="16:27" x14ac:dyDescent="0.3">
      <c r="P20460"/>
      <c r="AA20460"/>
    </row>
    <row r="20461" spans="16:27" x14ac:dyDescent="0.3">
      <c r="P20461"/>
      <c r="AA20461"/>
    </row>
    <row r="20462" spans="16:27" x14ac:dyDescent="0.3">
      <c r="P20462"/>
      <c r="AA20462"/>
    </row>
    <row r="20463" spans="16:27" x14ac:dyDescent="0.3">
      <c r="P20463"/>
      <c r="AA20463"/>
    </row>
    <row r="20464" spans="16:27" x14ac:dyDescent="0.3">
      <c r="P20464"/>
      <c r="AA20464"/>
    </row>
    <row r="20465" spans="16:27" x14ac:dyDescent="0.3">
      <c r="P20465"/>
      <c r="AA20465"/>
    </row>
    <row r="20466" spans="16:27" x14ac:dyDescent="0.3">
      <c r="P20466"/>
      <c r="AA20466"/>
    </row>
    <row r="20467" spans="16:27" x14ac:dyDescent="0.3">
      <c r="P20467"/>
      <c r="AA20467"/>
    </row>
    <row r="20468" spans="16:27" x14ac:dyDescent="0.3">
      <c r="P20468"/>
      <c r="AA20468"/>
    </row>
    <row r="20469" spans="16:27" x14ac:dyDescent="0.3">
      <c r="P20469"/>
      <c r="AA20469"/>
    </row>
    <row r="20470" spans="16:27" x14ac:dyDescent="0.3">
      <c r="P20470"/>
      <c r="AA20470"/>
    </row>
    <row r="20471" spans="16:27" x14ac:dyDescent="0.3">
      <c r="P20471"/>
      <c r="AA20471"/>
    </row>
    <row r="20472" spans="16:27" x14ac:dyDescent="0.3">
      <c r="P20472"/>
      <c r="AA20472"/>
    </row>
    <row r="20473" spans="16:27" x14ac:dyDescent="0.3">
      <c r="P20473"/>
      <c r="AA20473"/>
    </row>
    <row r="20474" spans="16:27" x14ac:dyDescent="0.3">
      <c r="P20474"/>
      <c r="AA20474"/>
    </row>
    <row r="20475" spans="16:27" x14ac:dyDescent="0.3">
      <c r="P20475"/>
      <c r="AA20475"/>
    </row>
    <row r="20476" spans="16:27" x14ac:dyDescent="0.3">
      <c r="P20476"/>
      <c r="AA20476"/>
    </row>
    <row r="20477" spans="16:27" x14ac:dyDescent="0.3">
      <c r="P20477"/>
      <c r="AA20477"/>
    </row>
    <row r="20478" spans="16:27" x14ac:dyDescent="0.3">
      <c r="P20478"/>
      <c r="AA20478"/>
    </row>
    <row r="20479" spans="16:27" x14ac:dyDescent="0.3">
      <c r="P20479"/>
      <c r="AA20479"/>
    </row>
    <row r="20480" spans="16:27" x14ac:dyDescent="0.3">
      <c r="P20480"/>
      <c r="AA20480"/>
    </row>
    <row r="20481" spans="16:27" x14ac:dyDescent="0.3">
      <c r="P20481"/>
      <c r="AA20481"/>
    </row>
    <row r="20482" spans="16:27" x14ac:dyDescent="0.3">
      <c r="P20482"/>
      <c r="AA20482"/>
    </row>
    <row r="20483" spans="16:27" x14ac:dyDescent="0.3">
      <c r="P20483"/>
      <c r="AA20483"/>
    </row>
    <row r="20484" spans="16:27" x14ac:dyDescent="0.3">
      <c r="P20484"/>
      <c r="AA20484"/>
    </row>
    <row r="20485" spans="16:27" x14ac:dyDescent="0.3">
      <c r="P20485"/>
      <c r="AA20485"/>
    </row>
    <row r="20486" spans="16:27" x14ac:dyDescent="0.3">
      <c r="P20486"/>
      <c r="AA20486"/>
    </row>
    <row r="20487" spans="16:27" x14ac:dyDescent="0.3">
      <c r="P20487"/>
      <c r="AA20487"/>
    </row>
    <row r="20488" spans="16:27" x14ac:dyDescent="0.3">
      <c r="P20488"/>
      <c r="AA20488"/>
    </row>
    <row r="20489" spans="16:27" x14ac:dyDescent="0.3">
      <c r="P20489"/>
      <c r="AA20489"/>
    </row>
    <row r="20490" spans="16:27" x14ac:dyDescent="0.3">
      <c r="P20490"/>
      <c r="AA20490"/>
    </row>
    <row r="20491" spans="16:27" x14ac:dyDescent="0.3">
      <c r="P20491"/>
      <c r="AA20491"/>
    </row>
    <row r="20492" spans="16:27" x14ac:dyDescent="0.3">
      <c r="P20492"/>
      <c r="AA20492"/>
    </row>
    <row r="20493" spans="16:27" x14ac:dyDescent="0.3">
      <c r="P20493"/>
      <c r="AA20493"/>
    </row>
    <row r="20494" spans="16:27" x14ac:dyDescent="0.3">
      <c r="P20494"/>
      <c r="AA20494"/>
    </row>
    <row r="20495" spans="16:27" x14ac:dyDescent="0.3">
      <c r="P20495"/>
      <c r="AA20495"/>
    </row>
    <row r="20496" spans="16:27" x14ac:dyDescent="0.3">
      <c r="P20496"/>
      <c r="AA20496"/>
    </row>
    <row r="20497" spans="16:27" x14ac:dyDescent="0.3">
      <c r="P20497"/>
      <c r="AA20497"/>
    </row>
    <row r="20498" spans="16:27" x14ac:dyDescent="0.3">
      <c r="P20498"/>
      <c r="AA20498"/>
    </row>
    <row r="20499" spans="16:27" x14ac:dyDescent="0.3">
      <c r="P20499"/>
      <c r="AA20499"/>
    </row>
    <row r="20500" spans="16:27" x14ac:dyDescent="0.3">
      <c r="P20500"/>
      <c r="AA20500"/>
    </row>
    <row r="20501" spans="16:27" x14ac:dyDescent="0.3">
      <c r="P20501"/>
      <c r="AA20501"/>
    </row>
    <row r="20502" spans="16:27" x14ac:dyDescent="0.3">
      <c r="P20502"/>
      <c r="AA20502"/>
    </row>
    <row r="20503" spans="16:27" x14ac:dyDescent="0.3">
      <c r="P20503"/>
      <c r="AA20503"/>
    </row>
    <row r="20504" spans="16:27" x14ac:dyDescent="0.3">
      <c r="P20504"/>
      <c r="AA20504"/>
    </row>
    <row r="20505" spans="16:27" x14ac:dyDescent="0.3">
      <c r="P20505"/>
      <c r="AA20505"/>
    </row>
    <row r="20506" spans="16:27" x14ac:dyDescent="0.3">
      <c r="P20506"/>
      <c r="AA20506"/>
    </row>
    <row r="20507" spans="16:27" x14ac:dyDescent="0.3">
      <c r="P20507"/>
      <c r="AA20507"/>
    </row>
    <row r="20508" spans="16:27" x14ac:dyDescent="0.3">
      <c r="P20508"/>
      <c r="AA20508"/>
    </row>
    <row r="20509" spans="16:27" x14ac:dyDescent="0.3">
      <c r="P20509"/>
      <c r="AA20509"/>
    </row>
    <row r="20510" spans="16:27" x14ac:dyDescent="0.3">
      <c r="P20510"/>
      <c r="AA20510"/>
    </row>
    <row r="20511" spans="16:27" x14ac:dyDescent="0.3">
      <c r="P20511"/>
      <c r="AA20511"/>
    </row>
    <row r="20512" spans="16:27" x14ac:dyDescent="0.3">
      <c r="P20512"/>
      <c r="AA20512"/>
    </row>
    <row r="20513" spans="16:27" x14ac:dyDescent="0.3">
      <c r="P20513"/>
      <c r="AA20513"/>
    </row>
    <row r="20514" spans="16:27" x14ac:dyDescent="0.3">
      <c r="P20514"/>
      <c r="AA20514"/>
    </row>
    <row r="20515" spans="16:27" x14ac:dyDescent="0.3">
      <c r="P20515"/>
      <c r="AA20515"/>
    </row>
    <row r="20516" spans="16:27" x14ac:dyDescent="0.3">
      <c r="P20516"/>
      <c r="AA20516"/>
    </row>
    <row r="20517" spans="16:27" x14ac:dyDescent="0.3">
      <c r="P20517"/>
      <c r="AA20517"/>
    </row>
    <row r="20518" spans="16:27" x14ac:dyDescent="0.3">
      <c r="P20518"/>
      <c r="AA20518"/>
    </row>
    <row r="20519" spans="16:27" x14ac:dyDescent="0.3">
      <c r="P20519"/>
      <c r="AA20519"/>
    </row>
    <row r="20520" spans="16:27" x14ac:dyDescent="0.3">
      <c r="P20520"/>
      <c r="AA20520"/>
    </row>
    <row r="20521" spans="16:27" x14ac:dyDescent="0.3">
      <c r="P20521"/>
      <c r="AA20521"/>
    </row>
    <row r="20522" spans="16:27" x14ac:dyDescent="0.3">
      <c r="P20522"/>
      <c r="AA20522"/>
    </row>
    <row r="20523" spans="16:27" x14ac:dyDescent="0.3">
      <c r="P20523"/>
      <c r="AA20523"/>
    </row>
    <row r="20524" spans="16:27" x14ac:dyDescent="0.3">
      <c r="P20524"/>
      <c r="AA20524"/>
    </row>
    <row r="20525" spans="16:27" x14ac:dyDescent="0.3">
      <c r="P20525"/>
      <c r="AA20525"/>
    </row>
    <row r="20526" spans="16:27" x14ac:dyDescent="0.3">
      <c r="P20526"/>
      <c r="AA20526"/>
    </row>
    <row r="20527" spans="16:27" x14ac:dyDescent="0.3">
      <c r="P20527"/>
      <c r="AA20527"/>
    </row>
    <row r="20528" spans="16:27" x14ac:dyDescent="0.3">
      <c r="P20528"/>
      <c r="AA20528"/>
    </row>
    <row r="20529" spans="16:27" x14ac:dyDescent="0.3">
      <c r="P20529"/>
      <c r="AA20529"/>
    </row>
    <row r="20530" spans="16:27" x14ac:dyDescent="0.3">
      <c r="P20530"/>
      <c r="AA20530"/>
    </row>
    <row r="20531" spans="16:27" x14ac:dyDescent="0.3">
      <c r="P20531"/>
      <c r="AA20531"/>
    </row>
    <row r="20532" spans="16:27" x14ac:dyDescent="0.3">
      <c r="P20532"/>
      <c r="AA20532"/>
    </row>
    <row r="20533" spans="16:27" x14ac:dyDescent="0.3">
      <c r="P20533"/>
      <c r="AA20533"/>
    </row>
    <row r="20534" spans="16:27" x14ac:dyDescent="0.3">
      <c r="P20534"/>
      <c r="AA20534"/>
    </row>
    <row r="20535" spans="16:27" x14ac:dyDescent="0.3">
      <c r="P20535"/>
      <c r="AA20535"/>
    </row>
    <row r="20536" spans="16:27" x14ac:dyDescent="0.3">
      <c r="P20536"/>
      <c r="AA20536"/>
    </row>
    <row r="20537" spans="16:27" x14ac:dyDescent="0.3">
      <c r="P20537"/>
      <c r="AA20537"/>
    </row>
    <row r="20538" spans="16:27" x14ac:dyDescent="0.3">
      <c r="P20538"/>
      <c r="AA20538"/>
    </row>
    <row r="20539" spans="16:27" x14ac:dyDescent="0.3">
      <c r="P20539"/>
      <c r="AA20539"/>
    </row>
    <row r="20540" spans="16:27" x14ac:dyDescent="0.3">
      <c r="P20540"/>
      <c r="AA20540"/>
    </row>
    <row r="20541" spans="16:27" x14ac:dyDescent="0.3">
      <c r="P20541"/>
      <c r="AA20541"/>
    </row>
    <row r="20542" spans="16:27" x14ac:dyDescent="0.3">
      <c r="P20542"/>
      <c r="AA20542"/>
    </row>
    <row r="20543" spans="16:27" x14ac:dyDescent="0.3">
      <c r="P20543"/>
      <c r="AA20543"/>
    </row>
    <row r="20544" spans="16:27" x14ac:dyDescent="0.3">
      <c r="P20544"/>
      <c r="AA20544"/>
    </row>
    <row r="20545" spans="16:27" x14ac:dyDescent="0.3">
      <c r="P20545"/>
      <c r="AA20545"/>
    </row>
    <row r="20546" spans="16:27" x14ac:dyDescent="0.3">
      <c r="P20546"/>
      <c r="AA20546"/>
    </row>
    <row r="20547" spans="16:27" x14ac:dyDescent="0.3">
      <c r="P20547"/>
      <c r="AA20547"/>
    </row>
    <row r="20548" spans="16:27" x14ac:dyDescent="0.3">
      <c r="P20548"/>
      <c r="AA20548"/>
    </row>
    <row r="20549" spans="16:27" x14ac:dyDescent="0.3">
      <c r="P20549"/>
      <c r="AA20549"/>
    </row>
    <row r="20550" spans="16:27" x14ac:dyDescent="0.3">
      <c r="P20550"/>
      <c r="AA20550"/>
    </row>
    <row r="20551" spans="16:27" x14ac:dyDescent="0.3">
      <c r="P20551"/>
      <c r="AA20551"/>
    </row>
    <row r="20552" spans="16:27" x14ac:dyDescent="0.3">
      <c r="P20552"/>
      <c r="AA20552"/>
    </row>
    <row r="20553" spans="16:27" x14ac:dyDescent="0.3">
      <c r="P20553"/>
      <c r="AA20553"/>
    </row>
    <row r="20554" spans="16:27" x14ac:dyDescent="0.3">
      <c r="P20554"/>
      <c r="AA20554"/>
    </row>
    <row r="20555" spans="16:27" x14ac:dyDescent="0.3">
      <c r="P20555"/>
      <c r="AA20555"/>
    </row>
    <row r="20556" spans="16:27" x14ac:dyDescent="0.3">
      <c r="P20556"/>
      <c r="AA20556"/>
    </row>
    <row r="20557" spans="16:27" x14ac:dyDescent="0.3">
      <c r="P20557"/>
      <c r="AA20557"/>
    </row>
    <row r="20558" spans="16:27" x14ac:dyDescent="0.3">
      <c r="P20558"/>
      <c r="AA20558"/>
    </row>
    <row r="20559" spans="16:27" x14ac:dyDescent="0.3">
      <c r="P20559"/>
      <c r="AA20559"/>
    </row>
    <row r="20560" spans="16:27" x14ac:dyDescent="0.3">
      <c r="P20560"/>
      <c r="AA20560"/>
    </row>
    <row r="20561" spans="16:27" x14ac:dyDescent="0.3">
      <c r="P20561"/>
      <c r="AA20561"/>
    </row>
    <row r="20562" spans="16:27" x14ac:dyDescent="0.3">
      <c r="P20562"/>
      <c r="AA20562"/>
    </row>
    <row r="20563" spans="16:27" x14ac:dyDescent="0.3">
      <c r="P20563"/>
      <c r="AA20563"/>
    </row>
    <row r="20564" spans="16:27" x14ac:dyDescent="0.3">
      <c r="P20564"/>
      <c r="AA20564"/>
    </row>
    <row r="20565" spans="16:27" x14ac:dyDescent="0.3">
      <c r="P20565"/>
      <c r="AA20565"/>
    </row>
    <row r="20566" spans="16:27" x14ac:dyDescent="0.3">
      <c r="P20566"/>
      <c r="AA20566"/>
    </row>
    <row r="20567" spans="16:27" x14ac:dyDescent="0.3">
      <c r="P20567"/>
      <c r="AA20567"/>
    </row>
    <row r="20568" spans="16:27" x14ac:dyDescent="0.3">
      <c r="P20568"/>
      <c r="AA20568"/>
    </row>
    <row r="20569" spans="16:27" x14ac:dyDescent="0.3">
      <c r="P20569"/>
      <c r="AA20569"/>
    </row>
    <row r="20570" spans="16:27" x14ac:dyDescent="0.3">
      <c r="P20570"/>
      <c r="AA20570"/>
    </row>
    <row r="20571" spans="16:27" x14ac:dyDescent="0.3">
      <c r="P20571"/>
      <c r="AA20571"/>
    </row>
    <row r="20572" spans="16:27" x14ac:dyDescent="0.3">
      <c r="P20572"/>
      <c r="AA20572"/>
    </row>
    <row r="20573" spans="16:27" x14ac:dyDescent="0.3">
      <c r="P20573"/>
      <c r="AA20573"/>
    </row>
    <row r="20574" spans="16:27" x14ac:dyDescent="0.3">
      <c r="P20574"/>
      <c r="AA20574"/>
    </row>
    <row r="20575" spans="16:27" x14ac:dyDescent="0.3">
      <c r="P20575"/>
      <c r="AA20575"/>
    </row>
    <row r="20576" spans="16:27" x14ac:dyDescent="0.3">
      <c r="P20576"/>
      <c r="AA20576"/>
    </row>
    <row r="20577" spans="16:27" x14ac:dyDescent="0.3">
      <c r="P20577"/>
      <c r="AA20577"/>
    </row>
    <row r="20578" spans="16:27" x14ac:dyDescent="0.3">
      <c r="P20578"/>
      <c r="AA20578"/>
    </row>
    <row r="20579" spans="16:27" x14ac:dyDescent="0.3">
      <c r="P20579"/>
      <c r="AA20579"/>
    </row>
    <row r="20580" spans="16:27" x14ac:dyDescent="0.3">
      <c r="P20580"/>
      <c r="AA20580"/>
    </row>
    <row r="20581" spans="16:27" x14ac:dyDescent="0.3">
      <c r="P20581"/>
      <c r="AA20581"/>
    </row>
    <row r="20582" spans="16:27" x14ac:dyDescent="0.3">
      <c r="P20582"/>
      <c r="AA20582"/>
    </row>
    <row r="20583" spans="16:27" x14ac:dyDescent="0.3">
      <c r="P20583"/>
      <c r="AA20583"/>
    </row>
    <row r="20584" spans="16:27" x14ac:dyDescent="0.3">
      <c r="P20584"/>
      <c r="AA20584"/>
    </row>
    <row r="20585" spans="16:27" x14ac:dyDescent="0.3">
      <c r="P20585"/>
      <c r="AA20585"/>
    </row>
    <row r="20586" spans="16:27" x14ac:dyDescent="0.3">
      <c r="P20586"/>
      <c r="AA20586"/>
    </row>
    <row r="20587" spans="16:27" x14ac:dyDescent="0.3">
      <c r="P20587"/>
      <c r="AA20587"/>
    </row>
    <row r="20588" spans="16:27" x14ac:dyDescent="0.3">
      <c r="P20588"/>
      <c r="AA20588"/>
    </row>
    <row r="20589" spans="16:27" x14ac:dyDescent="0.3">
      <c r="P20589"/>
      <c r="AA20589"/>
    </row>
    <row r="20590" spans="16:27" x14ac:dyDescent="0.3">
      <c r="P20590"/>
      <c r="AA20590"/>
    </row>
    <row r="20591" spans="16:27" x14ac:dyDescent="0.3">
      <c r="P20591"/>
      <c r="AA20591"/>
    </row>
    <row r="20592" spans="16:27" x14ac:dyDescent="0.3">
      <c r="P20592"/>
      <c r="AA20592"/>
    </row>
    <row r="20593" spans="16:27" x14ac:dyDescent="0.3">
      <c r="P20593"/>
      <c r="AA20593"/>
    </row>
    <row r="20594" spans="16:27" x14ac:dyDescent="0.3">
      <c r="P20594"/>
      <c r="AA20594"/>
    </row>
    <row r="20595" spans="16:27" x14ac:dyDescent="0.3">
      <c r="P20595"/>
      <c r="AA20595"/>
    </row>
    <row r="20596" spans="16:27" x14ac:dyDescent="0.3">
      <c r="P20596"/>
      <c r="AA20596"/>
    </row>
    <row r="20597" spans="16:27" x14ac:dyDescent="0.3">
      <c r="P20597"/>
      <c r="AA20597"/>
    </row>
    <row r="20598" spans="16:27" x14ac:dyDescent="0.3">
      <c r="P20598"/>
      <c r="AA20598"/>
    </row>
    <row r="20599" spans="16:27" x14ac:dyDescent="0.3">
      <c r="P20599"/>
      <c r="AA20599"/>
    </row>
    <row r="20600" spans="16:27" x14ac:dyDescent="0.3">
      <c r="P20600"/>
      <c r="AA20600"/>
    </row>
    <row r="20601" spans="16:27" x14ac:dyDescent="0.3">
      <c r="P20601"/>
      <c r="AA20601"/>
    </row>
    <row r="20602" spans="16:27" x14ac:dyDescent="0.3">
      <c r="P20602"/>
      <c r="AA20602"/>
    </row>
    <row r="20603" spans="16:27" x14ac:dyDescent="0.3">
      <c r="P20603"/>
      <c r="AA20603"/>
    </row>
    <row r="20604" spans="16:27" x14ac:dyDescent="0.3">
      <c r="P20604"/>
      <c r="AA20604"/>
    </row>
    <row r="20605" spans="16:27" x14ac:dyDescent="0.3">
      <c r="P20605"/>
      <c r="AA20605"/>
    </row>
    <row r="20606" spans="16:27" x14ac:dyDescent="0.3">
      <c r="P20606"/>
      <c r="AA20606"/>
    </row>
    <row r="20607" spans="16:27" x14ac:dyDescent="0.3">
      <c r="P20607"/>
      <c r="AA20607"/>
    </row>
    <row r="20608" spans="16:27" x14ac:dyDescent="0.3">
      <c r="P20608"/>
      <c r="AA20608"/>
    </row>
    <row r="20609" spans="16:27" x14ac:dyDescent="0.3">
      <c r="P20609"/>
      <c r="AA20609"/>
    </row>
    <row r="20610" spans="16:27" x14ac:dyDescent="0.3">
      <c r="P20610"/>
      <c r="AA20610"/>
    </row>
    <row r="20611" spans="16:27" x14ac:dyDescent="0.3">
      <c r="P20611"/>
      <c r="AA20611"/>
    </row>
    <row r="20612" spans="16:27" x14ac:dyDescent="0.3">
      <c r="P20612"/>
      <c r="AA20612"/>
    </row>
    <row r="20613" spans="16:27" x14ac:dyDescent="0.3">
      <c r="P20613"/>
      <c r="AA20613"/>
    </row>
    <row r="20614" spans="16:27" x14ac:dyDescent="0.3">
      <c r="P20614"/>
      <c r="AA20614"/>
    </row>
    <row r="20615" spans="16:27" x14ac:dyDescent="0.3">
      <c r="P20615"/>
      <c r="AA20615"/>
    </row>
    <row r="20616" spans="16:27" x14ac:dyDescent="0.3">
      <c r="P20616"/>
      <c r="AA20616"/>
    </row>
    <row r="20617" spans="16:27" x14ac:dyDescent="0.3">
      <c r="P20617"/>
      <c r="AA20617"/>
    </row>
    <row r="20618" spans="16:27" x14ac:dyDescent="0.3">
      <c r="P20618"/>
      <c r="AA20618"/>
    </row>
    <row r="20619" spans="16:27" x14ac:dyDescent="0.3">
      <c r="P20619"/>
      <c r="AA20619"/>
    </row>
    <row r="20620" spans="16:27" x14ac:dyDescent="0.3">
      <c r="P20620"/>
      <c r="AA20620"/>
    </row>
    <row r="20621" spans="16:27" x14ac:dyDescent="0.3">
      <c r="P20621"/>
      <c r="AA20621"/>
    </row>
    <row r="20622" spans="16:27" x14ac:dyDescent="0.3">
      <c r="P20622"/>
      <c r="AA20622"/>
    </row>
    <row r="20623" spans="16:27" x14ac:dyDescent="0.3">
      <c r="P20623"/>
      <c r="AA20623"/>
    </row>
    <row r="20624" spans="16:27" x14ac:dyDescent="0.3">
      <c r="P20624"/>
      <c r="AA20624"/>
    </row>
    <row r="20625" spans="16:27" x14ac:dyDescent="0.3">
      <c r="P20625"/>
      <c r="AA20625"/>
    </row>
    <row r="20626" spans="16:27" x14ac:dyDescent="0.3">
      <c r="P20626"/>
      <c r="AA20626"/>
    </row>
    <row r="20627" spans="16:27" x14ac:dyDescent="0.3">
      <c r="P20627"/>
      <c r="AA20627"/>
    </row>
    <row r="20628" spans="16:27" x14ac:dyDescent="0.3">
      <c r="P20628"/>
      <c r="AA20628"/>
    </row>
    <row r="20629" spans="16:27" x14ac:dyDescent="0.3">
      <c r="P20629"/>
      <c r="AA20629"/>
    </row>
    <row r="20630" spans="16:27" x14ac:dyDescent="0.3">
      <c r="P20630"/>
      <c r="AA20630"/>
    </row>
    <row r="20631" spans="16:27" x14ac:dyDescent="0.3">
      <c r="P20631"/>
      <c r="AA20631"/>
    </row>
    <row r="20632" spans="16:27" x14ac:dyDescent="0.3">
      <c r="P20632"/>
      <c r="AA20632"/>
    </row>
    <row r="20633" spans="16:27" x14ac:dyDescent="0.3">
      <c r="P20633"/>
      <c r="AA20633"/>
    </row>
    <row r="20634" spans="16:27" x14ac:dyDescent="0.3">
      <c r="P20634"/>
      <c r="AA20634"/>
    </row>
    <row r="20635" spans="16:27" x14ac:dyDescent="0.3">
      <c r="P20635"/>
      <c r="AA20635"/>
    </row>
    <row r="20636" spans="16:27" x14ac:dyDescent="0.3">
      <c r="P20636"/>
      <c r="AA20636"/>
    </row>
    <row r="20637" spans="16:27" x14ac:dyDescent="0.3">
      <c r="P20637"/>
      <c r="AA20637"/>
    </row>
    <row r="20638" spans="16:27" x14ac:dyDescent="0.3">
      <c r="P20638"/>
      <c r="AA20638"/>
    </row>
    <row r="20639" spans="16:27" x14ac:dyDescent="0.3">
      <c r="P20639"/>
      <c r="AA20639"/>
    </row>
    <row r="20640" spans="16:27" x14ac:dyDescent="0.3">
      <c r="P20640"/>
      <c r="AA20640"/>
    </row>
    <row r="20641" spans="16:27" x14ac:dyDescent="0.3">
      <c r="P20641"/>
      <c r="AA20641"/>
    </row>
    <row r="20642" spans="16:27" x14ac:dyDescent="0.3">
      <c r="P20642"/>
      <c r="AA20642"/>
    </row>
    <row r="20643" spans="16:27" x14ac:dyDescent="0.3">
      <c r="P20643"/>
      <c r="AA20643"/>
    </row>
    <row r="20644" spans="16:27" x14ac:dyDescent="0.3">
      <c r="P20644"/>
      <c r="AA20644"/>
    </row>
    <row r="20645" spans="16:27" x14ac:dyDescent="0.3">
      <c r="P20645"/>
      <c r="AA20645"/>
    </row>
    <row r="20646" spans="16:27" x14ac:dyDescent="0.3">
      <c r="P20646"/>
      <c r="AA20646"/>
    </row>
    <row r="20647" spans="16:27" x14ac:dyDescent="0.3">
      <c r="P20647"/>
      <c r="AA20647"/>
    </row>
    <row r="20648" spans="16:27" x14ac:dyDescent="0.3">
      <c r="P20648"/>
      <c r="AA20648"/>
    </row>
    <row r="20649" spans="16:27" x14ac:dyDescent="0.3">
      <c r="P20649"/>
      <c r="AA20649"/>
    </row>
    <row r="20650" spans="16:27" x14ac:dyDescent="0.3">
      <c r="P20650"/>
      <c r="AA20650"/>
    </row>
    <row r="20651" spans="16:27" x14ac:dyDescent="0.3">
      <c r="P20651"/>
      <c r="AA20651"/>
    </row>
    <row r="20652" spans="16:27" x14ac:dyDescent="0.3">
      <c r="P20652"/>
      <c r="AA20652"/>
    </row>
    <row r="20653" spans="16:27" x14ac:dyDescent="0.3">
      <c r="P20653"/>
      <c r="AA20653"/>
    </row>
    <row r="20654" spans="16:27" x14ac:dyDescent="0.3">
      <c r="P20654"/>
      <c r="AA20654"/>
    </row>
    <row r="20655" spans="16:27" x14ac:dyDescent="0.3">
      <c r="P20655"/>
      <c r="AA20655"/>
    </row>
    <row r="20656" spans="16:27" x14ac:dyDescent="0.3">
      <c r="P20656"/>
      <c r="AA20656"/>
    </row>
    <row r="20657" spans="16:27" x14ac:dyDescent="0.3">
      <c r="P20657"/>
      <c r="AA20657"/>
    </row>
    <row r="20658" spans="16:27" x14ac:dyDescent="0.3">
      <c r="P20658"/>
      <c r="AA20658"/>
    </row>
    <row r="20659" spans="16:27" x14ac:dyDescent="0.3">
      <c r="P20659"/>
      <c r="AA20659"/>
    </row>
    <row r="20660" spans="16:27" x14ac:dyDescent="0.3">
      <c r="P20660"/>
      <c r="AA20660"/>
    </row>
    <row r="20661" spans="16:27" x14ac:dyDescent="0.3">
      <c r="P20661"/>
      <c r="AA20661"/>
    </row>
    <row r="20662" spans="16:27" x14ac:dyDescent="0.3">
      <c r="P20662"/>
      <c r="AA20662"/>
    </row>
    <row r="20663" spans="16:27" x14ac:dyDescent="0.3">
      <c r="P20663"/>
      <c r="AA20663"/>
    </row>
    <row r="20664" spans="16:27" x14ac:dyDescent="0.3">
      <c r="P20664"/>
      <c r="AA20664"/>
    </row>
    <row r="20665" spans="16:27" x14ac:dyDescent="0.3">
      <c r="P20665"/>
      <c r="AA20665"/>
    </row>
    <row r="20666" spans="16:27" x14ac:dyDescent="0.3">
      <c r="P20666"/>
      <c r="AA20666"/>
    </row>
    <row r="20667" spans="16:27" x14ac:dyDescent="0.3">
      <c r="P20667"/>
      <c r="AA20667"/>
    </row>
    <row r="20668" spans="16:27" x14ac:dyDescent="0.3">
      <c r="P20668"/>
      <c r="AA20668"/>
    </row>
    <row r="20669" spans="16:27" x14ac:dyDescent="0.3">
      <c r="P20669"/>
      <c r="AA20669"/>
    </row>
    <row r="20670" spans="16:27" x14ac:dyDescent="0.3">
      <c r="P20670"/>
      <c r="AA20670"/>
    </row>
    <row r="20671" spans="16:27" x14ac:dyDescent="0.3">
      <c r="P20671"/>
      <c r="AA20671"/>
    </row>
    <row r="20672" spans="16:27" x14ac:dyDescent="0.3">
      <c r="P20672"/>
      <c r="AA20672"/>
    </row>
    <row r="20673" spans="16:27" x14ac:dyDescent="0.3">
      <c r="P20673"/>
      <c r="AA20673"/>
    </row>
    <row r="20674" spans="16:27" x14ac:dyDescent="0.3">
      <c r="P20674"/>
      <c r="AA20674"/>
    </row>
    <row r="20675" spans="16:27" x14ac:dyDescent="0.3">
      <c r="P20675"/>
      <c r="AA20675"/>
    </row>
    <row r="20676" spans="16:27" x14ac:dyDescent="0.3">
      <c r="P20676"/>
      <c r="AA20676"/>
    </row>
    <row r="20677" spans="16:27" x14ac:dyDescent="0.3">
      <c r="P20677"/>
      <c r="AA20677"/>
    </row>
    <row r="20678" spans="16:27" x14ac:dyDescent="0.3">
      <c r="P20678"/>
      <c r="AA20678"/>
    </row>
    <row r="20679" spans="16:27" x14ac:dyDescent="0.3">
      <c r="P20679"/>
      <c r="AA20679"/>
    </row>
    <row r="20680" spans="16:27" x14ac:dyDescent="0.3">
      <c r="P20680"/>
      <c r="AA20680"/>
    </row>
    <row r="20681" spans="16:27" x14ac:dyDescent="0.3">
      <c r="P20681"/>
      <c r="AA20681"/>
    </row>
    <row r="20682" spans="16:27" x14ac:dyDescent="0.3">
      <c r="P20682"/>
      <c r="AA20682"/>
    </row>
    <row r="20683" spans="16:27" x14ac:dyDescent="0.3">
      <c r="P20683"/>
      <c r="AA20683"/>
    </row>
    <row r="20684" spans="16:27" x14ac:dyDescent="0.3">
      <c r="P20684"/>
      <c r="AA20684"/>
    </row>
    <row r="20685" spans="16:27" x14ac:dyDescent="0.3">
      <c r="P20685"/>
      <c r="AA20685"/>
    </row>
    <row r="20686" spans="16:27" x14ac:dyDescent="0.3">
      <c r="P20686"/>
      <c r="AA20686"/>
    </row>
    <row r="20687" spans="16:27" x14ac:dyDescent="0.3">
      <c r="P20687"/>
      <c r="AA20687"/>
    </row>
    <row r="20688" spans="16:27" x14ac:dyDescent="0.3">
      <c r="P20688"/>
      <c r="AA20688"/>
    </row>
    <row r="20689" spans="16:27" x14ac:dyDescent="0.3">
      <c r="P20689"/>
      <c r="AA20689"/>
    </row>
    <row r="20690" spans="16:27" x14ac:dyDescent="0.3">
      <c r="P20690"/>
      <c r="AA20690"/>
    </row>
    <row r="20691" spans="16:27" x14ac:dyDescent="0.3">
      <c r="P20691"/>
      <c r="AA20691"/>
    </row>
    <row r="20692" spans="16:27" x14ac:dyDescent="0.3">
      <c r="P20692"/>
      <c r="AA20692"/>
    </row>
    <row r="20693" spans="16:27" x14ac:dyDescent="0.3">
      <c r="P20693"/>
      <c r="AA20693"/>
    </row>
    <row r="20694" spans="16:27" x14ac:dyDescent="0.3">
      <c r="P20694"/>
      <c r="AA20694"/>
    </row>
    <row r="20695" spans="16:27" x14ac:dyDescent="0.3">
      <c r="P20695"/>
      <c r="AA20695"/>
    </row>
    <row r="20696" spans="16:27" x14ac:dyDescent="0.3">
      <c r="P20696"/>
      <c r="AA20696"/>
    </row>
    <row r="20697" spans="16:27" x14ac:dyDescent="0.3">
      <c r="P20697"/>
      <c r="AA20697"/>
    </row>
    <row r="20698" spans="16:27" x14ac:dyDescent="0.3">
      <c r="P20698"/>
      <c r="AA20698"/>
    </row>
    <row r="20699" spans="16:27" x14ac:dyDescent="0.3">
      <c r="P20699"/>
      <c r="AA20699"/>
    </row>
    <row r="20700" spans="16:27" x14ac:dyDescent="0.3">
      <c r="P20700"/>
      <c r="AA20700"/>
    </row>
    <row r="20701" spans="16:27" x14ac:dyDescent="0.3">
      <c r="P20701"/>
      <c r="AA20701"/>
    </row>
    <row r="20702" spans="16:27" x14ac:dyDescent="0.3">
      <c r="P20702"/>
      <c r="AA20702"/>
    </row>
    <row r="20703" spans="16:27" x14ac:dyDescent="0.3">
      <c r="P20703"/>
      <c r="AA20703"/>
    </row>
    <row r="20704" spans="16:27" x14ac:dyDescent="0.3">
      <c r="P20704"/>
      <c r="AA20704"/>
    </row>
    <row r="20705" spans="16:27" x14ac:dyDescent="0.3">
      <c r="P20705"/>
      <c r="AA20705"/>
    </row>
    <row r="20706" spans="16:27" x14ac:dyDescent="0.3">
      <c r="P20706"/>
      <c r="AA20706"/>
    </row>
    <row r="20707" spans="16:27" x14ac:dyDescent="0.3">
      <c r="P20707"/>
      <c r="AA20707"/>
    </row>
    <row r="20708" spans="16:27" x14ac:dyDescent="0.3">
      <c r="P20708"/>
      <c r="AA20708"/>
    </row>
    <row r="20709" spans="16:27" x14ac:dyDescent="0.3">
      <c r="P20709"/>
      <c r="AA20709"/>
    </row>
    <row r="20710" spans="16:27" x14ac:dyDescent="0.3">
      <c r="P20710"/>
      <c r="AA20710"/>
    </row>
    <row r="20711" spans="16:27" x14ac:dyDescent="0.3">
      <c r="P20711"/>
      <c r="AA20711"/>
    </row>
    <row r="20712" spans="16:27" x14ac:dyDescent="0.3">
      <c r="P20712"/>
      <c r="AA20712"/>
    </row>
    <row r="20713" spans="16:27" x14ac:dyDescent="0.3">
      <c r="P20713"/>
      <c r="AA20713"/>
    </row>
    <row r="20714" spans="16:27" x14ac:dyDescent="0.3">
      <c r="P20714"/>
      <c r="AA20714"/>
    </row>
    <row r="20715" spans="16:27" x14ac:dyDescent="0.3">
      <c r="P20715"/>
      <c r="AA20715"/>
    </row>
    <row r="20716" spans="16:27" x14ac:dyDescent="0.3">
      <c r="P20716"/>
      <c r="AA20716"/>
    </row>
    <row r="20717" spans="16:27" x14ac:dyDescent="0.3">
      <c r="P20717"/>
      <c r="AA20717"/>
    </row>
    <row r="20718" spans="16:27" x14ac:dyDescent="0.3">
      <c r="P20718"/>
      <c r="AA20718"/>
    </row>
    <row r="20719" spans="16:27" x14ac:dyDescent="0.3">
      <c r="P20719"/>
      <c r="AA20719"/>
    </row>
    <row r="20720" spans="16:27" x14ac:dyDescent="0.3">
      <c r="P20720"/>
      <c r="AA20720"/>
    </row>
    <row r="20721" spans="16:27" x14ac:dyDescent="0.3">
      <c r="P20721"/>
      <c r="AA20721"/>
    </row>
    <row r="20722" spans="16:27" x14ac:dyDescent="0.3">
      <c r="P20722"/>
      <c r="AA20722"/>
    </row>
    <row r="20723" spans="16:27" x14ac:dyDescent="0.3">
      <c r="P20723"/>
      <c r="AA20723"/>
    </row>
    <row r="20724" spans="16:27" x14ac:dyDescent="0.3">
      <c r="P20724"/>
      <c r="AA20724"/>
    </row>
    <row r="20725" spans="16:27" x14ac:dyDescent="0.3">
      <c r="P20725"/>
      <c r="AA20725"/>
    </row>
    <row r="20726" spans="16:27" x14ac:dyDescent="0.3">
      <c r="P20726"/>
      <c r="AA20726"/>
    </row>
    <row r="20727" spans="16:27" x14ac:dyDescent="0.3">
      <c r="P20727"/>
      <c r="AA20727"/>
    </row>
    <row r="20728" spans="16:27" x14ac:dyDescent="0.3">
      <c r="P20728"/>
      <c r="AA20728"/>
    </row>
    <row r="20729" spans="16:27" x14ac:dyDescent="0.3">
      <c r="P20729"/>
      <c r="AA20729"/>
    </row>
    <row r="20730" spans="16:27" x14ac:dyDescent="0.3">
      <c r="P20730"/>
      <c r="AA20730"/>
    </row>
    <row r="20731" spans="16:27" x14ac:dyDescent="0.3">
      <c r="P20731"/>
      <c r="AA20731"/>
    </row>
    <row r="20732" spans="16:27" x14ac:dyDescent="0.3">
      <c r="P20732"/>
      <c r="AA20732"/>
    </row>
    <row r="20733" spans="16:27" x14ac:dyDescent="0.3">
      <c r="P20733"/>
      <c r="AA20733"/>
    </row>
    <row r="20734" spans="16:27" x14ac:dyDescent="0.3">
      <c r="P20734"/>
      <c r="AA20734"/>
    </row>
    <row r="20735" spans="16:27" x14ac:dyDescent="0.3">
      <c r="P20735"/>
      <c r="AA20735"/>
    </row>
    <row r="20736" spans="16:27" x14ac:dyDescent="0.3">
      <c r="P20736"/>
      <c r="AA20736"/>
    </row>
    <row r="20737" spans="16:27" x14ac:dyDescent="0.3">
      <c r="P20737"/>
      <c r="AA20737"/>
    </row>
    <row r="20738" spans="16:27" x14ac:dyDescent="0.3">
      <c r="P20738"/>
      <c r="AA20738"/>
    </row>
    <row r="20739" spans="16:27" x14ac:dyDescent="0.3">
      <c r="P20739"/>
      <c r="AA20739"/>
    </row>
    <row r="20740" spans="16:27" x14ac:dyDescent="0.3">
      <c r="P20740"/>
      <c r="AA20740"/>
    </row>
    <row r="20741" spans="16:27" x14ac:dyDescent="0.3">
      <c r="P20741"/>
      <c r="AA20741"/>
    </row>
    <row r="20742" spans="16:27" x14ac:dyDescent="0.3">
      <c r="P20742"/>
      <c r="AA20742"/>
    </row>
    <row r="20743" spans="16:27" x14ac:dyDescent="0.3">
      <c r="P20743"/>
      <c r="AA20743"/>
    </row>
    <row r="20744" spans="16:27" x14ac:dyDescent="0.3">
      <c r="P20744"/>
      <c r="AA20744"/>
    </row>
    <row r="20745" spans="16:27" x14ac:dyDescent="0.3">
      <c r="P20745"/>
      <c r="AA20745"/>
    </row>
    <row r="20746" spans="16:27" x14ac:dyDescent="0.3">
      <c r="P20746"/>
      <c r="AA20746"/>
    </row>
    <row r="20747" spans="16:27" x14ac:dyDescent="0.3">
      <c r="P20747"/>
      <c r="AA20747"/>
    </row>
    <row r="20748" spans="16:27" x14ac:dyDescent="0.3">
      <c r="P20748"/>
      <c r="AA20748"/>
    </row>
    <row r="20749" spans="16:27" x14ac:dyDescent="0.3">
      <c r="P20749"/>
      <c r="AA20749"/>
    </row>
    <row r="20750" spans="16:27" x14ac:dyDescent="0.3">
      <c r="P20750"/>
      <c r="AA20750"/>
    </row>
    <row r="20751" spans="16:27" x14ac:dyDescent="0.3">
      <c r="P20751"/>
      <c r="AA20751"/>
    </row>
    <row r="20752" spans="16:27" x14ac:dyDescent="0.3">
      <c r="P20752"/>
      <c r="AA20752"/>
    </row>
    <row r="20753" spans="16:27" x14ac:dyDescent="0.3">
      <c r="P20753"/>
      <c r="AA20753"/>
    </row>
    <row r="20754" spans="16:27" x14ac:dyDescent="0.3">
      <c r="P20754"/>
      <c r="AA20754"/>
    </row>
    <row r="20755" spans="16:27" x14ac:dyDescent="0.3">
      <c r="P20755"/>
      <c r="AA20755"/>
    </row>
    <row r="20756" spans="16:27" x14ac:dyDescent="0.3">
      <c r="P20756"/>
      <c r="AA20756"/>
    </row>
    <row r="20757" spans="16:27" x14ac:dyDescent="0.3">
      <c r="P20757"/>
      <c r="AA20757"/>
    </row>
    <row r="20758" spans="16:27" x14ac:dyDescent="0.3">
      <c r="P20758"/>
      <c r="AA20758"/>
    </row>
    <row r="20759" spans="16:27" x14ac:dyDescent="0.3">
      <c r="P20759"/>
      <c r="AA20759"/>
    </row>
    <row r="20760" spans="16:27" x14ac:dyDescent="0.3">
      <c r="P20760"/>
      <c r="AA20760"/>
    </row>
    <row r="20761" spans="16:27" x14ac:dyDescent="0.3">
      <c r="P20761"/>
      <c r="AA20761"/>
    </row>
    <row r="20762" spans="16:27" x14ac:dyDescent="0.3">
      <c r="P20762"/>
      <c r="AA20762"/>
    </row>
    <row r="20763" spans="16:27" x14ac:dyDescent="0.3">
      <c r="P20763"/>
      <c r="AA20763"/>
    </row>
    <row r="20764" spans="16:27" x14ac:dyDescent="0.3">
      <c r="P20764"/>
      <c r="AA20764"/>
    </row>
    <row r="20765" spans="16:27" x14ac:dyDescent="0.3">
      <c r="P20765"/>
      <c r="AA20765"/>
    </row>
    <row r="20766" spans="16:27" x14ac:dyDescent="0.3">
      <c r="P20766"/>
      <c r="AA20766"/>
    </row>
    <row r="20767" spans="16:27" x14ac:dyDescent="0.3">
      <c r="P20767"/>
      <c r="AA20767"/>
    </row>
    <row r="20768" spans="16:27" x14ac:dyDescent="0.3">
      <c r="P20768"/>
      <c r="AA20768"/>
    </row>
    <row r="20769" spans="16:27" x14ac:dyDescent="0.3">
      <c r="P20769"/>
      <c r="AA20769"/>
    </row>
    <row r="20770" spans="16:27" x14ac:dyDescent="0.3">
      <c r="P20770"/>
      <c r="AA20770"/>
    </row>
    <row r="20771" spans="16:27" x14ac:dyDescent="0.3">
      <c r="P20771"/>
      <c r="AA20771"/>
    </row>
    <row r="20772" spans="16:27" x14ac:dyDescent="0.3">
      <c r="P20772"/>
      <c r="AA20772"/>
    </row>
    <row r="20773" spans="16:27" x14ac:dyDescent="0.3">
      <c r="P20773"/>
      <c r="AA20773"/>
    </row>
    <row r="20774" spans="16:27" x14ac:dyDescent="0.3">
      <c r="P20774"/>
      <c r="AA20774"/>
    </row>
    <row r="20775" spans="16:27" x14ac:dyDescent="0.3">
      <c r="P20775"/>
      <c r="AA20775"/>
    </row>
    <row r="20776" spans="16:27" x14ac:dyDescent="0.3">
      <c r="P20776"/>
      <c r="AA20776"/>
    </row>
    <row r="20777" spans="16:27" x14ac:dyDescent="0.3">
      <c r="P20777"/>
      <c r="AA20777"/>
    </row>
    <row r="20778" spans="16:27" x14ac:dyDescent="0.3">
      <c r="P20778"/>
      <c r="AA20778"/>
    </row>
    <row r="20779" spans="16:27" x14ac:dyDescent="0.3">
      <c r="P20779"/>
      <c r="AA20779"/>
    </row>
    <row r="20780" spans="16:27" x14ac:dyDescent="0.3">
      <c r="P20780"/>
      <c r="AA20780"/>
    </row>
    <row r="20781" spans="16:27" x14ac:dyDescent="0.3">
      <c r="P20781"/>
      <c r="AA20781"/>
    </row>
    <row r="20782" spans="16:27" x14ac:dyDescent="0.3">
      <c r="P20782"/>
      <c r="AA20782"/>
    </row>
    <row r="20783" spans="16:27" x14ac:dyDescent="0.3">
      <c r="P20783"/>
      <c r="AA20783"/>
    </row>
    <row r="20784" spans="16:27" x14ac:dyDescent="0.3">
      <c r="P20784"/>
      <c r="AA20784"/>
    </row>
    <row r="20785" spans="16:27" x14ac:dyDescent="0.3">
      <c r="P20785"/>
      <c r="AA20785"/>
    </row>
    <row r="20786" spans="16:27" x14ac:dyDescent="0.3">
      <c r="P20786"/>
      <c r="AA20786"/>
    </row>
    <row r="20787" spans="16:27" x14ac:dyDescent="0.3">
      <c r="P20787"/>
      <c r="AA20787"/>
    </row>
    <row r="20788" spans="16:27" x14ac:dyDescent="0.3">
      <c r="P20788"/>
      <c r="AA20788"/>
    </row>
    <row r="20789" spans="16:27" x14ac:dyDescent="0.3">
      <c r="P20789"/>
      <c r="AA20789"/>
    </row>
    <row r="20790" spans="16:27" x14ac:dyDescent="0.3">
      <c r="P20790"/>
      <c r="AA20790"/>
    </row>
    <row r="20791" spans="16:27" x14ac:dyDescent="0.3">
      <c r="P20791"/>
      <c r="AA20791"/>
    </row>
    <row r="20792" spans="16:27" x14ac:dyDescent="0.3">
      <c r="P20792"/>
      <c r="AA20792"/>
    </row>
    <row r="20793" spans="16:27" x14ac:dyDescent="0.3">
      <c r="P20793"/>
      <c r="AA20793"/>
    </row>
    <row r="20794" spans="16:27" x14ac:dyDescent="0.3">
      <c r="P20794"/>
      <c r="AA20794"/>
    </row>
    <row r="20795" spans="16:27" x14ac:dyDescent="0.3">
      <c r="P20795"/>
      <c r="AA20795"/>
    </row>
    <row r="20796" spans="16:27" x14ac:dyDescent="0.3">
      <c r="P20796"/>
      <c r="AA20796"/>
    </row>
    <row r="20797" spans="16:27" x14ac:dyDescent="0.3">
      <c r="P20797"/>
      <c r="AA20797"/>
    </row>
    <row r="20798" spans="16:27" x14ac:dyDescent="0.3">
      <c r="P20798"/>
      <c r="AA20798"/>
    </row>
    <row r="20799" spans="16:27" x14ac:dyDescent="0.3">
      <c r="P20799"/>
      <c r="AA20799"/>
    </row>
    <row r="20800" spans="16:27" x14ac:dyDescent="0.3">
      <c r="P20800"/>
      <c r="AA20800"/>
    </row>
    <row r="20801" spans="16:27" x14ac:dyDescent="0.3">
      <c r="P20801"/>
      <c r="AA20801"/>
    </row>
    <row r="20802" spans="16:27" x14ac:dyDescent="0.3">
      <c r="P20802"/>
      <c r="AA20802"/>
    </row>
    <row r="20803" spans="16:27" x14ac:dyDescent="0.3">
      <c r="P20803"/>
      <c r="AA20803"/>
    </row>
    <row r="20804" spans="16:27" x14ac:dyDescent="0.3">
      <c r="P20804"/>
      <c r="AA20804"/>
    </row>
    <row r="20805" spans="16:27" x14ac:dyDescent="0.3">
      <c r="P20805"/>
      <c r="AA20805"/>
    </row>
    <row r="20806" spans="16:27" x14ac:dyDescent="0.3">
      <c r="P20806"/>
      <c r="AA20806"/>
    </row>
    <row r="20807" spans="16:27" x14ac:dyDescent="0.3">
      <c r="P20807"/>
      <c r="AA20807"/>
    </row>
    <row r="20808" spans="16:27" x14ac:dyDescent="0.3">
      <c r="P20808"/>
      <c r="AA20808"/>
    </row>
    <row r="20809" spans="16:27" x14ac:dyDescent="0.3">
      <c r="P20809"/>
      <c r="AA20809"/>
    </row>
    <row r="20810" spans="16:27" x14ac:dyDescent="0.3">
      <c r="P20810"/>
      <c r="AA20810"/>
    </row>
    <row r="20811" spans="16:27" x14ac:dyDescent="0.3">
      <c r="P20811"/>
      <c r="AA20811"/>
    </row>
    <row r="20812" spans="16:27" x14ac:dyDescent="0.3">
      <c r="P20812"/>
      <c r="AA20812"/>
    </row>
    <row r="20813" spans="16:27" x14ac:dyDescent="0.3">
      <c r="P20813"/>
      <c r="AA20813"/>
    </row>
    <row r="20814" spans="16:27" x14ac:dyDescent="0.3">
      <c r="P20814"/>
      <c r="AA20814"/>
    </row>
    <row r="20815" spans="16:27" x14ac:dyDescent="0.3">
      <c r="P20815"/>
      <c r="AA20815"/>
    </row>
    <row r="20816" spans="16:27" x14ac:dyDescent="0.3">
      <c r="P20816"/>
      <c r="AA20816"/>
    </row>
    <row r="20817" spans="16:27" x14ac:dyDescent="0.3">
      <c r="P20817"/>
      <c r="AA20817"/>
    </row>
    <row r="20818" spans="16:27" x14ac:dyDescent="0.3">
      <c r="P20818"/>
      <c r="AA20818"/>
    </row>
    <row r="20819" spans="16:27" x14ac:dyDescent="0.3">
      <c r="P20819"/>
      <c r="AA20819"/>
    </row>
    <row r="20820" spans="16:27" x14ac:dyDescent="0.3">
      <c r="P20820"/>
      <c r="AA20820"/>
    </row>
    <row r="20821" spans="16:27" x14ac:dyDescent="0.3">
      <c r="P20821"/>
      <c r="AA20821"/>
    </row>
    <row r="20822" spans="16:27" x14ac:dyDescent="0.3">
      <c r="P20822"/>
      <c r="AA20822"/>
    </row>
    <row r="20823" spans="16:27" x14ac:dyDescent="0.3">
      <c r="P20823"/>
      <c r="AA20823"/>
    </row>
    <row r="20824" spans="16:27" x14ac:dyDescent="0.3">
      <c r="P20824"/>
      <c r="AA20824"/>
    </row>
    <row r="20825" spans="16:27" x14ac:dyDescent="0.3">
      <c r="P20825"/>
      <c r="AA20825"/>
    </row>
    <row r="20826" spans="16:27" x14ac:dyDescent="0.3">
      <c r="P20826"/>
      <c r="AA20826"/>
    </row>
    <row r="20827" spans="16:27" x14ac:dyDescent="0.3">
      <c r="P20827"/>
      <c r="AA20827"/>
    </row>
    <row r="20828" spans="16:27" x14ac:dyDescent="0.3">
      <c r="P20828"/>
      <c r="AA20828"/>
    </row>
    <row r="20829" spans="16:27" x14ac:dyDescent="0.3">
      <c r="P20829"/>
      <c r="AA20829"/>
    </row>
    <row r="20830" spans="16:27" x14ac:dyDescent="0.3">
      <c r="P20830"/>
      <c r="AA20830"/>
    </row>
    <row r="20831" spans="16:27" x14ac:dyDescent="0.3">
      <c r="P20831"/>
      <c r="AA20831"/>
    </row>
    <row r="20832" spans="16:27" x14ac:dyDescent="0.3">
      <c r="P20832"/>
      <c r="AA20832"/>
    </row>
    <row r="20833" spans="16:27" x14ac:dyDescent="0.3">
      <c r="P20833"/>
      <c r="AA20833"/>
    </row>
    <row r="20834" spans="16:27" x14ac:dyDescent="0.3">
      <c r="P20834"/>
      <c r="AA20834"/>
    </row>
    <row r="20835" spans="16:27" x14ac:dyDescent="0.3">
      <c r="P20835"/>
      <c r="AA20835"/>
    </row>
    <row r="20836" spans="16:27" x14ac:dyDescent="0.3">
      <c r="P20836"/>
      <c r="AA20836"/>
    </row>
    <row r="20837" spans="16:27" x14ac:dyDescent="0.3">
      <c r="P20837"/>
      <c r="AA20837"/>
    </row>
    <row r="20838" spans="16:27" x14ac:dyDescent="0.3">
      <c r="P20838"/>
      <c r="AA20838"/>
    </row>
    <row r="20839" spans="16:27" x14ac:dyDescent="0.3">
      <c r="P20839"/>
      <c r="AA20839"/>
    </row>
    <row r="20840" spans="16:27" x14ac:dyDescent="0.3">
      <c r="P20840"/>
      <c r="AA20840"/>
    </row>
    <row r="20841" spans="16:27" x14ac:dyDescent="0.3">
      <c r="P20841"/>
      <c r="AA20841"/>
    </row>
    <row r="20842" spans="16:27" x14ac:dyDescent="0.3">
      <c r="P20842"/>
      <c r="AA20842"/>
    </row>
    <row r="20843" spans="16:27" x14ac:dyDescent="0.3">
      <c r="P20843"/>
      <c r="AA20843"/>
    </row>
    <row r="20844" spans="16:27" x14ac:dyDescent="0.3">
      <c r="P20844"/>
      <c r="AA20844"/>
    </row>
    <row r="20845" spans="16:27" x14ac:dyDescent="0.3">
      <c r="P20845"/>
      <c r="AA20845"/>
    </row>
    <row r="20846" spans="16:27" x14ac:dyDescent="0.3">
      <c r="P20846"/>
      <c r="AA20846"/>
    </row>
    <row r="20847" spans="16:27" x14ac:dyDescent="0.3">
      <c r="P20847"/>
      <c r="AA20847"/>
    </row>
    <row r="20848" spans="16:27" x14ac:dyDescent="0.3">
      <c r="P20848"/>
      <c r="AA20848"/>
    </row>
    <row r="20849" spans="16:27" x14ac:dyDescent="0.3">
      <c r="P20849"/>
      <c r="AA20849"/>
    </row>
    <row r="20850" spans="16:27" x14ac:dyDescent="0.3">
      <c r="P20850"/>
      <c r="AA20850"/>
    </row>
    <row r="20851" spans="16:27" x14ac:dyDescent="0.3">
      <c r="P20851"/>
      <c r="AA20851"/>
    </row>
    <row r="20852" spans="16:27" x14ac:dyDescent="0.3">
      <c r="P20852"/>
      <c r="AA20852"/>
    </row>
    <row r="20853" spans="16:27" x14ac:dyDescent="0.3">
      <c r="P20853"/>
      <c r="AA20853"/>
    </row>
    <row r="20854" spans="16:27" x14ac:dyDescent="0.3">
      <c r="P20854"/>
      <c r="AA20854"/>
    </row>
    <row r="20855" spans="16:27" x14ac:dyDescent="0.3">
      <c r="P20855"/>
      <c r="AA20855"/>
    </row>
    <row r="20856" spans="16:27" x14ac:dyDescent="0.3">
      <c r="P20856"/>
      <c r="AA20856"/>
    </row>
    <row r="20857" spans="16:27" x14ac:dyDescent="0.3">
      <c r="P20857"/>
      <c r="AA20857"/>
    </row>
    <row r="20858" spans="16:27" x14ac:dyDescent="0.3">
      <c r="P20858"/>
      <c r="AA20858"/>
    </row>
    <row r="20859" spans="16:27" x14ac:dyDescent="0.3">
      <c r="P20859"/>
      <c r="AA20859"/>
    </row>
    <row r="20860" spans="16:27" x14ac:dyDescent="0.3">
      <c r="P20860"/>
      <c r="AA20860"/>
    </row>
    <row r="20861" spans="16:27" x14ac:dyDescent="0.3">
      <c r="P20861"/>
      <c r="AA20861"/>
    </row>
    <row r="20862" spans="16:27" x14ac:dyDescent="0.3">
      <c r="P20862"/>
      <c r="AA20862"/>
    </row>
    <row r="20863" spans="16:27" x14ac:dyDescent="0.3">
      <c r="P20863"/>
      <c r="AA20863"/>
    </row>
    <row r="20864" spans="16:27" x14ac:dyDescent="0.3">
      <c r="P20864"/>
      <c r="AA20864"/>
    </row>
    <row r="20865" spans="16:27" x14ac:dyDescent="0.3">
      <c r="P20865"/>
      <c r="AA20865"/>
    </row>
    <row r="20866" spans="16:27" x14ac:dyDescent="0.3">
      <c r="P20866"/>
      <c r="AA20866"/>
    </row>
    <row r="20867" spans="16:27" x14ac:dyDescent="0.3">
      <c r="P20867"/>
      <c r="AA20867"/>
    </row>
    <row r="20868" spans="16:27" x14ac:dyDescent="0.3">
      <c r="P20868"/>
      <c r="AA20868"/>
    </row>
    <row r="20869" spans="16:27" x14ac:dyDescent="0.3">
      <c r="P20869"/>
      <c r="AA20869"/>
    </row>
    <row r="20870" spans="16:27" x14ac:dyDescent="0.3">
      <c r="P20870"/>
      <c r="AA20870"/>
    </row>
    <row r="20871" spans="16:27" x14ac:dyDescent="0.3">
      <c r="P20871"/>
      <c r="AA20871"/>
    </row>
    <row r="20872" spans="16:27" x14ac:dyDescent="0.3">
      <c r="P20872"/>
      <c r="AA20872"/>
    </row>
    <row r="20873" spans="16:27" x14ac:dyDescent="0.3">
      <c r="P20873"/>
      <c r="AA20873"/>
    </row>
    <row r="20874" spans="16:27" x14ac:dyDescent="0.3">
      <c r="P20874"/>
      <c r="AA20874"/>
    </row>
    <row r="20875" spans="16:27" x14ac:dyDescent="0.3">
      <c r="P20875"/>
      <c r="AA20875"/>
    </row>
    <row r="20876" spans="16:27" x14ac:dyDescent="0.3">
      <c r="P20876"/>
      <c r="AA20876"/>
    </row>
    <row r="20877" spans="16:27" x14ac:dyDescent="0.3">
      <c r="P20877"/>
      <c r="AA20877"/>
    </row>
    <row r="20878" spans="16:27" x14ac:dyDescent="0.3">
      <c r="P20878"/>
      <c r="AA20878"/>
    </row>
    <row r="20879" spans="16:27" x14ac:dyDescent="0.3">
      <c r="P20879"/>
      <c r="AA20879"/>
    </row>
    <row r="20880" spans="16:27" x14ac:dyDescent="0.3">
      <c r="P20880"/>
      <c r="AA20880"/>
    </row>
    <row r="20881" spans="16:27" x14ac:dyDescent="0.3">
      <c r="P20881"/>
      <c r="AA20881"/>
    </row>
    <row r="20882" spans="16:27" x14ac:dyDescent="0.3">
      <c r="P20882"/>
      <c r="AA20882"/>
    </row>
    <row r="20883" spans="16:27" x14ac:dyDescent="0.3">
      <c r="P20883"/>
      <c r="AA20883"/>
    </row>
    <row r="20884" spans="16:27" x14ac:dyDescent="0.3">
      <c r="P20884"/>
      <c r="AA20884"/>
    </row>
    <row r="20885" spans="16:27" x14ac:dyDescent="0.3">
      <c r="P20885"/>
      <c r="AA20885"/>
    </row>
    <row r="20886" spans="16:27" x14ac:dyDescent="0.3">
      <c r="P20886"/>
      <c r="AA20886"/>
    </row>
    <row r="20887" spans="16:27" x14ac:dyDescent="0.3">
      <c r="P20887"/>
      <c r="AA20887"/>
    </row>
    <row r="20888" spans="16:27" x14ac:dyDescent="0.3">
      <c r="P20888"/>
      <c r="AA20888"/>
    </row>
    <row r="20889" spans="16:27" x14ac:dyDescent="0.3">
      <c r="P20889"/>
      <c r="AA20889"/>
    </row>
    <row r="20890" spans="16:27" x14ac:dyDescent="0.3">
      <c r="P20890"/>
      <c r="AA20890"/>
    </row>
    <row r="20891" spans="16:27" x14ac:dyDescent="0.3">
      <c r="P20891"/>
      <c r="AA20891"/>
    </row>
    <row r="20892" spans="16:27" x14ac:dyDescent="0.3">
      <c r="P20892"/>
      <c r="AA20892"/>
    </row>
    <row r="20893" spans="16:27" x14ac:dyDescent="0.3">
      <c r="P20893"/>
      <c r="AA20893"/>
    </row>
    <row r="20894" spans="16:27" x14ac:dyDescent="0.3">
      <c r="P20894"/>
      <c r="AA20894"/>
    </row>
    <row r="20895" spans="16:27" x14ac:dyDescent="0.3">
      <c r="P20895"/>
      <c r="AA20895"/>
    </row>
    <row r="20896" spans="16:27" x14ac:dyDescent="0.3">
      <c r="P20896"/>
      <c r="AA20896"/>
    </row>
    <row r="20897" spans="16:27" x14ac:dyDescent="0.3">
      <c r="P20897"/>
      <c r="AA20897"/>
    </row>
    <row r="20898" spans="16:27" x14ac:dyDescent="0.3">
      <c r="P20898"/>
      <c r="AA20898"/>
    </row>
    <row r="20899" spans="16:27" x14ac:dyDescent="0.3">
      <c r="P20899"/>
      <c r="AA20899"/>
    </row>
    <row r="20900" spans="16:27" x14ac:dyDescent="0.3">
      <c r="P20900"/>
      <c r="AA20900"/>
    </row>
    <row r="20901" spans="16:27" x14ac:dyDescent="0.3">
      <c r="P20901"/>
      <c r="AA20901"/>
    </row>
    <row r="20902" spans="16:27" x14ac:dyDescent="0.3">
      <c r="P20902"/>
      <c r="AA20902"/>
    </row>
    <row r="20903" spans="16:27" x14ac:dyDescent="0.3">
      <c r="P20903"/>
      <c r="AA20903"/>
    </row>
    <row r="20904" spans="16:27" x14ac:dyDescent="0.3">
      <c r="P20904"/>
      <c r="AA20904"/>
    </row>
    <row r="20905" spans="16:27" x14ac:dyDescent="0.3">
      <c r="P20905"/>
      <c r="AA20905"/>
    </row>
    <row r="20906" spans="16:27" x14ac:dyDescent="0.3">
      <c r="P20906"/>
      <c r="AA20906"/>
    </row>
    <row r="20907" spans="16:27" x14ac:dyDescent="0.3">
      <c r="P20907"/>
      <c r="AA20907"/>
    </row>
    <row r="20908" spans="16:27" x14ac:dyDescent="0.3">
      <c r="P20908"/>
      <c r="AA20908"/>
    </row>
    <row r="20909" spans="16:27" x14ac:dyDescent="0.3">
      <c r="P20909"/>
      <c r="AA20909"/>
    </row>
    <row r="20910" spans="16:27" x14ac:dyDescent="0.3">
      <c r="P20910"/>
      <c r="AA20910"/>
    </row>
    <row r="20911" spans="16:27" x14ac:dyDescent="0.3">
      <c r="P20911"/>
      <c r="AA20911"/>
    </row>
    <row r="20912" spans="16:27" x14ac:dyDescent="0.3">
      <c r="P20912"/>
      <c r="AA20912"/>
    </row>
    <row r="20913" spans="16:27" x14ac:dyDescent="0.3">
      <c r="P20913"/>
      <c r="AA20913"/>
    </row>
    <row r="20914" spans="16:27" x14ac:dyDescent="0.3">
      <c r="P20914"/>
      <c r="AA20914"/>
    </row>
    <row r="20915" spans="16:27" x14ac:dyDescent="0.3">
      <c r="P20915"/>
      <c r="AA20915"/>
    </row>
    <row r="20916" spans="16:27" x14ac:dyDescent="0.3">
      <c r="P20916"/>
      <c r="AA20916"/>
    </row>
    <row r="20917" spans="16:27" x14ac:dyDescent="0.3">
      <c r="P20917"/>
      <c r="AA20917"/>
    </row>
    <row r="20918" spans="16:27" x14ac:dyDescent="0.3">
      <c r="P20918"/>
      <c r="AA20918"/>
    </row>
    <row r="20919" spans="16:27" x14ac:dyDescent="0.3">
      <c r="P20919"/>
      <c r="AA20919"/>
    </row>
    <row r="20920" spans="16:27" x14ac:dyDescent="0.3">
      <c r="P20920"/>
      <c r="AA20920"/>
    </row>
    <row r="20921" spans="16:27" x14ac:dyDescent="0.3">
      <c r="P20921"/>
      <c r="AA20921"/>
    </row>
    <row r="20922" spans="16:27" x14ac:dyDescent="0.3">
      <c r="P20922"/>
      <c r="AA20922"/>
    </row>
    <row r="20923" spans="16:27" x14ac:dyDescent="0.3">
      <c r="P20923"/>
      <c r="AA20923"/>
    </row>
    <row r="20924" spans="16:27" x14ac:dyDescent="0.3">
      <c r="P20924"/>
      <c r="AA20924"/>
    </row>
    <row r="20925" spans="16:27" x14ac:dyDescent="0.3">
      <c r="P20925"/>
      <c r="AA20925"/>
    </row>
    <row r="20926" spans="16:27" x14ac:dyDescent="0.3">
      <c r="P20926"/>
      <c r="AA20926"/>
    </row>
    <row r="20927" spans="16:27" x14ac:dyDescent="0.3">
      <c r="P20927"/>
      <c r="AA20927"/>
    </row>
    <row r="20928" spans="16:27" x14ac:dyDescent="0.3">
      <c r="P20928"/>
      <c r="AA20928"/>
    </row>
    <row r="20929" spans="16:27" x14ac:dyDescent="0.3">
      <c r="P20929"/>
      <c r="AA20929"/>
    </row>
    <row r="20930" spans="16:27" x14ac:dyDescent="0.3">
      <c r="P20930"/>
      <c r="AA20930"/>
    </row>
    <row r="20931" spans="16:27" x14ac:dyDescent="0.3">
      <c r="P20931"/>
      <c r="AA20931"/>
    </row>
    <row r="20932" spans="16:27" x14ac:dyDescent="0.3">
      <c r="P20932"/>
      <c r="AA20932"/>
    </row>
    <row r="20933" spans="16:27" x14ac:dyDescent="0.3">
      <c r="P20933"/>
      <c r="AA20933"/>
    </row>
    <row r="20934" spans="16:27" x14ac:dyDescent="0.3">
      <c r="P20934"/>
      <c r="AA20934"/>
    </row>
    <row r="20935" spans="16:27" x14ac:dyDescent="0.3">
      <c r="P20935"/>
      <c r="AA20935"/>
    </row>
    <row r="20936" spans="16:27" x14ac:dyDescent="0.3">
      <c r="P20936"/>
      <c r="AA20936"/>
    </row>
    <row r="20937" spans="16:27" x14ac:dyDescent="0.3">
      <c r="P20937"/>
      <c r="AA20937"/>
    </row>
    <row r="20938" spans="16:27" x14ac:dyDescent="0.3">
      <c r="P20938"/>
      <c r="AA20938"/>
    </row>
    <row r="20939" spans="16:27" x14ac:dyDescent="0.3">
      <c r="P20939"/>
      <c r="AA20939"/>
    </row>
    <row r="20940" spans="16:27" x14ac:dyDescent="0.3">
      <c r="P20940"/>
      <c r="AA20940"/>
    </row>
    <row r="20941" spans="16:27" x14ac:dyDescent="0.3">
      <c r="P20941"/>
      <c r="AA20941"/>
    </row>
    <row r="20942" spans="16:27" x14ac:dyDescent="0.3">
      <c r="P20942"/>
      <c r="AA20942"/>
    </row>
    <row r="20943" spans="16:27" x14ac:dyDescent="0.3">
      <c r="P20943"/>
      <c r="AA20943"/>
    </row>
    <row r="20944" spans="16:27" x14ac:dyDescent="0.3">
      <c r="P20944"/>
      <c r="AA20944"/>
    </row>
    <row r="20945" spans="16:27" x14ac:dyDescent="0.3">
      <c r="P20945"/>
      <c r="AA20945"/>
    </row>
    <row r="20946" spans="16:27" x14ac:dyDescent="0.3">
      <c r="P20946"/>
      <c r="AA20946"/>
    </row>
    <row r="20947" spans="16:27" x14ac:dyDescent="0.3">
      <c r="P20947"/>
      <c r="AA20947"/>
    </row>
    <row r="20948" spans="16:27" x14ac:dyDescent="0.3">
      <c r="P20948"/>
      <c r="AA20948"/>
    </row>
    <row r="20949" spans="16:27" x14ac:dyDescent="0.3">
      <c r="P20949"/>
      <c r="AA20949"/>
    </row>
    <row r="20950" spans="16:27" x14ac:dyDescent="0.3">
      <c r="P20950"/>
      <c r="AA20950"/>
    </row>
    <row r="20951" spans="16:27" x14ac:dyDescent="0.3">
      <c r="P20951"/>
      <c r="AA20951"/>
    </row>
    <row r="20952" spans="16:27" x14ac:dyDescent="0.3">
      <c r="P20952"/>
      <c r="AA20952"/>
    </row>
    <row r="20953" spans="16:27" x14ac:dyDescent="0.3">
      <c r="P20953"/>
      <c r="AA20953"/>
    </row>
    <row r="20954" spans="16:27" x14ac:dyDescent="0.3">
      <c r="P20954"/>
      <c r="AA20954"/>
    </row>
    <row r="20955" spans="16:27" x14ac:dyDescent="0.3">
      <c r="P20955"/>
      <c r="AA20955"/>
    </row>
    <row r="20956" spans="16:27" x14ac:dyDescent="0.3">
      <c r="P20956"/>
      <c r="AA20956"/>
    </row>
    <row r="20957" spans="16:27" x14ac:dyDescent="0.3">
      <c r="P20957"/>
      <c r="AA20957"/>
    </row>
    <row r="20958" spans="16:27" x14ac:dyDescent="0.3">
      <c r="P20958"/>
      <c r="AA20958"/>
    </row>
    <row r="20959" spans="16:27" x14ac:dyDescent="0.3">
      <c r="P20959"/>
      <c r="AA20959"/>
    </row>
    <row r="20960" spans="16:27" x14ac:dyDescent="0.3">
      <c r="P20960"/>
      <c r="AA20960"/>
    </row>
    <row r="20961" spans="16:27" x14ac:dyDescent="0.3">
      <c r="P20961"/>
      <c r="AA20961"/>
    </row>
    <row r="20962" spans="16:27" x14ac:dyDescent="0.3">
      <c r="P20962"/>
      <c r="AA20962"/>
    </row>
    <row r="20963" spans="16:27" x14ac:dyDescent="0.3">
      <c r="P20963"/>
      <c r="AA20963"/>
    </row>
    <row r="20964" spans="16:27" x14ac:dyDescent="0.3">
      <c r="P20964"/>
      <c r="AA20964"/>
    </row>
    <row r="20965" spans="16:27" x14ac:dyDescent="0.3">
      <c r="P20965"/>
      <c r="AA20965"/>
    </row>
    <row r="20966" spans="16:27" x14ac:dyDescent="0.3">
      <c r="P20966"/>
      <c r="AA20966"/>
    </row>
    <row r="20967" spans="16:27" x14ac:dyDescent="0.3">
      <c r="P20967"/>
      <c r="AA20967"/>
    </row>
    <row r="20968" spans="16:27" x14ac:dyDescent="0.3">
      <c r="P20968"/>
      <c r="AA20968"/>
    </row>
    <row r="20969" spans="16:27" x14ac:dyDescent="0.3">
      <c r="P20969"/>
      <c r="AA20969"/>
    </row>
    <row r="20970" spans="16:27" x14ac:dyDescent="0.3">
      <c r="P20970"/>
      <c r="AA20970"/>
    </row>
    <row r="20971" spans="16:27" x14ac:dyDescent="0.3">
      <c r="P20971"/>
      <c r="AA20971"/>
    </row>
    <row r="20972" spans="16:27" x14ac:dyDescent="0.3">
      <c r="P20972"/>
      <c r="AA20972"/>
    </row>
    <row r="20973" spans="16:27" x14ac:dyDescent="0.3">
      <c r="P20973"/>
      <c r="AA20973"/>
    </row>
    <row r="20974" spans="16:27" x14ac:dyDescent="0.3">
      <c r="P20974"/>
      <c r="AA20974"/>
    </row>
    <row r="20975" spans="16:27" x14ac:dyDescent="0.3">
      <c r="P20975"/>
      <c r="AA20975"/>
    </row>
    <row r="20976" spans="16:27" x14ac:dyDescent="0.3">
      <c r="P20976"/>
      <c r="AA20976"/>
    </row>
    <row r="20977" spans="16:27" x14ac:dyDescent="0.3">
      <c r="P20977"/>
      <c r="AA20977"/>
    </row>
    <row r="20978" spans="16:27" x14ac:dyDescent="0.3">
      <c r="P20978"/>
      <c r="AA20978"/>
    </row>
    <row r="20979" spans="16:27" x14ac:dyDescent="0.3">
      <c r="P20979"/>
      <c r="AA20979"/>
    </row>
    <row r="20980" spans="16:27" x14ac:dyDescent="0.3">
      <c r="P20980"/>
      <c r="AA20980"/>
    </row>
    <row r="20981" spans="16:27" x14ac:dyDescent="0.3">
      <c r="P20981"/>
      <c r="AA20981"/>
    </row>
    <row r="20982" spans="16:27" x14ac:dyDescent="0.3">
      <c r="P20982"/>
      <c r="AA20982"/>
    </row>
    <row r="20983" spans="16:27" x14ac:dyDescent="0.3">
      <c r="P20983"/>
      <c r="AA20983"/>
    </row>
    <row r="20984" spans="16:27" x14ac:dyDescent="0.3">
      <c r="P20984"/>
      <c r="AA20984"/>
    </row>
    <row r="20985" spans="16:27" x14ac:dyDescent="0.3">
      <c r="P20985"/>
      <c r="AA20985"/>
    </row>
    <row r="20986" spans="16:27" x14ac:dyDescent="0.3">
      <c r="P20986"/>
      <c r="AA20986"/>
    </row>
    <row r="20987" spans="16:27" x14ac:dyDescent="0.3">
      <c r="P20987"/>
      <c r="AA20987"/>
    </row>
    <row r="20988" spans="16:27" x14ac:dyDescent="0.3">
      <c r="P20988"/>
      <c r="AA20988"/>
    </row>
    <row r="20989" spans="16:27" x14ac:dyDescent="0.3">
      <c r="P20989"/>
      <c r="AA20989"/>
    </row>
    <row r="20990" spans="16:27" x14ac:dyDescent="0.3">
      <c r="P20990"/>
      <c r="AA20990"/>
    </row>
    <row r="20991" spans="16:27" x14ac:dyDescent="0.3">
      <c r="P20991"/>
      <c r="AA20991"/>
    </row>
    <row r="20992" spans="16:27" x14ac:dyDescent="0.3">
      <c r="P20992"/>
      <c r="AA20992"/>
    </row>
    <row r="20993" spans="16:27" x14ac:dyDescent="0.3">
      <c r="P20993"/>
      <c r="AA20993"/>
    </row>
    <row r="20994" spans="16:27" x14ac:dyDescent="0.3">
      <c r="P20994"/>
      <c r="AA20994"/>
    </row>
    <row r="20995" spans="16:27" x14ac:dyDescent="0.3">
      <c r="P20995"/>
      <c r="AA20995"/>
    </row>
    <row r="20996" spans="16:27" x14ac:dyDescent="0.3">
      <c r="P20996"/>
      <c r="AA20996"/>
    </row>
    <row r="20997" spans="16:27" x14ac:dyDescent="0.3">
      <c r="P20997"/>
      <c r="AA20997"/>
    </row>
    <row r="20998" spans="16:27" x14ac:dyDescent="0.3">
      <c r="P20998"/>
      <c r="AA20998"/>
    </row>
    <row r="20999" spans="16:27" x14ac:dyDescent="0.3">
      <c r="P20999"/>
      <c r="AA20999"/>
    </row>
    <row r="21000" spans="16:27" x14ac:dyDescent="0.3">
      <c r="P21000"/>
      <c r="AA21000"/>
    </row>
    <row r="21001" spans="16:27" x14ac:dyDescent="0.3">
      <c r="P21001"/>
      <c r="AA21001"/>
    </row>
    <row r="21002" spans="16:27" x14ac:dyDescent="0.3">
      <c r="P21002"/>
      <c r="AA21002"/>
    </row>
    <row r="21003" spans="16:27" x14ac:dyDescent="0.3">
      <c r="P21003"/>
      <c r="AA21003"/>
    </row>
    <row r="21004" spans="16:27" x14ac:dyDescent="0.3">
      <c r="P21004"/>
      <c r="AA21004"/>
    </row>
    <row r="21005" spans="16:27" x14ac:dyDescent="0.3">
      <c r="P21005"/>
      <c r="AA21005"/>
    </row>
    <row r="21006" spans="16:27" x14ac:dyDescent="0.3">
      <c r="P21006"/>
      <c r="AA21006"/>
    </row>
    <row r="21007" spans="16:27" x14ac:dyDescent="0.3">
      <c r="P21007"/>
      <c r="AA21007"/>
    </row>
    <row r="21008" spans="16:27" x14ac:dyDescent="0.3">
      <c r="P21008"/>
      <c r="AA21008"/>
    </row>
    <row r="21009" spans="16:27" x14ac:dyDescent="0.3">
      <c r="P21009"/>
      <c r="AA21009"/>
    </row>
    <row r="21010" spans="16:27" x14ac:dyDescent="0.3">
      <c r="P21010"/>
      <c r="AA21010"/>
    </row>
    <row r="21011" spans="16:27" x14ac:dyDescent="0.3">
      <c r="P21011"/>
      <c r="AA21011"/>
    </row>
    <row r="21012" spans="16:27" x14ac:dyDescent="0.3">
      <c r="P21012"/>
      <c r="AA21012"/>
    </row>
    <row r="21013" spans="16:27" x14ac:dyDescent="0.3">
      <c r="P21013"/>
      <c r="AA21013"/>
    </row>
    <row r="21014" spans="16:27" x14ac:dyDescent="0.3">
      <c r="P21014"/>
      <c r="AA21014"/>
    </row>
    <row r="21015" spans="16:27" x14ac:dyDescent="0.3">
      <c r="P21015"/>
      <c r="AA21015"/>
    </row>
    <row r="21016" spans="16:27" x14ac:dyDescent="0.3">
      <c r="P21016"/>
      <c r="AA21016"/>
    </row>
    <row r="21017" spans="16:27" x14ac:dyDescent="0.3">
      <c r="P21017"/>
      <c r="AA21017"/>
    </row>
    <row r="21018" spans="16:27" x14ac:dyDescent="0.3">
      <c r="P21018"/>
      <c r="AA21018"/>
    </row>
    <row r="21019" spans="16:27" x14ac:dyDescent="0.3">
      <c r="P21019"/>
      <c r="AA21019"/>
    </row>
    <row r="21020" spans="16:27" x14ac:dyDescent="0.3">
      <c r="P21020"/>
      <c r="AA21020"/>
    </row>
    <row r="21021" spans="16:27" x14ac:dyDescent="0.3">
      <c r="P21021"/>
      <c r="AA21021"/>
    </row>
    <row r="21022" spans="16:27" x14ac:dyDescent="0.3">
      <c r="P21022"/>
      <c r="AA21022"/>
    </row>
    <row r="21023" spans="16:27" x14ac:dyDescent="0.3">
      <c r="P21023"/>
      <c r="AA21023"/>
    </row>
    <row r="21024" spans="16:27" x14ac:dyDescent="0.3">
      <c r="P21024"/>
      <c r="AA21024"/>
    </row>
    <row r="21025" spans="16:27" x14ac:dyDescent="0.3">
      <c r="P21025"/>
      <c r="AA21025"/>
    </row>
    <row r="21026" spans="16:27" x14ac:dyDescent="0.3">
      <c r="P21026"/>
      <c r="AA21026"/>
    </row>
    <row r="21027" spans="16:27" x14ac:dyDescent="0.3">
      <c r="P21027"/>
      <c r="AA21027"/>
    </row>
    <row r="21028" spans="16:27" x14ac:dyDescent="0.3">
      <c r="P21028"/>
      <c r="AA21028"/>
    </row>
    <row r="21029" spans="16:27" x14ac:dyDescent="0.3">
      <c r="P21029"/>
      <c r="AA21029"/>
    </row>
    <row r="21030" spans="16:27" x14ac:dyDescent="0.3">
      <c r="P21030"/>
      <c r="AA21030"/>
    </row>
    <row r="21031" spans="16:27" x14ac:dyDescent="0.3">
      <c r="P21031"/>
      <c r="AA21031"/>
    </row>
    <row r="21032" spans="16:27" x14ac:dyDescent="0.3">
      <c r="P21032"/>
      <c r="AA21032"/>
    </row>
    <row r="21033" spans="16:27" x14ac:dyDescent="0.3">
      <c r="P21033"/>
      <c r="AA21033"/>
    </row>
    <row r="21034" spans="16:27" x14ac:dyDescent="0.3">
      <c r="P21034"/>
      <c r="AA21034"/>
    </row>
    <row r="21035" spans="16:27" x14ac:dyDescent="0.3">
      <c r="P21035"/>
      <c r="AA21035"/>
    </row>
    <row r="21036" spans="16:27" x14ac:dyDescent="0.3">
      <c r="P21036"/>
      <c r="AA21036"/>
    </row>
    <row r="21037" spans="16:27" x14ac:dyDescent="0.3">
      <c r="P21037"/>
      <c r="AA21037"/>
    </row>
    <row r="21038" spans="16:27" x14ac:dyDescent="0.3">
      <c r="P21038"/>
      <c r="AA21038"/>
    </row>
    <row r="21039" spans="16:27" x14ac:dyDescent="0.3">
      <c r="P21039"/>
      <c r="AA21039"/>
    </row>
    <row r="21040" spans="16:27" x14ac:dyDescent="0.3">
      <c r="P21040"/>
      <c r="AA21040"/>
    </row>
    <row r="21041" spans="16:27" x14ac:dyDescent="0.3">
      <c r="P21041"/>
      <c r="AA21041"/>
    </row>
    <row r="21042" spans="16:27" x14ac:dyDescent="0.3">
      <c r="P21042"/>
      <c r="AA21042"/>
    </row>
    <row r="21043" spans="16:27" x14ac:dyDescent="0.3">
      <c r="P21043"/>
      <c r="AA21043"/>
    </row>
    <row r="21044" spans="16:27" x14ac:dyDescent="0.3">
      <c r="P21044"/>
      <c r="AA21044"/>
    </row>
    <row r="21045" spans="16:27" x14ac:dyDescent="0.3">
      <c r="P21045"/>
      <c r="AA21045"/>
    </row>
    <row r="21046" spans="16:27" x14ac:dyDescent="0.3">
      <c r="P21046"/>
      <c r="AA21046"/>
    </row>
    <row r="21047" spans="16:27" x14ac:dyDescent="0.3">
      <c r="P21047"/>
      <c r="AA21047"/>
    </row>
    <row r="21048" spans="16:27" x14ac:dyDescent="0.3">
      <c r="P21048"/>
      <c r="AA21048"/>
    </row>
    <row r="21049" spans="16:27" x14ac:dyDescent="0.3">
      <c r="P21049"/>
      <c r="AA21049"/>
    </row>
    <row r="21050" spans="16:27" x14ac:dyDescent="0.3">
      <c r="P21050"/>
      <c r="AA21050"/>
    </row>
    <row r="21051" spans="16:27" x14ac:dyDescent="0.3">
      <c r="P21051"/>
      <c r="AA21051"/>
    </row>
    <row r="21052" spans="16:27" x14ac:dyDescent="0.3">
      <c r="P21052"/>
      <c r="AA21052"/>
    </row>
    <row r="21053" spans="16:27" x14ac:dyDescent="0.3">
      <c r="P21053"/>
      <c r="AA21053"/>
    </row>
    <row r="21054" spans="16:27" x14ac:dyDescent="0.3">
      <c r="P21054"/>
      <c r="AA21054"/>
    </row>
    <row r="21055" spans="16:27" x14ac:dyDescent="0.3">
      <c r="P21055"/>
      <c r="AA21055"/>
    </row>
    <row r="21056" spans="16:27" x14ac:dyDescent="0.3">
      <c r="P21056"/>
      <c r="AA21056"/>
    </row>
    <row r="21057" spans="16:27" x14ac:dyDescent="0.3">
      <c r="P21057"/>
      <c r="AA21057"/>
    </row>
    <row r="21058" spans="16:27" x14ac:dyDescent="0.3">
      <c r="P21058"/>
      <c r="AA21058"/>
    </row>
    <row r="21059" spans="16:27" x14ac:dyDescent="0.3">
      <c r="P21059"/>
      <c r="AA21059"/>
    </row>
    <row r="21060" spans="16:27" x14ac:dyDescent="0.3">
      <c r="P21060"/>
      <c r="AA21060"/>
    </row>
    <row r="21061" spans="16:27" x14ac:dyDescent="0.3">
      <c r="P21061"/>
      <c r="AA21061"/>
    </row>
    <row r="21062" spans="16:27" x14ac:dyDescent="0.3">
      <c r="P21062"/>
      <c r="AA21062"/>
    </row>
    <row r="21063" spans="16:27" x14ac:dyDescent="0.3">
      <c r="P21063"/>
      <c r="AA21063"/>
    </row>
    <row r="21064" spans="16:27" x14ac:dyDescent="0.3">
      <c r="P21064"/>
      <c r="AA21064"/>
    </row>
    <row r="21065" spans="16:27" x14ac:dyDescent="0.3">
      <c r="P21065"/>
      <c r="AA21065"/>
    </row>
    <row r="21066" spans="16:27" x14ac:dyDescent="0.3">
      <c r="P21066"/>
      <c r="AA21066"/>
    </row>
    <row r="21067" spans="16:27" x14ac:dyDescent="0.3">
      <c r="P21067"/>
      <c r="AA21067"/>
    </row>
    <row r="21068" spans="16:27" x14ac:dyDescent="0.3">
      <c r="P21068"/>
      <c r="AA21068"/>
    </row>
    <row r="21069" spans="16:27" x14ac:dyDescent="0.3">
      <c r="P21069"/>
      <c r="AA21069"/>
    </row>
    <row r="21070" spans="16:27" x14ac:dyDescent="0.3">
      <c r="P21070"/>
      <c r="AA21070"/>
    </row>
    <row r="21071" spans="16:27" x14ac:dyDescent="0.3">
      <c r="P21071"/>
      <c r="AA21071"/>
    </row>
    <row r="21072" spans="16:27" x14ac:dyDescent="0.3">
      <c r="P21072"/>
      <c r="AA21072"/>
    </row>
    <row r="21073" spans="16:27" x14ac:dyDescent="0.3">
      <c r="P21073"/>
      <c r="AA21073"/>
    </row>
    <row r="21074" spans="16:27" x14ac:dyDescent="0.3">
      <c r="P21074"/>
      <c r="AA21074"/>
    </row>
    <row r="21075" spans="16:27" x14ac:dyDescent="0.3">
      <c r="P21075"/>
      <c r="AA21075"/>
    </row>
    <row r="21076" spans="16:27" x14ac:dyDescent="0.3">
      <c r="P21076"/>
      <c r="AA21076"/>
    </row>
    <row r="21077" spans="16:27" x14ac:dyDescent="0.3">
      <c r="P21077"/>
      <c r="AA21077"/>
    </row>
    <row r="21078" spans="16:27" x14ac:dyDescent="0.3">
      <c r="P21078"/>
      <c r="AA21078"/>
    </row>
    <row r="21079" spans="16:27" x14ac:dyDescent="0.3">
      <c r="P21079"/>
      <c r="AA21079"/>
    </row>
    <row r="21080" spans="16:27" x14ac:dyDescent="0.3">
      <c r="P21080"/>
      <c r="AA21080"/>
    </row>
    <row r="21081" spans="16:27" x14ac:dyDescent="0.3">
      <c r="P21081"/>
      <c r="AA21081"/>
    </row>
    <row r="21082" spans="16:27" x14ac:dyDescent="0.3">
      <c r="P21082"/>
      <c r="AA21082"/>
    </row>
    <row r="21083" spans="16:27" x14ac:dyDescent="0.3">
      <c r="P21083"/>
      <c r="AA21083"/>
    </row>
    <row r="21084" spans="16:27" x14ac:dyDescent="0.3">
      <c r="P21084"/>
      <c r="AA21084"/>
    </row>
    <row r="21085" spans="16:27" x14ac:dyDescent="0.3">
      <c r="P21085"/>
      <c r="AA21085"/>
    </row>
    <row r="21086" spans="16:27" x14ac:dyDescent="0.3">
      <c r="P21086"/>
      <c r="AA21086"/>
    </row>
    <row r="21087" spans="16:27" x14ac:dyDescent="0.3">
      <c r="P21087"/>
      <c r="AA21087"/>
    </row>
    <row r="21088" spans="16:27" x14ac:dyDescent="0.3">
      <c r="P21088"/>
      <c r="AA21088"/>
    </row>
    <row r="21089" spans="16:27" x14ac:dyDescent="0.3">
      <c r="P21089"/>
      <c r="AA21089"/>
    </row>
    <row r="21090" spans="16:27" x14ac:dyDescent="0.3">
      <c r="P21090"/>
      <c r="AA21090"/>
    </row>
    <row r="21091" spans="16:27" x14ac:dyDescent="0.3">
      <c r="P21091"/>
      <c r="AA21091"/>
    </row>
    <row r="21092" spans="16:27" x14ac:dyDescent="0.3">
      <c r="P21092"/>
      <c r="AA21092"/>
    </row>
    <row r="21093" spans="16:27" x14ac:dyDescent="0.3">
      <c r="P21093"/>
      <c r="AA21093"/>
    </row>
    <row r="21094" spans="16:27" x14ac:dyDescent="0.3">
      <c r="P21094"/>
      <c r="AA21094"/>
    </row>
    <row r="21095" spans="16:27" x14ac:dyDescent="0.3">
      <c r="P21095"/>
      <c r="AA21095"/>
    </row>
    <row r="21096" spans="16:27" x14ac:dyDescent="0.3">
      <c r="P21096"/>
      <c r="AA21096"/>
    </row>
    <row r="21097" spans="16:27" x14ac:dyDescent="0.3">
      <c r="P21097"/>
      <c r="AA21097"/>
    </row>
    <row r="21098" spans="16:27" x14ac:dyDescent="0.3">
      <c r="P21098"/>
      <c r="AA21098"/>
    </row>
    <row r="21099" spans="16:27" x14ac:dyDescent="0.3">
      <c r="P21099"/>
      <c r="AA21099"/>
    </row>
    <row r="21100" spans="16:27" x14ac:dyDescent="0.3">
      <c r="P21100"/>
      <c r="AA21100"/>
    </row>
    <row r="21101" spans="16:27" x14ac:dyDescent="0.3">
      <c r="P21101"/>
      <c r="AA21101"/>
    </row>
    <row r="21102" spans="16:27" x14ac:dyDescent="0.3">
      <c r="P21102"/>
      <c r="AA21102"/>
    </row>
    <row r="21103" spans="16:27" x14ac:dyDescent="0.3">
      <c r="P21103"/>
      <c r="AA21103"/>
    </row>
    <row r="21104" spans="16:27" x14ac:dyDescent="0.3">
      <c r="P21104"/>
      <c r="AA21104"/>
    </row>
    <row r="21105" spans="16:27" x14ac:dyDescent="0.3">
      <c r="P21105"/>
      <c r="AA21105"/>
    </row>
    <row r="21106" spans="16:27" x14ac:dyDescent="0.3">
      <c r="P21106"/>
      <c r="AA21106"/>
    </row>
    <row r="21107" spans="16:27" x14ac:dyDescent="0.3">
      <c r="P21107"/>
      <c r="AA21107"/>
    </row>
    <row r="21108" spans="16:27" x14ac:dyDescent="0.3">
      <c r="P21108"/>
      <c r="AA21108"/>
    </row>
    <row r="21109" spans="16:27" x14ac:dyDescent="0.3">
      <c r="P21109"/>
      <c r="AA21109"/>
    </row>
    <row r="21110" spans="16:27" x14ac:dyDescent="0.3">
      <c r="P21110"/>
      <c r="AA21110"/>
    </row>
    <row r="21111" spans="16:27" x14ac:dyDescent="0.3">
      <c r="P21111"/>
      <c r="AA21111"/>
    </row>
    <row r="21112" spans="16:27" x14ac:dyDescent="0.3">
      <c r="P21112"/>
      <c r="AA21112"/>
    </row>
    <row r="21113" spans="16:27" x14ac:dyDescent="0.3">
      <c r="P21113"/>
      <c r="AA21113"/>
    </row>
    <row r="21114" spans="16:27" x14ac:dyDescent="0.3">
      <c r="P21114"/>
      <c r="AA21114"/>
    </row>
    <row r="21115" spans="16:27" x14ac:dyDescent="0.3">
      <c r="P21115"/>
      <c r="AA21115"/>
    </row>
    <row r="21116" spans="16:27" x14ac:dyDescent="0.3">
      <c r="P21116"/>
      <c r="AA21116"/>
    </row>
    <row r="21117" spans="16:27" x14ac:dyDescent="0.3">
      <c r="P21117"/>
      <c r="AA21117"/>
    </row>
    <row r="21118" spans="16:27" x14ac:dyDescent="0.3">
      <c r="P21118"/>
      <c r="AA21118"/>
    </row>
    <row r="21119" spans="16:27" x14ac:dyDescent="0.3">
      <c r="P21119"/>
      <c r="AA21119"/>
    </row>
    <row r="21120" spans="16:27" x14ac:dyDescent="0.3">
      <c r="P21120"/>
      <c r="AA21120"/>
    </row>
    <row r="21121" spans="16:27" x14ac:dyDescent="0.3">
      <c r="P21121"/>
      <c r="AA21121"/>
    </row>
    <row r="21122" spans="16:27" x14ac:dyDescent="0.3">
      <c r="P21122"/>
      <c r="AA21122"/>
    </row>
    <row r="21123" spans="16:27" x14ac:dyDescent="0.3">
      <c r="P21123"/>
      <c r="AA21123"/>
    </row>
    <row r="21124" spans="16:27" x14ac:dyDescent="0.3">
      <c r="P21124"/>
      <c r="AA21124"/>
    </row>
    <row r="21125" spans="16:27" x14ac:dyDescent="0.3">
      <c r="P21125"/>
      <c r="AA21125"/>
    </row>
    <row r="21126" spans="16:27" x14ac:dyDescent="0.3">
      <c r="P21126"/>
      <c r="AA21126"/>
    </row>
    <row r="21127" spans="16:27" x14ac:dyDescent="0.3">
      <c r="P21127"/>
      <c r="AA21127"/>
    </row>
    <row r="21128" spans="16:27" x14ac:dyDescent="0.3">
      <c r="P21128"/>
      <c r="AA21128"/>
    </row>
    <row r="21129" spans="16:27" x14ac:dyDescent="0.3">
      <c r="P21129"/>
      <c r="AA21129"/>
    </row>
    <row r="21130" spans="16:27" x14ac:dyDescent="0.3">
      <c r="P21130"/>
      <c r="AA21130"/>
    </row>
    <row r="21131" spans="16:27" x14ac:dyDescent="0.3">
      <c r="P21131"/>
      <c r="AA21131"/>
    </row>
    <row r="21132" spans="16:27" x14ac:dyDescent="0.3">
      <c r="P21132"/>
      <c r="AA21132"/>
    </row>
    <row r="21133" spans="16:27" x14ac:dyDescent="0.3">
      <c r="P21133"/>
      <c r="AA21133"/>
    </row>
    <row r="21134" spans="16:27" x14ac:dyDescent="0.3">
      <c r="P21134"/>
      <c r="AA21134"/>
    </row>
    <row r="21135" spans="16:27" x14ac:dyDescent="0.3">
      <c r="P21135"/>
      <c r="AA21135"/>
    </row>
    <row r="21136" spans="16:27" x14ac:dyDescent="0.3">
      <c r="P21136"/>
      <c r="AA21136"/>
    </row>
    <row r="21137" spans="16:27" x14ac:dyDescent="0.3">
      <c r="P21137"/>
      <c r="AA21137"/>
    </row>
    <row r="21138" spans="16:27" x14ac:dyDescent="0.3">
      <c r="P21138"/>
      <c r="AA21138"/>
    </row>
    <row r="21139" spans="16:27" x14ac:dyDescent="0.3">
      <c r="P21139"/>
      <c r="AA21139"/>
    </row>
    <row r="21140" spans="16:27" x14ac:dyDescent="0.3">
      <c r="P21140"/>
      <c r="AA21140"/>
    </row>
    <row r="21141" spans="16:27" x14ac:dyDescent="0.3">
      <c r="P21141"/>
      <c r="AA21141"/>
    </row>
    <row r="21142" spans="16:27" x14ac:dyDescent="0.3">
      <c r="P21142"/>
      <c r="AA21142"/>
    </row>
    <row r="21143" spans="16:27" x14ac:dyDescent="0.3">
      <c r="P21143"/>
      <c r="AA21143"/>
    </row>
    <row r="21144" spans="16:27" x14ac:dyDescent="0.3">
      <c r="P21144"/>
      <c r="AA21144"/>
    </row>
    <row r="21145" spans="16:27" x14ac:dyDescent="0.3">
      <c r="P21145"/>
      <c r="AA21145"/>
    </row>
    <row r="21146" spans="16:27" x14ac:dyDescent="0.3">
      <c r="P21146"/>
      <c r="AA21146"/>
    </row>
    <row r="21147" spans="16:27" x14ac:dyDescent="0.3">
      <c r="P21147"/>
      <c r="AA21147"/>
    </row>
    <row r="21148" spans="16:27" x14ac:dyDescent="0.3">
      <c r="P21148"/>
      <c r="AA21148"/>
    </row>
    <row r="21149" spans="16:27" x14ac:dyDescent="0.3">
      <c r="P21149"/>
      <c r="AA21149"/>
    </row>
    <row r="21150" spans="16:27" x14ac:dyDescent="0.3">
      <c r="P21150"/>
      <c r="AA21150"/>
    </row>
    <row r="21151" spans="16:27" x14ac:dyDescent="0.3">
      <c r="P21151"/>
      <c r="AA21151"/>
    </row>
    <row r="21152" spans="16:27" x14ac:dyDescent="0.3">
      <c r="P21152"/>
      <c r="AA21152"/>
    </row>
    <row r="21153" spans="16:27" x14ac:dyDescent="0.3">
      <c r="P21153"/>
      <c r="AA21153"/>
    </row>
    <row r="21154" spans="16:27" x14ac:dyDescent="0.3">
      <c r="P21154"/>
      <c r="AA21154"/>
    </row>
    <row r="21155" spans="16:27" x14ac:dyDescent="0.3">
      <c r="P21155"/>
      <c r="AA21155"/>
    </row>
    <row r="21156" spans="16:27" x14ac:dyDescent="0.3">
      <c r="P21156"/>
      <c r="AA21156"/>
    </row>
    <row r="21157" spans="16:27" x14ac:dyDescent="0.3">
      <c r="P21157"/>
      <c r="AA21157"/>
    </row>
    <row r="21158" spans="16:27" x14ac:dyDescent="0.3">
      <c r="P21158"/>
      <c r="AA21158"/>
    </row>
    <row r="21159" spans="16:27" x14ac:dyDescent="0.3">
      <c r="P21159"/>
      <c r="AA21159"/>
    </row>
    <row r="21160" spans="16:27" x14ac:dyDescent="0.3">
      <c r="P21160"/>
      <c r="AA21160"/>
    </row>
    <row r="21161" spans="16:27" x14ac:dyDescent="0.3">
      <c r="P21161"/>
      <c r="AA21161"/>
    </row>
    <row r="21162" spans="16:27" x14ac:dyDescent="0.3">
      <c r="P21162"/>
      <c r="AA21162"/>
    </row>
    <row r="21163" spans="16:27" x14ac:dyDescent="0.3">
      <c r="P21163"/>
      <c r="AA21163"/>
    </row>
    <row r="21164" spans="16:27" x14ac:dyDescent="0.3">
      <c r="P21164"/>
      <c r="AA21164"/>
    </row>
    <row r="21165" spans="16:27" x14ac:dyDescent="0.3">
      <c r="P21165"/>
      <c r="AA21165"/>
    </row>
    <row r="21166" spans="16:27" x14ac:dyDescent="0.3">
      <c r="P21166"/>
      <c r="AA21166"/>
    </row>
    <row r="21167" spans="16:27" x14ac:dyDescent="0.3">
      <c r="P21167"/>
      <c r="AA21167"/>
    </row>
    <row r="21168" spans="16:27" x14ac:dyDescent="0.3">
      <c r="P21168"/>
      <c r="AA21168"/>
    </row>
    <row r="21169" spans="16:27" x14ac:dyDescent="0.3">
      <c r="P21169"/>
      <c r="AA21169"/>
    </row>
    <row r="21170" spans="16:27" x14ac:dyDescent="0.3">
      <c r="P21170"/>
      <c r="AA21170"/>
    </row>
    <row r="21171" spans="16:27" x14ac:dyDescent="0.3">
      <c r="P21171"/>
      <c r="AA21171"/>
    </row>
    <row r="21172" spans="16:27" x14ac:dyDescent="0.3">
      <c r="P21172"/>
      <c r="AA21172"/>
    </row>
    <row r="21173" spans="16:27" x14ac:dyDescent="0.3">
      <c r="P21173"/>
      <c r="AA21173"/>
    </row>
    <row r="21174" spans="16:27" x14ac:dyDescent="0.3">
      <c r="P21174"/>
      <c r="AA21174"/>
    </row>
    <row r="21175" spans="16:27" x14ac:dyDescent="0.3">
      <c r="P21175"/>
      <c r="AA21175"/>
    </row>
    <row r="21176" spans="16:27" x14ac:dyDescent="0.3">
      <c r="P21176"/>
      <c r="AA21176"/>
    </row>
    <row r="21177" spans="16:27" x14ac:dyDescent="0.3">
      <c r="P21177"/>
      <c r="AA21177"/>
    </row>
    <row r="21178" spans="16:27" x14ac:dyDescent="0.3">
      <c r="P21178"/>
      <c r="AA21178"/>
    </row>
    <row r="21179" spans="16:27" x14ac:dyDescent="0.3">
      <c r="P21179"/>
      <c r="AA21179"/>
    </row>
    <row r="21180" spans="16:27" x14ac:dyDescent="0.3">
      <c r="P21180"/>
      <c r="AA21180"/>
    </row>
    <row r="21181" spans="16:27" x14ac:dyDescent="0.3">
      <c r="P21181"/>
      <c r="AA21181"/>
    </row>
    <row r="21182" spans="16:27" x14ac:dyDescent="0.3">
      <c r="P21182"/>
      <c r="AA21182"/>
    </row>
    <row r="21183" spans="16:27" x14ac:dyDescent="0.3">
      <c r="P21183"/>
      <c r="AA21183"/>
    </row>
    <row r="21184" spans="16:27" x14ac:dyDescent="0.3">
      <c r="P21184"/>
      <c r="AA21184"/>
    </row>
    <row r="21185" spans="16:27" x14ac:dyDescent="0.3">
      <c r="P21185"/>
      <c r="AA21185"/>
    </row>
    <row r="21186" spans="16:27" x14ac:dyDescent="0.3">
      <c r="P21186"/>
      <c r="AA21186"/>
    </row>
    <row r="21187" spans="16:27" x14ac:dyDescent="0.3">
      <c r="P21187"/>
      <c r="AA21187"/>
    </row>
    <row r="21188" spans="16:27" x14ac:dyDescent="0.3">
      <c r="P21188"/>
      <c r="AA21188"/>
    </row>
    <row r="21189" spans="16:27" x14ac:dyDescent="0.3">
      <c r="P21189"/>
      <c r="AA21189"/>
    </row>
    <row r="21190" spans="16:27" x14ac:dyDescent="0.3">
      <c r="P21190"/>
      <c r="AA21190"/>
    </row>
    <row r="21191" spans="16:27" x14ac:dyDescent="0.3">
      <c r="P21191"/>
      <c r="AA21191"/>
    </row>
    <row r="21192" spans="16:27" x14ac:dyDescent="0.3">
      <c r="P21192"/>
      <c r="AA21192"/>
    </row>
    <row r="21193" spans="16:27" x14ac:dyDescent="0.3">
      <c r="P21193"/>
      <c r="AA21193"/>
    </row>
    <row r="21194" spans="16:27" x14ac:dyDescent="0.3">
      <c r="P21194"/>
      <c r="AA21194"/>
    </row>
    <row r="21195" spans="16:27" x14ac:dyDescent="0.3">
      <c r="P21195"/>
      <c r="AA21195"/>
    </row>
    <row r="21196" spans="16:27" x14ac:dyDescent="0.3">
      <c r="P21196"/>
      <c r="AA21196"/>
    </row>
    <row r="21197" spans="16:27" x14ac:dyDescent="0.3">
      <c r="P21197"/>
      <c r="AA21197"/>
    </row>
    <row r="21198" spans="16:27" x14ac:dyDescent="0.3">
      <c r="P21198"/>
      <c r="AA21198"/>
    </row>
    <row r="21199" spans="16:27" x14ac:dyDescent="0.3">
      <c r="P21199"/>
      <c r="AA21199"/>
    </row>
    <row r="21200" spans="16:27" x14ac:dyDescent="0.3">
      <c r="P21200"/>
      <c r="AA21200"/>
    </row>
    <row r="21201" spans="16:27" x14ac:dyDescent="0.3">
      <c r="P21201"/>
      <c r="AA21201"/>
    </row>
    <row r="21202" spans="16:27" x14ac:dyDescent="0.3">
      <c r="P21202"/>
      <c r="AA21202"/>
    </row>
    <row r="21203" spans="16:27" x14ac:dyDescent="0.3">
      <c r="P21203"/>
      <c r="AA21203"/>
    </row>
    <row r="21204" spans="16:27" x14ac:dyDescent="0.3">
      <c r="P21204"/>
      <c r="AA21204"/>
    </row>
    <row r="21205" spans="16:27" x14ac:dyDescent="0.3">
      <c r="P21205"/>
      <c r="AA21205"/>
    </row>
    <row r="21206" spans="16:27" x14ac:dyDescent="0.3">
      <c r="P21206"/>
      <c r="AA21206"/>
    </row>
    <row r="21207" spans="16:27" x14ac:dyDescent="0.3">
      <c r="P21207"/>
      <c r="AA21207"/>
    </row>
    <row r="21208" spans="16:27" x14ac:dyDescent="0.3">
      <c r="P21208"/>
      <c r="AA21208"/>
    </row>
    <row r="21209" spans="16:27" x14ac:dyDescent="0.3">
      <c r="P21209"/>
      <c r="AA21209"/>
    </row>
    <row r="21210" spans="16:27" x14ac:dyDescent="0.3">
      <c r="P21210"/>
      <c r="AA21210"/>
    </row>
    <row r="21211" spans="16:27" x14ac:dyDescent="0.3">
      <c r="P21211"/>
      <c r="AA21211"/>
    </row>
    <row r="21212" spans="16:27" x14ac:dyDescent="0.3">
      <c r="P21212"/>
      <c r="AA21212"/>
    </row>
    <row r="21213" spans="16:27" x14ac:dyDescent="0.3">
      <c r="P21213"/>
      <c r="AA21213"/>
    </row>
    <row r="21214" spans="16:27" x14ac:dyDescent="0.3">
      <c r="P21214"/>
      <c r="AA21214"/>
    </row>
    <row r="21215" spans="16:27" x14ac:dyDescent="0.3">
      <c r="P21215"/>
      <c r="AA21215"/>
    </row>
    <row r="21216" spans="16:27" x14ac:dyDescent="0.3">
      <c r="P21216"/>
      <c r="AA21216"/>
    </row>
    <row r="21217" spans="16:27" x14ac:dyDescent="0.3">
      <c r="P21217"/>
      <c r="AA21217"/>
    </row>
    <row r="21218" spans="16:27" x14ac:dyDescent="0.3">
      <c r="P21218"/>
      <c r="AA21218"/>
    </row>
    <row r="21219" spans="16:27" x14ac:dyDescent="0.3">
      <c r="P21219"/>
      <c r="AA21219"/>
    </row>
    <row r="21220" spans="16:27" x14ac:dyDescent="0.3">
      <c r="P21220"/>
      <c r="AA21220"/>
    </row>
    <row r="21221" spans="16:27" x14ac:dyDescent="0.3">
      <c r="P21221"/>
      <c r="AA21221"/>
    </row>
    <row r="21222" spans="16:27" x14ac:dyDescent="0.3">
      <c r="P21222"/>
      <c r="AA21222"/>
    </row>
    <row r="21223" spans="16:27" x14ac:dyDescent="0.3">
      <c r="P21223"/>
      <c r="AA21223"/>
    </row>
    <row r="21224" spans="16:27" x14ac:dyDescent="0.3">
      <c r="P21224"/>
      <c r="AA21224"/>
    </row>
    <row r="21225" spans="16:27" x14ac:dyDescent="0.3">
      <c r="P21225"/>
      <c r="AA21225"/>
    </row>
    <row r="21226" spans="16:27" x14ac:dyDescent="0.3">
      <c r="P21226"/>
      <c r="AA21226"/>
    </row>
    <row r="21227" spans="16:27" x14ac:dyDescent="0.3">
      <c r="P21227"/>
      <c r="AA21227"/>
    </row>
    <row r="21228" spans="16:27" x14ac:dyDescent="0.3">
      <c r="P21228"/>
      <c r="AA21228"/>
    </row>
    <row r="21229" spans="16:27" x14ac:dyDescent="0.3">
      <c r="P21229"/>
      <c r="AA21229"/>
    </row>
    <row r="21230" spans="16:27" x14ac:dyDescent="0.3">
      <c r="P21230"/>
      <c r="AA21230"/>
    </row>
    <row r="21231" spans="16:27" x14ac:dyDescent="0.3">
      <c r="P21231"/>
      <c r="AA21231"/>
    </row>
    <row r="21232" spans="16:27" x14ac:dyDescent="0.3">
      <c r="P21232"/>
      <c r="AA21232"/>
    </row>
    <row r="21233" spans="16:27" x14ac:dyDescent="0.3">
      <c r="P21233"/>
      <c r="AA21233"/>
    </row>
    <row r="21234" spans="16:27" x14ac:dyDescent="0.3">
      <c r="P21234"/>
      <c r="AA21234"/>
    </row>
    <row r="21235" spans="16:27" x14ac:dyDescent="0.3">
      <c r="P21235"/>
      <c r="AA21235"/>
    </row>
    <row r="21236" spans="16:27" x14ac:dyDescent="0.3">
      <c r="P21236"/>
      <c r="AA21236"/>
    </row>
    <row r="21237" spans="16:27" x14ac:dyDescent="0.3">
      <c r="P21237"/>
      <c r="AA21237"/>
    </row>
    <row r="21238" spans="16:27" x14ac:dyDescent="0.3">
      <c r="P21238"/>
      <c r="AA21238"/>
    </row>
    <row r="21239" spans="16:27" x14ac:dyDescent="0.3">
      <c r="P21239"/>
      <c r="AA21239"/>
    </row>
    <row r="21240" spans="16:27" x14ac:dyDescent="0.3">
      <c r="P21240"/>
      <c r="AA21240"/>
    </row>
    <row r="21241" spans="16:27" x14ac:dyDescent="0.3">
      <c r="P21241"/>
      <c r="AA21241"/>
    </row>
    <row r="21242" spans="16:27" x14ac:dyDescent="0.3">
      <c r="P21242"/>
      <c r="AA21242"/>
    </row>
    <row r="21243" spans="16:27" x14ac:dyDescent="0.3">
      <c r="P21243"/>
      <c r="AA21243"/>
    </row>
    <row r="21244" spans="16:27" x14ac:dyDescent="0.3">
      <c r="P21244"/>
      <c r="AA21244"/>
    </row>
    <row r="21245" spans="16:27" x14ac:dyDescent="0.3">
      <c r="P21245"/>
      <c r="AA21245"/>
    </row>
    <row r="21246" spans="16:27" x14ac:dyDescent="0.3">
      <c r="P21246"/>
      <c r="AA21246"/>
    </row>
    <row r="21247" spans="16:27" x14ac:dyDescent="0.3">
      <c r="P21247"/>
      <c r="AA21247"/>
    </row>
    <row r="21248" spans="16:27" x14ac:dyDescent="0.3">
      <c r="P21248"/>
      <c r="AA21248"/>
    </row>
    <row r="21249" spans="16:27" x14ac:dyDescent="0.3">
      <c r="P21249"/>
      <c r="AA21249"/>
    </row>
    <row r="21250" spans="16:27" x14ac:dyDescent="0.3">
      <c r="P21250"/>
      <c r="AA21250"/>
    </row>
    <row r="21251" spans="16:27" x14ac:dyDescent="0.3">
      <c r="P21251"/>
      <c r="AA21251"/>
    </row>
    <row r="21252" spans="16:27" x14ac:dyDescent="0.3">
      <c r="P21252"/>
      <c r="AA21252"/>
    </row>
    <row r="21253" spans="16:27" x14ac:dyDescent="0.3">
      <c r="P21253"/>
      <c r="AA21253"/>
    </row>
    <row r="21254" spans="16:27" x14ac:dyDescent="0.3">
      <c r="P21254"/>
      <c r="AA21254"/>
    </row>
    <row r="21255" spans="16:27" x14ac:dyDescent="0.3">
      <c r="P21255"/>
      <c r="AA21255"/>
    </row>
    <row r="21256" spans="16:27" x14ac:dyDescent="0.3">
      <c r="P21256"/>
      <c r="AA21256"/>
    </row>
    <row r="21257" spans="16:27" x14ac:dyDescent="0.3">
      <c r="P21257"/>
      <c r="AA21257"/>
    </row>
    <row r="21258" spans="16:27" x14ac:dyDescent="0.3">
      <c r="P21258"/>
      <c r="AA21258"/>
    </row>
    <row r="21259" spans="16:27" x14ac:dyDescent="0.3">
      <c r="P21259"/>
      <c r="AA21259"/>
    </row>
    <row r="21260" spans="16:27" x14ac:dyDescent="0.3">
      <c r="P21260"/>
      <c r="AA21260"/>
    </row>
    <row r="21261" spans="16:27" x14ac:dyDescent="0.3">
      <c r="P21261"/>
      <c r="AA21261"/>
    </row>
    <row r="21262" spans="16:27" x14ac:dyDescent="0.3">
      <c r="P21262"/>
      <c r="AA21262"/>
    </row>
    <row r="21263" spans="16:27" x14ac:dyDescent="0.3">
      <c r="P21263"/>
      <c r="AA21263"/>
    </row>
    <row r="21264" spans="16:27" x14ac:dyDescent="0.3">
      <c r="P21264"/>
      <c r="AA21264"/>
    </row>
    <row r="21265" spans="16:27" x14ac:dyDescent="0.3">
      <c r="P21265"/>
      <c r="AA21265"/>
    </row>
    <row r="21266" spans="16:27" x14ac:dyDescent="0.3">
      <c r="P21266"/>
      <c r="AA21266"/>
    </row>
    <row r="21267" spans="16:27" x14ac:dyDescent="0.3">
      <c r="P21267"/>
      <c r="AA21267"/>
    </row>
    <row r="21268" spans="16:27" x14ac:dyDescent="0.3">
      <c r="P21268"/>
      <c r="AA21268"/>
    </row>
    <row r="21269" spans="16:27" x14ac:dyDescent="0.3">
      <c r="P21269"/>
      <c r="AA21269"/>
    </row>
    <row r="21270" spans="16:27" x14ac:dyDescent="0.3">
      <c r="P21270"/>
      <c r="AA21270"/>
    </row>
    <row r="21271" spans="16:27" x14ac:dyDescent="0.3">
      <c r="P21271"/>
      <c r="AA21271"/>
    </row>
    <row r="21272" spans="16:27" x14ac:dyDescent="0.3">
      <c r="P21272"/>
      <c r="AA21272"/>
    </row>
    <row r="21273" spans="16:27" x14ac:dyDescent="0.3">
      <c r="P21273"/>
      <c r="AA21273"/>
    </row>
    <row r="21274" spans="16:27" x14ac:dyDescent="0.3">
      <c r="P21274"/>
      <c r="AA21274"/>
    </row>
    <row r="21275" spans="16:27" x14ac:dyDescent="0.3">
      <c r="P21275"/>
      <c r="AA21275"/>
    </row>
    <row r="21276" spans="16:27" x14ac:dyDescent="0.3">
      <c r="P21276"/>
      <c r="AA21276"/>
    </row>
    <row r="21277" spans="16:27" x14ac:dyDescent="0.3">
      <c r="P21277"/>
      <c r="AA21277"/>
    </row>
    <row r="21278" spans="16:27" x14ac:dyDescent="0.3">
      <c r="P21278"/>
      <c r="AA21278"/>
    </row>
    <row r="21279" spans="16:27" x14ac:dyDescent="0.3">
      <c r="P21279"/>
      <c r="AA21279"/>
    </row>
    <row r="21280" spans="16:27" x14ac:dyDescent="0.3">
      <c r="P21280"/>
      <c r="AA21280"/>
    </row>
    <row r="21281" spans="16:27" x14ac:dyDescent="0.3">
      <c r="P21281"/>
      <c r="AA21281"/>
    </row>
    <row r="21282" spans="16:27" x14ac:dyDescent="0.3">
      <c r="P21282"/>
      <c r="AA21282"/>
    </row>
    <row r="21283" spans="16:27" x14ac:dyDescent="0.3">
      <c r="P21283"/>
      <c r="AA21283"/>
    </row>
    <row r="21284" spans="16:27" x14ac:dyDescent="0.3">
      <c r="P21284"/>
      <c r="AA21284"/>
    </row>
    <row r="21285" spans="16:27" x14ac:dyDescent="0.3">
      <c r="P21285"/>
      <c r="AA21285"/>
    </row>
    <row r="21286" spans="16:27" x14ac:dyDescent="0.3">
      <c r="P21286"/>
      <c r="AA21286"/>
    </row>
    <row r="21287" spans="16:27" x14ac:dyDescent="0.3">
      <c r="P21287"/>
      <c r="AA21287"/>
    </row>
    <row r="21288" spans="16:27" x14ac:dyDescent="0.3">
      <c r="P21288"/>
      <c r="AA21288"/>
    </row>
    <row r="21289" spans="16:27" x14ac:dyDescent="0.3">
      <c r="P21289"/>
      <c r="AA21289"/>
    </row>
    <row r="21290" spans="16:27" x14ac:dyDescent="0.3">
      <c r="P21290"/>
      <c r="AA21290"/>
    </row>
    <row r="21291" spans="16:27" x14ac:dyDescent="0.3">
      <c r="P21291"/>
      <c r="AA21291"/>
    </row>
    <row r="21292" spans="16:27" x14ac:dyDescent="0.3">
      <c r="P21292"/>
      <c r="AA21292"/>
    </row>
    <row r="21293" spans="16:27" x14ac:dyDescent="0.3">
      <c r="P21293"/>
      <c r="AA21293"/>
    </row>
    <row r="21294" spans="16:27" x14ac:dyDescent="0.3">
      <c r="P21294"/>
      <c r="AA21294"/>
    </row>
    <row r="21295" spans="16:27" x14ac:dyDescent="0.3">
      <c r="P21295"/>
      <c r="AA21295"/>
    </row>
    <row r="21296" spans="16:27" x14ac:dyDescent="0.3">
      <c r="P21296"/>
      <c r="AA21296"/>
    </row>
    <row r="21297" spans="16:27" x14ac:dyDescent="0.3">
      <c r="P21297"/>
      <c r="AA21297"/>
    </row>
    <row r="21298" spans="16:27" x14ac:dyDescent="0.3">
      <c r="P21298"/>
      <c r="AA21298"/>
    </row>
    <row r="21299" spans="16:27" x14ac:dyDescent="0.3">
      <c r="P21299"/>
      <c r="AA21299"/>
    </row>
    <row r="21300" spans="16:27" x14ac:dyDescent="0.3">
      <c r="P21300"/>
      <c r="AA21300"/>
    </row>
    <row r="21301" spans="16:27" x14ac:dyDescent="0.3">
      <c r="P21301"/>
      <c r="AA21301"/>
    </row>
    <row r="21302" spans="16:27" x14ac:dyDescent="0.3">
      <c r="P21302"/>
      <c r="AA21302"/>
    </row>
    <row r="21303" spans="16:27" x14ac:dyDescent="0.3">
      <c r="P21303"/>
      <c r="AA21303"/>
    </row>
    <row r="21304" spans="16:27" x14ac:dyDescent="0.3">
      <c r="P21304"/>
      <c r="AA21304"/>
    </row>
    <row r="21305" spans="16:27" x14ac:dyDescent="0.3">
      <c r="P21305"/>
      <c r="AA21305"/>
    </row>
    <row r="21306" spans="16:27" x14ac:dyDescent="0.3">
      <c r="P21306"/>
      <c r="AA21306"/>
    </row>
    <row r="21307" spans="16:27" x14ac:dyDescent="0.3">
      <c r="P21307"/>
      <c r="AA21307"/>
    </row>
    <row r="21308" spans="16:27" x14ac:dyDescent="0.3">
      <c r="P21308"/>
      <c r="AA21308"/>
    </row>
    <row r="21309" spans="16:27" x14ac:dyDescent="0.3">
      <c r="P21309"/>
      <c r="AA21309"/>
    </row>
    <row r="21310" spans="16:27" x14ac:dyDescent="0.3">
      <c r="P21310"/>
      <c r="AA21310"/>
    </row>
    <row r="21311" spans="16:27" x14ac:dyDescent="0.3">
      <c r="P21311"/>
      <c r="AA21311"/>
    </row>
    <row r="21312" spans="16:27" x14ac:dyDescent="0.3">
      <c r="P21312"/>
      <c r="AA21312"/>
    </row>
    <row r="21313" spans="16:27" x14ac:dyDescent="0.3">
      <c r="P21313"/>
      <c r="AA21313"/>
    </row>
    <row r="21314" spans="16:27" x14ac:dyDescent="0.3">
      <c r="P21314"/>
      <c r="AA21314"/>
    </row>
    <row r="21315" spans="16:27" x14ac:dyDescent="0.3">
      <c r="P21315"/>
      <c r="AA21315"/>
    </row>
    <row r="21316" spans="16:27" x14ac:dyDescent="0.3">
      <c r="P21316"/>
      <c r="AA21316"/>
    </row>
    <row r="21317" spans="16:27" x14ac:dyDescent="0.3">
      <c r="P21317"/>
      <c r="AA21317"/>
    </row>
    <row r="21318" spans="16:27" x14ac:dyDescent="0.3">
      <c r="P21318"/>
      <c r="AA21318"/>
    </row>
    <row r="21319" spans="16:27" x14ac:dyDescent="0.3">
      <c r="P21319"/>
      <c r="AA21319"/>
    </row>
    <row r="21320" spans="16:27" x14ac:dyDescent="0.3">
      <c r="P21320"/>
      <c r="AA21320"/>
    </row>
    <row r="21321" spans="16:27" x14ac:dyDescent="0.3">
      <c r="P21321"/>
      <c r="AA21321"/>
    </row>
    <row r="21322" spans="16:27" x14ac:dyDescent="0.3">
      <c r="P21322"/>
      <c r="AA21322"/>
    </row>
    <row r="21323" spans="16:27" x14ac:dyDescent="0.3">
      <c r="P21323"/>
      <c r="AA21323"/>
    </row>
    <row r="21324" spans="16:27" x14ac:dyDescent="0.3">
      <c r="P21324"/>
      <c r="AA21324"/>
    </row>
    <row r="21325" spans="16:27" x14ac:dyDescent="0.3">
      <c r="P21325"/>
      <c r="AA21325"/>
    </row>
    <row r="21326" spans="16:27" x14ac:dyDescent="0.3">
      <c r="P21326"/>
      <c r="AA21326"/>
    </row>
    <row r="21327" spans="16:27" x14ac:dyDescent="0.3">
      <c r="P21327"/>
      <c r="AA21327"/>
    </row>
    <row r="21328" spans="16:27" x14ac:dyDescent="0.3">
      <c r="P21328"/>
      <c r="AA21328"/>
    </row>
    <row r="21329" spans="16:27" x14ac:dyDescent="0.3">
      <c r="P21329"/>
      <c r="AA21329"/>
    </row>
    <row r="21330" spans="16:27" x14ac:dyDescent="0.3">
      <c r="P21330"/>
      <c r="AA21330"/>
    </row>
    <row r="21331" spans="16:27" x14ac:dyDescent="0.3">
      <c r="P21331"/>
      <c r="AA21331"/>
    </row>
    <row r="21332" spans="16:27" x14ac:dyDescent="0.3">
      <c r="P21332"/>
      <c r="AA21332"/>
    </row>
    <row r="21333" spans="16:27" x14ac:dyDescent="0.3">
      <c r="P21333"/>
      <c r="AA21333"/>
    </row>
    <row r="21334" spans="16:27" x14ac:dyDescent="0.3">
      <c r="P21334"/>
      <c r="AA21334"/>
    </row>
    <row r="21335" spans="16:27" x14ac:dyDescent="0.3">
      <c r="P21335"/>
      <c r="AA21335"/>
    </row>
    <row r="21336" spans="16:27" x14ac:dyDescent="0.3">
      <c r="P21336"/>
      <c r="AA21336"/>
    </row>
    <row r="21337" spans="16:27" x14ac:dyDescent="0.3">
      <c r="P21337"/>
      <c r="AA21337"/>
    </row>
    <row r="21338" spans="16:27" x14ac:dyDescent="0.3">
      <c r="P21338"/>
      <c r="AA21338"/>
    </row>
    <row r="21339" spans="16:27" x14ac:dyDescent="0.3">
      <c r="P21339"/>
      <c r="AA21339"/>
    </row>
    <row r="21340" spans="16:27" x14ac:dyDescent="0.3">
      <c r="P21340"/>
      <c r="AA21340"/>
    </row>
    <row r="21341" spans="16:27" x14ac:dyDescent="0.3">
      <c r="P21341"/>
      <c r="AA21341"/>
    </row>
    <row r="21342" spans="16:27" x14ac:dyDescent="0.3">
      <c r="P21342"/>
      <c r="AA21342"/>
    </row>
    <row r="21343" spans="16:27" x14ac:dyDescent="0.3">
      <c r="P21343"/>
      <c r="AA21343"/>
    </row>
    <row r="21344" spans="16:27" x14ac:dyDescent="0.3">
      <c r="P21344"/>
      <c r="AA21344"/>
    </row>
    <row r="21345" spans="16:27" x14ac:dyDescent="0.3">
      <c r="P21345"/>
      <c r="AA21345"/>
    </row>
    <row r="21346" spans="16:27" x14ac:dyDescent="0.3">
      <c r="P21346"/>
      <c r="AA21346"/>
    </row>
    <row r="21347" spans="16:27" x14ac:dyDescent="0.3">
      <c r="P21347"/>
      <c r="AA21347"/>
    </row>
    <row r="21348" spans="16:27" x14ac:dyDescent="0.3">
      <c r="P21348"/>
      <c r="AA21348"/>
    </row>
    <row r="21349" spans="16:27" x14ac:dyDescent="0.3">
      <c r="P21349"/>
      <c r="AA21349"/>
    </row>
    <row r="21350" spans="16:27" x14ac:dyDescent="0.3">
      <c r="P21350"/>
      <c r="AA21350"/>
    </row>
    <row r="21351" spans="16:27" x14ac:dyDescent="0.3">
      <c r="P21351"/>
      <c r="AA21351"/>
    </row>
    <row r="21352" spans="16:27" x14ac:dyDescent="0.3">
      <c r="P21352"/>
      <c r="AA21352"/>
    </row>
    <row r="21353" spans="16:27" x14ac:dyDescent="0.3">
      <c r="P21353"/>
      <c r="AA21353"/>
    </row>
    <row r="21354" spans="16:27" x14ac:dyDescent="0.3">
      <c r="P21354"/>
      <c r="AA21354"/>
    </row>
    <row r="21355" spans="16:27" x14ac:dyDescent="0.3">
      <c r="P21355"/>
      <c r="AA21355"/>
    </row>
    <row r="21356" spans="16:27" x14ac:dyDescent="0.3">
      <c r="P21356"/>
      <c r="AA21356"/>
    </row>
    <row r="21357" spans="16:27" x14ac:dyDescent="0.3">
      <c r="P21357"/>
      <c r="AA21357"/>
    </row>
    <row r="21358" spans="16:27" x14ac:dyDescent="0.3">
      <c r="P21358"/>
      <c r="AA21358"/>
    </row>
    <row r="21359" spans="16:27" x14ac:dyDescent="0.3">
      <c r="P21359"/>
      <c r="AA21359"/>
    </row>
    <row r="21360" spans="16:27" x14ac:dyDescent="0.3">
      <c r="P21360"/>
      <c r="AA21360"/>
    </row>
    <row r="21361" spans="16:27" x14ac:dyDescent="0.3">
      <c r="P21361"/>
      <c r="AA21361"/>
    </row>
    <row r="21362" spans="16:27" x14ac:dyDescent="0.3">
      <c r="P21362"/>
      <c r="AA21362"/>
    </row>
    <row r="21363" spans="16:27" x14ac:dyDescent="0.3">
      <c r="P21363"/>
      <c r="AA21363"/>
    </row>
    <row r="21364" spans="16:27" x14ac:dyDescent="0.3">
      <c r="P21364"/>
      <c r="AA21364"/>
    </row>
    <row r="21365" spans="16:27" x14ac:dyDescent="0.3">
      <c r="P21365"/>
      <c r="AA21365"/>
    </row>
    <row r="21366" spans="16:27" x14ac:dyDescent="0.3">
      <c r="P21366"/>
      <c r="AA21366"/>
    </row>
    <row r="21367" spans="16:27" x14ac:dyDescent="0.3">
      <c r="P21367"/>
      <c r="AA21367"/>
    </row>
    <row r="21368" spans="16:27" x14ac:dyDescent="0.3">
      <c r="P21368"/>
      <c r="AA21368"/>
    </row>
    <row r="21369" spans="16:27" x14ac:dyDescent="0.3">
      <c r="P21369"/>
      <c r="AA21369"/>
    </row>
    <row r="21370" spans="16:27" x14ac:dyDescent="0.3">
      <c r="P21370"/>
      <c r="AA21370"/>
    </row>
    <row r="21371" spans="16:27" x14ac:dyDescent="0.3">
      <c r="P21371"/>
      <c r="AA21371"/>
    </row>
    <row r="21372" spans="16:27" x14ac:dyDescent="0.3">
      <c r="P21372"/>
      <c r="AA21372"/>
    </row>
    <row r="21373" spans="16:27" x14ac:dyDescent="0.3">
      <c r="P21373"/>
      <c r="AA21373"/>
    </row>
    <row r="21374" spans="16:27" x14ac:dyDescent="0.3">
      <c r="P21374"/>
      <c r="AA21374"/>
    </row>
    <row r="21375" spans="16:27" x14ac:dyDescent="0.3">
      <c r="P21375"/>
      <c r="AA21375"/>
    </row>
    <row r="21376" spans="16:27" x14ac:dyDescent="0.3">
      <c r="P21376"/>
      <c r="AA21376"/>
    </row>
    <row r="21377" spans="16:27" x14ac:dyDescent="0.3">
      <c r="P21377"/>
      <c r="AA21377"/>
    </row>
    <row r="21378" spans="16:27" x14ac:dyDescent="0.3">
      <c r="P21378"/>
      <c r="AA21378"/>
    </row>
    <row r="21379" spans="16:27" x14ac:dyDescent="0.3">
      <c r="P21379"/>
      <c r="AA21379"/>
    </row>
    <row r="21380" spans="16:27" x14ac:dyDescent="0.3">
      <c r="P21380"/>
      <c r="AA21380"/>
    </row>
    <row r="21381" spans="16:27" x14ac:dyDescent="0.3">
      <c r="P21381"/>
      <c r="AA21381"/>
    </row>
    <row r="21382" spans="16:27" x14ac:dyDescent="0.3">
      <c r="P21382"/>
      <c r="AA21382"/>
    </row>
    <row r="21383" spans="16:27" x14ac:dyDescent="0.3">
      <c r="P21383"/>
      <c r="AA21383"/>
    </row>
    <row r="21384" spans="16:27" x14ac:dyDescent="0.3">
      <c r="P21384"/>
      <c r="AA21384"/>
    </row>
    <row r="21385" spans="16:27" x14ac:dyDescent="0.3">
      <c r="P21385"/>
      <c r="AA21385"/>
    </row>
    <row r="21386" spans="16:27" x14ac:dyDescent="0.3">
      <c r="P21386"/>
      <c r="AA21386"/>
    </row>
    <row r="21387" spans="16:27" x14ac:dyDescent="0.3">
      <c r="P21387"/>
      <c r="AA21387"/>
    </row>
    <row r="21388" spans="16:27" x14ac:dyDescent="0.3">
      <c r="P21388"/>
      <c r="AA21388"/>
    </row>
    <row r="21389" spans="16:27" x14ac:dyDescent="0.3">
      <c r="P21389"/>
      <c r="AA21389"/>
    </row>
    <row r="21390" spans="16:27" x14ac:dyDescent="0.3">
      <c r="P21390"/>
      <c r="AA21390"/>
    </row>
    <row r="21391" spans="16:27" x14ac:dyDescent="0.3">
      <c r="P21391"/>
      <c r="AA21391"/>
    </row>
    <row r="21392" spans="16:27" x14ac:dyDescent="0.3">
      <c r="P21392"/>
      <c r="AA21392"/>
    </row>
    <row r="21393" spans="16:27" x14ac:dyDescent="0.3">
      <c r="P21393"/>
      <c r="AA21393"/>
    </row>
    <row r="21394" spans="16:27" x14ac:dyDescent="0.3">
      <c r="P21394"/>
      <c r="AA21394"/>
    </row>
    <row r="21395" spans="16:27" x14ac:dyDescent="0.3">
      <c r="P21395"/>
      <c r="AA21395"/>
    </row>
    <row r="21396" spans="16:27" x14ac:dyDescent="0.3">
      <c r="P21396"/>
      <c r="AA21396"/>
    </row>
    <row r="21397" spans="16:27" x14ac:dyDescent="0.3">
      <c r="P21397"/>
      <c r="AA21397"/>
    </row>
    <row r="21398" spans="16:27" x14ac:dyDescent="0.3">
      <c r="P21398"/>
      <c r="AA21398"/>
    </row>
    <row r="21399" spans="16:27" x14ac:dyDescent="0.3">
      <c r="P21399"/>
      <c r="AA21399"/>
    </row>
    <row r="21400" spans="16:27" x14ac:dyDescent="0.3">
      <c r="P21400"/>
      <c r="AA21400"/>
    </row>
    <row r="21401" spans="16:27" x14ac:dyDescent="0.3">
      <c r="P21401"/>
      <c r="AA21401"/>
    </row>
    <row r="21402" spans="16:27" x14ac:dyDescent="0.3">
      <c r="P21402"/>
      <c r="AA21402"/>
    </row>
    <row r="21403" spans="16:27" x14ac:dyDescent="0.3">
      <c r="P21403"/>
      <c r="AA21403"/>
    </row>
    <row r="21404" spans="16:27" x14ac:dyDescent="0.3">
      <c r="P21404"/>
      <c r="AA21404"/>
    </row>
    <row r="21405" spans="16:27" x14ac:dyDescent="0.3">
      <c r="P21405"/>
      <c r="AA21405"/>
    </row>
    <row r="21406" spans="16:27" x14ac:dyDescent="0.3">
      <c r="P21406"/>
      <c r="AA21406"/>
    </row>
    <row r="21407" spans="16:27" x14ac:dyDescent="0.3">
      <c r="P21407"/>
      <c r="AA21407"/>
    </row>
    <row r="21408" spans="16:27" x14ac:dyDescent="0.3">
      <c r="P21408"/>
      <c r="AA21408"/>
    </row>
    <row r="21409" spans="16:27" x14ac:dyDescent="0.3">
      <c r="P21409"/>
      <c r="AA21409"/>
    </row>
    <row r="21410" spans="16:27" x14ac:dyDescent="0.3">
      <c r="P21410"/>
      <c r="AA21410"/>
    </row>
    <row r="21411" spans="16:27" x14ac:dyDescent="0.3">
      <c r="P21411"/>
      <c r="AA21411"/>
    </row>
    <row r="21412" spans="16:27" x14ac:dyDescent="0.3">
      <c r="P21412"/>
      <c r="AA21412"/>
    </row>
    <row r="21413" spans="16:27" x14ac:dyDescent="0.3">
      <c r="P21413"/>
      <c r="AA21413"/>
    </row>
    <row r="21414" spans="16:27" x14ac:dyDescent="0.3">
      <c r="P21414"/>
      <c r="AA21414"/>
    </row>
    <row r="21415" spans="16:27" x14ac:dyDescent="0.3">
      <c r="P21415"/>
      <c r="AA21415"/>
    </row>
    <row r="21416" spans="16:27" x14ac:dyDescent="0.3">
      <c r="P21416"/>
      <c r="AA21416"/>
    </row>
    <row r="21417" spans="16:27" x14ac:dyDescent="0.3">
      <c r="P21417"/>
      <c r="AA21417"/>
    </row>
    <row r="21418" spans="16:27" x14ac:dyDescent="0.3">
      <c r="P21418"/>
      <c r="AA21418"/>
    </row>
    <row r="21419" spans="16:27" x14ac:dyDescent="0.3">
      <c r="P21419"/>
      <c r="AA21419"/>
    </row>
    <row r="21420" spans="16:27" x14ac:dyDescent="0.3">
      <c r="P21420"/>
      <c r="AA21420"/>
    </row>
    <row r="21421" spans="16:27" x14ac:dyDescent="0.3">
      <c r="P21421"/>
      <c r="AA21421"/>
    </row>
    <row r="21422" spans="16:27" x14ac:dyDescent="0.3">
      <c r="P21422"/>
      <c r="AA21422"/>
    </row>
    <row r="21423" spans="16:27" x14ac:dyDescent="0.3">
      <c r="P21423"/>
      <c r="AA21423"/>
    </row>
    <row r="21424" spans="16:27" x14ac:dyDescent="0.3">
      <c r="P21424"/>
      <c r="AA21424"/>
    </row>
    <row r="21425" spans="16:27" x14ac:dyDescent="0.3">
      <c r="P21425"/>
      <c r="AA21425"/>
    </row>
    <row r="21426" spans="16:27" x14ac:dyDescent="0.3">
      <c r="P21426"/>
      <c r="AA21426"/>
    </row>
    <row r="21427" spans="16:27" x14ac:dyDescent="0.3">
      <c r="P21427"/>
      <c r="AA21427"/>
    </row>
    <row r="21428" spans="16:27" x14ac:dyDescent="0.3">
      <c r="P21428"/>
      <c r="AA21428"/>
    </row>
    <row r="21429" spans="16:27" x14ac:dyDescent="0.3">
      <c r="P21429"/>
      <c r="AA21429"/>
    </row>
    <row r="21430" spans="16:27" x14ac:dyDescent="0.3">
      <c r="P21430"/>
      <c r="AA21430"/>
    </row>
    <row r="21431" spans="16:27" x14ac:dyDescent="0.3">
      <c r="P21431"/>
      <c r="AA21431"/>
    </row>
    <row r="21432" spans="16:27" x14ac:dyDescent="0.3">
      <c r="P21432"/>
      <c r="AA21432"/>
    </row>
    <row r="21433" spans="16:27" x14ac:dyDescent="0.3">
      <c r="P21433"/>
      <c r="AA21433"/>
    </row>
    <row r="21434" spans="16:27" x14ac:dyDescent="0.3">
      <c r="P21434"/>
      <c r="AA21434"/>
    </row>
    <row r="21435" spans="16:27" x14ac:dyDescent="0.3">
      <c r="P21435"/>
      <c r="AA21435"/>
    </row>
    <row r="21436" spans="16:27" x14ac:dyDescent="0.3">
      <c r="P21436"/>
      <c r="AA21436"/>
    </row>
    <row r="21437" spans="16:27" x14ac:dyDescent="0.3">
      <c r="P21437"/>
      <c r="AA21437"/>
    </row>
    <row r="21438" spans="16:27" x14ac:dyDescent="0.3">
      <c r="P21438"/>
      <c r="AA21438"/>
    </row>
    <row r="21439" spans="16:27" x14ac:dyDescent="0.3">
      <c r="P21439"/>
      <c r="AA21439"/>
    </row>
    <row r="21440" spans="16:27" x14ac:dyDescent="0.3">
      <c r="P21440"/>
      <c r="AA21440"/>
    </row>
    <row r="21441" spans="16:27" x14ac:dyDescent="0.3">
      <c r="P21441"/>
      <c r="AA21441"/>
    </row>
    <row r="21442" spans="16:27" x14ac:dyDescent="0.3">
      <c r="P21442"/>
      <c r="AA21442"/>
    </row>
    <row r="21443" spans="16:27" x14ac:dyDescent="0.3">
      <c r="P21443"/>
      <c r="AA21443"/>
    </row>
    <row r="21444" spans="16:27" x14ac:dyDescent="0.3">
      <c r="P21444"/>
      <c r="AA21444"/>
    </row>
    <row r="21445" spans="16:27" x14ac:dyDescent="0.3">
      <c r="P21445"/>
      <c r="AA21445"/>
    </row>
    <row r="21446" spans="16:27" x14ac:dyDescent="0.3">
      <c r="P21446"/>
      <c r="AA21446"/>
    </row>
    <row r="21447" spans="16:27" x14ac:dyDescent="0.3">
      <c r="P21447"/>
      <c r="AA21447"/>
    </row>
    <row r="21448" spans="16:27" x14ac:dyDescent="0.3">
      <c r="P21448"/>
      <c r="AA21448"/>
    </row>
    <row r="21449" spans="16:27" x14ac:dyDescent="0.3">
      <c r="P21449"/>
      <c r="AA21449"/>
    </row>
    <row r="21450" spans="16:27" x14ac:dyDescent="0.3">
      <c r="P21450"/>
      <c r="AA21450"/>
    </row>
    <row r="21451" spans="16:27" x14ac:dyDescent="0.3">
      <c r="P21451"/>
      <c r="AA21451"/>
    </row>
    <row r="21452" spans="16:27" x14ac:dyDescent="0.3">
      <c r="P21452"/>
      <c r="AA21452"/>
    </row>
    <row r="21453" spans="16:27" x14ac:dyDescent="0.3">
      <c r="P21453"/>
      <c r="AA21453"/>
    </row>
    <row r="21454" spans="16:27" x14ac:dyDescent="0.3">
      <c r="P21454"/>
      <c r="AA21454"/>
    </row>
    <row r="21455" spans="16:27" x14ac:dyDescent="0.3">
      <c r="P21455"/>
      <c r="AA21455"/>
    </row>
    <row r="21456" spans="16:27" x14ac:dyDescent="0.3">
      <c r="P21456"/>
      <c r="AA21456"/>
    </row>
    <row r="21457" spans="16:27" x14ac:dyDescent="0.3">
      <c r="P21457"/>
      <c r="AA21457"/>
    </row>
    <row r="21458" spans="16:27" x14ac:dyDescent="0.3">
      <c r="P21458"/>
      <c r="AA21458"/>
    </row>
    <row r="21459" spans="16:27" x14ac:dyDescent="0.3">
      <c r="P21459"/>
      <c r="AA21459"/>
    </row>
    <row r="21460" spans="16:27" x14ac:dyDescent="0.3">
      <c r="P21460"/>
      <c r="AA21460"/>
    </row>
    <row r="21461" spans="16:27" x14ac:dyDescent="0.3">
      <c r="P21461"/>
      <c r="AA21461"/>
    </row>
    <row r="21462" spans="16:27" x14ac:dyDescent="0.3">
      <c r="P21462"/>
      <c r="AA21462"/>
    </row>
    <row r="21463" spans="16:27" x14ac:dyDescent="0.3">
      <c r="P21463"/>
      <c r="AA21463"/>
    </row>
    <row r="21464" spans="16:27" x14ac:dyDescent="0.3">
      <c r="P21464"/>
      <c r="AA21464"/>
    </row>
    <row r="21465" spans="16:27" x14ac:dyDescent="0.3">
      <c r="P21465"/>
      <c r="AA21465"/>
    </row>
    <row r="21466" spans="16:27" x14ac:dyDescent="0.3">
      <c r="P21466"/>
      <c r="AA21466"/>
    </row>
    <row r="21467" spans="16:27" x14ac:dyDescent="0.3">
      <c r="P21467"/>
      <c r="AA21467"/>
    </row>
    <row r="21468" spans="16:27" x14ac:dyDescent="0.3">
      <c r="P21468"/>
      <c r="AA21468"/>
    </row>
    <row r="21469" spans="16:27" x14ac:dyDescent="0.3">
      <c r="P21469"/>
      <c r="AA21469"/>
    </row>
    <row r="21470" spans="16:27" x14ac:dyDescent="0.3">
      <c r="P21470"/>
      <c r="AA21470"/>
    </row>
    <row r="21471" spans="16:27" x14ac:dyDescent="0.3">
      <c r="P21471"/>
      <c r="AA21471"/>
    </row>
    <row r="21472" spans="16:27" x14ac:dyDescent="0.3">
      <c r="P21472"/>
      <c r="AA21472"/>
    </row>
    <row r="21473" spans="16:27" x14ac:dyDescent="0.3">
      <c r="P21473"/>
      <c r="AA21473"/>
    </row>
    <row r="21474" spans="16:27" x14ac:dyDescent="0.3">
      <c r="P21474"/>
      <c r="AA21474"/>
    </row>
    <row r="21475" spans="16:27" x14ac:dyDescent="0.3">
      <c r="P21475"/>
      <c r="AA21475"/>
    </row>
    <row r="21476" spans="16:27" x14ac:dyDescent="0.3">
      <c r="P21476"/>
      <c r="AA21476"/>
    </row>
    <row r="21477" spans="16:27" x14ac:dyDescent="0.3">
      <c r="P21477"/>
      <c r="AA21477"/>
    </row>
    <row r="21478" spans="16:27" x14ac:dyDescent="0.3">
      <c r="P21478"/>
      <c r="AA21478"/>
    </row>
    <row r="21479" spans="16:27" x14ac:dyDescent="0.3">
      <c r="P21479"/>
      <c r="AA21479"/>
    </row>
    <row r="21480" spans="16:27" x14ac:dyDescent="0.3">
      <c r="P21480"/>
      <c r="AA21480"/>
    </row>
    <row r="21481" spans="16:27" x14ac:dyDescent="0.3">
      <c r="P21481"/>
      <c r="AA21481"/>
    </row>
    <row r="21482" spans="16:27" x14ac:dyDescent="0.3">
      <c r="P21482"/>
      <c r="AA21482"/>
    </row>
    <row r="21483" spans="16:27" x14ac:dyDescent="0.3">
      <c r="P21483"/>
      <c r="AA21483"/>
    </row>
    <row r="21484" spans="16:27" x14ac:dyDescent="0.3">
      <c r="P21484"/>
      <c r="AA21484"/>
    </row>
    <row r="21485" spans="16:27" x14ac:dyDescent="0.3">
      <c r="P21485"/>
      <c r="AA21485"/>
    </row>
    <row r="21486" spans="16:27" x14ac:dyDescent="0.3">
      <c r="P21486"/>
      <c r="AA21486"/>
    </row>
    <row r="21487" spans="16:27" x14ac:dyDescent="0.3">
      <c r="P21487"/>
      <c r="AA21487"/>
    </row>
    <row r="21488" spans="16:27" x14ac:dyDescent="0.3">
      <c r="P21488"/>
      <c r="AA21488"/>
    </row>
    <row r="21489" spans="16:27" x14ac:dyDescent="0.3">
      <c r="P21489"/>
      <c r="AA21489"/>
    </row>
    <row r="21490" spans="16:27" x14ac:dyDescent="0.3">
      <c r="P21490"/>
      <c r="AA21490"/>
    </row>
    <row r="21491" spans="16:27" x14ac:dyDescent="0.3">
      <c r="P21491"/>
      <c r="AA21491"/>
    </row>
    <row r="21492" spans="16:27" x14ac:dyDescent="0.3">
      <c r="P21492"/>
      <c r="AA21492"/>
    </row>
    <row r="21493" spans="16:27" x14ac:dyDescent="0.3">
      <c r="P21493"/>
      <c r="AA21493"/>
    </row>
    <row r="21494" spans="16:27" x14ac:dyDescent="0.3">
      <c r="P21494"/>
      <c r="AA21494"/>
    </row>
    <row r="21495" spans="16:27" x14ac:dyDescent="0.3">
      <c r="P21495"/>
      <c r="AA21495"/>
    </row>
    <row r="21496" spans="16:27" x14ac:dyDescent="0.3">
      <c r="P21496"/>
      <c r="AA21496"/>
    </row>
    <row r="21497" spans="16:27" x14ac:dyDescent="0.3">
      <c r="P21497"/>
      <c r="AA21497"/>
    </row>
    <row r="21498" spans="16:27" x14ac:dyDescent="0.3">
      <c r="P21498"/>
      <c r="AA21498"/>
    </row>
    <row r="21499" spans="16:27" x14ac:dyDescent="0.3">
      <c r="P21499"/>
      <c r="AA21499"/>
    </row>
    <row r="21500" spans="16:27" x14ac:dyDescent="0.3">
      <c r="P21500"/>
      <c r="AA21500"/>
    </row>
    <row r="21501" spans="16:27" x14ac:dyDescent="0.3">
      <c r="P21501"/>
      <c r="AA21501"/>
    </row>
    <row r="21502" spans="16:27" x14ac:dyDescent="0.3">
      <c r="P21502"/>
      <c r="AA21502"/>
    </row>
    <row r="21503" spans="16:27" x14ac:dyDescent="0.3">
      <c r="P21503"/>
      <c r="AA21503"/>
    </row>
    <row r="21504" spans="16:27" x14ac:dyDescent="0.3">
      <c r="P21504"/>
      <c r="AA21504"/>
    </row>
    <row r="21505" spans="16:27" x14ac:dyDescent="0.3">
      <c r="P21505"/>
      <c r="AA21505"/>
    </row>
    <row r="21506" spans="16:27" x14ac:dyDescent="0.3">
      <c r="P21506"/>
      <c r="AA21506"/>
    </row>
    <row r="21507" spans="16:27" x14ac:dyDescent="0.3">
      <c r="P21507"/>
      <c r="AA21507"/>
    </row>
    <row r="21508" spans="16:27" x14ac:dyDescent="0.3">
      <c r="P21508"/>
      <c r="AA21508"/>
    </row>
    <row r="21509" spans="16:27" x14ac:dyDescent="0.3">
      <c r="P21509"/>
      <c r="AA21509"/>
    </row>
    <row r="21510" spans="16:27" x14ac:dyDescent="0.3">
      <c r="P21510"/>
      <c r="AA21510"/>
    </row>
    <row r="21511" spans="16:27" x14ac:dyDescent="0.3">
      <c r="P21511"/>
      <c r="AA21511"/>
    </row>
    <row r="21512" spans="16:27" x14ac:dyDescent="0.3">
      <c r="P21512"/>
      <c r="AA21512"/>
    </row>
    <row r="21513" spans="16:27" x14ac:dyDescent="0.3">
      <c r="P21513"/>
      <c r="AA21513"/>
    </row>
    <row r="21514" spans="16:27" x14ac:dyDescent="0.3">
      <c r="P21514"/>
      <c r="AA21514"/>
    </row>
    <row r="21515" spans="16:27" x14ac:dyDescent="0.3">
      <c r="P21515"/>
      <c r="AA21515"/>
    </row>
    <row r="21516" spans="16:27" x14ac:dyDescent="0.3">
      <c r="P21516"/>
      <c r="AA21516"/>
    </row>
    <row r="21517" spans="16:27" x14ac:dyDescent="0.3">
      <c r="P21517"/>
      <c r="AA21517"/>
    </row>
    <row r="21518" spans="16:27" x14ac:dyDescent="0.3">
      <c r="P21518"/>
      <c r="AA21518"/>
    </row>
    <row r="21519" spans="16:27" x14ac:dyDescent="0.3">
      <c r="P21519"/>
      <c r="AA21519"/>
    </row>
    <row r="21520" spans="16:27" x14ac:dyDescent="0.3">
      <c r="P21520"/>
      <c r="AA21520"/>
    </row>
    <row r="21521" spans="16:27" x14ac:dyDescent="0.3">
      <c r="P21521"/>
      <c r="AA21521"/>
    </row>
    <row r="21522" spans="16:27" x14ac:dyDescent="0.3">
      <c r="P21522"/>
      <c r="AA21522"/>
    </row>
    <row r="21523" spans="16:27" x14ac:dyDescent="0.3">
      <c r="P21523"/>
      <c r="AA21523"/>
    </row>
    <row r="21524" spans="16:27" x14ac:dyDescent="0.3">
      <c r="P21524"/>
      <c r="AA21524"/>
    </row>
    <row r="21525" spans="16:27" x14ac:dyDescent="0.3">
      <c r="P21525"/>
      <c r="AA21525"/>
    </row>
    <row r="21526" spans="16:27" x14ac:dyDescent="0.3">
      <c r="P21526"/>
      <c r="AA21526"/>
    </row>
    <row r="21527" spans="16:27" x14ac:dyDescent="0.3">
      <c r="P21527"/>
      <c r="AA21527"/>
    </row>
    <row r="21528" spans="16:27" x14ac:dyDescent="0.3">
      <c r="P21528"/>
      <c r="AA21528"/>
    </row>
    <row r="21529" spans="16:27" x14ac:dyDescent="0.3">
      <c r="P21529"/>
      <c r="AA21529"/>
    </row>
    <row r="21530" spans="16:27" x14ac:dyDescent="0.3">
      <c r="P21530"/>
      <c r="AA21530"/>
    </row>
    <row r="21531" spans="16:27" x14ac:dyDescent="0.3">
      <c r="P21531"/>
      <c r="AA21531"/>
    </row>
    <row r="21532" spans="16:27" x14ac:dyDescent="0.3">
      <c r="P21532"/>
      <c r="AA21532"/>
    </row>
    <row r="21533" spans="16:27" x14ac:dyDescent="0.3">
      <c r="P21533"/>
      <c r="AA21533"/>
    </row>
    <row r="21534" spans="16:27" x14ac:dyDescent="0.3">
      <c r="P21534"/>
      <c r="AA21534"/>
    </row>
    <row r="21535" spans="16:27" x14ac:dyDescent="0.3">
      <c r="P21535"/>
      <c r="AA21535"/>
    </row>
    <row r="21536" spans="16:27" x14ac:dyDescent="0.3">
      <c r="P21536"/>
      <c r="AA21536"/>
    </row>
    <row r="21537" spans="16:27" x14ac:dyDescent="0.3">
      <c r="P21537"/>
      <c r="AA21537"/>
    </row>
    <row r="21538" spans="16:27" x14ac:dyDescent="0.3">
      <c r="P21538"/>
      <c r="AA21538"/>
    </row>
    <row r="21539" spans="16:27" x14ac:dyDescent="0.3">
      <c r="P21539"/>
      <c r="AA21539"/>
    </row>
    <row r="21540" spans="16:27" x14ac:dyDescent="0.3">
      <c r="P21540"/>
      <c r="AA21540"/>
    </row>
    <row r="21541" spans="16:27" x14ac:dyDescent="0.3">
      <c r="P21541"/>
      <c r="AA21541"/>
    </row>
    <row r="21542" spans="16:27" x14ac:dyDescent="0.3">
      <c r="P21542"/>
      <c r="AA21542"/>
    </row>
    <row r="21543" spans="16:27" x14ac:dyDescent="0.3">
      <c r="P21543"/>
      <c r="AA21543"/>
    </row>
    <row r="21544" spans="16:27" x14ac:dyDescent="0.3">
      <c r="P21544"/>
      <c r="AA21544"/>
    </row>
    <row r="21545" spans="16:27" x14ac:dyDescent="0.3">
      <c r="P21545"/>
      <c r="AA21545"/>
    </row>
    <row r="21546" spans="16:27" x14ac:dyDescent="0.3">
      <c r="P21546"/>
      <c r="AA21546"/>
    </row>
    <row r="21547" spans="16:27" x14ac:dyDescent="0.3">
      <c r="P21547"/>
      <c r="AA21547"/>
    </row>
    <row r="21548" spans="16:27" x14ac:dyDescent="0.3">
      <c r="P21548"/>
      <c r="AA21548"/>
    </row>
    <row r="21549" spans="16:27" x14ac:dyDescent="0.3">
      <c r="P21549"/>
      <c r="AA21549"/>
    </row>
    <row r="21550" spans="16:27" x14ac:dyDescent="0.3">
      <c r="P21550"/>
      <c r="AA21550"/>
    </row>
    <row r="21551" spans="16:27" x14ac:dyDescent="0.3">
      <c r="P21551"/>
      <c r="AA21551"/>
    </row>
    <row r="21552" spans="16:27" x14ac:dyDescent="0.3">
      <c r="P21552"/>
      <c r="AA21552"/>
    </row>
    <row r="21553" spans="16:27" x14ac:dyDescent="0.3">
      <c r="P21553"/>
      <c r="AA21553"/>
    </row>
    <row r="21554" spans="16:27" x14ac:dyDescent="0.3">
      <c r="P21554"/>
      <c r="AA21554"/>
    </row>
    <row r="21555" spans="16:27" x14ac:dyDescent="0.3">
      <c r="P21555"/>
      <c r="AA21555"/>
    </row>
    <row r="21556" spans="16:27" x14ac:dyDescent="0.3">
      <c r="P21556"/>
      <c r="AA21556"/>
    </row>
    <row r="21557" spans="16:27" x14ac:dyDescent="0.3">
      <c r="P21557"/>
      <c r="AA21557"/>
    </row>
    <row r="21558" spans="16:27" x14ac:dyDescent="0.3">
      <c r="P21558"/>
      <c r="AA21558"/>
    </row>
    <row r="21559" spans="16:27" x14ac:dyDescent="0.3">
      <c r="P21559"/>
      <c r="AA21559"/>
    </row>
    <row r="21560" spans="16:27" x14ac:dyDescent="0.3">
      <c r="P21560"/>
      <c r="AA21560"/>
    </row>
    <row r="21561" spans="16:27" x14ac:dyDescent="0.3">
      <c r="P21561"/>
      <c r="AA21561"/>
    </row>
    <row r="21562" spans="16:27" x14ac:dyDescent="0.3">
      <c r="P21562"/>
      <c r="AA21562"/>
    </row>
    <row r="21563" spans="16:27" x14ac:dyDescent="0.3">
      <c r="P21563"/>
      <c r="AA21563"/>
    </row>
    <row r="21564" spans="16:27" x14ac:dyDescent="0.3">
      <c r="P21564"/>
      <c r="AA21564"/>
    </row>
    <row r="21565" spans="16:27" x14ac:dyDescent="0.3">
      <c r="P21565"/>
      <c r="AA21565"/>
    </row>
    <row r="21566" spans="16:27" x14ac:dyDescent="0.3">
      <c r="P21566"/>
      <c r="AA21566"/>
    </row>
    <row r="21567" spans="16:27" x14ac:dyDescent="0.3">
      <c r="P21567"/>
      <c r="AA21567"/>
    </row>
    <row r="21568" spans="16:27" x14ac:dyDescent="0.3">
      <c r="P21568"/>
      <c r="AA21568"/>
    </row>
    <row r="21569" spans="16:27" x14ac:dyDescent="0.3">
      <c r="P21569"/>
      <c r="AA21569"/>
    </row>
    <row r="21570" spans="16:27" x14ac:dyDescent="0.3">
      <c r="P21570"/>
      <c r="AA21570"/>
    </row>
    <row r="21571" spans="16:27" x14ac:dyDescent="0.3">
      <c r="P21571"/>
      <c r="AA21571"/>
    </row>
    <row r="21572" spans="16:27" x14ac:dyDescent="0.3">
      <c r="P21572"/>
      <c r="AA21572"/>
    </row>
    <row r="21573" spans="16:27" x14ac:dyDescent="0.3">
      <c r="P21573"/>
      <c r="AA21573"/>
    </row>
    <row r="21574" spans="16:27" x14ac:dyDescent="0.3">
      <c r="P21574"/>
      <c r="AA21574"/>
    </row>
    <row r="21575" spans="16:27" x14ac:dyDescent="0.3">
      <c r="P21575"/>
      <c r="AA21575"/>
    </row>
    <row r="21576" spans="16:27" x14ac:dyDescent="0.3">
      <c r="P21576"/>
      <c r="AA21576"/>
    </row>
    <row r="21577" spans="16:27" x14ac:dyDescent="0.3">
      <c r="P21577"/>
      <c r="AA21577"/>
    </row>
    <row r="21578" spans="16:27" x14ac:dyDescent="0.3">
      <c r="P21578"/>
      <c r="AA21578"/>
    </row>
    <row r="21579" spans="16:27" x14ac:dyDescent="0.3">
      <c r="P21579"/>
      <c r="AA21579"/>
    </row>
    <row r="21580" spans="16:27" x14ac:dyDescent="0.3">
      <c r="P21580"/>
      <c r="AA21580"/>
    </row>
    <row r="21581" spans="16:27" x14ac:dyDescent="0.3">
      <c r="P21581"/>
      <c r="AA21581"/>
    </row>
    <row r="21582" spans="16:27" x14ac:dyDescent="0.3">
      <c r="P21582"/>
      <c r="AA21582"/>
    </row>
    <row r="21583" spans="16:27" x14ac:dyDescent="0.3">
      <c r="P21583"/>
      <c r="AA21583"/>
    </row>
    <row r="21584" spans="16:27" x14ac:dyDescent="0.3">
      <c r="P21584"/>
      <c r="AA21584"/>
    </row>
    <row r="21585" spans="16:27" x14ac:dyDescent="0.3">
      <c r="P21585"/>
      <c r="AA21585"/>
    </row>
    <row r="21586" spans="16:27" x14ac:dyDescent="0.3">
      <c r="P21586"/>
      <c r="AA21586"/>
    </row>
    <row r="21587" spans="16:27" x14ac:dyDescent="0.3">
      <c r="P21587"/>
      <c r="AA21587"/>
    </row>
    <row r="21588" spans="16:27" x14ac:dyDescent="0.3">
      <c r="P21588"/>
      <c r="AA21588"/>
    </row>
    <row r="21589" spans="16:27" x14ac:dyDescent="0.3">
      <c r="P21589"/>
      <c r="AA21589"/>
    </row>
    <row r="21590" spans="16:27" x14ac:dyDescent="0.3">
      <c r="P21590"/>
      <c r="AA21590"/>
    </row>
    <row r="21591" spans="16:27" x14ac:dyDescent="0.3">
      <c r="P21591"/>
      <c r="AA21591"/>
    </row>
    <row r="21592" spans="16:27" x14ac:dyDescent="0.3">
      <c r="P21592"/>
      <c r="AA21592"/>
    </row>
    <row r="21593" spans="16:27" x14ac:dyDescent="0.3">
      <c r="P21593"/>
      <c r="AA21593"/>
    </row>
    <row r="21594" spans="16:27" x14ac:dyDescent="0.3">
      <c r="P21594"/>
      <c r="AA21594"/>
    </row>
    <row r="21595" spans="16:27" x14ac:dyDescent="0.3">
      <c r="P21595"/>
      <c r="AA21595"/>
    </row>
    <row r="21596" spans="16:27" x14ac:dyDescent="0.3">
      <c r="P21596"/>
      <c r="AA21596"/>
    </row>
    <row r="21597" spans="16:27" x14ac:dyDescent="0.3">
      <c r="P21597"/>
      <c r="AA21597"/>
    </row>
    <row r="21598" spans="16:27" x14ac:dyDescent="0.3">
      <c r="P21598"/>
      <c r="AA21598"/>
    </row>
    <row r="21599" spans="16:27" x14ac:dyDescent="0.3">
      <c r="P21599"/>
      <c r="AA21599"/>
    </row>
    <row r="21600" spans="16:27" x14ac:dyDescent="0.3">
      <c r="P21600"/>
      <c r="AA21600"/>
    </row>
    <row r="21601" spans="16:27" x14ac:dyDescent="0.3">
      <c r="P21601"/>
      <c r="AA21601"/>
    </row>
    <row r="21602" spans="16:27" x14ac:dyDescent="0.3">
      <c r="P21602"/>
      <c r="AA21602"/>
    </row>
    <row r="21603" spans="16:27" x14ac:dyDescent="0.3">
      <c r="P21603"/>
      <c r="AA21603"/>
    </row>
    <row r="21604" spans="16:27" x14ac:dyDescent="0.3">
      <c r="P21604"/>
      <c r="AA21604"/>
    </row>
    <row r="21605" spans="16:27" x14ac:dyDescent="0.3">
      <c r="P21605"/>
      <c r="AA21605"/>
    </row>
    <row r="21606" spans="16:27" x14ac:dyDescent="0.3">
      <c r="P21606"/>
      <c r="AA21606"/>
    </row>
    <row r="21607" spans="16:27" x14ac:dyDescent="0.3">
      <c r="P21607"/>
      <c r="AA21607"/>
    </row>
    <row r="21608" spans="16:27" x14ac:dyDescent="0.3">
      <c r="P21608"/>
      <c r="AA21608"/>
    </row>
    <row r="21609" spans="16:27" x14ac:dyDescent="0.3">
      <c r="P21609"/>
      <c r="AA21609"/>
    </row>
    <row r="21610" spans="16:27" x14ac:dyDescent="0.3">
      <c r="P21610"/>
      <c r="AA21610"/>
    </row>
    <row r="21611" spans="16:27" x14ac:dyDescent="0.3">
      <c r="P21611"/>
      <c r="AA21611"/>
    </row>
    <row r="21612" spans="16:27" x14ac:dyDescent="0.3">
      <c r="P21612"/>
      <c r="AA21612"/>
    </row>
    <row r="21613" spans="16:27" x14ac:dyDescent="0.3">
      <c r="P21613"/>
      <c r="AA21613"/>
    </row>
    <row r="21614" spans="16:27" x14ac:dyDescent="0.3">
      <c r="P21614"/>
      <c r="AA21614"/>
    </row>
    <row r="21615" spans="16:27" x14ac:dyDescent="0.3">
      <c r="P21615"/>
      <c r="AA21615"/>
    </row>
    <row r="21616" spans="16:27" x14ac:dyDescent="0.3">
      <c r="P21616"/>
      <c r="AA21616"/>
    </row>
    <row r="21617" spans="16:27" x14ac:dyDescent="0.3">
      <c r="P21617"/>
      <c r="AA21617"/>
    </row>
    <row r="21618" spans="16:27" x14ac:dyDescent="0.3">
      <c r="P21618"/>
      <c r="AA21618"/>
    </row>
    <row r="21619" spans="16:27" x14ac:dyDescent="0.3">
      <c r="P21619"/>
      <c r="AA21619"/>
    </row>
    <row r="21620" spans="16:27" x14ac:dyDescent="0.3">
      <c r="P21620"/>
      <c r="AA21620"/>
    </row>
    <row r="21621" spans="16:27" x14ac:dyDescent="0.3">
      <c r="P21621"/>
      <c r="AA21621"/>
    </row>
    <row r="21622" spans="16:27" x14ac:dyDescent="0.3">
      <c r="P21622"/>
      <c r="AA21622"/>
    </row>
    <row r="21623" spans="16:27" x14ac:dyDescent="0.3">
      <c r="P21623"/>
      <c r="AA21623"/>
    </row>
    <row r="21624" spans="16:27" x14ac:dyDescent="0.3">
      <c r="P21624"/>
      <c r="AA21624"/>
    </row>
    <row r="21625" spans="16:27" x14ac:dyDescent="0.3">
      <c r="P21625"/>
      <c r="AA21625"/>
    </row>
    <row r="21626" spans="16:27" x14ac:dyDescent="0.3">
      <c r="P21626"/>
      <c r="AA21626"/>
    </row>
    <row r="21627" spans="16:27" x14ac:dyDescent="0.3">
      <c r="P21627"/>
      <c r="AA21627"/>
    </row>
    <row r="21628" spans="16:27" x14ac:dyDescent="0.3">
      <c r="P21628"/>
      <c r="AA21628"/>
    </row>
    <row r="21629" spans="16:27" x14ac:dyDescent="0.3">
      <c r="P21629"/>
      <c r="AA21629"/>
    </row>
    <row r="21630" spans="16:27" x14ac:dyDescent="0.3">
      <c r="P21630"/>
      <c r="AA21630"/>
    </row>
    <row r="21631" spans="16:27" x14ac:dyDescent="0.3">
      <c r="P21631"/>
      <c r="AA21631"/>
    </row>
    <row r="21632" spans="16:27" x14ac:dyDescent="0.3">
      <c r="P21632"/>
      <c r="AA21632"/>
    </row>
    <row r="21633" spans="16:27" x14ac:dyDescent="0.3">
      <c r="P21633"/>
      <c r="AA21633"/>
    </row>
    <row r="21634" spans="16:27" x14ac:dyDescent="0.3">
      <c r="P21634"/>
      <c r="AA21634"/>
    </row>
    <row r="21635" spans="16:27" x14ac:dyDescent="0.3">
      <c r="P21635"/>
      <c r="AA21635"/>
    </row>
    <row r="21636" spans="16:27" x14ac:dyDescent="0.3">
      <c r="P21636"/>
      <c r="AA21636"/>
    </row>
    <row r="21637" spans="16:27" x14ac:dyDescent="0.3">
      <c r="P21637"/>
      <c r="AA21637"/>
    </row>
    <row r="21638" spans="16:27" x14ac:dyDescent="0.3">
      <c r="P21638"/>
      <c r="AA21638"/>
    </row>
    <row r="21639" spans="16:27" x14ac:dyDescent="0.3">
      <c r="P21639"/>
      <c r="AA21639"/>
    </row>
    <row r="21640" spans="16:27" x14ac:dyDescent="0.3">
      <c r="P21640"/>
      <c r="AA21640"/>
    </row>
    <row r="21641" spans="16:27" x14ac:dyDescent="0.3">
      <c r="P21641"/>
      <c r="AA21641"/>
    </row>
    <row r="21642" spans="16:27" x14ac:dyDescent="0.3">
      <c r="P21642"/>
      <c r="AA21642"/>
    </row>
    <row r="21643" spans="16:27" x14ac:dyDescent="0.3">
      <c r="P21643"/>
      <c r="AA21643"/>
    </row>
    <row r="21644" spans="16:27" x14ac:dyDescent="0.3">
      <c r="P21644"/>
      <c r="AA21644"/>
    </row>
    <row r="21645" spans="16:27" x14ac:dyDescent="0.3">
      <c r="P21645"/>
      <c r="AA21645"/>
    </row>
    <row r="21646" spans="16:27" x14ac:dyDescent="0.3">
      <c r="P21646"/>
      <c r="AA21646"/>
    </row>
    <row r="21647" spans="16:27" x14ac:dyDescent="0.3">
      <c r="P21647"/>
      <c r="AA21647"/>
    </row>
    <row r="21648" spans="16:27" x14ac:dyDescent="0.3">
      <c r="P21648"/>
      <c r="AA21648"/>
    </row>
    <row r="21649" spans="16:27" x14ac:dyDescent="0.3">
      <c r="P21649"/>
      <c r="AA21649"/>
    </row>
    <row r="21650" spans="16:27" x14ac:dyDescent="0.3">
      <c r="P21650"/>
      <c r="AA21650"/>
    </row>
    <row r="21651" spans="16:27" x14ac:dyDescent="0.3">
      <c r="P21651"/>
      <c r="AA21651"/>
    </row>
    <row r="21652" spans="16:27" x14ac:dyDescent="0.3">
      <c r="P21652"/>
      <c r="AA21652"/>
    </row>
    <row r="21653" spans="16:27" x14ac:dyDescent="0.3">
      <c r="P21653"/>
      <c r="AA21653"/>
    </row>
    <row r="21654" spans="16:27" x14ac:dyDescent="0.3">
      <c r="P21654"/>
      <c r="AA21654"/>
    </row>
    <row r="21655" spans="16:27" x14ac:dyDescent="0.3">
      <c r="P21655"/>
      <c r="AA21655"/>
    </row>
    <row r="21656" spans="16:27" x14ac:dyDescent="0.3">
      <c r="P21656"/>
      <c r="AA21656"/>
    </row>
    <row r="21657" spans="16:27" x14ac:dyDescent="0.3">
      <c r="P21657"/>
      <c r="AA21657"/>
    </row>
    <row r="21658" spans="16:27" x14ac:dyDescent="0.3">
      <c r="P21658"/>
      <c r="AA21658"/>
    </row>
    <row r="21659" spans="16:27" x14ac:dyDescent="0.3">
      <c r="P21659"/>
      <c r="AA21659"/>
    </row>
    <row r="21660" spans="16:27" x14ac:dyDescent="0.3">
      <c r="P21660"/>
      <c r="AA21660"/>
    </row>
    <row r="21661" spans="16:27" x14ac:dyDescent="0.3">
      <c r="P21661"/>
      <c r="AA21661"/>
    </row>
    <row r="21662" spans="16:27" x14ac:dyDescent="0.3">
      <c r="P21662"/>
      <c r="AA21662"/>
    </row>
    <row r="21663" spans="16:27" x14ac:dyDescent="0.3">
      <c r="P21663"/>
      <c r="AA21663"/>
    </row>
    <row r="21664" spans="16:27" x14ac:dyDescent="0.3">
      <c r="P21664"/>
      <c r="AA21664"/>
    </row>
    <row r="21665" spans="16:27" x14ac:dyDescent="0.3">
      <c r="P21665"/>
      <c r="AA21665"/>
    </row>
    <row r="21666" spans="16:27" x14ac:dyDescent="0.3">
      <c r="P21666"/>
      <c r="AA21666"/>
    </row>
    <row r="21667" spans="16:27" x14ac:dyDescent="0.3">
      <c r="P21667"/>
      <c r="AA21667"/>
    </row>
    <row r="21668" spans="16:27" x14ac:dyDescent="0.3">
      <c r="P21668"/>
      <c r="AA21668"/>
    </row>
    <row r="21669" spans="16:27" x14ac:dyDescent="0.3">
      <c r="P21669"/>
      <c r="AA21669"/>
    </row>
    <row r="21670" spans="16:27" x14ac:dyDescent="0.3">
      <c r="P21670"/>
      <c r="AA21670"/>
    </row>
    <row r="21671" spans="16:27" x14ac:dyDescent="0.3">
      <c r="P21671"/>
      <c r="AA21671"/>
    </row>
    <row r="21672" spans="16:27" x14ac:dyDescent="0.3">
      <c r="P21672"/>
      <c r="AA21672"/>
    </row>
    <row r="21673" spans="16:27" x14ac:dyDescent="0.3">
      <c r="P21673"/>
      <c r="AA21673"/>
    </row>
    <row r="21674" spans="16:27" x14ac:dyDescent="0.3">
      <c r="P21674"/>
      <c r="AA21674"/>
    </row>
    <row r="21675" spans="16:27" x14ac:dyDescent="0.3">
      <c r="P21675"/>
      <c r="AA21675"/>
    </row>
    <row r="21676" spans="16:27" x14ac:dyDescent="0.3">
      <c r="P21676"/>
      <c r="AA21676"/>
    </row>
    <row r="21677" spans="16:27" x14ac:dyDescent="0.3">
      <c r="P21677"/>
      <c r="AA21677"/>
    </row>
    <row r="21678" spans="16:27" x14ac:dyDescent="0.3">
      <c r="P21678"/>
      <c r="AA21678"/>
    </row>
    <row r="21679" spans="16:27" x14ac:dyDescent="0.3">
      <c r="P21679"/>
      <c r="AA21679"/>
    </row>
    <row r="21680" spans="16:27" x14ac:dyDescent="0.3">
      <c r="P21680"/>
      <c r="AA21680"/>
    </row>
    <row r="21681" spans="16:27" x14ac:dyDescent="0.3">
      <c r="P21681"/>
      <c r="AA21681"/>
    </row>
    <row r="21682" spans="16:27" x14ac:dyDescent="0.3">
      <c r="P21682"/>
      <c r="AA21682"/>
    </row>
    <row r="21683" spans="16:27" x14ac:dyDescent="0.3">
      <c r="P21683"/>
      <c r="AA21683"/>
    </row>
    <row r="21684" spans="16:27" x14ac:dyDescent="0.3">
      <c r="P21684"/>
      <c r="AA21684"/>
    </row>
    <row r="21685" spans="16:27" x14ac:dyDescent="0.3">
      <c r="P21685"/>
      <c r="AA21685"/>
    </row>
    <row r="21686" spans="16:27" x14ac:dyDescent="0.3">
      <c r="P21686"/>
      <c r="AA21686"/>
    </row>
    <row r="21687" spans="16:27" x14ac:dyDescent="0.3">
      <c r="P21687"/>
      <c r="AA21687"/>
    </row>
    <row r="21688" spans="16:27" x14ac:dyDescent="0.3">
      <c r="P21688"/>
      <c r="AA21688"/>
    </row>
    <row r="21689" spans="16:27" x14ac:dyDescent="0.3">
      <c r="P21689"/>
      <c r="AA21689"/>
    </row>
    <row r="21690" spans="16:27" x14ac:dyDescent="0.3">
      <c r="P21690"/>
      <c r="AA21690"/>
    </row>
    <row r="21691" spans="16:27" x14ac:dyDescent="0.3">
      <c r="P21691"/>
      <c r="AA21691"/>
    </row>
    <row r="21692" spans="16:27" x14ac:dyDescent="0.3">
      <c r="P21692"/>
      <c r="AA21692"/>
    </row>
    <row r="21693" spans="16:27" x14ac:dyDescent="0.3">
      <c r="P21693"/>
      <c r="AA21693"/>
    </row>
    <row r="21694" spans="16:27" x14ac:dyDescent="0.3">
      <c r="P21694"/>
      <c r="AA21694"/>
    </row>
    <row r="21695" spans="16:27" x14ac:dyDescent="0.3">
      <c r="P21695"/>
      <c r="AA21695"/>
    </row>
    <row r="21696" spans="16:27" x14ac:dyDescent="0.3">
      <c r="P21696"/>
      <c r="AA21696"/>
    </row>
    <row r="21697" spans="16:27" x14ac:dyDescent="0.3">
      <c r="P21697"/>
      <c r="AA21697"/>
    </row>
    <row r="21698" spans="16:27" x14ac:dyDescent="0.3">
      <c r="P21698"/>
      <c r="AA21698"/>
    </row>
    <row r="21699" spans="16:27" x14ac:dyDescent="0.3">
      <c r="P21699"/>
      <c r="AA21699"/>
    </row>
    <row r="21700" spans="16:27" x14ac:dyDescent="0.3">
      <c r="P21700"/>
      <c r="AA21700"/>
    </row>
    <row r="21701" spans="16:27" x14ac:dyDescent="0.3">
      <c r="P21701"/>
      <c r="AA21701"/>
    </row>
    <row r="21702" spans="16:27" x14ac:dyDescent="0.3">
      <c r="P21702"/>
      <c r="AA21702"/>
    </row>
    <row r="21703" spans="16:27" x14ac:dyDescent="0.3">
      <c r="P21703"/>
      <c r="AA21703"/>
    </row>
    <row r="21704" spans="16:27" x14ac:dyDescent="0.3">
      <c r="P21704"/>
      <c r="AA21704"/>
    </row>
    <row r="21705" spans="16:27" x14ac:dyDescent="0.3">
      <c r="P21705"/>
      <c r="AA21705"/>
    </row>
    <row r="21706" spans="16:27" x14ac:dyDescent="0.3">
      <c r="P21706"/>
      <c r="AA21706"/>
    </row>
    <row r="21707" spans="16:27" x14ac:dyDescent="0.3">
      <c r="P21707"/>
      <c r="AA21707"/>
    </row>
    <row r="21708" spans="16:27" x14ac:dyDescent="0.3">
      <c r="P21708"/>
      <c r="AA21708"/>
    </row>
    <row r="21709" spans="16:27" x14ac:dyDescent="0.3">
      <c r="P21709"/>
      <c r="AA21709"/>
    </row>
    <row r="21710" spans="16:27" x14ac:dyDescent="0.3">
      <c r="P21710"/>
      <c r="AA21710"/>
    </row>
    <row r="21711" spans="16:27" x14ac:dyDescent="0.3">
      <c r="P21711"/>
      <c r="AA21711"/>
    </row>
    <row r="21712" spans="16:27" x14ac:dyDescent="0.3">
      <c r="P21712"/>
      <c r="AA21712"/>
    </row>
    <row r="21713" spans="16:27" x14ac:dyDescent="0.3">
      <c r="P21713"/>
      <c r="AA21713"/>
    </row>
    <row r="21714" spans="16:27" x14ac:dyDescent="0.3">
      <c r="P21714"/>
      <c r="AA21714"/>
    </row>
    <row r="21715" spans="16:27" x14ac:dyDescent="0.3">
      <c r="P21715"/>
      <c r="AA21715"/>
    </row>
    <row r="21716" spans="16:27" x14ac:dyDescent="0.3">
      <c r="P21716"/>
      <c r="AA21716"/>
    </row>
    <row r="21717" spans="16:27" x14ac:dyDescent="0.3">
      <c r="P21717"/>
      <c r="AA21717"/>
    </row>
    <row r="21718" spans="16:27" x14ac:dyDescent="0.3">
      <c r="P21718"/>
      <c r="AA21718"/>
    </row>
    <row r="21719" spans="16:27" x14ac:dyDescent="0.3">
      <c r="P21719"/>
      <c r="AA21719"/>
    </row>
    <row r="21720" spans="16:27" x14ac:dyDescent="0.3">
      <c r="P21720"/>
      <c r="AA21720"/>
    </row>
    <row r="21721" spans="16:27" x14ac:dyDescent="0.3">
      <c r="P21721"/>
      <c r="AA21721"/>
    </row>
    <row r="21722" spans="16:27" x14ac:dyDescent="0.3">
      <c r="P21722"/>
      <c r="AA21722"/>
    </row>
    <row r="21723" spans="16:27" x14ac:dyDescent="0.3">
      <c r="P21723"/>
      <c r="AA21723"/>
    </row>
    <row r="21724" spans="16:27" x14ac:dyDescent="0.3">
      <c r="P21724"/>
      <c r="AA21724"/>
    </row>
    <row r="21725" spans="16:27" x14ac:dyDescent="0.3">
      <c r="P21725"/>
      <c r="AA21725"/>
    </row>
    <row r="21726" spans="16:27" x14ac:dyDescent="0.3">
      <c r="P21726"/>
      <c r="AA21726"/>
    </row>
    <row r="21727" spans="16:27" x14ac:dyDescent="0.3">
      <c r="P21727"/>
      <c r="AA21727"/>
    </row>
    <row r="21728" spans="16:27" x14ac:dyDescent="0.3">
      <c r="P21728"/>
      <c r="AA21728"/>
    </row>
    <row r="21729" spans="16:27" x14ac:dyDescent="0.3">
      <c r="P21729"/>
      <c r="AA21729"/>
    </row>
    <row r="21730" spans="16:27" x14ac:dyDescent="0.3">
      <c r="P21730"/>
      <c r="AA21730"/>
    </row>
    <row r="21731" spans="16:27" x14ac:dyDescent="0.3">
      <c r="P21731"/>
      <c r="AA21731"/>
    </row>
    <row r="21732" spans="16:27" x14ac:dyDescent="0.3">
      <c r="P21732"/>
      <c r="AA21732"/>
    </row>
    <row r="21733" spans="16:27" x14ac:dyDescent="0.3">
      <c r="P21733"/>
      <c r="AA21733"/>
    </row>
    <row r="21734" spans="16:27" x14ac:dyDescent="0.3">
      <c r="P21734"/>
      <c r="AA21734"/>
    </row>
    <row r="21735" spans="16:27" x14ac:dyDescent="0.3">
      <c r="P21735"/>
      <c r="AA21735"/>
    </row>
    <row r="21736" spans="16:27" x14ac:dyDescent="0.3">
      <c r="P21736"/>
      <c r="AA21736"/>
    </row>
    <row r="21737" spans="16:27" x14ac:dyDescent="0.3">
      <c r="P21737"/>
      <c r="AA21737"/>
    </row>
    <row r="21738" spans="16:27" x14ac:dyDescent="0.3">
      <c r="P21738"/>
      <c r="AA21738"/>
    </row>
    <row r="21739" spans="16:27" x14ac:dyDescent="0.3">
      <c r="P21739"/>
      <c r="AA21739"/>
    </row>
    <row r="21740" spans="16:27" x14ac:dyDescent="0.3">
      <c r="P21740"/>
      <c r="AA21740"/>
    </row>
    <row r="21741" spans="16:27" x14ac:dyDescent="0.3">
      <c r="P21741"/>
      <c r="AA21741"/>
    </row>
    <row r="21742" spans="16:27" x14ac:dyDescent="0.3">
      <c r="P21742"/>
      <c r="AA21742"/>
    </row>
    <row r="21743" spans="16:27" x14ac:dyDescent="0.3">
      <c r="P21743"/>
      <c r="AA21743"/>
    </row>
    <row r="21744" spans="16:27" x14ac:dyDescent="0.3">
      <c r="P21744"/>
      <c r="AA21744"/>
    </row>
    <row r="21745" spans="16:27" x14ac:dyDescent="0.3">
      <c r="P21745"/>
      <c r="AA21745"/>
    </row>
    <row r="21746" spans="16:27" x14ac:dyDescent="0.3">
      <c r="P21746"/>
      <c r="AA21746"/>
    </row>
    <row r="21747" spans="16:27" x14ac:dyDescent="0.3">
      <c r="P21747"/>
      <c r="AA21747"/>
    </row>
    <row r="21748" spans="16:27" x14ac:dyDescent="0.3">
      <c r="P21748"/>
      <c r="AA21748"/>
    </row>
    <row r="21749" spans="16:27" x14ac:dyDescent="0.3">
      <c r="P21749"/>
      <c r="AA21749"/>
    </row>
    <row r="21750" spans="16:27" x14ac:dyDescent="0.3">
      <c r="P21750"/>
      <c r="AA21750"/>
    </row>
    <row r="21751" spans="16:27" x14ac:dyDescent="0.3">
      <c r="P21751"/>
      <c r="AA21751"/>
    </row>
    <row r="21752" spans="16:27" x14ac:dyDescent="0.3">
      <c r="P21752"/>
      <c r="AA21752"/>
    </row>
    <row r="21753" spans="16:27" x14ac:dyDescent="0.3">
      <c r="P21753"/>
      <c r="AA21753"/>
    </row>
    <row r="21754" spans="16:27" x14ac:dyDescent="0.3">
      <c r="P21754"/>
      <c r="AA21754"/>
    </row>
    <row r="21755" spans="16:27" x14ac:dyDescent="0.3">
      <c r="P21755"/>
      <c r="AA21755"/>
    </row>
    <row r="21756" spans="16:27" x14ac:dyDescent="0.3">
      <c r="P21756"/>
      <c r="AA21756"/>
    </row>
    <row r="21757" spans="16:27" x14ac:dyDescent="0.3">
      <c r="P21757"/>
      <c r="AA21757"/>
    </row>
    <row r="21758" spans="16:27" x14ac:dyDescent="0.3">
      <c r="P21758"/>
      <c r="AA21758"/>
    </row>
    <row r="21759" spans="16:27" x14ac:dyDescent="0.3">
      <c r="P21759"/>
      <c r="AA21759"/>
    </row>
    <row r="21760" spans="16:27" x14ac:dyDescent="0.3">
      <c r="P21760"/>
      <c r="AA21760"/>
    </row>
    <row r="21761" spans="16:27" x14ac:dyDescent="0.3">
      <c r="P21761"/>
      <c r="AA21761"/>
    </row>
    <row r="21762" spans="16:27" x14ac:dyDescent="0.3">
      <c r="P21762"/>
      <c r="AA21762"/>
    </row>
    <row r="21763" spans="16:27" x14ac:dyDescent="0.3">
      <c r="P21763"/>
      <c r="AA21763"/>
    </row>
    <row r="21764" spans="16:27" x14ac:dyDescent="0.3">
      <c r="P21764"/>
      <c r="AA21764"/>
    </row>
    <row r="21765" spans="16:27" x14ac:dyDescent="0.3">
      <c r="P21765"/>
      <c r="AA21765"/>
    </row>
    <row r="21766" spans="16:27" x14ac:dyDescent="0.3">
      <c r="P21766"/>
      <c r="AA21766"/>
    </row>
    <row r="21767" spans="16:27" x14ac:dyDescent="0.3">
      <c r="P21767"/>
      <c r="AA21767"/>
    </row>
    <row r="21768" spans="16:27" x14ac:dyDescent="0.3">
      <c r="P21768"/>
      <c r="AA21768"/>
    </row>
    <row r="21769" spans="16:27" x14ac:dyDescent="0.3">
      <c r="P21769"/>
      <c r="AA21769"/>
    </row>
    <row r="21770" spans="16:27" x14ac:dyDescent="0.3">
      <c r="P21770"/>
      <c r="AA21770"/>
    </row>
    <row r="21771" spans="16:27" x14ac:dyDescent="0.3">
      <c r="P21771"/>
      <c r="AA21771"/>
    </row>
    <row r="21772" spans="16:27" x14ac:dyDescent="0.3">
      <c r="P21772"/>
      <c r="AA21772"/>
    </row>
    <row r="21773" spans="16:27" x14ac:dyDescent="0.3">
      <c r="P21773"/>
      <c r="AA21773"/>
    </row>
    <row r="21774" spans="16:27" x14ac:dyDescent="0.3">
      <c r="P21774"/>
      <c r="AA21774"/>
    </row>
    <row r="21775" spans="16:27" x14ac:dyDescent="0.3">
      <c r="P21775"/>
      <c r="AA21775"/>
    </row>
    <row r="21776" spans="16:27" x14ac:dyDescent="0.3">
      <c r="P21776"/>
      <c r="AA21776"/>
    </row>
    <row r="21777" spans="16:27" x14ac:dyDescent="0.3">
      <c r="P21777"/>
      <c r="AA21777"/>
    </row>
    <row r="21778" spans="16:27" x14ac:dyDescent="0.3">
      <c r="P21778"/>
      <c r="AA21778"/>
    </row>
    <row r="21779" spans="16:27" x14ac:dyDescent="0.3">
      <c r="P21779"/>
      <c r="AA21779"/>
    </row>
    <row r="21780" spans="16:27" x14ac:dyDescent="0.3">
      <c r="P21780"/>
      <c r="AA21780"/>
    </row>
    <row r="21781" spans="16:27" x14ac:dyDescent="0.3">
      <c r="P21781"/>
      <c r="AA21781"/>
    </row>
    <row r="21782" spans="16:27" x14ac:dyDescent="0.3">
      <c r="P21782"/>
      <c r="AA21782"/>
    </row>
    <row r="21783" spans="16:27" x14ac:dyDescent="0.3">
      <c r="P21783"/>
      <c r="AA21783"/>
    </row>
    <row r="21784" spans="16:27" x14ac:dyDescent="0.3">
      <c r="P21784"/>
      <c r="AA21784"/>
    </row>
    <row r="21785" spans="16:27" x14ac:dyDescent="0.3">
      <c r="P21785"/>
      <c r="AA21785"/>
    </row>
    <row r="21786" spans="16:27" x14ac:dyDescent="0.3">
      <c r="P21786"/>
      <c r="AA21786"/>
    </row>
    <row r="21787" spans="16:27" x14ac:dyDescent="0.3">
      <c r="P21787"/>
      <c r="AA21787"/>
    </row>
    <row r="21788" spans="16:27" x14ac:dyDescent="0.3">
      <c r="P21788"/>
      <c r="AA21788"/>
    </row>
    <row r="21789" spans="16:27" x14ac:dyDescent="0.3">
      <c r="P21789"/>
      <c r="AA21789"/>
    </row>
    <row r="21790" spans="16:27" x14ac:dyDescent="0.3">
      <c r="P21790"/>
      <c r="AA21790"/>
    </row>
    <row r="21791" spans="16:27" x14ac:dyDescent="0.3">
      <c r="P21791"/>
      <c r="AA21791"/>
    </row>
    <row r="21792" spans="16:27" x14ac:dyDescent="0.3">
      <c r="P21792"/>
      <c r="AA21792"/>
    </row>
    <row r="21793" spans="16:27" x14ac:dyDescent="0.3">
      <c r="P21793"/>
      <c r="AA21793"/>
    </row>
    <row r="21794" spans="16:27" x14ac:dyDescent="0.3">
      <c r="P21794"/>
      <c r="AA21794"/>
    </row>
    <row r="21795" spans="16:27" x14ac:dyDescent="0.3">
      <c r="P21795"/>
      <c r="AA21795"/>
    </row>
    <row r="21796" spans="16:27" x14ac:dyDescent="0.3">
      <c r="P21796"/>
      <c r="AA21796"/>
    </row>
    <row r="21797" spans="16:27" x14ac:dyDescent="0.3">
      <c r="P21797"/>
      <c r="AA21797"/>
    </row>
    <row r="21798" spans="16:27" x14ac:dyDescent="0.3">
      <c r="P21798"/>
      <c r="AA21798"/>
    </row>
    <row r="21799" spans="16:27" x14ac:dyDescent="0.3">
      <c r="P21799"/>
      <c r="AA21799"/>
    </row>
    <row r="21800" spans="16:27" x14ac:dyDescent="0.3">
      <c r="P21800"/>
      <c r="AA21800"/>
    </row>
    <row r="21801" spans="16:27" x14ac:dyDescent="0.3">
      <c r="P21801"/>
      <c r="AA21801"/>
    </row>
    <row r="21802" spans="16:27" x14ac:dyDescent="0.3">
      <c r="P21802"/>
      <c r="AA21802"/>
    </row>
    <row r="21803" spans="16:27" x14ac:dyDescent="0.3">
      <c r="P21803"/>
      <c r="AA21803"/>
    </row>
    <row r="21804" spans="16:27" x14ac:dyDescent="0.3">
      <c r="P21804"/>
      <c r="AA21804"/>
    </row>
    <row r="21805" spans="16:27" x14ac:dyDescent="0.3">
      <c r="P21805"/>
      <c r="AA21805"/>
    </row>
    <row r="21806" spans="16:27" x14ac:dyDescent="0.3">
      <c r="P21806"/>
      <c r="AA21806"/>
    </row>
    <row r="21807" spans="16:27" x14ac:dyDescent="0.3">
      <c r="P21807"/>
      <c r="AA21807"/>
    </row>
    <row r="21808" spans="16:27" x14ac:dyDescent="0.3">
      <c r="P21808"/>
      <c r="AA21808"/>
    </row>
    <row r="21809" spans="16:27" x14ac:dyDescent="0.3">
      <c r="P21809"/>
      <c r="AA21809"/>
    </row>
    <row r="21810" spans="16:27" x14ac:dyDescent="0.3">
      <c r="P21810"/>
      <c r="AA21810"/>
    </row>
    <row r="21811" spans="16:27" x14ac:dyDescent="0.3">
      <c r="P21811"/>
      <c r="AA21811"/>
    </row>
    <row r="21812" spans="16:27" x14ac:dyDescent="0.3">
      <c r="P21812"/>
      <c r="AA21812"/>
    </row>
    <row r="21813" spans="16:27" x14ac:dyDescent="0.3">
      <c r="P21813"/>
      <c r="AA21813"/>
    </row>
    <row r="21814" spans="16:27" x14ac:dyDescent="0.3">
      <c r="P21814"/>
      <c r="AA21814"/>
    </row>
    <row r="21815" spans="16:27" x14ac:dyDescent="0.3">
      <c r="P21815"/>
      <c r="AA21815"/>
    </row>
    <row r="21816" spans="16:27" x14ac:dyDescent="0.3">
      <c r="P21816"/>
      <c r="AA21816"/>
    </row>
    <row r="21817" spans="16:27" x14ac:dyDescent="0.3">
      <c r="P21817"/>
      <c r="AA21817"/>
    </row>
    <row r="21818" spans="16:27" x14ac:dyDescent="0.3">
      <c r="P21818"/>
      <c r="AA21818"/>
    </row>
    <row r="21819" spans="16:27" x14ac:dyDescent="0.3">
      <c r="P21819"/>
      <c r="AA21819"/>
    </row>
    <row r="21820" spans="16:27" x14ac:dyDescent="0.3">
      <c r="P21820"/>
      <c r="AA21820"/>
    </row>
    <row r="21821" spans="16:27" x14ac:dyDescent="0.3">
      <c r="P21821"/>
      <c r="AA21821"/>
    </row>
    <row r="21822" spans="16:27" x14ac:dyDescent="0.3">
      <c r="P21822"/>
      <c r="AA21822"/>
    </row>
    <row r="21823" spans="16:27" x14ac:dyDescent="0.3">
      <c r="P21823"/>
      <c r="AA21823"/>
    </row>
    <row r="21824" spans="16:27" x14ac:dyDescent="0.3">
      <c r="P21824"/>
      <c r="AA21824"/>
    </row>
    <row r="21825" spans="16:27" x14ac:dyDescent="0.3">
      <c r="P21825"/>
      <c r="AA21825"/>
    </row>
    <row r="21826" spans="16:27" x14ac:dyDescent="0.3">
      <c r="P21826"/>
      <c r="AA21826"/>
    </row>
    <row r="21827" spans="16:27" x14ac:dyDescent="0.3">
      <c r="P21827"/>
      <c r="AA21827"/>
    </row>
    <row r="21828" spans="16:27" x14ac:dyDescent="0.3">
      <c r="P21828"/>
      <c r="AA21828"/>
    </row>
    <row r="21829" spans="16:27" x14ac:dyDescent="0.3">
      <c r="P21829"/>
      <c r="AA21829"/>
    </row>
    <row r="21830" spans="16:27" x14ac:dyDescent="0.3">
      <c r="P21830"/>
      <c r="AA21830"/>
    </row>
    <row r="21831" spans="16:27" x14ac:dyDescent="0.3">
      <c r="P21831"/>
      <c r="AA21831"/>
    </row>
    <row r="21832" spans="16:27" x14ac:dyDescent="0.3">
      <c r="P21832"/>
      <c r="AA21832"/>
    </row>
    <row r="21833" spans="16:27" x14ac:dyDescent="0.3">
      <c r="P21833"/>
      <c r="AA21833"/>
    </row>
    <row r="21834" spans="16:27" x14ac:dyDescent="0.3">
      <c r="P21834"/>
      <c r="AA21834"/>
    </row>
    <row r="21835" spans="16:27" x14ac:dyDescent="0.3">
      <c r="P21835"/>
      <c r="AA21835"/>
    </row>
    <row r="21836" spans="16:27" x14ac:dyDescent="0.3">
      <c r="P21836"/>
      <c r="AA21836"/>
    </row>
    <row r="21837" spans="16:27" x14ac:dyDescent="0.3">
      <c r="P21837"/>
      <c r="AA21837"/>
    </row>
    <row r="21838" spans="16:27" x14ac:dyDescent="0.3">
      <c r="P21838"/>
      <c r="AA21838"/>
    </row>
    <row r="21839" spans="16:27" x14ac:dyDescent="0.3">
      <c r="P21839"/>
      <c r="AA21839"/>
    </row>
    <row r="21840" spans="16:27" x14ac:dyDescent="0.3">
      <c r="P21840"/>
      <c r="AA21840"/>
    </row>
    <row r="21841" spans="16:27" x14ac:dyDescent="0.3">
      <c r="P21841"/>
      <c r="AA21841"/>
    </row>
    <row r="21842" spans="16:27" x14ac:dyDescent="0.3">
      <c r="P21842"/>
      <c r="AA21842"/>
    </row>
    <row r="21843" spans="16:27" x14ac:dyDescent="0.3">
      <c r="P21843"/>
      <c r="AA21843"/>
    </row>
    <row r="21844" spans="16:27" x14ac:dyDescent="0.3">
      <c r="P21844"/>
      <c r="AA21844"/>
    </row>
    <row r="21845" spans="16:27" x14ac:dyDescent="0.3">
      <c r="P21845"/>
      <c r="AA21845"/>
    </row>
    <row r="21846" spans="16:27" x14ac:dyDescent="0.3">
      <c r="P21846"/>
      <c r="AA21846"/>
    </row>
    <row r="21847" spans="16:27" x14ac:dyDescent="0.3">
      <c r="P21847"/>
      <c r="AA21847"/>
    </row>
    <row r="21848" spans="16:27" x14ac:dyDescent="0.3">
      <c r="P21848"/>
      <c r="AA21848"/>
    </row>
    <row r="21849" spans="16:27" x14ac:dyDescent="0.3">
      <c r="P21849"/>
      <c r="AA21849"/>
    </row>
    <row r="21850" spans="16:27" x14ac:dyDescent="0.3">
      <c r="P21850"/>
      <c r="AA21850"/>
    </row>
    <row r="21851" spans="16:27" x14ac:dyDescent="0.3">
      <c r="P21851"/>
      <c r="AA21851"/>
    </row>
    <row r="21852" spans="16:27" x14ac:dyDescent="0.3">
      <c r="P21852"/>
      <c r="AA21852"/>
    </row>
    <row r="21853" spans="16:27" x14ac:dyDescent="0.3">
      <c r="P21853"/>
      <c r="AA21853"/>
    </row>
    <row r="21854" spans="16:27" x14ac:dyDescent="0.3">
      <c r="P21854"/>
      <c r="AA21854"/>
    </row>
    <row r="21855" spans="16:27" x14ac:dyDescent="0.3">
      <c r="P21855"/>
      <c r="AA21855"/>
    </row>
    <row r="21856" spans="16:27" x14ac:dyDescent="0.3">
      <c r="P21856"/>
      <c r="AA21856"/>
    </row>
    <row r="21857" spans="16:27" x14ac:dyDescent="0.3">
      <c r="P21857"/>
      <c r="AA21857"/>
    </row>
    <row r="21858" spans="16:27" x14ac:dyDescent="0.3">
      <c r="P21858"/>
      <c r="AA21858"/>
    </row>
    <row r="21859" spans="16:27" x14ac:dyDescent="0.3">
      <c r="P21859"/>
      <c r="AA21859"/>
    </row>
    <row r="21860" spans="16:27" x14ac:dyDescent="0.3">
      <c r="P21860"/>
      <c r="AA21860"/>
    </row>
    <row r="21861" spans="16:27" x14ac:dyDescent="0.3">
      <c r="P21861"/>
      <c r="AA21861"/>
    </row>
    <row r="21862" spans="16:27" x14ac:dyDescent="0.3">
      <c r="P21862"/>
      <c r="AA21862"/>
    </row>
    <row r="21863" spans="16:27" x14ac:dyDescent="0.3">
      <c r="P21863"/>
      <c r="AA21863"/>
    </row>
    <row r="21864" spans="16:27" x14ac:dyDescent="0.3">
      <c r="P21864"/>
      <c r="AA21864"/>
    </row>
    <row r="21865" spans="16:27" x14ac:dyDescent="0.3">
      <c r="P21865"/>
      <c r="AA21865"/>
    </row>
    <row r="21866" spans="16:27" x14ac:dyDescent="0.3">
      <c r="P21866"/>
      <c r="AA21866"/>
    </row>
    <row r="21867" spans="16:27" x14ac:dyDescent="0.3">
      <c r="P21867"/>
      <c r="AA21867"/>
    </row>
    <row r="21868" spans="16:27" x14ac:dyDescent="0.3">
      <c r="P21868"/>
      <c r="AA21868"/>
    </row>
    <row r="21869" spans="16:27" x14ac:dyDescent="0.3">
      <c r="P21869"/>
      <c r="AA21869"/>
    </row>
    <row r="21870" spans="16:27" x14ac:dyDescent="0.3">
      <c r="P21870"/>
      <c r="AA21870"/>
    </row>
    <row r="21871" spans="16:27" x14ac:dyDescent="0.3">
      <c r="P21871"/>
      <c r="AA21871"/>
    </row>
    <row r="21872" spans="16:27" x14ac:dyDescent="0.3">
      <c r="P21872"/>
      <c r="AA21872"/>
    </row>
    <row r="21873" spans="16:27" x14ac:dyDescent="0.3">
      <c r="P21873"/>
      <c r="AA21873"/>
    </row>
    <row r="21874" spans="16:27" x14ac:dyDescent="0.3">
      <c r="P21874"/>
      <c r="AA21874"/>
    </row>
    <row r="21875" spans="16:27" x14ac:dyDescent="0.3">
      <c r="P21875"/>
      <c r="AA21875"/>
    </row>
    <row r="21876" spans="16:27" x14ac:dyDescent="0.3">
      <c r="P21876"/>
      <c r="AA21876"/>
    </row>
    <row r="21877" spans="16:27" x14ac:dyDescent="0.3">
      <c r="P21877"/>
      <c r="AA21877"/>
    </row>
    <row r="21878" spans="16:27" x14ac:dyDescent="0.3">
      <c r="P21878"/>
      <c r="AA21878"/>
    </row>
    <row r="21879" spans="16:27" x14ac:dyDescent="0.3">
      <c r="P21879"/>
      <c r="AA21879"/>
    </row>
    <row r="21880" spans="16:27" x14ac:dyDescent="0.3">
      <c r="P21880"/>
      <c r="AA21880"/>
    </row>
    <row r="21881" spans="16:27" x14ac:dyDescent="0.3">
      <c r="P21881"/>
      <c r="AA21881"/>
    </row>
    <row r="21882" spans="16:27" x14ac:dyDescent="0.3">
      <c r="P21882"/>
      <c r="AA21882"/>
    </row>
    <row r="21883" spans="16:27" x14ac:dyDescent="0.3">
      <c r="P21883"/>
      <c r="AA21883"/>
    </row>
    <row r="21884" spans="16:27" x14ac:dyDescent="0.3">
      <c r="P21884"/>
      <c r="AA21884"/>
    </row>
    <row r="21885" spans="16:27" x14ac:dyDescent="0.3">
      <c r="P21885"/>
      <c r="AA21885"/>
    </row>
    <row r="21886" spans="16:27" x14ac:dyDescent="0.3">
      <c r="P21886"/>
      <c r="AA21886"/>
    </row>
    <row r="21887" spans="16:27" x14ac:dyDescent="0.3">
      <c r="P21887"/>
      <c r="AA21887"/>
    </row>
    <row r="21888" spans="16:27" x14ac:dyDescent="0.3">
      <c r="P21888"/>
      <c r="AA21888"/>
    </row>
    <row r="21889" spans="16:27" x14ac:dyDescent="0.3">
      <c r="P21889"/>
      <c r="AA21889"/>
    </row>
    <row r="21890" spans="16:27" x14ac:dyDescent="0.3">
      <c r="P21890"/>
      <c r="AA21890"/>
    </row>
    <row r="21891" spans="16:27" x14ac:dyDescent="0.3">
      <c r="P21891"/>
      <c r="AA21891"/>
    </row>
    <row r="21892" spans="16:27" x14ac:dyDescent="0.3">
      <c r="P21892"/>
      <c r="AA21892"/>
    </row>
    <row r="21893" spans="16:27" x14ac:dyDescent="0.3">
      <c r="P21893"/>
      <c r="AA21893"/>
    </row>
    <row r="21894" spans="16:27" x14ac:dyDescent="0.3">
      <c r="P21894"/>
      <c r="AA21894"/>
    </row>
    <row r="21895" spans="16:27" x14ac:dyDescent="0.3">
      <c r="P21895"/>
      <c r="AA21895"/>
    </row>
    <row r="21896" spans="16:27" x14ac:dyDescent="0.3">
      <c r="P21896"/>
      <c r="AA21896"/>
    </row>
    <row r="21897" spans="16:27" x14ac:dyDescent="0.3">
      <c r="P21897"/>
      <c r="AA21897"/>
    </row>
    <row r="21898" spans="16:27" x14ac:dyDescent="0.3">
      <c r="P21898"/>
      <c r="AA21898"/>
    </row>
    <row r="21899" spans="16:27" x14ac:dyDescent="0.3">
      <c r="P21899"/>
      <c r="AA21899"/>
    </row>
    <row r="21900" spans="16:27" x14ac:dyDescent="0.3">
      <c r="P21900"/>
      <c r="AA21900"/>
    </row>
    <row r="21901" spans="16:27" x14ac:dyDescent="0.3">
      <c r="P21901"/>
      <c r="AA21901"/>
    </row>
    <row r="21902" spans="16:27" x14ac:dyDescent="0.3">
      <c r="P21902"/>
      <c r="AA21902"/>
    </row>
    <row r="21903" spans="16:27" x14ac:dyDescent="0.3">
      <c r="P21903"/>
      <c r="AA21903"/>
    </row>
    <row r="21904" spans="16:27" x14ac:dyDescent="0.3">
      <c r="P21904"/>
      <c r="AA21904"/>
    </row>
    <row r="21905" spans="16:27" x14ac:dyDescent="0.3">
      <c r="P21905"/>
      <c r="AA21905"/>
    </row>
    <row r="21906" spans="16:27" x14ac:dyDescent="0.3">
      <c r="P21906"/>
      <c r="AA21906"/>
    </row>
    <row r="21907" spans="16:27" x14ac:dyDescent="0.3">
      <c r="P21907"/>
      <c r="AA21907"/>
    </row>
    <row r="21908" spans="16:27" x14ac:dyDescent="0.3">
      <c r="P21908"/>
      <c r="AA21908"/>
    </row>
    <row r="21909" spans="16:27" x14ac:dyDescent="0.3">
      <c r="P21909"/>
      <c r="AA21909"/>
    </row>
    <row r="21910" spans="16:27" x14ac:dyDescent="0.3">
      <c r="P21910"/>
      <c r="AA21910"/>
    </row>
    <row r="21911" spans="16:27" x14ac:dyDescent="0.3">
      <c r="P21911"/>
      <c r="AA21911"/>
    </row>
    <row r="21912" spans="16:27" x14ac:dyDescent="0.3">
      <c r="P21912"/>
      <c r="AA21912"/>
    </row>
    <row r="21913" spans="16:27" x14ac:dyDescent="0.3">
      <c r="P21913"/>
      <c r="AA21913"/>
    </row>
    <row r="21914" spans="16:27" x14ac:dyDescent="0.3">
      <c r="P21914"/>
      <c r="AA21914"/>
    </row>
    <row r="21915" spans="16:27" x14ac:dyDescent="0.3">
      <c r="P21915"/>
      <c r="AA21915"/>
    </row>
    <row r="21916" spans="16:27" x14ac:dyDescent="0.3">
      <c r="P21916"/>
      <c r="AA21916"/>
    </row>
    <row r="21917" spans="16:27" x14ac:dyDescent="0.3">
      <c r="P21917"/>
      <c r="AA21917"/>
    </row>
    <row r="21918" spans="16:27" x14ac:dyDescent="0.3">
      <c r="P21918"/>
      <c r="AA21918"/>
    </row>
    <row r="21919" spans="16:27" x14ac:dyDescent="0.3">
      <c r="P21919"/>
      <c r="AA21919"/>
    </row>
    <row r="21920" spans="16:27" x14ac:dyDescent="0.3">
      <c r="P21920"/>
      <c r="AA21920"/>
    </row>
    <row r="21921" spans="16:27" x14ac:dyDescent="0.3">
      <c r="P21921"/>
      <c r="AA21921"/>
    </row>
    <row r="21922" spans="16:27" x14ac:dyDescent="0.3">
      <c r="P21922"/>
      <c r="AA21922"/>
    </row>
    <row r="21923" spans="16:27" x14ac:dyDescent="0.3">
      <c r="P21923"/>
      <c r="AA21923"/>
    </row>
    <row r="21924" spans="16:27" x14ac:dyDescent="0.3">
      <c r="P21924"/>
      <c r="AA21924"/>
    </row>
    <row r="21925" spans="16:27" x14ac:dyDescent="0.3">
      <c r="P21925"/>
      <c r="AA21925"/>
    </row>
    <row r="21926" spans="16:27" x14ac:dyDescent="0.3">
      <c r="P21926"/>
      <c r="AA21926"/>
    </row>
    <row r="21927" spans="16:27" x14ac:dyDescent="0.3">
      <c r="P21927"/>
      <c r="AA21927"/>
    </row>
    <row r="21928" spans="16:27" x14ac:dyDescent="0.3">
      <c r="P21928"/>
      <c r="AA21928"/>
    </row>
    <row r="21929" spans="16:27" x14ac:dyDescent="0.3">
      <c r="P21929"/>
      <c r="AA21929"/>
    </row>
    <row r="21930" spans="16:27" x14ac:dyDescent="0.3">
      <c r="P21930"/>
      <c r="AA21930"/>
    </row>
    <row r="21931" spans="16:27" x14ac:dyDescent="0.3">
      <c r="P21931"/>
      <c r="AA21931"/>
    </row>
    <row r="21932" spans="16:27" x14ac:dyDescent="0.3">
      <c r="P21932"/>
      <c r="AA21932"/>
    </row>
    <row r="21933" spans="16:27" x14ac:dyDescent="0.3">
      <c r="P21933"/>
      <c r="AA21933"/>
    </row>
    <row r="21934" spans="16:27" x14ac:dyDescent="0.3">
      <c r="P21934"/>
      <c r="AA21934"/>
    </row>
    <row r="21935" spans="16:27" x14ac:dyDescent="0.3">
      <c r="P21935"/>
      <c r="AA21935"/>
    </row>
    <row r="21936" spans="16:27" x14ac:dyDescent="0.3">
      <c r="P21936"/>
      <c r="AA21936"/>
    </row>
    <row r="21937" spans="16:27" x14ac:dyDescent="0.3">
      <c r="P21937"/>
      <c r="AA21937"/>
    </row>
    <row r="21938" spans="16:27" x14ac:dyDescent="0.3">
      <c r="P21938"/>
      <c r="AA21938"/>
    </row>
    <row r="21939" spans="16:27" x14ac:dyDescent="0.3">
      <c r="P21939"/>
      <c r="AA21939"/>
    </row>
    <row r="21940" spans="16:27" x14ac:dyDescent="0.3">
      <c r="P21940"/>
      <c r="AA21940"/>
    </row>
    <row r="21941" spans="16:27" x14ac:dyDescent="0.3">
      <c r="P21941"/>
      <c r="AA21941"/>
    </row>
    <row r="21942" spans="16:27" x14ac:dyDescent="0.3">
      <c r="P21942"/>
      <c r="AA21942"/>
    </row>
    <row r="21943" spans="16:27" x14ac:dyDescent="0.3">
      <c r="P21943"/>
      <c r="AA21943"/>
    </row>
    <row r="21944" spans="16:27" x14ac:dyDescent="0.3">
      <c r="P21944"/>
      <c r="AA21944"/>
    </row>
    <row r="21945" spans="16:27" x14ac:dyDescent="0.3">
      <c r="P21945"/>
      <c r="AA21945"/>
    </row>
    <row r="21946" spans="16:27" x14ac:dyDescent="0.3">
      <c r="P21946"/>
      <c r="AA21946"/>
    </row>
    <row r="21947" spans="16:27" x14ac:dyDescent="0.3">
      <c r="P21947"/>
      <c r="AA21947"/>
    </row>
    <row r="21948" spans="16:27" x14ac:dyDescent="0.3">
      <c r="P21948"/>
      <c r="AA21948"/>
    </row>
    <row r="21949" spans="16:27" x14ac:dyDescent="0.3">
      <c r="P21949"/>
      <c r="AA21949"/>
    </row>
    <row r="21950" spans="16:27" x14ac:dyDescent="0.3">
      <c r="P21950"/>
      <c r="AA21950"/>
    </row>
    <row r="21951" spans="16:27" x14ac:dyDescent="0.3">
      <c r="P21951"/>
      <c r="AA21951"/>
    </row>
    <row r="21952" spans="16:27" x14ac:dyDescent="0.3">
      <c r="P21952"/>
      <c r="AA21952"/>
    </row>
    <row r="21953" spans="16:27" x14ac:dyDescent="0.3">
      <c r="P21953"/>
      <c r="AA21953"/>
    </row>
    <row r="21954" spans="16:27" x14ac:dyDescent="0.3">
      <c r="P21954"/>
      <c r="AA21954"/>
    </row>
    <row r="21955" spans="16:27" x14ac:dyDescent="0.3">
      <c r="P21955"/>
      <c r="AA21955"/>
    </row>
    <row r="21956" spans="16:27" x14ac:dyDescent="0.3">
      <c r="P21956"/>
      <c r="AA21956"/>
    </row>
    <row r="21957" spans="16:27" x14ac:dyDescent="0.3">
      <c r="P21957"/>
      <c r="AA21957"/>
    </row>
    <row r="21958" spans="16:27" x14ac:dyDescent="0.3">
      <c r="P21958"/>
      <c r="AA21958"/>
    </row>
    <row r="21959" spans="16:27" x14ac:dyDescent="0.3">
      <c r="P21959"/>
      <c r="AA21959"/>
    </row>
    <row r="21960" spans="16:27" x14ac:dyDescent="0.3">
      <c r="P21960"/>
      <c r="AA21960"/>
    </row>
    <row r="21961" spans="16:27" x14ac:dyDescent="0.3">
      <c r="P21961"/>
      <c r="AA21961"/>
    </row>
    <row r="21962" spans="16:27" x14ac:dyDescent="0.3">
      <c r="P21962"/>
      <c r="AA21962"/>
    </row>
    <row r="21963" spans="16:27" x14ac:dyDescent="0.3">
      <c r="P21963"/>
      <c r="AA21963"/>
    </row>
    <row r="21964" spans="16:27" x14ac:dyDescent="0.3">
      <c r="P21964"/>
      <c r="AA21964"/>
    </row>
    <row r="21965" spans="16:27" x14ac:dyDescent="0.3">
      <c r="P21965"/>
      <c r="AA21965"/>
    </row>
    <row r="21966" spans="16:27" x14ac:dyDescent="0.3">
      <c r="P21966"/>
      <c r="AA21966"/>
    </row>
    <row r="21967" spans="16:27" x14ac:dyDescent="0.3">
      <c r="P21967"/>
      <c r="AA21967"/>
    </row>
    <row r="21968" spans="16:27" x14ac:dyDescent="0.3">
      <c r="P21968"/>
      <c r="AA21968"/>
    </row>
    <row r="21969" spans="16:27" x14ac:dyDescent="0.3">
      <c r="P21969"/>
      <c r="AA21969"/>
    </row>
    <row r="21970" spans="16:27" x14ac:dyDescent="0.3">
      <c r="P21970"/>
      <c r="AA21970"/>
    </row>
    <row r="21971" spans="16:27" x14ac:dyDescent="0.3">
      <c r="P21971"/>
      <c r="AA21971"/>
    </row>
    <row r="21972" spans="16:27" x14ac:dyDescent="0.3">
      <c r="P21972"/>
      <c r="AA21972"/>
    </row>
    <row r="21973" spans="16:27" x14ac:dyDescent="0.3">
      <c r="P21973"/>
      <c r="AA21973"/>
    </row>
    <row r="21974" spans="16:27" x14ac:dyDescent="0.3">
      <c r="P21974"/>
      <c r="AA21974"/>
    </row>
    <row r="21975" spans="16:27" x14ac:dyDescent="0.3">
      <c r="P21975"/>
      <c r="AA21975"/>
    </row>
    <row r="21976" spans="16:27" x14ac:dyDescent="0.3">
      <c r="P21976"/>
      <c r="AA21976"/>
    </row>
    <row r="21977" spans="16:27" x14ac:dyDescent="0.3">
      <c r="P21977"/>
      <c r="AA21977"/>
    </row>
    <row r="21978" spans="16:27" x14ac:dyDescent="0.3">
      <c r="P21978"/>
      <c r="AA21978"/>
    </row>
    <row r="21979" spans="16:27" x14ac:dyDescent="0.3">
      <c r="P21979"/>
      <c r="AA21979"/>
    </row>
    <row r="21980" spans="16:27" x14ac:dyDescent="0.3">
      <c r="P21980"/>
      <c r="AA21980"/>
    </row>
    <row r="21981" spans="16:27" x14ac:dyDescent="0.3">
      <c r="P21981"/>
      <c r="AA21981"/>
    </row>
    <row r="21982" spans="16:27" x14ac:dyDescent="0.3">
      <c r="P21982"/>
      <c r="AA21982"/>
    </row>
    <row r="21983" spans="16:27" x14ac:dyDescent="0.3">
      <c r="P21983"/>
      <c r="AA21983"/>
    </row>
    <row r="21984" spans="16:27" x14ac:dyDescent="0.3">
      <c r="P21984"/>
      <c r="AA21984"/>
    </row>
    <row r="21985" spans="16:27" x14ac:dyDescent="0.3">
      <c r="P21985"/>
      <c r="AA21985"/>
    </row>
    <row r="21986" spans="16:27" x14ac:dyDescent="0.3">
      <c r="P21986"/>
      <c r="AA21986"/>
    </row>
    <row r="21987" spans="16:27" x14ac:dyDescent="0.3">
      <c r="P21987"/>
      <c r="AA21987"/>
    </row>
    <row r="21988" spans="16:27" x14ac:dyDescent="0.3">
      <c r="P21988"/>
      <c r="AA21988"/>
    </row>
    <row r="21989" spans="16:27" x14ac:dyDescent="0.3">
      <c r="P21989"/>
      <c r="AA21989"/>
    </row>
    <row r="21990" spans="16:27" x14ac:dyDescent="0.3">
      <c r="P21990"/>
      <c r="AA21990"/>
    </row>
    <row r="21991" spans="16:27" x14ac:dyDescent="0.3">
      <c r="P21991"/>
      <c r="AA21991"/>
    </row>
    <row r="21992" spans="16:27" x14ac:dyDescent="0.3">
      <c r="P21992"/>
      <c r="AA21992"/>
    </row>
    <row r="21993" spans="16:27" x14ac:dyDescent="0.3">
      <c r="P21993"/>
      <c r="AA21993"/>
    </row>
    <row r="21994" spans="16:27" x14ac:dyDescent="0.3">
      <c r="P21994"/>
      <c r="AA21994"/>
    </row>
    <row r="21995" spans="16:27" x14ac:dyDescent="0.3">
      <c r="P21995"/>
      <c r="AA21995"/>
    </row>
    <row r="21996" spans="16:27" x14ac:dyDescent="0.3">
      <c r="P21996"/>
      <c r="AA21996"/>
    </row>
    <row r="21997" spans="16:27" x14ac:dyDescent="0.3">
      <c r="P21997"/>
      <c r="AA21997"/>
    </row>
    <row r="21998" spans="16:27" x14ac:dyDescent="0.3">
      <c r="P21998"/>
      <c r="AA21998"/>
    </row>
    <row r="21999" spans="16:27" x14ac:dyDescent="0.3">
      <c r="P21999"/>
      <c r="AA21999"/>
    </row>
    <row r="22000" spans="16:27" x14ac:dyDescent="0.3">
      <c r="P22000"/>
      <c r="AA22000"/>
    </row>
    <row r="22001" spans="16:27" x14ac:dyDescent="0.3">
      <c r="P22001"/>
      <c r="AA22001"/>
    </row>
    <row r="22002" spans="16:27" x14ac:dyDescent="0.3">
      <c r="P22002"/>
      <c r="AA22002"/>
    </row>
    <row r="22003" spans="16:27" x14ac:dyDescent="0.3">
      <c r="P22003"/>
      <c r="AA22003"/>
    </row>
    <row r="22004" spans="16:27" x14ac:dyDescent="0.3">
      <c r="P22004"/>
      <c r="AA22004"/>
    </row>
    <row r="22005" spans="16:27" x14ac:dyDescent="0.3">
      <c r="P22005"/>
      <c r="AA22005"/>
    </row>
    <row r="22006" spans="16:27" x14ac:dyDescent="0.3">
      <c r="P22006"/>
      <c r="AA22006"/>
    </row>
    <row r="22007" spans="16:27" x14ac:dyDescent="0.3">
      <c r="P22007"/>
      <c r="AA22007"/>
    </row>
    <row r="22008" spans="16:27" x14ac:dyDescent="0.3">
      <c r="P22008"/>
      <c r="AA22008"/>
    </row>
    <row r="22009" spans="16:27" x14ac:dyDescent="0.3">
      <c r="P22009"/>
      <c r="AA22009"/>
    </row>
    <row r="22010" spans="16:27" x14ac:dyDescent="0.3">
      <c r="P22010"/>
      <c r="AA22010"/>
    </row>
    <row r="22011" spans="16:27" x14ac:dyDescent="0.3">
      <c r="P22011"/>
      <c r="AA22011"/>
    </row>
    <row r="22012" spans="16:27" x14ac:dyDescent="0.3">
      <c r="P22012"/>
      <c r="AA22012"/>
    </row>
    <row r="22013" spans="16:27" x14ac:dyDescent="0.3">
      <c r="P22013"/>
      <c r="AA22013"/>
    </row>
    <row r="22014" spans="16:27" x14ac:dyDescent="0.3">
      <c r="P22014"/>
      <c r="AA22014"/>
    </row>
    <row r="22015" spans="16:27" x14ac:dyDescent="0.3">
      <c r="P22015"/>
      <c r="AA22015"/>
    </row>
    <row r="22016" spans="16:27" x14ac:dyDescent="0.3">
      <c r="P22016"/>
      <c r="AA22016"/>
    </row>
    <row r="22017" spans="16:27" x14ac:dyDescent="0.3">
      <c r="P22017"/>
      <c r="AA22017"/>
    </row>
    <row r="22018" spans="16:27" x14ac:dyDescent="0.3">
      <c r="P22018"/>
      <c r="AA22018"/>
    </row>
    <row r="22019" spans="16:27" x14ac:dyDescent="0.3">
      <c r="P22019"/>
      <c r="AA22019"/>
    </row>
    <row r="22020" spans="16:27" x14ac:dyDescent="0.3">
      <c r="P22020"/>
      <c r="AA22020"/>
    </row>
    <row r="22021" spans="16:27" x14ac:dyDescent="0.3">
      <c r="P22021"/>
      <c r="AA22021"/>
    </row>
    <row r="22022" spans="16:27" x14ac:dyDescent="0.3">
      <c r="P22022"/>
      <c r="AA22022"/>
    </row>
    <row r="22023" spans="16:27" x14ac:dyDescent="0.3">
      <c r="P22023"/>
      <c r="AA22023"/>
    </row>
    <row r="22024" spans="16:27" x14ac:dyDescent="0.3">
      <c r="P22024"/>
      <c r="AA22024"/>
    </row>
    <row r="22025" spans="16:27" x14ac:dyDescent="0.3">
      <c r="P22025"/>
      <c r="AA22025"/>
    </row>
    <row r="22026" spans="16:27" x14ac:dyDescent="0.3">
      <c r="P22026"/>
      <c r="AA22026"/>
    </row>
    <row r="22027" spans="16:27" x14ac:dyDescent="0.3">
      <c r="P22027"/>
      <c r="AA22027"/>
    </row>
    <row r="22028" spans="16:27" x14ac:dyDescent="0.3">
      <c r="P22028"/>
      <c r="AA22028"/>
    </row>
    <row r="22029" spans="16:27" x14ac:dyDescent="0.3">
      <c r="P22029"/>
      <c r="AA22029"/>
    </row>
    <row r="22030" spans="16:27" x14ac:dyDescent="0.3">
      <c r="P22030"/>
      <c r="AA22030"/>
    </row>
    <row r="22031" spans="16:27" x14ac:dyDescent="0.3">
      <c r="P22031"/>
      <c r="AA22031"/>
    </row>
    <row r="22032" spans="16:27" x14ac:dyDescent="0.3">
      <c r="P22032"/>
      <c r="AA22032"/>
    </row>
    <row r="22033" spans="16:27" x14ac:dyDescent="0.3">
      <c r="P22033"/>
      <c r="AA22033"/>
    </row>
    <row r="22034" spans="16:27" x14ac:dyDescent="0.3">
      <c r="P22034"/>
      <c r="AA22034"/>
    </row>
    <row r="22035" spans="16:27" x14ac:dyDescent="0.3">
      <c r="P22035"/>
      <c r="AA22035"/>
    </row>
    <row r="22036" spans="16:27" x14ac:dyDescent="0.3">
      <c r="P22036"/>
      <c r="AA22036"/>
    </row>
    <row r="22037" spans="16:27" x14ac:dyDescent="0.3">
      <c r="P22037"/>
      <c r="AA22037"/>
    </row>
    <row r="22038" spans="16:27" x14ac:dyDescent="0.3">
      <c r="P22038"/>
      <c r="AA22038"/>
    </row>
    <row r="22039" spans="16:27" x14ac:dyDescent="0.3">
      <c r="P22039"/>
      <c r="AA22039"/>
    </row>
    <row r="22040" spans="16:27" x14ac:dyDescent="0.3">
      <c r="P22040"/>
      <c r="AA22040"/>
    </row>
    <row r="22041" spans="16:27" x14ac:dyDescent="0.3">
      <c r="P22041"/>
      <c r="AA22041"/>
    </row>
    <row r="22042" spans="16:27" x14ac:dyDescent="0.3">
      <c r="P22042"/>
      <c r="AA22042"/>
    </row>
    <row r="22043" spans="16:27" x14ac:dyDescent="0.3">
      <c r="P22043"/>
      <c r="AA22043"/>
    </row>
    <row r="22044" spans="16:27" x14ac:dyDescent="0.3">
      <c r="P22044"/>
      <c r="AA22044"/>
    </row>
    <row r="22045" spans="16:27" x14ac:dyDescent="0.3">
      <c r="P22045"/>
      <c r="AA22045"/>
    </row>
    <row r="22046" spans="16:27" x14ac:dyDescent="0.3">
      <c r="P22046"/>
      <c r="AA22046"/>
    </row>
    <row r="22047" spans="16:27" x14ac:dyDescent="0.3">
      <c r="P22047"/>
      <c r="AA22047"/>
    </row>
    <row r="22048" spans="16:27" x14ac:dyDescent="0.3">
      <c r="P22048"/>
      <c r="AA22048"/>
    </row>
    <row r="22049" spans="16:27" x14ac:dyDescent="0.3">
      <c r="P22049"/>
      <c r="AA22049"/>
    </row>
    <row r="22050" spans="16:27" x14ac:dyDescent="0.3">
      <c r="P22050"/>
      <c r="AA22050"/>
    </row>
    <row r="22051" spans="16:27" x14ac:dyDescent="0.3">
      <c r="P22051"/>
      <c r="AA22051"/>
    </row>
    <row r="22052" spans="16:27" x14ac:dyDescent="0.3">
      <c r="P22052"/>
      <c r="AA22052"/>
    </row>
    <row r="22053" spans="16:27" x14ac:dyDescent="0.3">
      <c r="P22053"/>
      <c r="AA22053"/>
    </row>
    <row r="22054" spans="16:27" x14ac:dyDescent="0.3">
      <c r="P22054"/>
      <c r="AA22054"/>
    </row>
    <row r="22055" spans="16:27" x14ac:dyDescent="0.3">
      <c r="P22055"/>
      <c r="AA22055"/>
    </row>
    <row r="22056" spans="16:27" x14ac:dyDescent="0.3">
      <c r="P22056"/>
      <c r="AA22056"/>
    </row>
    <row r="22057" spans="16:27" x14ac:dyDescent="0.3">
      <c r="P22057"/>
      <c r="AA22057"/>
    </row>
    <row r="22058" spans="16:27" x14ac:dyDescent="0.3">
      <c r="P22058"/>
      <c r="AA22058"/>
    </row>
    <row r="22059" spans="16:27" x14ac:dyDescent="0.3">
      <c r="P22059"/>
      <c r="AA22059"/>
    </row>
    <row r="22060" spans="16:27" x14ac:dyDescent="0.3">
      <c r="P22060"/>
      <c r="AA22060"/>
    </row>
    <row r="22061" spans="16:27" x14ac:dyDescent="0.3">
      <c r="P22061"/>
      <c r="AA22061"/>
    </row>
    <row r="22062" spans="16:27" x14ac:dyDescent="0.3">
      <c r="P22062"/>
      <c r="AA22062"/>
    </row>
    <row r="22063" spans="16:27" x14ac:dyDescent="0.3">
      <c r="P22063"/>
      <c r="AA22063"/>
    </row>
    <row r="22064" spans="16:27" x14ac:dyDescent="0.3">
      <c r="P22064"/>
      <c r="AA22064"/>
    </row>
    <row r="22065" spans="16:27" x14ac:dyDescent="0.3">
      <c r="P22065"/>
      <c r="AA22065"/>
    </row>
    <row r="22066" spans="16:27" x14ac:dyDescent="0.3">
      <c r="P22066"/>
      <c r="AA22066"/>
    </row>
    <row r="22067" spans="16:27" x14ac:dyDescent="0.3">
      <c r="P22067"/>
      <c r="AA22067"/>
    </row>
    <row r="22068" spans="16:27" x14ac:dyDescent="0.3">
      <c r="P22068"/>
      <c r="AA22068"/>
    </row>
    <row r="22069" spans="16:27" x14ac:dyDescent="0.3">
      <c r="P22069"/>
      <c r="AA22069"/>
    </row>
    <row r="22070" spans="16:27" x14ac:dyDescent="0.3">
      <c r="P22070"/>
      <c r="AA22070"/>
    </row>
    <row r="22071" spans="16:27" x14ac:dyDescent="0.3">
      <c r="P22071"/>
      <c r="AA22071"/>
    </row>
    <row r="22072" spans="16:27" x14ac:dyDescent="0.3">
      <c r="P22072"/>
      <c r="AA22072"/>
    </row>
    <row r="22073" spans="16:27" x14ac:dyDescent="0.3">
      <c r="P22073"/>
      <c r="AA22073"/>
    </row>
    <row r="22074" spans="16:27" x14ac:dyDescent="0.3">
      <c r="P22074"/>
      <c r="AA22074"/>
    </row>
    <row r="22075" spans="16:27" x14ac:dyDescent="0.3">
      <c r="P22075"/>
      <c r="AA22075"/>
    </row>
    <row r="22076" spans="16:27" x14ac:dyDescent="0.3">
      <c r="P22076"/>
      <c r="AA22076"/>
    </row>
    <row r="22077" spans="16:27" x14ac:dyDescent="0.3">
      <c r="P22077"/>
      <c r="AA22077"/>
    </row>
    <row r="22078" spans="16:27" x14ac:dyDescent="0.3">
      <c r="P22078"/>
      <c r="AA22078"/>
    </row>
    <row r="22079" spans="16:27" x14ac:dyDescent="0.3">
      <c r="P22079"/>
      <c r="AA22079"/>
    </row>
    <row r="22080" spans="16:27" x14ac:dyDescent="0.3">
      <c r="P22080"/>
      <c r="AA22080"/>
    </row>
    <row r="22081" spans="16:27" x14ac:dyDescent="0.3">
      <c r="P22081"/>
      <c r="AA22081"/>
    </row>
    <row r="22082" spans="16:27" x14ac:dyDescent="0.3">
      <c r="P22082"/>
      <c r="AA22082"/>
    </row>
    <row r="22083" spans="16:27" x14ac:dyDescent="0.3">
      <c r="P22083"/>
      <c r="AA22083"/>
    </row>
    <row r="22084" spans="16:27" x14ac:dyDescent="0.3">
      <c r="P22084"/>
      <c r="AA22084"/>
    </row>
    <row r="22085" spans="16:27" x14ac:dyDescent="0.3">
      <c r="P22085"/>
      <c r="AA22085"/>
    </row>
    <row r="22086" spans="16:27" x14ac:dyDescent="0.3">
      <c r="P22086"/>
      <c r="AA22086"/>
    </row>
    <row r="22087" spans="16:27" x14ac:dyDescent="0.3">
      <c r="P22087"/>
      <c r="AA22087"/>
    </row>
    <row r="22088" spans="16:27" x14ac:dyDescent="0.3">
      <c r="P22088"/>
      <c r="AA22088"/>
    </row>
    <row r="22089" spans="16:27" x14ac:dyDescent="0.3">
      <c r="P22089"/>
      <c r="AA22089"/>
    </row>
    <row r="22090" spans="16:27" x14ac:dyDescent="0.3">
      <c r="P22090"/>
      <c r="AA22090"/>
    </row>
    <row r="22091" spans="16:27" x14ac:dyDescent="0.3">
      <c r="P22091"/>
      <c r="AA22091"/>
    </row>
    <row r="22092" spans="16:27" x14ac:dyDescent="0.3">
      <c r="P22092"/>
      <c r="AA22092"/>
    </row>
    <row r="22093" spans="16:27" x14ac:dyDescent="0.3">
      <c r="P22093"/>
      <c r="AA22093"/>
    </row>
    <row r="22094" spans="16:27" x14ac:dyDescent="0.3">
      <c r="P22094"/>
      <c r="AA22094"/>
    </row>
    <row r="22095" spans="16:27" x14ac:dyDescent="0.3">
      <c r="P22095"/>
      <c r="AA22095"/>
    </row>
    <row r="22096" spans="16:27" x14ac:dyDescent="0.3">
      <c r="P22096"/>
      <c r="AA22096"/>
    </row>
    <row r="22097" spans="16:27" x14ac:dyDescent="0.3">
      <c r="P22097"/>
      <c r="AA22097"/>
    </row>
    <row r="22098" spans="16:27" x14ac:dyDescent="0.3">
      <c r="P22098"/>
      <c r="AA22098"/>
    </row>
    <row r="22099" spans="16:27" x14ac:dyDescent="0.3">
      <c r="P22099"/>
      <c r="AA22099"/>
    </row>
    <row r="22100" spans="16:27" x14ac:dyDescent="0.3">
      <c r="P22100"/>
      <c r="AA22100"/>
    </row>
    <row r="22101" spans="16:27" x14ac:dyDescent="0.3">
      <c r="P22101"/>
      <c r="AA22101"/>
    </row>
    <row r="22102" spans="16:27" x14ac:dyDescent="0.3">
      <c r="P22102"/>
      <c r="AA22102"/>
    </row>
    <row r="22103" spans="16:27" x14ac:dyDescent="0.3">
      <c r="P22103"/>
      <c r="AA22103"/>
    </row>
    <row r="22104" spans="16:27" x14ac:dyDescent="0.3">
      <c r="P22104"/>
      <c r="AA22104"/>
    </row>
    <row r="22105" spans="16:27" x14ac:dyDescent="0.3">
      <c r="P22105"/>
      <c r="AA22105"/>
    </row>
    <row r="22106" spans="16:27" x14ac:dyDescent="0.3">
      <c r="P22106"/>
      <c r="AA22106"/>
    </row>
    <row r="22107" spans="16:27" x14ac:dyDescent="0.3">
      <c r="P22107"/>
      <c r="AA22107"/>
    </row>
    <row r="22108" spans="16:27" x14ac:dyDescent="0.3">
      <c r="P22108"/>
      <c r="AA22108"/>
    </row>
    <row r="22109" spans="16:27" x14ac:dyDescent="0.3">
      <c r="P22109"/>
      <c r="AA22109"/>
    </row>
    <row r="22110" spans="16:27" x14ac:dyDescent="0.3">
      <c r="P22110"/>
      <c r="AA22110"/>
    </row>
    <row r="22111" spans="16:27" x14ac:dyDescent="0.3">
      <c r="P22111"/>
      <c r="AA22111"/>
    </row>
    <row r="22112" spans="16:27" x14ac:dyDescent="0.3">
      <c r="P22112"/>
      <c r="AA22112"/>
    </row>
    <row r="22113" spans="16:27" x14ac:dyDescent="0.3">
      <c r="P22113"/>
      <c r="AA22113"/>
    </row>
    <row r="22114" spans="16:27" x14ac:dyDescent="0.3">
      <c r="P22114"/>
      <c r="AA22114"/>
    </row>
    <row r="22115" spans="16:27" x14ac:dyDescent="0.3">
      <c r="P22115"/>
      <c r="AA22115"/>
    </row>
    <row r="22116" spans="16:27" x14ac:dyDescent="0.3">
      <c r="P22116"/>
      <c r="AA22116"/>
    </row>
    <row r="22117" spans="16:27" x14ac:dyDescent="0.3">
      <c r="P22117"/>
      <c r="AA22117"/>
    </row>
    <row r="22118" spans="16:27" x14ac:dyDescent="0.3">
      <c r="P22118"/>
      <c r="AA22118"/>
    </row>
    <row r="22119" spans="16:27" x14ac:dyDescent="0.3">
      <c r="P22119"/>
      <c r="AA22119"/>
    </row>
    <row r="22120" spans="16:27" x14ac:dyDescent="0.3">
      <c r="P22120"/>
      <c r="AA22120"/>
    </row>
    <row r="22121" spans="16:27" x14ac:dyDescent="0.3">
      <c r="P22121"/>
      <c r="AA22121"/>
    </row>
    <row r="22122" spans="16:27" x14ac:dyDescent="0.3">
      <c r="P22122"/>
      <c r="AA22122"/>
    </row>
    <row r="22123" spans="16:27" x14ac:dyDescent="0.3">
      <c r="P22123"/>
      <c r="AA22123"/>
    </row>
    <row r="22124" spans="16:27" x14ac:dyDescent="0.3">
      <c r="P22124"/>
      <c r="AA22124"/>
    </row>
    <row r="22125" spans="16:27" x14ac:dyDescent="0.3">
      <c r="P22125"/>
      <c r="AA22125"/>
    </row>
    <row r="22126" spans="16:27" x14ac:dyDescent="0.3">
      <c r="P22126"/>
      <c r="AA22126"/>
    </row>
    <row r="22127" spans="16:27" x14ac:dyDescent="0.3">
      <c r="P22127"/>
      <c r="AA22127"/>
    </row>
    <row r="22128" spans="16:27" x14ac:dyDescent="0.3">
      <c r="P22128"/>
      <c r="AA22128"/>
    </row>
    <row r="22129" spans="16:27" x14ac:dyDescent="0.3">
      <c r="P22129"/>
      <c r="AA22129"/>
    </row>
    <row r="22130" spans="16:27" x14ac:dyDescent="0.3">
      <c r="P22130"/>
      <c r="AA22130"/>
    </row>
    <row r="22131" spans="16:27" x14ac:dyDescent="0.3">
      <c r="P22131"/>
      <c r="AA22131"/>
    </row>
    <row r="22132" spans="16:27" x14ac:dyDescent="0.3">
      <c r="P22132"/>
      <c r="AA22132"/>
    </row>
    <row r="22133" spans="16:27" x14ac:dyDescent="0.3">
      <c r="P22133"/>
      <c r="AA22133"/>
    </row>
    <row r="22134" spans="16:27" x14ac:dyDescent="0.3">
      <c r="P22134"/>
      <c r="AA22134"/>
    </row>
    <row r="22135" spans="16:27" x14ac:dyDescent="0.3">
      <c r="P22135"/>
      <c r="AA22135"/>
    </row>
    <row r="22136" spans="16:27" x14ac:dyDescent="0.3">
      <c r="P22136"/>
      <c r="AA22136"/>
    </row>
    <row r="22137" spans="16:27" x14ac:dyDescent="0.3">
      <c r="P22137"/>
      <c r="AA22137"/>
    </row>
    <row r="22138" spans="16:27" x14ac:dyDescent="0.3">
      <c r="P22138"/>
      <c r="AA22138"/>
    </row>
    <row r="22139" spans="16:27" x14ac:dyDescent="0.3">
      <c r="P22139"/>
      <c r="AA22139"/>
    </row>
    <row r="22140" spans="16:27" x14ac:dyDescent="0.3">
      <c r="P22140"/>
      <c r="AA22140"/>
    </row>
    <row r="22141" spans="16:27" x14ac:dyDescent="0.3">
      <c r="P22141"/>
      <c r="AA22141"/>
    </row>
    <row r="22142" spans="16:27" x14ac:dyDescent="0.3">
      <c r="P22142"/>
      <c r="AA22142"/>
    </row>
    <row r="22143" spans="16:27" x14ac:dyDescent="0.3">
      <c r="P22143"/>
      <c r="AA22143"/>
    </row>
    <row r="22144" spans="16:27" x14ac:dyDescent="0.3">
      <c r="P22144"/>
      <c r="AA22144"/>
    </row>
    <row r="22145" spans="16:27" x14ac:dyDescent="0.3">
      <c r="P22145"/>
      <c r="AA22145"/>
    </row>
    <row r="22146" spans="16:27" x14ac:dyDescent="0.3">
      <c r="P22146"/>
      <c r="AA22146"/>
    </row>
    <row r="22147" spans="16:27" x14ac:dyDescent="0.3">
      <c r="P22147"/>
      <c r="AA22147"/>
    </row>
    <row r="22148" spans="16:27" x14ac:dyDescent="0.3">
      <c r="P22148"/>
      <c r="AA22148"/>
    </row>
    <row r="22149" spans="16:27" x14ac:dyDescent="0.3">
      <c r="P22149"/>
      <c r="AA22149"/>
    </row>
    <row r="22150" spans="16:27" x14ac:dyDescent="0.3">
      <c r="P22150"/>
      <c r="AA22150"/>
    </row>
    <row r="22151" spans="16:27" x14ac:dyDescent="0.3">
      <c r="P22151"/>
      <c r="AA22151"/>
    </row>
    <row r="22152" spans="16:27" x14ac:dyDescent="0.3">
      <c r="P22152"/>
      <c r="AA22152"/>
    </row>
    <row r="22153" spans="16:27" x14ac:dyDescent="0.3">
      <c r="P22153"/>
      <c r="AA22153"/>
    </row>
    <row r="22154" spans="16:27" x14ac:dyDescent="0.3">
      <c r="P22154"/>
      <c r="AA22154"/>
    </row>
    <row r="22155" spans="16:27" x14ac:dyDescent="0.3">
      <c r="P22155"/>
      <c r="AA22155"/>
    </row>
    <row r="22156" spans="16:27" x14ac:dyDescent="0.3">
      <c r="P22156"/>
      <c r="AA22156"/>
    </row>
    <row r="22157" spans="16:27" x14ac:dyDescent="0.3">
      <c r="P22157"/>
      <c r="AA22157"/>
    </row>
    <row r="22158" spans="16:27" x14ac:dyDescent="0.3">
      <c r="P22158"/>
      <c r="AA22158"/>
    </row>
    <row r="22159" spans="16:27" x14ac:dyDescent="0.3">
      <c r="P22159"/>
      <c r="AA22159"/>
    </row>
    <row r="22160" spans="16:27" x14ac:dyDescent="0.3">
      <c r="P22160"/>
      <c r="AA22160"/>
    </row>
    <row r="22161" spans="16:27" x14ac:dyDescent="0.3">
      <c r="P22161"/>
      <c r="AA22161"/>
    </row>
    <row r="22162" spans="16:27" x14ac:dyDescent="0.3">
      <c r="P22162"/>
      <c r="AA22162"/>
    </row>
    <row r="22163" spans="16:27" x14ac:dyDescent="0.3">
      <c r="P22163"/>
      <c r="AA22163"/>
    </row>
    <row r="22164" spans="16:27" x14ac:dyDescent="0.3">
      <c r="P22164"/>
      <c r="AA22164"/>
    </row>
    <row r="22165" spans="16:27" x14ac:dyDescent="0.3">
      <c r="P22165"/>
      <c r="AA22165"/>
    </row>
    <row r="22166" spans="16:27" x14ac:dyDescent="0.3">
      <c r="P22166"/>
      <c r="AA22166"/>
    </row>
    <row r="22167" spans="16:27" x14ac:dyDescent="0.3">
      <c r="P22167"/>
      <c r="AA22167"/>
    </row>
    <row r="22168" spans="16:27" x14ac:dyDescent="0.3">
      <c r="P22168"/>
      <c r="AA22168"/>
    </row>
    <row r="22169" spans="16:27" x14ac:dyDescent="0.3">
      <c r="P22169"/>
      <c r="AA22169"/>
    </row>
    <row r="22170" spans="16:27" x14ac:dyDescent="0.3">
      <c r="P22170"/>
      <c r="AA22170"/>
    </row>
    <row r="22171" spans="16:27" x14ac:dyDescent="0.3">
      <c r="P22171"/>
      <c r="AA22171"/>
    </row>
    <row r="22172" spans="16:27" x14ac:dyDescent="0.3">
      <c r="P22172"/>
      <c r="AA22172"/>
    </row>
    <row r="22173" spans="16:27" x14ac:dyDescent="0.3">
      <c r="P22173"/>
      <c r="AA22173"/>
    </row>
    <row r="22174" spans="16:27" x14ac:dyDescent="0.3">
      <c r="P22174"/>
      <c r="AA22174"/>
    </row>
    <row r="22175" spans="16:27" x14ac:dyDescent="0.3">
      <c r="P22175"/>
      <c r="AA22175"/>
    </row>
    <row r="22176" spans="16:27" x14ac:dyDescent="0.3">
      <c r="P22176"/>
      <c r="AA22176"/>
    </row>
    <row r="22177" spans="16:27" x14ac:dyDescent="0.3">
      <c r="P22177"/>
      <c r="AA22177"/>
    </row>
    <row r="22178" spans="16:27" x14ac:dyDescent="0.3">
      <c r="P22178"/>
      <c r="AA22178"/>
    </row>
    <row r="22179" spans="16:27" x14ac:dyDescent="0.3">
      <c r="P22179"/>
      <c r="AA22179"/>
    </row>
    <row r="22180" spans="16:27" x14ac:dyDescent="0.3">
      <c r="P22180"/>
      <c r="AA22180"/>
    </row>
    <row r="22181" spans="16:27" x14ac:dyDescent="0.3">
      <c r="P22181"/>
      <c r="AA22181"/>
    </row>
    <row r="22182" spans="16:27" x14ac:dyDescent="0.3">
      <c r="P22182"/>
      <c r="AA22182"/>
    </row>
    <row r="22183" spans="16:27" x14ac:dyDescent="0.3">
      <c r="P22183"/>
      <c r="AA22183"/>
    </row>
    <row r="22184" spans="16:27" x14ac:dyDescent="0.3">
      <c r="P22184"/>
      <c r="AA22184"/>
    </row>
    <row r="22185" spans="16:27" x14ac:dyDescent="0.3">
      <c r="P22185"/>
      <c r="AA22185"/>
    </row>
    <row r="22186" spans="16:27" x14ac:dyDescent="0.3">
      <c r="P22186"/>
      <c r="AA22186"/>
    </row>
    <row r="22187" spans="16:27" x14ac:dyDescent="0.3">
      <c r="P22187"/>
      <c r="AA22187"/>
    </row>
    <row r="22188" spans="16:27" x14ac:dyDescent="0.3">
      <c r="P22188"/>
      <c r="AA22188"/>
    </row>
    <row r="22189" spans="16:27" x14ac:dyDescent="0.3">
      <c r="P22189"/>
      <c r="AA22189"/>
    </row>
    <row r="22190" spans="16:27" x14ac:dyDescent="0.3">
      <c r="P22190"/>
      <c r="AA22190"/>
    </row>
    <row r="22191" spans="16:27" x14ac:dyDescent="0.3">
      <c r="P22191"/>
      <c r="AA22191"/>
    </row>
    <row r="22192" spans="16:27" x14ac:dyDescent="0.3">
      <c r="P22192"/>
      <c r="AA22192"/>
    </row>
    <row r="22193" spans="16:27" x14ac:dyDescent="0.3">
      <c r="P22193"/>
      <c r="AA22193"/>
    </row>
    <row r="22194" spans="16:27" x14ac:dyDescent="0.3">
      <c r="P22194"/>
      <c r="AA22194"/>
    </row>
    <row r="22195" spans="16:27" x14ac:dyDescent="0.3">
      <c r="P22195"/>
      <c r="AA22195"/>
    </row>
    <row r="22196" spans="16:27" x14ac:dyDescent="0.3">
      <c r="P22196"/>
      <c r="AA22196"/>
    </row>
    <row r="22197" spans="16:27" x14ac:dyDescent="0.3">
      <c r="P22197"/>
      <c r="AA22197"/>
    </row>
    <row r="22198" spans="16:27" x14ac:dyDescent="0.3">
      <c r="P22198"/>
      <c r="AA22198"/>
    </row>
    <row r="22199" spans="16:27" x14ac:dyDescent="0.3">
      <c r="P22199"/>
      <c r="AA22199"/>
    </row>
    <row r="22200" spans="16:27" x14ac:dyDescent="0.3">
      <c r="P22200"/>
      <c r="AA22200"/>
    </row>
    <row r="22201" spans="16:27" x14ac:dyDescent="0.3">
      <c r="P22201"/>
      <c r="AA22201"/>
    </row>
    <row r="22202" spans="16:27" x14ac:dyDescent="0.3">
      <c r="P22202"/>
      <c r="AA22202"/>
    </row>
    <row r="22203" spans="16:27" x14ac:dyDescent="0.3">
      <c r="P22203"/>
      <c r="AA22203"/>
    </row>
    <row r="22204" spans="16:27" x14ac:dyDescent="0.3">
      <c r="P22204"/>
      <c r="AA22204"/>
    </row>
    <row r="22205" spans="16:27" x14ac:dyDescent="0.3">
      <c r="P22205"/>
      <c r="AA22205"/>
    </row>
    <row r="22206" spans="16:27" x14ac:dyDescent="0.3">
      <c r="P22206"/>
      <c r="AA22206"/>
    </row>
    <row r="22207" spans="16:27" x14ac:dyDescent="0.3">
      <c r="P22207"/>
      <c r="AA22207"/>
    </row>
    <row r="22208" spans="16:27" x14ac:dyDescent="0.3">
      <c r="P22208"/>
      <c r="AA22208"/>
    </row>
    <row r="22209" spans="16:27" x14ac:dyDescent="0.3">
      <c r="P22209"/>
      <c r="AA22209"/>
    </row>
    <row r="22210" spans="16:27" x14ac:dyDescent="0.3">
      <c r="P22210"/>
      <c r="AA22210"/>
    </row>
    <row r="22211" spans="16:27" x14ac:dyDescent="0.3">
      <c r="P22211"/>
      <c r="AA22211"/>
    </row>
    <row r="22212" spans="16:27" x14ac:dyDescent="0.3">
      <c r="P22212"/>
      <c r="AA22212"/>
    </row>
    <row r="22213" spans="16:27" x14ac:dyDescent="0.3">
      <c r="P22213"/>
      <c r="AA22213"/>
    </row>
    <row r="22214" spans="16:27" x14ac:dyDescent="0.3">
      <c r="P22214"/>
      <c r="AA22214"/>
    </row>
    <row r="22215" spans="16:27" x14ac:dyDescent="0.3">
      <c r="P22215"/>
      <c r="AA22215"/>
    </row>
    <row r="22216" spans="16:27" x14ac:dyDescent="0.3">
      <c r="P22216"/>
      <c r="AA22216"/>
    </row>
    <row r="22217" spans="16:27" x14ac:dyDescent="0.3">
      <c r="P22217"/>
      <c r="AA22217"/>
    </row>
    <row r="22218" spans="16:27" x14ac:dyDescent="0.3">
      <c r="P22218"/>
      <c r="AA22218"/>
    </row>
    <row r="22219" spans="16:27" x14ac:dyDescent="0.3">
      <c r="P22219"/>
      <c r="AA22219"/>
    </row>
    <row r="22220" spans="16:27" x14ac:dyDescent="0.3">
      <c r="P22220"/>
      <c r="AA22220"/>
    </row>
    <row r="22221" spans="16:27" x14ac:dyDescent="0.3">
      <c r="P22221"/>
      <c r="AA22221"/>
    </row>
    <row r="22222" spans="16:27" x14ac:dyDescent="0.3">
      <c r="P22222"/>
      <c r="AA22222"/>
    </row>
    <row r="22223" spans="16:27" x14ac:dyDescent="0.3">
      <c r="P22223"/>
      <c r="AA22223"/>
    </row>
    <row r="22224" spans="16:27" x14ac:dyDescent="0.3">
      <c r="P22224"/>
      <c r="AA22224"/>
    </row>
    <row r="22225" spans="16:27" x14ac:dyDescent="0.3">
      <c r="P22225"/>
      <c r="AA22225"/>
    </row>
    <row r="22226" spans="16:27" x14ac:dyDescent="0.3">
      <c r="P22226"/>
      <c r="AA22226"/>
    </row>
    <row r="22227" spans="16:27" x14ac:dyDescent="0.3">
      <c r="P22227"/>
      <c r="AA22227"/>
    </row>
    <row r="22228" spans="16:27" x14ac:dyDescent="0.3">
      <c r="P22228"/>
      <c r="AA22228"/>
    </row>
    <row r="22229" spans="16:27" x14ac:dyDescent="0.3">
      <c r="P22229"/>
      <c r="AA22229"/>
    </row>
    <row r="22230" spans="16:27" x14ac:dyDescent="0.3">
      <c r="P22230"/>
      <c r="AA22230"/>
    </row>
    <row r="22231" spans="16:27" x14ac:dyDescent="0.3">
      <c r="P22231"/>
      <c r="AA22231"/>
    </row>
    <row r="22232" spans="16:27" x14ac:dyDescent="0.3">
      <c r="P22232"/>
      <c r="AA22232"/>
    </row>
    <row r="22233" spans="16:27" x14ac:dyDescent="0.3">
      <c r="P22233"/>
      <c r="AA22233"/>
    </row>
    <row r="22234" spans="16:27" x14ac:dyDescent="0.3">
      <c r="P22234"/>
      <c r="AA22234"/>
    </row>
    <row r="22235" spans="16:27" x14ac:dyDescent="0.3">
      <c r="P22235"/>
      <c r="AA22235"/>
    </row>
    <row r="22236" spans="16:27" x14ac:dyDescent="0.3">
      <c r="P22236"/>
      <c r="AA22236"/>
    </row>
    <row r="22237" spans="16:27" x14ac:dyDescent="0.3">
      <c r="P22237"/>
      <c r="AA22237"/>
    </row>
    <row r="22238" spans="16:27" x14ac:dyDescent="0.3">
      <c r="P22238"/>
      <c r="AA22238"/>
    </row>
    <row r="22239" spans="16:27" x14ac:dyDescent="0.3">
      <c r="P22239"/>
      <c r="AA22239"/>
    </row>
    <row r="22240" spans="16:27" x14ac:dyDescent="0.3">
      <c r="P22240"/>
      <c r="AA22240"/>
    </row>
    <row r="22241" spans="16:27" x14ac:dyDescent="0.3">
      <c r="P22241"/>
      <c r="AA22241"/>
    </row>
    <row r="22242" spans="16:27" x14ac:dyDescent="0.3">
      <c r="P22242"/>
      <c r="AA22242"/>
    </row>
    <row r="22243" spans="16:27" x14ac:dyDescent="0.3">
      <c r="P22243"/>
      <c r="AA22243"/>
    </row>
    <row r="22244" spans="16:27" x14ac:dyDescent="0.3">
      <c r="P22244"/>
      <c r="AA22244"/>
    </row>
    <row r="22245" spans="16:27" x14ac:dyDescent="0.3">
      <c r="P22245"/>
      <c r="AA22245"/>
    </row>
    <row r="22246" spans="16:27" x14ac:dyDescent="0.3">
      <c r="P22246"/>
      <c r="AA22246"/>
    </row>
    <row r="22247" spans="16:27" x14ac:dyDescent="0.3">
      <c r="P22247"/>
      <c r="AA22247"/>
    </row>
    <row r="22248" spans="16:27" x14ac:dyDescent="0.3">
      <c r="P22248"/>
      <c r="AA22248"/>
    </row>
    <row r="22249" spans="16:27" x14ac:dyDescent="0.3">
      <c r="P22249"/>
      <c r="AA22249"/>
    </row>
    <row r="22250" spans="16:27" x14ac:dyDescent="0.3">
      <c r="P22250"/>
      <c r="AA22250"/>
    </row>
    <row r="22251" spans="16:27" x14ac:dyDescent="0.3">
      <c r="P22251"/>
      <c r="AA22251"/>
    </row>
    <row r="22252" spans="16:27" x14ac:dyDescent="0.3">
      <c r="P22252"/>
      <c r="AA22252"/>
    </row>
    <row r="22253" spans="16:27" x14ac:dyDescent="0.3">
      <c r="P22253"/>
      <c r="AA22253"/>
    </row>
    <row r="22254" spans="16:27" x14ac:dyDescent="0.3">
      <c r="P22254"/>
      <c r="AA22254"/>
    </row>
    <row r="22255" spans="16:27" x14ac:dyDescent="0.3">
      <c r="P22255"/>
      <c r="AA22255"/>
    </row>
    <row r="22256" spans="16:27" x14ac:dyDescent="0.3">
      <c r="P22256"/>
      <c r="AA22256"/>
    </row>
    <row r="22257" spans="16:27" x14ac:dyDescent="0.3">
      <c r="P22257"/>
      <c r="AA22257"/>
    </row>
    <row r="22258" spans="16:27" x14ac:dyDescent="0.3">
      <c r="P22258"/>
      <c r="AA22258"/>
    </row>
    <row r="22259" spans="16:27" x14ac:dyDescent="0.3">
      <c r="P22259"/>
      <c r="AA22259"/>
    </row>
    <row r="22260" spans="16:27" x14ac:dyDescent="0.3">
      <c r="P22260"/>
      <c r="AA22260"/>
    </row>
    <row r="22261" spans="16:27" x14ac:dyDescent="0.3">
      <c r="P22261"/>
      <c r="AA22261"/>
    </row>
    <row r="22262" spans="16:27" x14ac:dyDescent="0.3">
      <c r="P22262"/>
      <c r="AA22262"/>
    </row>
    <row r="22263" spans="16:27" x14ac:dyDescent="0.3">
      <c r="P22263"/>
      <c r="AA22263"/>
    </row>
    <row r="22264" spans="16:27" x14ac:dyDescent="0.3">
      <c r="P22264"/>
      <c r="AA22264"/>
    </row>
    <row r="22265" spans="16:27" x14ac:dyDescent="0.3">
      <c r="P22265"/>
      <c r="AA22265"/>
    </row>
    <row r="22266" spans="16:27" x14ac:dyDescent="0.3">
      <c r="P22266"/>
      <c r="AA22266"/>
    </row>
    <row r="22267" spans="16:27" x14ac:dyDescent="0.3">
      <c r="P22267"/>
      <c r="AA22267"/>
    </row>
    <row r="22268" spans="16:27" x14ac:dyDescent="0.3">
      <c r="P22268"/>
      <c r="AA22268"/>
    </row>
    <row r="22269" spans="16:27" x14ac:dyDescent="0.3">
      <c r="P22269"/>
      <c r="AA22269"/>
    </row>
    <row r="22270" spans="16:27" x14ac:dyDescent="0.3">
      <c r="P22270"/>
      <c r="AA22270"/>
    </row>
    <row r="22271" spans="16:27" x14ac:dyDescent="0.3">
      <c r="P22271"/>
      <c r="AA22271"/>
    </row>
    <row r="22272" spans="16:27" x14ac:dyDescent="0.3">
      <c r="P22272"/>
      <c r="AA22272"/>
    </row>
    <row r="22273" spans="16:27" x14ac:dyDescent="0.3">
      <c r="P22273"/>
      <c r="AA22273"/>
    </row>
    <row r="22274" spans="16:27" x14ac:dyDescent="0.3">
      <c r="P22274"/>
      <c r="AA22274"/>
    </row>
    <row r="22275" spans="16:27" x14ac:dyDescent="0.3">
      <c r="P22275"/>
      <c r="AA22275"/>
    </row>
    <row r="22276" spans="16:27" x14ac:dyDescent="0.3">
      <c r="P22276"/>
      <c r="AA22276"/>
    </row>
    <row r="22277" spans="16:27" x14ac:dyDescent="0.3">
      <c r="P22277"/>
      <c r="AA22277"/>
    </row>
    <row r="22278" spans="16:27" x14ac:dyDescent="0.3">
      <c r="P22278"/>
      <c r="AA22278"/>
    </row>
    <row r="22279" spans="16:27" x14ac:dyDescent="0.3">
      <c r="P22279"/>
      <c r="AA22279"/>
    </row>
    <row r="22280" spans="16:27" x14ac:dyDescent="0.3">
      <c r="P22280"/>
      <c r="AA22280"/>
    </row>
    <row r="22281" spans="16:27" x14ac:dyDescent="0.3">
      <c r="P22281"/>
      <c r="AA22281"/>
    </row>
    <row r="22282" spans="16:27" x14ac:dyDescent="0.3">
      <c r="P22282"/>
      <c r="AA22282"/>
    </row>
    <row r="22283" spans="16:27" x14ac:dyDescent="0.3">
      <c r="P22283"/>
      <c r="AA22283"/>
    </row>
    <row r="22284" spans="16:27" x14ac:dyDescent="0.3">
      <c r="P22284"/>
      <c r="AA22284"/>
    </row>
    <row r="22285" spans="16:27" x14ac:dyDescent="0.3">
      <c r="P22285"/>
      <c r="AA22285"/>
    </row>
    <row r="22286" spans="16:27" x14ac:dyDescent="0.3">
      <c r="P22286"/>
      <c r="AA22286"/>
    </row>
    <row r="22287" spans="16:27" x14ac:dyDescent="0.3">
      <c r="P22287"/>
      <c r="AA22287"/>
    </row>
    <row r="22288" spans="16:27" x14ac:dyDescent="0.3">
      <c r="P22288"/>
      <c r="AA22288"/>
    </row>
    <row r="22289" spans="16:27" x14ac:dyDescent="0.3">
      <c r="P22289"/>
      <c r="AA22289"/>
    </row>
    <row r="22290" spans="16:27" x14ac:dyDescent="0.3">
      <c r="P22290"/>
      <c r="AA22290"/>
    </row>
    <row r="22291" spans="16:27" x14ac:dyDescent="0.3">
      <c r="P22291"/>
      <c r="AA22291"/>
    </row>
    <row r="22292" spans="16:27" x14ac:dyDescent="0.3">
      <c r="P22292"/>
      <c r="AA22292"/>
    </row>
    <row r="22293" spans="16:27" x14ac:dyDescent="0.3">
      <c r="P22293"/>
      <c r="AA22293"/>
    </row>
    <row r="22294" spans="16:27" x14ac:dyDescent="0.3">
      <c r="P22294"/>
      <c r="AA22294"/>
    </row>
    <row r="22295" spans="16:27" x14ac:dyDescent="0.3">
      <c r="P22295"/>
      <c r="AA22295"/>
    </row>
    <row r="22296" spans="16:27" x14ac:dyDescent="0.3">
      <c r="P22296"/>
      <c r="AA22296"/>
    </row>
    <row r="22297" spans="16:27" x14ac:dyDescent="0.3">
      <c r="P22297"/>
      <c r="AA22297"/>
    </row>
    <row r="22298" spans="16:27" x14ac:dyDescent="0.3">
      <c r="P22298"/>
      <c r="AA22298"/>
    </row>
    <row r="22299" spans="16:27" x14ac:dyDescent="0.3">
      <c r="P22299"/>
      <c r="AA22299"/>
    </row>
    <row r="22300" spans="16:27" x14ac:dyDescent="0.3">
      <c r="P22300"/>
      <c r="AA22300"/>
    </row>
    <row r="22301" spans="16:27" x14ac:dyDescent="0.3">
      <c r="P22301"/>
      <c r="AA22301"/>
    </row>
    <row r="22302" spans="16:27" x14ac:dyDescent="0.3">
      <c r="P22302"/>
      <c r="AA22302"/>
    </row>
    <row r="22303" spans="16:27" x14ac:dyDescent="0.3">
      <c r="P22303"/>
      <c r="AA22303"/>
    </row>
    <row r="22304" spans="16:27" x14ac:dyDescent="0.3">
      <c r="P22304"/>
      <c r="AA22304"/>
    </row>
    <row r="22305" spans="16:27" x14ac:dyDescent="0.3">
      <c r="P22305"/>
      <c r="AA22305"/>
    </row>
    <row r="22306" spans="16:27" x14ac:dyDescent="0.3">
      <c r="P22306"/>
      <c r="AA22306"/>
    </row>
    <row r="22307" spans="16:27" x14ac:dyDescent="0.3">
      <c r="P22307"/>
      <c r="AA22307"/>
    </row>
    <row r="22308" spans="16:27" x14ac:dyDescent="0.3">
      <c r="P22308"/>
      <c r="AA22308"/>
    </row>
    <row r="22309" spans="16:27" x14ac:dyDescent="0.3">
      <c r="P22309"/>
      <c r="AA22309"/>
    </row>
    <row r="22310" spans="16:27" x14ac:dyDescent="0.3">
      <c r="P22310"/>
      <c r="AA22310"/>
    </row>
    <row r="22311" spans="16:27" x14ac:dyDescent="0.3">
      <c r="P22311"/>
      <c r="AA22311"/>
    </row>
    <row r="22312" spans="16:27" x14ac:dyDescent="0.3">
      <c r="P22312"/>
      <c r="AA22312"/>
    </row>
    <row r="22313" spans="16:27" x14ac:dyDescent="0.3">
      <c r="P22313"/>
      <c r="AA22313"/>
    </row>
    <row r="22314" spans="16:27" x14ac:dyDescent="0.3">
      <c r="P22314"/>
      <c r="AA22314"/>
    </row>
    <row r="22315" spans="16:27" x14ac:dyDescent="0.3">
      <c r="P22315"/>
      <c r="AA22315"/>
    </row>
    <row r="22316" spans="16:27" x14ac:dyDescent="0.3">
      <c r="P22316"/>
      <c r="AA22316"/>
    </row>
    <row r="22317" spans="16:27" x14ac:dyDescent="0.3">
      <c r="P22317"/>
      <c r="AA22317"/>
    </row>
    <row r="22318" spans="16:27" x14ac:dyDescent="0.3">
      <c r="P22318"/>
      <c r="AA22318"/>
    </row>
    <row r="22319" spans="16:27" x14ac:dyDescent="0.3">
      <c r="P22319"/>
      <c r="AA22319"/>
    </row>
    <row r="22320" spans="16:27" x14ac:dyDescent="0.3">
      <c r="P22320"/>
      <c r="AA22320"/>
    </row>
    <row r="22321" spans="16:27" x14ac:dyDescent="0.3">
      <c r="P22321"/>
      <c r="AA22321"/>
    </row>
    <row r="22322" spans="16:27" x14ac:dyDescent="0.3">
      <c r="P22322"/>
      <c r="AA22322"/>
    </row>
    <row r="22323" spans="16:27" x14ac:dyDescent="0.3">
      <c r="P22323"/>
      <c r="AA22323"/>
    </row>
    <row r="22324" spans="16:27" x14ac:dyDescent="0.3">
      <c r="P22324"/>
      <c r="AA22324"/>
    </row>
    <row r="22325" spans="16:27" x14ac:dyDescent="0.3">
      <c r="P22325"/>
      <c r="AA22325"/>
    </row>
    <row r="22326" spans="16:27" x14ac:dyDescent="0.3">
      <c r="P22326"/>
      <c r="AA22326"/>
    </row>
    <row r="22327" spans="16:27" x14ac:dyDescent="0.3">
      <c r="P22327"/>
      <c r="AA22327"/>
    </row>
    <row r="22328" spans="16:27" x14ac:dyDescent="0.3">
      <c r="P22328"/>
      <c r="AA22328"/>
    </row>
    <row r="22329" spans="16:27" x14ac:dyDescent="0.3">
      <c r="P22329"/>
      <c r="AA22329"/>
    </row>
    <row r="22330" spans="16:27" x14ac:dyDescent="0.3">
      <c r="P22330"/>
      <c r="AA22330"/>
    </row>
    <row r="22331" spans="16:27" x14ac:dyDescent="0.3">
      <c r="P22331"/>
      <c r="AA22331"/>
    </row>
    <row r="22332" spans="16:27" x14ac:dyDescent="0.3">
      <c r="P22332"/>
      <c r="AA22332"/>
    </row>
    <row r="22333" spans="16:27" x14ac:dyDescent="0.3">
      <c r="P22333"/>
      <c r="AA22333"/>
    </row>
    <row r="22334" spans="16:27" x14ac:dyDescent="0.3">
      <c r="P22334"/>
      <c r="AA22334"/>
    </row>
    <row r="22335" spans="16:27" x14ac:dyDescent="0.3">
      <c r="P22335"/>
      <c r="AA22335"/>
    </row>
    <row r="22336" spans="16:27" x14ac:dyDescent="0.3">
      <c r="P22336"/>
      <c r="AA22336"/>
    </row>
    <row r="22337" spans="16:27" x14ac:dyDescent="0.3">
      <c r="P22337"/>
      <c r="AA22337"/>
    </row>
    <row r="22338" spans="16:27" x14ac:dyDescent="0.3">
      <c r="P22338"/>
      <c r="AA22338"/>
    </row>
    <row r="22339" spans="16:27" x14ac:dyDescent="0.3">
      <c r="P22339"/>
      <c r="AA22339"/>
    </row>
    <row r="22340" spans="16:27" x14ac:dyDescent="0.3">
      <c r="P22340"/>
      <c r="AA22340"/>
    </row>
    <row r="22341" spans="16:27" x14ac:dyDescent="0.3">
      <c r="P22341"/>
      <c r="AA22341"/>
    </row>
    <row r="22342" spans="16:27" x14ac:dyDescent="0.3">
      <c r="P22342"/>
      <c r="AA22342"/>
    </row>
    <row r="22343" spans="16:27" x14ac:dyDescent="0.3">
      <c r="P22343"/>
      <c r="AA22343"/>
    </row>
    <row r="22344" spans="16:27" x14ac:dyDescent="0.3">
      <c r="P22344"/>
      <c r="AA22344"/>
    </row>
    <row r="22345" spans="16:27" x14ac:dyDescent="0.3">
      <c r="P22345"/>
      <c r="AA22345"/>
    </row>
    <row r="22346" spans="16:27" x14ac:dyDescent="0.3">
      <c r="P22346"/>
      <c r="AA22346"/>
    </row>
    <row r="22347" spans="16:27" x14ac:dyDescent="0.3">
      <c r="P22347"/>
      <c r="AA22347"/>
    </row>
    <row r="22348" spans="16:27" x14ac:dyDescent="0.3">
      <c r="P22348"/>
      <c r="AA22348"/>
    </row>
    <row r="22349" spans="16:27" x14ac:dyDescent="0.3">
      <c r="P22349"/>
      <c r="AA22349"/>
    </row>
    <row r="22350" spans="16:27" x14ac:dyDescent="0.3">
      <c r="P22350"/>
      <c r="AA22350"/>
    </row>
    <row r="22351" spans="16:27" x14ac:dyDescent="0.3">
      <c r="P22351"/>
      <c r="AA22351"/>
    </row>
    <row r="22352" spans="16:27" x14ac:dyDescent="0.3">
      <c r="P22352"/>
      <c r="AA22352"/>
    </row>
    <row r="22353" spans="16:27" x14ac:dyDescent="0.3">
      <c r="P22353"/>
      <c r="AA22353"/>
    </row>
    <row r="22354" spans="16:27" x14ac:dyDescent="0.3">
      <c r="P22354"/>
      <c r="AA22354"/>
    </row>
    <row r="22355" spans="16:27" x14ac:dyDescent="0.3">
      <c r="P22355"/>
      <c r="AA22355"/>
    </row>
    <row r="22356" spans="16:27" x14ac:dyDescent="0.3">
      <c r="P22356"/>
      <c r="AA22356"/>
    </row>
    <row r="22357" spans="16:27" x14ac:dyDescent="0.3">
      <c r="P22357"/>
      <c r="AA22357"/>
    </row>
    <row r="22358" spans="16:27" x14ac:dyDescent="0.3">
      <c r="P22358"/>
      <c r="AA22358"/>
    </row>
    <row r="22359" spans="16:27" x14ac:dyDescent="0.3">
      <c r="P22359"/>
      <c r="AA22359"/>
    </row>
    <row r="22360" spans="16:27" x14ac:dyDescent="0.3">
      <c r="P22360"/>
      <c r="AA22360"/>
    </row>
    <row r="22361" spans="16:27" x14ac:dyDescent="0.3">
      <c r="P22361"/>
      <c r="AA22361"/>
    </row>
    <row r="22362" spans="16:27" x14ac:dyDescent="0.3">
      <c r="P22362"/>
      <c r="AA22362"/>
    </row>
    <row r="22363" spans="16:27" x14ac:dyDescent="0.3">
      <c r="P22363"/>
      <c r="AA22363"/>
    </row>
    <row r="22364" spans="16:27" x14ac:dyDescent="0.3">
      <c r="P22364"/>
      <c r="AA22364"/>
    </row>
    <row r="22365" spans="16:27" x14ac:dyDescent="0.3">
      <c r="P22365"/>
      <c r="AA22365"/>
    </row>
    <row r="22366" spans="16:27" x14ac:dyDescent="0.3">
      <c r="P22366"/>
      <c r="AA22366"/>
    </row>
    <row r="22367" spans="16:27" x14ac:dyDescent="0.3">
      <c r="P22367"/>
      <c r="AA22367"/>
    </row>
    <row r="22368" spans="16:27" x14ac:dyDescent="0.3">
      <c r="P22368"/>
      <c r="AA22368"/>
    </row>
    <row r="22369" spans="16:27" x14ac:dyDescent="0.3">
      <c r="P22369"/>
      <c r="AA22369"/>
    </row>
    <row r="22370" spans="16:27" x14ac:dyDescent="0.3">
      <c r="P22370"/>
      <c r="AA22370"/>
    </row>
    <row r="22371" spans="16:27" x14ac:dyDescent="0.3">
      <c r="P22371"/>
      <c r="AA22371"/>
    </row>
    <row r="22372" spans="16:27" x14ac:dyDescent="0.3">
      <c r="P22372"/>
      <c r="AA22372"/>
    </row>
    <row r="22373" spans="16:27" x14ac:dyDescent="0.3">
      <c r="P22373"/>
      <c r="AA22373"/>
    </row>
    <row r="22374" spans="16:27" x14ac:dyDescent="0.3">
      <c r="P22374"/>
      <c r="AA22374"/>
    </row>
    <row r="22375" spans="16:27" x14ac:dyDescent="0.3">
      <c r="P22375"/>
      <c r="AA22375"/>
    </row>
    <row r="22376" spans="16:27" x14ac:dyDescent="0.3">
      <c r="P22376"/>
      <c r="AA22376"/>
    </row>
    <row r="22377" spans="16:27" x14ac:dyDescent="0.3">
      <c r="P22377"/>
      <c r="AA22377"/>
    </row>
    <row r="22378" spans="16:27" x14ac:dyDescent="0.3">
      <c r="P22378"/>
      <c r="AA22378"/>
    </row>
    <row r="22379" spans="16:27" x14ac:dyDescent="0.3">
      <c r="P22379"/>
      <c r="AA22379"/>
    </row>
    <row r="22380" spans="16:27" x14ac:dyDescent="0.3">
      <c r="P22380"/>
      <c r="AA22380"/>
    </row>
    <row r="22381" spans="16:27" x14ac:dyDescent="0.3">
      <c r="P22381"/>
      <c r="AA22381"/>
    </row>
    <row r="22382" spans="16:27" x14ac:dyDescent="0.3">
      <c r="P22382"/>
      <c r="AA22382"/>
    </row>
    <row r="22383" spans="16:27" x14ac:dyDescent="0.3">
      <c r="P22383"/>
      <c r="AA22383"/>
    </row>
    <row r="22384" spans="16:27" x14ac:dyDescent="0.3">
      <c r="P22384"/>
      <c r="AA22384"/>
    </row>
    <row r="22385" spans="16:27" x14ac:dyDescent="0.3">
      <c r="P22385"/>
      <c r="AA22385"/>
    </row>
    <row r="22386" spans="16:27" x14ac:dyDescent="0.3">
      <c r="P22386"/>
      <c r="AA22386"/>
    </row>
    <row r="22387" spans="16:27" x14ac:dyDescent="0.3">
      <c r="P22387"/>
      <c r="AA22387"/>
    </row>
    <row r="22388" spans="16:27" x14ac:dyDescent="0.3">
      <c r="P22388"/>
      <c r="AA22388"/>
    </row>
    <row r="22389" spans="16:27" x14ac:dyDescent="0.3">
      <c r="P22389"/>
      <c r="AA22389"/>
    </row>
    <row r="22390" spans="16:27" x14ac:dyDescent="0.3">
      <c r="P22390"/>
      <c r="AA22390"/>
    </row>
    <row r="22391" spans="16:27" x14ac:dyDescent="0.3">
      <c r="P22391"/>
      <c r="AA22391"/>
    </row>
    <row r="22392" spans="16:27" x14ac:dyDescent="0.3">
      <c r="P22392"/>
      <c r="AA22392"/>
    </row>
    <row r="22393" spans="16:27" x14ac:dyDescent="0.3">
      <c r="P22393"/>
      <c r="AA22393"/>
    </row>
    <row r="22394" spans="16:27" x14ac:dyDescent="0.3">
      <c r="P22394"/>
      <c r="AA22394"/>
    </row>
    <row r="22395" spans="16:27" x14ac:dyDescent="0.3">
      <c r="P22395"/>
      <c r="AA22395"/>
    </row>
    <row r="22396" spans="16:27" x14ac:dyDescent="0.3">
      <c r="P22396"/>
      <c r="AA22396"/>
    </row>
    <row r="22397" spans="16:27" x14ac:dyDescent="0.3">
      <c r="P22397"/>
      <c r="AA22397"/>
    </row>
    <row r="22398" spans="16:27" x14ac:dyDescent="0.3">
      <c r="P22398"/>
      <c r="AA22398"/>
    </row>
    <row r="22399" spans="16:27" x14ac:dyDescent="0.3">
      <c r="P22399"/>
      <c r="AA22399"/>
    </row>
    <row r="22400" spans="16:27" x14ac:dyDescent="0.3">
      <c r="P22400"/>
      <c r="AA22400"/>
    </row>
    <row r="22401" spans="16:27" x14ac:dyDescent="0.3">
      <c r="P22401"/>
      <c r="AA22401"/>
    </row>
    <row r="22402" spans="16:27" x14ac:dyDescent="0.3">
      <c r="P22402"/>
      <c r="AA22402"/>
    </row>
    <row r="22403" spans="16:27" x14ac:dyDescent="0.3">
      <c r="P22403"/>
      <c r="AA22403"/>
    </row>
    <row r="22404" spans="16:27" x14ac:dyDescent="0.3">
      <c r="P22404"/>
      <c r="AA22404"/>
    </row>
    <row r="22405" spans="16:27" x14ac:dyDescent="0.3">
      <c r="P22405"/>
      <c r="AA22405"/>
    </row>
    <row r="22406" spans="16:27" x14ac:dyDescent="0.3">
      <c r="P22406"/>
      <c r="AA22406"/>
    </row>
    <row r="22407" spans="16:27" x14ac:dyDescent="0.3">
      <c r="P22407"/>
      <c r="AA22407"/>
    </row>
    <row r="22408" spans="16:27" x14ac:dyDescent="0.3">
      <c r="P22408"/>
      <c r="AA22408"/>
    </row>
    <row r="22409" spans="16:27" x14ac:dyDescent="0.3">
      <c r="P22409"/>
      <c r="AA22409"/>
    </row>
    <row r="22410" spans="16:27" x14ac:dyDescent="0.3">
      <c r="P22410"/>
      <c r="AA22410"/>
    </row>
    <row r="22411" spans="16:27" x14ac:dyDescent="0.3">
      <c r="P22411"/>
      <c r="AA22411"/>
    </row>
    <row r="22412" spans="16:27" x14ac:dyDescent="0.3">
      <c r="P22412"/>
      <c r="AA22412"/>
    </row>
    <row r="22413" spans="16:27" x14ac:dyDescent="0.3">
      <c r="P22413"/>
      <c r="AA22413"/>
    </row>
    <row r="22414" spans="16:27" x14ac:dyDescent="0.3">
      <c r="P22414"/>
      <c r="AA22414"/>
    </row>
    <row r="22415" spans="16:27" x14ac:dyDescent="0.3">
      <c r="P22415"/>
      <c r="AA22415"/>
    </row>
    <row r="22416" spans="16:27" x14ac:dyDescent="0.3">
      <c r="P22416"/>
      <c r="AA22416"/>
    </row>
    <row r="22417" spans="16:27" x14ac:dyDescent="0.3">
      <c r="P22417"/>
      <c r="AA22417"/>
    </row>
    <row r="22418" spans="16:27" x14ac:dyDescent="0.3">
      <c r="P22418"/>
      <c r="AA22418"/>
    </row>
    <row r="22419" spans="16:27" x14ac:dyDescent="0.3">
      <c r="P22419"/>
      <c r="AA22419"/>
    </row>
    <row r="22420" spans="16:27" x14ac:dyDescent="0.3">
      <c r="P22420"/>
      <c r="AA22420"/>
    </row>
    <row r="22421" spans="16:27" x14ac:dyDescent="0.3">
      <c r="P22421"/>
      <c r="AA22421"/>
    </row>
    <row r="22422" spans="16:27" x14ac:dyDescent="0.3">
      <c r="P22422"/>
      <c r="AA22422"/>
    </row>
    <row r="22423" spans="16:27" x14ac:dyDescent="0.3">
      <c r="P22423"/>
      <c r="AA22423"/>
    </row>
    <row r="22424" spans="16:27" x14ac:dyDescent="0.3">
      <c r="P22424"/>
      <c r="AA22424"/>
    </row>
    <row r="22425" spans="16:27" x14ac:dyDescent="0.3">
      <c r="P22425"/>
      <c r="AA22425"/>
    </row>
    <row r="22426" spans="16:27" x14ac:dyDescent="0.3">
      <c r="P22426"/>
      <c r="AA22426"/>
    </row>
    <row r="22427" spans="16:27" x14ac:dyDescent="0.3">
      <c r="P22427"/>
      <c r="AA22427"/>
    </row>
    <row r="22428" spans="16:27" x14ac:dyDescent="0.3">
      <c r="P22428"/>
      <c r="AA22428"/>
    </row>
    <row r="22429" spans="16:27" x14ac:dyDescent="0.3">
      <c r="P22429"/>
      <c r="AA22429"/>
    </row>
    <row r="22430" spans="16:27" x14ac:dyDescent="0.3">
      <c r="P22430"/>
      <c r="AA22430"/>
    </row>
    <row r="22431" spans="16:27" x14ac:dyDescent="0.3">
      <c r="P22431"/>
      <c r="AA22431"/>
    </row>
    <row r="22432" spans="16:27" x14ac:dyDescent="0.3">
      <c r="P22432"/>
      <c r="AA22432"/>
    </row>
    <row r="22433" spans="16:27" x14ac:dyDescent="0.3">
      <c r="P22433"/>
      <c r="AA22433"/>
    </row>
    <row r="22434" spans="16:27" x14ac:dyDescent="0.3">
      <c r="P22434"/>
      <c r="AA22434"/>
    </row>
    <row r="22435" spans="16:27" x14ac:dyDescent="0.3">
      <c r="P22435"/>
      <c r="AA22435"/>
    </row>
    <row r="22436" spans="16:27" x14ac:dyDescent="0.3">
      <c r="P22436"/>
      <c r="AA22436"/>
    </row>
    <row r="22437" spans="16:27" x14ac:dyDescent="0.3">
      <c r="P22437"/>
      <c r="AA22437"/>
    </row>
    <row r="22438" spans="16:27" x14ac:dyDescent="0.3">
      <c r="P22438"/>
      <c r="AA22438"/>
    </row>
    <row r="22439" spans="16:27" x14ac:dyDescent="0.3">
      <c r="P22439"/>
      <c r="AA22439"/>
    </row>
    <row r="22440" spans="16:27" x14ac:dyDescent="0.3">
      <c r="P22440"/>
      <c r="AA22440"/>
    </row>
    <row r="22441" spans="16:27" x14ac:dyDescent="0.3">
      <c r="P22441"/>
      <c r="AA22441"/>
    </row>
    <row r="22442" spans="16:27" x14ac:dyDescent="0.3">
      <c r="P22442"/>
      <c r="AA22442"/>
    </row>
    <row r="22443" spans="16:27" x14ac:dyDescent="0.3">
      <c r="P22443"/>
      <c r="AA22443"/>
    </row>
    <row r="22444" spans="16:27" x14ac:dyDescent="0.3">
      <c r="P22444"/>
      <c r="AA22444"/>
    </row>
    <row r="22445" spans="16:27" x14ac:dyDescent="0.3">
      <c r="P22445"/>
      <c r="AA22445"/>
    </row>
    <row r="22446" spans="16:27" x14ac:dyDescent="0.3">
      <c r="P22446"/>
      <c r="AA22446"/>
    </row>
    <row r="22447" spans="16:27" x14ac:dyDescent="0.3">
      <c r="P22447"/>
      <c r="AA22447"/>
    </row>
    <row r="22448" spans="16:27" x14ac:dyDescent="0.3">
      <c r="P22448"/>
      <c r="AA22448"/>
    </row>
    <row r="22449" spans="16:27" x14ac:dyDescent="0.3">
      <c r="P22449"/>
      <c r="AA22449"/>
    </row>
    <row r="22450" spans="16:27" x14ac:dyDescent="0.3">
      <c r="P22450"/>
      <c r="AA22450"/>
    </row>
    <row r="22451" spans="16:27" x14ac:dyDescent="0.3">
      <c r="P22451"/>
      <c r="AA22451"/>
    </row>
    <row r="22452" spans="16:27" x14ac:dyDescent="0.3">
      <c r="P22452"/>
      <c r="AA22452"/>
    </row>
    <row r="22453" spans="16:27" x14ac:dyDescent="0.3">
      <c r="P22453"/>
      <c r="AA22453"/>
    </row>
    <row r="22454" spans="16:27" x14ac:dyDescent="0.3">
      <c r="P22454"/>
      <c r="AA22454"/>
    </row>
    <row r="22455" spans="16:27" x14ac:dyDescent="0.3">
      <c r="P22455"/>
      <c r="AA22455"/>
    </row>
    <row r="22456" spans="16:27" x14ac:dyDescent="0.3">
      <c r="P22456"/>
      <c r="AA22456"/>
    </row>
    <row r="22457" spans="16:27" x14ac:dyDescent="0.3">
      <c r="P22457"/>
      <c r="AA22457"/>
    </row>
    <row r="22458" spans="16:27" x14ac:dyDescent="0.3">
      <c r="P22458"/>
      <c r="AA22458"/>
    </row>
    <row r="22459" spans="16:27" x14ac:dyDescent="0.3">
      <c r="P22459"/>
      <c r="AA22459"/>
    </row>
    <row r="22460" spans="16:27" x14ac:dyDescent="0.3">
      <c r="P22460"/>
      <c r="AA22460"/>
    </row>
    <row r="22461" spans="16:27" x14ac:dyDescent="0.3">
      <c r="P22461"/>
      <c r="AA22461"/>
    </row>
    <row r="22462" spans="16:27" x14ac:dyDescent="0.3">
      <c r="P22462"/>
      <c r="AA22462"/>
    </row>
    <row r="22463" spans="16:27" x14ac:dyDescent="0.3">
      <c r="P22463"/>
      <c r="AA22463"/>
    </row>
    <row r="22464" spans="16:27" x14ac:dyDescent="0.3">
      <c r="P22464"/>
      <c r="AA22464"/>
    </row>
    <row r="22465" spans="16:27" x14ac:dyDescent="0.3">
      <c r="P22465"/>
      <c r="AA22465"/>
    </row>
    <row r="22466" spans="16:27" x14ac:dyDescent="0.3">
      <c r="P22466"/>
      <c r="AA22466"/>
    </row>
    <row r="22467" spans="16:27" x14ac:dyDescent="0.3">
      <c r="P22467"/>
      <c r="AA22467"/>
    </row>
    <row r="22468" spans="16:27" x14ac:dyDescent="0.3">
      <c r="P22468"/>
      <c r="AA22468"/>
    </row>
    <row r="22469" spans="16:27" x14ac:dyDescent="0.3">
      <c r="P22469"/>
      <c r="AA22469"/>
    </row>
    <row r="22470" spans="16:27" x14ac:dyDescent="0.3">
      <c r="P22470"/>
      <c r="AA22470"/>
    </row>
    <row r="22471" spans="16:27" x14ac:dyDescent="0.3">
      <c r="P22471"/>
      <c r="AA22471"/>
    </row>
    <row r="22472" spans="16:27" x14ac:dyDescent="0.3">
      <c r="P22472"/>
      <c r="AA22472"/>
    </row>
    <row r="22473" spans="16:27" x14ac:dyDescent="0.3">
      <c r="P22473"/>
      <c r="AA22473"/>
    </row>
    <row r="22474" spans="16:27" x14ac:dyDescent="0.3">
      <c r="P22474"/>
      <c r="AA22474"/>
    </row>
    <row r="22475" spans="16:27" x14ac:dyDescent="0.3">
      <c r="P22475"/>
      <c r="AA22475"/>
    </row>
    <row r="22476" spans="16:27" x14ac:dyDescent="0.3">
      <c r="P22476"/>
      <c r="AA22476"/>
    </row>
    <row r="22477" spans="16:27" x14ac:dyDescent="0.3">
      <c r="P22477"/>
      <c r="AA22477"/>
    </row>
    <row r="22478" spans="16:27" x14ac:dyDescent="0.3">
      <c r="P22478"/>
      <c r="AA22478"/>
    </row>
    <row r="22479" spans="16:27" x14ac:dyDescent="0.3">
      <c r="P22479"/>
      <c r="AA22479"/>
    </row>
    <row r="22480" spans="16:27" x14ac:dyDescent="0.3">
      <c r="P22480"/>
      <c r="AA22480"/>
    </row>
    <row r="22481" spans="16:27" x14ac:dyDescent="0.3">
      <c r="P22481"/>
      <c r="AA22481"/>
    </row>
    <row r="22482" spans="16:27" x14ac:dyDescent="0.3">
      <c r="P22482"/>
      <c r="AA22482"/>
    </row>
    <row r="22483" spans="16:27" x14ac:dyDescent="0.3">
      <c r="P22483"/>
      <c r="AA22483"/>
    </row>
    <row r="22484" spans="16:27" x14ac:dyDescent="0.3">
      <c r="P22484"/>
      <c r="AA22484"/>
    </row>
    <row r="22485" spans="16:27" x14ac:dyDescent="0.3">
      <c r="P22485"/>
      <c r="AA22485"/>
    </row>
    <row r="22486" spans="16:27" x14ac:dyDescent="0.3">
      <c r="P22486"/>
      <c r="AA22486"/>
    </row>
    <row r="22487" spans="16:27" x14ac:dyDescent="0.3">
      <c r="P22487"/>
      <c r="AA22487"/>
    </row>
    <row r="22488" spans="16:27" x14ac:dyDescent="0.3">
      <c r="P22488"/>
      <c r="AA22488"/>
    </row>
    <row r="22489" spans="16:27" x14ac:dyDescent="0.3">
      <c r="P22489"/>
      <c r="AA22489"/>
    </row>
    <row r="22490" spans="16:27" x14ac:dyDescent="0.3">
      <c r="P22490"/>
      <c r="AA22490"/>
    </row>
    <row r="22491" spans="16:27" x14ac:dyDescent="0.3">
      <c r="P22491"/>
      <c r="AA22491"/>
    </row>
    <row r="22492" spans="16:27" x14ac:dyDescent="0.3">
      <c r="P22492"/>
      <c r="AA22492"/>
    </row>
    <row r="22493" spans="16:27" x14ac:dyDescent="0.3">
      <c r="P22493"/>
      <c r="AA22493"/>
    </row>
    <row r="22494" spans="16:27" x14ac:dyDescent="0.3">
      <c r="P22494"/>
      <c r="AA22494"/>
    </row>
    <row r="22495" spans="16:27" x14ac:dyDescent="0.3">
      <c r="P22495"/>
      <c r="AA22495"/>
    </row>
    <row r="22496" spans="16:27" x14ac:dyDescent="0.3">
      <c r="P22496"/>
      <c r="AA22496"/>
    </row>
    <row r="22497" spans="16:27" x14ac:dyDescent="0.3">
      <c r="P22497"/>
      <c r="AA22497"/>
    </row>
    <row r="22498" spans="16:27" x14ac:dyDescent="0.3">
      <c r="P22498"/>
      <c r="AA22498"/>
    </row>
    <row r="22499" spans="16:27" x14ac:dyDescent="0.3">
      <c r="P22499"/>
      <c r="AA22499"/>
    </row>
    <row r="22500" spans="16:27" x14ac:dyDescent="0.3">
      <c r="P22500"/>
      <c r="AA22500"/>
    </row>
    <row r="22501" spans="16:27" x14ac:dyDescent="0.3">
      <c r="P22501"/>
      <c r="AA22501"/>
    </row>
    <row r="22502" spans="16:27" x14ac:dyDescent="0.3">
      <c r="P22502"/>
      <c r="AA22502"/>
    </row>
    <row r="22503" spans="16:27" x14ac:dyDescent="0.3">
      <c r="P22503"/>
      <c r="AA22503"/>
    </row>
    <row r="22504" spans="16:27" x14ac:dyDescent="0.3">
      <c r="P22504"/>
      <c r="AA22504"/>
    </row>
    <row r="22505" spans="16:27" x14ac:dyDescent="0.3">
      <c r="P22505"/>
      <c r="AA22505"/>
    </row>
    <row r="22506" spans="16:27" x14ac:dyDescent="0.3">
      <c r="P22506"/>
      <c r="AA22506"/>
    </row>
    <row r="22507" spans="16:27" x14ac:dyDescent="0.3">
      <c r="P22507"/>
      <c r="AA22507"/>
    </row>
    <row r="22508" spans="16:27" x14ac:dyDescent="0.3">
      <c r="P22508"/>
      <c r="AA22508"/>
    </row>
    <row r="22509" spans="16:27" x14ac:dyDescent="0.3">
      <c r="P22509"/>
      <c r="AA22509"/>
    </row>
    <row r="22510" spans="16:27" x14ac:dyDescent="0.3">
      <c r="P22510"/>
      <c r="AA22510"/>
    </row>
    <row r="22511" spans="16:27" x14ac:dyDescent="0.3">
      <c r="P22511"/>
      <c r="AA22511"/>
    </row>
    <row r="22512" spans="16:27" x14ac:dyDescent="0.3">
      <c r="P22512"/>
      <c r="AA22512"/>
    </row>
    <row r="22513" spans="16:27" x14ac:dyDescent="0.3">
      <c r="P22513"/>
      <c r="AA22513"/>
    </row>
    <row r="22514" spans="16:27" x14ac:dyDescent="0.3">
      <c r="P22514"/>
      <c r="AA22514"/>
    </row>
    <row r="22515" spans="16:27" x14ac:dyDescent="0.3">
      <c r="P22515"/>
      <c r="AA22515"/>
    </row>
    <row r="22516" spans="16:27" x14ac:dyDescent="0.3">
      <c r="P22516"/>
      <c r="AA22516"/>
    </row>
    <row r="22517" spans="16:27" x14ac:dyDescent="0.3">
      <c r="P22517"/>
      <c r="AA22517"/>
    </row>
    <row r="22518" spans="16:27" x14ac:dyDescent="0.3">
      <c r="P22518"/>
      <c r="AA22518"/>
    </row>
    <row r="22519" spans="16:27" x14ac:dyDescent="0.3">
      <c r="P22519"/>
      <c r="AA22519"/>
    </row>
    <row r="22520" spans="16:27" x14ac:dyDescent="0.3">
      <c r="P22520"/>
      <c r="AA22520"/>
    </row>
    <row r="22521" spans="16:27" x14ac:dyDescent="0.3">
      <c r="P22521"/>
      <c r="AA22521"/>
    </row>
    <row r="22522" spans="16:27" x14ac:dyDescent="0.3">
      <c r="P22522"/>
      <c r="AA22522"/>
    </row>
    <row r="22523" spans="16:27" x14ac:dyDescent="0.3">
      <c r="P22523"/>
      <c r="AA22523"/>
    </row>
    <row r="22524" spans="16:27" x14ac:dyDescent="0.3">
      <c r="P22524"/>
      <c r="AA22524"/>
    </row>
    <row r="22525" spans="16:27" x14ac:dyDescent="0.3">
      <c r="P22525"/>
      <c r="AA22525"/>
    </row>
    <row r="22526" spans="16:27" x14ac:dyDescent="0.3">
      <c r="P22526"/>
      <c r="AA22526"/>
    </row>
    <row r="22527" spans="16:27" x14ac:dyDescent="0.3">
      <c r="P22527"/>
      <c r="AA22527"/>
    </row>
    <row r="22528" spans="16:27" x14ac:dyDescent="0.3">
      <c r="P22528"/>
      <c r="AA22528"/>
    </row>
    <row r="22529" spans="16:27" x14ac:dyDescent="0.3">
      <c r="P22529"/>
      <c r="AA22529"/>
    </row>
    <row r="22530" spans="16:27" x14ac:dyDescent="0.3">
      <c r="P22530"/>
      <c r="AA22530"/>
    </row>
    <row r="22531" spans="16:27" x14ac:dyDescent="0.3">
      <c r="P22531"/>
      <c r="AA22531"/>
    </row>
    <row r="22532" spans="16:27" x14ac:dyDescent="0.3">
      <c r="P22532"/>
      <c r="AA22532"/>
    </row>
    <row r="22533" spans="16:27" x14ac:dyDescent="0.3">
      <c r="P22533"/>
      <c r="AA22533"/>
    </row>
    <row r="22534" spans="16:27" x14ac:dyDescent="0.3">
      <c r="P22534"/>
      <c r="AA22534"/>
    </row>
    <row r="22535" spans="16:27" x14ac:dyDescent="0.3">
      <c r="P22535"/>
      <c r="AA22535"/>
    </row>
    <row r="22536" spans="16:27" x14ac:dyDescent="0.3">
      <c r="P22536"/>
      <c r="AA22536"/>
    </row>
    <row r="22537" spans="16:27" x14ac:dyDescent="0.3">
      <c r="P22537"/>
      <c r="AA22537"/>
    </row>
    <row r="22538" spans="16:27" x14ac:dyDescent="0.3">
      <c r="P22538"/>
      <c r="AA22538"/>
    </row>
    <row r="22539" spans="16:27" x14ac:dyDescent="0.3">
      <c r="P22539"/>
      <c r="AA22539"/>
    </row>
    <row r="22540" spans="16:27" x14ac:dyDescent="0.3">
      <c r="P22540"/>
      <c r="AA22540"/>
    </row>
    <row r="22541" spans="16:27" x14ac:dyDescent="0.3">
      <c r="P22541"/>
      <c r="AA22541"/>
    </row>
    <row r="22542" spans="16:27" x14ac:dyDescent="0.3">
      <c r="P22542"/>
      <c r="AA22542"/>
    </row>
    <row r="22543" spans="16:27" x14ac:dyDescent="0.3">
      <c r="P22543"/>
      <c r="AA22543"/>
    </row>
    <row r="22544" spans="16:27" x14ac:dyDescent="0.3">
      <c r="P22544"/>
      <c r="AA22544"/>
    </row>
    <row r="22545" spans="16:27" x14ac:dyDescent="0.3">
      <c r="P22545"/>
      <c r="AA22545"/>
    </row>
    <row r="22546" spans="16:27" x14ac:dyDescent="0.3">
      <c r="P22546"/>
      <c r="AA22546"/>
    </row>
    <row r="22547" spans="16:27" x14ac:dyDescent="0.3">
      <c r="P22547"/>
      <c r="AA22547"/>
    </row>
    <row r="22548" spans="16:27" x14ac:dyDescent="0.3">
      <c r="P22548"/>
      <c r="AA22548"/>
    </row>
    <row r="22549" spans="16:27" x14ac:dyDescent="0.3">
      <c r="P22549"/>
      <c r="AA22549"/>
    </row>
    <row r="22550" spans="16:27" x14ac:dyDescent="0.3">
      <c r="P22550"/>
      <c r="AA22550"/>
    </row>
    <row r="22551" spans="16:27" x14ac:dyDescent="0.3">
      <c r="P22551"/>
      <c r="AA22551"/>
    </row>
    <row r="22552" spans="16:27" x14ac:dyDescent="0.3">
      <c r="P22552"/>
      <c r="AA22552"/>
    </row>
    <row r="22553" spans="16:27" x14ac:dyDescent="0.3">
      <c r="P22553"/>
      <c r="AA22553"/>
    </row>
    <row r="22554" spans="16:27" x14ac:dyDescent="0.3">
      <c r="P22554"/>
      <c r="AA22554"/>
    </row>
    <row r="22555" spans="16:27" x14ac:dyDescent="0.3">
      <c r="P22555"/>
      <c r="AA22555"/>
    </row>
    <row r="22556" spans="16:27" x14ac:dyDescent="0.3">
      <c r="P22556"/>
      <c r="AA22556"/>
    </row>
    <row r="22557" spans="16:27" x14ac:dyDescent="0.3">
      <c r="P22557"/>
      <c r="AA22557"/>
    </row>
    <row r="22558" spans="16:27" x14ac:dyDescent="0.3">
      <c r="P22558"/>
      <c r="AA22558"/>
    </row>
    <row r="22559" spans="16:27" x14ac:dyDescent="0.3">
      <c r="P22559"/>
      <c r="AA22559"/>
    </row>
    <row r="22560" spans="16:27" x14ac:dyDescent="0.3">
      <c r="P22560"/>
      <c r="AA22560"/>
    </row>
    <row r="22561" spans="16:27" x14ac:dyDescent="0.3">
      <c r="P22561"/>
      <c r="AA22561"/>
    </row>
    <row r="22562" spans="16:27" x14ac:dyDescent="0.3">
      <c r="P22562"/>
      <c r="AA22562"/>
    </row>
    <row r="22563" spans="16:27" x14ac:dyDescent="0.3">
      <c r="P22563"/>
      <c r="AA22563"/>
    </row>
    <row r="22564" spans="16:27" x14ac:dyDescent="0.3">
      <c r="P22564"/>
      <c r="AA22564"/>
    </row>
    <row r="22565" spans="16:27" x14ac:dyDescent="0.3">
      <c r="P22565"/>
      <c r="AA22565"/>
    </row>
    <row r="22566" spans="16:27" x14ac:dyDescent="0.3">
      <c r="P22566"/>
      <c r="AA22566"/>
    </row>
    <row r="22567" spans="16:27" x14ac:dyDescent="0.3">
      <c r="P22567"/>
      <c r="AA22567"/>
    </row>
    <row r="22568" spans="16:27" x14ac:dyDescent="0.3">
      <c r="P22568"/>
      <c r="AA22568"/>
    </row>
    <row r="22569" spans="16:27" x14ac:dyDescent="0.3">
      <c r="P22569"/>
      <c r="AA22569"/>
    </row>
    <row r="22570" spans="16:27" x14ac:dyDescent="0.3">
      <c r="P22570"/>
      <c r="AA22570"/>
    </row>
    <row r="22571" spans="16:27" x14ac:dyDescent="0.3">
      <c r="P22571"/>
      <c r="AA22571"/>
    </row>
    <row r="22572" spans="16:27" x14ac:dyDescent="0.3">
      <c r="P22572"/>
      <c r="AA22572"/>
    </row>
    <row r="22573" spans="16:27" x14ac:dyDescent="0.3">
      <c r="P22573"/>
      <c r="AA22573"/>
    </row>
    <row r="22574" spans="16:27" x14ac:dyDescent="0.3">
      <c r="P22574"/>
      <c r="AA22574"/>
    </row>
    <row r="22575" spans="16:27" x14ac:dyDescent="0.3">
      <c r="P22575"/>
      <c r="AA22575"/>
    </row>
    <row r="22576" spans="16:27" x14ac:dyDescent="0.3">
      <c r="P22576"/>
      <c r="AA22576"/>
    </row>
    <row r="22577" spans="16:27" x14ac:dyDescent="0.3">
      <c r="P22577"/>
      <c r="AA22577"/>
    </row>
    <row r="22578" spans="16:27" x14ac:dyDescent="0.3">
      <c r="P22578"/>
      <c r="AA22578"/>
    </row>
    <row r="22579" spans="16:27" x14ac:dyDescent="0.3">
      <c r="P22579"/>
      <c r="AA22579"/>
    </row>
    <row r="22580" spans="16:27" x14ac:dyDescent="0.3">
      <c r="P22580"/>
      <c r="AA22580"/>
    </row>
    <row r="22581" spans="16:27" x14ac:dyDescent="0.3">
      <c r="P22581"/>
      <c r="AA22581"/>
    </row>
    <row r="22582" spans="16:27" x14ac:dyDescent="0.3">
      <c r="P22582"/>
      <c r="AA22582"/>
    </row>
    <row r="22583" spans="16:27" x14ac:dyDescent="0.3">
      <c r="P22583"/>
      <c r="AA22583"/>
    </row>
    <row r="22584" spans="16:27" x14ac:dyDescent="0.3">
      <c r="P22584"/>
      <c r="AA22584"/>
    </row>
    <row r="22585" spans="16:27" x14ac:dyDescent="0.3">
      <c r="P22585"/>
      <c r="AA22585"/>
    </row>
    <row r="22586" spans="16:27" x14ac:dyDescent="0.3">
      <c r="P22586"/>
      <c r="AA22586"/>
    </row>
    <row r="22587" spans="16:27" x14ac:dyDescent="0.3">
      <c r="P22587"/>
      <c r="AA22587"/>
    </row>
    <row r="22588" spans="16:27" x14ac:dyDescent="0.3">
      <c r="P22588"/>
      <c r="AA22588"/>
    </row>
    <row r="22589" spans="16:27" x14ac:dyDescent="0.3">
      <c r="P22589"/>
      <c r="AA22589"/>
    </row>
    <row r="22590" spans="16:27" x14ac:dyDescent="0.3">
      <c r="P22590"/>
      <c r="AA22590"/>
    </row>
    <row r="22591" spans="16:27" x14ac:dyDescent="0.3">
      <c r="P22591"/>
      <c r="AA22591"/>
    </row>
    <row r="22592" spans="16:27" x14ac:dyDescent="0.3">
      <c r="P22592"/>
      <c r="AA22592"/>
    </row>
    <row r="22593" spans="16:27" x14ac:dyDescent="0.3">
      <c r="P22593"/>
      <c r="AA22593"/>
    </row>
    <row r="22594" spans="16:27" x14ac:dyDescent="0.3">
      <c r="P22594"/>
      <c r="AA22594"/>
    </row>
    <row r="22595" spans="16:27" x14ac:dyDescent="0.3">
      <c r="P22595"/>
      <c r="AA22595"/>
    </row>
    <row r="22596" spans="16:27" x14ac:dyDescent="0.3">
      <c r="P22596"/>
      <c r="AA22596"/>
    </row>
    <row r="22597" spans="16:27" x14ac:dyDescent="0.3">
      <c r="P22597"/>
      <c r="AA22597"/>
    </row>
    <row r="22598" spans="16:27" x14ac:dyDescent="0.3">
      <c r="P22598"/>
      <c r="AA22598"/>
    </row>
    <row r="22599" spans="16:27" x14ac:dyDescent="0.3">
      <c r="P22599"/>
      <c r="AA22599"/>
    </row>
    <row r="22600" spans="16:27" x14ac:dyDescent="0.3">
      <c r="P22600"/>
      <c r="AA22600"/>
    </row>
    <row r="22601" spans="16:27" x14ac:dyDescent="0.3">
      <c r="P22601"/>
      <c r="AA22601"/>
    </row>
    <row r="22602" spans="16:27" x14ac:dyDescent="0.3">
      <c r="P22602"/>
      <c r="AA22602"/>
    </row>
    <row r="22603" spans="16:27" x14ac:dyDescent="0.3">
      <c r="P22603"/>
      <c r="AA22603"/>
    </row>
    <row r="22604" spans="16:27" x14ac:dyDescent="0.3">
      <c r="P22604"/>
      <c r="AA22604"/>
    </row>
    <row r="22605" spans="16:27" x14ac:dyDescent="0.3">
      <c r="P22605"/>
      <c r="AA22605"/>
    </row>
    <row r="22606" spans="16:27" x14ac:dyDescent="0.3">
      <c r="P22606"/>
      <c r="AA22606"/>
    </row>
    <row r="22607" spans="16:27" x14ac:dyDescent="0.3">
      <c r="P22607"/>
      <c r="AA22607"/>
    </row>
    <row r="22608" spans="16:27" x14ac:dyDescent="0.3">
      <c r="P22608"/>
      <c r="AA22608"/>
    </row>
    <row r="22609" spans="16:27" x14ac:dyDescent="0.3">
      <c r="P22609"/>
      <c r="AA22609"/>
    </row>
    <row r="22610" spans="16:27" x14ac:dyDescent="0.3">
      <c r="P22610"/>
      <c r="AA22610"/>
    </row>
    <row r="22611" spans="16:27" x14ac:dyDescent="0.3">
      <c r="P22611"/>
      <c r="AA22611"/>
    </row>
    <row r="22612" spans="16:27" x14ac:dyDescent="0.3">
      <c r="P22612"/>
      <c r="AA22612"/>
    </row>
    <row r="22613" spans="16:27" x14ac:dyDescent="0.3">
      <c r="P22613"/>
      <c r="AA22613"/>
    </row>
    <row r="22614" spans="16:27" x14ac:dyDescent="0.3">
      <c r="P22614"/>
      <c r="AA22614"/>
    </row>
    <row r="22615" spans="16:27" x14ac:dyDescent="0.3">
      <c r="P22615"/>
      <c r="AA22615"/>
    </row>
    <row r="22616" spans="16:27" x14ac:dyDescent="0.3">
      <c r="P22616"/>
      <c r="AA22616"/>
    </row>
    <row r="22617" spans="16:27" x14ac:dyDescent="0.3">
      <c r="P22617"/>
      <c r="AA22617"/>
    </row>
    <row r="22618" spans="16:27" x14ac:dyDescent="0.3">
      <c r="P22618"/>
      <c r="AA22618"/>
    </row>
    <row r="22619" spans="16:27" x14ac:dyDescent="0.3">
      <c r="P22619"/>
      <c r="AA22619"/>
    </row>
    <row r="22620" spans="16:27" x14ac:dyDescent="0.3">
      <c r="P22620"/>
      <c r="AA22620"/>
    </row>
    <row r="22621" spans="16:27" x14ac:dyDescent="0.3">
      <c r="P22621"/>
      <c r="AA22621"/>
    </row>
    <row r="22622" spans="16:27" x14ac:dyDescent="0.3">
      <c r="P22622"/>
      <c r="AA22622"/>
    </row>
    <row r="22623" spans="16:27" x14ac:dyDescent="0.3">
      <c r="P22623"/>
      <c r="AA22623"/>
    </row>
    <row r="22624" spans="16:27" x14ac:dyDescent="0.3">
      <c r="P22624"/>
      <c r="AA22624"/>
    </row>
    <row r="22625" spans="16:27" x14ac:dyDescent="0.3">
      <c r="P22625"/>
      <c r="AA22625"/>
    </row>
    <row r="22626" spans="16:27" x14ac:dyDescent="0.3">
      <c r="P22626"/>
      <c r="AA22626"/>
    </row>
    <row r="22627" spans="16:27" x14ac:dyDescent="0.3">
      <c r="P22627"/>
      <c r="AA22627"/>
    </row>
    <row r="22628" spans="16:27" x14ac:dyDescent="0.3">
      <c r="P22628"/>
      <c r="AA22628"/>
    </row>
    <row r="22629" spans="16:27" x14ac:dyDescent="0.3">
      <c r="P22629"/>
      <c r="AA22629"/>
    </row>
    <row r="22630" spans="16:27" x14ac:dyDescent="0.3">
      <c r="P22630"/>
      <c r="AA22630"/>
    </row>
    <row r="22631" spans="16:27" x14ac:dyDescent="0.3">
      <c r="P22631"/>
      <c r="AA22631"/>
    </row>
    <row r="22632" spans="16:27" x14ac:dyDescent="0.3">
      <c r="P22632"/>
      <c r="AA22632"/>
    </row>
    <row r="22633" spans="16:27" x14ac:dyDescent="0.3">
      <c r="P22633"/>
      <c r="AA22633"/>
    </row>
    <row r="22634" spans="16:27" x14ac:dyDescent="0.3">
      <c r="P22634"/>
      <c r="AA22634"/>
    </row>
    <row r="22635" spans="16:27" x14ac:dyDescent="0.3">
      <c r="P22635"/>
      <c r="AA22635"/>
    </row>
    <row r="22636" spans="16:27" x14ac:dyDescent="0.3">
      <c r="P22636"/>
      <c r="AA22636"/>
    </row>
    <row r="22637" spans="16:27" x14ac:dyDescent="0.3">
      <c r="P22637"/>
      <c r="AA22637"/>
    </row>
    <row r="22638" spans="16:27" x14ac:dyDescent="0.3">
      <c r="P22638"/>
      <c r="AA22638"/>
    </row>
    <row r="22639" spans="16:27" x14ac:dyDescent="0.3">
      <c r="P22639"/>
      <c r="AA22639"/>
    </row>
    <row r="22640" spans="16:27" x14ac:dyDescent="0.3">
      <c r="P22640"/>
      <c r="AA22640"/>
    </row>
    <row r="22641" spans="16:27" x14ac:dyDescent="0.3">
      <c r="P22641"/>
      <c r="AA22641"/>
    </row>
    <row r="22642" spans="16:27" x14ac:dyDescent="0.3">
      <c r="P22642"/>
      <c r="AA22642"/>
    </row>
    <row r="22643" spans="16:27" x14ac:dyDescent="0.3">
      <c r="P22643"/>
      <c r="AA22643"/>
    </row>
    <row r="22644" spans="16:27" x14ac:dyDescent="0.3">
      <c r="P22644"/>
      <c r="AA22644"/>
    </row>
    <row r="22645" spans="16:27" x14ac:dyDescent="0.3">
      <c r="P22645"/>
      <c r="AA22645"/>
    </row>
    <row r="22646" spans="16:27" x14ac:dyDescent="0.3">
      <c r="P22646"/>
      <c r="AA22646"/>
    </row>
    <row r="22647" spans="16:27" x14ac:dyDescent="0.3">
      <c r="P22647"/>
      <c r="AA22647"/>
    </row>
    <row r="22648" spans="16:27" x14ac:dyDescent="0.3">
      <c r="P22648"/>
      <c r="AA22648"/>
    </row>
    <row r="22649" spans="16:27" x14ac:dyDescent="0.3">
      <c r="P22649"/>
      <c r="AA22649"/>
    </row>
    <row r="22650" spans="16:27" x14ac:dyDescent="0.3">
      <c r="P22650"/>
      <c r="AA22650"/>
    </row>
    <row r="22651" spans="16:27" x14ac:dyDescent="0.3">
      <c r="P22651"/>
      <c r="AA22651"/>
    </row>
    <row r="22652" spans="16:27" x14ac:dyDescent="0.3">
      <c r="P22652"/>
      <c r="AA22652"/>
    </row>
    <row r="22653" spans="16:27" x14ac:dyDescent="0.3">
      <c r="P22653"/>
      <c r="AA22653"/>
    </row>
    <row r="22654" spans="16:27" x14ac:dyDescent="0.3">
      <c r="P22654"/>
      <c r="AA22654"/>
    </row>
    <row r="22655" spans="16:27" x14ac:dyDescent="0.3">
      <c r="P22655"/>
      <c r="AA22655"/>
    </row>
    <row r="22656" spans="16:27" x14ac:dyDescent="0.3">
      <c r="P22656"/>
      <c r="AA22656"/>
    </row>
    <row r="22657" spans="16:27" x14ac:dyDescent="0.3">
      <c r="P22657"/>
      <c r="AA22657"/>
    </row>
    <row r="22658" spans="16:27" x14ac:dyDescent="0.3">
      <c r="P22658"/>
      <c r="AA22658"/>
    </row>
    <row r="22659" spans="16:27" x14ac:dyDescent="0.3">
      <c r="P22659"/>
      <c r="AA22659"/>
    </row>
    <row r="22660" spans="16:27" x14ac:dyDescent="0.3">
      <c r="P22660"/>
      <c r="AA22660"/>
    </row>
    <row r="22661" spans="16:27" x14ac:dyDescent="0.3">
      <c r="P22661"/>
      <c r="AA22661"/>
    </row>
    <row r="22662" spans="16:27" x14ac:dyDescent="0.3">
      <c r="P22662"/>
      <c r="AA22662"/>
    </row>
    <row r="22663" spans="16:27" x14ac:dyDescent="0.3">
      <c r="P22663"/>
      <c r="AA22663"/>
    </row>
    <row r="22664" spans="16:27" x14ac:dyDescent="0.3">
      <c r="P22664"/>
      <c r="AA22664"/>
    </row>
    <row r="22665" spans="16:27" x14ac:dyDescent="0.3">
      <c r="P22665"/>
      <c r="AA22665"/>
    </row>
    <row r="22666" spans="16:27" x14ac:dyDescent="0.3">
      <c r="P22666"/>
      <c r="AA22666"/>
    </row>
    <row r="22667" spans="16:27" x14ac:dyDescent="0.3">
      <c r="P22667"/>
      <c r="AA22667"/>
    </row>
    <row r="22668" spans="16:27" x14ac:dyDescent="0.3">
      <c r="P22668"/>
      <c r="AA22668"/>
    </row>
    <row r="22669" spans="16:27" x14ac:dyDescent="0.3">
      <c r="P22669"/>
      <c r="AA22669"/>
    </row>
    <row r="22670" spans="16:27" x14ac:dyDescent="0.3">
      <c r="P22670"/>
      <c r="AA22670"/>
    </row>
    <row r="22671" spans="16:27" x14ac:dyDescent="0.3">
      <c r="P22671"/>
      <c r="AA22671"/>
    </row>
    <row r="22672" spans="16:27" x14ac:dyDescent="0.3">
      <c r="P22672"/>
      <c r="AA22672"/>
    </row>
    <row r="22673" spans="16:27" x14ac:dyDescent="0.3">
      <c r="P22673"/>
      <c r="AA22673"/>
    </row>
    <row r="22674" spans="16:27" x14ac:dyDescent="0.3">
      <c r="P22674"/>
      <c r="AA22674"/>
    </row>
    <row r="22675" spans="16:27" x14ac:dyDescent="0.3">
      <c r="P22675"/>
      <c r="AA22675"/>
    </row>
    <row r="22676" spans="16:27" x14ac:dyDescent="0.3">
      <c r="P22676"/>
      <c r="AA22676"/>
    </row>
    <row r="22677" spans="16:27" x14ac:dyDescent="0.3">
      <c r="P22677"/>
      <c r="AA22677"/>
    </row>
    <row r="22678" spans="16:27" x14ac:dyDescent="0.3">
      <c r="P22678"/>
      <c r="AA22678"/>
    </row>
    <row r="22679" spans="16:27" x14ac:dyDescent="0.3">
      <c r="P22679"/>
      <c r="AA22679"/>
    </row>
    <row r="22680" spans="16:27" x14ac:dyDescent="0.3">
      <c r="P22680"/>
      <c r="AA22680"/>
    </row>
    <row r="22681" spans="16:27" x14ac:dyDescent="0.3">
      <c r="P22681"/>
      <c r="AA22681"/>
    </row>
    <row r="22682" spans="16:27" x14ac:dyDescent="0.3">
      <c r="P22682"/>
      <c r="AA22682"/>
    </row>
    <row r="22683" spans="16:27" x14ac:dyDescent="0.3">
      <c r="P22683"/>
      <c r="AA22683"/>
    </row>
    <row r="22684" spans="16:27" x14ac:dyDescent="0.3">
      <c r="P22684"/>
      <c r="AA22684"/>
    </row>
    <row r="22685" spans="16:27" x14ac:dyDescent="0.3">
      <c r="P22685"/>
      <c r="AA22685"/>
    </row>
    <row r="22686" spans="16:27" x14ac:dyDescent="0.3">
      <c r="P22686"/>
      <c r="AA22686"/>
    </row>
    <row r="22687" spans="16:27" x14ac:dyDescent="0.3">
      <c r="P22687"/>
      <c r="AA22687"/>
    </row>
    <row r="22688" spans="16:27" x14ac:dyDescent="0.3">
      <c r="P22688"/>
      <c r="AA22688"/>
    </row>
    <row r="22689" spans="16:27" x14ac:dyDescent="0.3">
      <c r="P22689"/>
      <c r="AA22689"/>
    </row>
    <row r="22690" spans="16:27" x14ac:dyDescent="0.3">
      <c r="P22690"/>
      <c r="AA22690"/>
    </row>
    <row r="22691" spans="16:27" x14ac:dyDescent="0.3">
      <c r="P22691"/>
      <c r="AA22691"/>
    </row>
    <row r="22692" spans="16:27" x14ac:dyDescent="0.3">
      <c r="P22692"/>
      <c r="AA22692"/>
    </row>
    <row r="22693" spans="16:27" x14ac:dyDescent="0.3">
      <c r="P22693"/>
      <c r="AA22693"/>
    </row>
    <row r="22694" spans="16:27" x14ac:dyDescent="0.3">
      <c r="P22694"/>
      <c r="AA22694"/>
    </row>
    <row r="22695" spans="16:27" x14ac:dyDescent="0.3">
      <c r="P22695"/>
      <c r="AA22695"/>
    </row>
    <row r="22696" spans="16:27" x14ac:dyDescent="0.3">
      <c r="P22696"/>
      <c r="AA22696"/>
    </row>
    <row r="22697" spans="16:27" x14ac:dyDescent="0.3">
      <c r="P22697"/>
      <c r="AA22697"/>
    </row>
    <row r="22698" spans="16:27" x14ac:dyDescent="0.3">
      <c r="P22698"/>
      <c r="AA22698"/>
    </row>
    <row r="22699" spans="16:27" x14ac:dyDescent="0.3">
      <c r="P22699"/>
      <c r="AA22699"/>
    </row>
    <row r="22700" spans="16:27" x14ac:dyDescent="0.3">
      <c r="P22700"/>
      <c r="AA22700"/>
    </row>
    <row r="22701" spans="16:27" x14ac:dyDescent="0.3">
      <c r="P22701"/>
      <c r="AA22701"/>
    </row>
    <row r="22702" spans="16:27" x14ac:dyDescent="0.3">
      <c r="P22702"/>
      <c r="AA22702"/>
    </row>
    <row r="22703" spans="16:27" x14ac:dyDescent="0.3">
      <c r="P22703"/>
      <c r="AA22703"/>
    </row>
    <row r="22704" spans="16:27" x14ac:dyDescent="0.3">
      <c r="P22704"/>
      <c r="AA22704"/>
    </row>
    <row r="22705" spans="16:27" x14ac:dyDescent="0.3">
      <c r="P22705"/>
      <c r="AA22705"/>
    </row>
    <row r="22706" spans="16:27" x14ac:dyDescent="0.3">
      <c r="P22706"/>
      <c r="AA22706"/>
    </row>
    <row r="22707" spans="16:27" x14ac:dyDescent="0.3">
      <c r="P22707"/>
      <c r="AA22707"/>
    </row>
    <row r="22708" spans="16:27" x14ac:dyDescent="0.3">
      <c r="P22708"/>
      <c r="AA22708"/>
    </row>
    <row r="22709" spans="16:27" x14ac:dyDescent="0.3">
      <c r="P22709"/>
      <c r="AA22709"/>
    </row>
    <row r="22710" spans="16:27" x14ac:dyDescent="0.3">
      <c r="P22710"/>
      <c r="AA22710"/>
    </row>
    <row r="22711" spans="16:27" x14ac:dyDescent="0.3">
      <c r="P22711"/>
      <c r="AA22711"/>
    </row>
    <row r="22712" spans="16:27" x14ac:dyDescent="0.3">
      <c r="P22712"/>
      <c r="AA22712"/>
    </row>
    <row r="22713" spans="16:27" x14ac:dyDescent="0.3">
      <c r="P22713"/>
      <c r="AA22713"/>
    </row>
    <row r="22714" spans="16:27" x14ac:dyDescent="0.3">
      <c r="P22714"/>
      <c r="AA22714"/>
    </row>
    <row r="22715" spans="16:27" x14ac:dyDescent="0.3">
      <c r="P22715"/>
      <c r="AA22715"/>
    </row>
    <row r="22716" spans="16:27" x14ac:dyDescent="0.3">
      <c r="P22716"/>
      <c r="AA22716"/>
    </row>
    <row r="22717" spans="16:27" x14ac:dyDescent="0.3">
      <c r="P22717"/>
      <c r="AA22717"/>
    </row>
    <row r="22718" spans="16:27" x14ac:dyDescent="0.3">
      <c r="P22718"/>
      <c r="AA22718"/>
    </row>
    <row r="22719" spans="16:27" x14ac:dyDescent="0.3">
      <c r="P22719"/>
      <c r="AA22719"/>
    </row>
    <row r="22720" spans="16:27" x14ac:dyDescent="0.3">
      <c r="P22720"/>
      <c r="AA22720"/>
    </row>
    <row r="22721" spans="16:27" x14ac:dyDescent="0.3">
      <c r="P22721"/>
      <c r="AA22721"/>
    </row>
    <row r="22722" spans="16:27" x14ac:dyDescent="0.3">
      <c r="P22722"/>
      <c r="AA22722"/>
    </row>
    <row r="22723" spans="16:27" x14ac:dyDescent="0.3">
      <c r="P22723"/>
      <c r="AA22723"/>
    </row>
    <row r="22724" spans="16:27" x14ac:dyDescent="0.3">
      <c r="P22724"/>
      <c r="AA22724"/>
    </row>
    <row r="22725" spans="16:27" x14ac:dyDescent="0.3">
      <c r="P22725"/>
      <c r="AA22725"/>
    </row>
    <row r="22726" spans="16:27" x14ac:dyDescent="0.3">
      <c r="P22726"/>
      <c r="AA22726"/>
    </row>
    <row r="22727" spans="16:27" x14ac:dyDescent="0.3">
      <c r="P22727"/>
      <c r="AA22727"/>
    </row>
    <row r="22728" spans="16:27" x14ac:dyDescent="0.3">
      <c r="P22728"/>
      <c r="AA22728"/>
    </row>
    <row r="22729" spans="16:27" x14ac:dyDescent="0.3">
      <c r="P22729"/>
      <c r="AA22729"/>
    </row>
    <row r="22730" spans="16:27" x14ac:dyDescent="0.3">
      <c r="P22730"/>
      <c r="AA22730"/>
    </row>
    <row r="22731" spans="16:27" x14ac:dyDescent="0.3">
      <c r="P22731"/>
      <c r="AA22731"/>
    </row>
    <row r="22732" spans="16:27" x14ac:dyDescent="0.3">
      <c r="P22732"/>
      <c r="AA22732"/>
    </row>
    <row r="22733" spans="16:27" x14ac:dyDescent="0.3">
      <c r="P22733"/>
      <c r="AA22733"/>
    </row>
    <row r="22734" spans="16:27" x14ac:dyDescent="0.3">
      <c r="P22734"/>
      <c r="AA22734"/>
    </row>
    <row r="22735" spans="16:27" x14ac:dyDescent="0.3">
      <c r="P22735"/>
      <c r="AA22735"/>
    </row>
    <row r="22736" spans="16:27" x14ac:dyDescent="0.3">
      <c r="P22736"/>
      <c r="AA22736"/>
    </row>
    <row r="22737" spans="16:27" x14ac:dyDescent="0.3">
      <c r="P22737"/>
      <c r="AA22737"/>
    </row>
    <row r="22738" spans="16:27" x14ac:dyDescent="0.3">
      <c r="P22738"/>
      <c r="AA22738"/>
    </row>
    <row r="22739" spans="16:27" x14ac:dyDescent="0.3">
      <c r="P22739"/>
      <c r="AA22739"/>
    </row>
    <row r="22740" spans="16:27" x14ac:dyDescent="0.3">
      <c r="P22740"/>
      <c r="AA22740"/>
    </row>
    <row r="22741" spans="16:27" x14ac:dyDescent="0.3">
      <c r="P22741"/>
      <c r="AA22741"/>
    </row>
    <row r="22742" spans="16:27" x14ac:dyDescent="0.3">
      <c r="P22742"/>
      <c r="AA22742"/>
    </row>
    <row r="22743" spans="16:27" x14ac:dyDescent="0.3">
      <c r="P22743"/>
      <c r="AA22743"/>
    </row>
    <row r="22744" spans="16:27" x14ac:dyDescent="0.3">
      <c r="P22744"/>
      <c r="AA22744"/>
    </row>
    <row r="22745" spans="16:27" x14ac:dyDescent="0.3">
      <c r="P22745"/>
      <c r="AA22745"/>
    </row>
    <row r="22746" spans="16:27" x14ac:dyDescent="0.3">
      <c r="P22746"/>
      <c r="AA22746"/>
    </row>
    <row r="22747" spans="16:27" x14ac:dyDescent="0.3">
      <c r="P22747"/>
      <c r="AA22747"/>
    </row>
    <row r="22748" spans="16:27" x14ac:dyDescent="0.3">
      <c r="P22748"/>
      <c r="AA22748"/>
    </row>
    <row r="22749" spans="16:27" x14ac:dyDescent="0.3">
      <c r="P22749"/>
      <c r="AA22749"/>
    </row>
    <row r="22750" spans="16:27" x14ac:dyDescent="0.3">
      <c r="P22750"/>
      <c r="AA22750"/>
    </row>
    <row r="22751" spans="16:27" x14ac:dyDescent="0.3">
      <c r="P22751"/>
      <c r="AA22751"/>
    </row>
    <row r="22752" spans="16:27" x14ac:dyDescent="0.3">
      <c r="P22752"/>
      <c r="AA22752"/>
    </row>
    <row r="22753" spans="16:27" x14ac:dyDescent="0.3">
      <c r="P22753"/>
      <c r="AA22753"/>
    </row>
    <row r="22754" spans="16:27" x14ac:dyDescent="0.3">
      <c r="P22754"/>
      <c r="AA22754"/>
    </row>
    <row r="22755" spans="16:27" x14ac:dyDescent="0.3">
      <c r="P22755"/>
      <c r="AA22755"/>
    </row>
    <row r="22756" spans="16:27" x14ac:dyDescent="0.3">
      <c r="P22756"/>
      <c r="AA22756"/>
    </row>
    <row r="22757" spans="16:27" x14ac:dyDescent="0.3">
      <c r="P22757"/>
      <c r="AA22757"/>
    </row>
    <row r="22758" spans="16:27" x14ac:dyDescent="0.3">
      <c r="P22758"/>
      <c r="AA22758"/>
    </row>
    <row r="22759" spans="16:27" x14ac:dyDescent="0.3">
      <c r="P22759"/>
      <c r="AA22759"/>
    </row>
    <row r="22760" spans="16:27" x14ac:dyDescent="0.3">
      <c r="P22760"/>
      <c r="AA22760"/>
    </row>
    <row r="22761" spans="16:27" x14ac:dyDescent="0.3">
      <c r="P22761"/>
      <c r="AA22761"/>
    </row>
    <row r="22762" spans="16:27" x14ac:dyDescent="0.3">
      <c r="P22762"/>
      <c r="AA22762"/>
    </row>
    <row r="22763" spans="16:27" x14ac:dyDescent="0.3">
      <c r="P22763"/>
      <c r="AA22763"/>
    </row>
    <row r="22764" spans="16:27" x14ac:dyDescent="0.3">
      <c r="P22764"/>
      <c r="AA22764"/>
    </row>
    <row r="22765" spans="16:27" x14ac:dyDescent="0.3">
      <c r="P22765"/>
      <c r="AA22765"/>
    </row>
    <row r="22766" spans="16:27" x14ac:dyDescent="0.3">
      <c r="P22766"/>
      <c r="AA22766"/>
    </row>
    <row r="22767" spans="16:27" x14ac:dyDescent="0.3">
      <c r="P22767"/>
      <c r="AA22767"/>
    </row>
    <row r="22768" spans="16:27" x14ac:dyDescent="0.3">
      <c r="P22768"/>
      <c r="AA22768"/>
    </row>
    <row r="22769" spans="16:27" x14ac:dyDescent="0.3">
      <c r="P22769"/>
      <c r="AA22769"/>
    </row>
    <row r="22770" spans="16:27" x14ac:dyDescent="0.3">
      <c r="P22770"/>
      <c r="AA22770"/>
    </row>
    <row r="22771" spans="16:27" x14ac:dyDescent="0.3">
      <c r="P22771"/>
      <c r="AA22771"/>
    </row>
    <row r="22772" spans="16:27" x14ac:dyDescent="0.3">
      <c r="P22772"/>
      <c r="AA22772"/>
    </row>
    <row r="22773" spans="16:27" x14ac:dyDescent="0.3">
      <c r="P22773"/>
      <c r="AA22773"/>
    </row>
    <row r="22774" spans="16:27" x14ac:dyDescent="0.3">
      <c r="P22774"/>
      <c r="AA22774"/>
    </row>
    <row r="22775" spans="16:27" x14ac:dyDescent="0.3">
      <c r="P22775"/>
      <c r="AA22775"/>
    </row>
    <row r="22776" spans="16:27" x14ac:dyDescent="0.3">
      <c r="P22776"/>
      <c r="AA22776"/>
    </row>
    <row r="22777" spans="16:27" x14ac:dyDescent="0.3">
      <c r="P22777"/>
      <c r="AA22777"/>
    </row>
    <row r="22778" spans="16:27" x14ac:dyDescent="0.3">
      <c r="P22778"/>
      <c r="AA22778"/>
    </row>
    <row r="22779" spans="16:27" x14ac:dyDescent="0.3">
      <c r="P22779"/>
      <c r="AA22779"/>
    </row>
    <row r="22780" spans="16:27" x14ac:dyDescent="0.3">
      <c r="P22780"/>
      <c r="AA22780"/>
    </row>
    <row r="22781" spans="16:27" x14ac:dyDescent="0.3">
      <c r="P22781"/>
      <c r="AA22781"/>
    </row>
    <row r="22782" spans="16:27" x14ac:dyDescent="0.3">
      <c r="P22782"/>
      <c r="AA22782"/>
    </row>
    <row r="22783" spans="16:27" x14ac:dyDescent="0.3">
      <c r="P22783"/>
      <c r="AA22783"/>
    </row>
    <row r="22784" spans="16:27" x14ac:dyDescent="0.3">
      <c r="P22784"/>
      <c r="AA22784"/>
    </row>
    <row r="22785" spans="16:27" x14ac:dyDescent="0.3">
      <c r="P22785"/>
      <c r="AA22785"/>
    </row>
    <row r="22786" spans="16:27" x14ac:dyDescent="0.3">
      <c r="P22786"/>
      <c r="AA22786"/>
    </row>
    <row r="22787" spans="16:27" x14ac:dyDescent="0.3">
      <c r="P22787"/>
      <c r="AA22787"/>
    </row>
    <row r="22788" spans="16:27" x14ac:dyDescent="0.3">
      <c r="P22788"/>
      <c r="AA22788"/>
    </row>
    <row r="22789" spans="16:27" x14ac:dyDescent="0.3">
      <c r="P22789"/>
      <c r="AA22789"/>
    </row>
    <row r="22790" spans="16:27" x14ac:dyDescent="0.3">
      <c r="P22790"/>
      <c r="AA22790"/>
    </row>
    <row r="22791" spans="16:27" x14ac:dyDescent="0.3">
      <c r="P22791"/>
      <c r="AA22791"/>
    </row>
    <row r="22792" spans="16:27" x14ac:dyDescent="0.3">
      <c r="P22792"/>
      <c r="AA22792"/>
    </row>
    <row r="22793" spans="16:27" x14ac:dyDescent="0.3">
      <c r="P22793"/>
      <c r="AA22793"/>
    </row>
    <row r="22794" spans="16:27" x14ac:dyDescent="0.3">
      <c r="P22794"/>
      <c r="AA22794"/>
    </row>
    <row r="22795" spans="16:27" x14ac:dyDescent="0.3">
      <c r="P22795"/>
      <c r="AA22795"/>
    </row>
    <row r="22796" spans="16:27" x14ac:dyDescent="0.3">
      <c r="P22796"/>
      <c r="AA22796"/>
    </row>
    <row r="22797" spans="16:27" x14ac:dyDescent="0.3">
      <c r="P22797"/>
      <c r="AA22797"/>
    </row>
    <row r="22798" spans="16:27" x14ac:dyDescent="0.3">
      <c r="P22798"/>
      <c r="AA22798"/>
    </row>
    <row r="22799" spans="16:27" x14ac:dyDescent="0.3">
      <c r="P22799"/>
      <c r="AA22799"/>
    </row>
    <row r="22800" spans="16:27" x14ac:dyDescent="0.3">
      <c r="P22800"/>
      <c r="AA22800"/>
    </row>
    <row r="22801" spans="16:27" x14ac:dyDescent="0.3">
      <c r="P22801"/>
      <c r="AA22801"/>
    </row>
    <row r="22802" spans="16:27" x14ac:dyDescent="0.3">
      <c r="P22802"/>
      <c r="AA22802"/>
    </row>
    <row r="22803" spans="16:27" x14ac:dyDescent="0.3">
      <c r="P22803"/>
      <c r="AA22803"/>
    </row>
    <row r="22804" spans="16:27" x14ac:dyDescent="0.3">
      <c r="P22804"/>
      <c r="AA22804"/>
    </row>
    <row r="22805" spans="16:27" x14ac:dyDescent="0.3">
      <c r="P22805"/>
      <c r="AA22805"/>
    </row>
    <row r="22806" spans="16:27" x14ac:dyDescent="0.3">
      <c r="P22806"/>
      <c r="AA22806"/>
    </row>
    <row r="22807" spans="16:27" x14ac:dyDescent="0.3">
      <c r="P22807"/>
      <c r="AA22807"/>
    </row>
    <row r="22808" spans="16:27" x14ac:dyDescent="0.3">
      <c r="P22808"/>
      <c r="AA22808"/>
    </row>
    <row r="22809" spans="16:27" x14ac:dyDescent="0.3">
      <c r="P22809"/>
      <c r="AA22809"/>
    </row>
    <row r="22810" spans="16:27" x14ac:dyDescent="0.3">
      <c r="P22810"/>
      <c r="AA22810"/>
    </row>
    <row r="22811" spans="16:27" x14ac:dyDescent="0.3">
      <c r="P22811"/>
      <c r="AA22811"/>
    </row>
    <row r="22812" spans="16:27" x14ac:dyDescent="0.3">
      <c r="P22812"/>
      <c r="AA22812"/>
    </row>
    <row r="22813" spans="16:27" x14ac:dyDescent="0.3">
      <c r="P22813"/>
      <c r="AA22813"/>
    </row>
    <row r="22814" spans="16:27" x14ac:dyDescent="0.3">
      <c r="P22814"/>
      <c r="AA22814"/>
    </row>
    <row r="22815" spans="16:27" x14ac:dyDescent="0.3">
      <c r="P22815"/>
      <c r="AA22815"/>
    </row>
    <row r="22816" spans="16:27" x14ac:dyDescent="0.3">
      <c r="P22816"/>
      <c r="AA22816"/>
    </row>
    <row r="22817" spans="16:27" x14ac:dyDescent="0.3">
      <c r="P22817"/>
      <c r="AA22817"/>
    </row>
    <row r="22818" spans="16:27" x14ac:dyDescent="0.3">
      <c r="P22818"/>
      <c r="AA22818"/>
    </row>
    <row r="22819" spans="16:27" x14ac:dyDescent="0.3">
      <c r="P22819"/>
      <c r="AA22819"/>
    </row>
    <row r="22820" spans="16:27" x14ac:dyDescent="0.3">
      <c r="P22820"/>
      <c r="AA22820"/>
    </row>
    <row r="22821" spans="16:27" x14ac:dyDescent="0.3">
      <c r="P22821"/>
      <c r="AA22821"/>
    </row>
    <row r="22822" spans="16:27" x14ac:dyDescent="0.3">
      <c r="P22822"/>
      <c r="AA22822"/>
    </row>
    <row r="22823" spans="16:27" x14ac:dyDescent="0.3">
      <c r="P22823"/>
      <c r="AA22823"/>
    </row>
    <row r="22824" spans="16:27" x14ac:dyDescent="0.3">
      <c r="P22824"/>
      <c r="AA22824"/>
    </row>
    <row r="22825" spans="16:27" x14ac:dyDescent="0.3">
      <c r="P22825"/>
      <c r="AA22825"/>
    </row>
    <row r="22826" spans="16:27" x14ac:dyDescent="0.3">
      <c r="P22826"/>
      <c r="AA22826"/>
    </row>
    <row r="22827" spans="16:27" x14ac:dyDescent="0.3">
      <c r="P22827"/>
      <c r="AA22827"/>
    </row>
    <row r="22828" spans="16:27" x14ac:dyDescent="0.3">
      <c r="P22828"/>
      <c r="AA22828"/>
    </row>
    <row r="22829" spans="16:27" x14ac:dyDescent="0.3">
      <c r="P22829"/>
      <c r="AA22829"/>
    </row>
    <row r="22830" spans="16:27" x14ac:dyDescent="0.3">
      <c r="P22830"/>
      <c r="AA22830"/>
    </row>
    <row r="22831" spans="16:27" x14ac:dyDescent="0.3">
      <c r="P22831"/>
      <c r="AA22831"/>
    </row>
    <row r="22832" spans="16:27" x14ac:dyDescent="0.3">
      <c r="P22832"/>
      <c r="AA22832"/>
    </row>
    <row r="22833" spans="16:27" x14ac:dyDescent="0.3">
      <c r="P22833"/>
      <c r="AA22833"/>
    </row>
    <row r="22834" spans="16:27" x14ac:dyDescent="0.3">
      <c r="P22834"/>
      <c r="AA22834"/>
    </row>
    <row r="22835" spans="16:27" x14ac:dyDescent="0.3">
      <c r="P22835"/>
      <c r="AA22835"/>
    </row>
    <row r="22836" spans="16:27" x14ac:dyDescent="0.3">
      <c r="P22836"/>
      <c r="AA22836"/>
    </row>
    <row r="22837" spans="16:27" x14ac:dyDescent="0.3">
      <c r="P22837"/>
      <c r="AA22837"/>
    </row>
    <row r="22838" spans="16:27" x14ac:dyDescent="0.3">
      <c r="P22838"/>
      <c r="AA22838"/>
    </row>
    <row r="22839" spans="16:27" x14ac:dyDescent="0.3">
      <c r="P22839"/>
      <c r="AA22839"/>
    </row>
    <row r="22840" spans="16:27" x14ac:dyDescent="0.3">
      <c r="P22840"/>
      <c r="AA22840"/>
    </row>
    <row r="22841" spans="16:27" x14ac:dyDescent="0.3">
      <c r="P22841"/>
      <c r="AA22841"/>
    </row>
    <row r="22842" spans="16:27" x14ac:dyDescent="0.3">
      <c r="P22842"/>
      <c r="AA22842"/>
    </row>
    <row r="22843" spans="16:27" x14ac:dyDescent="0.3">
      <c r="P22843"/>
      <c r="AA22843"/>
    </row>
    <row r="22844" spans="16:27" x14ac:dyDescent="0.3">
      <c r="P22844"/>
      <c r="AA22844"/>
    </row>
    <row r="22845" spans="16:27" x14ac:dyDescent="0.3">
      <c r="P22845"/>
      <c r="AA22845"/>
    </row>
    <row r="22846" spans="16:27" x14ac:dyDescent="0.3">
      <c r="P22846"/>
      <c r="AA22846"/>
    </row>
    <row r="22847" spans="16:27" x14ac:dyDescent="0.3">
      <c r="P22847"/>
      <c r="AA22847"/>
    </row>
    <row r="22848" spans="16:27" x14ac:dyDescent="0.3">
      <c r="P22848"/>
      <c r="AA22848"/>
    </row>
    <row r="22849" spans="16:27" x14ac:dyDescent="0.3">
      <c r="P22849"/>
      <c r="AA22849"/>
    </row>
    <row r="22850" spans="16:27" x14ac:dyDescent="0.3">
      <c r="P22850"/>
      <c r="AA22850"/>
    </row>
    <row r="22851" spans="16:27" x14ac:dyDescent="0.3">
      <c r="P22851"/>
      <c r="AA22851"/>
    </row>
    <row r="22852" spans="16:27" x14ac:dyDescent="0.3">
      <c r="P22852"/>
      <c r="AA22852"/>
    </row>
    <row r="22853" spans="16:27" x14ac:dyDescent="0.3">
      <c r="P22853"/>
      <c r="AA22853"/>
    </row>
    <row r="22854" spans="16:27" x14ac:dyDescent="0.3">
      <c r="P22854"/>
      <c r="AA22854"/>
    </row>
    <row r="22855" spans="16:27" x14ac:dyDescent="0.3">
      <c r="P22855"/>
      <c r="AA22855"/>
    </row>
    <row r="22856" spans="16:27" x14ac:dyDescent="0.3">
      <c r="P22856"/>
      <c r="AA22856"/>
    </row>
    <row r="22857" spans="16:27" x14ac:dyDescent="0.3">
      <c r="P22857"/>
      <c r="AA22857"/>
    </row>
    <row r="22858" spans="16:27" x14ac:dyDescent="0.3">
      <c r="P22858"/>
      <c r="AA22858"/>
    </row>
    <row r="22859" spans="16:27" x14ac:dyDescent="0.3">
      <c r="P22859"/>
      <c r="AA22859"/>
    </row>
    <row r="22860" spans="16:27" x14ac:dyDescent="0.3">
      <c r="P22860"/>
      <c r="AA22860"/>
    </row>
    <row r="22861" spans="16:27" x14ac:dyDescent="0.3">
      <c r="P22861"/>
      <c r="AA22861"/>
    </row>
    <row r="22862" spans="16:27" x14ac:dyDescent="0.3">
      <c r="P22862"/>
      <c r="AA22862"/>
    </row>
    <row r="22863" spans="16:27" x14ac:dyDescent="0.3">
      <c r="P22863"/>
      <c r="AA22863"/>
    </row>
    <row r="22864" spans="16:27" x14ac:dyDescent="0.3">
      <c r="P22864"/>
      <c r="AA22864"/>
    </row>
    <row r="22865" spans="16:27" x14ac:dyDescent="0.3">
      <c r="P22865"/>
      <c r="AA22865"/>
    </row>
    <row r="22866" spans="16:27" x14ac:dyDescent="0.3">
      <c r="P22866"/>
      <c r="AA22866"/>
    </row>
    <row r="22867" spans="16:27" x14ac:dyDescent="0.3">
      <c r="P22867"/>
      <c r="AA22867"/>
    </row>
    <row r="22868" spans="16:27" x14ac:dyDescent="0.3">
      <c r="P22868"/>
      <c r="AA22868"/>
    </row>
    <row r="22869" spans="16:27" x14ac:dyDescent="0.3">
      <c r="P22869"/>
      <c r="AA22869"/>
    </row>
    <row r="22870" spans="16:27" x14ac:dyDescent="0.3">
      <c r="P22870"/>
      <c r="AA22870"/>
    </row>
    <row r="22871" spans="16:27" x14ac:dyDescent="0.3">
      <c r="P22871"/>
      <c r="AA22871"/>
    </row>
    <row r="22872" spans="16:27" x14ac:dyDescent="0.3">
      <c r="P22872"/>
      <c r="AA22872"/>
    </row>
    <row r="22873" spans="16:27" x14ac:dyDescent="0.3">
      <c r="P22873"/>
      <c r="AA22873"/>
    </row>
    <row r="22874" spans="16:27" x14ac:dyDescent="0.3">
      <c r="P22874"/>
      <c r="AA22874"/>
    </row>
    <row r="22875" spans="16:27" x14ac:dyDescent="0.3">
      <c r="P22875"/>
      <c r="AA22875"/>
    </row>
    <row r="22876" spans="16:27" x14ac:dyDescent="0.3">
      <c r="P22876"/>
      <c r="AA22876"/>
    </row>
    <row r="22877" spans="16:27" x14ac:dyDescent="0.3">
      <c r="P22877"/>
      <c r="AA22877"/>
    </row>
    <row r="22878" spans="16:27" x14ac:dyDescent="0.3">
      <c r="P22878"/>
      <c r="AA22878"/>
    </row>
    <row r="22879" spans="16:27" x14ac:dyDescent="0.3">
      <c r="P22879"/>
      <c r="AA22879"/>
    </row>
    <row r="22880" spans="16:27" x14ac:dyDescent="0.3">
      <c r="P22880"/>
      <c r="AA22880"/>
    </row>
    <row r="22881" spans="16:27" x14ac:dyDescent="0.3">
      <c r="P22881"/>
      <c r="AA22881"/>
    </row>
    <row r="22882" spans="16:27" x14ac:dyDescent="0.3">
      <c r="P22882"/>
      <c r="AA22882"/>
    </row>
    <row r="22883" spans="16:27" x14ac:dyDescent="0.3">
      <c r="P22883"/>
      <c r="AA22883"/>
    </row>
    <row r="22884" spans="16:27" x14ac:dyDescent="0.3">
      <c r="P22884"/>
      <c r="AA22884"/>
    </row>
    <row r="22885" spans="16:27" x14ac:dyDescent="0.3">
      <c r="P22885"/>
      <c r="AA22885"/>
    </row>
    <row r="22886" spans="16:27" x14ac:dyDescent="0.3">
      <c r="P22886"/>
      <c r="AA22886"/>
    </row>
    <row r="22887" spans="16:27" x14ac:dyDescent="0.3">
      <c r="P22887"/>
      <c r="AA22887"/>
    </row>
    <row r="22888" spans="16:27" x14ac:dyDescent="0.3">
      <c r="P22888"/>
      <c r="AA22888"/>
    </row>
    <row r="22889" spans="16:27" x14ac:dyDescent="0.3">
      <c r="P22889"/>
      <c r="AA22889"/>
    </row>
    <row r="22890" spans="16:27" x14ac:dyDescent="0.3">
      <c r="P22890"/>
      <c r="AA22890"/>
    </row>
    <row r="22891" spans="16:27" x14ac:dyDescent="0.3">
      <c r="P22891"/>
      <c r="AA22891"/>
    </row>
    <row r="22892" spans="16:27" x14ac:dyDescent="0.3">
      <c r="P22892"/>
      <c r="AA22892"/>
    </row>
    <row r="22893" spans="16:27" x14ac:dyDescent="0.3">
      <c r="P22893"/>
      <c r="AA22893"/>
    </row>
    <row r="22894" spans="16:27" x14ac:dyDescent="0.3">
      <c r="P22894"/>
      <c r="AA22894"/>
    </row>
    <row r="22895" spans="16:27" x14ac:dyDescent="0.3">
      <c r="P22895"/>
      <c r="AA22895"/>
    </row>
    <row r="22896" spans="16:27" x14ac:dyDescent="0.3">
      <c r="P22896"/>
      <c r="AA22896"/>
    </row>
    <row r="22897" spans="16:27" x14ac:dyDescent="0.3">
      <c r="P22897"/>
      <c r="AA22897"/>
    </row>
    <row r="22898" spans="16:27" x14ac:dyDescent="0.3">
      <c r="P22898"/>
      <c r="AA22898"/>
    </row>
    <row r="22899" spans="16:27" x14ac:dyDescent="0.3">
      <c r="P22899"/>
      <c r="AA22899"/>
    </row>
    <row r="22900" spans="16:27" x14ac:dyDescent="0.3">
      <c r="P22900"/>
      <c r="AA22900"/>
    </row>
    <row r="22901" spans="16:27" x14ac:dyDescent="0.3">
      <c r="P22901"/>
      <c r="AA22901"/>
    </row>
    <row r="22902" spans="16:27" x14ac:dyDescent="0.3">
      <c r="P22902"/>
      <c r="AA22902"/>
    </row>
    <row r="22903" spans="16:27" x14ac:dyDescent="0.3">
      <c r="P22903"/>
      <c r="AA22903"/>
    </row>
    <row r="22904" spans="16:27" x14ac:dyDescent="0.3">
      <c r="P22904"/>
      <c r="AA22904"/>
    </row>
    <row r="22905" spans="16:27" x14ac:dyDescent="0.3">
      <c r="P22905"/>
      <c r="AA22905"/>
    </row>
    <row r="22906" spans="16:27" x14ac:dyDescent="0.3">
      <c r="P22906"/>
      <c r="AA22906"/>
    </row>
    <row r="22907" spans="16:27" x14ac:dyDescent="0.3">
      <c r="P22907"/>
      <c r="AA22907"/>
    </row>
    <row r="22908" spans="16:27" x14ac:dyDescent="0.3">
      <c r="P22908"/>
      <c r="AA22908"/>
    </row>
    <row r="22909" spans="16:27" x14ac:dyDescent="0.3">
      <c r="P22909"/>
      <c r="AA22909"/>
    </row>
    <row r="22910" spans="16:27" x14ac:dyDescent="0.3">
      <c r="P22910"/>
      <c r="AA22910"/>
    </row>
    <row r="22911" spans="16:27" x14ac:dyDescent="0.3">
      <c r="P22911"/>
      <c r="AA22911"/>
    </row>
    <row r="22912" spans="16:27" x14ac:dyDescent="0.3">
      <c r="P22912"/>
      <c r="AA22912"/>
    </row>
    <row r="22913" spans="16:27" x14ac:dyDescent="0.3">
      <c r="P22913"/>
      <c r="AA22913"/>
    </row>
    <row r="22914" spans="16:27" x14ac:dyDescent="0.3">
      <c r="P22914"/>
      <c r="AA22914"/>
    </row>
    <row r="22915" spans="16:27" x14ac:dyDescent="0.3">
      <c r="P22915"/>
      <c r="AA22915"/>
    </row>
    <row r="22916" spans="16:27" x14ac:dyDescent="0.3">
      <c r="P22916"/>
      <c r="AA22916"/>
    </row>
    <row r="22917" spans="16:27" x14ac:dyDescent="0.3">
      <c r="P22917"/>
      <c r="AA22917"/>
    </row>
    <row r="22918" spans="16:27" x14ac:dyDescent="0.3">
      <c r="P22918"/>
      <c r="AA22918"/>
    </row>
    <row r="22919" spans="16:27" x14ac:dyDescent="0.3">
      <c r="P22919"/>
      <c r="AA22919"/>
    </row>
    <row r="22920" spans="16:27" x14ac:dyDescent="0.3">
      <c r="P22920"/>
      <c r="AA22920"/>
    </row>
    <row r="22921" spans="16:27" x14ac:dyDescent="0.3">
      <c r="P22921"/>
      <c r="AA22921"/>
    </row>
    <row r="22922" spans="16:27" x14ac:dyDescent="0.3">
      <c r="P22922"/>
      <c r="AA22922"/>
    </row>
    <row r="22923" spans="16:27" x14ac:dyDescent="0.3">
      <c r="P22923"/>
      <c r="AA22923"/>
    </row>
    <row r="22924" spans="16:27" x14ac:dyDescent="0.3">
      <c r="P22924"/>
      <c r="AA22924"/>
    </row>
    <row r="22925" spans="16:27" x14ac:dyDescent="0.3">
      <c r="P22925"/>
      <c r="AA22925"/>
    </row>
    <row r="22926" spans="16:27" x14ac:dyDescent="0.3">
      <c r="P22926"/>
      <c r="AA22926"/>
    </row>
    <row r="22927" spans="16:27" x14ac:dyDescent="0.3">
      <c r="P22927"/>
      <c r="AA22927"/>
    </row>
    <row r="22928" spans="16:27" x14ac:dyDescent="0.3">
      <c r="P22928"/>
      <c r="AA22928"/>
    </row>
    <row r="22929" spans="16:27" x14ac:dyDescent="0.3">
      <c r="P22929"/>
      <c r="AA22929"/>
    </row>
    <row r="22930" spans="16:27" x14ac:dyDescent="0.3">
      <c r="P22930"/>
      <c r="AA22930"/>
    </row>
    <row r="22931" spans="16:27" x14ac:dyDescent="0.3">
      <c r="P22931"/>
      <c r="AA22931"/>
    </row>
    <row r="22932" spans="16:27" x14ac:dyDescent="0.3">
      <c r="P22932"/>
      <c r="AA22932"/>
    </row>
    <row r="22933" spans="16:27" x14ac:dyDescent="0.3">
      <c r="P22933"/>
      <c r="AA22933"/>
    </row>
    <row r="22934" spans="16:27" x14ac:dyDescent="0.3">
      <c r="P22934"/>
      <c r="AA22934"/>
    </row>
    <row r="22935" spans="16:27" x14ac:dyDescent="0.3">
      <c r="P22935"/>
      <c r="AA22935"/>
    </row>
    <row r="22936" spans="16:27" x14ac:dyDescent="0.3">
      <c r="P22936"/>
      <c r="AA22936"/>
    </row>
    <row r="22937" spans="16:27" x14ac:dyDescent="0.3">
      <c r="P22937"/>
      <c r="AA22937"/>
    </row>
    <row r="22938" spans="16:27" x14ac:dyDescent="0.3">
      <c r="P22938"/>
      <c r="AA22938"/>
    </row>
    <row r="22939" spans="16:27" x14ac:dyDescent="0.3">
      <c r="P22939"/>
      <c r="AA22939"/>
    </row>
    <row r="22940" spans="16:27" x14ac:dyDescent="0.3">
      <c r="P22940"/>
      <c r="AA22940"/>
    </row>
    <row r="22941" spans="16:27" x14ac:dyDescent="0.3">
      <c r="P22941"/>
      <c r="AA22941"/>
    </row>
    <row r="22942" spans="16:27" x14ac:dyDescent="0.3">
      <c r="P22942"/>
      <c r="AA22942"/>
    </row>
    <row r="22943" spans="16:27" x14ac:dyDescent="0.3">
      <c r="P22943"/>
      <c r="AA22943"/>
    </row>
    <row r="22944" spans="16:27" x14ac:dyDescent="0.3">
      <c r="P22944"/>
      <c r="AA22944"/>
    </row>
    <row r="22945" spans="16:27" x14ac:dyDescent="0.3">
      <c r="P22945"/>
      <c r="AA22945"/>
    </row>
    <row r="22946" spans="16:27" x14ac:dyDescent="0.3">
      <c r="P22946"/>
      <c r="AA22946"/>
    </row>
    <row r="22947" spans="16:27" x14ac:dyDescent="0.3">
      <c r="P22947"/>
      <c r="AA22947"/>
    </row>
    <row r="22948" spans="16:27" x14ac:dyDescent="0.3">
      <c r="P22948"/>
      <c r="AA22948"/>
    </row>
    <row r="22949" spans="16:27" x14ac:dyDescent="0.3">
      <c r="P22949"/>
      <c r="AA22949"/>
    </row>
    <row r="22950" spans="16:27" x14ac:dyDescent="0.3">
      <c r="P22950"/>
      <c r="AA22950"/>
    </row>
    <row r="22951" spans="16:27" x14ac:dyDescent="0.3">
      <c r="P22951"/>
      <c r="AA22951"/>
    </row>
    <row r="22952" spans="16:27" x14ac:dyDescent="0.3">
      <c r="P22952"/>
      <c r="AA22952"/>
    </row>
    <row r="22953" spans="16:27" x14ac:dyDescent="0.3">
      <c r="P22953"/>
      <c r="AA22953"/>
    </row>
    <row r="22954" spans="16:27" x14ac:dyDescent="0.3">
      <c r="P22954"/>
      <c r="AA22954"/>
    </row>
    <row r="22955" spans="16:27" x14ac:dyDescent="0.3">
      <c r="P22955"/>
      <c r="AA22955"/>
    </row>
    <row r="22956" spans="16:27" x14ac:dyDescent="0.3">
      <c r="P22956"/>
      <c r="AA22956"/>
    </row>
    <row r="22957" spans="16:27" x14ac:dyDescent="0.3">
      <c r="P22957"/>
      <c r="AA22957"/>
    </row>
    <row r="22958" spans="16:27" x14ac:dyDescent="0.3">
      <c r="P22958"/>
      <c r="AA22958"/>
    </row>
    <row r="22959" spans="16:27" x14ac:dyDescent="0.3">
      <c r="P22959"/>
      <c r="AA22959"/>
    </row>
    <row r="22960" spans="16:27" x14ac:dyDescent="0.3">
      <c r="P22960"/>
      <c r="AA22960"/>
    </row>
    <row r="22961" spans="16:27" x14ac:dyDescent="0.3">
      <c r="P22961"/>
      <c r="AA22961"/>
    </row>
    <row r="22962" spans="16:27" x14ac:dyDescent="0.3">
      <c r="P22962"/>
      <c r="AA22962"/>
    </row>
    <row r="22963" spans="16:27" x14ac:dyDescent="0.3">
      <c r="P22963"/>
      <c r="AA22963"/>
    </row>
    <row r="22964" spans="16:27" x14ac:dyDescent="0.3">
      <c r="P22964"/>
      <c r="AA22964"/>
    </row>
    <row r="22965" spans="16:27" x14ac:dyDescent="0.3">
      <c r="P22965"/>
      <c r="AA22965"/>
    </row>
    <row r="22966" spans="16:27" x14ac:dyDescent="0.3">
      <c r="P22966"/>
      <c r="AA22966"/>
    </row>
    <row r="22967" spans="16:27" x14ac:dyDescent="0.3">
      <c r="P22967"/>
      <c r="AA22967"/>
    </row>
    <row r="22968" spans="16:27" x14ac:dyDescent="0.3">
      <c r="P22968"/>
      <c r="AA22968"/>
    </row>
    <row r="22969" spans="16:27" x14ac:dyDescent="0.3">
      <c r="P22969"/>
      <c r="AA22969"/>
    </row>
    <row r="22970" spans="16:27" x14ac:dyDescent="0.3">
      <c r="P22970"/>
      <c r="AA22970"/>
    </row>
    <row r="22971" spans="16:27" x14ac:dyDescent="0.3">
      <c r="P22971"/>
      <c r="AA22971"/>
    </row>
    <row r="22972" spans="16:27" x14ac:dyDescent="0.3">
      <c r="P22972"/>
      <c r="AA22972"/>
    </row>
    <row r="22973" spans="16:27" x14ac:dyDescent="0.3">
      <c r="P22973"/>
      <c r="AA22973"/>
    </row>
    <row r="22974" spans="16:27" x14ac:dyDescent="0.3">
      <c r="P22974"/>
      <c r="AA22974"/>
    </row>
    <row r="22975" spans="16:27" x14ac:dyDescent="0.3">
      <c r="P22975"/>
      <c r="AA22975"/>
    </row>
    <row r="22976" spans="16:27" x14ac:dyDescent="0.3">
      <c r="P22976"/>
      <c r="AA22976"/>
    </row>
    <row r="22977" spans="16:27" x14ac:dyDescent="0.3">
      <c r="P22977"/>
      <c r="AA22977"/>
    </row>
    <row r="22978" spans="16:27" x14ac:dyDescent="0.3">
      <c r="P22978"/>
      <c r="AA22978"/>
    </row>
    <row r="22979" spans="16:27" x14ac:dyDescent="0.3">
      <c r="P22979"/>
      <c r="AA22979"/>
    </row>
    <row r="22980" spans="16:27" x14ac:dyDescent="0.3">
      <c r="P22980"/>
      <c r="AA22980"/>
    </row>
    <row r="22981" spans="16:27" x14ac:dyDescent="0.3">
      <c r="P22981"/>
      <c r="AA22981"/>
    </row>
    <row r="22982" spans="16:27" x14ac:dyDescent="0.3">
      <c r="P22982"/>
      <c r="AA22982"/>
    </row>
    <row r="22983" spans="16:27" x14ac:dyDescent="0.3">
      <c r="P22983"/>
      <c r="AA22983"/>
    </row>
    <row r="22984" spans="16:27" x14ac:dyDescent="0.3">
      <c r="P22984"/>
      <c r="AA22984"/>
    </row>
    <row r="22985" spans="16:27" x14ac:dyDescent="0.3">
      <c r="P22985"/>
      <c r="AA22985"/>
    </row>
    <row r="22986" spans="16:27" x14ac:dyDescent="0.3">
      <c r="P22986"/>
      <c r="AA22986"/>
    </row>
    <row r="22987" spans="16:27" x14ac:dyDescent="0.3">
      <c r="P22987"/>
      <c r="AA22987"/>
    </row>
    <row r="22988" spans="16:27" x14ac:dyDescent="0.3">
      <c r="P22988"/>
      <c r="AA22988"/>
    </row>
    <row r="22989" spans="16:27" x14ac:dyDescent="0.3">
      <c r="P22989"/>
      <c r="AA22989"/>
    </row>
    <row r="22990" spans="16:27" x14ac:dyDescent="0.3">
      <c r="P22990"/>
      <c r="AA22990"/>
    </row>
    <row r="22991" spans="16:27" x14ac:dyDescent="0.3">
      <c r="P22991"/>
      <c r="AA22991"/>
    </row>
    <row r="22992" spans="16:27" x14ac:dyDescent="0.3">
      <c r="P22992"/>
      <c r="AA22992"/>
    </row>
    <row r="22993" spans="16:27" x14ac:dyDescent="0.3">
      <c r="P22993"/>
      <c r="AA22993"/>
    </row>
    <row r="22994" spans="16:27" x14ac:dyDescent="0.3">
      <c r="P22994"/>
      <c r="AA22994"/>
    </row>
    <row r="22995" spans="16:27" x14ac:dyDescent="0.3">
      <c r="P22995"/>
      <c r="AA22995"/>
    </row>
    <row r="22996" spans="16:27" x14ac:dyDescent="0.3">
      <c r="P22996"/>
      <c r="AA22996"/>
    </row>
    <row r="22997" spans="16:27" x14ac:dyDescent="0.3">
      <c r="P22997"/>
      <c r="AA22997"/>
    </row>
    <row r="22998" spans="16:27" x14ac:dyDescent="0.3">
      <c r="P22998"/>
      <c r="AA22998"/>
    </row>
    <row r="22999" spans="16:27" x14ac:dyDescent="0.3">
      <c r="P22999"/>
      <c r="AA22999"/>
    </row>
    <row r="23000" spans="16:27" x14ac:dyDescent="0.3">
      <c r="P23000"/>
      <c r="AA23000"/>
    </row>
    <row r="23001" spans="16:27" x14ac:dyDescent="0.3">
      <c r="P23001"/>
      <c r="AA23001"/>
    </row>
    <row r="23002" spans="16:27" x14ac:dyDescent="0.3">
      <c r="P23002"/>
      <c r="AA23002"/>
    </row>
    <row r="23003" spans="16:27" x14ac:dyDescent="0.3">
      <c r="P23003"/>
      <c r="AA23003"/>
    </row>
    <row r="23004" spans="16:27" x14ac:dyDescent="0.3">
      <c r="P23004"/>
      <c r="AA23004"/>
    </row>
    <row r="23005" spans="16:27" x14ac:dyDescent="0.3">
      <c r="P23005"/>
      <c r="AA23005"/>
    </row>
    <row r="23006" spans="16:27" x14ac:dyDescent="0.3">
      <c r="P23006"/>
      <c r="AA23006"/>
    </row>
    <row r="23007" spans="16:27" x14ac:dyDescent="0.3">
      <c r="P23007"/>
      <c r="AA23007"/>
    </row>
    <row r="23008" spans="16:27" x14ac:dyDescent="0.3">
      <c r="P23008"/>
      <c r="AA23008"/>
    </row>
    <row r="23009" spans="16:27" x14ac:dyDescent="0.3">
      <c r="P23009"/>
      <c r="AA23009"/>
    </row>
    <row r="23010" spans="16:27" x14ac:dyDescent="0.3">
      <c r="P23010"/>
      <c r="AA23010"/>
    </row>
    <row r="23011" spans="16:27" x14ac:dyDescent="0.3">
      <c r="P23011"/>
      <c r="AA23011"/>
    </row>
    <row r="23012" spans="16:27" x14ac:dyDescent="0.3">
      <c r="P23012"/>
      <c r="AA23012"/>
    </row>
    <row r="23013" spans="16:27" x14ac:dyDescent="0.3">
      <c r="P23013"/>
      <c r="AA23013"/>
    </row>
    <row r="23014" spans="16:27" x14ac:dyDescent="0.3">
      <c r="P23014"/>
      <c r="AA23014"/>
    </row>
    <row r="23015" spans="16:27" x14ac:dyDescent="0.3">
      <c r="P23015"/>
      <c r="AA23015"/>
    </row>
    <row r="23016" spans="16:27" x14ac:dyDescent="0.3">
      <c r="P23016"/>
      <c r="AA23016"/>
    </row>
    <row r="23017" spans="16:27" x14ac:dyDescent="0.3">
      <c r="P23017"/>
      <c r="AA23017"/>
    </row>
    <row r="23018" spans="16:27" x14ac:dyDescent="0.3">
      <c r="P23018"/>
      <c r="AA23018"/>
    </row>
    <row r="23019" spans="16:27" x14ac:dyDescent="0.3">
      <c r="P23019"/>
      <c r="AA23019"/>
    </row>
    <row r="23020" spans="16:27" x14ac:dyDescent="0.3">
      <c r="P23020"/>
      <c r="AA23020"/>
    </row>
    <row r="23021" spans="16:27" x14ac:dyDescent="0.3">
      <c r="P23021"/>
      <c r="AA23021"/>
    </row>
    <row r="23022" spans="16:27" x14ac:dyDescent="0.3">
      <c r="P23022"/>
      <c r="AA23022"/>
    </row>
    <row r="23023" spans="16:27" x14ac:dyDescent="0.3">
      <c r="P23023"/>
      <c r="AA23023"/>
    </row>
    <row r="23024" spans="16:27" x14ac:dyDescent="0.3">
      <c r="P23024"/>
      <c r="AA23024"/>
    </row>
    <row r="23025" spans="16:27" x14ac:dyDescent="0.3">
      <c r="P23025"/>
      <c r="AA23025"/>
    </row>
    <row r="23026" spans="16:27" x14ac:dyDescent="0.3">
      <c r="P23026"/>
      <c r="AA23026"/>
    </row>
    <row r="23027" spans="16:27" x14ac:dyDescent="0.3">
      <c r="P23027"/>
      <c r="AA23027"/>
    </row>
    <row r="23028" spans="16:27" x14ac:dyDescent="0.3">
      <c r="P23028"/>
      <c r="AA23028"/>
    </row>
    <row r="23029" spans="16:27" x14ac:dyDescent="0.3">
      <c r="P23029"/>
      <c r="AA23029"/>
    </row>
    <row r="23030" spans="16:27" x14ac:dyDescent="0.3">
      <c r="P23030"/>
      <c r="AA23030"/>
    </row>
    <row r="23031" spans="16:27" x14ac:dyDescent="0.3">
      <c r="P23031"/>
      <c r="AA23031"/>
    </row>
    <row r="23032" spans="16:27" x14ac:dyDescent="0.3">
      <c r="P23032"/>
      <c r="AA23032"/>
    </row>
    <row r="23033" spans="16:27" x14ac:dyDescent="0.3">
      <c r="P23033"/>
      <c r="AA23033"/>
    </row>
    <row r="23034" spans="16:27" x14ac:dyDescent="0.3">
      <c r="P23034"/>
      <c r="AA23034"/>
    </row>
    <row r="23035" spans="16:27" x14ac:dyDescent="0.3">
      <c r="P23035"/>
      <c r="AA23035"/>
    </row>
    <row r="23036" spans="16:27" x14ac:dyDescent="0.3">
      <c r="P23036"/>
      <c r="AA23036"/>
    </row>
    <row r="23037" spans="16:27" x14ac:dyDescent="0.3">
      <c r="P23037"/>
      <c r="AA23037"/>
    </row>
    <row r="23038" spans="16:27" x14ac:dyDescent="0.3">
      <c r="P23038"/>
      <c r="AA23038"/>
    </row>
    <row r="23039" spans="16:27" x14ac:dyDescent="0.3">
      <c r="P23039"/>
      <c r="AA23039"/>
    </row>
    <row r="23040" spans="16:27" x14ac:dyDescent="0.3">
      <c r="P23040"/>
      <c r="AA23040"/>
    </row>
    <row r="23041" spans="16:27" x14ac:dyDescent="0.3">
      <c r="P23041"/>
      <c r="AA23041"/>
    </row>
    <row r="23042" spans="16:27" x14ac:dyDescent="0.3">
      <c r="P23042"/>
      <c r="AA23042"/>
    </row>
    <row r="23043" spans="16:27" x14ac:dyDescent="0.3">
      <c r="P23043"/>
      <c r="AA23043"/>
    </row>
    <row r="23044" spans="16:27" x14ac:dyDescent="0.3">
      <c r="P23044"/>
      <c r="AA23044"/>
    </row>
    <row r="23045" spans="16:27" x14ac:dyDescent="0.3">
      <c r="P23045"/>
      <c r="AA23045"/>
    </row>
    <row r="23046" spans="16:27" x14ac:dyDescent="0.3">
      <c r="P23046"/>
      <c r="AA23046"/>
    </row>
    <row r="23047" spans="16:27" x14ac:dyDescent="0.3">
      <c r="P23047"/>
      <c r="AA23047"/>
    </row>
    <row r="23048" spans="16:27" x14ac:dyDescent="0.3">
      <c r="P23048"/>
      <c r="AA23048"/>
    </row>
    <row r="23049" spans="16:27" x14ac:dyDescent="0.3">
      <c r="P23049"/>
      <c r="AA23049"/>
    </row>
    <row r="23050" spans="16:27" x14ac:dyDescent="0.3">
      <c r="P23050"/>
      <c r="AA23050"/>
    </row>
    <row r="23051" spans="16:27" x14ac:dyDescent="0.3">
      <c r="P23051"/>
      <c r="AA23051"/>
    </row>
    <row r="23052" spans="16:27" x14ac:dyDescent="0.3">
      <c r="P23052"/>
      <c r="AA23052"/>
    </row>
    <row r="23053" spans="16:27" x14ac:dyDescent="0.3">
      <c r="P23053"/>
      <c r="AA23053"/>
    </row>
    <row r="23054" spans="16:27" x14ac:dyDescent="0.3">
      <c r="P23054"/>
      <c r="AA23054"/>
    </row>
    <row r="23055" spans="16:27" x14ac:dyDescent="0.3">
      <c r="P23055"/>
      <c r="AA23055"/>
    </row>
    <row r="23056" spans="16:27" x14ac:dyDescent="0.3">
      <c r="P23056"/>
      <c r="AA23056"/>
    </row>
    <row r="23057" spans="16:27" x14ac:dyDescent="0.3">
      <c r="P23057"/>
      <c r="AA23057"/>
    </row>
    <row r="23058" spans="16:27" x14ac:dyDescent="0.3">
      <c r="P23058"/>
      <c r="AA23058"/>
    </row>
    <row r="23059" spans="16:27" x14ac:dyDescent="0.3">
      <c r="P23059"/>
      <c r="AA23059"/>
    </row>
    <row r="23060" spans="16:27" x14ac:dyDescent="0.3">
      <c r="P23060"/>
      <c r="AA23060"/>
    </row>
    <row r="23061" spans="16:27" x14ac:dyDescent="0.3">
      <c r="P23061"/>
      <c r="AA23061"/>
    </row>
    <row r="23062" spans="16:27" x14ac:dyDescent="0.3">
      <c r="P23062"/>
      <c r="AA23062"/>
    </row>
    <row r="23063" spans="16:27" x14ac:dyDescent="0.3">
      <c r="P23063"/>
      <c r="AA23063"/>
    </row>
    <row r="23064" spans="16:27" x14ac:dyDescent="0.3">
      <c r="P23064"/>
      <c r="AA23064"/>
    </row>
    <row r="23065" spans="16:27" x14ac:dyDescent="0.3">
      <c r="P23065"/>
      <c r="AA23065"/>
    </row>
    <row r="23066" spans="16:27" x14ac:dyDescent="0.3">
      <c r="P23066"/>
      <c r="AA23066"/>
    </row>
    <row r="23067" spans="16:27" x14ac:dyDescent="0.3">
      <c r="P23067"/>
      <c r="AA23067"/>
    </row>
    <row r="23068" spans="16:27" x14ac:dyDescent="0.3">
      <c r="P23068"/>
      <c r="AA23068"/>
    </row>
    <row r="23069" spans="16:27" x14ac:dyDescent="0.3">
      <c r="P23069"/>
      <c r="AA23069"/>
    </row>
    <row r="23070" spans="16:27" x14ac:dyDescent="0.3">
      <c r="P23070"/>
      <c r="AA23070"/>
    </row>
    <row r="23071" spans="16:27" x14ac:dyDescent="0.3">
      <c r="P23071"/>
      <c r="AA23071"/>
    </row>
    <row r="23072" spans="16:27" x14ac:dyDescent="0.3">
      <c r="P23072"/>
      <c r="AA23072"/>
    </row>
    <row r="23073" spans="16:27" x14ac:dyDescent="0.3">
      <c r="P23073"/>
      <c r="AA23073"/>
    </row>
    <row r="23074" spans="16:27" x14ac:dyDescent="0.3">
      <c r="P23074"/>
      <c r="AA23074"/>
    </row>
    <row r="23075" spans="16:27" x14ac:dyDescent="0.3">
      <c r="P23075"/>
      <c r="AA23075"/>
    </row>
    <row r="23076" spans="16:27" x14ac:dyDescent="0.3">
      <c r="P23076"/>
      <c r="AA23076"/>
    </row>
    <row r="23077" spans="16:27" x14ac:dyDescent="0.3">
      <c r="P23077"/>
      <c r="AA23077"/>
    </row>
    <row r="23078" spans="16:27" x14ac:dyDescent="0.3">
      <c r="P23078"/>
      <c r="AA23078"/>
    </row>
    <row r="23079" spans="16:27" x14ac:dyDescent="0.3">
      <c r="P23079"/>
      <c r="AA23079"/>
    </row>
    <row r="23080" spans="16:27" x14ac:dyDescent="0.3">
      <c r="P23080"/>
      <c r="AA23080"/>
    </row>
    <row r="23081" spans="16:27" x14ac:dyDescent="0.3">
      <c r="P23081"/>
      <c r="AA23081"/>
    </row>
    <row r="23082" spans="16:27" x14ac:dyDescent="0.3">
      <c r="P23082"/>
      <c r="AA23082"/>
    </row>
    <row r="23083" spans="16:27" x14ac:dyDescent="0.3">
      <c r="P23083"/>
      <c r="AA23083"/>
    </row>
    <row r="23084" spans="16:27" x14ac:dyDescent="0.3">
      <c r="P23084"/>
      <c r="AA23084"/>
    </row>
    <row r="23085" spans="16:27" x14ac:dyDescent="0.3">
      <c r="P23085"/>
      <c r="AA23085"/>
    </row>
    <row r="23086" spans="16:27" x14ac:dyDescent="0.3">
      <c r="P23086"/>
      <c r="AA23086"/>
    </row>
    <row r="23087" spans="16:27" x14ac:dyDescent="0.3">
      <c r="P23087"/>
      <c r="AA23087"/>
    </row>
    <row r="23088" spans="16:27" x14ac:dyDescent="0.3">
      <c r="P23088"/>
      <c r="AA23088"/>
    </row>
    <row r="23089" spans="16:27" x14ac:dyDescent="0.3">
      <c r="P23089"/>
      <c r="AA23089"/>
    </row>
    <row r="23090" spans="16:27" x14ac:dyDescent="0.3">
      <c r="P23090"/>
      <c r="AA23090"/>
    </row>
    <row r="23091" spans="16:27" x14ac:dyDescent="0.3">
      <c r="P23091"/>
      <c r="AA23091"/>
    </row>
    <row r="23092" spans="16:27" x14ac:dyDescent="0.3">
      <c r="P23092"/>
      <c r="AA23092"/>
    </row>
    <row r="23093" spans="16:27" x14ac:dyDescent="0.3">
      <c r="P23093"/>
      <c r="AA23093"/>
    </row>
    <row r="23094" spans="16:27" x14ac:dyDescent="0.3">
      <c r="P23094"/>
      <c r="AA23094"/>
    </row>
    <row r="23095" spans="16:27" x14ac:dyDescent="0.3">
      <c r="P23095"/>
      <c r="AA23095"/>
    </row>
    <row r="23096" spans="16:27" x14ac:dyDescent="0.3">
      <c r="P23096"/>
      <c r="AA23096"/>
    </row>
    <row r="23097" spans="16:27" x14ac:dyDescent="0.3">
      <c r="P23097"/>
      <c r="AA23097"/>
    </row>
    <row r="23098" spans="16:27" x14ac:dyDescent="0.3">
      <c r="P23098"/>
      <c r="AA23098"/>
    </row>
    <row r="23099" spans="16:27" x14ac:dyDescent="0.3">
      <c r="P23099"/>
      <c r="AA23099"/>
    </row>
    <row r="23100" spans="16:27" x14ac:dyDescent="0.3">
      <c r="P23100"/>
      <c r="AA23100"/>
    </row>
    <row r="23101" spans="16:27" x14ac:dyDescent="0.3">
      <c r="P23101"/>
      <c r="AA23101"/>
    </row>
    <row r="23102" spans="16:27" x14ac:dyDescent="0.3">
      <c r="P23102"/>
      <c r="AA23102"/>
    </row>
    <row r="23103" spans="16:27" x14ac:dyDescent="0.3">
      <c r="P23103"/>
      <c r="AA23103"/>
    </row>
    <row r="23104" spans="16:27" x14ac:dyDescent="0.3">
      <c r="P23104"/>
      <c r="AA23104"/>
    </row>
    <row r="23105" spans="16:27" x14ac:dyDescent="0.3">
      <c r="P23105"/>
      <c r="AA23105"/>
    </row>
    <row r="23106" spans="16:27" x14ac:dyDescent="0.3">
      <c r="P23106"/>
      <c r="AA23106"/>
    </row>
    <row r="23107" spans="16:27" x14ac:dyDescent="0.3">
      <c r="P23107"/>
      <c r="AA23107"/>
    </row>
    <row r="23108" spans="16:27" x14ac:dyDescent="0.3">
      <c r="P23108"/>
      <c r="AA23108"/>
    </row>
    <row r="23109" spans="16:27" x14ac:dyDescent="0.3">
      <c r="P23109"/>
      <c r="AA23109"/>
    </row>
    <row r="23110" spans="16:27" x14ac:dyDescent="0.3">
      <c r="P23110"/>
      <c r="AA23110"/>
    </row>
    <row r="23111" spans="16:27" x14ac:dyDescent="0.3">
      <c r="P23111"/>
      <c r="AA23111"/>
    </row>
    <row r="23112" spans="16:27" x14ac:dyDescent="0.3">
      <c r="P23112"/>
      <c r="AA23112"/>
    </row>
    <row r="23113" spans="16:27" x14ac:dyDescent="0.3">
      <c r="P23113"/>
      <c r="AA23113"/>
    </row>
    <row r="23114" spans="16:27" x14ac:dyDescent="0.3">
      <c r="P23114"/>
      <c r="AA23114"/>
    </row>
    <row r="23115" spans="16:27" x14ac:dyDescent="0.3">
      <c r="P23115"/>
      <c r="AA23115"/>
    </row>
    <row r="23116" spans="16:27" x14ac:dyDescent="0.3">
      <c r="P23116"/>
      <c r="AA23116"/>
    </row>
    <row r="23117" spans="16:27" x14ac:dyDescent="0.3">
      <c r="P23117"/>
      <c r="AA23117"/>
    </row>
    <row r="23118" spans="16:27" x14ac:dyDescent="0.3">
      <c r="P23118"/>
      <c r="AA23118"/>
    </row>
    <row r="23119" spans="16:27" x14ac:dyDescent="0.3">
      <c r="P23119"/>
      <c r="AA23119"/>
    </row>
    <row r="23120" spans="16:27" x14ac:dyDescent="0.3">
      <c r="P23120"/>
      <c r="AA23120"/>
    </row>
    <row r="23121" spans="16:27" x14ac:dyDescent="0.3">
      <c r="P23121"/>
      <c r="AA23121"/>
    </row>
    <row r="23122" spans="16:27" x14ac:dyDescent="0.3">
      <c r="P23122"/>
      <c r="AA23122"/>
    </row>
    <row r="23123" spans="16:27" x14ac:dyDescent="0.3">
      <c r="P23123"/>
      <c r="AA23123"/>
    </row>
    <row r="23124" spans="16:27" x14ac:dyDescent="0.3">
      <c r="P23124"/>
      <c r="AA23124"/>
    </row>
    <row r="23125" spans="16:27" x14ac:dyDescent="0.3">
      <c r="P23125"/>
      <c r="AA23125"/>
    </row>
    <row r="23126" spans="16:27" x14ac:dyDescent="0.3">
      <c r="P23126"/>
      <c r="AA23126"/>
    </row>
    <row r="23127" spans="16:27" x14ac:dyDescent="0.3">
      <c r="P23127"/>
      <c r="AA23127"/>
    </row>
    <row r="23128" spans="16:27" x14ac:dyDescent="0.3">
      <c r="P23128"/>
      <c r="AA23128"/>
    </row>
    <row r="23129" spans="16:27" x14ac:dyDescent="0.3">
      <c r="P23129"/>
      <c r="AA23129"/>
    </row>
    <row r="23130" spans="16:27" x14ac:dyDescent="0.3">
      <c r="P23130"/>
      <c r="AA23130"/>
    </row>
    <row r="23131" spans="16:27" x14ac:dyDescent="0.3">
      <c r="P23131"/>
      <c r="AA23131"/>
    </row>
    <row r="23132" spans="16:27" x14ac:dyDescent="0.3">
      <c r="P23132"/>
      <c r="AA23132"/>
    </row>
    <row r="23133" spans="16:27" x14ac:dyDescent="0.3">
      <c r="P23133"/>
      <c r="AA23133"/>
    </row>
    <row r="23134" spans="16:27" x14ac:dyDescent="0.3">
      <c r="P23134"/>
      <c r="AA23134"/>
    </row>
    <row r="23135" spans="16:27" x14ac:dyDescent="0.3">
      <c r="P23135"/>
      <c r="AA23135"/>
    </row>
    <row r="23136" spans="16:27" x14ac:dyDescent="0.3">
      <c r="P23136"/>
      <c r="AA23136"/>
    </row>
    <row r="23137" spans="16:27" x14ac:dyDescent="0.3">
      <c r="P23137"/>
      <c r="AA23137"/>
    </row>
    <row r="23138" spans="16:27" x14ac:dyDescent="0.3">
      <c r="P23138"/>
      <c r="AA23138"/>
    </row>
    <row r="23139" spans="16:27" x14ac:dyDescent="0.3">
      <c r="P23139"/>
      <c r="AA23139"/>
    </row>
    <row r="23140" spans="16:27" x14ac:dyDescent="0.3">
      <c r="P23140"/>
      <c r="AA23140"/>
    </row>
    <row r="23141" spans="16:27" x14ac:dyDescent="0.3">
      <c r="P23141"/>
      <c r="AA23141"/>
    </row>
    <row r="23142" spans="16:27" x14ac:dyDescent="0.3">
      <c r="P23142"/>
      <c r="AA23142"/>
    </row>
    <row r="23143" spans="16:27" x14ac:dyDescent="0.3">
      <c r="P23143"/>
      <c r="AA23143"/>
    </row>
    <row r="23144" spans="16:27" x14ac:dyDescent="0.3">
      <c r="P23144"/>
      <c r="AA23144"/>
    </row>
    <row r="23145" spans="16:27" x14ac:dyDescent="0.3">
      <c r="P23145"/>
      <c r="AA23145"/>
    </row>
    <row r="23146" spans="16:27" x14ac:dyDescent="0.3">
      <c r="P23146"/>
      <c r="AA23146"/>
    </row>
    <row r="23147" spans="16:27" x14ac:dyDescent="0.3">
      <c r="P23147"/>
      <c r="AA23147"/>
    </row>
    <row r="23148" spans="16:27" x14ac:dyDescent="0.3">
      <c r="P23148"/>
      <c r="AA23148"/>
    </row>
    <row r="23149" spans="16:27" x14ac:dyDescent="0.3">
      <c r="P23149"/>
      <c r="AA23149"/>
    </row>
    <row r="23150" spans="16:27" x14ac:dyDescent="0.3">
      <c r="P23150"/>
      <c r="AA23150"/>
    </row>
    <row r="23151" spans="16:27" x14ac:dyDescent="0.3">
      <c r="P23151"/>
      <c r="AA23151"/>
    </row>
    <row r="23152" spans="16:27" x14ac:dyDescent="0.3">
      <c r="P23152"/>
      <c r="AA23152"/>
    </row>
    <row r="23153" spans="16:27" x14ac:dyDescent="0.3">
      <c r="P23153"/>
      <c r="AA23153"/>
    </row>
    <row r="23154" spans="16:27" x14ac:dyDescent="0.3">
      <c r="P23154"/>
      <c r="AA23154"/>
    </row>
    <row r="23155" spans="16:27" x14ac:dyDescent="0.3">
      <c r="P23155"/>
      <c r="AA23155"/>
    </row>
    <row r="23156" spans="16:27" x14ac:dyDescent="0.3">
      <c r="P23156"/>
      <c r="AA23156"/>
    </row>
    <row r="23157" spans="16:27" x14ac:dyDescent="0.3">
      <c r="P23157"/>
      <c r="AA23157"/>
    </row>
    <row r="23158" spans="16:27" x14ac:dyDescent="0.3">
      <c r="P23158"/>
      <c r="AA23158"/>
    </row>
    <row r="23159" spans="16:27" x14ac:dyDescent="0.3">
      <c r="P23159"/>
      <c r="AA23159"/>
    </row>
    <row r="23160" spans="16:27" x14ac:dyDescent="0.3">
      <c r="P23160"/>
      <c r="AA23160"/>
    </row>
    <row r="23161" spans="16:27" x14ac:dyDescent="0.3">
      <c r="P23161"/>
      <c r="AA23161"/>
    </row>
    <row r="23162" spans="16:27" x14ac:dyDescent="0.3">
      <c r="P23162"/>
      <c r="AA23162"/>
    </row>
    <row r="23163" spans="16:27" x14ac:dyDescent="0.3">
      <c r="P23163"/>
      <c r="AA23163"/>
    </row>
    <row r="23164" spans="16:27" x14ac:dyDescent="0.3">
      <c r="P23164"/>
      <c r="AA23164"/>
    </row>
    <row r="23165" spans="16:27" x14ac:dyDescent="0.3">
      <c r="P23165"/>
      <c r="AA23165"/>
    </row>
    <row r="23166" spans="16:27" x14ac:dyDescent="0.3">
      <c r="P23166"/>
      <c r="AA23166"/>
    </row>
    <row r="23167" spans="16:27" x14ac:dyDescent="0.3">
      <c r="P23167"/>
      <c r="AA23167"/>
    </row>
    <row r="23168" spans="16:27" x14ac:dyDescent="0.3">
      <c r="P23168"/>
      <c r="AA23168"/>
    </row>
    <row r="23169" spans="16:27" x14ac:dyDescent="0.3">
      <c r="P23169"/>
      <c r="AA23169"/>
    </row>
    <row r="23170" spans="16:27" x14ac:dyDescent="0.3">
      <c r="P23170"/>
      <c r="AA23170"/>
    </row>
    <row r="23171" spans="16:27" x14ac:dyDescent="0.3">
      <c r="P23171"/>
      <c r="AA23171"/>
    </row>
    <row r="23172" spans="16:27" x14ac:dyDescent="0.3">
      <c r="P23172"/>
      <c r="AA23172"/>
    </row>
    <row r="23173" spans="16:27" x14ac:dyDescent="0.3">
      <c r="P23173"/>
      <c r="AA23173"/>
    </row>
    <row r="23174" spans="16:27" x14ac:dyDescent="0.3">
      <c r="P23174"/>
      <c r="AA23174"/>
    </row>
    <row r="23175" spans="16:27" x14ac:dyDescent="0.3">
      <c r="P23175"/>
      <c r="AA23175"/>
    </row>
    <row r="23176" spans="16:27" x14ac:dyDescent="0.3">
      <c r="P23176"/>
      <c r="AA23176"/>
    </row>
    <row r="23177" spans="16:27" x14ac:dyDescent="0.3">
      <c r="P23177"/>
      <c r="AA23177"/>
    </row>
    <row r="23178" spans="16:27" x14ac:dyDescent="0.3">
      <c r="P23178"/>
      <c r="AA23178"/>
    </row>
    <row r="23179" spans="16:27" x14ac:dyDescent="0.3">
      <c r="P23179"/>
      <c r="AA23179"/>
    </row>
    <row r="23180" spans="16:27" x14ac:dyDescent="0.3">
      <c r="P23180"/>
      <c r="AA23180"/>
    </row>
    <row r="23181" spans="16:27" x14ac:dyDescent="0.3">
      <c r="P23181"/>
      <c r="AA23181"/>
    </row>
    <row r="23182" spans="16:27" x14ac:dyDescent="0.3">
      <c r="P23182"/>
      <c r="AA23182"/>
    </row>
    <row r="23183" spans="16:27" x14ac:dyDescent="0.3">
      <c r="P23183"/>
      <c r="AA23183"/>
    </row>
    <row r="23184" spans="16:27" x14ac:dyDescent="0.3">
      <c r="P23184"/>
      <c r="AA23184"/>
    </row>
    <row r="23185" spans="16:27" x14ac:dyDescent="0.3">
      <c r="P23185"/>
      <c r="AA23185"/>
    </row>
    <row r="23186" spans="16:27" x14ac:dyDescent="0.3">
      <c r="P23186"/>
      <c r="AA23186"/>
    </row>
    <row r="23187" spans="16:27" x14ac:dyDescent="0.3">
      <c r="P23187"/>
      <c r="AA23187"/>
    </row>
    <row r="23188" spans="16:27" x14ac:dyDescent="0.3">
      <c r="P23188"/>
      <c r="AA23188"/>
    </row>
    <row r="23189" spans="16:27" x14ac:dyDescent="0.3">
      <c r="P23189"/>
      <c r="AA23189"/>
    </row>
    <row r="23190" spans="16:27" x14ac:dyDescent="0.3">
      <c r="P23190"/>
      <c r="AA23190"/>
    </row>
    <row r="23191" spans="16:27" x14ac:dyDescent="0.3">
      <c r="P23191"/>
      <c r="AA23191"/>
    </row>
    <row r="23192" spans="16:27" x14ac:dyDescent="0.3">
      <c r="P23192"/>
      <c r="AA23192"/>
    </row>
    <row r="23193" spans="16:27" x14ac:dyDescent="0.3">
      <c r="P23193"/>
      <c r="AA23193"/>
    </row>
    <row r="23194" spans="16:27" x14ac:dyDescent="0.3">
      <c r="P23194"/>
      <c r="AA23194"/>
    </row>
    <row r="23195" spans="16:27" x14ac:dyDescent="0.3">
      <c r="P23195"/>
      <c r="AA23195"/>
    </row>
    <row r="23196" spans="16:27" x14ac:dyDescent="0.3">
      <c r="P23196"/>
      <c r="AA23196"/>
    </row>
    <row r="23197" spans="16:27" x14ac:dyDescent="0.3">
      <c r="P23197"/>
      <c r="AA23197"/>
    </row>
    <row r="23198" spans="16:27" x14ac:dyDescent="0.3">
      <c r="P23198"/>
      <c r="AA23198"/>
    </row>
    <row r="23199" spans="16:27" x14ac:dyDescent="0.3">
      <c r="P23199"/>
      <c r="AA23199"/>
    </row>
    <row r="23200" spans="16:27" x14ac:dyDescent="0.3">
      <c r="P23200"/>
      <c r="AA23200"/>
    </row>
    <row r="23201" spans="16:27" x14ac:dyDescent="0.3">
      <c r="P23201"/>
      <c r="AA23201"/>
    </row>
    <row r="23202" spans="16:27" x14ac:dyDescent="0.3">
      <c r="P23202"/>
      <c r="AA23202"/>
    </row>
    <row r="23203" spans="16:27" x14ac:dyDescent="0.3">
      <c r="P23203"/>
      <c r="AA23203"/>
    </row>
    <row r="23204" spans="16:27" x14ac:dyDescent="0.3">
      <c r="P23204"/>
      <c r="AA23204"/>
    </row>
    <row r="23205" spans="16:27" x14ac:dyDescent="0.3">
      <c r="P23205"/>
      <c r="AA23205"/>
    </row>
    <row r="23206" spans="16:27" x14ac:dyDescent="0.3">
      <c r="P23206"/>
      <c r="AA23206"/>
    </row>
    <row r="23207" spans="16:27" x14ac:dyDescent="0.3">
      <c r="P23207"/>
      <c r="AA23207"/>
    </row>
    <row r="23208" spans="16:27" x14ac:dyDescent="0.3">
      <c r="P23208"/>
      <c r="AA23208"/>
    </row>
    <row r="23209" spans="16:27" x14ac:dyDescent="0.3">
      <c r="P23209"/>
      <c r="AA23209"/>
    </row>
    <row r="23210" spans="16:27" x14ac:dyDescent="0.3">
      <c r="P23210"/>
      <c r="AA23210"/>
    </row>
    <row r="23211" spans="16:27" x14ac:dyDescent="0.3">
      <c r="P23211"/>
      <c r="AA23211"/>
    </row>
    <row r="23212" spans="16:27" x14ac:dyDescent="0.3">
      <c r="P23212"/>
      <c r="AA23212"/>
    </row>
    <row r="23213" spans="16:27" x14ac:dyDescent="0.3">
      <c r="P23213"/>
      <c r="AA23213"/>
    </row>
    <row r="23214" spans="16:27" x14ac:dyDescent="0.3">
      <c r="P23214"/>
      <c r="AA23214"/>
    </row>
    <row r="23215" spans="16:27" x14ac:dyDescent="0.3">
      <c r="P23215"/>
      <c r="AA23215"/>
    </row>
    <row r="23216" spans="16:27" x14ac:dyDescent="0.3">
      <c r="P23216"/>
      <c r="AA23216"/>
    </row>
    <row r="23217" spans="16:27" x14ac:dyDescent="0.3">
      <c r="P23217"/>
      <c r="AA23217"/>
    </row>
    <row r="23218" spans="16:27" x14ac:dyDescent="0.3">
      <c r="P23218"/>
      <c r="AA23218"/>
    </row>
    <row r="23219" spans="16:27" x14ac:dyDescent="0.3">
      <c r="P23219"/>
      <c r="AA23219"/>
    </row>
    <row r="23220" spans="16:27" x14ac:dyDescent="0.3">
      <c r="P23220"/>
      <c r="AA23220"/>
    </row>
    <row r="23221" spans="16:27" x14ac:dyDescent="0.3">
      <c r="P23221"/>
      <c r="AA23221"/>
    </row>
    <row r="23222" spans="16:27" x14ac:dyDescent="0.3">
      <c r="P23222"/>
      <c r="AA23222"/>
    </row>
    <row r="23223" spans="16:27" x14ac:dyDescent="0.3">
      <c r="P23223"/>
      <c r="AA23223"/>
    </row>
    <row r="23224" spans="16:27" x14ac:dyDescent="0.3">
      <c r="P23224"/>
      <c r="AA23224"/>
    </row>
    <row r="23225" spans="16:27" x14ac:dyDescent="0.3">
      <c r="P23225"/>
      <c r="AA23225"/>
    </row>
    <row r="23226" spans="16:27" x14ac:dyDescent="0.3">
      <c r="P23226"/>
      <c r="AA23226"/>
    </row>
    <row r="23227" spans="16:27" x14ac:dyDescent="0.3">
      <c r="P23227"/>
      <c r="AA23227"/>
    </row>
    <row r="23228" spans="16:27" x14ac:dyDescent="0.3">
      <c r="P23228"/>
      <c r="AA23228"/>
    </row>
    <row r="23229" spans="16:27" x14ac:dyDescent="0.3">
      <c r="P23229"/>
      <c r="AA23229"/>
    </row>
    <row r="23230" spans="16:27" x14ac:dyDescent="0.3">
      <c r="P23230"/>
      <c r="AA23230"/>
    </row>
    <row r="23231" spans="16:27" x14ac:dyDescent="0.3">
      <c r="P23231"/>
      <c r="AA23231"/>
    </row>
    <row r="23232" spans="16:27" x14ac:dyDescent="0.3">
      <c r="P23232"/>
      <c r="AA23232"/>
    </row>
    <row r="23233" spans="16:27" x14ac:dyDescent="0.3">
      <c r="P23233"/>
      <c r="AA23233"/>
    </row>
    <row r="23234" spans="16:27" x14ac:dyDescent="0.3">
      <c r="P23234"/>
      <c r="AA23234"/>
    </row>
    <row r="23235" spans="16:27" x14ac:dyDescent="0.3">
      <c r="P23235"/>
      <c r="AA23235"/>
    </row>
    <row r="23236" spans="16:27" x14ac:dyDescent="0.3">
      <c r="P23236"/>
      <c r="AA23236"/>
    </row>
    <row r="23237" spans="16:27" x14ac:dyDescent="0.3">
      <c r="P23237"/>
      <c r="AA23237"/>
    </row>
    <row r="23238" spans="16:27" x14ac:dyDescent="0.3">
      <c r="P23238"/>
      <c r="AA23238"/>
    </row>
    <row r="23239" spans="16:27" x14ac:dyDescent="0.3">
      <c r="P23239"/>
      <c r="AA23239"/>
    </row>
    <row r="23240" spans="16:27" x14ac:dyDescent="0.3">
      <c r="P23240"/>
      <c r="AA23240"/>
    </row>
    <row r="23241" spans="16:27" x14ac:dyDescent="0.3">
      <c r="P23241"/>
      <c r="AA23241"/>
    </row>
    <row r="23242" spans="16:27" x14ac:dyDescent="0.3">
      <c r="P23242"/>
      <c r="AA23242"/>
    </row>
    <row r="23243" spans="16:27" x14ac:dyDescent="0.3">
      <c r="P23243"/>
      <c r="AA23243"/>
    </row>
    <row r="23244" spans="16:27" x14ac:dyDescent="0.3">
      <c r="P23244"/>
      <c r="AA23244"/>
    </row>
    <row r="23245" spans="16:27" x14ac:dyDescent="0.3">
      <c r="P23245"/>
      <c r="AA23245"/>
    </row>
    <row r="23246" spans="16:27" x14ac:dyDescent="0.3">
      <c r="P23246"/>
      <c r="AA23246"/>
    </row>
    <row r="23247" spans="16:27" x14ac:dyDescent="0.3">
      <c r="P23247"/>
      <c r="AA23247"/>
    </row>
    <row r="23248" spans="16:27" x14ac:dyDescent="0.3">
      <c r="P23248"/>
      <c r="AA23248"/>
    </row>
    <row r="23249" spans="16:27" x14ac:dyDescent="0.3">
      <c r="P23249"/>
      <c r="AA23249"/>
    </row>
    <row r="23250" spans="16:27" x14ac:dyDescent="0.3">
      <c r="P23250"/>
      <c r="AA23250"/>
    </row>
    <row r="23251" spans="16:27" x14ac:dyDescent="0.3">
      <c r="P23251"/>
      <c r="AA23251"/>
    </row>
    <row r="23252" spans="16:27" x14ac:dyDescent="0.3">
      <c r="P23252"/>
      <c r="AA23252"/>
    </row>
    <row r="23253" spans="16:27" x14ac:dyDescent="0.3">
      <c r="P23253"/>
      <c r="AA23253"/>
    </row>
    <row r="23254" spans="16:27" x14ac:dyDescent="0.3">
      <c r="P23254"/>
      <c r="AA23254"/>
    </row>
    <row r="23255" spans="16:27" x14ac:dyDescent="0.3">
      <c r="P23255"/>
      <c r="AA23255"/>
    </row>
    <row r="23256" spans="16:27" x14ac:dyDescent="0.3">
      <c r="P23256"/>
      <c r="AA23256"/>
    </row>
    <row r="23257" spans="16:27" x14ac:dyDescent="0.3">
      <c r="P23257"/>
      <c r="AA23257"/>
    </row>
    <row r="23258" spans="16:27" x14ac:dyDescent="0.3">
      <c r="P23258"/>
      <c r="AA23258"/>
    </row>
    <row r="23259" spans="16:27" x14ac:dyDescent="0.3">
      <c r="P23259"/>
      <c r="AA23259"/>
    </row>
    <row r="23260" spans="16:27" x14ac:dyDescent="0.3">
      <c r="P23260"/>
      <c r="AA23260"/>
    </row>
    <row r="23261" spans="16:27" x14ac:dyDescent="0.3">
      <c r="P23261"/>
      <c r="AA23261"/>
    </row>
    <row r="23262" spans="16:27" x14ac:dyDescent="0.3">
      <c r="P23262"/>
      <c r="AA23262"/>
    </row>
    <row r="23263" spans="16:27" x14ac:dyDescent="0.3">
      <c r="P23263"/>
      <c r="AA23263"/>
    </row>
    <row r="23264" spans="16:27" x14ac:dyDescent="0.3">
      <c r="P23264"/>
      <c r="AA23264"/>
    </row>
    <row r="23265" spans="16:27" x14ac:dyDescent="0.3">
      <c r="P23265"/>
      <c r="AA23265"/>
    </row>
    <row r="23266" spans="16:27" x14ac:dyDescent="0.3">
      <c r="P23266"/>
      <c r="AA23266"/>
    </row>
    <row r="23267" spans="16:27" x14ac:dyDescent="0.3">
      <c r="P23267"/>
      <c r="AA23267"/>
    </row>
    <row r="23268" spans="16:27" x14ac:dyDescent="0.3">
      <c r="P23268"/>
      <c r="AA23268"/>
    </row>
    <row r="23269" spans="16:27" x14ac:dyDescent="0.3">
      <c r="P23269"/>
      <c r="AA23269"/>
    </row>
    <row r="23270" spans="16:27" x14ac:dyDescent="0.3">
      <c r="P23270"/>
      <c r="AA23270"/>
    </row>
    <row r="23271" spans="16:27" x14ac:dyDescent="0.3">
      <c r="P23271"/>
      <c r="AA23271"/>
    </row>
    <row r="23272" spans="16:27" x14ac:dyDescent="0.3">
      <c r="P23272"/>
      <c r="AA23272"/>
    </row>
    <row r="23273" spans="16:27" x14ac:dyDescent="0.3">
      <c r="P23273"/>
      <c r="AA23273"/>
    </row>
    <row r="23274" spans="16:27" x14ac:dyDescent="0.3">
      <c r="P23274"/>
      <c r="AA23274"/>
    </row>
    <row r="23275" spans="16:27" x14ac:dyDescent="0.3">
      <c r="P23275"/>
      <c r="AA23275"/>
    </row>
    <row r="23276" spans="16:27" x14ac:dyDescent="0.3">
      <c r="P23276"/>
      <c r="AA23276"/>
    </row>
    <row r="23277" spans="16:27" x14ac:dyDescent="0.3">
      <c r="P23277"/>
      <c r="AA23277"/>
    </row>
    <row r="23278" spans="16:27" x14ac:dyDescent="0.3">
      <c r="P23278"/>
      <c r="AA23278"/>
    </row>
    <row r="23279" spans="16:27" x14ac:dyDescent="0.3">
      <c r="P23279"/>
      <c r="AA23279"/>
    </row>
    <row r="23280" spans="16:27" x14ac:dyDescent="0.3">
      <c r="P23280"/>
      <c r="AA23280"/>
    </row>
    <row r="23281" spans="16:27" x14ac:dyDescent="0.3">
      <c r="P23281"/>
      <c r="AA23281"/>
    </row>
    <row r="23282" spans="16:27" x14ac:dyDescent="0.3">
      <c r="P23282"/>
      <c r="AA23282"/>
    </row>
    <row r="23283" spans="16:27" x14ac:dyDescent="0.3">
      <c r="P23283"/>
      <c r="AA23283"/>
    </row>
    <row r="23284" spans="16:27" x14ac:dyDescent="0.3">
      <c r="P23284"/>
      <c r="AA23284"/>
    </row>
    <row r="23285" spans="16:27" x14ac:dyDescent="0.3">
      <c r="P23285"/>
      <c r="AA23285"/>
    </row>
    <row r="23286" spans="16:27" x14ac:dyDescent="0.3">
      <c r="P23286"/>
      <c r="AA23286"/>
    </row>
    <row r="23287" spans="16:27" x14ac:dyDescent="0.3">
      <c r="P23287"/>
      <c r="AA23287"/>
    </row>
    <row r="23288" spans="16:27" x14ac:dyDescent="0.3">
      <c r="P23288"/>
      <c r="AA23288"/>
    </row>
    <row r="23289" spans="16:27" x14ac:dyDescent="0.3">
      <c r="P23289"/>
      <c r="AA23289"/>
    </row>
    <row r="23290" spans="16:27" x14ac:dyDescent="0.3">
      <c r="P23290"/>
      <c r="AA23290"/>
    </row>
    <row r="23291" spans="16:27" x14ac:dyDescent="0.3">
      <c r="P23291"/>
      <c r="AA23291"/>
    </row>
    <row r="23292" spans="16:27" x14ac:dyDescent="0.3">
      <c r="P23292"/>
      <c r="AA23292"/>
    </row>
    <row r="23293" spans="16:27" x14ac:dyDescent="0.3">
      <c r="P23293"/>
      <c r="AA23293"/>
    </row>
    <row r="23294" spans="16:27" x14ac:dyDescent="0.3">
      <c r="P23294"/>
      <c r="AA23294"/>
    </row>
    <row r="23295" spans="16:27" x14ac:dyDescent="0.3">
      <c r="P23295"/>
      <c r="AA23295"/>
    </row>
    <row r="23296" spans="16:27" x14ac:dyDescent="0.3">
      <c r="P23296"/>
      <c r="AA23296"/>
    </row>
    <row r="23297" spans="16:27" x14ac:dyDescent="0.3">
      <c r="P23297"/>
      <c r="AA23297"/>
    </row>
    <row r="23298" spans="16:27" x14ac:dyDescent="0.3">
      <c r="P23298"/>
      <c r="AA23298"/>
    </row>
    <row r="23299" spans="16:27" x14ac:dyDescent="0.3">
      <c r="P23299"/>
      <c r="AA23299"/>
    </row>
    <row r="23300" spans="16:27" x14ac:dyDescent="0.3">
      <c r="P23300"/>
      <c r="AA23300"/>
    </row>
    <row r="23301" spans="16:27" x14ac:dyDescent="0.3">
      <c r="P23301"/>
      <c r="AA23301"/>
    </row>
    <row r="23302" spans="16:27" x14ac:dyDescent="0.3">
      <c r="P23302"/>
      <c r="AA23302"/>
    </row>
    <row r="23303" spans="16:27" x14ac:dyDescent="0.3">
      <c r="P23303"/>
      <c r="AA23303"/>
    </row>
    <row r="23304" spans="16:27" x14ac:dyDescent="0.3">
      <c r="P23304"/>
      <c r="AA23304"/>
    </row>
    <row r="23305" spans="16:27" x14ac:dyDescent="0.3">
      <c r="P23305"/>
      <c r="AA23305"/>
    </row>
    <row r="23306" spans="16:27" x14ac:dyDescent="0.3">
      <c r="P23306"/>
      <c r="AA23306"/>
    </row>
    <row r="23307" spans="16:27" x14ac:dyDescent="0.3">
      <c r="P23307"/>
      <c r="AA23307"/>
    </row>
    <row r="23308" spans="16:27" x14ac:dyDescent="0.3">
      <c r="P23308"/>
      <c r="AA23308"/>
    </row>
    <row r="23309" spans="16:27" x14ac:dyDescent="0.3">
      <c r="P23309"/>
      <c r="AA23309"/>
    </row>
    <row r="23310" spans="16:27" x14ac:dyDescent="0.3">
      <c r="P23310"/>
      <c r="AA23310"/>
    </row>
    <row r="23311" spans="16:27" x14ac:dyDescent="0.3">
      <c r="P23311"/>
      <c r="AA23311"/>
    </row>
    <row r="23312" spans="16:27" x14ac:dyDescent="0.3">
      <c r="P23312"/>
      <c r="AA23312"/>
    </row>
    <row r="23313" spans="16:27" x14ac:dyDescent="0.3">
      <c r="P23313"/>
      <c r="AA23313"/>
    </row>
    <row r="23314" spans="16:27" x14ac:dyDescent="0.3">
      <c r="P23314"/>
      <c r="AA23314"/>
    </row>
    <row r="23315" spans="16:27" x14ac:dyDescent="0.3">
      <c r="P23315"/>
      <c r="AA23315"/>
    </row>
    <row r="23316" spans="16:27" x14ac:dyDescent="0.3">
      <c r="P23316"/>
      <c r="AA23316"/>
    </row>
    <row r="23317" spans="16:27" x14ac:dyDescent="0.3">
      <c r="P23317"/>
      <c r="AA23317"/>
    </row>
    <row r="23318" spans="16:27" x14ac:dyDescent="0.3">
      <c r="P23318"/>
      <c r="AA23318"/>
    </row>
    <row r="23319" spans="16:27" x14ac:dyDescent="0.3">
      <c r="P23319"/>
      <c r="AA23319"/>
    </row>
    <row r="23320" spans="16:27" x14ac:dyDescent="0.3">
      <c r="P23320"/>
      <c r="AA23320"/>
    </row>
    <row r="23321" spans="16:27" x14ac:dyDescent="0.3">
      <c r="P23321"/>
      <c r="AA23321"/>
    </row>
    <row r="23322" spans="16:27" x14ac:dyDescent="0.3">
      <c r="P23322"/>
      <c r="AA23322"/>
    </row>
    <row r="23323" spans="16:27" x14ac:dyDescent="0.3">
      <c r="P23323"/>
      <c r="AA23323"/>
    </row>
    <row r="23324" spans="16:27" x14ac:dyDescent="0.3">
      <c r="P23324"/>
      <c r="AA23324"/>
    </row>
    <row r="23325" spans="16:27" x14ac:dyDescent="0.3">
      <c r="P23325"/>
      <c r="AA23325"/>
    </row>
    <row r="23326" spans="16:27" x14ac:dyDescent="0.3">
      <c r="P23326"/>
      <c r="AA23326"/>
    </row>
    <row r="23327" spans="16:27" x14ac:dyDescent="0.3">
      <c r="P23327"/>
      <c r="AA23327"/>
    </row>
    <row r="23328" spans="16:27" x14ac:dyDescent="0.3">
      <c r="P23328"/>
      <c r="AA23328"/>
    </row>
    <row r="23329" spans="16:27" x14ac:dyDescent="0.3">
      <c r="P23329"/>
      <c r="AA23329"/>
    </row>
    <row r="23330" spans="16:27" x14ac:dyDescent="0.3">
      <c r="P23330"/>
      <c r="AA23330"/>
    </row>
    <row r="23331" spans="16:27" x14ac:dyDescent="0.3">
      <c r="P23331"/>
      <c r="AA23331"/>
    </row>
    <row r="23332" spans="16:27" x14ac:dyDescent="0.3">
      <c r="P23332"/>
      <c r="AA23332"/>
    </row>
    <row r="23333" spans="16:27" x14ac:dyDescent="0.3">
      <c r="P23333"/>
      <c r="AA23333"/>
    </row>
    <row r="23334" spans="16:27" x14ac:dyDescent="0.3">
      <c r="P23334"/>
      <c r="AA23334"/>
    </row>
    <row r="23335" spans="16:27" x14ac:dyDescent="0.3">
      <c r="P23335"/>
      <c r="AA23335"/>
    </row>
    <row r="23336" spans="16:27" x14ac:dyDescent="0.3">
      <c r="P23336"/>
      <c r="AA23336"/>
    </row>
    <row r="23337" spans="16:27" x14ac:dyDescent="0.3">
      <c r="P23337"/>
      <c r="AA23337"/>
    </row>
    <row r="23338" spans="16:27" x14ac:dyDescent="0.3">
      <c r="P23338"/>
      <c r="AA23338"/>
    </row>
    <row r="23339" spans="16:27" x14ac:dyDescent="0.3">
      <c r="P23339"/>
      <c r="AA23339"/>
    </row>
    <row r="23340" spans="16:27" x14ac:dyDescent="0.3">
      <c r="P23340"/>
      <c r="AA23340"/>
    </row>
    <row r="23341" spans="16:27" x14ac:dyDescent="0.3">
      <c r="P23341"/>
      <c r="AA23341"/>
    </row>
    <row r="23342" spans="16:27" x14ac:dyDescent="0.3">
      <c r="P23342"/>
      <c r="AA23342"/>
    </row>
    <row r="23343" spans="16:27" x14ac:dyDescent="0.3">
      <c r="P23343"/>
      <c r="AA23343"/>
    </row>
    <row r="23344" spans="16:27" x14ac:dyDescent="0.3">
      <c r="P23344"/>
      <c r="AA23344"/>
    </row>
    <row r="23345" spans="16:27" x14ac:dyDescent="0.3">
      <c r="P23345"/>
      <c r="AA23345"/>
    </row>
    <row r="23346" spans="16:27" x14ac:dyDescent="0.3">
      <c r="P23346"/>
      <c r="AA23346"/>
    </row>
    <row r="23347" spans="16:27" x14ac:dyDescent="0.3">
      <c r="P23347"/>
      <c r="AA23347"/>
    </row>
    <row r="23348" spans="16:27" x14ac:dyDescent="0.3">
      <c r="P23348"/>
      <c r="AA23348"/>
    </row>
    <row r="23349" spans="16:27" x14ac:dyDescent="0.3">
      <c r="P23349"/>
      <c r="AA23349"/>
    </row>
    <row r="23350" spans="16:27" x14ac:dyDescent="0.3">
      <c r="P23350"/>
      <c r="AA23350"/>
    </row>
    <row r="23351" spans="16:27" x14ac:dyDescent="0.3">
      <c r="P23351"/>
      <c r="AA23351"/>
    </row>
    <row r="23352" spans="16:27" x14ac:dyDescent="0.3">
      <c r="P23352"/>
      <c r="AA23352"/>
    </row>
    <row r="23353" spans="16:27" x14ac:dyDescent="0.3">
      <c r="P23353"/>
      <c r="AA23353"/>
    </row>
    <row r="23354" spans="16:27" x14ac:dyDescent="0.3">
      <c r="P23354"/>
      <c r="AA23354"/>
    </row>
    <row r="23355" spans="16:27" x14ac:dyDescent="0.3">
      <c r="P23355"/>
      <c r="AA23355"/>
    </row>
    <row r="23356" spans="16:27" x14ac:dyDescent="0.3">
      <c r="P23356"/>
      <c r="AA23356"/>
    </row>
    <row r="23357" spans="16:27" x14ac:dyDescent="0.3">
      <c r="P23357"/>
      <c r="AA23357"/>
    </row>
    <row r="23358" spans="16:27" x14ac:dyDescent="0.3">
      <c r="P23358"/>
      <c r="AA23358"/>
    </row>
    <row r="23359" spans="16:27" x14ac:dyDescent="0.3">
      <c r="P23359"/>
      <c r="AA23359"/>
    </row>
    <row r="23360" spans="16:27" x14ac:dyDescent="0.3">
      <c r="P23360"/>
      <c r="AA23360"/>
    </row>
    <row r="23361" spans="16:27" x14ac:dyDescent="0.3">
      <c r="P23361"/>
      <c r="AA23361"/>
    </row>
    <row r="23362" spans="16:27" x14ac:dyDescent="0.3">
      <c r="P23362"/>
      <c r="AA23362"/>
    </row>
    <row r="23363" spans="16:27" x14ac:dyDescent="0.3">
      <c r="P23363"/>
      <c r="AA23363"/>
    </row>
    <row r="23364" spans="16:27" x14ac:dyDescent="0.3">
      <c r="P23364"/>
      <c r="AA23364"/>
    </row>
    <row r="23365" spans="16:27" x14ac:dyDescent="0.3">
      <c r="P23365"/>
      <c r="AA23365"/>
    </row>
    <row r="23366" spans="16:27" x14ac:dyDescent="0.3">
      <c r="P23366"/>
      <c r="AA23366"/>
    </row>
    <row r="23367" spans="16:27" x14ac:dyDescent="0.3">
      <c r="P23367"/>
      <c r="AA23367"/>
    </row>
    <row r="23368" spans="16:27" x14ac:dyDescent="0.3">
      <c r="P23368"/>
      <c r="AA23368"/>
    </row>
    <row r="23369" spans="16:27" x14ac:dyDescent="0.3">
      <c r="P23369"/>
      <c r="AA23369"/>
    </row>
    <row r="23370" spans="16:27" x14ac:dyDescent="0.3">
      <c r="P23370"/>
      <c r="AA23370"/>
    </row>
    <row r="23371" spans="16:27" x14ac:dyDescent="0.3">
      <c r="P23371"/>
      <c r="AA23371"/>
    </row>
    <row r="23372" spans="16:27" x14ac:dyDescent="0.3">
      <c r="P23372"/>
      <c r="AA23372"/>
    </row>
    <row r="23373" spans="16:27" x14ac:dyDescent="0.3">
      <c r="P23373"/>
      <c r="AA23373"/>
    </row>
    <row r="23374" spans="16:27" x14ac:dyDescent="0.3">
      <c r="P23374"/>
      <c r="AA23374"/>
    </row>
    <row r="23375" spans="16:27" x14ac:dyDescent="0.3">
      <c r="P23375"/>
      <c r="AA23375"/>
    </row>
    <row r="23376" spans="16:27" x14ac:dyDescent="0.3">
      <c r="P23376"/>
      <c r="AA23376"/>
    </row>
    <row r="23377" spans="16:27" x14ac:dyDescent="0.3">
      <c r="P23377"/>
      <c r="AA23377"/>
    </row>
    <row r="23378" spans="16:27" x14ac:dyDescent="0.3">
      <c r="P23378"/>
      <c r="AA23378"/>
    </row>
    <row r="23379" spans="16:27" x14ac:dyDescent="0.3">
      <c r="P23379"/>
      <c r="AA23379"/>
    </row>
    <row r="23380" spans="16:27" x14ac:dyDescent="0.3">
      <c r="P23380"/>
      <c r="AA23380"/>
    </row>
    <row r="23381" spans="16:27" x14ac:dyDescent="0.3">
      <c r="P23381"/>
      <c r="AA23381"/>
    </row>
    <row r="23382" spans="16:27" x14ac:dyDescent="0.3">
      <c r="P23382"/>
      <c r="AA23382"/>
    </row>
    <row r="23383" spans="16:27" x14ac:dyDescent="0.3">
      <c r="P23383"/>
      <c r="AA23383"/>
    </row>
    <row r="23384" spans="16:27" x14ac:dyDescent="0.3">
      <c r="P23384"/>
      <c r="AA23384"/>
    </row>
    <row r="23385" spans="16:27" x14ac:dyDescent="0.3">
      <c r="P23385"/>
      <c r="AA23385"/>
    </row>
    <row r="23386" spans="16:27" x14ac:dyDescent="0.3">
      <c r="P23386"/>
      <c r="AA23386"/>
    </row>
    <row r="23387" spans="16:27" x14ac:dyDescent="0.3">
      <c r="P23387"/>
      <c r="AA23387"/>
    </row>
    <row r="23388" spans="16:27" x14ac:dyDescent="0.3">
      <c r="P23388"/>
      <c r="AA23388"/>
    </row>
    <row r="23389" spans="16:27" x14ac:dyDescent="0.3">
      <c r="P23389"/>
      <c r="AA23389"/>
    </row>
    <row r="23390" spans="16:27" x14ac:dyDescent="0.3">
      <c r="P23390"/>
      <c r="AA23390"/>
    </row>
    <row r="23391" spans="16:27" x14ac:dyDescent="0.3">
      <c r="P23391"/>
      <c r="AA23391"/>
    </row>
    <row r="23392" spans="16:27" x14ac:dyDescent="0.3">
      <c r="P23392"/>
      <c r="AA23392"/>
    </row>
    <row r="23393" spans="16:27" x14ac:dyDescent="0.3">
      <c r="P23393"/>
      <c r="AA23393"/>
    </row>
    <row r="23394" spans="16:27" x14ac:dyDescent="0.3">
      <c r="P23394"/>
      <c r="AA23394"/>
    </row>
    <row r="23395" spans="16:27" x14ac:dyDescent="0.3">
      <c r="P23395"/>
      <c r="AA23395"/>
    </row>
    <row r="23396" spans="16:27" x14ac:dyDescent="0.3">
      <c r="P23396"/>
      <c r="AA23396"/>
    </row>
    <row r="23397" spans="16:27" x14ac:dyDescent="0.3">
      <c r="P23397"/>
      <c r="AA23397"/>
    </row>
    <row r="23398" spans="16:27" x14ac:dyDescent="0.3">
      <c r="P23398"/>
      <c r="AA23398"/>
    </row>
    <row r="23399" spans="16:27" x14ac:dyDescent="0.3">
      <c r="P23399"/>
      <c r="AA23399"/>
    </row>
    <row r="23400" spans="16:27" x14ac:dyDescent="0.3">
      <c r="P23400"/>
      <c r="AA23400"/>
    </row>
    <row r="23401" spans="16:27" x14ac:dyDescent="0.3">
      <c r="P23401"/>
      <c r="AA23401"/>
    </row>
    <row r="23402" spans="16:27" x14ac:dyDescent="0.3">
      <c r="P23402"/>
      <c r="AA23402"/>
    </row>
    <row r="23403" spans="16:27" x14ac:dyDescent="0.3">
      <c r="P23403"/>
      <c r="AA23403"/>
    </row>
    <row r="23404" spans="16:27" x14ac:dyDescent="0.3">
      <c r="P23404"/>
      <c r="AA23404"/>
    </row>
    <row r="23405" spans="16:27" x14ac:dyDescent="0.3">
      <c r="P23405"/>
      <c r="AA23405"/>
    </row>
    <row r="23406" spans="16:27" x14ac:dyDescent="0.3">
      <c r="P23406"/>
      <c r="AA23406"/>
    </row>
    <row r="23407" spans="16:27" x14ac:dyDescent="0.3">
      <c r="P23407"/>
      <c r="AA23407"/>
    </row>
    <row r="23408" spans="16:27" x14ac:dyDescent="0.3">
      <c r="P23408"/>
      <c r="AA23408"/>
    </row>
    <row r="23409" spans="16:27" x14ac:dyDescent="0.3">
      <c r="P23409"/>
      <c r="AA23409"/>
    </row>
    <row r="23410" spans="16:27" x14ac:dyDescent="0.3">
      <c r="P23410"/>
      <c r="AA23410"/>
    </row>
    <row r="23411" spans="16:27" x14ac:dyDescent="0.3">
      <c r="P23411"/>
      <c r="AA23411"/>
    </row>
    <row r="23412" spans="16:27" x14ac:dyDescent="0.3">
      <c r="P23412"/>
      <c r="AA23412"/>
    </row>
    <row r="23413" spans="16:27" x14ac:dyDescent="0.3">
      <c r="P23413"/>
      <c r="AA23413"/>
    </row>
    <row r="23414" spans="16:27" x14ac:dyDescent="0.3">
      <c r="P23414"/>
      <c r="AA23414"/>
    </row>
    <row r="23415" spans="16:27" x14ac:dyDescent="0.3">
      <c r="P23415"/>
      <c r="AA23415"/>
    </row>
    <row r="23416" spans="16:27" x14ac:dyDescent="0.3">
      <c r="P23416"/>
      <c r="AA23416"/>
    </row>
    <row r="23417" spans="16:27" x14ac:dyDescent="0.3">
      <c r="P23417"/>
      <c r="AA23417"/>
    </row>
    <row r="23418" spans="16:27" x14ac:dyDescent="0.3">
      <c r="P23418"/>
      <c r="AA23418"/>
    </row>
    <row r="23419" spans="16:27" x14ac:dyDescent="0.3">
      <c r="P23419"/>
      <c r="AA23419"/>
    </row>
    <row r="23420" spans="16:27" x14ac:dyDescent="0.3">
      <c r="P23420"/>
      <c r="AA23420"/>
    </row>
    <row r="23421" spans="16:27" x14ac:dyDescent="0.3">
      <c r="P23421"/>
      <c r="AA23421"/>
    </row>
    <row r="23422" spans="16:27" x14ac:dyDescent="0.3">
      <c r="P23422"/>
      <c r="AA23422"/>
    </row>
    <row r="23423" spans="16:27" x14ac:dyDescent="0.3">
      <c r="P23423"/>
      <c r="AA23423"/>
    </row>
    <row r="23424" spans="16:27" x14ac:dyDescent="0.3">
      <c r="P23424"/>
      <c r="AA23424"/>
    </row>
    <row r="23425" spans="16:27" x14ac:dyDescent="0.3">
      <c r="P23425"/>
      <c r="AA23425"/>
    </row>
    <row r="23426" spans="16:27" x14ac:dyDescent="0.3">
      <c r="P23426"/>
      <c r="AA23426"/>
    </row>
    <row r="23427" spans="16:27" x14ac:dyDescent="0.3">
      <c r="P23427"/>
      <c r="AA23427"/>
    </row>
    <row r="23428" spans="16:27" x14ac:dyDescent="0.3">
      <c r="P23428"/>
      <c r="AA23428"/>
    </row>
    <row r="23429" spans="16:27" x14ac:dyDescent="0.3">
      <c r="P23429"/>
      <c r="AA23429"/>
    </row>
    <row r="23430" spans="16:27" x14ac:dyDescent="0.3">
      <c r="P23430"/>
      <c r="AA23430"/>
    </row>
    <row r="23431" spans="16:27" x14ac:dyDescent="0.3">
      <c r="P23431"/>
      <c r="AA23431"/>
    </row>
    <row r="23432" spans="16:27" x14ac:dyDescent="0.3">
      <c r="P23432"/>
      <c r="AA23432"/>
    </row>
    <row r="23433" spans="16:27" x14ac:dyDescent="0.3">
      <c r="P23433"/>
      <c r="AA23433"/>
    </row>
    <row r="23434" spans="16:27" x14ac:dyDescent="0.3">
      <c r="P23434"/>
      <c r="AA23434"/>
    </row>
    <row r="23435" spans="16:27" x14ac:dyDescent="0.3">
      <c r="P23435"/>
      <c r="AA23435"/>
    </row>
    <row r="23436" spans="16:27" x14ac:dyDescent="0.3">
      <c r="P23436"/>
      <c r="AA23436"/>
    </row>
    <row r="23437" spans="16:27" x14ac:dyDescent="0.3">
      <c r="P23437"/>
      <c r="AA23437"/>
    </row>
    <row r="23438" spans="16:27" x14ac:dyDescent="0.3">
      <c r="P23438"/>
      <c r="AA23438"/>
    </row>
    <row r="23439" spans="16:27" x14ac:dyDescent="0.3">
      <c r="P23439"/>
      <c r="AA23439"/>
    </row>
    <row r="23440" spans="16:27" x14ac:dyDescent="0.3">
      <c r="P23440"/>
      <c r="AA23440"/>
    </row>
    <row r="23441" spans="16:27" x14ac:dyDescent="0.3">
      <c r="P23441"/>
      <c r="AA23441"/>
    </row>
    <row r="23442" spans="16:27" x14ac:dyDescent="0.3">
      <c r="P23442"/>
      <c r="AA23442"/>
    </row>
    <row r="23443" spans="16:27" x14ac:dyDescent="0.3">
      <c r="P23443"/>
      <c r="AA23443"/>
    </row>
    <row r="23444" spans="16:27" x14ac:dyDescent="0.3">
      <c r="P23444"/>
      <c r="AA23444"/>
    </row>
    <row r="23445" spans="16:27" x14ac:dyDescent="0.3">
      <c r="P23445"/>
      <c r="AA23445"/>
    </row>
    <row r="23446" spans="16:27" x14ac:dyDescent="0.3">
      <c r="P23446"/>
      <c r="AA23446"/>
    </row>
    <row r="23447" spans="16:27" x14ac:dyDescent="0.3">
      <c r="P23447"/>
      <c r="AA23447"/>
    </row>
    <row r="23448" spans="16:27" x14ac:dyDescent="0.3">
      <c r="P23448"/>
      <c r="AA23448"/>
    </row>
    <row r="23449" spans="16:27" x14ac:dyDescent="0.3">
      <c r="P23449"/>
      <c r="AA23449"/>
    </row>
    <row r="23450" spans="16:27" x14ac:dyDescent="0.3">
      <c r="P23450"/>
      <c r="AA23450"/>
    </row>
    <row r="23451" spans="16:27" x14ac:dyDescent="0.3">
      <c r="P23451"/>
      <c r="AA23451"/>
    </row>
    <row r="23452" spans="16:27" x14ac:dyDescent="0.3">
      <c r="P23452"/>
      <c r="AA23452"/>
    </row>
    <row r="23453" spans="16:27" x14ac:dyDescent="0.3">
      <c r="P23453"/>
      <c r="AA23453"/>
    </row>
    <row r="23454" spans="16:27" x14ac:dyDescent="0.3">
      <c r="P23454"/>
      <c r="AA23454"/>
    </row>
    <row r="23455" spans="16:27" x14ac:dyDescent="0.3">
      <c r="P23455"/>
      <c r="AA23455"/>
    </row>
    <row r="23456" spans="16:27" x14ac:dyDescent="0.3">
      <c r="P23456"/>
      <c r="AA23456"/>
    </row>
    <row r="23457" spans="16:27" x14ac:dyDescent="0.3">
      <c r="P23457"/>
      <c r="AA23457"/>
    </row>
    <row r="23458" spans="16:27" x14ac:dyDescent="0.3">
      <c r="P23458"/>
      <c r="AA23458"/>
    </row>
    <row r="23459" spans="16:27" x14ac:dyDescent="0.3">
      <c r="P23459"/>
      <c r="AA23459"/>
    </row>
    <row r="23460" spans="16:27" x14ac:dyDescent="0.3">
      <c r="P23460"/>
      <c r="AA23460"/>
    </row>
    <row r="23461" spans="16:27" x14ac:dyDescent="0.3">
      <c r="P23461"/>
      <c r="AA23461"/>
    </row>
    <row r="23462" spans="16:27" x14ac:dyDescent="0.3">
      <c r="P23462"/>
      <c r="AA23462"/>
    </row>
    <row r="23463" spans="16:27" x14ac:dyDescent="0.3">
      <c r="P23463"/>
      <c r="AA23463"/>
    </row>
    <row r="23464" spans="16:27" x14ac:dyDescent="0.3">
      <c r="P23464"/>
      <c r="AA23464"/>
    </row>
    <row r="23465" spans="16:27" x14ac:dyDescent="0.3">
      <c r="P23465"/>
      <c r="AA23465"/>
    </row>
    <row r="23466" spans="16:27" x14ac:dyDescent="0.3">
      <c r="P23466"/>
      <c r="AA23466"/>
    </row>
    <row r="23467" spans="16:27" x14ac:dyDescent="0.3">
      <c r="P23467"/>
      <c r="AA23467"/>
    </row>
    <row r="23468" spans="16:27" x14ac:dyDescent="0.3">
      <c r="P23468"/>
      <c r="AA23468"/>
    </row>
    <row r="23469" spans="16:27" x14ac:dyDescent="0.3">
      <c r="P23469"/>
      <c r="AA23469"/>
    </row>
    <row r="23470" spans="16:27" x14ac:dyDescent="0.3">
      <c r="P23470"/>
      <c r="AA23470"/>
    </row>
    <row r="23471" spans="16:27" x14ac:dyDescent="0.3">
      <c r="P23471"/>
      <c r="AA23471"/>
    </row>
    <row r="23472" spans="16:27" x14ac:dyDescent="0.3">
      <c r="P23472"/>
      <c r="AA23472"/>
    </row>
    <row r="23473" spans="16:27" x14ac:dyDescent="0.3">
      <c r="P23473"/>
      <c r="AA23473"/>
    </row>
    <row r="23474" spans="16:27" x14ac:dyDescent="0.3">
      <c r="P23474"/>
      <c r="AA23474"/>
    </row>
    <row r="23475" spans="16:27" x14ac:dyDescent="0.3">
      <c r="P23475"/>
      <c r="AA23475"/>
    </row>
    <row r="23476" spans="16:27" x14ac:dyDescent="0.3">
      <c r="P23476"/>
      <c r="AA23476"/>
    </row>
    <row r="23477" spans="16:27" x14ac:dyDescent="0.3">
      <c r="P23477"/>
      <c r="AA23477"/>
    </row>
    <row r="23478" spans="16:27" x14ac:dyDescent="0.3">
      <c r="P23478"/>
      <c r="AA23478"/>
    </row>
    <row r="23479" spans="16:27" x14ac:dyDescent="0.3">
      <c r="P23479"/>
      <c r="AA23479"/>
    </row>
    <row r="23480" spans="16:27" x14ac:dyDescent="0.3">
      <c r="P23480"/>
      <c r="AA23480"/>
    </row>
    <row r="23481" spans="16:27" x14ac:dyDescent="0.3">
      <c r="P23481"/>
      <c r="AA23481"/>
    </row>
    <row r="23482" spans="16:27" x14ac:dyDescent="0.3">
      <c r="P23482"/>
      <c r="AA23482"/>
    </row>
    <row r="23483" spans="16:27" x14ac:dyDescent="0.3">
      <c r="P23483"/>
      <c r="AA23483"/>
    </row>
    <row r="23484" spans="16:27" x14ac:dyDescent="0.3">
      <c r="P23484"/>
      <c r="AA23484"/>
    </row>
    <row r="23485" spans="16:27" x14ac:dyDescent="0.3">
      <c r="P23485"/>
      <c r="AA23485"/>
    </row>
    <row r="23486" spans="16:27" x14ac:dyDescent="0.3">
      <c r="P23486"/>
      <c r="AA23486"/>
    </row>
    <row r="23487" spans="16:27" x14ac:dyDescent="0.3">
      <c r="P23487"/>
      <c r="AA23487"/>
    </row>
    <row r="23488" spans="16:27" x14ac:dyDescent="0.3">
      <c r="P23488"/>
      <c r="AA23488"/>
    </row>
    <row r="23489" spans="16:27" x14ac:dyDescent="0.3">
      <c r="P23489"/>
      <c r="AA23489"/>
    </row>
    <row r="23490" spans="16:27" x14ac:dyDescent="0.3">
      <c r="P23490"/>
      <c r="AA23490"/>
    </row>
    <row r="23491" spans="16:27" x14ac:dyDescent="0.3">
      <c r="P23491"/>
      <c r="AA23491"/>
    </row>
    <row r="23492" spans="16:27" x14ac:dyDescent="0.3">
      <c r="P23492"/>
      <c r="AA23492"/>
    </row>
    <row r="23493" spans="16:27" x14ac:dyDescent="0.3">
      <c r="P23493"/>
      <c r="AA23493"/>
    </row>
    <row r="23494" spans="16:27" x14ac:dyDescent="0.3">
      <c r="P23494"/>
      <c r="AA23494"/>
    </row>
    <row r="23495" spans="16:27" x14ac:dyDescent="0.3">
      <c r="P23495"/>
      <c r="AA23495"/>
    </row>
    <row r="23496" spans="16:27" x14ac:dyDescent="0.3">
      <c r="P23496"/>
      <c r="AA23496"/>
    </row>
    <row r="23497" spans="16:27" x14ac:dyDescent="0.3">
      <c r="P23497"/>
      <c r="AA23497"/>
    </row>
    <row r="23498" spans="16:27" x14ac:dyDescent="0.3">
      <c r="P23498"/>
      <c r="AA23498"/>
    </row>
    <row r="23499" spans="16:27" x14ac:dyDescent="0.3">
      <c r="P23499"/>
      <c r="AA23499"/>
    </row>
    <row r="23500" spans="16:27" x14ac:dyDescent="0.3">
      <c r="P23500"/>
      <c r="AA23500"/>
    </row>
    <row r="23501" spans="16:27" x14ac:dyDescent="0.3">
      <c r="P23501"/>
      <c r="AA23501"/>
    </row>
    <row r="23502" spans="16:27" x14ac:dyDescent="0.3">
      <c r="P23502"/>
      <c r="AA23502"/>
    </row>
    <row r="23503" spans="16:27" x14ac:dyDescent="0.3">
      <c r="P23503"/>
      <c r="AA23503"/>
    </row>
    <row r="23504" spans="16:27" x14ac:dyDescent="0.3">
      <c r="P23504"/>
      <c r="AA23504"/>
    </row>
    <row r="23505" spans="16:27" x14ac:dyDescent="0.3">
      <c r="P23505"/>
      <c r="AA23505"/>
    </row>
    <row r="23506" spans="16:27" x14ac:dyDescent="0.3">
      <c r="P23506"/>
      <c r="AA23506"/>
    </row>
    <row r="23507" spans="16:27" x14ac:dyDescent="0.3">
      <c r="P23507"/>
      <c r="AA23507"/>
    </row>
    <row r="23508" spans="16:27" x14ac:dyDescent="0.3">
      <c r="P23508"/>
      <c r="AA23508"/>
    </row>
    <row r="23509" spans="16:27" x14ac:dyDescent="0.3">
      <c r="P23509"/>
      <c r="AA23509"/>
    </row>
    <row r="23510" spans="16:27" x14ac:dyDescent="0.3">
      <c r="P23510"/>
      <c r="AA23510"/>
    </row>
    <row r="23511" spans="16:27" x14ac:dyDescent="0.3">
      <c r="P23511"/>
      <c r="AA23511"/>
    </row>
    <row r="23512" spans="16:27" x14ac:dyDescent="0.3">
      <c r="P23512"/>
      <c r="AA23512"/>
    </row>
    <row r="23513" spans="16:27" x14ac:dyDescent="0.3">
      <c r="P23513"/>
      <c r="AA23513"/>
    </row>
    <row r="23514" spans="16:27" x14ac:dyDescent="0.3">
      <c r="P23514"/>
      <c r="AA23514"/>
    </row>
    <row r="23515" spans="16:27" x14ac:dyDescent="0.3">
      <c r="P23515"/>
      <c r="AA23515"/>
    </row>
    <row r="23516" spans="16:27" x14ac:dyDescent="0.3">
      <c r="P23516"/>
      <c r="AA23516"/>
    </row>
    <row r="23517" spans="16:27" x14ac:dyDescent="0.3">
      <c r="P23517"/>
      <c r="AA23517"/>
    </row>
    <row r="23518" spans="16:27" x14ac:dyDescent="0.3">
      <c r="P23518"/>
      <c r="AA23518"/>
    </row>
    <row r="23519" spans="16:27" x14ac:dyDescent="0.3">
      <c r="P23519"/>
      <c r="AA23519"/>
    </row>
    <row r="23520" spans="16:27" x14ac:dyDescent="0.3">
      <c r="P23520"/>
      <c r="AA23520"/>
    </row>
    <row r="23521" spans="16:27" x14ac:dyDescent="0.3">
      <c r="P23521"/>
      <c r="AA23521"/>
    </row>
    <row r="23522" spans="16:27" x14ac:dyDescent="0.3">
      <c r="P23522"/>
      <c r="AA23522"/>
    </row>
    <row r="23523" spans="16:27" x14ac:dyDescent="0.3">
      <c r="P23523"/>
      <c r="AA23523"/>
    </row>
    <row r="23524" spans="16:27" x14ac:dyDescent="0.3">
      <c r="P23524"/>
      <c r="AA23524"/>
    </row>
    <row r="23525" spans="16:27" x14ac:dyDescent="0.3">
      <c r="P23525"/>
      <c r="AA23525"/>
    </row>
    <row r="23526" spans="16:27" x14ac:dyDescent="0.3">
      <c r="P23526"/>
      <c r="AA23526"/>
    </row>
    <row r="23527" spans="16:27" x14ac:dyDescent="0.3">
      <c r="P23527"/>
      <c r="AA23527"/>
    </row>
    <row r="23528" spans="16:27" x14ac:dyDescent="0.3">
      <c r="P23528"/>
      <c r="AA23528"/>
    </row>
    <row r="23529" spans="16:27" x14ac:dyDescent="0.3">
      <c r="P23529"/>
      <c r="AA23529"/>
    </row>
    <row r="23530" spans="16:27" x14ac:dyDescent="0.3">
      <c r="P23530"/>
      <c r="AA23530"/>
    </row>
    <row r="23531" spans="16:27" x14ac:dyDescent="0.3">
      <c r="P23531"/>
      <c r="AA23531"/>
    </row>
    <row r="23532" spans="16:27" x14ac:dyDescent="0.3">
      <c r="P23532"/>
      <c r="AA23532"/>
    </row>
    <row r="23533" spans="16:27" x14ac:dyDescent="0.3">
      <c r="P23533"/>
      <c r="AA23533"/>
    </row>
    <row r="23534" spans="16:27" x14ac:dyDescent="0.3">
      <c r="P23534"/>
      <c r="AA23534"/>
    </row>
    <row r="23535" spans="16:27" x14ac:dyDescent="0.3">
      <c r="P23535"/>
      <c r="AA23535"/>
    </row>
    <row r="23536" spans="16:27" x14ac:dyDescent="0.3">
      <c r="P23536"/>
      <c r="AA23536"/>
    </row>
    <row r="23537" spans="16:27" x14ac:dyDescent="0.3">
      <c r="P23537"/>
      <c r="AA23537"/>
    </row>
    <row r="23538" spans="16:27" x14ac:dyDescent="0.3">
      <c r="P23538"/>
      <c r="AA23538"/>
    </row>
    <row r="23539" spans="16:27" x14ac:dyDescent="0.3">
      <c r="P23539"/>
      <c r="AA23539"/>
    </row>
    <row r="23540" spans="16:27" x14ac:dyDescent="0.3">
      <c r="P23540"/>
      <c r="AA23540"/>
    </row>
    <row r="23541" spans="16:27" x14ac:dyDescent="0.3">
      <c r="P23541"/>
      <c r="AA23541"/>
    </row>
    <row r="23542" spans="16:27" x14ac:dyDescent="0.3">
      <c r="P23542"/>
      <c r="AA23542"/>
    </row>
    <row r="23543" spans="16:27" x14ac:dyDescent="0.3">
      <c r="P23543"/>
      <c r="AA23543"/>
    </row>
    <row r="23544" spans="16:27" x14ac:dyDescent="0.3">
      <c r="P23544"/>
      <c r="AA23544"/>
    </row>
    <row r="23545" spans="16:27" x14ac:dyDescent="0.3">
      <c r="P23545"/>
      <c r="AA23545"/>
    </row>
    <row r="23546" spans="16:27" x14ac:dyDescent="0.3">
      <c r="P23546"/>
      <c r="AA23546"/>
    </row>
    <row r="23547" spans="16:27" x14ac:dyDescent="0.3">
      <c r="P23547"/>
      <c r="AA23547"/>
    </row>
    <row r="23548" spans="16:27" x14ac:dyDescent="0.3">
      <c r="P23548"/>
      <c r="AA23548"/>
    </row>
    <row r="23549" spans="16:27" x14ac:dyDescent="0.3">
      <c r="P23549"/>
      <c r="AA23549"/>
    </row>
    <row r="23550" spans="16:27" x14ac:dyDescent="0.3">
      <c r="P23550"/>
      <c r="AA23550"/>
    </row>
    <row r="23551" spans="16:27" x14ac:dyDescent="0.3">
      <c r="P23551"/>
      <c r="AA23551"/>
    </row>
    <row r="23552" spans="16:27" x14ac:dyDescent="0.3">
      <c r="P23552"/>
      <c r="AA23552"/>
    </row>
    <row r="23553" spans="16:27" x14ac:dyDescent="0.3">
      <c r="P23553"/>
      <c r="AA23553"/>
    </row>
    <row r="23554" spans="16:27" x14ac:dyDescent="0.3">
      <c r="P23554"/>
      <c r="AA23554"/>
    </row>
    <row r="23555" spans="16:27" x14ac:dyDescent="0.3">
      <c r="P23555"/>
      <c r="AA23555"/>
    </row>
    <row r="23556" spans="16:27" x14ac:dyDescent="0.3">
      <c r="P23556"/>
      <c r="AA23556"/>
    </row>
    <row r="23557" spans="16:27" x14ac:dyDescent="0.3">
      <c r="P23557"/>
      <c r="AA23557"/>
    </row>
    <row r="23558" spans="16:27" x14ac:dyDescent="0.3">
      <c r="P23558"/>
      <c r="AA23558"/>
    </row>
    <row r="23559" spans="16:27" x14ac:dyDescent="0.3">
      <c r="P23559"/>
      <c r="AA23559"/>
    </row>
    <row r="23560" spans="16:27" x14ac:dyDescent="0.3">
      <c r="P23560"/>
      <c r="AA23560"/>
    </row>
    <row r="23561" spans="16:27" x14ac:dyDescent="0.3">
      <c r="P23561"/>
      <c r="AA23561"/>
    </row>
    <row r="23562" spans="16:27" x14ac:dyDescent="0.3">
      <c r="P23562"/>
      <c r="AA23562"/>
    </row>
    <row r="23563" spans="16:27" x14ac:dyDescent="0.3">
      <c r="P23563"/>
      <c r="AA23563"/>
    </row>
    <row r="23564" spans="16:27" x14ac:dyDescent="0.3">
      <c r="P23564"/>
      <c r="AA23564"/>
    </row>
    <row r="23565" spans="16:27" x14ac:dyDescent="0.3">
      <c r="P23565"/>
      <c r="AA23565"/>
    </row>
    <row r="23566" spans="16:27" x14ac:dyDescent="0.3">
      <c r="P23566"/>
      <c r="AA23566"/>
    </row>
    <row r="23567" spans="16:27" x14ac:dyDescent="0.3">
      <c r="P23567"/>
      <c r="AA23567"/>
    </row>
    <row r="23568" spans="16:27" x14ac:dyDescent="0.3">
      <c r="P23568"/>
      <c r="AA23568"/>
    </row>
    <row r="23569" spans="16:27" x14ac:dyDescent="0.3">
      <c r="P23569"/>
      <c r="AA23569"/>
    </row>
    <row r="23570" spans="16:27" x14ac:dyDescent="0.3">
      <c r="P23570"/>
      <c r="AA23570"/>
    </row>
    <row r="23571" spans="16:27" x14ac:dyDescent="0.3">
      <c r="P23571"/>
      <c r="AA23571"/>
    </row>
    <row r="23572" spans="16:27" x14ac:dyDescent="0.3">
      <c r="P23572"/>
      <c r="AA23572"/>
    </row>
    <row r="23573" spans="16:27" x14ac:dyDescent="0.3">
      <c r="P23573"/>
      <c r="AA23573"/>
    </row>
    <row r="23574" spans="16:27" x14ac:dyDescent="0.3">
      <c r="P23574"/>
      <c r="AA23574"/>
    </row>
    <row r="23575" spans="16:27" x14ac:dyDescent="0.3">
      <c r="P23575"/>
      <c r="AA23575"/>
    </row>
    <row r="23576" spans="16:27" x14ac:dyDescent="0.3">
      <c r="P23576"/>
      <c r="AA23576"/>
    </row>
    <row r="23577" spans="16:27" x14ac:dyDescent="0.3">
      <c r="P23577"/>
      <c r="AA23577"/>
    </row>
    <row r="23578" spans="16:27" x14ac:dyDescent="0.3">
      <c r="P23578"/>
      <c r="AA23578"/>
    </row>
    <row r="23579" spans="16:27" x14ac:dyDescent="0.3">
      <c r="P23579"/>
      <c r="AA23579"/>
    </row>
    <row r="23580" spans="16:27" x14ac:dyDescent="0.3">
      <c r="P23580"/>
      <c r="AA23580"/>
    </row>
    <row r="23581" spans="16:27" x14ac:dyDescent="0.3">
      <c r="P23581"/>
      <c r="AA23581"/>
    </row>
    <row r="23582" spans="16:27" x14ac:dyDescent="0.3">
      <c r="P23582"/>
      <c r="AA23582"/>
    </row>
    <row r="23583" spans="16:27" x14ac:dyDescent="0.3">
      <c r="P23583"/>
      <c r="AA23583"/>
    </row>
    <row r="23584" spans="16:27" x14ac:dyDescent="0.3">
      <c r="P23584"/>
      <c r="AA23584"/>
    </row>
    <row r="23585" spans="16:27" x14ac:dyDescent="0.3">
      <c r="P23585"/>
      <c r="AA23585"/>
    </row>
    <row r="23586" spans="16:27" x14ac:dyDescent="0.3">
      <c r="P23586"/>
      <c r="AA23586"/>
    </row>
    <row r="23587" spans="16:27" x14ac:dyDescent="0.3">
      <c r="P23587"/>
      <c r="AA23587"/>
    </row>
    <row r="23588" spans="16:27" x14ac:dyDescent="0.3">
      <c r="P23588"/>
      <c r="AA23588"/>
    </row>
    <row r="23589" spans="16:27" x14ac:dyDescent="0.3">
      <c r="P23589"/>
      <c r="AA23589"/>
    </row>
    <row r="23590" spans="16:27" x14ac:dyDescent="0.3">
      <c r="P23590"/>
      <c r="AA23590"/>
    </row>
    <row r="23591" spans="16:27" x14ac:dyDescent="0.3">
      <c r="P23591"/>
      <c r="AA23591"/>
    </row>
    <row r="23592" spans="16:27" x14ac:dyDescent="0.3">
      <c r="P23592"/>
      <c r="AA23592"/>
    </row>
    <row r="23593" spans="16:27" x14ac:dyDescent="0.3">
      <c r="P23593"/>
      <c r="AA23593"/>
    </row>
    <row r="23594" spans="16:27" x14ac:dyDescent="0.3">
      <c r="P23594"/>
      <c r="AA23594"/>
    </row>
    <row r="23595" spans="16:27" x14ac:dyDescent="0.3">
      <c r="P23595"/>
      <c r="AA23595"/>
    </row>
    <row r="23596" spans="16:27" x14ac:dyDescent="0.3">
      <c r="P23596"/>
      <c r="AA23596"/>
    </row>
    <row r="23597" spans="16:27" x14ac:dyDescent="0.3">
      <c r="P23597"/>
      <c r="AA23597"/>
    </row>
    <row r="23598" spans="16:27" x14ac:dyDescent="0.3">
      <c r="P23598"/>
      <c r="AA23598"/>
    </row>
    <row r="23599" spans="16:27" x14ac:dyDescent="0.3">
      <c r="P23599"/>
      <c r="AA23599"/>
    </row>
    <row r="23600" spans="16:27" x14ac:dyDescent="0.3">
      <c r="P23600"/>
      <c r="AA23600"/>
    </row>
    <row r="23601" spans="16:27" x14ac:dyDescent="0.3">
      <c r="P23601"/>
      <c r="AA23601"/>
    </row>
    <row r="23602" spans="16:27" x14ac:dyDescent="0.3">
      <c r="P23602"/>
      <c r="AA23602"/>
    </row>
    <row r="23603" spans="16:27" x14ac:dyDescent="0.3">
      <c r="P23603"/>
      <c r="AA23603"/>
    </row>
    <row r="23604" spans="16:27" x14ac:dyDescent="0.3">
      <c r="P23604"/>
      <c r="AA23604"/>
    </row>
    <row r="23605" spans="16:27" x14ac:dyDescent="0.3">
      <c r="P23605"/>
      <c r="AA23605"/>
    </row>
    <row r="23606" spans="16:27" x14ac:dyDescent="0.3">
      <c r="P23606"/>
      <c r="AA23606"/>
    </row>
    <row r="23607" spans="16:27" x14ac:dyDescent="0.3">
      <c r="P23607"/>
      <c r="AA23607"/>
    </row>
    <row r="23608" spans="16:27" x14ac:dyDescent="0.3">
      <c r="P23608"/>
      <c r="AA23608"/>
    </row>
    <row r="23609" spans="16:27" x14ac:dyDescent="0.3">
      <c r="P23609"/>
      <c r="AA23609"/>
    </row>
    <row r="23610" spans="16:27" x14ac:dyDescent="0.3">
      <c r="P23610"/>
      <c r="AA23610"/>
    </row>
    <row r="23611" spans="16:27" x14ac:dyDescent="0.3">
      <c r="P23611"/>
      <c r="AA23611"/>
    </row>
    <row r="23612" spans="16:27" x14ac:dyDescent="0.3">
      <c r="P23612"/>
      <c r="AA23612"/>
    </row>
    <row r="23613" spans="16:27" x14ac:dyDescent="0.3">
      <c r="P23613"/>
      <c r="AA23613"/>
    </row>
    <row r="23614" spans="16:27" x14ac:dyDescent="0.3">
      <c r="P23614"/>
      <c r="AA23614"/>
    </row>
    <row r="23615" spans="16:27" x14ac:dyDescent="0.3">
      <c r="P23615"/>
      <c r="AA23615"/>
    </row>
    <row r="23616" spans="16:27" x14ac:dyDescent="0.3">
      <c r="P23616"/>
      <c r="AA23616"/>
    </row>
    <row r="23617" spans="16:27" x14ac:dyDescent="0.3">
      <c r="P23617"/>
      <c r="AA23617"/>
    </row>
    <row r="23618" spans="16:27" x14ac:dyDescent="0.3">
      <c r="P23618"/>
      <c r="AA23618"/>
    </row>
    <row r="23619" spans="16:27" x14ac:dyDescent="0.3">
      <c r="P23619"/>
      <c r="AA23619"/>
    </row>
    <row r="23620" spans="16:27" x14ac:dyDescent="0.3">
      <c r="P23620"/>
      <c r="AA23620"/>
    </row>
    <row r="23621" spans="16:27" x14ac:dyDescent="0.3">
      <c r="P23621"/>
      <c r="AA23621"/>
    </row>
    <row r="23622" spans="16:27" x14ac:dyDescent="0.3">
      <c r="P23622"/>
      <c r="AA23622"/>
    </row>
    <row r="23623" spans="16:27" x14ac:dyDescent="0.3">
      <c r="P23623"/>
      <c r="AA23623"/>
    </row>
    <row r="23624" spans="16:27" x14ac:dyDescent="0.3">
      <c r="P23624"/>
      <c r="AA23624"/>
    </row>
    <row r="23625" spans="16:27" x14ac:dyDescent="0.3">
      <c r="P23625"/>
      <c r="AA23625"/>
    </row>
    <row r="23626" spans="16:27" x14ac:dyDescent="0.3">
      <c r="P23626"/>
      <c r="AA23626"/>
    </row>
    <row r="23627" spans="16:27" x14ac:dyDescent="0.3">
      <c r="P23627"/>
      <c r="AA23627"/>
    </row>
    <row r="23628" spans="16:27" x14ac:dyDescent="0.3">
      <c r="P23628"/>
      <c r="AA23628"/>
    </row>
    <row r="23629" spans="16:27" x14ac:dyDescent="0.3">
      <c r="P23629"/>
      <c r="AA23629"/>
    </row>
    <row r="23630" spans="16:27" x14ac:dyDescent="0.3">
      <c r="P23630"/>
      <c r="AA23630"/>
    </row>
    <row r="23631" spans="16:27" x14ac:dyDescent="0.3">
      <c r="P23631"/>
      <c r="AA23631"/>
    </row>
    <row r="23632" spans="16:27" x14ac:dyDescent="0.3">
      <c r="P23632"/>
      <c r="AA23632"/>
    </row>
    <row r="23633" spans="16:27" x14ac:dyDescent="0.3">
      <c r="P23633"/>
      <c r="AA23633"/>
    </row>
    <row r="23634" spans="16:27" x14ac:dyDescent="0.3">
      <c r="P23634"/>
      <c r="AA23634"/>
    </row>
    <row r="23635" spans="16:27" x14ac:dyDescent="0.3">
      <c r="P23635"/>
      <c r="AA23635"/>
    </row>
    <row r="23636" spans="16:27" x14ac:dyDescent="0.3">
      <c r="P23636"/>
      <c r="AA23636"/>
    </row>
    <row r="23637" spans="16:27" x14ac:dyDescent="0.3">
      <c r="P23637"/>
      <c r="AA23637"/>
    </row>
    <row r="23638" spans="16:27" x14ac:dyDescent="0.3">
      <c r="P23638"/>
      <c r="AA23638"/>
    </row>
    <row r="23639" spans="16:27" x14ac:dyDescent="0.3">
      <c r="P23639"/>
      <c r="AA23639"/>
    </row>
    <row r="23640" spans="16:27" x14ac:dyDescent="0.3">
      <c r="P23640"/>
      <c r="AA23640"/>
    </row>
    <row r="23641" spans="16:27" x14ac:dyDescent="0.3">
      <c r="P23641"/>
      <c r="AA23641"/>
    </row>
    <row r="23642" spans="16:27" x14ac:dyDescent="0.3">
      <c r="P23642"/>
      <c r="AA23642"/>
    </row>
    <row r="23643" spans="16:27" x14ac:dyDescent="0.3">
      <c r="P23643"/>
      <c r="AA23643"/>
    </row>
    <row r="23644" spans="16:27" x14ac:dyDescent="0.3">
      <c r="P23644"/>
      <c r="AA23644"/>
    </row>
    <row r="23645" spans="16:27" x14ac:dyDescent="0.3">
      <c r="P23645"/>
      <c r="AA23645"/>
    </row>
    <row r="23646" spans="16:27" x14ac:dyDescent="0.3">
      <c r="P23646"/>
      <c r="AA23646"/>
    </row>
    <row r="23647" spans="16:27" x14ac:dyDescent="0.3">
      <c r="P23647"/>
      <c r="AA23647"/>
    </row>
    <row r="23648" spans="16:27" x14ac:dyDescent="0.3">
      <c r="P23648"/>
      <c r="AA23648"/>
    </row>
    <row r="23649" spans="16:27" x14ac:dyDescent="0.3">
      <c r="P23649"/>
      <c r="AA23649"/>
    </row>
    <row r="23650" spans="16:27" x14ac:dyDescent="0.3">
      <c r="P23650"/>
      <c r="AA23650"/>
    </row>
    <row r="23651" spans="16:27" x14ac:dyDescent="0.3">
      <c r="P23651"/>
      <c r="AA23651"/>
    </row>
    <row r="23652" spans="16:27" x14ac:dyDescent="0.3">
      <c r="P23652"/>
      <c r="AA23652"/>
    </row>
    <row r="23653" spans="16:27" x14ac:dyDescent="0.3">
      <c r="P23653"/>
      <c r="AA23653"/>
    </row>
    <row r="23654" spans="16:27" x14ac:dyDescent="0.3">
      <c r="P23654"/>
      <c r="AA23654"/>
    </row>
    <row r="23655" spans="16:27" x14ac:dyDescent="0.3">
      <c r="P23655"/>
      <c r="AA23655"/>
    </row>
    <row r="23656" spans="16:27" x14ac:dyDescent="0.3">
      <c r="P23656"/>
      <c r="AA23656"/>
    </row>
    <row r="23657" spans="16:27" x14ac:dyDescent="0.3">
      <c r="P23657"/>
      <c r="AA23657"/>
    </row>
    <row r="23658" spans="16:27" x14ac:dyDescent="0.3">
      <c r="P23658"/>
      <c r="AA23658"/>
    </row>
    <row r="23659" spans="16:27" x14ac:dyDescent="0.3">
      <c r="P23659"/>
      <c r="AA23659"/>
    </row>
    <row r="23660" spans="16:27" x14ac:dyDescent="0.3">
      <c r="P23660"/>
      <c r="AA23660"/>
    </row>
    <row r="23661" spans="16:27" x14ac:dyDescent="0.3">
      <c r="P23661"/>
      <c r="AA23661"/>
    </row>
    <row r="23662" spans="16:27" x14ac:dyDescent="0.3">
      <c r="P23662"/>
      <c r="AA23662"/>
    </row>
    <row r="23663" spans="16:27" x14ac:dyDescent="0.3">
      <c r="P23663"/>
      <c r="AA23663"/>
    </row>
    <row r="23664" spans="16:27" x14ac:dyDescent="0.3">
      <c r="P23664"/>
      <c r="AA23664"/>
    </row>
    <row r="23665" spans="16:27" x14ac:dyDescent="0.3">
      <c r="P23665"/>
      <c r="AA23665"/>
    </row>
    <row r="23666" spans="16:27" x14ac:dyDescent="0.3">
      <c r="P23666"/>
      <c r="AA23666"/>
    </row>
    <row r="23667" spans="16:27" x14ac:dyDescent="0.3">
      <c r="P23667"/>
      <c r="AA23667"/>
    </row>
    <row r="23668" spans="16:27" x14ac:dyDescent="0.3">
      <c r="P23668"/>
      <c r="AA23668"/>
    </row>
    <row r="23669" spans="16:27" x14ac:dyDescent="0.3">
      <c r="P23669"/>
      <c r="AA23669"/>
    </row>
    <row r="23670" spans="16:27" x14ac:dyDescent="0.3">
      <c r="P23670"/>
      <c r="AA23670"/>
    </row>
    <row r="23671" spans="16:27" x14ac:dyDescent="0.3">
      <c r="P23671"/>
      <c r="AA23671"/>
    </row>
    <row r="23672" spans="16:27" x14ac:dyDescent="0.3">
      <c r="P23672"/>
      <c r="AA23672"/>
    </row>
    <row r="23673" spans="16:27" x14ac:dyDescent="0.3">
      <c r="P23673"/>
      <c r="AA23673"/>
    </row>
    <row r="23674" spans="16:27" x14ac:dyDescent="0.3">
      <c r="P23674"/>
      <c r="AA23674"/>
    </row>
    <row r="23675" spans="16:27" x14ac:dyDescent="0.3">
      <c r="P23675"/>
      <c r="AA23675"/>
    </row>
    <row r="23676" spans="16:27" x14ac:dyDescent="0.3">
      <c r="P23676"/>
      <c r="AA23676"/>
    </row>
    <row r="23677" spans="16:27" x14ac:dyDescent="0.3">
      <c r="P23677"/>
      <c r="AA23677"/>
    </row>
    <row r="23678" spans="16:27" x14ac:dyDescent="0.3">
      <c r="P23678"/>
      <c r="AA23678"/>
    </row>
    <row r="23679" spans="16:27" x14ac:dyDescent="0.3">
      <c r="P23679"/>
      <c r="AA23679"/>
    </row>
    <row r="23680" spans="16:27" x14ac:dyDescent="0.3">
      <c r="P23680"/>
      <c r="AA23680"/>
    </row>
    <row r="23681" spans="16:27" x14ac:dyDescent="0.3">
      <c r="P23681"/>
      <c r="AA23681"/>
    </row>
    <row r="23682" spans="16:27" x14ac:dyDescent="0.3">
      <c r="P23682"/>
      <c r="AA23682"/>
    </row>
    <row r="23683" spans="16:27" x14ac:dyDescent="0.3">
      <c r="P23683"/>
      <c r="AA23683"/>
    </row>
    <row r="23684" spans="16:27" x14ac:dyDescent="0.3">
      <c r="P23684"/>
      <c r="AA23684"/>
    </row>
    <row r="23685" spans="16:27" x14ac:dyDescent="0.3">
      <c r="P23685"/>
      <c r="AA23685"/>
    </row>
    <row r="23686" spans="16:27" x14ac:dyDescent="0.3">
      <c r="P23686"/>
      <c r="AA23686"/>
    </row>
    <row r="23687" spans="16:27" x14ac:dyDescent="0.3">
      <c r="P23687"/>
      <c r="AA23687"/>
    </row>
    <row r="23688" spans="16:27" x14ac:dyDescent="0.3">
      <c r="P23688"/>
      <c r="AA23688"/>
    </row>
    <row r="23689" spans="16:27" x14ac:dyDescent="0.3">
      <c r="P23689"/>
      <c r="AA23689"/>
    </row>
    <row r="23690" spans="16:27" x14ac:dyDescent="0.3">
      <c r="P23690"/>
      <c r="AA23690"/>
    </row>
    <row r="23691" spans="16:27" x14ac:dyDescent="0.3">
      <c r="P23691"/>
      <c r="AA23691"/>
    </row>
    <row r="23692" spans="16:27" x14ac:dyDescent="0.3">
      <c r="P23692"/>
      <c r="AA23692"/>
    </row>
    <row r="23693" spans="16:27" x14ac:dyDescent="0.3">
      <c r="P23693"/>
      <c r="AA23693"/>
    </row>
    <row r="23694" spans="16:27" x14ac:dyDescent="0.3">
      <c r="P23694"/>
      <c r="AA23694"/>
    </row>
    <row r="23695" spans="16:27" x14ac:dyDescent="0.3">
      <c r="P23695"/>
      <c r="AA23695"/>
    </row>
    <row r="23696" spans="16:27" x14ac:dyDescent="0.3">
      <c r="P23696"/>
      <c r="AA23696"/>
    </row>
    <row r="23697" spans="16:27" x14ac:dyDescent="0.3">
      <c r="P23697"/>
      <c r="AA23697"/>
    </row>
    <row r="23698" spans="16:27" x14ac:dyDescent="0.3">
      <c r="P23698"/>
      <c r="AA23698"/>
    </row>
    <row r="23699" spans="16:27" x14ac:dyDescent="0.3">
      <c r="P23699"/>
      <c r="AA23699"/>
    </row>
    <row r="23700" spans="16:27" x14ac:dyDescent="0.3">
      <c r="P23700"/>
      <c r="AA23700"/>
    </row>
    <row r="23701" spans="16:27" x14ac:dyDescent="0.3">
      <c r="P23701"/>
      <c r="AA23701"/>
    </row>
    <row r="23702" spans="16:27" x14ac:dyDescent="0.3">
      <c r="P23702"/>
      <c r="AA23702"/>
    </row>
    <row r="23703" spans="16:27" x14ac:dyDescent="0.3">
      <c r="P23703"/>
      <c r="AA23703"/>
    </row>
    <row r="23704" spans="16:27" x14ac:dyDescent="0.3">
      <c r="P23704"/>
      <c r="AA23704"/>
    </row>
    <row r="23705" spans="16:27" x14ac:dyDescent="0.3">
      <c r="P23705"/>
      <c r="AA23705"/>
    </row>
    <row r="23706" spans="16:27" x14ac:dyDescent="0.3">
      <c r="P23706"/>
      <c r="AA23706"/>
    </row>
    <row r="23707" spans="16:27" x14ac:dyDescent="0.3">
      <c r="P23707"/>
      <c r="AA23707"/>
    </row>
    <row r="23708" spans="16:27" x14ac:dyDescent="0.3">
      <c r="P23708"/>
      <c r="AA23708"/>
    </row>
    <row r="23709" spans="16:27" x14ac:dyDescent="0.3">
      <c r="P23709"/>
      <c r="AA23709"/>
    </row>
    <row r="23710" spans="16:27" x14ac:dyDescent="0.3">
      <c r="P23710"/>
      <c r="AA23710"/>
    </row>
    <row r="23711" spans="16:27" x14ac:dyDescent="0.3">
      <c r="P23711"/>
      <c r="AA23711"/>
    </row>
    <row r="23712" spans="16:27" x14ac:dyDescent="0.3">
      <c r="P23712"/>
      <c r="AA23712"/>
    </row>
    <row r="23713" spans="16:27" x14ac:dyDescent="0.3">
      <c r="P23713"/>
      <c r="AA23713"/>
    </row>
    <row r="23714" spans="16:27" x14ac:dyDescent="0.3">
      <c r="P23714"/>
      <c r="AA23714"/>
    </row>
    <row r="23715" spans="16:27" x14ac:dyDescent="0.3">
      <c r="P23715"/>
      <c r="AA23715"/>
    </row>
    <row r="23716" spans="16:27" x14ac:dyDescent="0.3">
      <c r="P23716"/>
      <c r="AA23716"/>
    </row>
    <row r="23717" spans="16:27" x14ac:dyDescent="0.3">
      <c r="P23717"/>
      <c r="AA23717"/>
    </row>
    <row r="23718" spans="16:27" x14ac:dyDescent="0.3">
      <c r="P23718"/>
      <c r="AA23718"/>
    </row>
    <row r="23719" spans="16:27" x14ac:dyDescent="0.3">
      <c r="P23719"/>
      <c r="AA23719"/>
    </row>
    <row r="23720" spans="16:27" x14ac:dyDescent="0.3">
      <c r="P23720"/>
      <c r="AA23720"/>
    </row>
    <row r="23721" spans="16:27" x14ac:dyDescent="0.3">
      <c r="P23721"/>
      <c r="AA23721"/>
    </row>
    <row r="23722" spans="16:27" x14ac:dyDescent="0.3">
      <c r="P23722"/>
      <c r="AA23722"/>
    </row>
    <row r="23723" spans="16:27" x14ac:dyDescent="0.3">
      <c r="P23723"/>
      <c r="AA23723"/>
    </row>
    <row r="23724" spans="16:27" x14ac:dyDescent="0.3">
      <c r="P23724"/>
      <c r="AA23724"/>
    </row>
    <row r="23725" spans="16:27" x14ac:dyDescent="0.3">
      <c r="P23725"/>
      <c r="AA23725"/>
    </row>
    <row r="23726" spans="16:27" x14ac:dyDescent="0.3">
      <c r="P23726"/>
      <c r="AA23726"/>
    </row>
    <row r="23727" spans="16:27" x14ac:dyDescent="0.3">
      <c r="P23727"/>
      <c r="AA23727"/>
    </row>
    <row r="23728" spans="16:27" x14ac:dyDescent="0.3">
      <c r="P23728"/>
      <c r="AA23728"/>
    </row>
    <row r="23729" spans="16:27" x14ac:dyDescent="0.3">
      <c r="P23729"/>
      <c r="AA23729"/>
    </row>
    <row r="23730" spans="16:27" x14ac:dyDescent="0.3">
      <c r="P23730"/>
      <c r="AA23730"/>
    </row>
    <row r="23731" spans="16:27" x14ac:dyDescent="0.3">
      <c r="P23731"/>
      <c r="AA23731"/>
    </row>
    <row r="23732" spans="16:27" x14ac:dyDescent="0.3">
      <c r="P23732"/>
      <c r="AA23732"/>
    </row>
    <row r="23733" spans="16:27" x14ac:dyDescent="0.3">
      <c r="P23733"/>
      <c r="AA23733"/>
    </row>
    <row r="23734" spans="16:27" x14ac:dyDescent="0.3">
      <c r="P23734"/>
      <c r="AA23734"/>
    </row>
    <row r="23735" spans="16:27" x14ac:dyDescent="0.3">
      <c r="P23735"/>
      <c r="AA23735"/>
    </row>
    <row r="23736" spans="16:27" x14ac:dyDescent="0.3">
      <c r="P23736"/>
      <c r="AA23736"/>
    </row>
    <row r="23737" spans="16:27" x14ac:dyDescent="0.3">
      <c r="P23737"/>
      <c r="AA23737"/>
    </row>
    <row r="23738" spans="16:27" x14ac:dyDescent="0.3">
      <c r="P23738"/>
      <c r="AA23738"/>
    </row>
    <row r="23739" spans="16:27" x14ac:dyDescent="0.3">
      <c r="P23739"/>
      <c r="AA23739"/>
    </row>
    <row r="23740" spans="16:27" x14ac:dyDescent="0.3">
      <c r="P23740"/>
      <c r="AA23740"/>
    </row>
    <row r="23741" spans="16:27" x14ac:dyDescent="0.3">
      <c r="P23741"/>
      <c r="AA23741"/>
    </row>
    <row r="23742" spans="16:27" x14ac:dyDescent="0.3">
      <c r="P23742"/>
      <c r="AA23742"/>
    </row>
    <row r="23743" spans="16:27" x14ac:dyDescent="0.3">
      <c r="P23743"/>
      <c r="AA23743"/>
    </row>
    <row r="23744" spans="16:27" x14ac:dyDescent="0.3">
      <c r="P23744"/>
      <c r="AA23744"/>
    </row>
    <row r="23745" spans="16:27" x14ac:dyDescent="0.3">
      <c r="P23745"/>
      <c r="AA23745"/>
    </row>
    <row r="23746" spans="16:27" x14ac:dyDescent="0.3">
      <c r="P23746"/>
      <c r="AA23746"/>
    </row>
    <row r="23747" spans="16:27" x14ac:dyDescent="0.3">
      <c r="P23747"/>
      <c r="AA23747"/>
    </row>
    <row r="23748" spans="16:27" x14ac:dyDescent="0.3">
      <c r="P23748"/>
      <c r="AA23748"/>
    </row>
    <row r="23749" spans="16:27" x14ac:dyDescent="0.3">
      <c r="P23749"/>
      <c r="AA23749"/>
    </row>
    <row r="23750" spans="16:27" x14ac:dyDescent="0.3">
      <c r="P23750"/>
      <c r="AA23750"/>
    </row>
    <row r="23751" spans="16:27" x14ac:dyDescent="0.3">
      <c r="P23751"/>
      <c r="AA23751"/>
    </row>
    <row r="23752" spans="16:27" x14ac:dyDescent="0.3">
      <c r="P23752"/>
      <c r="AA23752"/>
    </row>
    <row r="23753" spans="16:27" x14ac:dyDescent="0.3">
      <c r="P23753"/>
      <c r="AA23753"/>
    </row>
    <row r="23754" spans="16:27" x14ac:dyDescent="0.3">
      <c r="P23754"/>
      <c r="AA23754"/>
    </row>
    <row r="23755" spans="16:27" x14ac:dyDescent="0.3">
      <c r="P23755"/>
      <c r="AA23755"/>
    </row>
    <row r="23756" spans="16:27" x14ac:dyDescent="0.3">
      <c r="P23756"/>
      <c r="AA23756"/>
    </row>
    <row r="23757" spans="16:27" x14ac:dyDescent="0.3">
      <c r="P23757"/>
      <c r="AA23757"/>
    </row>
    <row r="23758" spans="16:27" x14ac:dyDescent="0.3">
      <c r="P23758"/>
      <c r="AA23758"/>
    </row>
    <row r="23759" spans="16:27" x14ac:dyDescent="0.3">
      <c r="P23759"/>
      <c r="AA23759"/>
    </row>
    <row r="23760" spans="16:27" x14ac:dyDescent="0.3">
      <c r="P23760"/>
      <c r="AA23760"/>
    </row>
    <row r="23761" spans="16:27" x14ac:dyDescent="0.3">
      <c r="P23761"/>
      <c r="AA23761"/>
    </row>
    <row r="23762" spans="16:27" x14ac:dyDescent="0.3">
      <c r="P23762"/>
      <c r="AA23762"/>
    </row>
    <row r="23763" spans="16:27" x14ac:dyDescent="0.3">
      <c r="P23763"/>
      <c r="AA23763"/>
    </row>
    <row r="23764" spans="16:27" x14ac:dyDescent="0.3">
      <c r="P23764"/>
      <c r="AA23764"/>
    </row>
    <row r="23765" spans="16:27" x14ac:dyDescent="0.3">
      <c r="P23765"/>
      <c r="AA23765"/>
    </row>
    <row r="23766" spans="16:27" x14ac:dyDescent="0.3">
      <c r="P23766"/>
      <c r="AA23766"/>
    </row>
    <row r="23767" spans="16:27" x14ac:dyDescent="0.3">
      <c r="P23767"/>
      <c r="AA23767"/>
    </row>
    <row r="23768" spans="16:27" x14ac:dyDescent="0.3">
      <c r="P23768"/>
      <c r="AA23768"/>
    </row>
    <row r="23769" spans="16:27" x14ac:dyDescent="0.3">
      <c r="P23769"/>
      <c r="AA23769"/>
    </row>
    <row r="23770" spans="16:27" x14ac:dyDescent="0.3">
      <c r="P23770"/>
      <c r="AA23770"/>
    </row>
    <row r="23771" spans="16:27" x14ac:dyDescent="0.3">
      <c r="P23771"/>
      <c r="AA23771"/>
    </row>
    <row r="23772" spans="16:27" x14ac:dyDescent="0.3">
      <c r="P23772"/>
      <c r="AA23772"/>
    </row>
    <row r="23773" spans="16:27" x14ac:dyDescent="0.3">
      <c r="P23773"/>
      <c r="AA23773"/>
    </row>
    <row r="23774" spans="16:27" x14ac:dyDescent="0.3">
      <c r="P23774"/>
      <c r="AA23774"/>
    </row>
    <row r="23775" spans="16:27" x14ac:dyDescent="0.3">
      <c r="P23775"/>
      <c r="AA23775"/>
    </row>
    <row r="23776" spans="16:27" x14ac:dyDescent="0.3">
      <c r="P23776"/>
      <c r="AA23776"/>
    </row>
    <row r="23777" spans="16:27" x14ac:dyDescent="0.3">
      <c r="P23777"/>
      <c r="AA23777"/>
    </row>
    <row r="23778" spans="16:27" x14ac:dyDescent="0.3">
      <c r="P23778"/>
      <c r="AA23778"/>
    </row>
    <row r="23779" spans="16:27" x14ac:dyDescent="0.3">
      <c r="P23779"/>
      <c r="AA23779"/>
    </row>
    <row r="23780" spans="16:27" x14ac:dyDescent="0.3">
      <c r="P23780"/>
      <c r="AA23780"/>
    </row>
    <row r="23781" spans="16:27" x14ac:dyDescent="0.3">
      <c r="P23781"/>
      <c r="AA23781"/>
    </row>
    <row r="23782" spans="16:27" x14ac:dyDescent="0.3">
      <c r="P23782"/>
      <c r="AA23782"/>
    </row>
    <row r="23783" spans="16:27" x14ac:dyDescent="0.3">
      <c r="P23783"/>
      <c r="AA23783"/>
    </row>
    <row r="23784" spans="16:27" x14ac:dyDescent="0.3">
      <c r="P23784"/>
      <c r="AA23784"/>
    </row>
    <row r="23785" spans="16:27" x14ac:dyDescent="0.3">
      <c r="P23785"/>
      <c r="AA23785"/>
    </row>
    <row r="23786" spans="16:27" x14ac:dyDescent="0.3">
      <c r="P23786"/>
      <c r="AA23786"/>
    </row>
    <row r="23787" spans="16:27" x14ac:dyDescent="0.3">
      <c r="P23787"/>
      <c r="AA23787"/>
    </row>
    <row r="23788" spans="16:27" x14ac:dyDescent="0.3">
      <c r="P23788"/>
      <c r="AA23788"/>
    </row>
    <row r="23789" spans="16:27" x14ac:dyDescent="0.3">
      <c r="P23789"/>
      <c r="AA23789"/>
    </row>
    <row r="23790" spans="16:27" x14ac:dyDescent="0.3">
      <c r="P23790"/>
      <c r="AA23790"/>
    </row>
    <row r="23791" spans="16:27" x14ac:dyDescent="0.3">
      <c r="P23791"/>
      <c r="AA23791"/>
    </row>
    <row r="23792" spans="16:27" x14ac:dyDescent="0.3">
      <c r="P23792"/>
      <c r="AA23792"/>
    </row>
    <row r="23793" spans="16:27" x14ac:dyDescent="0.3">
      <c r="P23793"/>
      <c r="AA23793"/>
    </row>
    <row r="23794" spans="16:27" x14ac:dyDescent="0.3">
      <c r="P23794"/>
      <c r="AA23794"/>
    </row>
    <row r="23795" spans="16:27" x14ac:dyDescent="0.3">
      <c r="P23795"/>
      <c r="AA23795"/>
    </row>
    <row r="23796" spans="16:27" x14ac:dyDescent="0.3">
      <c r="P23796"/>
      <c r="AA23796"/>
    </row>
    <row r="23797" spans="16:27" x14ac:dyDescent="0.3">
      <c r="P23797"/>
      <c r="AA23797"/>
    </row>
    <row r="23798" spans="16:27" x14ac:dyDescent="0.3">
      <c r="P23798"/>
      <c r="AA23798"/>
    </row>
    <row r="23799" spans="16:27" x14ac:dyDescent="0.3">
      <c r="P23799"/>
      <c r="AA23799"/>
    </row>
    <row r="23800" spans="16:27" x14ac:dyDescent="0.3">
      <c r="P23800"/>
      <c r="AA23800"/>
    </row>
    <row r="23801" spans="16:27" x14ac:dyDescent="0.3">
      <c r="P23801"/>
      <c r="AA23801"/>
    </row>
    <row r="23802" spans="16:27" x14ac:dyDescent="0.3">
      <c r="P23802"/>
      <c r="AA23802"/>
    </row>
    <row r="23803" spans="16:27" x14ac:dyDescent="0.3">
      <c r="P23803"/>
      <c r="AA23803"/>
    </row>
    <row r="23804" spans="16:27" x14ac:dyDescent="0.3">
      <c r="P23804"/>
      <c r="AA23804"/>
    </row>
    <row r="23805" spans="16:27" x14ac:dyDescent="0.3">
      <c r="P23805"/>
      <c r="AA23805"/>
    </row>
    <row r="23806" spans="16:27" x14ac:dyDescent="0.3">
      <c r="P23806"/>
      <c r="AA23806"/>
    </row>
    <row r="23807" spans="16:27" x14ac:dyDescent="0.3">
      <c r="P23807"/>
      <c r="AA23807"/>
    </row>
    <row r="23808" spans="16:27" x14ac:dyDescent="0.3">
      <c r="P23808"/>
      <c r="AA23808"/>
    </row>
    <row r="23809" spans="16:27" x14ac:dyDescent="0.3">
      <c r="P23809"/>
      <c r="AA23809"/>
    </row>
    <row r="23810" spans="16:27" x14ac:dyDescent="0.3">
      <c r="P23810"/>
      <c r="AA23810"/>
    </row>
    <row r="23811" spans="16:27" x14ac:dyDescent="0.3">
      <c r="P23811"/>
      <c r="AA23811"/>
    </row>
    <row r="23812" spans="16:27" x14ac:dyDescent="0.3">
      <c r="P23812"/>
      <c r="AA23812"/>
    </row>
    <row r="23813" spans="16:27" x14ac:dyDescent="0.3">
      <c r="P23813"/>
      <c r="AA23813"/>
    </row>
    <row r="23814" spans="16:27" x14ac:dyDescent="0.3">
      <c r="P23814"/>
      <c r="AA23814"/>
    </row>
    <row r="23815" spans="16:27" x14ac:dyDescent="0.3">
      <c r="P23815"/>
      <c r="AA23815"/>
    </row>
    <row r="23816" spans="16:27" x14ac:dyDescent="0.3">
      <c r="P23816"/>
      <c r="AA23816"/>
    </row>
    <row r="23817" spans="16:27" x14ac:dyDescent="0.3">
      <c r="P23817"/>
      <c r="AA23817"/>
    </row>
    <row r="23818" spans="16:27" x14ac:dyDescent="0.3">
      <c r="P23818"/>
      <c r="AA23818"/>
    </row>
    <row r="23819" spans="16:27" x14ac:dyDescent="0.3">
      <c r="P23819"/>
      <c r="AA23819"/>
    </row>
    <row r="23820" spans="16:27" x14ac:dyDescent="0.3">
      <c r="P23820"/>
      <c r="AA23820"/>
    </row>
    <row r="23821" spans="16:27" x14ac:dyDescent="0.3">
      <c r="P23821"/>
      <c r="AA23821"/>
    </row>
    <row r="23822" spans="16:27" x14ac:dyDescent="0.3">
      <c r="P23822"/>
      <c r="AA23822"/>
    </row>
    <row r="23823" spans="16:27" x14ac:dyDescent="0.3">
      <c r="P23823"/>
      <c r="AA23823"/>
    </row>
    <row r="23824" spans="16:27" x14ac:dyDescent="0.3">
      <c r="P23824"/>
      <c r="AA23824"/>
    </row>
    <row r="23825" spans="16:27" x14ac:dyDescent="0.3">
      <c r="P23825"/>
      <c r="AA23825"/>
    </row>
    <row r="23826" spans="16:27" x14ac:dyDescent="0.3">
      <c r="P23826"/>
      <c r="AA23826"/>
    </row>
    <row r="23827" spans="16:27" x14ac:dyDescent="0.3">
      <c r="P23827"/>
      <c r="AA23827"/>
    </row>
    <row r="23828" spans="16:27" x14ac:dyDescent="0.3">
      <c r="P23828"/>
      <c r="AA23828"/>
    </row>
    <row r="23829" spans="16:27" x14ac:dyDescent="0.3">
      <c r="P23829"/>
      <c r="AA23829"/>
    </row>
    <row r="23830" spans="16:27" x14ac:dyDescent="0.3">
      <c r="P23830"/>
      <c r="AA23830"/>
    </row>
    <row r="23831" spans="16:27" x14ac:dyDescent="0.3">
      <c r="P23831"/>
      <c r="AA23831"/>
    </row>
    <row r="23832" spans="16:27" x14ac:dyDescent="0.3">
      <c r="P23832"/>
      <c r="AA23832"/>
    </row>
    <row r="23833" spans="16:27" x14ac:dyDescent="0.3">
      <c r="P23833"/>
      <c r="AA23833"/>
    </row>
    <row r="23834" spans="16:27" x14ac:dyDescent="0.3">
      <c r="P23834"/>
      <c r="AA23834"/>
    </row>
    <row r="23835" spans="16:27" x14ac:dyDescent="0.3">
      <c r="P23835"/>
      <c r="AA23835"/>
    </row>
    <row r="23836" spans="16:27" x14ac:dyDescent="0.3">
      <c r="P23836"/>
      <c r="AA23836"/>
    </row>
    <row r="23837" spans="16:27" x14ac:dyDescent="0.3">
      <c r="P23837"/>
      <c r="AA23837"/>
    </row>
    <row r="23838" spans="16:27" x14ac:dyDescent="0.3">
      <c r="P23838"/>
      <c r="AA23838"/>
    </row>
    <row r="23839" spans="16:27" x14ac:dyDescent="0.3">
      <c r="P23839"/>
      <c r="AA23839"/>
    </row>
    <row r="23840" spans="16:27" x14ac:dyDescent="0.3">
      <c r="P23840"/>
      <c r="AA23840"/>
    </row>
    <row r="23841" spans="16:27" x14ac:dyDescent="0.3">
      <c r="P23841"/>
      <c r="AA23841"/>
    </row>
    <row r="23842" spans="16:27" x14ac:dyDescent="0.3">
      <c r="P23842"/>
      <c r="AA23842"/>
    </row>
    <row r="23843" spans="16:27" x14ac:dyDescent="0.3">
      <c r="P23843"/>
      <c r="AA23843"/>
    </row>
    <row r="23844" spans="16:27" x14ac:dyDescent="0.3">
      <c r="P23844"/>
      <c r="AA23844"/>
    </row>
    <row r="23845" spans="16:27" x14ac:dyDescent="0.3">
      <c r="P23845"/>
      <c r="AA23845"/>
    </row>
    <row r="23846" spans="16:27" x14ac:dyDescent="0.3">
      <c r="P23846"/>
      <c r="AA23846"/>
    </row>
    <row r="23847" spans="16:27" x14ac:dyDescent="0.3">
      <c r="P23847"/>
      <c r="AA23847"/>
    </row>
    <row r="23848" spans="16:27" x14ac:dyDescent="0.3">
      <c r="P23848"/>
      <c r="AA23848"/>
    </row>
    <row r="23849" spans="16:27" x14ac:dyDescent="0.3">
      <c r="P23849"/>
      <c r="AA23849"/>
    </row>
    <row r="23850" spans="16:27" x14ac:dyDescent="0.3">
      <c r="P23850"/>
      <c r="AA23850"/>
    </row>
    <row r="23851" spans="16:27" x14ac:dyDescent="0.3">
      <c r="P23851"/>
      <c r="AA23851"/>
    </row>
    <row r="23852" spans="16:27" x14ac:dyDescent="0.3">
      <c r="P23852"/>
      <c r="AA23852"/>
    </row>
    <row r="23853" spans="16:27" x14ac:dyDescent="0.3">
      <c r="P23853"/>
      <c r="AA23853"/>
    </row>
    <row r="23854" spans="16:27" x14ac:dyDescent="0.3">
      <c r="P23854"/>
      <c r="AA23854"/>
    </row>
    <row r="23855" spans="16:27" x14ac:dyDescent="0.3">
      <c r="P23855"/>
      <c r="AA23855"/>
    </row>
    <row r="23856" spans="16:27" x14ac:dyDescent="0.3">
      <c r="P23856"/>
      <c r="AA23856"/>
    </row>
    <row r="23857" spans="16:27" x14ac:dyDescent="0.3">
      <c r="P23857"/>
      <c r="AA23857"/>
    </row>
    <row r="23858" spans="16:27" x14ac:dyDescent="0.3">
      <c r="P23858"/>
      <c r="AA23858"/>
    </row>
    <row r="23859" spans="16:27" x14ac:dyDescent="0.3">
      <c r="P23859"/>
      <c r="AA23859"/>
    </row>
    <row r="23860" spans="16:27" x14ac:dyDescent="0.3">
      <c r="P23860"/>
      <c r="AA23860"/>
    </row>
    <row r="23861" spans="16:27" x14ac:dyDescent="0.3">
      <c r="P23861"/>
      <c r="AA23861"/>
    </row>
    <row r="23862" spans="16:27" x14ac:dyDescent="0.3">
      <c r="P23862"/>
      <c r="AA23862"/>
    </row>
    <row r="23863" spans="16:27" x14ac:dyDescent="0.3">
      <c r="P23863"/>
      <c r="AA23863"/>
    </row>
    <row r="23864" spans="16:27" x14ac:dyDescent="0.3">
      <c r="P23864"/>
      <c r="AA23864"/>
    </row>
    <row r="23865" spans="16:27" x14ac:dyDescent="0.3">
      <c r="P23865"/>
      <c r="AA23865"/>
    </row>
    <row r="23866" spans="16:27" x14ac:dyDescent="0.3">
      <c r="P23866"/>
      <c r="AA23866"/>
    </row>
    <row r="23867" spans="16:27" x14ac:dyDescent="0.3">
      <c r="P23867"/>
      <c r="AA23867"/>
    </row>
    <row r="23868" spans="16:27" x14ac:dyDescent="0.3">
      <c r="P23868"/>
      <c r="AA23868"/>
    </row>
    <row r="23869" spans="16:27" x14ac:dyDescent="0.3">
      <c r="P23869"/>
      <c r="AA23869"/>
    </row>
    <row r="23870" spans="16:27" x14ac:dyDescent="0.3">
      <c r="P23870"/>
      <c r="AA23870"/>
    </row>
    <row r="23871" spans="16:27" x14ac:dyDescent="0.3">
      <c r="P23871"/>
      <c r="AA23871"/>
    </row>
    <row r="23872" spans="16:27" x14ac:dyDescent="0.3">
      <c r="P23872"/>
      <c r="AA23872"/>
    </row>
    <row r="23873" spans="16:27" x14ac:dyDescent="0.3">
      <c r="P23873"/>
      <c r="AA23873"/>
    </row>
    <row r="23874" spans="16:27" x14ac:dyDescent="0.3">
      <c r="P23874"/>
      <c r="AA23874"/>
    </row>
    <row r="23875" spans="16:27" x14ac:dyDescent="0.3">
      <c r="P23875"/>
      <c r="AA23875"/>
    </row>
    <row r="23876" spans="16:27" x14ac:dyDescent="0.3">
      <c r="P23876"/>
      <c r="AA23876"/>
    </row>
    <row r="23877" spans="16:27" x14ac:dyDescent="0.3">
      <c r="P23877"/>
      <c r="AA23877"/>
    </row>
    <row r="23878" spans="16:27" x14ac:dyDescent="0.3">
      <c r="P23878"/>
      <c r="AA23878"/>
    </row>
    <row r="23879" spans="16:27" x14ac:dyDescent="0.3">
      <c r="P23879"/>
      <c r="AA23879"/>
    </row>
    <row r="23880" spans="16:27" x14ac:dyDescent="0.3">
      <c r="P23880"/>
      <c r="AA23880"/>
    </row>
    <row r="23881" spans="16:27" x14ac:dyDescent="0.3">
      <c r="P23881"/>
      <c r="AA23881"/>
    </row>
    <row r="23882" spans="16:27" x14ac:dyDescent="0.3">
      <c r="P23882"/>
      <c r="AA23882"/>
    </row>
    <row r="23883" spans="16:27" x14ac:dyDescent="0.3">
      <c r="P23883"/>
      <c r="AA23883"/>
    </row>
    <row r="23884" spans="16:27" x14ac:dyDescent="0.3">
      <c r="P23884"/>
      <c r="AA23884"/>
    </row>
    <row r="23885" spans="16:27" x14ac:dyDescent="0.3">
      <c r="P23885"/>
      <c r="AA23885"/>
    </row>
    <row r="23886" spans="16:27" x14ac:dyDescent="0.3">
      <c r="P23886"/>
      <c r="AA23886"/>
    </row>
    <row r="23887" spans="16:27" x14ac:dyDescent="0.3">
      <c r="P23887"/>
      <c r="AA23887"/>
    </row>
    <row r="23888" spans="16:27" x14ac:dyDescent="0.3">
      <c r="P23888"/>
      <c r="AA23888"/>
    </row>
    <row r="23889" spans="16:27" x14ac:dyDescent="0.3">
      <c r="P23889"/>
      <c r="AA23889"/>
    </row>
    <row r="23890" spans="16:27" x14ac:dyDescent="0.3">
      <c r="P23890"/>
      <c r="AA23890"/>
    </row>
    <row r="23891" spans="16:27" x14ac:dyDescent="0.3">
      <c r="P23891"/>
      <c r="AA23891"/>
    </row>
    <row r="23892" spans="16:27" x14ac:dyDescent="0.3">
      <c r="P23892"/>
      <c r="AA23892"/>
    </row>
    <row r="23893" spans="16:27" x14ac:dyDescent="0.3">
      <c r="P23893"/>
      <c r="AA23893"/>
    </row>
    <row r="23894" spans="16:27" x14ac:dyDescent="0.3">
      <c r="P23894"/>
      <c r="AA23894"/>
    </row>
    <row r="23895" spans="16:27" x14ac:dyDescent="0.3">
      <c r="P23895"/>
      <c r="AA23895"/>
    </row>
    <row r="23896" spans="16:27" x14ac:dyDescent="0.3">
      <c r="P23896"/>
      <c r="AA23896"/>
    </row>
    <row r="23897" spans="16:27" x14ac:dyDescent="0.3">
      <c r="P23897"/>
      <c r="AA23897"/>
    </row>
    <row r="23898" spans="16:27" x14ac:dyDescent="0.3">
      <c r="P23898"/>
      <c r="AA23898"/>
    </row>
    <row r="23899" spans="16:27" x14ac:dyDescent="0.3">
      <c r="P23899"/>
      <c r="AA23899"/>
    </row>
    <row r="23900" spans="16:27" x14ac:dyDescent="0.3">
      <c r="P23900"/>
      <c r="AA23900"/>
    </row>
    <row r="23901" spans="16:27" x14ac:dyDescent="0.3">
      <c r="P23901"/>
      <c r="AA23901"/>
    </row>
    <row r="23902" spans="16:27" x14ac:dyDescent="0.3">
      <c r="P23902"/>
      <c r="AA23902"/>
    </row>
    <row r="23903" spans="16:27" x14ac:dyDescent="0.3">
      <c r="P23903"/>
      <c r="AA23903"/>
    </row>
    <row r="23904" spans="16:27" x14ac:dyDescent="0.3">
      <c r="P23904"/>
      <c r="AA23904"/>
    </row>
    <row r="23905" spans="16:27" x14ac:dyDescent="0.3">
      <c r="P23905"/>
      <c r="AA23905"/>
    </row>
    <row r="23906" spans="16:27" x14ac:dyDescent="0.3">
      <c r="P23906"/>
      <c r="AA23906"/>
    </row>
    <row r="23907" spans="16:27" x14ac:dyDescent="0.3">
      <c r="P23907"/>
      <c r="AA23907"/>
    </row>
    <row r="23908" spans="16:27" x14ac:dyDescent="0.3">
      <c r="P23908"/>
      <c r="AA23908"/>
    </row>
    <row r="23909" spans="16:27" x14ac:dyDescent="0.3">
      <c r="P23909"/>
      <c r="AA23909"/>
    </row>
    <row r="23910" spans="16:27" x14ac:dyDescent="0.3">
      <c r="P23910"/>
      <c r="AA23910"/>
    </row>
    <row r="23911" spans="16:27" x14ac:dyDescent="0.3">
      <c r="P23911"/>
      <c r="AA23911"/>
    </row>
    <row r="23912" spans="16:27" x14ac:dyDescent="0.3">
      <c r="P23912"/>
      <c r="AA23912"/>
    </row>
    <row r="23913" spans="16:27" x14ac:dyDescent="0.3">
      <c r="P23913"/>
      <c r="AA23913"/>
    </row>
    <row r="23914" spans="16:27" x14ac:dyDescent="0.3">
      <c r="P23914"/>
      <c r="AA23914"/>
    </row>
    <row r="23915" spans="16:27" x14ac:dyDescent="0.3">
      <c r="P23915"/>
      <c r="AA23915"/>
    </row>
    <row r="23916" spans="16:27" x14ac:dyDescent="0.3">
      <c r="P23916"/>
      <c r="AA23916"/>
    </row>
    <row r="23917" spans="16:27" x14ac:dyDescent="0.3">
      <c r="P23917"/>
      <c r="AA23917"/>
    </row>
    <row r="23918" spans="16:27" x14ac:dyDescent="0.3">
      <c r="P23918"/>
      <c r="AA23918"/>
    </row>
    <row r="23919" spans="16:27" x14ac:dyDescent="0.3">
      <c r="P23919"/>
      <c r="AA23919"/>
    </row>
    <row r="23920" spans="16:27" x14ac:dyDescent="0.3">
      <c r="P23920"/>
      <c r="AA23920"/>
    </row>
    <row r="23921" spans="16:27" x14ac:dyDescent="0.3">
      <c r="P23921"/>
      <c r="AA23921"/>
    </row>
    <row r="23922" spans="16:27" x14ac:dyDescent="0.3">
      <c r="P23922"/>
      <c r="AA23922"/>
    </row>
    <row r="23923" spans="16:27" x14ac:dyDescent="0.3">
      <c r="P23923"/>
      <c r="AA23923"/>
    </row>
    <row r="23924" spans="16:27" x14ac:dyDescent="0.3">
      <c r="P23924"/>
      <c r="AA23924"/>
    </row>
    <row r="23925" spans="16:27" x14ac:dyDescent="0.3">
      <c r="P23925"/>
      <c r="AA23925"/>
    </row>
    <row r="23926" spans="16:27" x14ac:dyDescent="0.3">
      <c r="P23926"/>
      <c r="AA23926"/>
    </row>
    <row r="23927" spans="16:27" x14ac:dyDescent="0.3">
      <c r="P23927"/>
      <c r="AA23927"/>
    </row>
    <row r="23928" spans="16:27" x14ac:dyDescent="0.3">
      <c r="P23928"/>
      <c r="AA23928"/>
    </row>
    <row r="23929" spans="16:27" x14ac:dyDescent="0.3">
      <c r="P23929"/>
      <c r="AA23929"/>
    </row>
    <row r="23930" spans="16:27" x14ac:dyDescent="0.3">
      <c r="P23930"/>
      <c r="AA23930"/>
    </row>
    <row r="23931" spans="16:27" x14ac:dyDescent="0.3">
      <c r="P23931"/>
      <c r="AA23931"/>
    </row>
    <row r="23932" spans="16:27" x14ac:dyDescent="0.3">
      <c r="P23932"/>
      <c r="AA23932"/>
    </row>
    <row r="23933" spans="16:27" x14ac:dyDescent="0.3">
      <c r="P23933"/>
      <c r="AA23933"/>
    </row>
    <row r="23934" spans="16:27" x14ac:dyDescent="0.3">
      <c r="P23934"/>
      <c r="AA23934"/>
    </row>
    <row r="23935" spans="16:27" x14ac:dyDescent="0.3">
      <c r="P23935"/>
      <c r="AA23935"/>
    </row>
    <row r="23936" spans="16:27" x14ac:dyDescent="0.3">
      <c r="P23936"/>
      <c r="AA23936"/>
    </row>
    <row r="23937" spans="16:27" x14ac:dyDescent="0.3">
      <c r="P23937"/>
      <c r="AA23937"/>
    </row>
    <row r="23938" spans="16:27" x14ac:dyDescent="0.3">
      <c r="P23938"/>
      <c r="AA23938"/>
    </row>
    <row r="23939" spans="16:27" x14ac:dyDescent="0.3">
      <c r="P23939"/>
      <c r="AA23939"/>
    </row>
    <row r="23940" spans="16:27" x14ac:dyDescent="0.3">
      <c r="P23940"/>
      <c r="AA23940"/>
    </row>
    <row r="23941" spans="16:27" x14ac:dyDescent="0.3">
      <c r="P23941"/>
      <c r="AA23941"/>
    </row>
    <row r="23942" spans="16:27" x14ac:dyDescent="0.3">
      <c r="P23942"/>
      <c r="AA23942"/>
    </row>
    <row r="23943" spans="16:27" x14ac:dyDescent="0.3">
      <c r="P23943"/>
      <c r="AA23943"/>
    </row>
    <row r="23944" spans="16:27" x14ac:dyDescent="0.3">
      <c r="P23944"/>
      <c r="AA23944"/>
    </row>
    <row r="23945" spans="16:27" x14ac:dyDescent="0.3">
      <c r="P23945"/>
      <c r="AA23945"/>
    </row>
    <row r="23946" spans="16:27" x14ac:dyDescent="0.3">
      <c r="P23946"/>
      <c r="AA23946"/>
    </row>
    <row r="23947" spans="16:27" x14ac:dyDescent="0.3">
      <c r="P23947"/>
      <c r="AA23947"/>
    </row>
    <row r="23948" spans="16:27" x14ac:dyDescent="0.3">
      <c r="P23948"/>
      <c r="AA23948"/>
    </row>
    <row r="23949" spans="16:27" x14ac:dyDescent="0.3">
      <c r="P23949"/>
      <c r="AA23949"/>
    </row>
    <row r="23950" spans="16:27" x14ac:dyDescent="0.3">
      <c r="P23950"/>
      <c r="AA23950"/>
    </row>
    <row r="23951" spans="16:27" x14ac:dyDescent="0.3">
      <c r="P23951"/>
      <c r="AA23951"/>
    </row>
    <row r="23952" spans="16:27" x14ac:dyDescent="0.3">
      <c r="P23952"/>
      <c r="AA23952"/>
    </row>
    <row r="23953" spans="16:27" x14ac:dyDescent="0.3">
      <c r="P23953"/>
      <c r="AA23953"/>
    </row>
    <row r="23954" spans="16:27" x14ac:dyDescent="0.3">
      <c r="P23954"/>
      <c r="AA23954"/>
    </row>
    <row r="23955" spans="16:27" x14ac:dyDescent="0.3">
      <c r="P23955"/>
      <c r="AA23955"/>
    </row>
    <row r="23956" spans="16:27" x14ac:dyDescent="0.3">
      <c r="P23956"/>
      <c r="AA23956"/>
    </row>
    <row r="23957" spans="16:27" x14ac:dyDescent="0.3">
      <c r="P23957"/>
      <c r="AA23957"/>
    </row>
    <row r="23958" spans="16:27" x14ac:dyDescent="0.3">
      <c r="P23958"/>
      <c r="AA23958"/>
    </row>
    <row r="23959" spans="16:27" x14ac:dyDescent="0.3">
      <c r="P23959"/>
      <c r="AA23959"/>
    </row>
    <row r="23960" spans="16:27" x14ac:dyDescent="0.3">
      <c r="P23960"/>
      <c r="AA23960"/>
    </row>
    <row r="23961" spans="16:27" x14ac:dyDescent="0.3">
      <c r="P23961"/>
      <c r="AA23961"/>
    </row>
    <row r="23962" spans="16:27" x14ac:dyDescent="0.3">
      <c r="P23962"/>
      <c r="AA23962"/>
    </row>
    <row r="23963" spans="16:27" x14ac:dyDescent="0.3">
      <c r="P23963"/>
      <c r="AA23963"/>
    </row>
    <row r="23964" spans="16:27" x14ac:dyDescent="0.3">
      <c r="P23964"/>
      <c r="AA23964"/>
    </row>
    <row r="23965" spans="16:27" x14ac:dyDescent="0.3">
      <c r="P23965"/>
      <c r="AA23965"/>
    </row>
    <row r="23966" spans="16:27" x14ac:dyDescent="0.3">
      <c r="P23966"/>
      <c r="AA23966"/>
    </row>
    <row r="23967" spans="16:27" x14ac:dyDescent="0.3">
      <c r="P23967"/>
      <c r="AA23967"/>
    </row>
    <row r="23968" spans="16:27" x14ac:dyDescent="0.3">
      <c r="P23968"/>
      <c r="AA23968"/>
    </row>
    <row r="23969" spans="16:27" x14ac:dyDescent="0.3">
      <c r="P23969"/>
      <c r="AA23969"/>
    </row>
    <row r="23970" spans="16:27" x14ac:dyDescent="0.3">
      <c r="P23970"/>
      <c r="AA23970"/>
    </row>
    <row r="23971" spans="16:27" x14ac:dyDescent="0.3">
      <c r="P23971"/>
      <c r="AA23971"/>
    </row>
    <row r="23972" spans="16:27" x14ac:dyDescent="0.3">
      <c r="P23972"/>
      <c r="AA23972"/>
    </row>
    <row r="23973" spans="16:27" x14ac:dyDescent="0.3">
      <c r="P23973"/>
      <c r="AA23973"/>
    </row>
    <row r="23974" spans="16:27" x14ac:dyDescent="0.3">
      <c r="P23974"/>
      <c r="AA23974"/>
    </row>
    <row r="23975" spans="16:27" x14ac:dyDescent="0.3">
      <c r="P23975"/>
      <c r="AA23975"/>
    </row>
    <row r="23976" spans="16:27" x14ac:dyDescent="0.3">
      <c r="P23976"/>
      <c r="AA23976"/>
    </row>
    <row r="23977" spans="16:27" x14ac:dyDescent="0.3">
      <c r="P23977"/>
      <c r="AA23977"/>
    </row>
    <row r="23978" spans="16:27" x14ac:dyDescent="0.3">
      <c r="P23978"/>
      <c r="AA23978"/>
    </row>
    <row r="23979" spans="16:27" x14ac:dyDescent="0.3">
      <c r="P23979"/>
      <c r="AA23979"/>
    </row>
    <row r="23980" spans="16:27" x14ac:dyDescent="0.3">
      <c r="P23980"/>
      <c r="AA23980"/>
    </row>
    <row r="23981" spans="16:27" x14ac:dyDescent="0.3">
      <c r="P23981"/>
      <c r="AA23981"/>
    </row>
    <row r="23982" spans="16:27" x14ac:dyDescent="0.3">
      <c r="P23982"/>
      <c r="AA23982"/>
    </row>
    <row r="23983" spans="16:27" x14ac:dyDescent="0.3">
      <c r="P23983"/>
      <c r="AA23983"/>
    </row>
    <row r="23984" spans="16:27" x14ac:dyDescent="0.3">
      <c r="P23984"/>
      <c r="AA23984"/>
    </row>
    <row r="23985" spans="16:27" x14ac:dyDescent="0.3">
      <c r="P23985"/>
      <c r="AA23985"/>
    </row>
    <row r="23986" spans="16:27" x14ac:dyDescent="0.3">
      <c r="P23986"/>
      <c r="AA23986"/>
    </row>
    <row r="23987" spans="16:27" x14ac:dyDescent="0.3">
      <c r="P23987"/>
      <c r="AA23987"/>
    </row>
    <row r="23988" spans="16:27" x14ac:dyDescent="0.3">
      <c r="P23988"/>
      <c r="AA23988"/>
    </row>
    <row r="23989" spans="16:27" x14ac:dyDescent="0.3">
      <c r="P23989"/>
      <c r="AA23989"/>
    </row>
    <row r="23990" spans="16:27" x14ac:dyDescent="0.3">
      <c r="P23990"/>
      <c r="AA23990"/>
    </row>
    <row r="23991" spans="16:27" x14ac:dyDescent="0.3">
      <c r="P23991"/>
      <c r="AA23991"/>
    </row>
    <row r="23992" spans="16:27" x14ac:dyDescent="0.3">
      <c r="P23992"/>
      <c r="AA23992"/>
    </row>
    <row r="23993" spans="16:27" x14ac:dyDescent="0.3">
      <c r="P23993"/>
      <c r="AA23993"/>
    </row>
    <row r="23994" spans="16:27" x14ac:dyDescent="0.3">
      <c r="P23994"/>
      <c r="AA23994"/>
    </row>
    <row r="23995" spans="16:27" x14ac:dyDescent="0.3">
      <c r="P23995"/>
      <c r="AA23995"/>
    </row>
    <row r="23996" spans="16:27" x14ac:dyDescent="0.3">
      <c r="P23996"/>
      <c r="AA23996"/>
    </row>
    <row r="23997" spans="16:27" x14ac:dyDescent="0.3">
      <c r="P23997"/>
      <c r="AA23997"/>
    </row>
    <row r="23998" spans="16:27" x14ac:dyDescent="0.3">
      <c r="P23998"/>
      <c r="AA23998"/>
    </row>
    <row r="23999" spans="16:27" x14ac:dyDescent="0.3">
      <c r="P23999"/>
      <c r="AA23999"/>
    </row>
    <row r="24000" spans="16:27" x14ac:dyDescent="0.3">
      <c r="P24000"/>
      <c r="AA24000"/>
    </row>
    <row r="24001" spans="16:27" x14ac:dyDescent="0.3">
      <c r="P24001"/>
      <c r="AA24001"/>
    </row>
    <row r="24002" spans="16:27" x14ac:dyDescent="0.3">
      <c r="P24002"/>
      <c r="AA24002"/>
    </row>
    <row r="24003" spans="16:27" x14ac:dyDescent="0.3">
      <c r="P24003"/>
      <c r="AA24003"/>
    </row>
    <row r="24004" spans="16:27" x14ac:dyDescent="0.3">
      <c r="P24004"/>
      <c r="AA24004"/>
    </row>
    <row r="24005" spans="16:27" x14ac:dyDescent="0.3">
      <c r="P24005"/>
      <c r="AA24005"/>
    </row>
    <row r="24006" spans="16:27" x14ac:dyDescent="0.3">
      <c r="P24006"/>
      <c r="AA24006"/>
    </row>
    <row r="24007" spans="16:27" x14ac:dyDescent="0.3">
      <c r="P24007"/>
      <c r="AA24007"/>
    </row>
    <row r="24008" spans="16:27" x14ac:dyDescent="0.3">
      <c r="P24008"/>
      <c r="AA24008"/>
    </row>
    <row r="24009" spans="16:27" x14ac:dyDescent="0.3">
      <c r="P24009"/>
      <c r="AA24009"/>
    </row>
    <row r="24010" spans="16:27" x14ac:dyDescent="0.3">
      <c r="P24010"/>
      <c r="AA24010"/>
    </row>
    <row r="24011" spans="16:27" x14ac:dyDescent="0.3">
      <c r="P24011"/>
      <c r="AA24011"/>
    </row>
    <row r="24012" spans="16:27" x14ac:dyDescent="0.3">
      <c r="P24012"/>
      <c r="AA24012"/>
    </row>
    <row r="24013" spans="16:27" x14ac:dyDescent="0.3">
      <c r="P24013"/>
      <c r="AA24013"/>
    </row>
    <row r="24014" spans="16:27" x14ac:dyDescent="0.3">
      <c r="P24014"/>
      <c r="AA24014"/>
    </row>
    <row r="24015" spans="16:27" x14ac:dyDescent="0.3">
      <c r="P24015"/>
      <c r="AA24015"/>
    </row>
    <row r="24016" spans="16:27" x14ac:dyDescent="0.3">
      <c r="P24016"/>
      <c r="AA24016"/>
    </row>
    <row r="24017" spans="16:27" x14ac:dyDescent="0.3">
      <c r="P24017"/>
      <c r="AA24017"/>
    </row>
    <row r="24018" spans="16:27" x14ac:dyDescent="0.3">
      <c r="P24018"/>
      <c r="AA24018"/>
    </row>
    <row r="24019" spans="16:27" x14ac:dyDescent="0.3">
      <c r="P24019"/>
      <c r="AA24019"/>
    </row>
    <row r="24020" spans="16:27" x14ac:dyDescent="0.3">
      <c r="P24020"/>
      <c r="AA24020"/>
    </row>
    <row r="24021" spans="16:27" x14ac:dyDescent="0.3">
      <c r="P24021"/>
      <c r="AA24021"/>
    </row>
    <row r="24022" spans="16:27" x14ac:dyDescent="0.3">
      <c r="P24022"/>
      <c r="AA24022"/>
    </row>
    <row r="24023" spans="16:27" x14ac:dyDescent="0.3">
      <c r="P24023"/>
      <c r="AA24023"/>
    </row>
    <row r="24024" spans="16:27" x14ac:dyDescent="0.3">
      <c r="P24024"/>
      <c r="AA24024"/>
    </row>
    <row r="24025" spans="16:27" x14ac:dyDescent="0.3">
      <c r="P24025"/>
      <c r="AA24025"/>
    </row>
    <row r="24026" spans="16:27" x14ac:dyDescent="0.3">
      <c r="P24026"/>
      <c r="AA24026"/>
    </row>
    <row r="24027" spans="16:27" x14ac:dyDescent="0.3">
      <c r="P24027"/>
      <c r="AA24027"/>
    </row>
    <row r="24028" spans="16:27" x14ac:dyDescent="0.3">
      <c r="P24028"/>
      <c r="AA24028"/>
    </row>
    <row r="24029" spans="16:27" x14ac:dyDescent="0.3">
      <c r="P24029"/>
      <c r="AA24029"/>
    </row>
    <row r="24030" spans="16:27" x14ac:dyDescent="0.3">
      <c r="P24030"/>
      <c r="AA24030"/>
    </row>
    <row r="24031" spans="16:27" x14ac:dyDescent="0.3">
      <c r="P24031"/>
      <c r="AA24031"/>
    </row>
    <row r="24032" spans="16:27" x14ac:dyDescent="0.3">
      <c r="P24032"/>
      <c r="AA24032"/>
    </row>
    <row r="24033" spans="16:27" x14ac:dyDescent="0.3">
      <c r="P24033"/>
      <c r="AA24033"/>
    </row>
    <row r="24034" spans="16:27" x14ac:dyDescent="0.3">
      <c r="P24034"/>
      <c r="AA24034"/>
    </row>
    <row r="24035" spans="16:27" x14ac:dyDescent="0.3">
      <c r="P24035"/>
      <c r="AA24035"/>
    </row>
    <row r="24036" spans="16:27" x14ac:dyDescent="0.3">
      <c r="P24036"/>
      <c r="AA24036"/>
    </row>
    <row r="24037" spans="16:27" x14ac:dyDescent="0.3">
      <c r="P24037"/>
      <c r="AA24037"/>
    </row>
    <row r="24038" spans="16:27" x14ac:dyDescent="0.3">
      <c r="P24038"/>
      <c r="AA24038"/>
    </row>
    <row r="24039" spans="16:27" x14ac:dyDescent="0.3">
      <c r="P24039"/>
      <c r="AA24039"/>
    </row>
    <row r="24040" spans="16:27" x14ac:dyDescent="0.3">
      <c r="P24040"/>
      <c r="AA24040"/>
    </row>
    <row r="24041" spans="16:27" x14ac:dyDescent="0.3">
      <c r="P24041"/>
      <c r="AA24041"/>
    </row>
    <row r="24042" spans="16:27" x14ac:dyDescent="0.3">
      <c r="P24042"/>
      <c r="AA24042"/>
    </row>
    <row r="24043" spans="16:27" x14ac:dyDescent="0.3">
      <c r="P24043"/>
      <c r="AA24043"/>
    </row>
    <row r="24044" spans="16:27" x14ac:dyDescent="0.3">
      <c r="P24044"/>
      <c r="AA24044"/>
    </row>
    <row r="24045" spans="16:27" x14ac:dyDescent="0.3">
      <c r="P24045"/>
      <c r="AA24045"/>
    </row>
    <row r="24046" spans="16:27" x14ac:dyDescent="0.3">
      <c r="P24046"/>
      <c r="AA24046"/>
    </row>
    <row r="24047" spans="16:27" x14ac:dyDescent="0.3">
      <c r="P24047"/>
      <c r="AA24047"/>
    </row>
    <row r="24048" spans="16:27" x14ac:dyDescent="0.3">
      <c r="P24048"/>
      <c r="AA24048"/>
    </row>
    <row r="24049" spans="16:27" x14ac:dyDescent="0.3">
      <c r="P24049"/>
      <c r="AA24049"/>
    </row>
    <row r="24050" spans="16:27" x14ac:dyDescent="0.3">
      <c r="P24050"/>
      <c r="AA24050"/>
    </row>
    <row r="24051" spans="16:27" x14ac:dyDescent="0.3">
      <c r="P24051"/>
      <c r="AA24051"/>
    </row>
    <row r="24052" spans="16:27" x14ac:dyDescent="0.3">
      <c r="P24052"/>
      <c r="AA24052"/>
    </row>
    <row r="24053" spans="16:27" x14ac:dyDescent="0.3">
      <c r="P24053"/>
      <c r="AA24053"/>
    </row>
    <row r="24054" spans="16:27" x14ac:dyDescent="0.3">
      <c r="P24054"/>
      <c r="AA24054"/>
    </row>
    <row r="24055" spans="16:27" x14ac:dyDescent="0.3">
      <c r="P24055"/>
      <c r="AA24055"/>
    </row>
    <row r="24056" spans="16:27" x14ac:dyDescent="0.3">
      <c r="P24056"/>
      <c r="AA24056"/>
    </row>
    <row r="24057" spans="16:27" x14ac:dyDescent="0.3">
      <c r="P24057"/>
      <c r="AA24057"/>
    </row>
    <row r="24058" spans="16:27" x14ac:dyDescent="0.3">
      <c r="P24058"/>
      <c r="AA24058"/>
    </row>
    <row r="24059" spans="16:27" x14ac:dyDescent="0.3">
      <c r="P24059"/>
      <c r="AA24059"/>
    </row>
    <row r="24060" spans="16:27" x14ac:dyDescent="0.3">
      <c r="P24060"/>
      <c r="AA24060"/>
    </row>
    <row r="24061" spans="16:27" x14ac:dyDescent="0.3">
      <c r="P24061"/>
      <c r="AA24061"/>
    </row>
    <row r="24062" spans="16:27" x14ac:dyDescent="0.3">
      <c r="P24062"/>
      <c r="AA24062"/>
    </row>
    <row r="24063" spans="16:27" x14ac:dyDescent="0.3">
      <c r="P24063"/>
      <c r="AA24063"/>
    </row>
    <row r="24064" spans="16:27" x14ac:dyDescent="0.3">
      <c r="P24064"/>
      <c r="AA24064"/>
    </row>
    <row r="24065" spans="16:27" x14ac:dyDescent="0.3">
      <c r="P24065"/>
      <c r="AA24065"/>
    </row>
    <row r="24066" spans="16:27" x14ac:dyDescent="0.3">
      <c r="P24066"/>
      <c r="AA24066"/>
    </row>
    <row r="24067" spans="16:27" x14ac:dyDescent="0.3">
      <c r="P24067"/>
      <c r="AA24067"/>
    </row>
    <row r="24068" spans="16:27" x14ac:dyDescent="0.3">
      <c r="P24068"/>
      <c r="AA24068"/>
    </row>
    <row r="24069" spans="16:27" x14ac:dyDescent="0.3">
      <c r="P24069"/>
      <c r="AA24069"/>
    </row>
    <row r="24070" spans="16:27" x14ac:dyDescent="0.3">
      <c r="P24070"/>
      <c r="AA24070"/>
    </row>
    <row r="24071" spans="16:27" x14ac:dyDescent="0.3">
      <c r="P24071"/>
      <c r="AA24071"/>
    </row>
    <row r="24072" spans="16:27" x14ac:dyDescent="0.3">
      <c r="P24072"/>
      <c r="AA24072"/>
    </row>
    <row r="24073" spans="16:27" x14ac:dyDescent="0.3">
      <c r="P24073"/>
      <c r="AA24073"/>
    </row>
    <row r="24074" spans="16:27" x14ac:dyDescent="0.3">
      <c r="P24074"/>
      <c r="AA24074"/>
    </row>
    <row r="24075" spans="16:27" x14ac:dyDescent="0.3">
      <c r="P24075"/>
      <c r="AA24075"/>
    </row>
    <row r="24076" spans="16:27" x14ac:dyDescent="0.3">
      <c r="P24076"/>
      <c r="AA24076"/>
    </row>
    <row r="24077" spans="16:27" x14ac:dyDescent="0.3">
      <c r="P24077"/>
      <c r="AA24077"/>
    </row>
    <row r="24078" spans="16:27" x14ac:dyDescent="0.3">
      <c r="P24078"/>
      <c r="AA24078"/>
    </row>
    <row r="24079" spans="16:27" x14ac:dyDescent="0.3">
      <c r="P24079"/>
      <c r="AA24079"/>
    </row>
    <row r="24080" spans="16:27" x14ac:dyDescent="0.3">
      <c r="P24080"/>
      <c r="AA24080"/>
    </row>
    <row r="24081" spans="16:27" x14ac:dyDescent="0.3">
      <c r="P24081"/>
      <c r="AA24081"/>
    </row>
    <row r="24082" spans="16:27" x14ac:dyDescent="0.3">
      <c r="P24082"/>
      <c r="AA24082"/>
    </row>
    <row r="24083" spans="16:27" x14ac:dyDescent="0.3">
      <c r="P24083"/>
      <c r="AA24083"/>
    </row>
    <row r="24084" spans="16:27" x14ac:dyDescent="0.3">
      <c r="P24084"/>
      <c r="AA24084"/>
    </row>
    <row r="24085" spans="16:27" x14ac:dyDescent="0.3">
      <c r="P24085"/>
      <c r="AA24085"/>
    </row>
    <row r="24086" spans="16:27" x14ac:dyDescent="0.3">
      <c r="P24086"/>
      <c r="AA24086"/>
    </row>
    <row r="24087" spans="16:27" x14ac:dyDescent="0.3">
      <c r="P24087"/>
      <c r="AA24087"/>
    </row>
    <row r="24088" spans="16:27" x14ac:dyDescent="0.3">
      <c r="P24088"/>
      <c r="AA24088"/>
    </row>
    <row r="24089" spans="16:27" x14ac:dyDescent="0.3">
      <c r="P24089"/>
      <c r="AA24089"/>
    </row>
    <row r="24090" spans="16:27" x14ac:dyDescent="0.3">
      <c r="P24090"/>
      <c r="AA24090"/>
    </row>
    <row r="24091" spans="16:27" x14ac:dyDescent="0.3">
      <c r="P24091"/>
      <c r="AA24091"/>
    </row>
    <row r="24092" spans="16:27" x14ac:dyDescent="0.3">
      <c r="P24092"/>
      <c r="AA24092"/>
    </row>
    <row r="24093" spans="16:27" x14ac:dyDescent="0.3">
      <c r="P24093"/>
      <c r="AA24093"/>
    </row>
    <row r="24094" spans="16:27" x14ac:dyDescent="0.3">
      <c r="P24094"/>
      <c r="AA24094"/>
    </row>
    <row r="24095" spans="16:27" x14ac:dyDescent="0.3">
      <c r="P24095"/>
      <c r="AA24095"/>
    </row>
    <row r="24096" spans="16:27" x14ac:dyDescent="0.3">
      <c r="P24096"/>
      <c r="AA24096"/>
    </row>
    <row r="24097" spans="16:27" x14ac:dyDescent="0.3">
      <c r="P24097"/>
      <c r="AA24097"/>
    </row>
    <row r="24098" spans="16:27" x14ac:dyDescent="0.3">
      <c r="P24098"/>
      <c r="AA24098"/>
    </row>
    <row r="24099" spans="16:27" x14ac:dyDescent="0.3">
      <c r="P24099"/>
      <c r="AA24099"/>
    </row>
    <row r="24100" spans="16:27" x14ac:dyDescent="0.3">
      <c r="P24100"/>
      <c r="AA24100"/>
    </row>
    <row r="24101" spans="16:27" x14ac:dyDescent="0.3">
      <c r="P24101"/>
      <c r="AA24101"/>
    </row>
    <row r="24102" spans="16:27" x14ac:dyDescent="0.3">
      <c r="P24102"/>
      <c r="AA24102"/>
    </row>
    <row r="24103" spans="16:27" x14ac:dyDescent="0.3">
      <c r="P24103"/>
      <c r="AA24103"/>
    </row>
    <row r="24104" spans="16:27" x14ac:dyDescent="0.3">
      <c r="P24104"/>
      <c r="AA24104"/>
    </row>
    <row r="24105" spans="16:27" x14ac:dyDescent="0.3">
      <c r="P24105"/>
      <c r="AA24105"/>
    </row>
    <row r="24106" spans="16:27" x14ac:dyDescent="0.3">
      <c r="P24106"/>
      <c r="AA24106"/>
    </row>
    <row r="24107" spans="16:27" x14ac:dyDescent="0.3">
      <c r="P24107"/>
      <c r="AA24107"/>
    </row>
    <row r="24108" spans="16:27" x14ac:dyDescent="0.3">
      <c r="P24108"/>
      <c r="AA24108"/>
    </row>
    <row r="24109" spans="16:27" x14ac:dyDescent="0.3">
      <c r="P24109"/>
      <c r="AA24109"/>
    </row>
    <row r="24110" spans="16:27" x14ac:dyDescent="0.3">
      <c r="P24110"/>
      <c r="AA24110"/>
    </row>
    <row r="24111" spans="16:27" x14ac:dyDescent="0.3">
      <c r="P24111"/>
      <c r="AA24111"/>
    </row>
    <row r="24112" spans="16:27" x14ac:dyDescent="0.3">
      <c r="P24112"/>
      <c r="AA24112"/>
    </row>
    <row r="24113" spans="16:27" x14ac:dyDescent="0.3">
      <c r="P24113"/>
      <c r="AA24113"/>
    </row>
    <row r="24114" spans="16:27" x14ac:dyDescent="0.3">
      <c r="P24114"/>
      <c r="AA24114"/>
    </row>
    <row r="24115" spans="16:27" x14ac:dyDescent="0.3">
      <c r="P24115"/>
      <c r="AA24115"/>
    </row>
    <row r="24116" spans="16:27" x14ac:dyDescent="0.3">
      <c r="P24116"/>
      <c r="AA24116"/>
    </row>
    <row r="24117" spans="16:27" x14ac:dyDescent="0.3">
      <c r="P24117"/>
      <c r="AA24117"/>
    </row>
    <row r="24118" spans="16:27" x14ac:dyDescent="0.3">
      <c r="P24118"/>
      <c r="AA24118"/>
    </row>
    <row r="24119" spans="16:27" x14ac:dyDescent="0.3">
      <c r="P24119"/>
      <c r="AA24119"/>
    </row>
    <row r="24120" spans="16:27" x14ac:dyDescent="0.3">
      <c r="P24120"/>
      <c r="AA24120"/>
    </row>
    <row r="24121" spans="16:27" x14ac:dyDescent="0.3">
      <c r="P24121"/>
      <c r="AA24121"/>
    </row>
    <row r="24122" spans="16:27" x14ac:dyDescent="0.3">
      <c r="P24122"/>
      <c r="AA24122"/>
    </row>
    <row r="24123" spans="16:27" x14ac:dyDescent="0.3">
      <c r="P24123"/>
      <c r="AA24123"/>
    </row>
    <row r="24124" spans="16:27" x14ac:dyDescent="0.3">
      <c r="P24124"/>
      <c r="AA24124"/>
    </row>
    <row r="24125" spans="16:27" x14ac:dyDescent="0.3">
      <c r="P24125"/>
      <c r="AA24125"/>
    </row>
    <row r="24126" spans="16:27" x14ac:dyDescent="0.3">
      <c r="P24126"/>
      <c r="AA24126"/>
    </row>
    <row r="24127" spans="16:27" x14ac:dyDescent="0.3">
      <c r="P24127"/>
      <c r="AA24127"/>
    </row>
    <row r="24128" spans="16:27" x14ac:dyDescent="0.3">
      <c r="P24128"/>
      <c r="AA24128"/>
    </row>
    <row r="24129" spans="16:27" x14ac:dyDescent="0.3">
      <c r="P24129"/>
      <c r="AA24129"/>
    </row>
    <row r="24130" spans="16:27" x14ac:dyDescent="0.3">
      <c r="P24130"/>
      <c r="AA24130"/>
    </row>
    <row r="24131" spans="16:27" x14ac:dyDescent="0.3">
      <c r="P24131"/>
      <c r="AA24131"/>
    </row>
    <row r="24132" spans="16:27" x14ac:dyDescent="0.3">
      <c r="P24132"/>
      <c r="AA24132"/>
    </row>
    <row r="24133" spans="16:27" x14ac:dyDescent="0.3">
      <c r="P24133"/>
      <c r="AA24133"/>
    </row>
    <row r="24134" spans="16:27" x14ac:dyDescent="0.3">
      <c r="P24134"/>
      <c r="AA24134"/>
    </row>
    <row r="24135" spans="16:27" x14ac:dyDescent="0.3">
      <c r="P24135"/>
      <c r="AA24135"/>
    </row>
    <row r="24136" spans="16:27" x14ac:dyDescent="0.3">
      <c r="P24136"/>
      <c r="AA24136"/>
    </row>
    <row r="24137" spans="16:27" x14ac:dyDescent="0.3">
      <c r="P24137"/>
      <c r="AA24137"/>
    </row>
    <row r="24138" spans="16:27" x14ac:dyDescent="0.3">
      <c r="P24138"/>
      <c r="AA24138"/>
    </row>
    <row r="24139" spans="16:27" x14ac:dyDescent="0.3">
      <c r="P24139"/>
      <c r="AA24139"/>
    </row>
    <row r="24140" spans="16:27" x14ac:dyDescent="0.3">
      <c r="P24140"/>
      <c r="AA24140"/>
    </row>
    <row r="24141" spans="16:27" x14ac:dyDescent="0.3">
      <c r="P24141"/>
      <c r="AA24141"/>
    </row>
    <row r="24142" spans="16:27" x14ac:dyDescent="0.3">
      <c r="P24142"/>
      <c r="AA24142"/>
    </row>
    <row r="24143" spans="16:27" x14ac:dyDescent="0.3">
      <c r="P24143"/>
      <c r="AA24143"/>
    </row>
    <row r="24144" spans="16:27" x14ac:dyDescent="0.3">
      <c r="P24144"/>
      <c r="AA24144"/>
    </row>
    <row r="24145" spans="16:27" x14ac:dyDescent="0.3">
      <c r="P24145"/>
      <c r="AA24145"/>
    </row>
    <row r="24146" spans="16:27" x14ac:dyDescent="0.3">
      <c r="P24146"/>
      <c r="AA24146"/>
    </row>
    <row r="24147" spans="16:27" x14ac:dyDescent="0.3">
      <c r="P24147"/>
      <c r="AA24147"/>
    </row>
    <row r="24148" spans="16:27" x14ac:dyDescent="0.3">
      <c r="P24148"/>
      <c r="AA24148"/>
    </row>
    <row r="24149" spans="16:27" x14ac:dyDescent="0.3">
      <c r="P24149"/>
      <c r="AA24149"/>
    </row>
    <row r="24150" spans="16:27" x14ac:dyDescent="0.3">
      <c r="P24150"/>
      <c r="AA24150"/>
    </row>
    <row r="24151" spans="16:27" x14ac:dyDescent="0.3">
      <c r="P24151"/>
      <c r="AA24151"/>
    </row>
    <row r="24152" spans="16:27" x14ac:dyDescent="0.3">
      <c r="P24152"/>
      <c r="AA24152"/>
    </row>
    <row r="24153" spans="16:27" x14ac:dyDescent="0.3">
      <c r="P24153"/>
      <c r="AA24153"/>
    </row>
    <row r="24154" spans="16:27" x14ac:dyDescent="0.3">
      <c r="P24154"/>
      <c r="AA24154"/>
    </row>
    <row r="24155" spans="16:27" x14ac:dyDescent="0.3">
      <c r="P24155"/>
      <c r="AA24155"/>
    </row>
    <row r="24156" spans="16:27" x14ac:dyDescent="0.3">
      <c r="P24156"/>
      <c r="AA24156"/>
    </row>
    <row r="24157" spans="16:27" x14ac:dyDescent="0.3">
      <c r="P24157"/>
      <c r="AA24157"/>
    </row>
    <row r="24158" spans="16:27" x14ac:dyDescent="0.3">
      <c r="P24158"/>
      <c r="AA24158"/>
    </row>
    <row r="24159" spans="16:27" x14ac:dyDescent="0.3">
      <c r="P24159"/>
      <c r="AA24159"/>
    </row>
    <row r="24160" spans="16:27" x14ac:dyDescent="0.3">
      <c r="P24160"/>
      <c r="AA24160"/>
    </row>
    <row r="24161" spans="16:27" x14ac:dyDescent="0.3">
      <c r="P24161"/>
      <c r="AA24161"/>
    </row>
    <row r="24162" spans="16:27" x14ac:dyDescent="0.3">
      <c r="P24162"/>
      <c r="AA24162"/>
    </row>
    <row r="24163" spans="16:27" x14ac:dyDescent="0.3">
      <c r="P24163"/>
      <c r="AA24163"/>
    </row>
    <row r="24164" spans="16:27" x14ac:dyDescent="0.3">
      <c r="P24164"/>
      <c r="AA24164"/>
    </row>
    <row r="24165" spans="16:27" x14ac:dyDescent="0.3">
      <c r="P24165"/>
      <c r="AA24165"/>
    </row>
    <row r="24166" spans="16:27" x14ac:dyDescent="0.3">
      <c r="P24166"/>
      <c r="AA24166"/>
    </row>
    <row r="24167" spans="16:27" x14ac:dyDescent="0.3">
      <c r="P24167"/>
      <c r="AA24167"/>
    </row>
    <row r="24168" spans="16:27" x14ac:dyDescent="0.3">
      <c r="P24168"/>
      <c r="AA24168"/>
    </row>
    <row r="24169" spans="16:27" x14ac:dyDescent="0.3">
      <c r="P24169"/>
      <c r="AA24169"/>
    </row>
    <row r="24170" spans="16:27" x14ac:dyDescent="0.3">
      <c r="P24170"/>
      <c r="AA24170"/>
    </row>
    <row r="24171" spans="16:27" x14ac:dyDescent="0.3">
      <c r="P24171"/>
      <c r="AA24171"/>
    </row>
    <row r="24172" spans="16:27" x14ac:dyDescent="0.3">
      <c r="P24172"/>
      <c r="AA24172"/>
    </row>
    <row r="24173" spans="16:27" x14ac:dyDescent="0.3">
      <c r="P24173"/>
      <c r="AA24173"/>
    </row>
    <row r="24174" spans="16:27" x14ac:dyDescent="0.3">
      <c r="P24174"/>
      <c r="AA24174"/>
    </row>
    <row r="24175" spans="16:27" x14ac:dyDescent="0.3">
      <c r="P24175"/>
      <c r="AA24175"/>
    </row>
    <row r="24176" spans="16:27" x14ac:dyDescent="0.3">
      <c r="P24176"/>
      <c r="AA24176"/>
    </row>
    <row r="24177" spans="16:27" x14ac:dyDescent="0.3">
      <c r="P24177"/>
      <c r="AA24177"/>
    </row>
    <row r="24178" spans="16:27" x14ac:dyDescent="0.3">
      <c r="P24178"/>
      <c r="AA24178"/>
    </row>
    <row r="24179" spans="16:27" x14ac:dyDescent="0.3">
      <c r="P24179"/>
      <c r="AA24179"/>
    </row>
    <row r="24180" spans="16:27" x14ac:dyDescent="0.3">
      <c r="P24180"/>
      <c r="AA24180"/>
    </row>
    <row r="24181" spans="16:27" x14ac:dyDescent="0.3">
      <c r="P24181"/>
      <c r="AA24181"/>
    </row>
    <row r="24182" spans="16:27" x14ac:dyDescent="0.3">
      <c r="P24182"/>
      <c r="AA24182"/>
    </row>
    <row r="24183" spans="16:27" x14ac:dyDescent="0.3">
      <c r="P24183"/>
      <c r="AA24183"/>
    </row>
    <row r="24184" spans="16:27" x14ac:dyDescent="0.3">
      <c r="P24184"/>
      <c r="AA24184"/>
    </row>
    <row r="24185" spans="16:27" x14ac:dyDescent="0.3">
      <c r="P24185"/>
      <c r="AA24185"/>
    </row>
    <row r="24186" spans="16:27" x14ac:dyDescent="0.3">
      <c r="P24186"/>
      <c r="AA24186"/>
    </row>
    <row r="24187" spans="16:27" x14ac:dyDescent="0.3">
      <c r="P24187"/>
      <c r="AA24187"/>
    </row>
    <row r="24188" spans="16:27" x14ac:dyDescent="0.3">
      <c r="P24188"/>
      <c r="AA24188"/>
    </row>
    <row r="24189" spans="16:27" x14ac:dyDescent="0.3">
      <c r="P24189"/>
      <c r="AA24189"/>
    </row>
    <row r="24190" spans="16:27" x14ac:dyDescent="0.3">
      <c r="P24190"/>
      <c r="AA24190"/>
    </row>
    <row r="24191" spans="16:27" x14ac:dyDescent="0.3">
      <c r="P24191"/>
      <c r="AA24191"/>
    </row>
    <row r="24192" spans="16:27" x14ac:dyDescent="0.3">
      <c r="P24192"/>
      <c r="AA24192"/>
    </row>
    <row r="24193" spans="16:27" x14ac:dyDescent="0.3">
      <c r="P24193"/>
      <c r="AA24193"/>
    </row>
    <row r="24194" spans="16:27" x14ac:dyDescent="0.3">
      <c r="P24194"/>
      <c r="AA24194"/>
    </row>
    <row r="24195" spans="16:27" x14ac:dyDescent="0.3">
      <c r="P24195"/>
      <c r="AA24195"/>
    </row>
    <row r="24196" spans="16:27" x14ac:dyDescent="0.3">
      <c r="P24196"/>
      <c r="AA24196"/>
    </row>
    <row r="24197" spans="16:27" x14ac:dyDescent="0.3">
      <c r="P24197"/>
      <c r="AA24197"/>
    </row>
    <row r="24198" spans="16:27" x14ac:dyDescent="0.3">
      <c r="P24198"/>
      <c r="AA24198"/>
    </row>
    <row r="24199" spans="16:27" x14ac:dyDescent="0.3">
      <c r="P24199"/>
      <c r="AA24199"/>
    </row>
    <row r="24200" spans="16:27" x14ac:dyDescent="0.3">
      <c r="P24200"/>
      <c r="AA24200"/>
    </row>
    <row r="24201" spans="16:27" x14ac:dyDescent="0.3">
      <c r="P24201"/>
      <c r="AA24201"/>
    </row>
    <row r="24202" spans="16:27" x14ac:dyDescent="0.3">
      <c r="P24202"/>
      <c r="AA24202"/>
    </row>
    <row r="24203" spans="16:27" x14ac:dyDescent="0.3">
      <c r="P24203"/>
      <c r="AA24203"/>
    </row>
    <row r="24204" spans="16:27" x14ac:dyDescent="0.3">
      <c r="P24204"/>
      <c r="AA24204"/>
    </row>
    <row r="24205" spans="16:27" x14ac:dyDescent="0.3">
      <c r="P24205"/>
      <c r="AA24205"/>
    </row>
    <row r="24206" spans="16:27" x14ac:dyDescent="0.3">
      <c r="P24206"/>
      <c r="AA24206"/>
    </row>
    <row r="24207" spans="16:27" x14ac:dyDescent="0.3">
      <c r="P24207"/>
      <c r="AA24207"/>
    </row>
    <row r="24208" spans="16:27" x14ac:dyDescent="0.3">
      <c r="P24208"/>
      <c r="AA24208"/>
    </row>
    <row r="24209" spans="16:27" x14ac:dyDescent="0.3">
      <c r="P24209"/>
      <c r="AA24209"/>
    </row>
    <row r="24210" spans="16:27" x14ac:dyDescent="0.3">
      <c r="P24210"/>
      <c r="AA24210"/>
    </row>
    <row r="24211" spans="16:27" x14ac:dyDescent="0.3">
      <c r="P24211"/>
      <c r="AA24211"/>
    </row>
    <row r="24212" spans="16:27" x14ac:dyDescent="0.3">
      <c r="P24212"/>
      <c r="AA24212"/>
    </row>
    <row r="24213" spans="16:27" x14ac:dyDescent="0.3">
      <c r="P24213"/>
      <c r="AA24213"/>
    </row>
    <row r="24214" spans="16:27" x14ac:dyDescent="0.3">
      <c r="P24214"/>
      <c r="AA24214"/>
    </row>
    <row r="24215" spans="16:27" x14ac:dyDescent="0.3">
      <c r="P24215"/>
      <c r="AA24215"/>
    </row>
    <row r="24216" spans="16:27" x14ac:dyDescent="0.3">
      <c r="P24216"/>
      <c r="AA24216"/>
    </row>
    <row r="24217" spans="16:27" x14ac:dyDescent="0.3">
      <c r="P24217"/>
      <c r="AA24217"/>
    </row>
    <row r="24218" spans="16:27" x14ac:dyDescent="0.3">
      <c r="P24218"/>
      <c r="AA24218"/>
    </row>
    <row r="24219" spans="16:27" x14ac:dyDescent="0.3">
      <c r="P24219"/>
      <c r="AA24219"/>
    </row>
    <row r="24220" spans="16:27" x14ac:dyDescent="0.3">
      <c r="P24220"/>
      <c r="AA24220"/>
    </row>
    <row r="24221" spans="16:27" x14ac:dyDescent="0.3">
      <c r="P24221"/>
      <c r="AA24221"/>
    </row>
    <row r="24222" spans="16:27" x14ac:dyDescent="0.3">
      <c r="P24222"/>
      <c r="AA24222"/>
    </row>
    <row r="24223" spans="16:27" x14ac:dyDescent="0.3">
      <c r="P24223"/>
      <c r="AA24223"/>
    </row>
    <row r="24224" spans="16:27" x14ac:dyDescent="0.3">
      <c r="P24224"/>
      <c r="AA24224"/>
    </row>
    <row r="24225" spans="16:27" x14ac:dyDescent="0.3">
      <c r="P24225"/>
      <c r="AA24225"/>
    </row>
    <row r="24226" spans="16:27" x14ac:dyDescent="0.3">
      <c r="P24226"/>
      <c r="AA24226"/>
    </row>
    <row r="24227" spans="16:27" x14ac:dyDescent="0.3">
      <c r="P24227"/>
      <c r="AA24227"/>
    </row>
    <row r="24228" spans="16:27" x14ac:dyDescent="0.3">
      <c r="P24228"/>
      <c r="AA24228"/>
    </row>
    <row r="24229" spans="16:27" x14ac:dyDescent="0.3">
      <c r="P24229"/>
      <c r="AA24229"/>
    </row>
    <row r="24230" spans="16:27" x14ac:dyDescent="0.3">
      <c r="P24230"/>
      <c r="AA24230"/>
    </row>
    <row r="24231" spans="16:27" x14ac:dyDescent="0.3">
      <c r="P24231"/>
      <c r="AA24231"/>
    </row>
    <row r="24232" spans="16:27" x14ac:dyDescent="0.3">
      <c r="P24232"/>
      <c r="AA24232"/>
    </row>
    <row r="24233" spans="16:27" x14ac:dyDescent="0.3">
      <c r="P24233"/>
      <c r="AA24233"/>
    </row>
    <row r="24234" spans="16:27" x14ac:dyDescent="0.3">
      <c r="P24234"/>
      <c r="AA24234"/>
    </row>
    <row r="24235" spans="16:27" x14ac:dyDescent="0.3">
      <c r="P24235"/>
      <c r="AA24235"/>
    </row>
    <row r="24236" spans="16:27" x14ac:dyDescent="0.3">
      <c r="P24236"/>
      <c r="AA24236"/>
    </row>
    <row r="24237" spans="16:27" x14ac:dyDescent="0.3">
      <c r="P24237"/>
      <c r="AA24237"/>
    </row>
    <row r="24238" spans="16:27" x14ac:dyDescent="0.3">
      <c r="P24238"/>
      <c r="AA24238"/>
    </row>
    <row r="24239" spans="16:27" x14ac:dyDescent="0.3">
      <c r="P24239"/>
      <c r="AA24239"/>
    </row>
    <row r="24240" spans="16:27" x14ac:dyDescent="0.3">
      <c r="P24240"/>
      <c r="AA24240"/>
    </row>
    <row r="24241" spans="16:27" x14ac:dyDescent="0.3">
      <c r="P24241"/>
      <c r="AA24241"/>
    </row>
    <row r="24242" spans="16:27" x14ac:dyDescent="0.3">
      <c r="P24242"/>
      <c r="AA24242"/>
    </row>
    <row r="24243" spans="16:27" x14ac:dyDescent="0.3">
      <c r="P24243"/>
      <c r="AA24243"/>
    </row>
    <row r="24244" spans="16:27" x14ac:dyDescent="0.3">
      <c r="P24244"/>
      <c r="AA24244"/>
    </row>
    <row r="24245" spans="16:27" x14ac:dyDescent="0.3">
      <c r="P24245"/>
      <c r="AA24245"/>
    </row>
    <row r="24246" spans="16:27" x14ac:dyDescent="0.3">
      <c r="P24246"/>
      <c r="AA24246"/>
    </row>
    <row r="24247" spans="16:27" x14ac:dyDescent="0.3">
      <c r="P24247"/>
      <c r="AA24247"/>
    </row>
    <row r="24248" spans="16:27" x14ac:dyDescent="0.3">
      <c r="P24248"/>
      <c r="AA24248"/>
    </row>
    <row r="24249" spans="16:27" x14ac:dyDescent="0.3">
      <c r="P24249"/>
      <c r="AA24249"/>
    </row>
    <row r="24250" spans="16:27" x14ac:dyDescent="0.3">
      <c r="P24250"/>
      <c r="AA24250"/>
    </row>
    <row r="24251" spans="16:27" x14ac:dyDescent="0.3">
      <c r="P24251"/>
      <c r="AA24251"/>
    </row>
    <row r="24252" spans="16:27" x14ac:dyDescent="0.3">
      <c r="P24252"/>
      <c r="AA24252"/>
    </row>
    <row r="24253" spans="16:27" x14ac:dyDescent="0.3">
      <c r="P24253"/>
      <c r="AA24253"/>
    </row>
    <row r="24254" spans="16:27" x14ac:dyDescent="0.3">
      <c r="P24254"/>
      <c r="AA24254"/>
    </row>
    <row r="24255" spans="16:27" x14ac:dyDescent="0.3">
      <c r="P24255"/>
      <c r="AA24255"/>
    </row>
    <row r="24256" spans="16:27" x14ac:dyDescent="0.3">
      <c r="P24256"/>
      <c r="AA24256"/>
    </row>
    <row r="24257" spans="16:27" x14ac:dyDescent="0.3">
      <c r="P24257"/>
      <c r="AA24257"/>
    </row>
    <row r="24258" spans="16:27" x14ac:dyDescent="0.3">
      <c r="P24258"/>
      <c r="AA24258"/>
    </row>
    <row r="24259" spans="16:27" x14ac:dyDescent="0.3">
      <c r="P24259"/>
      <c r="AA24259"/>
    </row>
    <row r="24260" spans="16:27" x14ac:dyDescent="0.3">
      <c r="P24260"/>
      <c r="AA24260"/>
    </row>
    <row r="24261" spans="16:27" x14ac:dyDescent="0.3">
      <c r="P24261"/>
      <c r="AA24261"/>
    </row>
    <row r="24262" spans="16:27" x14ac:dyDescent="0.3">
      <c r="P24262"/>
      <c r="AA24262"/>
    </row>
    <row r="24263" spans="16:27" x14ac:dyDescent="0.3">
      <c r="P24263"/>
      <c r="AA24263"/>
    </row>
    <row r="24264" spans="16:27" x14ac:dyDescent="0.3">
      <c r="P24264"/>
      <c r="AA24264"/>
    </row>
    <row r="24265" spans="16:27" x14ac:dyDescent="0.3">
      <c r="P24265"/>
      <c r="AA24265"/>
    </row>
    <row r="24266" spans="16:27" x14ac:dyDescent="0.3">
      <c r="P24266"/>
      <c r="AA24266"/>
    </row>
    <row r="24267" spans="16:27" x14ac:dyDescent="0.3">
      <c r="P24267"/>
      <c r="AA24267"/>
    </row>
    <row r="24268" spans="16:27" x14ac:dyDescent="0.3">
      <c r="P24268"/>
      <c r="AA24268"/>
    </row>
    <row r="24269" spans="16:27" x14ac:dyDescent="0.3">
      <c r="P24269"/>
      <c r="AA24269"/>
    </row>
    <row r="24270" spans="16:27" x14ac:dyDescent="0.3">
      <c r="P24270"/>
      <c r="AA24270"/>
    </row>
    <row r="24271" spans="16:27" x14ac:dyDescent="0.3">
      <c r="P24271"/>
      <c r="AA24271"/>
    </row>
    <row r="24272" spans="16:27" x14ac:dyDescent="0.3">
      <c r="P24272"/>
      <c r="AA24272"/>
    </row>
    <row r="24273" spans="16:27" x14ac:dyDescent="0.3">
      <c r="P24273"/>
      <c r="AA24273"/>
    </row>
    <row r="24274" spans="16:27" x14ac:dyDescent="0.3">
      <c r="P24274"/>
      <c r="AA24274"/>
    </row>
    <row r="24275" spans="16:27" x14ac:dyDescent="0.3">
      <c r="P24275"/>
      <c r="AA24275"/>
    </row>
    <row r="24276" spans="16:27" x14ac:dyDescent="0.3">
      <c r="P24276"/>
      <c r="AA24276"/>
    </row>
    <row r="24277" spans="16:27" x14ac:dyDescent="0.3">
      <c r="P24277"/>
      <c r="AA24277"/>
    </row>
    <row r="24278" spans="16:27" x14ac:dyDescent="0.3">
      <c r="P24278"/>
      <c r="AA24278"/>
    </row>
    <row r="24279" spans="16:27" x14ac:dyDescent="0.3">
      <c r="P24279"/>
      <c r="AA24279"/>
    </row>
    <row r="24280" spans="16:27" x14ac:dyDescent="0.3">
      <c r="P24280"/>
      <c r="AA24280"/>
    </row>
    <row r="24281" spans="16:27" x14ac:dyDescent="0.3">
      <c r="P24281"/>
      <c r="AA24281"/>
    </row>
    <row r="24282" spans="16:27" x14ac:dyDescent="0.3">
      <c r="P24282"/>
      <c r="AA24282"/>
    </row>
    <row r="24283" spans="16:27" x14ac:dyDescent="0.3">
      <c r="P24283"/>
      <c r="AA24283"/>
    </row>
    <row r="24284" spans="16:27" x14ac:dyDescent="0.3">
      <c r="P24284"/>
      <c r="AA24284"/>
    </row>
    <row r="24285" spans="16:27" x14ac:dyDescent="0.3">
      <c r="P24285"/>
      <c r="AA24285"/>
    </row>
    <row r="24286" spans="16:27" x14ac:dyDescent="0.3">
      <c r="P24286"/>
      <c r="AA24286"/>
    </row>
    <row r="24287" spans="16:27" x14ac:dyDescent="0.3">
      <c r="P24287"/>
      <c r="AA24287"/>
    </row>
    <row r="24288" spans="16:27" x14ac:dyDescent="0.3">
      <c r="P24288"/>
      <c r="AA24288"/>
    </row>
    <row r="24289" spans="16:27" x14ac:dyDescent="0.3">
      <c r="P24289"/>
      <c r="AA24289"/>
    </row>
    <row r="24290" spans="16:27" x14ac:dyDescent="0.3">
      <c r="P24290"/>
      <c r="AA24290"/>
    </row>
    <row r="24291" spans="16:27" x14ac:dyDescent="0.3">
      <c r="P24291"/>
      <c r="AA24291"/>
    </row>
    <row r="24292" spans="16:27" x14ac:dyDescent="0.3">
      <c r="P24292"/>
      <c r="AA24292"/>
    </row>
    <row r="24293" spans="16:27" x14ac:dyDescent="0.3">
      <c r="P24293"/>
      <c r="AA24293"/>
    </row>
    <row r="24294" spans="16:27" x14ac:dyDescent="0.3">
      <c r="P24294"/>
      <c r="AA24294"/>
    </row>
    <row r="24295" spans="16:27" x14ac:dyDescent="0.3">
      <c r="P24295"/>
      <c r="AA24295"/>
    </row>
    <row r="24296" spans="16:27" x14ac:dyDescent="0.3">
      <c r="P24296"/>
      <c r="AA24296"/>
    </row>
    <row r="24297" spans="16:27" x14ac:dyDescent="0.3">
      <c r="P24297"/>
      <c r="AA24297"/>
    </row>
    <row r="24298" spans="16:27" x14ac:dyDescent="0.3">
      <c r="P24298"/>
      <c r="AA24298"/>
    </row>
    <row r="24299" spans="16:27" x14ac:dyDescent="0.3">
      <c r="P24299"/>
      <c r="AA24299"/>
    </row>
    <row r="24300" spans="16:27" x14ac:dyDescent="0.3">
      <c r="P24300"/>
      <c r="AA24300"/>
    </row>
    <row r="24301" spans="16:27" x14ac:dyDescent="0.3">
      <c r="P24301"/>
      <c r="AA24301"/>
    </row>
    <row r="24302" spans="16:27" x14ac:dyDescent="0.3">
      <c r="P24302"/>
      <c r="AA24302"/>
    </row>
    <row r="24303" spans="16:27" x14ac:dyDescent="0.3">
      <c r="P24303"/>
      <c r="AA24303"/>
    </row>
    <row r="24304" spans="16:27" x14ac:dyDescent="0.3">
      <c r="P24304"/>
      <c r="AA24304"/>
    </row>
    <row r="24305" spans="16:27" x14ac:dyDescent="0.3">
      <c r="P24305"/>
      <c r="AA24305"/>
    </row>
    <row r="24306" spans="16:27" x14ac:dyDescent="0.3">
      <c r="P24306"/>
      <c r="AA24306"/>
    </row>
    <row r="24307" spans="16:27" x14ac:dyDescent="0.3">
      <c r="P24307"/>
      <c r="AA24307"/>
    </row>
    <row r="24308" spans="16:27" x14ac:dyDescent="0.3">
      <c r="P24308"/>
      <c r="AA24308"/>
    </row>
    <row r="24309" spans="16:27" x14ac:dyDescent="0.3">
      <c r="P24309"/>
      <c r="AA24309"/>
    </row>
    <row r="24310" spans="16:27" x14ac:dyDescent="0.3">
      <c r="P24310"/>
      <c r="AA24310"/>
    </row>
    <row r="24311" spans="16:27" x14ac:dyDescent="0.3">
      <c r="P24311"/>
      <c r="AA24311"/>
    </row>
    <row r="24312" spans="16:27" x14ac:dyDescent="0.3">
      <c r="P24312"/>
      <c r="AA24312"/>
    </row>
    <row r="24313" spans="16:27" x14ac:dyDescent="0.3">
      <c r="P24313"/>
      <c r="AA24313"/>
    </row>
    <row r="24314" spans="16:27" x14ac:dyDescent="0.3">
      <c r="P24314"/>
      <c r="AA24314"/>
    </row>
    <row r="24315" spans="16:27" x14ac:dyDescent="0.3">
      <c r="P24315"/>
      <c r="AA24315"/>
    </row>
    <row r="24316" spans="16:27" x14ac:dyDescent="0.3">
      <c r="P24316"/>
      <c r="AA24316"/>
    </row>
    <row r="24317" spans="16:27" x14ac:dyDescent="0.3">
      <c r="P24317"/>
      <c r="AA24317"/>
    </row>
    <row r="24318" spans="16:27" x14ac:dyDescent="0.3">
      <c r="P24318"/>
      <c r="AA24318"/>
    </row>
    <row r="24319" spans="16:27" x14ac:dyDescent="0.3">
      <c r="P24319"/>
      <c r="AA24319"/>
    </row>
    <row r="24320" spans="16:27" x14ac:dyDescent="0.3">
      <c r="P24320"/>
      <c r="AA24320"/>
    </row>
    <row r="24321" spans="16:27" x14ac:dyDescent="0.3">
      <c r="P24321"/>
      <c r="AA24321"/>
    </row>
    <row r="24322" spans="16:27" x14ac:dyDescent="0.3">
      <c r="P24322"/>
      <c r="AA24322"/>
    </row>
    <row r="24323" spans="16:27" x14ac:dyDescent="0.3">
      <c r="P24323"/>
      <c r="AA24323"/>
    </row>
    <row r="24324" spans="16:27" x14ac:dyDescent="0.3">
      <c r="P24324"/>
      <c r="AA24324"/>
    </row>
    <row r="24325" spans="16:27" x14ac:dyDescent="0.3">
      <c r="P24325"/>
      <c r="AA24325"/>
    </row>
    <row r="24326" spans="16:27" x14ac:dyDescent="0.3">
      <c r="P24326"/>
      <c r="AA24326"/>
    </row>
    <row r="24327" spans="16:27" x14ac:dyDescent="0.3">
      <c r="P24327"/>
      <c r="AA24327"/>
    </row>
    <row r="24328" spans="16:27" x14ac:dyDescent="0.3">
      <c r="P24328"/>
      <c r="AA24328"/>
    </row>
    <row r="24329" spans="16:27" x14ac:dyDescent="0.3">
      <c r="P24329"/>
      <c r="AA24329"/>
    </row>
    <row r="24330" spans="16:27" x14ac:dyDescent="0.3">
      <c r="P24330"/>
      <c r="AA24330"/>
    </row>
    <row r="24331" spans="16:27" x14ac:dyDescent="0.3">
      <c r="P24331"/>
      <c r="AA24331"/>
    </row>
    <row r="24332" spans="16:27" x14ac:dyDescent="0.3">
      <c r="P24332"/>
      <c r="AA24332"/>
    </row>
    <row r="24333" spans="16:27" x14ac:dyDescent="0.3">
      <c r="P24333"/>
      <c r="AA24333"/>
    </row>
    <row r="24334" spans="16:27" x14ac:dyDescent="0.3">
      <c r="P24334"/>
      <c r="AA24334"/>
    </row>
    <row r="24335" spans="16:27" x14ac:dyDescent="0.3">
      <c r="P24335"/>
      <c r="AA24335"/>
    </row>
    <row r="24336" spans="16:27" x14ac:dyDescent="0.3">
      <c r="P24336"/>
      <c r="AA24336"/>
    </row>
    <row r="24337" spans="16:27" x14ac:dyDescent="0.3">
      <c r="P24337"/>
      <c r="AA24337"/>
    </row>
    <row r="24338" spans="16:27" x14ac:dyDescent="0.3">
      <c r="P24338"/>
      <c r="AA24338"/>
    </row>
    <row r="24339" spans="16:27" x14ac:dyDescent="0.3">
      <c r="P24339"/>
      <c r="AA24339"/>
    </row>
    <row r="24340" spans="16:27" x14ac:dyDescent="0.3">
      <c r="P24340"/>
      <c r="AA24340"/>
    </row>
    <row r="24341" spans="16:27" x14ac:dyDescent="0.3">
      <c r="P24341"/>
      <c r="AA24341"/>
    </row>
    <row r="24342" spans="16:27" x14ac:dyDescent="0.3">
      <c r="P24342"/>
      <c r="AA24342"/>
    </row>
    <row r="24343" spans="16:27" x14ac:dyDescent="0.3">
      <c r="P24343"/>
      <c r="AA24343"/>
    </row>
    <row r="24344" spans="16:27" x14ac:dyDescent="0.3">
      <c r="P24344"/>
      <c r="AA24344"/>
    </row>
    <row r="24345" spans="16:27" x14ac:dyDescent="0.3">
      <c r="P24345"/>
      <c r="AA24345"/>
    </row>
    <row r="24346" spans="16:27" x14ac:dyDescent="0.3">
      <c r="P24346"/>
      <c r="AA24346"/>
    </row>
    <row r="24347" spans="16:27" x14ac:dyDescent="0.3">
      <c r="P24347"/>
      <c r="AA24347"/>
    </row>
    <row r="24348" spans="16:27" x14ac:dyDescent="0.3">
      <c r="P24348"/>
      <c r="AA24348"/>
    </row>
    <row r="24349" spans="16:27" x14ac:dyDescent="0.3">
      <c r="P24349"/>
      <c r="AA24349"/>
    </row>
    <row r="24350" spans="16:27" x14ac:dyDescent="0.3">
      <c r="P24350"/>
      <c r="AA24350"/>
    </row>
    <row r="24351" spans="16:27" x14ac:dyDescent="0.3">
      <c r="P24351"/>
      <c r="AA24351"/>
    </row>
    <row r="24352" spans="16:27" x14ac:dyDescent="0.3">
      <c r="P24352"/>
      <c r="AA24352"/>
    </row>
    <row r="24353" spans="16:27" x14ac:dyDescent="0.3">
      <c r="P24353"/>
      <c r="AA24353"/>
    </row>
    <row r="24354" spans="16:27" x14ac:dyDescent="0.3">
      <c r="P24354"/>
      <c r="AA24354"/>
    </row>
    <row r="24355" spans="16:27" x14ac:dyDescent="0.3">
      <c r="P24355"/>
      <c r="AA24355"/>
    </row>
    <row r="24356" spans="16:27" x14ac:dyDescent="0.3">
      <c r="P24356"/>
      <c r="AA24356"/>
    </row>
    <row r="24357" spans="16:27" x14ac:dyDescent="0.3">
      <c r="P24357"/>
      <c r="AA24357"/>
    </row>
    <row r="24358" spans="16:27" x14ac:dyDescent="0.3">
      <c r="P24358"/>
      <c r="AA24358"/>
    </row>
    <row r="24359" spans="16:27" x14ac:dyDescent="0.3">
      <c r="P24359"/>
      <c r="AA24359"/>
    </row>
    <row r="24360" spans="16:27" x14ac:dyDescent="0.3">
      <c r="P24360"/>
      <c r="AA24360"/>
    </row>
    <row r="24361" spans="16:27" x14ac:dyDescent="0.3">
      <c r="P24361"/>
      <c r="AA24361"/>
    </row>
    <row r="24362" spans="16:27" x14ac:dyDescent="0.3">
      <c r="P24362"/>
      <c r="AA24362"/>
    </row>
    <row r="24363" spans="16:27" x14ac:dyDescent="0.3">
      <c r="P24363"/>
      <c r="AA24363"/>
    </row>
    <row r="24364" spans="16:27" x14ac:dyDescent="0.3">
      <c r="P24364"/>
      <c r="AA24364"/>
    </row>
    <row r="24365" spans="16:27" x14ac:dyDescent="0.3">
      <c r="P24365"/>
      <c r="AA24365"/>
    </row>
    <row r="24366" spans="16:27" x14ac:dyDescent="0.3">
      <c r="P24366"/>
      <c r="AA24366"/>
    </row>
    <row r="24367" spans="16:27" x14ac:dyDescent="0.3">
      <c r="P24367"/>
      <c r="AA24367"/>
    </row>
    <row r="24368" spans="16:27" x14ac:dyDescent="0.3">
      <c r="P24368"/>
      <c r="AA24368"/>
    </row>
    <row r="24369" spans="16:27" x14ac:dyDescent="0.3">
      <c r="P24369"/>
      <c r="AA24369"/>
    </row>
    <row r="24370" spans="16:27" x14ac:dyDescent="0.3">
      <c r="P24370"/>
      <c r="AA24370"/>
    </row>
    <row r="24371" spans="16:27" x14ac:dyDescent="0.3">
      <c r="P24371"/>
      <c r="AA24371"/>
    </row>
    <row r="24372" spans="16:27" x14ac:dyDescent="0.3">
      <c r="P24372"/>
      <c r="AA24372"/>
    </row>
    <row r="24373" spans="16:27" x14ac:dyDescent="0.3">
      <c r="P24373"/>
      <c r="AA24373"/>
    </row>
    <row r="24374" spans="16:27" x14ac:dyDescent="0.3">
      <c r="P24374"/>
      <c r="AA24374"/>
    </row>
    <row r="24375" spans="16:27" x14ac:dyDescent="0.3">
      <c r="P24375"/>
      <c r="AA24375"/>
    </row>
    <row r="24376" spans="16:27" x14ac:dyDescent="0.3">
      <c r="P24376"/>
      <c r="AA24376"/>
    </row>
    <row r="24377" spans="16:27" x14ac:dyDescent="0.3">
      <c r="P24377"/>
      <c r="AA24377"/>
    </row>
    <row r="24378" spans="16:27" x14ac:dyDescent="0.3">
      <c r="P24378"/>
      <c r="AA24378"/>
    </row>
    <row r="24379" spans="16:27" x14ac:dyDescent="0.3">
      <c r="P24379"/>
      <c r="AA24379"/>
    </row>
    <row r="24380" spans="16:27" x14ac:dyDescent="0.3">
      <c r="P24380"/>
      <c r="AA24380"/>
    </row>
    <row r="24381" spans="16:27" x14ac:dyDescent="0.3">
      <c r="P24381"/>
      <c r="AA24381"/>
    </row>
    <row r="24382" spans="16:27" x14ac:dyDescent="0.3">
      <c r="P24382"/>
      <c r="AA24382"/>
    </row>
    <row r="24383" spans="16:27" x14ac:dyDescent="0.3">
      <c r="P24383"/>
      <c r="AA24383"/>
    </row>
    <row r="24384" spans="16:27" x14ac:dyDescent="0.3">
      <c r="P24384"/>
      <c r="AA24384"/>
    </row>
    <row r="24385" spans="16:27" x14ac:dyDescent="0.3">
      <c r="P24385"/>
      <c r="AA24385"/>
    </row>
    <row r="24386" spans="16:27" x14ac:dyDescent="0.3">
      <c r="P24386"/>
      <c r="AA24386"/>
    </row>
    <row r="24387" spans="16:27" x14ac:dyDescent="0.3">
      <c r="P24387"/>
      <c r="AA24387"/>
    </row>
    <row r="24388" spans="16:27" x14ac:dyDescent="0.3">
      <c r="P24388"/>
      <c r="AA24388"/>
    </row>
    <row r="24389" spans="16:27" x14ac:dyDescent="0.3">
      <c r="P24389"/>
      <c r="AA24389"/>
    </row>
    <row r="24390" spans="16:27" x14ac:dyDescent="0.3">
      <c r="P24390"/>
      <c r="AA24390"/>
    </row>
    <row r="24391" spans="16:27" x14ac:dyDescent="0.3">
      <c r="P24391"/>
      <c r="AA24391"/>
    </row>
    <row r="24392" spans="16:27" x14ac:dyDescent="0.3">
      <c r="P24392"/>
      <c r="AA24392"/>
    </row>
    <row r="24393" spans="16:27" x14ac:dyDescent="0.3">
      <c r="P24393"/>
      <c r="AA24393"/>
    </row>
    <row r="24394" spans="16:27" x14ac:dyDescent="0.3">
      <c r="P24394"/>
      <c r="AA24394"/>
    </row>
    <row r="24395" spans="16:27" x14ac:dyDescent="0.3">
      <c r="P24395"/>
      <c r="AA24395"/>
    </row>
    <row r="24396" spans="16:27" x14ac:dyDescent="0.3">
      <c r="P24396"/>
      <c r="AA24396"/>
    </row>
    <row r="24397" spans="16:27" x14ac:dyDescent="0.3">
      <c r="P24397"/>
      <c r="AA24397"/>
    </row>
    <row r="24398" spans="16:27" x14ac:dyDescent="0.3">
      <c r="P24398"/>
      <c r="AA24398"/>
    </row>
    <row r="24399" spans="16:27" x14ac:dyDescent="0.3">
      <c r="P24399"/>
      <c r="AA24399"/>
    </row>
    <row r="24400" spans="16:27" x14ac:dyDescent="0.3">
      <c r="P24400"/>
      <c r="AA24400"/>
    </row>
    <row r="24401" spans="16:27" x14ac:dyDescent="0.3">
      <c r="P24401"/>
      <c r="AA24401"/>
    </row>
    <row r="24402" spans="16:27" x14ac:dyDescent="0.3">
      <c r="P24402"/>
      <c r="AA24402"/>
    </row>
    <row r="24403" spans="16:27" x14ac:dyDescent="0.3">
      <c r="P24403"/>
      <c r="AA24403"/>
    </row>
    <row r="24404" spans="16:27" x14ac:dyDescent="0.3">
      <c r="P24404"/>
      <c r="AA24404"/>
    </row>
    <row r="24405" spans="16:27" x14ac:dyDescent="0.3">
      <c r="P24405"/>
      <c r="AA24405"/>
    </row>
    <row r="24406" spans="16:27" x14ac:dyDescent="0.3">
      <c r="P24406"/>
      <c r="AA24406"/>
    </row>
    <row r="24407" spans="16:27" x14ac:dyDescent="0.3">
      <c r="P24407"/>
      <c r="AA24407"/>
    </row>
    <row r="24408" spans="16:27" x14ac:dyDescent="0.3">
      <c r="P24408"/>
      <c r="AA24408"/>
    </row>
    <row r="24409" spans="16:27" x14ac:dyDescent="0.3">
      <c r="P24409"/>
      <c r="AA24409"/>
    </row>
    <row r="24410" spans="16:27" x14ac:dyDescent="0.3">
      <c r="P24410"/>
      <c r="AA24410"/>
    </row>
    <row r="24411" spans="16:27" x14ac:dyDescent="0.3">
      <c r="P24411"/>
      <c r="AA24411"/>
    </row>
    <row r="24412" spans="16:27" x14ac:dyDescent="0.3">
      <c r="P24412"/>
      <c r="AA24412"/>
    </row>
    <row r="24413" spans="16:27" x14ac:dyDescent="0.3">
      <c r="P24413"/>
      <c r="AA24413"/>
    </row>
    <row r="24414" spans="16:27" x14ac:dyDescent="0.3">
      <c r="P24414"/>
      <c r="AA24414"/>
    </row>
    <row r="24415" spans="16:27" x14ac:dyDescent="0.3">
      <c r="P24415"/>
      <c r="AA24415"/>
    </row>
    <row r="24416" spans="16:27" x14ac:dyDescent="0.3">
      <c r="P24416"/>
      <c r="AA24416"/>
    </row>
    <row r="24417" spans="16:27" x14ac:dyDescent="0.3">
      <c r="P24417"/>
      <c r="AA24417"/>
    </row>
    <row r="24418" spans="16:27" x14ac:dyDescent="0.3">
      <c r="P24418"/>
      <c r="AA24418"/>
    </row>
    <row r="24419" spans="16:27" x14ac:dyDescent="0.3">
      <c r="P24419"/>
      <c r="AA24419"/>
    </row>
    <row r="24420" spans="16:27" x14ac:dyDescent="0.3">
      <c r="P24420"/>
      <c r="AA24420"/>
    </row>
    <row r="24421" spans="16:27" x14ac:dyDescent="0.3">
      <c r="P24421"/>
      <c r="AA24421"/>
    </row>
    <row r="24422" spans="16:27" x14ac:dyDescent="0.3">
      <c r="P24422"/>
      <c r="AA24422"/>
    </row>
    <row r="24423" spans="16:27" x14ac:dyDescent="0.3">
      <c r="P24423"/>
      <c r="AA24423"/>
    </row>
    <row r="24424" spans="16:27" x14ac:dyDescent="0.3">
      <c r="P24424"/>
      <c r="AA24424"/>
    </row>
    <row r="24425" spans="16:27" x14ac:dyDescent="0.3">
      <c r="P24425"/>
      <c r="AA24425"/>
    </row>
    <row r="24426" spans="16:27" x14ac:dyDescent="0.3">
      <c r="P24426"/>
      <c r="AA24426"/>
    </row>
    <row r="24427" spans="16:27" x14ac:dyDescent="0.3">
      <c r="P24427"/>
      <c r="AA24427"/>
    </row>
    <row r="24428" spans="16:27" x14ac:dyDescent="0.3">
      <c r="P24428"/>
      <c r="AA24428"/>
    </row>
    <row r="24429" spans="16:27" x14ac:dyDescent="0.3">
      <c r="P24429"/>
      <c r="AA24429"/>
    </row>
    <row r="24430" spans="16:27" x14ac:dyDescent="0.3">
      <c r="P24430"/>
      <c r="AA24430"/>
    </row>
    <row r="24431" spans="16:27" x14ac:dyDescent="0.3">
      <c r="P24431"/>
      <c r="AA24431"/>
    </row>
    <row r="24432" spans="16:27" x14ac:dyDescent="0.3">
      <c r="P24432"/>
      <c r="AA24432"/>
    </row>
    <row r="24433" spans="16:27" x14ac:dyDescent="0.3">
      <c r="P24433"/>
      <c r="AA24433"/>
    </row>
    <row r="24434" spans="16:27" x14ac:dyDescent="0.3">
      <c r="P24434"/>
      <c r="AA24434"/>
    </row>
    <row r="24435" spans="16:27" x14ac:dyDescent="0.3">
      <c r="P24435"/>
      <c r="AA24435"/>
    </row>
    <row r="24436" spans="16:27" x14ac:dyDescent="0.3">
      <c r="P24436"/>
      <c r="AA24436"/>
    </row>
    <row r="24437" spans="16:27" x14ac:dyDescent="0.3">
      <c r="P24437"/>
      <c r="AA24437"/>
    </row>
    <row r="24438" spans="16:27" x14ac:dyDescent="0.3">
      <c r="P24438"/>
      <c r="AA24438"/>
    </row>
    <row r="24439" spans="16:27" x14ac:dyDescent="0.3">
      <c r="P24439"/>
      <c r="AA24439"/>
    </row>
    <row r="24440" spans="16:27" x14ac:dyDescent="0.3">
      <c r="P24440"/>
      <c r="AA24440"/>
    </row>
    <row r="24441" spans="16:27" x14ac:dyDescent="0.3">
      <c r="P24441"/>
      <c r="AA24441"/>
    </row>
    <row r="24442" spans="16:27" x14ac:dyDescent="0.3">
      <c r="P24442"/>
      <c r="AA24442"/>
    </row>
    <row r="24443" spans="16:27" x14ac:dyDescent="0.3">
      <c r="P24443"/>
      <c r="AA24443"/>
    </row>
    <row r="24444" spans="16:27" x14ac:dyDescent="0.3">
      <c r="P24444"/>
      <c r="AA24444"/>
    </row>
    <row r="24445" spans="16:27" x14ac:dyDescent="0.3">
      <c r="P24445"/>
      <c r="AA24445"/>
    </row>
    <row r="24446" spans="16:27" x14ac:dyDescent="0.3">
      <c r="P24446"/>
      <c r="AA24446"/>
    </row>
    <row r="24447" spans="16:27" x14ac:dyDescent="0.3">
      <c r="P24447"/>
      <c r="AA24447"/>
    </row>
    <row r="24448" spans="16:27" x14ac:dyDescent="0.3">
      <c r="P24448"/>
      <c r="AA24448"/>
    </row>
    <row r="24449" spans="16:27" x14ac:dyDescent="0.3">
      <c r="P24449"/>
      <c r="AA24449"/>
    </row>
    <row r="24450" spans="16:27" x14ac:dyDescent="0.3">
      <c r="P24450"/>
      <c r="AA24450"/>
    </row>
    <row r="24451" spans="16:27" x14ac:dyDescent="0.3">
      <c r="P24451"/>
      <c r="AA24451"/>
    </row>
    <row r="24452" spans="16:27" x14ac:dyDescent="0.3">
      <c r="P24452"/>
      <c r="AA24452"/>
    </row>
    <row r="24453" spans="16:27" x14ac:dyDescent="0.3">
      <c r="P24453"/>
      <c r="AA24453"/>
    </row>
    <row r="24454" spans="16:27" x14ac:dyDescent="0.3">
      <c r="P24454"/>
      <c r="AA24454"/>
    </row>
    <row r="24455" spans="16:27" x14ac:dyDescent="0.3">
      <c r="P24455"/>
      <c r="AA24455"/>
    </row>
    <row r="24456" spans="16:27" x14ac:dyDescent="0.3">
      <c r="P24456"/>
      <c r="AA24456"/>
    </row>
    <row r="24457" spans="16:27" x14ac:dyDescent="0.3">
      <c r="P24457"/>
      <c r="AA24457"/>
    </row>
    <row r="24458" spans="16:27" x14ac:dyDescent="0.3">
      <c r="P24458"/>
      <c r="AA24458"/>
    </row>
    <row r="24459" spans="16:27" x14ac:dyDescent="0.3">
      <c r="P24459"/>
      <c r="AA24459"/>
    </row>
    <row r="24460" spans="16:27" x14ac:dyDescent="0.3">
      <c r="P24460"/>
      <c r="AA24460"/>
    </row>
    <row r="24461" spans="16:27" x14ac:dyDescent="0.3">
      <c r="P24461"/>
      <c r="AA24461"/>
    </row>
    <row r="24462" spans="16:27" x14ac:dyDescent="0.3">
      <c r="P24462"/>
      <c r="AA24462"/>
    </row>
    <row r="24463" spans="16:27" x14ac:dyDescent="0.3">
      <c r="P24463"/>
      <c r="AA24463"/>
    </row>
    <row r="24464" spans="16:27" x14ac:dyDescent="0.3">
      <c r="P24464"/>
      <c r="AA24464"/>
    </row>
    <row r="24465" spans="16:27" x14ac:dyDescent="0.3">
      <c r="P24465"/>
      <c r="AA24465"/>
    </row>
    <row r="24466" spans="16:27" x14ac:dyDescent="0.3">
      <c r="P24466"/>
      <c r="AA24466"/>
    </row>
    <row r="24467" spans="16:27" x14ac:dyDescent="0.3">
      <c r="P24467"/>
      <c r="AA24467"/>
    </row>
    <row r="24468" spans="16:27" x14ac:dyDescent="0.3">
      <c r="P24468"/>
      <c r="AA24468"/>
    </row>
    <row r="24469" spans="16:27" x14ac:dyDescent="0.3">
      <c r="P24469"/>
      <c r="AA24469"/>
    </row>
    <row r="24470" spans="16:27" x14ac:dyDescent="0.3">
      <c r="P24470"/>
      <c r="AA24470"/>
    </row>
    <row r="24471" spans="16:27" x14ac:dyDescent="0.3">
      <c r="P24471"/>
      <c r="AA24471"/>
    </row>
    <row r="24472" spans="16:27" x14ac:dyDescent="0.3">
      <c r="P24472"/>
      <c r="AA24472"/>
    </row>
    <row r="24473" spans="16:27" x14ac:dyDescent="0.3">
      <c r="P24473"/>
      <c r="AA24473"/>
    </row>
    <row r="24474" spans="16:27" x14ac:dyDescent="0.3">
      <c r="P24474"/>
      <c r="AA24474"/>
    </row>
    <row r="24475" spans="16:27" x14ac:dyDescent="0.3">
      <c r="P24475"/>
      <c r="AA24475"/>
    </row>
    <row r="24476" spans="16:27" x14ac:dyDescent="0.3">
      <c r="P24476"/>
      <c r="AA24476"/>
    </row>
    <row r="24477" spans="16:27" x14ac:dyDescent="0.3">
      <c r="P24477"/>
      <c r="AA24477"/>
    </row>
    <row r="24478" spans="16:27" x14ac:dyDescent="0.3">
      <c r="P24478"/>
      <c r="AA24478"/>
    </row>
    <row r="24479" spans="16:27" x14ac:dyDescent="0.3">
      <c r="P24479"/>
      <c r="AA24479"/>
    </row>
    <row r="24480" spans="16:27" x14ac:dyDescent="0.3">
      <c r="P24480"/>
      <c r="AA24480"/>
    </row>
    <row r="24481" spans="16:27" x14ac:dyDescent="0.3">
      <c r="P24481"/>
      <c r="AA24481"/>
    </row>
    <row r="24482" spans="16:27" x14ac:dyDescent="0.3">
      <c r="P24482"/>
      <c r="AA24482"/>
    </row>
    <row r="24483" spans="16:27" x14ac:dyDescent="0.3">
      <c r="P24483"/>
      <c r="AA24483"/>
    </row>
    <row r="24484" spans="16:27" x14ac:dyDescent="0.3">
      <c r="P24484"/>
      <c r="AA24484"/>
    </row>
    <row r="24485" spans="16:27" x14ac:dyDescent="0.3">
      <c r="P24485"/>
      <c r="AA24485"/>
    </row>
    <row r="24486" spans="16:27" x14ac:dyDescent="0.3">
      <c r="P24486"/>
      <c r="AA24486"/>
    </row>
    <row r="24487" spans="16:27" x14ac:dyDescent="0.3">
      <c r="P24487"/>
      <c r="AA24487"/>
    </row>
    <row r="24488" spans="16:27" x14ac:dyDescent="0.3">
      <c r="P24488"/>
      <c r="AA24488"/>
    </row>
    <row r="24489" spans="16:27" x14ac:dyDescent="0.3">
      <c r="P24489"/>
      <c r="AA24489"/>
    </row>
    <row r="24490" spans="16:27" x14ac:dyDescent="0.3">
      <c r="P24490"/>
      <c r="AA24490"/>
    </row>
    <row r="24491" spans="16:27" x14ac:dyDescent="0.3">
      <c r="P24491"/>
      <c r="AA24491"/>
    </row>
    <row r="24492" spans="16:27" x14ac:dyDescent="0.3">
      <c r="P24492"/>
      <c r="AA24492"/>
    </row>
    <row r="24493" spans="16:27" x14ac:dyDescent="0.3">
      <c r="P24493"/>
      <c r="AA24493"/>
    </row>
    <row r="24494" spans="16:27" x14ac:dyDescent="0.3">
      <c r="P24494"/>
      <c r="AA24494"/>
    </row>
    <row r="24495" spans="16:27" x14ac:dyDescent="0.3">
      <c r="P24495"/>
      <c r="AA24495"/>
    </row>
    <row r="24496" spans="16:27" x14ac:dyDescent="0.3">
      <c r="P24496"/>
      <c r="AA24496"/>
    </row>
    <row r="24497" spans="16:27" x14ac:dyDescent="0.3">
      <c r="P24497"/>
      <c r="AA24497"/>
    </row>
    <row r="24498" spans="16:27" x14ac:dyDescent="0.3">
      <c r="P24498"/>
      <c r="AA24498"/>
    </row>
    <row r="24499" spans="16:27" x14ac:dyDescent="0.3">
      <c r="P24499"/>
      <c r="AA24499"/>
    </row>
    <row r="24500" spans="16:27" x14ac:dyDescent="0.3">
      <c r="P24500"/>
      <c r="AA24500"/>
    </row>
    <row r="24501" spans="16:27" x14ac:dyDescent="0.3">
      <c r="P24501"/>
      <c r="AA24501"/>
    </row>
    <row r="24502" spans="16:27" x14ac:dyDescent="0.3">
      <c r="P24502"/>
      <c r="AA24502"/>
    </row>
    <row r="24503" spans="16:27" x14ac:dyDescent="0.3">
      <c r="P24503"/>
      <c r="AA24503"/>
    </row>
    <row r="24504" spans="16:27" x14ac:dyDescent="0.3">
      <c r="P24504"/>
      <c r="AA24504"/>
    </row>
    <row r="24505" spans="16:27" x14ac:dyDescent="0.3">
      <c r="P24505"/>
      <c r="AA24505"/>
    </row>
    <row r="24506" spans="16:27" x14ac:dyDescent="0.3">
      <c r="P24506"/>
      <c r="AA24506"/>
    </row>
    <row r="24507" spans="16:27" x14ac:dyDescent="0.3">
      <c r="P24507"/>
      <c r="AA24507"/>
    </row>
    <row r="24508" spans="16:27" x14ac:dyDescent="0.3">
      <c r="P24508"/>
      <c r="AA24508"/>
    </row>
    <row r="24509" spans="16:27" x14ac:dyDescent="0.3">
      <c r="P24509"/>
      <c r="AA24509"/>
    </row>
    <row r="24510" spans="16:27" x14ac:dyDescent="0.3">
      <c r="P24510"/>
      <c r="AA24510"/>
    </row>
    <row r="24511" spans="16:27" x14ac:dyDescent="0.3">
      <c r="P24511"/>
      <c r="AA24511"/>
    </row>
    <row r="24512" spans="16:27" x14ac:dyDescent="0.3">
      <c r="P24512"/>
      <c r="AA24512"/>
    </row>
    <row r="24513" spans="16:27" x14ac:dyDescent="0.3">
      <c r="P24513"/>
      <c r="AA24513"/>
    </row>
    <row r="24514" spans="16:27" x14ac:dyDescent="0.3">
      <c r="P24514"/>
      <c r="AA24514"/>
    </row>
    <row r="24515" spans="16:27" x14ac:dyDescent="0.3">
      <c r="P24515"/>
      <c r="AA24515"/>
    </row>
    <row r="24516" spans="16:27" x14ac:dyDescent="0.3">
      <c r="P24516"/>
      <c r="AA24516"/>
    </row>
    <row r="24517" spans="16:27" x14ac:dyDescent="0.3">
      <c r="P24517"/>
      <c r="AA24517"/>
    </row>
    <row r="24518" spans="16:27" x14ac:dyDescent="0.3">
      <c r="P24518"/>
      <c r="AA24518"/>
    </row>
    <row r="24519" spans="16:27" x14ac:dyDescent="0.3">
      <c r="P24519"/>
      <c r="AA24519"/>
    </row>
    <row r="24520" spans="16:27" x14ac:dyDescent="0.3">
      <c r="P24520"/>
      <c r="AA24520"/>
    </row>
    <row r="24521" spans="16:27" x14ac:dyDescent="0.3">
      <c r="P24521"/>
      <c r="AA24521"/>
    </row>
    <row r="24522" spans="16:27" x14ac:dyDescent="0.3">
      <c r="P24522"/>
      <c r="AA24522"/>
    </row>
    <row r="24523" spans="16:27" x14ac:dyDescent="0.3">
      <c r="P24523"/>
      <c r="AA24523"/>
    </row>
    <row r="24524" spans="16:27" x14ac:dyDescent="0.3">
      <c r="P24524"/>
      <c r="AA24524"/>
    </row>
    <row r="24525" spans="16:27" x14ac:dyDescent="0.3">
      <c r="P24525"/>
      <c r="AA24525"/>
    </row>
    <row r="24526" spans="16:27" x14ac:dyDescent="0.3">
      <c r="P24526"/>
      <c r="AA24526"/>
    </row>
    <row r="24527" spans="16:27" x14ac:dyDescent="0.3">
      <c r="P24527"/>
      <c r="AA24527"/>
    </row>
    <row r="24528" spans="16:27" x14ac:dyDescent="0.3">
      <c r="P24528"/>
      <c r="AA24528"/>
    </row>
    <row r="24529" spans="16:27" x14ac:dyDescent="0.3">
      <c r="P24529"/>
      <c r="AA24529"/>
    </row>
    <row r="24530" spans="16:27" x14ac:dyDescent="0.3">
      <c r="P24530"/>
      <c r="AA24530"/>
    </row>
    <row r="24531" spans="16:27" x14ac:dyDescent="0.3">
      <c r="P24531"/>
      <c r="AA24531"/>
    </row>
    <row r="24532" spans="16:27" x14ac:dyDescent="0.3">
      <c r="P24532"/>
      <c r="AA24532"/>
    </row>
    <row r="24533" spans="16:27" x14ac:dyDescent="0.3">
      <c r="P24533"/>
      <c r="AA24533"/>
    </row>
    <row r="24534" spans="16:27" x14ac:dyDescent="0.3">
      <c r="P24534"/>
      <c r="AA24534"/>
    </row>
    <row r="24535" spans="16:27" x14ac:dyDescent="0.3">
      <c r="P24535"/>
      <c r="AA24535"/>
    </row>
    <row r="24536" spans="16:27" x14ac:dyDescent="0.3">
      <c r="P24536"/>
      <c r="AA24536"/>
    </row>
    <row r="24537" spans="16:27" x14ac:dyDescent="0.3">
      <c r="P24537"/>
      <c r="AA24537"/>
    </row>
    <row r="24538" spans="16:27" x14ac:dyDescent="0.3">
      <c r="P24538"/>
      <c r="AA24538"/>
    </row>
    <row r="24539" spans="16:27" x14ac:dyDescent="0.3">
      <c r="P24539"/>
      <c r="AA24539"/>
    </row>
    <row r="24540" spans="16:27" x14ac:dyDescent="0.3">
      <c r="P24540"/>
      <c r="AA24540"/>
    </row>
    <row r="24541" spans="16:27" x14ac:dyDescent="0.3">
      <c r="P24541"/>
      <c r="AA24541"/>
    </row>
    <row r="24542" spans="16:27" x14ac:dyDescent="0.3">
      <c r="P24542"/>
      <c r="AA24542"/>
    </row>
    <row r="24543" spans="16:27" x14ac:dyDescent="0.3">
      <c r="P24543"/>
      <c r="AA24543"/>
    </row>
    <row r="24544" spans="16:27" x14ac:dyDescent="0.3">
      <c r="P24544"/>
      <c r="AA24544"/>
    </row>
    <row r="24545" spans="16:27" x14ac:dyDescent="0.3">
      <c r="P24545"/>
      <c r="AA24545"/>
    </row>
    <row r="24546" spans="16:27" x14ac:dyDescent="0.3">
      <c r="P24546"/>
      <c r="AA24546"/>
    </row>
    <row r="24547" spans="16:27" x14ac:dyDescent="0.3">
      <c r="P24547"/>
      <c r="AA24547"/>
    </row>
    <row r="24548" spans="16:27" x14ac:dyDescent="0.3">
      <c r="P24548"/>
      <c r="AA24548"/>
    </row>
    <row r="24549" spans="16:27" x14ac:dyDescent="0.3">
      <c r="P24549"/>
      <c r="AA24549"/>
    </row>
    <row r="24550" spans="16:27" x14ac:dyDescent="0.3">
      <c r="P24550"/>
      <c r="AA24550"/>
    </row>
    <row r="24551" spans="16:27" x14ac:dyDescent="0.3">
      <c r="P24551"/>
      <c r="AA24551"/>
    </row>
    <row r="24552" spans="16:27" x14ac:dyDescent="0.3">
      <c r="P24552"/>
      <c r="AA24552"/>
    </row>
    <row r="24553" spans="16:27" x14ac:dyDescent="0.3">
      <c r="P24553"/>
      <c r="AA24553"/>
    </row>
    <row r="24554" spans="16:27" x14ac:dyDescent="0.3">
      <c r="P24554"/>
      <c r="AA24554"/>
    </row>
    <row r="24555" spans="16:27" x14ac:dyDescent="0.3">
      <c r="P24555"/>
      <c r="AA24555"/>
    </row>
    <row r="24556" spans="16:27" x14ac:dyDescent="0.3">
      <c r="P24556"/>
      <c r="AA24556"/>
    </row>
    <row r="24557" spans="16:27" x14ac:dyDescent="0.3">
      <c r="P24557"/>
      <c r="AA24557"/>
    </row>
    <row r="24558" spans="16:27" x14ac:dyDescent="0.3">
      <c r="P24558"/>
      <c r="AA24558"/>
    </row>
    <row r="24559" spans="16:27" x14ac:dyDescent="0.3">
      <c r="P24559"/>
      <c r="AA24559"/>
    </row>
    <row r="24560" spans="16:27" x14ac:dyDescent="0.3">
      <c r="P24560"/>
      <c r="AA24560"/>
    </row>
    <row r="24561" spans="16:27" x14ac:dyDescent="0.3">
      <c r="P24561"/>
      <c r="AA24561"/>
    </row>
    <row r="24562" spans="16:27" x14ac:dyDescent="0.3">
      <c r="P24562"/>
      <c r="AA24562"/>
    </row>
    <row r="24563" spans="16:27" x14ac:dyDescent="0.3">
      <c r="P24563"/>
      <c r="AA24563"/>
    </row>
    <row r="24564" spans="16:27" x14ac:dyDescent="0.3">
      <c r="P24564"/>
      <c r="AA24564"/>
    </row>
    <row r="24565" spans="16:27" x14ac:dyDescent="0.3">
      <c r="P24565"/>
      <c r="AA24565"/>
    </row>
    <row r="24566" spans="16:27" x14ac:dyDescent="0.3">
      <c r="P24566"/>
      <c r="AA24566"/>
    </row>
    <row r="24567" spans="16:27" x14ac:dyDescent="0.3">
      <c r="P24567"/>
      <c r="AA24567"/>
    </row>
    <row r="24568" spans="16:27" x14ac:dyDescent="0.3">
      <c r="P24568"/>
      <c r="AA24568"/>
    </row>
    <row r="24569" spans="16:27" x14ac:dyDescent="0.3">
      <c r="P24569"/>
      <c r="AA24569"/>
    </row>
    <row r="24570" spans="16:27" x14ac:dyDescent="0.3">
      <c r="P24570"/>
      <c r="AA24570"/>
    </row>
    <row r="24571" spans="16:27" x14ac:dyDescent="0.3">
      <c r="P24571"/>
      <c r="AA24571"/>
    </row>
    <row r="24572" spans="16:27" x14ac:dyDescent="0.3">
      <c r="P24572"/>
      <c r="AA24572"/>
    </row>
    <row r="24573" spans="16:27" x14ac:dyDescent="0.3">
      <c r="P24573"/>
      <c r="AA24573"/>
    </row>
    <row r="24574" spans="16:27" x14ac:dyDescent="0.3">
      <c r="P24574"/>
      <c r="AA24574"/>
    </row>
    <row r="24575" spans="16:27" x14ac:dyDescent="0.3">
      <c r="P24575"/>
      <c r="AA24575"/>
    </row>
    <row r="24576" spans="16:27" x14ac:dyDescent="0.3">
      <c r="P24576"/>
      <c r="AA24576"/>
    </row>
    <row r="24577" spans="16:27" x14ac:dyDescent="0.3">
      <c r="P24577"/>
      <c r="AA24577"/>
    </row>
    <row r="24578" spans="16:27" x14ac:dyDescent="0.3">
      <c r="P24578"/>
      <c r="AA24578"/>
    </row>
    <row r="24579" spans="16:27" x14ac:dyDescent="0.3">
      <c r="P24579"/>
      <c r="AA24579"/>
    </row>
    <row r="24580" spans="16:27" x14ac:dyDescent="0.3">
      <c r="P24580"/>
      <c r="AA24580"/>
    </row>
    <row r="24581" spans="16:27" x14ac:dyDescent="0.3">
      <c r="P24581"/>
      <c r="AA24581"/>
    </row>
    <row r="24582" spans="16:27" x14ac:dyDescent="0.3">
      <c r="P24582"/>
      <c r="AA24582"/>
    </row>
    <row r="24583" spans="16:27" x14ac:dyDescent="0.3">
      <c r="P24583"/>
      <c r="AA24583"/>
    </row>
    <row r="24584" spans="16:27" x14ac:dyDescent="0.3">
      <c r="P24584"/>
      <c r="AA24584"/>
    </row>
    <row r="24585" spans="16:27" x14ac:dyDescent="0.3">
      <c r="P24585"/>
      <c r="AA24585"/>
    </row>
    <row r="24586" spans="16:27" x14ac:dyDescent="0.3">
      <c r="P24586"/>
      <c r="AA24586"/>
    </row>
    <row r="24587" spans="16:27" x14ac:dyDescent="0.3">
      <c r="P24587"/>
      <c r="AA24587"/>
    </row>
    <row r="24588" spans="16:27" x14ac:dyDescent="0.3">
      <c r="P24588"/>
      <c r="AA24588"/>
    </row>
    <row r="24589" spans="16:27" x14ac:dyDescent="0.3">
      <c r="P24589"/>
      <c r="AA24589"/>
    </row>
    <row r="24590" spans="16:27" x14ac:dyDescent="0.3">
      <c r="P24590"/>
      <c r="AA24590"/>
    </row>
    <row r="24591" spans="16:27" x14ac:dyDescent="0.3">
      <c r="P24591"/>
      <c r="AA24591"/>
    </row>
    <row r="24592" spans="16:27" x14ac:dyDescent="0.3">
      <c r="P24592"/>
      <c r="AA24592"/>
    </row>
    <row r="24593" spans="16:27" x14ac:dyDescent="0.3">
      <c r="P24593"/>
      <c r="AA24593"/>
    </row>
    <row r="24594" spans="16:27" x14ac:dyDescent="0.3">
      <c r="P24594"/>
      <c r="AA24594"/>
    </row>
    <row r="24595" spans="16:27" x14ac:dyDescent="0.3">
      <c r="P24595"/>
      <c r="AA24595"/>
    </row>
    <row r="24596" spans="16:27" x14ac:dyDescent="0.3">
      <c r="P24596"/>
      <c r="AA24596"/>
    </row>
    <row r="24597" spans="16:27" x14ac:dyDescent="0.3">
      <c r="P24597"/>
      <c r="AA24597"/>
    </row>
    <row r="24598" spans="16:27" x14ac:dyDescent="0.3">
      <c r="P24598"/>
      <c r="AA24598"/>
    </row>
    <row r="24599" spans="16:27" x14ac:dyDescent="0.3">
      <c r="P24599"/>
      <c r="AA24599"/>
    </row>
    <row r="24600" spans="16:27" x14ac:dyDescent="0.3">
      <c r="P24600"/>
      <c r="AA24600"/>
    </row>
    <row r="24601" spans="16:27" x14ac:dyDescent="0.3">
      <c r="P24601"/>
      <c r="AA24601"/>
    </row>
    <row r="24602" spans="16:27" x14ac:dyDescent="0.3">
      <c r="P24602"/>
      <c r="AA24602"/>
    </row>
    <row r="24603" spans="16:27" x14ac:dyDescent="0.3">
      <c r="P24603"/>
      <c r="AA24603"/>
    </row>
    <row r="24604" spans="16:27" x14ac:dyDescent="0.3">
      <c r="P24604"/>
      <c r="AA24604"/>
    </row>
    <row r="24605" spans="16:27" x14ac:dyDescent="0.3">
      <c r="P24605"/>
      <c r="AA24605"/>
    </row>
    <row r="24606" spans="16:27" x14ac:dyDescent="0.3">
      <c r="P24606"/>
      <c r="AA24606"/>
    </row>
    <row r="24607" spans="16:27" x14ac:dyDescent="0.3">
      <c r="P24607"/>
      <c r="AA24607"/>
    </row>
    <row r="24608" spans="16:27" x14ac:dyDescent="0.3">
      <c r="P24608"/>
      <c r="AA24608"/>
    </row>
    <row r="24609" spans="16:27" x14ac:dyDescent="0.3">
      <c r="P24609"/>
      <c r="AA24609"/>
    </row>
    <row r="24610" spans="16:27" x14ac:dyDescent="0.3">
      <c r="P24610"/>
      <c r="AA24610"/>
    </row>
    <row r="24611" spans="16:27" x14ac:dyDescent="0.3">
      <c r="P24611"/>
      <c r="AA24611"/>
    </row>
    <row r="24612" spans="16:27" x14ac:dyDescent="0.3">
      <c r="P24612"/>
      <c r="AA24612"/>
    </row>
    <row r="24613" spans="16:27" x14ac:dyDescent="0.3">
      <c r="P24613"/>
      <c r="AA24613"/>
    </row>
    <row r="24614" spans="16:27" x14ac:dyDescent="0.3">
      <c r="P24614"/>
      <c r="AA24614"/>
    </row>
    <row r="24615" spans="16:27" x14ac:dyDescent="0.3">
      <c r="P24615"/>
      <c r="AA24615"/>
    </row>
    <row r="24616" spans="16:27" x14ac:dyDescent="0.3">
      <c r="P24616"/>
      <c r="AA24616"/>
    </row>
    <row r="24617" spans="16:27" x14ac:dyDescent="0.3">
      <c r="P24617"/>
      <c r="AA24617"/>
    </row>
    <row r="24618" spans="16:27" x14ac:dyDescent="0.3">
      <c r="P24618"/>
      <c r="AA24618"/>
    </row>
    <row r="24619" spans="16:27" x14ac:dyDescent="0.3">
      <c r="P24619"/>
      <c r="AA24619"/>
    </row>
    <row r="24620" spans="16:27" x14ac:dyDescent="0.3">
      <c r="P24620"/>
      <c r="AA24620"/>
    </row>
    <row r="24621" spans="16:27" x14ac:dyDescent="0.3">
      <c r="P24621"/>
      <c r="AA24621"/>
    </row>
    <row r="24622" spans="16:27" x14ac:dyDescent="0.3">
      <c r="P24622"/>
      <c r="AA24622"/>
    </row>
    <row r="24623" spans="16:27" x14ac:dyDescent="0.3">
      <c r="P24623"/>
      <c r="AA24623"/>
    </row>
    <row r="24624" spans="16:27" x14ac:dyDescent="0.3">
      <c r="P24624"/>
      <c r="AA24624"/>
    </row>
    <row r="24625" spans="16:27" x14ac:dyDescent="0.3">
      <c r="P24625"/>
      <c r="AA24625"/>
    </row>
    <row r="24626" spans="16:27" x14ac:dyDescent="0.3">
      <c r="P24626"/>
      <c r="AA24626"/>
    </row>
    <row r="24627" spans="16:27" x14ac:dyDescent="0.3">
      <c r="P24627"/>
      <c r="AA24627"/>
    </row>
    <row r="24628" spans="16:27" x14ac:dyDescent="0.3">
      <c r="P24628"/>
      <c r="AA24628"/>
    </row>
    <row r="24629" spans="16:27" x14ac:dyDescent="0.3">
      <c r="P24629"/>
      <c r="AA24629"/>
    </row>
    <row r="24630" spans="16:27" x14ac:dyDescent="0.3">
      <c r="P24630"/>
      <c r="AA24630"/>
    </row>
    <row r="24631" spans="16:27" x14ac:dyDescent="0.3">
      <c r="P24631"/>
      <c r="AA24631"/>
    </row>
    <row r="24632" spans="16:27" x14ac:dyDescent="0.3">
      <c r="P24632"/>
      <c r="AA24632"/>
    </row>
    <row r="24633" spans="16:27" x14ac:dyDescent="0.3">
      <c r="P24633"/>
      <c r="AA24633"/>
    </row>
    <row r="24634" spans="16:27" x14ac:dyDescent="0.3">
      <c r="P24634"/>
      <c r="AA24634"/>
    </row>
    <row r="24635" spans="16:27" x14ac:dyDescent="0.3">
      <c r="P24635"/>
      <c r="AA24635"/>
    </row>
    <row r="24636" spans="16:27" x14ac:dyDescent="0.3">
      <c r="P24636"/>
      <c r="AA24636"/>
    </row>
    <row r="24637" spans="16:27" x14ac:dyDescent="0.3">
      <c r="P24637"/>
      <c r="AA24637"/>
    </row>
    <row r="24638" spans="16:27" x14ac:dyDescent="0.3">
      <c r="P24638"/>
      <c r="AA24638"/>
    </row>
    <row r="24639" spans="16:27" x14ac:dyDescent="0.3">
      <c r="P24639"/>
      <c r="AA24639"/>
    </row>
    <row r="24640" spans="16:27" x14ac:dyDescent="0.3">
      <c r="P24640"/>
      <c r="AA24640"/>
    </row>
    <row r="24641" spans="16:27" x14ac:dyDescent="0.3">
      <c r="P24641"/>
      <c r="AA24641"/>
    </row>
    <row r="24642" spans="16:27" x14ac:dyDescent="0.3">
      <c r="P24642"/>
      <c r="AA24642"/>
    </row>
    <row r="24643" spans="16:27" x14ac:dyDescent="0.3">
      <c r="P24643"/>
      <c r="AA24643"/>
    </row>
    <row r="24644" spans="16:27" x14ac:dyDescent="0.3">
      <c r="P24644"/>
      <c r="AA24644"/>
    </row>
    <row r="24645" spans="16:27" x14ac:dyDescent="0.3">
      <c r="P24645"/>
      <c r="AA24645"/>
    </row>
    <row r="24646" spans="16:27" x14ac:dyDescent="0.3">
      <c r="P24646"/>
      <c r="AA24646"/>
    </row>
    <row r="24647" spans="16:27" x14ac:dyDescent="0.3">
      <c r="P24647"/>
      <c r="AA24647"/>
    </row>
    <row r="24648" spans="16:27" x14ac:dyDescent="0.3">
      <c r="P24648"/>
      <c r="AA24648"/>
    </row>
    <row r="24649" spans="16:27" x14ac:dyDescent="0.3">
      <c r="P24649"/>
      <c r="AA24649"/>
    </row>
    <row r="24650" spans="16:27" x14ac:dyDescent="0.3">
      <c r="P24650"/>
      <c r="AA24650"/>
    </row>
    <row r="24651" spans="16:27" x14ac:dyDescent="0.3">
      <c r="P24651"/>
      <c r="AA24651"/>
    </row>
    <row r="24652" spans="16:27" x14ac:dyDescent="0.3">
      <c r="P24652"/>
      <c r="AA24652"/>
    </row>
    <row r="24653" spans="16:27" x14ac:dyDescent="0.3">
      <c r="P24653"/>
      <c r="AA24653"/>
    </row>
    <row r="24654" spans="16:27" x14ac:dyDescent="0.3">
      <c r="P24654"/>
      <c r="AA24654"/>
    </row>
    <row r="24655" spans="16:27" x14ac:dyDescent="0.3">
      <c r="P24655"/>
      <c r="AA24655"/>
    </row>
    <row r="24656" spans="16:27" x14ac:dyDescent="0.3">
      <c r="P24656"/>
      <c r="AA24656"/>
    </row>
    <row r="24657" spans="16:27" x14ac:dyDescent="0.3">
      <c r="P24657"/>
      <c r="AA24657"/>
    </row>
    <row r="24658" spans="16:27" x14ac:dyDescent="0.3">
      <c r="P24658"/>
      <c r="AA24658"/>
    </row>
    <row r="24659" spans="16:27" x14ac:dyDescent="0.3">
      <c r="P24659"/>
      <c r="AA24659"/>
    </row>
    <row r="24660" spans="16:27" x14ac:dyDescent="0.3">
      <c r="P24660"/>
      <c r="AA24660"/>
    </row>
    <row r="24661" spans="16:27" x14ac:dyDescent="0.3">
      <c r="P24661"/>
      <c r="AA24661"/>
    </row>
    <row r="24662" spans="16:27" x14ac:dyDescent="0.3">
      <c r="P24662"/>
      <c r="AA24662"/>
    </row>
    <row r="24663" spans="16:27" x14ac:dyDescent="0.3">
      <c r="P24663"/>
      <c r="AA24663"/>
    </row>
    <row r="24664" spans="16:27" x14ac:dyDescent="0.3">
      <c r="P24664"/>
      <c r="AA24664"/>
    </row>
    <row r="24665" spans="16:27" x14ac:dyDescent="0.3">
      <c r="P24665"/>
      <c r="AA24665"/>
    </row>
    <row r="24666" spans="16:27" x14ac:dyDescent="0.3">
      <c r="P24666"/>
      <c r="AA24666"/>
    </row>
    <row r="24667" spans="16:27" x14ac:dyDescent="0.3">
      <c r="P24667"/>
      <c r="AA24667"/>
    </row>
    <row r="24668" spans="16:27" x14ac:dyDescent="0.3">
      <c r="P24668"/>
      <c r="AA24668"/>
    </row>
    <row r="24669" spans="16:27" x14ac:dyDescent="0.3">
      <c r="P24669"/>
      <c r="AA24669"/>
    </row>
    <row r="24670" spans="16:27" x14ac:dyDescent="0.3">
      <c r="P24670"/>
      <c r="AA24670"/>
    </row>
    <row r="24671" spans="16:27" x14ac:dyDescent="0.3">
      <c r="P24671"/>
      <c r="AA24671"/>
    </row>
    <row r="24672" spans="16:27" x14ac:dyDescent="0.3">
      <c r="P24672"/>
      <c r="AA24672"/>
    </row>
    <row r="24673" spans="16:27" x14ac:dyDescent="0.3">
      <c r="P24673"/>
      <c r="AA24673"/>
    </row>
    <row r="24674" spans="16:27" x14ac:dyDescent="0.3">
      <c r="P24674"/>
      <c r="AA24674"/>
    </row>
    <row r="24675" spans="16:27" x14ac:dyDescent="0.3">
      <c r="P24675"/>
      <c r="AA24675"/>
    </row>
    <row r="24676" spans="16:27" x14ac:dyDescent="0.3">
      <c r="P24676"/>
      <c r="AA24676"/>
    </row>
    <row r="24677" spans="16:27" x14ac:dyDescent="0.3">
      <c r="P24677"/>
      <c r="AA24677"/>
    </row>
    <row r="24678" spans="16:27" x14ac:dyDescent="0.3">
      <c r="P24678"/>
      <c r="AA24678"/>
    </row>
    <row r="24679" spans="16:27" x14ac:dyDescent="0.3">
      <c r="P24679"/>
      <c r="AA24679"/>
    </row>
    <row r="24680" spans="16:27" x14ac:dyDescent="0.3">
      <c r="P24680"/>
      <c r="AA24680"/>
    </row>
    <row r="24681" spans="16:27" x14ac:dyDescent="0.3">
      <c r="P24681"/>
      <c r="AA24681"/>
    </row>
    <row r="24682" spans="16:27" x14ac:dyDescent="0.3">
      <c r="P24682"/>
      <c r="AA24682"/>
    </row>
    <row r="24683" spans="16:27" x14ac:dyDescent="0.3">
      <c r="P24683"/>
      <c r="AA24683"/>
    </row>
    <row r="24684" spans="16:27" x14ac:dyDescent="0.3">
      <c r="P24684"/>
      <c r="AA24684"/>
    </row>
    <row r="24685" spans="16:27" x14ac:dyDescent="0.3">
      <c r="P24685"/>
      <c r="AA24685"/>
    </row>
    <row r="24686" spans="16:27" x14ac:dyDescent="0.3">
      <c r="P24686"/>
      <c r="AA24686"/>
    </row>
    <row r="24687" spans="16:27" x14ac:dyDescent="0.3">
      <c r="P24687"/>
      <c r="AA24687"/>
    </row>
    <row r="24688" spans="16:27" x14ac:dyDescent="0.3">
      <c r="P24688"/>
      <c r="AA24688"/>
    </row>
    <row r="24689" spans="16:27" x14ac:dyDescent="0.3">
      <c r="P24689"/>
      <c r="AA24689"/>
    </row>
    <row r="24690" spans="16:27" x14ac:dyDescent="0.3">
      <c r="P24690"/>
      <c r="AA24690"/>
    </row>
    <row r="24691" spans="16:27" x14ac:dyDescent="0.3">
      <c r="P24691"/>
      <c r="AA24691"/>
    </row>
    <row r="24692" spans="16:27" x14ac:dyDescent="0.3">
      <c r="P24692"/>
      <c r="AA24692"/>
    </row>
    <row r="24693" spans="16:27" x14ac:dyDescent="0.3">
      <c r="P24693"/>
      <c r="AA24693"/>
    </row>
    <row r="24694" spans="16:27" x14ac:dyDescent="0.3">
      <c r="P24694"/>
      <c r="AA24694"/>
    </row>
    <row r="24695" spans="16:27" x14ac:dyDescent="0.3">
      <c r="P24695"/>
      <c r="AA24695"/>
    </row>
    <row r="24696" spans="16:27" x14ac:dyDescent="0.3">
      <c r="P24696"/>
      <c r="AA24696"/>
    </row>
    <row r="24697" spans="16:27" x14ac:dyDescent="0.3">
      <c r="P24697"/>
      <c r="AA24697"/>
    </row>
    <row r="24698" spans="16:27" x14ac:dyDescent="0.3">
      <c r="P24698"/>
      <c r="AA24698"/>
    </row>
    <row r="24699" spans="16:27" x14ac:dyDescent="0.3">
      <c r="P24699"/>
      <c r="AA24699"/>
    </row>
    <row r="24700" spans="16:27" x14ac:dyDescent="0.3">
      <c r="P24700"/>
      <c r="AA24700"/>
    </row>
    <row r="24701" spans="16:27" x14ac:dyDescent="0.3">
      <c r="P24701"/>
      <c r="AA24701"/>
    </row>
    <row r="24702" spans="16:27" x14ac:dyDescent="0.3">
      <c r="P24702"/>
      <c r="AA24702"/>
    </row>
    <row r="24703" spans="16:27" x14ac:dyDescent="0.3">
      <c r="P24703"/>
      <c r="AA24703"/>
    </row>
    <row r="24704" spans="16:27" x14ac:dyDescent="0.3">
      <c r="P24704"/>
      <c r="AA24704"/>
    </row>
    <row r="24705" spans="16:27" x14ac:dyDescent="0.3">
      <c r="P24705"/>
      <c r="AA24705"/>
    </row>
    <row r="24706" spans="16:27" x14ac:dyDescent="0.3">
      <c r="P24706"/>
      <c r="AA24706"/>
    </row>
    <row r="24707" spans="16:27" x14ac:dyDescent="0.3">
      <c r="P24707"/>
      <c r="AA24707"/>
    </row>
    <row r="24708" spans="16:27" x14ac:dyDescent="0.3">
      <c r="P24708"/>
      <c r="AA24708"/>
    </row>
    <row r="24709" spans="16:27" x14ac:dyDescent="0.3">
      <c r="P24709"/>
      <c r="AA24709"/>
    </row>
    <row r="24710" spans="16:27" x14ac:dyDescent="0.3">
      <c r="P24710"/>
      <c r="AA24710"/>
    </row>
    <row r="24711" spans="16:27" x14ac:dyDescent="0.3">
      <c r="P24711"/>
      <c r="AA24711"/>
    </row>
    <row r="24712" spans="16:27" x14ac:dyDescent="0.3">
      <c r="P24712"/>
      <c r="AA24712"/>
    </row>
    <row r="24713" spans="16:27" x14ac:dyDescent="0.3">
      <c r="P24713"/>
      <c r="AA24713"/>
    </row>
    <row r="24714" spans="16:27" x14ac:dyDescent="0.3">
      <c r="P24714"/>
      <c r="AA24714"/>
    </row>
    <row r="24715" spans="16:27" x14ac:dyDescent="0.3">
      <c r="P24715"/>
      <c r="AA24715"/>
    </row>
    <row r="24716" spans="16:27" x14ac:dyDescent="0.3">
      <c r="P24716"/>
      <c r="AA24716"/>
    </row>
    <row r="24717" spans="16:27" x14ac:dyDescent="0.3">
      <c r="P24717"/>
      <c r="AA24717"/>
    </row>
    <row r="24718" spans="16:27" x14ac:dyDescent="0.3">
      <c r="P24718"/>
      <c r="AA24718"/>
    </row>
    <row r="24719" spans="16:27" x14ac:dyDescent="0.3">
      <c r="P24719"/>
      <c r="AA24719"/>
    </row>
    <row r="24720" spans="16:27" x14ac:dyDescent="0.3">
      <c r="P24720"/>
      <c r="AA24720"/>
    </row>
    <row r="24721" spans="16:27" x14ac:dyDescent="0.3">
      <c r="P24721"/>
      <c r="AA24721"/>
    </row>
    <row r="24722" spans="16:27" x14ac:dyDescent="0.3">
      <c r="P24722"/>
      <c r="AA24722"/>
    </row>
    <row r="24723" spans="16:27" x14ac:dyDescent="0.3">
      <c r="P24723"/>
      <c r="AA24723"/>
    </row>
    <row r="24724" spans="16:27" x14ac:dyDescent="0.3">
      <c r="P24724"/>
      <c r="AA24724"/>
    </row>
    <row r="24725" spans="16:27" x14ac:dyDescent="0.3">
      <c r="P24725"/>
      <c r="AA24725"/>
    </row>
    <row r="24726" spans="16:27" x14ac:dyDescent="0.3">
      <c r="P24726"/>
      <c r="AA24726"/>
    </row>
    <row r="24727" spans="16:27" x14ac:dyDescent="0.3">
      <c r="P24727"/>
      <c r="AA24727"/>
    </row>
    <row r="24728" spans="16:27" x14ac:dyDescent="0.3">
      <c r="P24728"/>
      <c r="AA24728"/>
    </row>
    <row r="24729" spans="16:27" x14ac:dyDescent="0.3">
      <c r="P24729"/>
      <c r="AA24729"/>
    </row>
    <row r="24730" spans="16:27" x14ac:dyDescent="0.3">
      <c r="P24730"/>
      <c r="AA24730"/>
    </row>
    <row r="24731" spans="16:27" x14ac:dyDescent="0.3">
      <c r="P24731"/>
      <c r="AA24731"/>
    </row>
    <row r="24732" spans="16:27" x14ac:dyDescent="0.3">
      <c r="P24732"/>
      <c r="AA24732"/>
    </row>
    <row r="24733" spans="16:27" x14ac:dyDescent="0.3">
      <c r="P24733"/>
      <c r="AA24733"/>
    </row>
    <row r="24734" spans="16:27" x14ac:dyDescent="0.3">
      <c r="P24734"/>
      <c r="AA24734"/>
    </row>
    <row r="24735" spans="16:27" x14ac:dyDescent="0.3">
      <c r="P24735"/>
      <c r="AA24735"/>
    </row>
    <row r="24736" spans="16:27" x14ac:dyDescent="0.3">
      <c r="P24736"/>
      <c r="AA24736"/>
    </row>
    <row r="24737" spans="16:27" x14ac:dyDescent="0.3">
      <c r="P24737"/>
      <c r="AA24737"/>
    </row>
    <row r="24738" spans="16:27" x14ac:dyDescent="0.3">
      <c r="P24738"/>
      <c r="AA24738"/>
    </row>
    <row r="24739" spans="16:27" x14ac:dyDescent="0.3">
      <c r="P24739"/>
      <c r="AA24739"/>
    </row>
    <row r="24740" spans="16:27" x14ac:dyDescent="0.3">
      <c r="P24740"/>
      <c r="AA24740"/>
    </row>
    <row r="24741" spans="16:27" x14ac:dyDescent="0.3">
      <c r="P24741"/>
      <c r="AA24741"/>
    </row>
    <row r="24742" spans="16:27" x14ac:dyDescent="0.3">
      <c r="P24742"/>
      <c r="AA24742"/>
    </row>
    <row r="24743" spans="16:27" x14ac:dyDescent="0.3">
      <c r="P24743"/>
      <c r="AA24743"/>
    </row>
    <row r="24744" spans="16:27" x14ac:dyDescent="0.3">
      <c r="P24744"/>
      <c r="AA24744"/>
    </row>
    <row r="24745" spans="16:27" x14ac:dyDescent="0.3">
      <c r="P24745"/>
      <c r="AA24745"/>
    </row>
    <row r="24746" spans="16:27" x14ac:dyDescent="0.3">
      <c r="P24746"/>
      <c r="AA24746"/>
    </row>
    <row r="24747" spans="16:27" x14ac:dyDescent="0.3">
      <c r="P24747"/>
      <c r="AA24747"/>
    </row>
    <row r="24748" spans="16:27" x14ac:dyDescent="0.3">
      <c r="P24748"/>
      <c r="AA24748"/>
    </row>
    <row r="24749" spans="16:27" x14ac:dyDescent="0.3">
      <c r="P24749"/>
      <c r="AA24749"/>
    </row>
    <row r="24750" spans="16:27" x14ac:dyDescent="0.3">
      <c r="P24750"/>
      <c r="AA24750"/>
    </row>
    <row r="24751" spans="16:27" x14ac:dyDescent="0.3">
      <c r="P24751"/>
      <c r="AA24751"/>
    </row>
    <row r="24752" spans="16:27" x14ac:dyDescent="0.3">
      <c r="P24752"/>
      <c r="AA24752"/>
    </row>
    <row r="24753" spans="16:27" x14ac:dyDescent="0.3">
      <c r="P24753"/>
      <c r="AA24753"/>
    </row>
    <row r="24754" spans="16:27" x14ac:dyDescent="0.3">
      <c r="P24754"/>
      <c r="AA24754"/>
    </row>
    <row r="24755" spans="16:27" x14ac:dyDescent="0.3">
      <c r="P24755"/>
      <c r="AA24755"/>
    </row>
    <row r="24756" spans="16:27" x14ac:dyDescent="0.3">
      <c r="P24756"/>
      <c r="AA24756"/>
    </row>
    <row r="24757" spans="16:27" x14ac:dyDescent="0.3">
      <c r="P24757"/>
      <c r="AA24757"/>
    </row>
    <row r="24758" spans="16:27" x14ac:dyDescent="0.3">
      <c r="P24758"/>
      <c r="AA24758"/>
    </row>
    <row r="24759" spans="16:27" x14ac:dyDescent="0.3">
      <c r="P24759"/>
      <c r="AA24759"/>
    </row>
    <row r="24760" spans="16:27" x14ac:dyDescent="0.3">
      <c r="P24760"/>
      <c r="AA24760"/>
    </row>
    <row r="24761" spans="16:27" x14ac:dyDescent="0.3">
      <c r="P24761"/>
      <c r="AA24761"/>
    </row>
    <row r="24762" spans="16:27" x14ac:dyDescent="0.3">
      <c r="P24762"/>
      <c r="AA24762"/>
    </row>
    <row r="24763" spans="16:27" x14ac:dyDescent="0.3">
      <c r="P24763"/>
      <c r="AA24763"/>
    </row>
    <row r="24764" spans="16:27" x14ac:dyDescent="0.3">
      <c r="P24764"/>
      <c r="AA24764"/>
    </row>
    <row r="24765" spans="16:27" x14ac:dyDescent="0.3">
      <c r="P24765"/>
      <c r="AA24765"/>
    </row>
    <row r="24766" spans="16:27" x14ac:dyDescent="0.3">
      <c r="P24766"/>
      <c r="AA24766"/>
    </row>
    <row r="24767" spans="16:27" x14ac:dyDescent="0.3">
      <c r="P24767"/>
      <c r="AA24767"/>
    </row>
    <row r="24768" spans="16:27" x14ac:dyDescent="0.3">
      <c r="P24768"/>
      <c r="AA24768"/>
    </row>
    <row r="24769" spans="16:27" x14ac:dyDescent="0.3">
      <c r="P24769"/>
      <c r="AA24769"/>
    </row>
    <row r="24770" spans="16:27" x14ac:dyDescent="0.3">
      <c r="P24770"/>
      <c r="AA24770"/>
    </row>
    <row r="24771" spans="16:27" x14ac:dyDescent="0.3">
      <c r="P24771"/>
      <c r="AA24771"/>
    </row>
    <row r="24772" spans="16:27" x14ac:dyDescent="0.3">
      <c r="P24772"/>
      <c r="AA24772"/>
    </row>
    <row r="24773" spans="16:27" x14ac:dyDescent="0.3">
      <c r="P24773"/>
      <c r="AA24773"/>
    </row>
    <row r="24774" spans="16:27" x14ac:dyDescent="0.3">
      <c r="P24774"/>
      <c r="AA24774"/>
    </row>
    <row r="24775" spans="16:27" x14ac:dyDescent="0.3">
      <c r="P24775"/>
      <c r="AA24775"/>
    </row>
    <row r="24776" spans="16:27" x14ac:dyDescent="0.3">
      <c r="P24776"/>
      <c r="AA24776"/>
    </row>
    <row r="24777" spans="16:27" x14ac:dyDescent="0.3">
      <c r="P24777"/>
      <c r="AA24777"/>
    </row>
    <row r="24778" spans="16:27" x14ac:dyDescent="0.3">
      <c r="P24778"/>
      <c r="AA24778"/>
    </row>
    <row r="24779" spans="16:27" x14ac:dyDescent="0.3">
      <c r="P24779"/>
      <c r="AA24779"/>
    </row>
    <row r="24780" spans="16:27" x14ac:dyDescent="0.3">
      <c r="P24780"/>
      <c r="AA24780"/>
    </row>
    <row r="24781" spans="16:27" x14ac:dyDescent="0.3">
      <c r="P24781"/>
      <c r="AA24781"/>
    </row>
    <row r="24782" spans="16:27" x14ac:dyDescent="0.3">
      <c r="P24782"/>
      <c r="AA24782"/>
    </row>
    <row r="24783" spans="16:27" x14ac:dyDescent="0.3">
      <c r="P24783"/>
      <c r="AA24783"/>
    </row>
    <row r="24784" spans="16:27" x14ac:dyDescent="0.3">
      <c r="P24784"/>
      <c r="AA24784"/>
    </row>
    <row r="24785" spans="16:27" x14ac:dyDescent="0.3">
      <c r="P24785"/>
      <c r="AA24785"/>
    </row>
    <row r="24786" spans="16:27" x14ac:dyDescent="0.3">
      <c r="P24786"/>
      <c r="AA24786"/>
    </row>
    <row r="24787" spans="16:27" x14ac:dyDescent="0.3">
      <c r="P24787"/>
      <c r="AA24787"/>
    </row>
    <row r="24788" spans="16:27" x14ac:dyDescent="0.3">
      <c r="P24788"/>
      <c r="AA24788"/>
    </row>
    <row r="24789" spans="16:27" x14ac:dyDescent="0.3">
      <c r="P24789"/>
      <c r="AA24789"/>
    </row>
    <row r="24790" spans="16:27" x14ac:dyDescent="0.3">
      <c r="P24790"/>
      <c r="AA24790"/>
    </row>
    <row r="24791" spans="16:27" x14ac:dyDescent="0.3">
      <c r="P24791"/>
      <c r="AA24791"/>
    </row>
    <row r="24792" spans="16:27" x14ac:dyDescent="0.3">
      <c r="P24792"/>
      <c r="AA24792"/>
    </row>
    <row r="24793" spans="16:27" x14ac:dyDescent="0.3">
      <c r="P24793"/>
      <c r="AA24793"/>
    </row>
    <row r="24794" spans="16:27" x14ac:dyDescent="0.3">
      <c r="P24794"/>
      <c r="AA24794"/>
    </row>
    <row r="24795" spans="16:27" x14ac:dyDescent="0.3">
      <c r="P24795"/>
      <c r="AA24795"/>
    </row>
    <row r="24796" spans="16:27" x14ac:dyDescent="0.3">
      <c r="P24796"/>
      <c r="AA24796"/>
    </row>
    <row r="24797" spans="16:27" x14ac:dyDescent="0.3">
      <c r="P24797"/>
      <c r="AA24797"/>
    </row>
    <row r="24798" spans="16:27" x14ac:dyDescent="0.3">
      <c r="P24798"/>
      <c r="AA24798"/>
    </row>
    <row r="24799" spans="16:27" x14ac:dyDescent="0.3">
      <c r="P24799"/>
      <c r="AA24799"/>
    </row>
    <row r="24800" spans="16:27" x14ac:dyDescent="0.3">
      <c r="P24800"/>
      <c r="AA24800"/>
    </row>
    <row r="24801" spans="16:27" x14ac:dyDescent="0.3">
      <c r="P24801"/>
      <c r="AA24801"/>
    </row>
    <row r="24802" spans="16:27" x14ac:dyDescent="0.3">
      <c r="P24802"/>
      <c r="AA24802"/>
    </row>
    <row r="24803" spans="16:27" x14ac:dyDescent="0.3">
      <c r="P24803"/>
      <c r="AA24803"/>
    </row>
    <row r="24804" spans="16:27" x14ac:dyDescent="0.3">
      <c r="P24804"/>
      <c r="AA24804"/>
    </row>
    <row r="24805" spans="16:27" x14ac:dyDescent="0.3">
      <c r="P24805"/>
      <c r="AA24805"/>
    </row>
    <row r="24806" spans="16:27" x14ac:dyDescent="0.3">
      <c r="P24806"/>
      <c r="AA24806"/>
    </row>
    <row r="24807" spans="16:27" x14ac:dyDescent="0.3">
      <c r="P24807"/>
      <c r="AA24807"/>
    </row>
    <row r="24808" spans="16:27" x14ac:dyDescent="0.3">
      <c r="P24808"/>
      <c r="AA24808"/>
    </row>
    <row r="24809" spans="16:27" x14ac:dyDescent="0.3">
      <c r="P24809"/>
      <c r="AA24809"/>
    </row>
    <row r="24810" spans="16:27" x14ac:dyDescent="0.3">
      <c r="P24810"/>
      <c r="AA24810"/>
    </row>
    <row r="24811" spans="16:27" x14ac:dyDescent="0.3">
      <c r="P24811"/>
      <c r="AA24811"/>
    </row>
    <row r="24812" spans="16:27" x14ac:dyDescent="0.3">
      <c r="P24812"/>
      <c r="AA24812"/>
    </row>
    <row r="24813" spans="16:27" x14ac:dyDescent="0.3">
      <c r="P24813"/>
      <c r="AA24813"/>
    </row>
    <row r="24814" spans="16:27" x14ac:dyDescent="0.3">
      <c r="P24814"/>
      <c r="AA24814"/>
    </row>
    <row r="24815" spans="16:27" x14ac:dyDescent="0.3">
      <c r="P24815"/>
      <c r="AA24815"/>
    </row>
    <row r="24816" spans="16:27" x14ac:dyDescent="0.3">
      <c r="P24816"/>
      <c r="AA24816"/>
    </row>
    <row r="24817" spans="16:27" x14ac:dyDescent="0.3">
      <c r="P24817"/>
      <c r="AA24817"/>
    </row>
    <row r="24818" spans="16:27" x14ac:dyDescent="0.3">
      <c r="P24818"/>
      <c r="AA24818"/>
    </row>
    <row r="24819" spans="16:27" x14ac:dyDescent="0.3">
      <c r="P24819"/>
      <c r="AA24819"/>
    </row>
    <row r="24820" spans="16:27" x14ac:dyDescent="0.3">
      <c r="P24820"/>
      <c r="AA24820"/>
    </row>
    <row r="24821" spans="16:27" x14ac:dyDescent="0.3">
      <c r="P24821"/>
      <c r="AA24821"/>
    </row>
    <row r="24822" spans="16:27" x14ac:dyDescent="0.3">
      <c r="P24822"/>
      <c r="AA24822"/>
    </row>
    <row r="24823" spans="16:27" x14ac:dyDescent="0.3">
      <c r="P24823"/>
      <c r="AA24823"/>
    </row>
    <row r="24824" spans="16:27" x14ac:dyDescent="0.3">
      <c r="P24824"/>
      <c r="AA24824"/>
    </row>
    <row r="24825" spans="16:27" x14ac:dyDescent="0.3">
      <c r="P24825"/>
      <c r="AA24825"/>
    </row>
    <row r="24826" spans="16:27" x14ac:dyDescent="0.3">
      <c r="P24826"/>
      <c r="AA24826"/>
    </row>
    <row r="24827" spans="16:27" x14ac:dyDescent="0.3">
      <c r="P24827"/>
      <c r="AA24827"/>
    </row>
    <row r="24828" spans="16:27" x14ac:dyDescent="0.3">
      <c r="P24828"/>
      <c r="AA24828"/>
    </row>
    <row r="24829" spans="16:27" x14ac:dyDescent="0.3">
      <c r="P24829"/>
      <c r="AA24829"/>
    </row>
    <row r="24830" spans="16:27" x14ac:dyDescent="0.3">
      <c r="P24830"/>
      <c r="AA24830"/>
    </row>
    <row r="24831" spans="16:27" x14ac:dyDescent="0.3">
      <c r="P24831"/>
      <c r="AA24831"/>
    </row>
    <row r="24832" spans="16:27" x14ac:dyDescent="0.3">
      <c r="P24832"/>
      <c r="AA24832"/>
    </row>
    <row r="24833" spans="16:27" x14ac:dyDescent="0.3">
      <c r="P24833"/>
      <c r="AA24833"/>
    </row>
    <row r="24834" spans="16:27" x14ac:dyDescent="0.3">
      <c r="P24834"/>
      <c r="AA24834"/>
    </row>
    <row r="24835" spans="16:27" x14ac:dyDescent="0.3">
      <c r="P24835"/>
      <c r="AA24835"/>
    </row>
    <row r="24836" spans="16:27" x14ac:dyDescent="0.3">
      <c r="P24836"/>
      <c r="AA24836"/>
    </row>
    <row r="24837" spans="16:27" x14ac:dyDescent="0.3">
      <c r="P24837"/>
      <c r="AA24837"/>
    </row>
    <row r="24838" spans="16:27" x14ac:dyDescent="0.3">
      <c r="P24838"/>
      <c r="AA24838"/>
    </row>
    <row r="24839" spans="16:27" x14ac:dyDescent="0.3">
      <c r="P24839"/>
      <c r="AA24839"/>
    </row>
    <row r="24840" spans="16:27" x14ac:dyDescent="0.3">
      <c r="P24840"/>
      <c r="AA24840"/>
    </row>
    <row r="24841" spans="16:27" x14ac:dyDescent="0.3">
      <c r="P24841"/>
      <c r="AA24841"/>
    </row>
    <row r="24842" spans="16:27" x14ac:dyDescent="0.3">
      <c r="P24842"/>
      <c r="AA24842"/>
    </row>
    <row r="24843" spans="16:27" x14ac:dyDescent="0.3">
      <c r="P24843"/>
      <c r="AA24843"/>
    </row>
    <row r="24844" spans="16:27" x14ac:dyDescent="0.3">
      <c r="P24844"/>
      <c r="AA24844"/>
    </row>
    <row r="24845" spans="16:27" x14ac:dyDescent="0.3">
      <c r="P24845"/>
      <c r="AA24845"/>
    </row>
    <row r="24846" spans="16:27" x14ac:dyDescent="0.3">
      <c r="P24846"/>
      <c r="AA24846"/>
    </row>
    <row r="24847" spans="16:27" x14ac:dyDescent="0.3">
      <c r="P24847"/>
      <c r="AA24847"/>
    </row>
    <row r="24848" spans="16:27" x14ac:dyDescent="0.3">
      <c r="P24848"/>
      <c r="AA24848"/>
    </row>
    <row r="24849" spans="16:27" x14ac:dyDescent="0.3">
      <c r="P24849"/>
      <c r="AA24849"/>
    </row>
    <row r="24850" spans="16:27" x14ac:dyDescent="0.3">
      <c r="P24850"/>
      <c r="AA24850"/>
    </row>
    <row r="24851" spans="16:27" x14ac:dyDescent="0.3">
      <c r="P24851"/>
      <c r="AA24851"/>
    </row>
    <row r="24852" spans="16:27" x14ac:dyDescent="0.3">
      <c r="P24852"/>
      <c r="AA24852"/>
    </row>
    <row r="24853" spans="16:27" x14ac:dyDescent="0.3">
      <c r="P24853"/>
      <c r="AA24853"/>
    </row>
    <row r="24854" spans="16:27" x14ac:dyDescent="0.3">
      <c r="P24854"/>
      <c r="AA24854"/>
    </row>
    <row r="24855" spans="16:27" x14ac:dyDescent="0.3">
      <c r="P24855"/>
      <c r="AA24855"/>
    </row>
    <row r="24856" spans="16:27" x14ac:dyDescent="0.3">
      <c r="P24856"/>
      <c r="AA24856"/>
    </row>
    <row r="24857" spans="16:27" x14ac:dyDescent="0.3">
      <c r="P24857"/>
      <c r="AA24857"/>
    </row>
    <row r="24858" spans="16:27" x14ac:dyDescent="0.3">
      <c r="P24858"/>
      <c r="AA24858"/>
    </row>
    <row r="24859" spans="16:27" x14ac:dyDescent="0.3">
      <c r="P24859"/>
      <c r="AA24859"/>
    </row>
    <row r="24860" spans="16:27" x14ac:dyDescent="0.3">
      <c r="P24860"/>
      <c r="AA24860"/>
    </row>
    <row r="24861" spans="16:27" x14ac:dyDescent="0.3">
      <c r="P24861"/>
      <c r="AA24861"/>
    </row>
    <row r="24862" spans="16:27" x14ac:dyDescent="0.3">
      <c r="P24862"/>
      <c r="AA24862"/>
    </row>
    <row r="24863" spans="16:27" x14ac:dyDescent="0.3">
      <c r="P24863"/>
      <c r="AA24863"/>
    </row>
    <row r="24864" spans="16:27" x14ac:dyDescent="0.3">
      <c r="P24864"/>
      <c r="AA24864"/>
    </row>
    <row r="24865" spans="16:27" x14ac:dyDescent="0.3">
      <c r="P24865"/>
      <c r="AA24865"/>
    </row>
    <row r="24866" spans="16:27" x14ac:dyDescent="0.3">
      <c r="P24866"/>
      <c r="AA24866"/>
    </row>
    <row r="24867" spans="16:27" x14ac:dyDescent="0.3">
      <c r="P24867"/>
      <c r="AA24867"/>
    </row>
    <row r="24868" spans="16:27" x14ac:dyDescent="0.3">
      <c r="P24868"/>
      <c r="AA24868"/>
    </row>
    <row r="24869" spans="16:27" x14ac:dyDescent="0.3">
      <c r="P24869"/>
      <c r="AA24869"/>
    </row>
    <row r="24870" spans="16:27" x14ac:dyDescent="0.3">
      <c r="P24870"/>
      <c r="AA24870"/>
    </row>
    <row r="24871" spans="16:27" x14ac:dyDescent="0.3">
      <c r="P24871"/>
      <c r="AA24871"/>
    </row>
    <row r="24872" spans="16:27" x14ac:dyDescent="0.3">
      <c r="P24872"/>
      <c r="AA24872"/>
    </row>
    <row r="24873" spans="16:27" x14ac:dyDescent="0.3">
      <c r="P24873"/>
      <c r="AA24873"/>
    </row>
    <row r="24874" spans="16:27" x14ac:dyDescent="0.3">
      <c r="P24874"/>
      <c r="AA24874"/>
    </row>
    <row r="24875" spans="16:27" x14ac:dyDescent="0.3">
      <c r="P24875"/>
      <c r="AA24875"/>
    </row>
    <row r="24876" spans="16:27" x14ac:dyDescent="0.3">
      <c r="P24876"/>
      <c r="AA24876"/>
    </row>
    <row r="24877" spans="16:27" x14ac:dyDescent="0.3">
      <c r="P24877"/>
      <c r="AA24877"/>
    </row>
    <row r="24878" spans="16:27" x14ac:dyDescent="0.3">
      <c r="P24878"/>
      <c r="AA24878"/>
    </row>
    <row r="24879" spans="16:27" x14ac:dyDescent="0.3">
      <c r="P24879"/>
      <c r="AA24879"/>
    </row>
    <row r="24880" spans="16:27" x14ac:dyDescent="0.3">
      <c r="P24880"/>
      <c r="AA24880"/>
    </row>
    <row r="24881" spans="16:27" x14ac:dyDescent="0.3">
      <c r="P24881"/>
      <c r="AA24881"/>
    </row>
    <row r="24882" spans="16:27" x14ac:dyDescent="0.3">
      <c r="P24882"/>
      <c r="AA24882"/>
    </row>
    <row r="24883" spans="16:27" x14ac:dyDescent="0.3">
      <c r="P24883"/>
      <c r="AA24883"/>
    </row>
    <row r="24884" spans="16:27" x14ac:dyDescent="0.3">
      <c r="P24884"/>
      <c r="AA24884"/>
    </row>
    <row r="24885" spans="16:27" x14ac:dyDescent="0.3">
      <c r="P24885"/>
      <c r="AA24885"/>
    </row>
    <row r="24886" spans="16:27" x14ac:dyDescent="0.3">
      <c r="P24886"/>
      <c r="AA24886"/>
    </row>
    <row r="24887" spans="16:27" x14ac:dyDescent="0.3">
      <c r="P24887"/>
      <c r="AA24887"/>
    </row>
    <row r="24888" spans="16:27" x14ac:dyDescent="0.3">
      <c r="P24888"/>
      <c r="AA24888"/>
    </row>
    <row r="24889" spans="16:27" x14ac:dyDescent="0.3">
      <c r="P24889"/>
      <c r="AA24889"/>
    </row>
    <row r="24890" spans="16:27" x14ac:dyDescent="0.3">
      <c r="P24890"/>
      <c r="AA24890"/>
    </row>
    <row r="24891" spans="16:27" x14ac:dyDescent="0.3">
      <c r="P24891"/>
      <c r="AA24891"/>
    </row>
    <row r="24892" spans="16:27" x14ac:dyDescent="0.3">
      <c r="P24892"/>
      <c r="AA24892"/>
    </row>
    <row r="24893" spans="16:27" x14ac:dyDescent="0.3">
      <c r="P24893"/>
      <c r="AA24893"/>
    </row>
    <row r="24894" spans="16:27" x14ac:dyDescent="0.3">
      <c r="P24894"/>
      <c r="AA24894"/>
    </row>
    <row r="24895" spans="16:27" x14ac:dyDescent="0.3">
      <c r="P24895"/>
      <c r="AA24895"/>
    </row>
    <row r="24896" spans="16:27" x14ac:dyDescent="0.3">
      <c r="P24896"/>
      <c r="AA24896"/>
    </row>
    <row r="24897" spans="16:27" x14ac:dyDescent="0.3">
      <c r="P24897"/>
      <c r="AA24897"/>
    </row>
    <row r="24898" spans="16:27" x14ac:dyDescent="0.3">
      <c r="P24898"/>
      <c r="AA24898"/>
    </row>
    <row r="24899" spans="16:27" x14ac:dyDescent="0.3">
      <c r="P24899"/>
      <c r="AA24899"/>
    </row>
    <row r="24900" spans="16:27" x14ac:dyDescent="0.3">
      <c r="P24900"/>
      <c r="AA24900"/>
    </row>
    <row r="24901" spans="16:27" x14ac:dyDescent="0.3">
      <c r="P24901"/>
      <c r="AA24901"/>
    </row>
    <row r="24902" spans="16:27" x14ac:dyDescent="0.3">
      <c r="P24902"/>
      <c r="AA24902"/>
    </row>
    <row r="24903" spans="16:27" x14ac:dyDescent="0.3">
      <c r="P24903"/>
      <c r="AA24903"/>
    </row>
    <row r="24904" spans="16:27" x14ac:dyDescent="0.3">
      <c r="P24904"/>
      <c r="AA24904"/>
    </row>
    <row r="24905" spans="16:27" x14ac:dyDescent="0.3">
      <c r="P24905"/>
      <c r="AA24905"/>
    </row>
    <row r="24906" spans="16:27" x14ac:dyDescent="0.3">
      <c r="P24906"/>
      <c r="AA24906"/>
    </row>
    <row r="24907" spans="16:27" x14ac:dyDescent="0.3">
      <c r="P24907"/>
      <c r="AA24907"/>
    </row>
    <row r="24908" spans="16:27" x14ac:dyDescent="0.3">
      <c r="P24908"/>
      <c r="AA24908"/>
    </row>
    <row r="24909" spans="16:27" x14ac:dyDescent="0.3">
      <c r="P24909"/>
      <c r="AA24909"/>
    </row>
    <row r="24910" spans="16:27" x14ac:dyDescent="0.3">
      <c r="P24910"/>
      <c r="AA24910"/>
    </row>
    <row r="24911" spans="16:27" x14ac:dyDescent="0.3">
      <c r="P24911"/>
      <c r="AA24911"/>
    </row>
    <row r="24912" spans="16:27" x14ac:dyDescent="0.3">
      <c r="P24912"/>
      <c r="AA24912"/>
    </row>
    <row r="24913" spans="16:27" x14ac:dyDescent="0.3">
      <c r="P24913"/>
      <c r="AA24913"/>
    </row>
    <row r="24914" spans="16:27" x14ac:dyDescent="0.3">
      <c r="P24914"/>
      <c r="AA24914"/>
    </row>
    <row r="24915" spans="16:27" x14ac:dyDescent="0.3">
      <c r="P24915"/>
      <c r="AA24915"/>
    </row>
    <row r="24916" spans="16:27" x14ac:dyDescent="0.3">
      <c r="P24916"/>
      <c r="AA24916"/>
    </row>
    <row r="24917" spans="16:27" x14ac:dyDescent="0.3">
      <c r="P24917"/>
      <c r="AA24917"/>
    </row>
    <row r="24918" spans="16:27" x14ac:dyDescent="0.3">
      <c r="P24918"/>
      <c r="AA24918"/>
    </row>
    <row r="24919" spans="16:27" x14ac:dyDescent="0.3">
      <c r="P24919"/>
      <c r="AA24919"/>
    </row>
    <row r="24920" spans="16:27" x14ac:dyDescent="0.3">
      <c r="P24920"/>
      <c r="AA24920"/>
    </row>
    <row r="24921" spans="16:27" x14ac:dyDescent="0.3">
      <c r="P24921"/>
      <c r="AA24921"/>
    </row>
    <row r="24922" spans="16:27" x14ac:dyDescent="0.3">
      <c r="P24922"/>
      <c r="AA24922"/>
    </row>
    <row r="24923" spans="16:27" x14ac:dyDescent="0.3">
      <c r="P24923"/>
      <c r="AA24923"/>
    </row>
    <row r="24924" spans="16:27" x14ac:dyDescent="0.3">
      <c r="P24924"/>
      <c r="AA24924"/>
    </row>
    <row r="24925" spans="16:27" x14ac:dyDescent="0.3">
      <c r="P24925"/>
      <c r="AA24925"/>
    </row>
    <row r="24926" spans="16:27" x14ac:dyDescent="0.3">
      <c r="P24926"/>
      <c r="AA24926"/>
    </row>
    <row r="24927" spans="16:27" x14ac:dyDescent="0.3">
      <c r="P24927"/>
      <c r="AA24927"/>
    </row>
    <row r="24928" spans="16:27" x14ac:dyDescent="0.3">
      <c r="P24928"/>
      <c r="AA24928"/>
    </row>
    <row r="24929" spans="16:27" x14ac:dyDescent="0.3">
      <c r="P24929"/>
      <c r="AA24929"/>
    </row>
    <row r="24930" spans="16:27" x14ac:dyDescent="0.3">
      <c r="P24930"/>
      <c r="AA24930"/>
    </row>
    <row r="24931" spans="16:27" x14ac:dyDescent="0.3">
      <c r="P24931"/>
      <c r="AA24931"/>
    </row>
    <row r="24932" spans="16:27" x14ac:dyDescent="0.3">
      <c r="P24932"/>
      <c r="AA24932"/>
    </row>
    <row r="24933" spans="16:27" x14ac:dyDescent="0.3">
      <c r="P24933"/>
      <c r="AA24933"/>
    </row>
    <row r="24934" spans="16:27" x14ac:dyDescent="0.3">
      <c r="P24934"/>
      <c r="AA24934"/>
    </row>
    <row r="24935" spans="16:27" x14ac:dyDescent="0.3">
      <c r="P24935"/>
      <c r="AA24935"/>
    </row>
    <row r="24936" spans="16:27" x14ac:dyDescent="0.3">
      <c r="P24936"/>
      <c r="AA24936"/>
    </row>
    <row r="24937" spans="16:27" x14ac:dyDescent="0.3">
      <c r="P24937"/>
      <c r="AA24937"/>
    </row>
    <row r="24938" spans="16:27" x14ac:dyDescent="0.3">
      <c r="P24938"/>
      <c r="AA24938"/>
    </row>
    <row r="24939" spans="16:27" x14ac:dyDescent="0.3">
      <c r="P24939"/>
      <c r="AA24939"/>
    </row>
    <row r="24940" spans="16:27" x14ac:dyDescent="0.3">
      <c r="P24940"/>
      <c r="AA24940"/>
    </row>
    <row r="24941" spans="16:27" x14ac:dyDescent="0.3">
      <c r="P24941"/>
      <c r="AA24941"/>
    </row>
    <row r="24942" spans="16:27" x14ac:dyDescent="0.3">
      <c r="P24942"/>
      <c r="AA24942"/>
    </row>
    <row r="24943" spans="16:27" x14ac:dyDescent="0.3">
      <c r="P24943"/>
      <c r="AA24943"/>
    </row>
    <row r="24944" spans="16:27" x14ac:dyDescent="0.3">
      <c r="P24944"/>
      <c r="AA24944"/>
    </row>
    <row r="24945" spans="16:27" x14ac:dyDescent="0.3">
      <c r="P24945"/>
      <c r="AA24945"/>
    </row>
    <row r="24946" spans="16:27" x14ac:dyDescent="0.3">
      <c r="P24946"/>
      <c r="AA24946"/>
    </row>
    <row r="24947" spans="16:27" x14ac:dyDescent="0.3">
      <c r="P24947"/>
      <c r="AA24947"/>
    </row>
    <row r="24948" spans="16:27" x14ac:dyDescent="0.3">
      <c r="P24948"/>
      <c r="AA24948"/>
    </row>
    <row r="24949" spans="16:27" x14ac:dyDescent="0.3">
      <c r="P24949"/>
      <c r="AA24949"/>
    </row>
    <row r="24950" spans="16:27" x14ac:dyDescent="0.3">
      <c r="P24950"/>
      <c r="AA24950"/>
    </row>
    <row r="24951" spans="16:27" x14ac:dyDescent="0.3">
      <c r="P24951"/>
      <c r="AA24951"/>
    </row>
    <row r="24952" spans="16:27" x14ac:dyDescent="0.3">
      <c r="P24952"/>
      <c r="AA24952"/>
    </row>
    <row r="24953" spans="16:27" x14ac:dyDescent="0.3">
      <c r="P24953"/>
      <c r="AA24953"/>
    </row>
    <row r="24954" spans="16:27" x14ac:dyDescent="0.3">
      <c r="P24954"/>
      <c r="AA24954"/>
    </row>
    <row r="24955" spans="16:27" x14ac:dyDescent="0.3">
      <c r="P24955"/>
      <c r="AA24955"/>
    </row>
    <row r="24956" spans="16:27" x14ac:dyDescent="0.3">
      <c r="P24956"/>
      <c r="AA24956"/>
    </row>
    <row r="24957" spans="16:27" x14ac:dyDescent="0.3">
      <c r="P24957"/>
      <c r="AA24957"/>
    </row>
    <row r="24958" spans="16:27" x14ac:dyDescent="0.3">
      <c r="P24958"/>
      <c r="AA24958"/>
    </row>
    <row r="24959" spans="16:27" x14ac:dyDescent="0.3">
      <c r="P24959"/>
      <c r="AA24959"/>
    </row>
    <row r="24960" spans="16:27" x14ac:dyDescent="0.3">
      <c r="P24960"/>
      <c r="AA24960"/>
    </row>
    <row r="24961" spans="16:27" x14ac:dyDescent="0.3">
      <c r="P24961"/>
      <c r="AA24961"/>
    </row>
    <row r="24962" spans="16:27" x14ac:dyDescent="0.3">
      <c r="P24962"/>
      <c r="AA24962"/>
    </row>
    <row r="24963" spans="16:27" x14ac:dyDescent="0.3">
      <c r="P24963"/>
      <c r="AA24963"/>
    </row>
    <row r="24964" spans="16:27" x14ac:dyDescent="0.3">
      <c r="P24964"/>
      <c r="AA24964"/>
    </row>
    <row r="24965" spans="16:27" x14ac:dyDescent="0.3">
      <c r="P24965"/>
      <c r="AA24965"/>
    </row>
    <row r="24966" spans="16:27" x14ac:dyDescent="0.3">
      <c r="P24966"/>
      <c r="AA24966"/>
    </row>
    <row r="24967" spans="16:27" x14ac:dyDescent="0.3">
      <c r="P24967"/>
      <c r="AA24967"/>
    </row>
    <row r="24968" spans="16:27" x14ac:dyDescent="0.3">
      <c r="P24968"/>
      <c r="AA24968"/>
    </row>
    <row r="24969" spans="16:27" x14ac:dyDescent="0.3">
      <c r="P24969"/>
      <c r="AA24969"/>
    </row>
    <row r="24970" spans="16:27" x14ac:dyDescent="0.3">
      <c r="P24970"/>
      <c r="AA24970"/>
    </row>
    <row r="24971" spans="16:27" x14ac:dyDescent="0.3">
      <c r="P24971"/>
      <c r="AA24971"/>
    </row>
    <row r="24972" spans="16:27" x14ac:dyDescent="0.3">
      <c r="P24972"/>
      <c r="AA24972"/>
    </row>
    <row r="24973" spans="16:27" x14ac:dyDescent="0.3">
      <c r="P24973"/>
      <c r="AA24973"/>
    </row>
    <row r="24974" spans="16:27" x14ac:dyDescent="0.3">
      <c r="P24974"/>
      <c r="AA24974"/>
    </row>
    <row r="24975" spans="16:27" x14ac:dyDescent="0.3">
      <c r="P24975"/>
      <c r="AA24975"/>
    </row>
    <row r="24976" spans="16:27" x14ac:dyDescent="0.3">
      <c r="P24976"/>
      <c r="AA24976"/>
    </row>
    <row r="24977" spans="16:27" x14ac:dyDescent="0.3">
      <c r="P24977"/>
      <c r="AA24977"/>
    </row>
    <row r="24978" spans="16:27" x14ac:dyDescent="0.3">
      <c r="P24978"/>
      <c r="AA24978"/>
    </row>
    <row r="24979" spans="16:27" x14ac:dyDescent="0.3">
      <c r="P24979"/>
      <c r="AA24979"/>
    </row>
    <row r="24980" spans="16:27" x14ac:dyDescent="0.3">
      <c r="P24980"/>
      <c r="AA24980"/>
    </row>
    <row r="24981" spans="16:27" x14ac:dyDescent="0.3">
      <c r="P24981"/>
      <c r="AA24981"/>
    </row>
    <row r="24982" spans="16:27" x14ac:dyDescent="0.3">
      <c r="P24982"/>
      <c r="AA24982"/>
    </row>
    <row r="24983" spans="16:27" x14ac:dyDescent="0.3">
      <c r="P24983"/>
      <c r="AA24983"/>
    </row>
    <row r="24984" spans="16:27" x14ac:dyDescent="0.3">
      <c r="P24984"/>
      <c r="AA24984"/>
    </row>
    <row r="24985" spans="16:27" x14ac:dyDescent="0.3">
      <c r="P24985"/>
      <c r="AA24985"/>
    </row>
    <row r="24986" spans="16:27" x14ac:dyDescent="0.3">
      <c r="P24986"/>
      <c r="AA24986"/>
    </row>
    <row r="24987" spans="16:27" x14ac:dyDescent="0.3">
      <c r="P24987"/>
      <c r="AA24987"/>
    </row>
    <row r="24988" spans="16:27" x14ac:dyDescent="0.3">
      <c r="P24988"/>
      <c r="AA24988"/>
    </row>
    <row r="24989" spans="16:27" x14ac:dyDescent="0.3">
      <c r="P24989"/>
      <c r="AA24989"/>
    </row>
    <row r="24990" spans="16:27" x14ac:dyDescent="0.3">
      <c r="P24990"/>
      <c r="AA24990"/>
    </row>
    <row r="24991" spans="16:27" x14ac:dyDescent="0.3">
      <c r="P24991"/>
      <c r="AA24991"/>
    </row>
    <row r="24992" spans="16:27" x14ac:dyDescent="0.3">
      <c r="P24992"/>
      <c r="AA24992"/>
    </row>
    <row r="24993" spans="16:27" x14ac:dyDescent="0.3">
      <c r="P24993"/>
      <c r="AA24993"/>
    </row>
    <row r="24994" spans="16:27" x14ac:dyDescent="0.3">
      <c r="P24994"/>
      <c r="AA24994"/>
    </row>
    <row r="24995" spans="16:27" x14ac:dyDescent="0.3">
      <c r="P24995"/>
      <c r="AA24995"/>
    </row>
    <row r="24996" spans="16:27" x14ac:dyDescent="0.3">
      <c r="P24996"/>
      <c r="AA24996"/>
    </row>
    <row r="24997" spans="16:27" x14ac:dyDescent="0.3">
      <c r="P24997"/>
      <c r="AA24997"/>
    </row>
    <row r="24998" spans="16:27" x14ac:dyDescent="0.3">
      <c r="P24998"/>
      <c r="AA24998"/>
    </row>
    <row r="24999" spans="16:27" x14ac:dyDescent="0.3">
      <c r="P24999"/>
      <c r="AA24999"/>
    </row>
    <row r="25000" spans="16:27" x14ac:dyDescent="0.3">
      <c r="P25000"/>
      <c r="AA25000"/>
    </row>
    <row r="25001" spans="16:27" x14ac:dyDescent="0.3">
      <c r="P25001"/>
      <c r="AA25001"/>
    </row>
    <row r="25002" spans="16:27" x14ac:dyDescent="0.3">
      <c r="P25002"/>
      <c r="AA25002"/>
    </row>
    <row r="25003" spans="16:27" x14ac:dyDescent="0.3">
      <c r="P25003"/>
      <c r="AA25003"/>
    </row>
    <row r="25004" spans="16:27" x14ac:dyDescent="0.3">
      <c r="P25004"/>
      <c r="AA25004"/>
    </row>
    <row r="25005" spans="16:27" x14ac:dyDescent="0.3">
      <c r="P25005"/>
      <c r="AA25005"/>
    </row>
    <row r="25006" spans="16:27" x14ac:dyDescent="0.3">
      <c r="P25006"/>
      <c r="AA25006"/>
    </row>
    <row r="25007" spans="16:27" x14ac:dyDescent="0.3">
      <c r="P25007"/>
      <c r="AA25007"/>
    </row>
    <row r="25008" spans="16:27" x14ac:dyDescent="0.3">
      <c r="P25008"/>
      <c r="AA25008"/>
    </row>
    <row r="25009" spans="16:27" x14ac:dyDescent="0.3">
      <c r="P25009"/>
      <c r="AA25009"/>
    </row>
    <row r="25010" spans="16:27" x14ac:dyDescent="0.3">
      <c r="P25010"/>
      <c r="AA25010"/>
    </row>
    <row r="25011" spans="16:27" x14ac:dyDescent="0.3">
      <c r="P25011"/>
      <c r="AA25011"/>
    </row>
    <row r="25012" spans="16:27" x14ac:dyDescent="0.3">
      <c r="P25012"/>
      <c r="AA25012"/>
    </row>
    <row r="25013" spans="16:27" x14ac:dyDescent="0.3">
      <c r="P25013"/>
      <c r="AA25013"/>
    </row>
    <row r="25014" spans="16:27" x14ac:dyDescent="0.3">
      <c r="P25014"/>
      <c r="AA25014"/>
    </row>
    <row r="25015" spans="16:27" x14ac:dyDescent="0.3">
      <c r="P25015"/>
      <c r="AA25015"/>
    </row>
    <row r="25016" spans="16:27" x14ac:dyDescent="0.3">
      <c r="P25016"/>
      <c r="AA25016"/>
    </row>
    <row r="25017" spans="16:27" x14ac:dyDescent="0.3">
      <c r="P25017"/>
      <c r="AA25017"/>
    </row>
    <row r="25018" spans="16:27" x14ac:dyDescent="0.3">
      <c r="P25018"/>
      <c r="AA25018"/>
    </row>
    <row r="25019" spans="16:27" x14ac:dyDescent="0.3">
      <c r="P25019"/>
      <c r="AA25019"/>
    </row>
    <row r="25020" spans="16:27" x14ac:dyDescent="0.3">
      <c r="P25020"/>
      <c r="AA25020"/>
    </row>
    <row r="25021" spans="16:27" x14ac:dyDescent="0.3">
      <c r="P25021"/>
      <c r="AA25021"/>
    </row>
    <row r="25022" spans="16:27" x14ac:dyDescent="0.3">
      <c r="P25022"/>
      <c r="AA25022"/>
    </row>
    <row r="25023" spans="16:27" x14ac:dyDescent="0.3">
      <c r="P25023"/>
      <c r="AA25023"/>
    </row>
    <row r="25024" spans="16:27" x14ac:dyDescent="0.3">
      <c r="P25024"/>
      <c r="AA25024"/>
    </row>
    <row r="25025" spans="16:27" x14ac:dyDescent="0.3">
      <c r="P25025"/>
      <c r="AA25025"/>
    </row>
    <row r="25026" spans="16:27" x14ac:dyDescent="0.3">
      <c r="P25026"/>
      <c r="AA25026"/>
    </row>
    <row r="25027" spans="16:27" x14ac:dyDescent="0.3">
      <c r="P25027"/>
      <c r="AA25027"/>
    </row>
    <row r="25028" spans="16:27" x14ac:dyDescent="0.3">
      <c r="P25028"/>
      <c r="AA25028"/>
    </row>
    <row r="25029" spans="16:27" x14ac:dyDescent="0.3">
      <c r="P25029"/>
      <c r="AA25029"/>
    </row>
    <row r="25030" spans="16:27" x14ac:dyDescent="0.3">
      <c r="P25030"/>
      <c r="AA25030"/>
    </row>
    <row r="25031" spans="16:27" x14ac:dyDescent="0.3">
      <c r="P25031"/>
      <c r="AA25031"/>
    </row>
    <row r="25032" spans="16:27" x14ac:dyDescent="0.3">
      <c r="P25032"/>
      <c r="AA25032"/>
    </row>
    <row r="25033" spans="16:27" x14ac:dyDescent="0.3">
      <c r="P25033"/>
      <c r="AA25033"/>
    </row>
    <row r="25034" spans="16:27" x14ac:dyDescent="0.3">
      <c r="P25034"/>
      <c r="AA25034"/>
    </row>
    <row r="25035" spans="16:27" x14ac:dyDescent="0.3">
      <c r="P25035"/>
      <c r="AA25035"/>
    </row>
    <row r="25036" spans="16:27" x14ac:dyDescent="0.3">
      <c r="P25036"/>
      <c r="AA25036"/>
    </row>
    <row r="25037" spans="16:27" x14ac:dyDescent="0.3">
      <c r="P25037"/>
      <c r="AA25037"/>
    </row>
    <row r="25038" spans="16:27" x14ac:dyDescent="0.3">
      <c r="P25038"/>
      <c r="AA25038"/>
    </row>
    <row r="25039" spans="16:27" x14ac:dyDescent="0.3">
      <c r="P25039"/>
      <c r="AA25039"/>
    </row>
    <row r="25040" spans="16:27" x14ac:dyDescent="0.3">
      <c r="P25040"/>
      <c r="AA25040"/>
    </row>
    <row r="25041" spans="16:27" x14ac:dyDescent="0.3">
      <c r="P25041"/>
      <c r="AA25041"/>
    </row>
    <row r="25042" spans="16:27" x14ac:dyDescent="0.3">
      <c r="P25042"/>
      <c r="AA25042"/>
    </row>
    <row r="25043" spans="16:27" x14ac:dyDescent="0.3">
      <c r="P25043"/>
      <c r="AA25043"/>
    </row>
    <row r="25044" spans="16:27" x14ac:dyDescent="0.3">
      <c r="P25044"/>
      <c r="AA25044"/>
    </row>
    <row r="25045" spans="16:27" x14ac:dyDescent="0.3">
      <c r="P25045"/>
      <c r="AA25045"/>
    </row>
    <row r="25046" spans="16:27" x14ac:dyDescent="0.3">
      <c r="P25046"/>
      <c r="AA25046"/>
    </row>
    <row r="25047" spans="16:27" x14ac:dyDescent="0.3">
      <c r="P25047"/>
      <c r="AA25047"/>
    </row>
    <row r="25048" spans="16:27" x14ac:dyDescent="0.3">
      <c r="P25048"/>
      <c r="AA25048"/>
    </row>
    <row r="25049" spans="16:27" x14ac:dyDescent="0.3">
      <c r="P25049"/>
      <c r="AA25049"/>
    </row>
    <row r="25050" spans="16:27" x14ac:dyDescent="0.3">
      <c r="P25050"/>
      <c r="AA25050"/>
    </row>
    <row r="25051" spans="16:27" x14ac:dyDescent="0.3">
      <c r="P25051"/>
      <c r="AA25051"/>
    </row>
    <row r="25052" spans="16:27" x14ac:dyDescent="0.3">
      <c r="P25052"/>
      <c r="AA25052"/>
    </row>
    <row r="25053" spans="16:27" x14ac:dyDescent="0.3">
      <c r="P25053"/>
      <c r="AA25053"/>
    </row>
    <row r="25054" spans="16:27" x14ac:dyDescent="0.3">
      <c r="P25054"/>
      <c r="AA25054"/>
    </row>
    <row r="25055" spans="16:27" x14ac:dyDescent="0.3">
      <c r="P25055"/>
      <c r="AA25055"/>
    </row>
    <row r="25056" spans="16:27" x14ac:dyDescent="0.3">
      <c r="P25056"/>
      <c r="AA25056"/>
    </row>
    <row r="25057" spans="16:27" x14ac:dyDescent="0.3">
      <c r="P25057"/>
      <c r="AA25057"/>
    </row>
    <row r="25058" spans="16:27" x14ac:dyDescent="0.3">
      <c r="P25058"/>
      <c r="AA25058"/>
    </row>
    <row r="25059" spans="16:27" x14ac:dyDescent="0.3">
      <c r="P25059"/>
      <c r="AA25059"/>
    </row>
    <row r="25060" spans="16:27" x14ac:dyDescent="0.3">
      <c r="P25060"/>
      <c r="AA25060"/>
    </row>
    <row r="25061" spans="16:27" x14ac:dyDescent="0.3">
      <c r="P25061"/>
      <c r="AA25061"/>
    </row>
    <row r="25062" spans="16:27" x14ac:dyDescent="0.3">
      <c r="P25062"/>
      <c r="AA25062"/>
    </row>
    <row r="25063" spans="16:27" x14ac:dyDescent="0.3">
      <c r="P25063"/>
      <c r="AA25063"/>
    </row>
    <row r="25064" spans="16:27" x14ac:dyDescent="0.3">
      <c r="P25064"/>
      <c r="AA25064"/>
    </row>
    <row r="25065" spans="16:27" x14ac:dyDescent="0.3">
      <c r="P25065"/>
      <c r="AA25065"/>
    </row>
    <row r="25066" spans="16:27" x14ac:dyDescent="0.3">
      <c r="P25066"/>
      <c r="AA25066"/>
    </row>
    <row r="25067" spans="16:27" x14ac:dyDescent="0.3">
      <c r="P25067"/>
      <c r="AA25067"/>
    </row>
    <row r="25068" spans="16:27" x14ac:dyDescent="0.3">
      <c r="P25068"/>
      <c r="AA25068"/>
    </row>
    <row r="25069" spans="16:27" x14ac:dyDescent="0.3">
      <c r="P25069"/>
      <c r="AA25069"/>
    </row>
    <row r="25070" spans="16:27" x14ac:dyDescent="0.3">
      <c r="P25070"/>
      <c r="AA25070"/>
    </row>
    <row r="25071" spans="16:27" x14ac:dyDescent="0.3">
      <c r="P25071"/>
      <c r="AA25071"/>
    </row>
    <row r="25072" spans="16:27" x14ac:dyDescent="0.3">
      <c r="P25072"/>
      <c r="AA25072"/>
    </row>
    <row r="25073" spans="16:27" x14ac:dyDescent="0.3">
      <c r="P25073"/>
      <c r="AA25073"/>
    </row>
    <row r="25074" spans="16:27" x14ac:dyDescent="0.3">
      <c r="P25074"/>
      <c r="AA25074"/>
    </row>
    <row r="25075" spans="16:27" x14ac:dyDescent="0.3">
      <c r="P25075"/>
      <c r="AA25075"/>
    </row>
    <row r="25076" spans="16:27" x14ac:dyDescent="0.3">
      <c r="P25076"/>
      <c r="AA25076"/>
    </row>
    <row r="25077" spans="16:27" x14ac:dyDescent="0.3">
      <c r="P25077"/>
      <c r="AA25077"/>
    </row>
    <row r="25078" spans="16:27" x14ac:dyDescent="0.3">
      <c r="P25078"/>
      <c r="AA25078"/>
    </row>
    <row r="25079" spans="16:27" x14ac:dyDescent="0.3">
      <c r="P25079"/>
      <c r="AA25079"/>
    </row>
    <row r="25080" spans="16:27" x14ac:dyDescent="0.3">
      <c r="P25080"/>
      <c r="AA25080"/>
    </row>
    <row r="25081" spans="16:27" x14ac:dyDescent="0.3">
      <c r="P25081"/>
      <c r="AA25081"/>
    </row>
    <row r="25082" spans="16:27" x14ac:dyDescent="0.3">
      <c r="P25082"/>
      <c r="AA25082"/>
    </row>
    <row r="25083" spans="16:27" x14ac:dyDescent="0.3">
      <c r="P25083"/>
      <c r="AA25083"/>
    </row>
    <row r="25084" spans="16:27" x14ac:dyDescent="0.3">
      <c r="P25084"/>
      <c r="AA25084"/>
    </row>
    <row r="25085" spans="16:27" x14ac:dyDescent="0.3">
      <c r="P25085"/>
      <c r="AA25085"/>
    </row>
    <row r="25086" spans="16:27" x14ac:dyDescent="0.3">
      <c r="P25086"/>
      <c r="AA25086"/>
    </row>
    <row r="25087" spans="16:27" x14ac:dyDescent="0.3">
      <c r="P25087"/>
      <c r="AA25087"/>
    </row>
    <row r="25088" spans="16:27" x14ac:dyDescent="0.3">
      <c r="P25088"/>
      <c r="AA25088"/>
    </row>
    <row r="25089" spans="16:27" x14ac:dyDescent="0.3">
      <c r="P25089"/>
      <c r="AA25089"/>
    </row>
    <row r="25090" spans="16:27" x14ac:dyDescent="0.3">
      <c r="P25090"/>
      <c r="AA25090"/>
    </row>
    <row r="25091" spans="16:27" x14ac:dyDescent="0.3">
      <c r="P25091"/>
      <c r="AA25091"/>
    </row>
    <row r="25092" spans="16:27" x14ac:dyDescent="0.3">
      <c r="P25092"/>
      <c r="AA25092"/>
    </row>
    <row r="25093" spans="16:27" x14ac:dyDescent="0.3">
      <c r="P25093"/>
      <c r="AA25093"/>
    </row>
    <row r="25094" spans="16:27" x14ac:dyDescent="0.3">
      <c r="P25094"/>
      <c r="AA25094"/>
    </row>
    <row r="25095" spans="16:27" x14ac:dyDescent="0.3">
      <c r="P25095"/>
      <c r="AA25095"/>
    </row>
    <row r="25096" spans="16:27" x14ac:dyDescent="0.3">
      <c r="P25096"/>
      <c r="AA25096"/>
    </row>
    <row r="25097" spans="16:27" x14ac:dyDescent="0.3">
      <c r="P25097"/>
      <c r="AA25097"/>
    </row>
    <row r="25098" spans="16:27" x14ac:dyDescent="0.3">
      <c r="P25098"/>
      <c r="AA25098"/>
    </row>
    <row r="25099" spans="16:27" x14ac:dyDescent="0.3">
      <c r="P25099"/>
      <c r="AA25099"/>
    </row>
    <row r="25100" spans="16:27" x14ac:dyDescent="0.3">
      <c r="P25100"/>
      <c r="AA25100"/>
    </row>
    <row r="25101" spans="16:27" x14ac:dyDescent="0.3">
      <c r="P25101"/>
      <c r="AA25101"/>
    </row>
    <row r="25102" spans="16:27" x14ac:dyDescent="0.3">
      <c r="P25102"/>
      <c r="AA25102"/>
    </row>
    <row r="25103" spans="16:27" x14ac:dyDescent="0.3">
      <c r="P25103"/>
      <c r="AA25103"/>
    </row>
    <row r="25104" spans="16:27" x14ac:dyDescent="0.3">
      <c r="P25104"/>
      <c r="AA25104"/>
    </row>
    <row r="25105" spans="16:27" x14ac:dyDescent="0.3">
      <c r="P25105"/>
      <c r="AA25105"/>
    </row>
    <row r="25106" spans="16:27" x14ac:dyDescent="0.3">
      <c r="P25106"/>
      <c r="AA25106"/>
    </row>
    <row r="25107" spans="16:27" x14ac:dyDescent="0.3">
      <c r="P25107"/>
      <c r="AA25107"/>
    </row>
    <row r="25108" spans="16:27" x14ac:dyDescent="0.3">
      <c r="P25108"/>
      <c r="AA25108"/>
    </row>
    <row r="25109" spans="16:27" x14ac:dyDescent="0.3">
      <c r="P25109"/>
      <c r="AA25109"/>
    </row>
    <row r="25110" spans="16:27" x14ac:dyDescent="0.3">
      <c r="P25110"/>
      <c r="AA25110"/>
    </row>
    <row r="25111" spans="16:27" x14ac:dyDescent="0.3">
      <c r="P25111"/>
      <c r="AA25111"/>
    </row>
    <row r="25112" spans="16:27" x14ac:dyDescent="0.3">
      <c r="P25112"/>
      <c r="AA25112"/>
    </row>
    <row r="25113" spans="16:27" x14ac:dyDescent="0.3">
      <c r="P25113"/>
      <c r="AA25113"/>
    </row>
    <row r="25114" spans="16:27" x14ac:dyDescent="0.3">
      <c r="P25114"/>
      <c r="AA25114"/>
    </row>
    <row r="25115" spans="16:27" x14ac:dyDescent="0.3">
      <c r="P25115"/>
      <c r="AA25115"/>
    </row>
    <row r="25116" spans="16:27" x14ac:dyDescent="0.3">
      <c r="P25116"/>
      <c r="AA25116"/>
    </row>
    <row r="25117" spans="16:27" x14ac:dyDescent="0.3">
      <c r="P25117"/>
      <c r="AA25117"/>
    </row>
    <row r="25118" spans="16:27" x14ac:dyDescent="0.3">
      <c r="P25118"/>
      <c r="AA25118"/>
    </row>
    <row r="25119" spans="16:27" x14ac:dyDescent="0.3">
      <c r="P25119"/>
      <c r="AA25119"/>
    </row>
    <row r="25120" spans="16:27" x14ac:dyDescent="0.3">
      <c r="P25120"/>
      <c r="AA25120"/>
    </row>
    <row r="25121" spans="16:27" x14ac:dyDescent="0.3">
      <c r="P25121"/>
      <c r="AA25121"/>
    </row>
    <row r="25122" spans="16:27" x14ac:dyDescent="0.3">
      <c r="P25122"/>
      <c r="AA25122"/>
    </row>
    <row r="25123" spans="16:27" x14ac:dyDescent="0.3">
      <c r="P25123"/>
      <c r="AA25123"/>
    </row>
    <row r="25124" spans="16:27" x14ac:dyDescent="0.3">
      <c r="P25124"/>
      <c r="AA25124"/>
    </row>
    <row r="25125" spans="16:27" x14ac:dyDescent="0.3">
      <c r="P25125"/>
      <c r="AA25125"/>
    </row>
    <row r="25126" spans="16:27" x14ac:dyDescent="0.3">
      <c r="P25126"/>
      <c r="AA25126"/>
    </row>
    <row r="25127" spans="16:27" x14ac:dyDescent="0.3">
      <c r="P25127"/>
      <c r="AA25127"/>
    </row>
    <row r="25128" spans="16:27" x14ac:dyDescent="0.3">
      <c r="P25128"/>
      <c r="AA25128"/>
    </row>
    <row r="25129" spans="16:27" x14ac:dyDescent="0.3">
      <c r="P25129"/>
      <c r="AA25129"/>
    </row>
    <row r="25130" spans="16:27" x14ac:dyDescent="0.3">
      <c r="P25130"/>
      <c r="AA25130"/>
    </row>
    <row r="25131" spans="16:27" x14ac:dyDescent="0.3">
      <c r="P25131"/>
      <c r="AA25131"/>
    </row>
    <row r="25132" spans="16:27" x14ac:dyDescent="0.3">
      <c r="P25132"/>
      <c r="AA25132"/>
    </row>
    <row r="25133" spans="16:27" x14ac:dyDescent="0.3">
      <c r="P25133"/>
      <c r="AA25133"/>
    </row>
    <row r="25134" spans="16:27" x14ac:dyDescent="0.3">
      <c r="P25134"/>
      <c r="AA25134"/>
    </row>
    <row r="25135" spans="16:27" x14ac:dyDescent="0.3">
      <c r="P25135"/>
      <c r="AA25135"/>
    </row>
    <row r="25136" spans="16:27" x14ac:dyDescent="0.3">
      <c r="P25136"/>
      <c r="AA25136"/>
    </row>
    <row r="25137" spans="16:27" x14ac:dyDescent="0.3">
      <c r="P25137"/>
      <c r="AA25137"/>
    </row>
    <row r="25138" spans="16:27" x14ac:dyDescent="0.3">
      <c r="P25138"/>
      <c r="AA25138"/>
    </row>
    <row r="25139" spans="16:27" x14ac:dyDescent="0.3">
      <c r="P25139"/>
      <c r="AA25139"/>
    </row>
    <row r="25140" spans="16:27" x14ac:dyDescent="0.3">
      <c r="P25140"/>
      <c r="AA25140"/>
    </row>
    <row r="25141" spans="16:27" x14ac:dyDescent="0.3">
      <c r="P25141"/>
      <c r="AA25141"/>
    </row>
    <row r="25142" spans="16:27" x14ac:dyDescent="0.3">
      <c r="P25142"/>
      <c r="AA25142"/>
    </row>
    <row r="25143" spans="16:27" x14ac:dyDescent="0.3">
      <c r="P25143"/>
      <c r="AA25143"/>
    </row>
    <row r="25144" spans="16:27" x14ac:dyDescent="0.3">
      <c r="P25144"/>
      <c r="AA25144"/>
    </row>
    <row r="25145" spans="16:27" x14ac:dyDescent="0.3">
      <c r="P25145"/>
      <c r="AA25145"/>
    </row>
    <row r="25146" spans="16:27" x14ac:dyDescent="0.3">
      <c r="P25146"/>
      <c r="AA25146"/>
    </row>
    <row r="25147" spans="16:27" x14ac:dyDescent="0.3">
      <c r="P25147"/>
      <c r="AA25147"/>
    </row>
    <row r="25148" spans="16:27" x14ac:dyDescent="0.3">
      <c r="P25148"/>
      <c r="AA25148"/>
    </row>
    <row r="25149" spans="16:27" x14ac:dyDescent="0.3">
      <c r="P25149"/>
      <c r="AA25149"/>
    </row>
    <row r="25150" spans="16:27" x14ac:dyDescent="0.3">
      <c r="P25150"/>
      <c r="AA25150"/>
    </row>
    <row r="25151" spans="16:27" x14ac:dyDescent="0.3">
      <c r="P25151"/>
      <c r="AA25151"/>
    </row>
    <row r="25152" spans="16:27" x14ac:dyDescent="0.3">
      <c r="P25152"/>
      <c r="AA25152"/>
    </row>
    <row r="25153" spans="16:27" x14ac:dyDescent="0.3">
      <c r="P25153"/>
      <c r="AA25153"/>
    </row>
    <row r="25154" spans="16:27" x14ac:dyDescent="0.3">
      <c r="P25154"/>
      <c r="AA25154"/>
    </row>
    <row r="25155" spans="16:27" x14ac:dyDescent="0.3">
      <c r="P25155"/>
      <c r="AA25155"/>
    </row>
    <row r="25156" spans="16:27" x14ac:dyDescent="0.3">
      <c r="P25156"/>
      <c r="AA25156"/>
    </row>
    <row r="25157" spans="16:27" x14ac:dyDescent="0.3">
      <c r="P25157"/>
      <c r="AA25157"/>
    </row>
    <row r="25158" spans="16:27" x14ac:dyDescent="0.3">
      <c r="P25158"/>
      <c r="AA25158"/>
    </row>
    <row r="25159" spans="16:27" x14ac:dyDescent="0.3">
      <c r="P25159"/>
      <c r="AA25159"/>
    </row>
    <row r="25160" spans="16:27" x14ac:dyDescent="0.3">
      <c r="P25160"/>
      <c r="AA25160"/>
    </row>
    <row r="25161" spans="16:27" x14ac:dyDescent="0.3">
      <c r="P25161"/>
      <c r="AA25161"/>
    </row>
    <row r="25162" spans="16:27" x14ac:dyDescent="0.3">
      <c r="P25162"/>
      <c r="AA25162"/>
    </row>
    <row r="25163" spans="16:27" x14ac:dyDescent="0.3">
      <c r="P25163"/>
      <c r="AA25163"/>
    </row>
    <row r="25164" spans="16:27" x14ac:dyDescent="0.3">
      <c r="P25164"/>
      <c r="AA25164"/>
    </row>
    <row r="25165" spans="16:27" x14ac:dyDescent="0.3">
      <c r="P25165"/>
      <c r="AA25165"/>
    </row>
    <row r="25166" spans="16:27" x14ac:dyDescent="0.3">
      <c r="P25166"/>
      <c r="AA25166"/>
    </row>
    <row r="25167" spans="16:27" x14ac:dyDescent="0.3">
      <c r="P25167"/>
      <c r="AA25167"/>
    </row>
    <row r="25168" spans="16:27" x14ac:dyDescent="0.3">
      <c r="P25168"/>
      <c r="AA25168"/>
    </row>
    <row r="25169" spans="16:27" x14ac:dyDescent="0.3">
      <c r="P25169"/>
      <c r="AA25169"/>
    </row>
    <row r="25170" spans="16:27" x14ac:dyDescent="0.3">
      <c r="P25170"/>
      <c r="AA25170"/>
    </row>
    <row r="25171" spans="16:27" x14ac:dyDescent="0.3">
      <c r="P25171"/>
      <c r="AA25171"/>
    </row>
    <row r="25172" spans="16:27" x14ac:dyDescent="0.3">
      <c r="P25172"/>
      <c r="AA25172"/>
    </row>
    <row r="25173" spans="16:27" x14ac:dyDescent="0.3">
      <c r="P25173"/>
      <c r="AA25173"/>
    </row>
    <row r="25174" spans="16:27" x14ac:dyDescent="0.3">
      <c r="P25174"/>
      <c r="AA25174"/>
    </row>
    <row r="25175" spans="16:27" x14ac:dyDescent="0.3">
      <c r="P25175"/>
      <c r="AA25175"/>
    </row>
    <row r="25176" spans="16:27" x14ac:dyDescent="0.3">
      <c r="P25176"/>
      <c r="AA25176"/>
    </row>
    <row r="25177" spans="16:27" x14ac:dyDescent="0.3">
      <c r="P25177"/>
      <c r="AA25177"/>
    </row>
    <row r="25178" spans="16:27" x14ac:dyDescent="0.3">
      <c r="P25178"/>
      <c r="AA25178"/>
    </row>
    <row r="25179" spans="16:27" x14ac:dyDescent="0.3">
      <c r="P25179"/>
      <c r="AA25179"/>
    </row>
    <row r="25180" spans="16:27" x14ac:dyDescent="0.3">
      <c r="P25180"/>
      <c r="AA25180"/>
    </row>
    <row r="25181" spans="16:27" x14ac:dyDescent="0.3">
      <c r="P25181"/>
      <c r="AA25181"/>
    </row>
    <row r="25182" spans="16:27" x14ac:dyDescent="0.3">
      <c r="P25182"/>
      <c r="AA25182"/>
    </row>
    <row r="25183" spans="16:27" x14ac:dyDescent="0.3">
      <c r="P25183"/>
      <c r="AA25183"/>
    </row>
    <row r="25184" spans="16:27" x14ac:dyDescent="0.3">
      <c r="P25184"/>
      <c r="AA25184"/>
    </row>
    <row r="25185" spans="16:27" x14ac:dyDescent="0.3">
      <c r="P25185"/>
      <c r="AA25185"/>
    </row>
    <row r="25186" spans="16:27" x14ac:dyDescent="0.3">
      <c r="P25186"/>
      <c r="AA25186"/>
    </row>
    <row r="25187" spans="16:27" x14ac:dyDescent="0.3">
      <c r="P25187"/>
      <c r="AA25187"/>
    </row>
    <row r="25188" spans="16:27" x14ac:dyDescent="0.3">
      <c r="P25188"/>
      <c r="AA25188"/>
    </row>
    <row r="25189" spans="16:27" x14ac:dyDescent="0.3">
      <c r="P25189"/>
      <c r="AA25189"/>
    </row>
    <row r="25190" spans="16:27" x14ac:dyDescent="0.3">
      <c r="P25190"/>
      <c r="AA25190"/>
    </row>
    <row r="25191" spans="16:27" x14ac:dyDescent="0.3">
      <c r="P25191"/>
      <c r="AA25191"/>
    </row>
    <row r="25192" spans="16:27" x14ac:dyDescent="0.3">
      <c r="P25192"/>
      <c r="AA25192"/>
    </row>
    <row r="25193" spans="16:27" x14ac:dyDescent="0.3">
      <c r="P25193"/>
      <c r="AA25193"/>
    </row>
    <row r="25194" spans="16:27" x14ac:dyDescent="0.3">
      <c r="P25194"/>
      <c r="AA25194"/>
    </row>
    <row r="25195" spans="16:27" x14ac:dyDescent="0.3">
      <c r="P25195"/>
      <c r="AA25195"/>
    </row>
    <row r="25196" spans="16:27" x14ac:dyDescent="0.3">
      <c r="P25196"/>
      <c r="AA25196"/>
    </row>
    <row r="25197" spans="16:27" x14ac:dyDescent="0.3">
      <c r="P25197"/>
      <c r="AA25197"/>
    </row>
    <row r="25198" spans="16:27" x14ac:dyDescent="0.3">
      <c r="P25198"/>
      <c r="AA25198"/>
    </row>
    <row r="25199" spans="16:27" x14ac:dyDescent="0.3">
      <c r="P25199"/>
      <c r="AA25199"/>
    </row>
    <row r="25200" spans="16:27" x14ac:dyDescent="0.3">
      <c r="P25200"/>
      <c r="AA25200"/>
    </row>
    <row r="25201" spans="16:27" x14ac:dyDescent="0.3">
      <c r="P25201"/>
      <c r="AA25201"/>
    </row>
    <row r="25202" spans="16:27" x14ac:dyDescent="0.3">
      <c r="P25202"/>
      <c r="AA25202"/>
    </row>
    <row r="25203" spans="16:27" x14ac:dyDescent="0.3">
      <c r="P25203"/>
      <c r="AA25203"/>
    </row>
    <row r="25204" spans="16:27" x14ac:dyDescent="0.3">
      <c r="P25204"/>
      <c r="AA25204"/>
    </row>
    <row r="25205" spans="16:27" x14ac:dyDescent="0.3">
      <c r="P25205"/>
      <c r="AA25205"/>
    </row>
    <row r="25206" spans="16:27" x14ac:dyDescent="0.3">
      <c r="P25206"/>
      <c r="AA25206"/>
    </row>
    <row r="25207" spans="16:27" x14ac:dyDescent="0.3">
      <c r="P25207"/>
      <c r="AA25207"/>
    </row>
    <row r="25208" spans="16:27" x14ac:dyDescent="0.3">
      <c r="P25208"/>
      <c r="AA25208"/>
    </row>
    <row r="25209" spans="16:27" x14ac:dyDescent="0.3">
      <c r="P25209"/>
      <c r="AA25209"/>
    </row>
    <row r="25210" spans="16:27" x14ac:dyDescent="0.3">
      <c r="P25210"/>
      <c r="AA25210"/>
    </row>
    <row r="25211" spans="16:27" x14ac:dyDescent="0.3">
      <c r="P25211"/>
      <c r="AA25211"/>
    </row>
    <row r="25212" spans="16:27" x14ac:dyDescent="0.3">
      <c r="P25212"/>
      <c r="AA25212"/>
    </row>
    <row r="25213" spans="16:27" x14ac:dyDescent="0.3">
      <c r="P25213"/>
      <c r="AA25213"/>
    </row>
    <row r="25214" spans="16:27" x14ac:dyDescent="0.3">
      <c r="P25214"/>
      <c r="AA25214"/>
    </row>
    <row r="25215" spans="16:27" x14ac:dyDescent="0.3">
      <c r="P25215"/>
      <c r="AA25215"/>
    </row>
    <row r="25216" spans="16:27" x14ac:dyDescent="0.3">
      <c r="P25216"/>
      <c r="AA25216"/>
    </row>
    <row r="25217" spans="16:27" x14ac:dyDescent="0.3">
      <c r="P25217"/>
      <c r="AA25217"/>
    </row>
    <row r="25218" spans="16:27" x14ac:dyDescent="0.3">
      <c r="P25218"/>
      <c r="AA25218"/>
    </row>
    <row r="25219" spans="16:27" x14ac:dyDescent="0.3">
      <c r="P25219"/>
      <c r="AA25219"/>
    </row>
    <row r="25220" spans="16:27" x14ac:dyDescent="0.3">
      <c r="P25220"/>
      <c r="AA25220"/>
    </row>
    <row r="25221" spans="16:27" x14ac:dyDescent="0.3">
      <c r="P25221"/>
      <c r="AA25221"/>
    </row>
    <row r="25222" spans="16:27" x14ac:dyDescent="0.3">
      <c r="P25222"/>
      <c r="AA25222"/>
    </row>
    <row r="25223" spans="16:27" x14ac:dyDescent="0.3">
      <c r="P25223"/>
      <c r="AA25223"/>
    </row>
    <row r="25224" spans="16:27" x14ac:dyDescent="0.3">
      <c r="P25224"/>
      <c r="AA25224"/>
    </row>
    <row r="25225" spans="16:27" x14ac:dyDescent="0.3">
      <c r="P25225"/>
      <c r="AA25225"/>
    </row>
    <row r="25226" spans="16:27" x14ac:dyDescent="0.3">
      <c r="P25226"/>
      <c r="AA25226"/>
    </row>
    <row r="25227" spans="16:27" x14ac:dyDescent="0.3">
      <c r="P25227"/>
      <c r="AA25227"/>
    </row>
    <row r="25228" spans="16:27" x14ac:dyDescent="0.3">
      <c r="P25228"/>
      <c r="AA25228"/>
    </row>
    <row r="25229" spans="16:27" x14ac:dyDescent="0.3">
      <c r="P25229"/>
      <c r="AA25229"/>
    </row>
    <row r="25230" spans="16:27" x14ac:dyDescent="0.3">
      <c r="P25230"/>
      <c r="AA25230"/>
    </row>
    <row r="25231" spans="16:27" x14ac:dyDescent="0.3">
      <c r="P25231"/>
      <c r="AA25231"/>
    </row>
    <row r="25232" spans="16:27" x14ac:dyDescent="0.3">
      <c r="P25232"/>
      <c r="AA25232"/>
    </row>
    <row r="25233" spans="16:27" x14ac:dyDescent="0.3">
      <c r="P25233"/>
      <c r="AA25233"/>
    </row>
    <row r="25234" spans="16:27" x14ac:dyDescent="0.3">
      <c r="P25234"/>
      <c r="AA25234"/>
    </row>
    <row r="25235" spans="16:27" x14ac:dyDescent="0.3">
      <c r="P25235"/>
      <c r="AA25235"/>
    </row>
    <row r="25236" spans="16:27" x14ac:dyDescent="0.3">
      <c r="P25236"/>
      <c r="AA25236"/>
    </row>
    <row r="25237" spans="16:27" x14ac:dyDescent="0.3">
      <c r="P25237"/>
      <c r="AA25237"/>
    </row>
    <row r="25238" spans="16:27" x14ac:dyDescent="0.3">
      <c r="P25238"/>
      <c r="AA25238"/>
    </row>
    <row r="25239" spans="16:27" x14ac:dyDescent="0.3">
      <c r="P25239"/>
      <c r="AA25239"/>
    </row>
    <row r="25240" spans="16:27" x14ac:dyDescent="0.3">
      <c r="P25240"/>
      <c r="AA25240"/>
    </row>
    <row r="25241" spans="16:27" x14ac:dyDescent="0.3">
      <c r="P25241"/>
      <c r="AA25241"/>
    </row>
    <row r="25242" spans="16:27" x14ac:dyDescent="0.3">
      <c r="P25242"/>
      <c r="AA25242"/>
    </row>
    <row r="25243" spans="16:27" x14ac:dyDescent="0.3">
      <c r="P25243"/>
      <c r="AA25243"/>
    </row>
    <row r="25244" spans="16:27" x14ac:dyDescent="0.3">
      <c r="P25244"/>
      <c r="AA25244"/>
    </row>
    <row r="25245" spans="16:27" x14ac:dyDescent="0.3">
      <c r="P25245"/>
      <c r="AA25245"/>
    </row>
    <row r="25246" spans="16:27" x14ac:dyDescent="0.3">
      <c r="P25246"/>
      <c r="AA25246"/>
    </row>
    <row r="25247" spans="16:27" x14ac:dyDescent="0.3">
      <c r="P25247"/>
      <c r="AA25247"/>
    </row>
    <row r="25248" spans="16:27" x14ac:dyDescent="0.3">
      <c r="P25248"/>
      <c r="AA25248"/>
    </row>
    <row r="25249" spans="16:27" x14ac:dyDescent="0.3">
      <c r="P25249"/>
      <c r="AA25249"/>
    </row>
    <row r="25250" spans="16:27" x14ac:dyDescent="0.3">
      <c r="P25250"/>
      <c r="AA25250"/>
    </row>
    <row r="25251" spans="16:27" x14ac:dyDescent="0.3">
      <c r="P25251"/>
      <c r="AA25251"/>
    </row>
    <row r="25252" spans="16:27" x14ac:dyDescent="0.3">
      <c r="P25252"/>
      <c r="AA25252"/>
    </row>
    <row r="25253" spans="16:27" x14ac:dyDescent="0.3">
      <c r="P25253"/>
      <c r="AA25253"/>
    </row>
    <row r="25254" spans="16:27" x14ac:dyDescent="0.3">
      <c r="P25254"/>
      <c r="AA25254"/>
    </row>
    <row r="25255" spans="16:27" x14ac:dyDescent="0.3">
      <c r="P25255"/>
      <c r="AA25255"/>
    </row>
    <row r="25256" spans="16:27" x14ac:dyDescent="0.3">
      <c r="P25256"/>
      <c r="AA25256"/>
    </row>
    <row r="25257" spans="16:27" x14ac:dyDescent="0.3">
      <c r="P25257"/>
      <c r="AA25257"/>
    </row>
    <row r="25258" spans="16:27" x14ac:dyDescent="0.3">
      <c r="P25258"/>
      <c r="AA25258"/>
    </row>
    <row r="25259" spans="16:27" x14ac:dyDescent="0.3">
      <c r="P25259"/>
      <c r="AA25259"/>
    </row>
    <row r="25260" spans="16:27" x14ac:dyDescent="0.3">
      <c r="P25260"/>
      <c r="AA25260"/>
    </row>
    <row r="25261" spans="16:27" x14ac:dyDescent="0.3">
      <c r="P25261"/>
      <c r="AA25261"/>
    </row>
    <row r="25262" spans="16:27" x14ac:dyDescent="0.3">
      <c r="P25262"/>
      <c r="AA25262"/>
    </row>
    <row r="25263" spans="16:27" x14ac:dyDescent="0.3">
      <c r="P25263"/>
      <c r="AA25263"/>
    </row>
    <row r="25264" spans="16:27" x14ac:dyDescent="0.3">
      <c r="P25264"/>
      <c r="AA25264"/>
    </row>
    <row r="25265" spans="16:27" x14ac:dyDescent="0.3">
      <c r="P25265"/>
      <c r="AA25265"/>
    </row>
    <row r="25266" spans="16:27" x14ac:dyDescent="0.3">
      <c r="P25266"/>
      <c r="AA25266"/>
    </row>
    <row r="25267" spans="16:27" x14ac:dyDescent="0.3">
      <c r="P25267"/>
      <c r="AA25267"/>
    </row>
    <row r="25268" spans="16:27" x14ac:dyDescent="0.3">
      <c r="P25268"/>
      <c r="AA25268"/>
    </row>
    <row r="25269" spans="16:27" x14ac:dyDescent="0.3">
      <c r="P25269"/>
      <c r="AA25269"/>
    </row>
    <row r="25270" spans="16:27" x14ac:dyDescent="0.3">
      <c r="P25270"/>
      <c r="AA25270"/>
    </row>
    <row r="25271" spans="16:27" x14ac:dyDescent="0.3">
      <c r="P25271"/>
      <c r="AA25271"/>
    </row>
    <row r="25272" spans="16:27" x14ac:dyDescent="0.3">
      <c r="P25272"/>
      <c r="AA25272"/>
    </row>
    <row r="25273" spans="16:27" x14ac:dyDescent="0.3">
      <c r="P25273"/>
      <c r="AA25273"/>
    </row>
    <row r="25274" spans="16:27" x14ac:dyDescent="0.3">
      <c r="P25274"/>
      <c r="AA25274"/>
    </row>
    <row r="25275" spans="16:27" x14ac:dyDescent="0.3">
      <c r="P25275"/>
      <c r="AA25275"/>
    </row>
    <row r="25276" spans="16:27" x14ac:dyDescent="0.3">
      <c r="P25276"/>
      <c r="AA25276"/>
    </row>
    <row r="25277" spans="16:27" x14ac:dyDescent="0.3">
      <c r="P25277"/>
      <c r="AA25277"/>
    </row>
    <row r="25278" spans="16:27" x14ac:dyDescent="0.3">
      <c r="P25278"/>
      <c r="AA25278"/>
    </row>
    <row r="25279" spans="16:27" x14ac:dyDescent="0.3">
      <c r="P25279"/>
      <c r="AA25279"/>
    </row>
    <row r="25280" spans="16:27" x14ac:dyDescent="0.3">
      <c r="P25280"/>
      <c r="AA25280"/>
    </row>
    <row r="25281" spans="16:27" x14ac:dyDescent="0.3">
      <c r="P25281"/>
      <c r="AA25281"/>
    </row>
    <row r="25282" spans="16:27" x14ac:dyDescent="0.3">
      <c r="P25282"/>
      <c r="AA25282"/>
    </row>
    <row r="25283" spans="16:27" x14ac:dyDescent="0.3">
      <c r="P25283"/>
      <c r="AA25283"/>
    </row>
    <row r="25284" spans="16:27" x14ac:dyDescent="0.3">
      <c r="P25284"/>
      <c r="AA25284"/>
    </row>
    <row r="25285" spans="16:27" x14ac:dyDescent="0.3">
      <c r="P25285"/>
      <c r="AA25285"/>
    </row>
    <row r="25286" spans="16:27" x14ac:dyDescent="0.3">
      <c r="P25286"/>
      <c r="AA25286"/>
    </row>
    <row r="25287" spans="16:27" x14ac:dyDescent="0.3">
      <c r="P25287"/>
      <c r="AA25287"/>
    </row>
    <row r="25288" spans="16:27" x14ac:dyDescent="0.3">
      <c r="P25288"/>
      <c r="AA25288"/>
    </row>
    <row r="25289" spans="16:27" x14ac:dyDescent="0.3">
      <c r="P25289"/>
      <c r="AA25289"/>
    </row>
    <row r="25290" spans="16:27" x14ac:dyDescent="0.3">
      <c r="P25290"/>
      <c r="AA25290"/>
    </row>
    <row r="25291" spans="16:27" x14ac:dyDescent="0.3">
      <c r="P25291"/>
      <c r="AA25291"/>
    </row>
    <row r="25292" spans="16:27" x14ac:dyDescent="0.3">
      <c r="P25292"/>
      <c r="AA25292"/>
    </row>
    <row r="25293" spans="16:27" x14ac:dyDescent="0.3">
      <c r="P25293"/>
      <c r="AA25293"/>
    </row>
    <row r="25294" spans="16:27" x14ac:dyDescent="0.3">
      <c r="P25294"/>
      <c r="AA25294"/>
    </row>
    <row r="25295" spans="16:27" x14ac:dyDescent="0.3">
      <c r="P25295"/>
      <c r="AA25295"/>
    </row>
    <row r="25296" spans="16:27" x14ac:dyDescent="0.3">
      <c r="P25296"/>
      <c r="AA25296"/>
    </row>
    <row r="25297" spans="16:27" x14ac:dyDescent="0.3">
      <c r="P25297"/>
      <c r="AA25297"/>
    </row>
    <row r="25298" spans="16:27" x14ac:dyDescent="0.3">
      <c r="P25298"/>
      <c r="AA25298"/>
    </row>
    <row r="25299" spans="16:27" x14ac:dyDescent="0.3">
      <c r="P25299"/>
      <c r="AA25299"/>
    </row>
    <row r="25300" spans="16:27" x14ac:dyDescent="0.3">
      <c r="P25300"/>
      <c r="AA25300"/>
    </row>
    <row r="25301" spans="16:27" x14ac:dyDescent="0.3">
      <c r="P25301"/>
      <c r="AA25301"/>
    </row>
    <row r="25302" spans="16:27" x14ac:dyDescent="0.3">
      <c r="P25302"/>
      <c r="AA25302"/>
    </row>
    <row r="25303" spans="16:27" x14ac:dyDescent="0.3">
      <c r="P25303"/>
      <c r="AA25303"/>
    </row>
    <row r="25304" spans="16:27" x14ac:dyDescent="0.3">
      <c r="P25304"/>
      <c r="AA25304"/>
    </row>
    <row r="25305" spans="16:27" x14ac:dyDescent="0.3">
      <c r="P25305"/>
      <c r="AA25305"/>
    </row>
    <row r="25306" spans="16:27" x14ac:dyDescent="0.3">
      <c r="P25306"/>
      <c r="AA25306"/>
    </row>
    <row r="25307" spans="16:27" x14ac:dyDescent="0.3">
      <c r="P25307"/>
      <c r="AA25307"/>
    </row>
    <row r="25308" spans="16:27" x14ac:dyDescent="0.3">
      <c r="P25308"/>
      <c r="AA25308"/>
    </row>
    <row r="25309" spans="16:27" x14ac:dyDescent="0.3">
      <c r="P25309"/>
      <c r="AA25309"/>
    </row>
    <row r="25310" spans="16:27" x14ac:dyDescent="0.3">
      <c r="P25310"/>
      <c r="AA25310"/>
    </row>
    <row r="25311" spans="16:27" x14ac:dyDescent="0.3">
      <c r="P25311"/>
      <c r="AA25311"/>
    </row>
    <row r="25312" spans="16:27" x14ac:dyDescent="0.3">
      <c r="P25312"/>
      <c r="AA25312"/>
    </row>
    <row r="25313" spans="16:27" x14ac:dyDescent="0.3">
      <c r="P25313"/>
      <c r="AA25313"/>
    </row>
    <row r="25314" spans="16:27" x14ac:dyDescent="0.3">
      <c r="P25314"/>
      <c r="AA25314"/>
    </row>
    <row r="25315" spans="16:27" x14ac:dyDescent="0.3">
      <c r="P25315"/>
      <c r="AA25315"/>
    </row>
    <row r="25316" spans="16:27" x14ac:dyDescent="0.3">
      <c r="P25316"/>
      <c r="AA25316"/>
    </row>
    <row r="25317" spans="16:27" x14ac:dyDescent="0.3">
      <c r="P25317"/>
      <c r="AA25317"/>
    </row>
    <row r="25318" spans="16:27" x14ac:dyDescent="0.3">
      <c r="P25318"/>
      <c r="AA25318"/>
    </row>
    <row r="25319" spans="16:27" x14ac:dyDescent="0.3">
      <c r="P25319"/>
      <c r="AA25319"/>
    </row>
    <row r="25320" spans="16:27" x14ac:dyDescent="0.3">
      <c r="P25320"/>
      <c r="AA25320"/>
    </row>
    <row r="25321" spans="16:27" x14ac:dyDescent="0.3">
      <c r="P25321"/>
      <c r="AA25321"/>
    </row>
    <row r="25322" spans="16:27" x14ac:dyDescent="0.3">
      <c r="P25322"/>
      <c r="AA25322"/>
    </row>
    <row r="25323" spans="16:27" x14ac:dyDescent="0.3">
      <c r="P25323"/>
      <c r="AA25323"/>
    </row>
    <row r="25324" spans="16:27" x14ac:dyDescent="0.3">
      <c r="P25324"/>
      <c r="AA25324"/>
    </row>
    <row r="25325" spans="16:27" x14ac:dyDescent="0.3">
      <c r="P25325"/>
      <c r="AA25325"/>
    </row>
    <row r="25326" spans="16:27" x14ac:dyDescent="0.3">
      <c r="P25326"/>
      <c r="AA25326"/>
    </row>
    <row r="25327" spans="16:27" x14ac:dyDescent="0.3">
      <c r="P25327"/>
      <c r="AA25327"/>
    </row>
    <row r="25328" spans="16:27" x14ac:dyDescent="0.3">
      <c r="P25328"/>
      <c r="AA25328"/>
    </row>
    <row r="25329" spans="16:27" x14ac:dyDescent="0.3">
      <c r="P25329"/>
      <c r="AA25329"/>
    </row>
    <row r="25330" spans="16:27" x14ac:dyDescent="0.3">
      <c r="P25330"/>
      <c r="AA25330"/>
    </row>
    <row r="25331" spans="16:27" x14ac:dyDescent="0.3">
      <c r="P25331"/>
      <c r="AA25331"/>
    </row>
    <row r="25332" spans="16:27" x14ac:dyDescent="0.3">
      <c r="P25332"/>
      <c r="AA25332"/>
    </row>
    <row r="25333" spans="16:27" x14ac:dyDescent="0.3">
      <c r="P25333"/>
      <c r="AA25333"/>
    </row>
    <row r="25334" spans="16:27" x14ac:dyDescent="0.3">
      <c r="P25334"/>
      <c r="AA25334"/>
    </row>
    <row r="25335" spans="16:27" x14ac:dyDescent="0.3">
      <c r="P25335"/>
      <c r="AA25335"/>
    </row>
    <row r="25336" spans="16:27" x14ac:dyDescent="0.3">
      <c r="P25336"/>
      <c r="AA25336"/>
    </row>
    <row r="25337" spans="16:27" x14ac:dyDescent="0.3">
      <c r="P25337"/>
      <c r="AA25337"/>
    </row>
    <row r="25338" spans="16:27" x14ac:dyDescent="0.3">
      <c r="P25338"/>
      <c r="AA25338"/>
    </row>
    <row r="25339" spans="16:27" x14ac:dyDescent="0.3">
      <c r="P25339"/>
      <c r="AA25339"/>
    </row>
    <row r="25340" spans="16:27" x14ac:dyDescent="0.3">
      <c r="P25340"/>
      <c r="AA25340"/>
    </row>
    <row r="25341" spans="16:27" x14ac:dyDescent="0.3">
      <c r="P25341"/>
      <c r="AA25341"/>
    </row>
    <row r="25342" spans="16:27" x14ac:dyDescent="0.3">
      <c r="P25342"/>
      <c r="AA25342"/>
    </row>
    <row r="25343" spans="16:27" x14ac:dyDescent="0.3">
      <c r="P25343"/>
      <c r="AA25343"/>
    </row>
    <row r="25344" spans="16:27" x14ac:dyDescent="0.3">
      <c r="P25344"/>
      <c r="AA25344"/>
    </row>
    <row r="25345" spans="16:27" x14ac:dyDescent="0.3">
      <c r="P25345"/>
      <c r="AA25345"/>
    </row>
    <row r="25346" spans="16:27" x14ac:dyDescent="0.3">
      <c r="P25346"/>
      <c r="AA25346"/>
    </row>
    <row r="25347" spans="16:27" x14ac:dyDescent="0.3">
      <c r="P25347"/>
      <c r="AA25347"/>
    </row>
    <row r="25348" spans="16:27" x14ac:dyDescent="0.3">
      <c r="P25348"/>
      <c r="AA25348"/>
    </row>
    <row r="25349" spans="16:27" x14ac:dyDescent="0.3">
      <c r="P25349"/>
      <c r="AA25349"/>
    </row>
    <row r="25350" spans="16:27" x14ac:dyDescent="0.3">
      <c r="P25350"/>
      <c r="AA25350"/>
    </row>
    <row r="25351" spans="16:27" x14ac:dyDescent="0.3">
      <c r="P25351"/>
      <c r="AA25351"/>
    </row>
    <row r="25352" spans="16:27" x14ac:dyDescent="0.3">
      <c r="P25352"/>
      <c r="AA25352"/>
    </row>
    <row r="25353" spans="16:27" x14ac:dyDescent="0.3">
      <c r="P25353"/>
      <c r="AA25353"/>
    </row>
    <row r="25354" spans="16:27" x14ac:dyDescent="0.3">
      <c r="P25354"/>
      <c r="AA25354"/>
    </row>
    <row r="25355" spans="16:27" x14ac:dyDescent="0.3">
      <c r="P25355"/>
      <c r="AA25355"/>
    </row>
    <row r="25356" spans="16:27" x14ac:dyDescent="0.3">
      <c r="P25356"/>
      <c r="AA25356"/>
    </row>
    <row r="25357" spans="16:27" x14ac:dyDescent="0.3">
      <c r="P25357"/>
      <c r="AA25357"/>
    </row>
    <row r="25358" spans="16:27" x14ac:dyDescent="0.3">
      <c r="P25358"/>
      <c r="AA25358"/>
    </row>
    <row r="25359" spans="16:27" x14ac:dyDescent="0.3">
      <c r="P25359"/>
      <c r="AA25359"/>
    </row>
    <row r="25360" spans="16:27" x14ac:dyDescent="0.3">
      <c r="P25360"/>
      <c r="AA25360"/>
    </row>
    <row r="25361" spans="16:27" x14ac:dyDescent="0.3">
      <c r="P25361"/>
      <c r="AA25361"/>
    </row>
    <row r="25362" spans="16:27" x14ac:dyDescent="0.3">
      <c r="P25362"/>
      <c r="AA25362"/>
    </row>
    <row r="25363" spans="16:27" x14ac:dyDescent="0.3">
      <c r="P25363"/>
      <c r="AA25363"/>
    </row>
    <row r="25364" spans="16:27" x14ac:dyDescent="0.3">
      <c r="P25364"/>
      <c r="AA25364"/>
    </row>
    <row r="25365" spans="16:27" x14ac:dyDescent="0.3">
      <c r="P25365"/>
      <c r="AA25365"/>
    </row>
    <row r="25366" spans="16:27" x14ac:dyDescent="0.3">
      <c r="P25366"/>
      <c r="AA25366"/>
    </row>
    <row r="25367" spans="16:27" x14ac:dyDescent="0.3">
      <c r="P25367"/>
      <c r="AA25367"/>
    </row>
    <row r="25368" spans="16:27" x14ac:dyDescent="0.3">
      <c r="P25368"/>
      <c r="AA25368"/>
    </row>
    <row r="25369" spans="16:27" x14ac:dyDescent="0.3">
      <c r="P25369"/>
      <c r="AA25369"/>
    </row>
    <row r="25370" spans="16:27" x14ac:dyDescent="0.3">
      <c r="P25370"/>
      <c r="AA25370"/>
    </row>
    <row r="25371" spans="16:27" x14ac:dyDescent="0.3">
      <c r="P25371"/>
      <c r="AA25371"/>
    </row>
    <row r="25372" spans="16:27" x14ac:dyDescent="0.3">
      <c r="P25372"/>
      <c r="AA25372"/>
    </row>
    <row r="25373" spans="16:27" x14ac:dyDescent="0.3">
      <c r="P25373"/>
      <c r="AA25373"/>
    </row>
    <row r="25374" spans="16:27" x14ac:dyDescent="0.3">
      <c r="P25374"/>
      <c r="AA25374"/>
    </row>
    <row r="25375" spans="16:27" x14ac:dyDescent="0.3">
      <c r="P25375"/>
      <c r="AA25375"/>
    </row>
    <row r="25376" spans="16:27" x14ac:dyDescent="0.3">
      <c r="P25376"/>
      <c r="AA25376"/>
    </row>
    <row r="25377" spans="16:27" x14ac:dyDescent="0.3">
      <c r="P25377"/>
      <c r="AA25377"/>
    </row>
    <row r="25378" spans="16:27" x14ac:dyDescent="0.3">
      <c r="P25378"/>
      <c r="AA25378"/>
    </row>
    <row r="25379" spans="16:27" x14ac:dyDescent="0.3">
      <c r="P25379"/>
      <c r="AA25379"/>
    </row>
    <row r="25380" spans="16:27" x14ac:dyDescent="0.3">
      <c r="P25380"/>
      <c r="AA25380"/>
    </row>
    <row r="25381" spans="16:27" x14ac:dyDescent="0.3">
      <c r="P25381"/>
      <c r="AA25381"/>
    </row>
    <row r="25382" spans="16:27" x14ac:dyDescent="0.3">
      <c r="P25382"/>
      <c r="AA25382"/>
    </row>
    <row r="25383" spans="16:27" x14ac:dyDescent="0.3">
      <c r="P25383"/>
      <c r="AA25383"/>
    </row>
    <row r="25384" spans="16:27" x14ac:dyDescent="0.3">
      <c r="P25384"/>
      <c r="AA25384"/>
    </row>
    <row r="25385" spans="16:27" x14ac:dyDescent="0.3">
      <c r="P25385"/>
      <c r="AA25385"/>
    </row>
    <row r="25386" spans="16:27" x14ac:dyDescent="0.3">
      <c r="P25386"/>
      <c r="AA25386"/>
    </row>
    <row r="25387" spans="16:27" x14ac:dyDescent="0.3">
      <c r="P25387"/>
      <c r="AA25387"/>
    </row>
    <row r="25388" spans="16:27" x14ac:dyDescent="0.3">
      <c r="P25388"/>
      <c r="AA25388"/>
    </row>
    <row r="25389" spans="16:27" x14ac:dyDescent="0.3">
      <c r="P25389"/>
      <c r="AA25389"/>
    </row>
    <row r="25390" spans="16:27" x14ac:dyDescent="0.3">
      <c r="P25390"/>
      <c r="AA25390"/>
    </row>
    <row r="25391" spans="16:27" x14ac:dyDescent="0.3">
      <c r="P25391"/>
      <c r="AA25391"/>
    </row>
    <row r="25392" spans="16:27" x14ac:dyDescent="0.3">
      <c r="P25392"/>
      <c r="AA25392"/>
    </row>
    <row r="25393" spans="16:27" x14ac:dyDescent="0.3">
      <c r="P25393"/>
      <c r="AA25393"/>
    </row>
    <row r="25394" spans="16:27" x14ac:dyDescent="0.3">
      <c r="P25394"/>
      <c r="AA25394"/>
    </row>
    <row r="25395" spans="16:27" x14ac:dyDescent="0.3">
      <c r="P25395"/>
      <c r="AA25395"/>
    </row>
    <row r="25396" spans="16:27" x14ac:dyDescent="0.3">
      <c r="P25396"/>
      <c r="AA25396"/>
    </row>
    <row r="25397" spans="16:27" x14ac:dyDescent="0.3">
      <c r="P25397"/>
      <c r="AA25397"/>
    </row>
    <row r="25398" spans="16:27" x14ac:dyDescent="0.3">
      <c r="P25398"/>
      <c r="AA25398"/>
    </row>
    <row r="25399" spans="16:27" x14ac:dyDescent="0.3">
      <c r="P25399"/>
      <c r="AA25399"/>
    </row>
    <row r="25400" spans="16:27" x14ac:dyDescent="0.3">
      <c r="P25400"/>
      <c r="AA25400"/>
    </row>
    <row r="25401" spans="16:27" x14ac:dyDescent="0.3">
      <c r="P25401"/>
      <c r="AA25401"/>
    </row>
    <row r="25402" spans="16:27" x14ac:dyDescent="0.3">
      <c r="P25402"/>
      <c r="AA25402"/>
    </row>
    <row r="25403" spans="16:27" x14ac:dyDescent="0.3">
      <c r="P25403"/>
      <c r="AA25403"/>
    </row>
    <row r="25404" spans="16:27" x14ac:dyDescent="0.3">
      <c r="P25404"/>
      <c r="AA25404"/>
    </row>
    <row r="25405" spans="16:27" x14ac:dyDescent="0.3">
      <c r="P25405"/>
      <c r="AA25405"/>
    </row>
    <row r="25406" spans="16:27" x14ac:dyDescent="0.3">
      <c r="P25406"/>
      <c r="AA25406"/>
    </row>
    <row r="25407" spans="16:27" x14ac:dyDescent="0.3">
      <c r="P25407"/>
      <c r="AA25407"/>
    </row>
    <row r="25408" spans="16:27" x14ac:dyDescent="0.3">
      <c r="P25408"/>
      <c r="AA25408"/>
    </row>
    <row r="25409" spans="16:27" x14ac:dyDescent="0.3">
      <c r="P25409"/>
      <c r="AA25409"/>
    </row>
    <row r="25410" spans="16:27" x14ac:dyDescent="0.3">
      <c r="P25410"/>
      <c r="AA25410"/>
    </row>
    <row r="25411" spans="16:27" x14ac:dyDescent="0.3">
      <c r="P25411"/>
      <c r="AA25411"/>
    </row>
    <row r="25412" spans="16:27" x14ac:dyDescent="0.3">
      <c r="P25412"/>
      <c r="AA25412"/>
    </row>
    <row r="25413" spans="16:27" x14ac:dyDescent="0.3">
      <c r="P25413"/>
      <c r="AA25413"/>
    </row>
    <row r="25414" spans="16:27" x14ac:dyDescent="0.3">
      <c r="P25414"/>
      <c r="AA25414"/>
    </row>
    <row r="25415" spans="16:27" x14ac:dyDescent="0.3">
      <c r="P25415"/>
      <c r="AA25415"/>
    </row>
    <row r="25416" spans="16:27" x14ac:dyDescent="0.3">
      <c r="P25416"/>
      <c r="AA25416"/>
    </row>
    <row r="25417" spans="16:27" x14ac:dyDescent="0.3">
      <c r="P25417"/>
      <c r="AA25417"/>
    </row>
    <row r="25418" spans="16:27" x14ac:dyDescent="0.3">
      <c r="P25418"/>
      <c r="AA25418"/>
    </row>
    <row r="25419" spans="16:27" x14ac:dyDescent="0.3">
      <c r="P25419"/>
      <c r="AA25419"/>
    </row>
    <row r="25420" spans="16:27" x14ac:dyDescent="0.3">
      <c r="P25420"/>
      <c r="AA25420"/>
    </row>
    <row r="25421" spans="16:27" x14ac:dyDescent="0.3">
      <c r="P25421"/>
      <c r="AA25421"/>
    </row>
    <row r="25422" spans="16:27" x14ac:dyDescent="0.3">
      <c r="P25422"/>
      <c r="AA25422"/>
    </row>
    <row r="25423" spans="16:27" x14ac:dyDescent="0.3">
      <c r="P25423"/>
      <c r="AA25423"/>
    </row>
    <row r="25424" spans="16:27" x14ac:dyDescent="0.3">
      <c r="P25424"/>
      <c r="AA25424"/>
    </row>
    <row r="25425" spans="16:27" x14ac:dyDescent="0.3">
      <c r="P25425"/>
      <c r="AA25425"/>
    </row>
    <row r="25426" spans="16:27" x14ac:dyDescent="0.3">
      <c r="P25426"/>
      <c r="AA25426"/>
    </row>
    <row r="25427" spans="16:27" x14ac:dyDescent="0.3">
      <c r="P25427"/>
      <c r="AA25427"/>
    </row>
    <row r="25428" spans="16:27" x14ac:dyDescent="0.3">
      <c r="P25428"/>
      <c r="AA25428"/>
    </row>
    <row r="25429" spans="16:27" x14ac:dyDescent="0.3">
      <c r="P25429"/>
      <c r="AA25429"/>
    </row>
    <row r="25430" spans="16:27" x14ac:dyDescent="0.3">
      <c r="P25430"/>
      <c r="AA25430"/>
    </row>
    <row r="25431" spans="16:27" x14ac:dyDescent="0.3">
      <c r="P25431"/>
      <c r="AA25431"/>
    </row>
    <row r="25432" spans="16:27" x14ac:dyDescent="0.3">
      <c r="P25432"/>
      <c r="AA25432"/>
    </row>
    <row r="25433" spans="16:27" x14ac:dyDescent="0.3">
      <c r="P25433"/>
      <c r="AA25433"/>
    </row>
    <row r="25434" spans="16:27" x14ac:dyDescent="0.3">
      <c r="P25434"/>
      <c r="AA25434"/>
    </row>
    <row r="25435" spans="16:27" x14ac:dyDescent="0.3">
      <c r="P25435"/>
      <c r="AA25435"/>
    </row>
    <row r="25436" spans="16:27" x14ac:dyDescent="0.3">
      <c r="P25436"/>
      <c r="AA25436"/>
    </row>
    <row r="25437" spans="16:27" x14ac:dyDescent="0.3">
      <c r="P25437"/>
      <c r="AA25437"/>
    </row>
    <row r="25438" spans="16:27" x14ac:dyDescent="0.3">
      <c r="P25438"/>
      <c r="AA25438"/>
    </row>
    <row r="25439" spans="16:27" x14ac:dyDescent="0.3">
      <c r="P25439"/>
      <c r="AA25439"/>
    </row>
    <row r="25440" spans="16:27" x14ac:dyDescent="0.3">
      <c r="P25440"/>
      <c r="AA25440"/>
    </row>
    <row r="25441" spans="16:27" x14ac:dyDescent="0.3">
      <c r="P25441"/>
      <c r="AA25441"/>
    </row>
    <row r="25442" spans="16:27" x14ac:dyDescent="0.3">
      <c r="P25442"/>
      <c r="AA25442"/>
    </row>
    <row r="25443" spans="16:27" x14ac:dyDescent="0.3">
      <c r="P25443"/>
      <c r="AA25443"/>
    </row>
    <row r="25444" spans="16:27" x14ac:dyDescent="0.3">
      <c r="P25444"/>
      <c r="AA25444"/>
    </row>
    <row r="25445" spans="16:27" x14ac:dyDescent="0.3">
      <c r="P25445"/>
      <c r="AA25445"/>
    </row>
    <row r="25446" spans="16:27" x14ac:dyDescent="0.3">
      <c r="P25446"/>
      <c r="AA25446"/>
    </row>
    <row r="25447" spans="16:27" x14ac:dyDescent="0.3">
      <c r="P25447"/>
      <c r="AA25447"/>
    </row>
    <row r="25448" spans="16:27" x14ac:dyDescent="0.3">
      <c r="P25448"/>
      <c r="AA25448"/>
    </row>
    <row r="25449" spans="16:27" x14ac:dyDescent="0.3">
      <c r="P25449"/>
      <c r="AA25449"/>
    </row>
    <row r="25450" spans="16:27" x14ac:dyDescent="0.3">
      <c r="P25450"/>
      <c r="AA25450"/>
    </row>
    <row r="25451" spans="16:27" x14ac:dyDescent="0.3">
      <c r="P25451"/>
      <c r="AA25451"/>
    </row>
    <row r="25452" spans="16:27" x14ac:dyDescent="0.3">
      <c r="P25452"/>
      <c r="AA25452"/>
    </row>
    <row r="25453" spans="16:27" x14ac:dyDescent="0.3">
      <c r="P25453"/>
      <c r="AA25453"/>
    </row>
    <row r="25454" spans="16:27" x14ac:dyDescent="0.3">
      <c r="P25454"/>
      <c r="AA25454"/>
    </row>
    <row r="25455" spans="16:27" x14ac:dyDescent="0.3">
      <c r="P25455"/>
      <c r="AA25455"/>
    </row>
    <row r="25456" spans="16:27" x14ac:dyDescent="0.3">
      <c r="P25456"/>
      <c r="AA25456"/>
    </row>
    <row r="25457" spans="16:27" x14ac:dyDescent="0.3">
      <c r="P25457"/>
      <c r="AA25457"/>
    </row>
    <row r="25458" spans="16:27" x14ac:dyDescent="0.3">
      <c r="P25458"/>
      <c r="AA25458"/>
    </row>
    <row r="25459" spans="16:27" x14ac:dyDescent="0.3">
      <c r="P25459"/>
      <c r="AA25459"/>
    </row>
    <row r="25460" spans="16:27" x14ac:dyDescent="0.3">
      <c r="P25460"/>
      <c r="AA25460"/>
    </row>
    <row r="25461" spans="16:27" x14ac:dyDescent="0.3">
      <c r="P25461"/>
      <c r="AA25461"/>
    </row>
    <row r="25462" spans="16:27" x14ac:dyDescent="0.3">
      <c r="P25462"/>
      <c r="AA25462"/>
    </row>
    <row r="25463" spans="16:27" x14ac:dyDescent="0.3">
      <c r="P25463"/>
      <c r="AA25463"/>
    </row>
    <row r="25464" spans="16:27" x14ac:dyDescent="0.3">
      <c r="P25464"/>
      <c r="AA25464"/>
    </row>
    <row r="25465" spans="16:27" x14ac:dyDescent="0.3">
      <c r="P25465"/>
      <c r="AA25465"/>
    </row>
    <row r="25466" spans="16:27" x14ac:dyDescent="0.3">
      <c r="P25466"/>
      <c r="AA25466"/>
    </row>
    <row r="25467" spans="16:27" x14ac:dyDescent="0.3">
      <c r="P25467"/>
      <c r="AA25467"/>
    </row>
    <row r="25468" spans="16:27" x14ac:dyDescent="0.3">
      <c r="P25468"/>
      <c r="AA25468"/>
    </row>
    <row r="25469" spans="16:27" x14ac:dyDescent="0.3">
      <c r="P25469"/>
      <c r="AA25469"/>
    </row>
    <row r="25470" spans="16:27" x14ac:dyDescent="0.3">
      <c r="P25470"/>
      <c r="AA25470"/>
    </row>
    <row r="25471" spans="16:27" x14ac:dyDescent="0.3">
      <c r="P25471"/>
      <c r="AA25471"/>
    </row>
    <row r="25472" spans="16:27" x14ac:dyDescent="0.3">
      <c r="P25472"/>
      <c r="AA25472"/>
    </row>
    <row r="25473" spans="16:27" x14ac:dyDescent="0.3">
      <c r="P25473"/>
      <c r="AA25473"/>
    </row>
    <row r="25474" spans="16:27" x14ac:dyDescent="0.3">
      <c r="P25474"/>
      <c r="AA25474"/>
    </row>
    <row r="25475" spans="16:27" x14ac:dyDescent="0.3">
      <c r="P25475"/>
      <c r="AA25475"/>
    </row>
    <row r="25476" spans="16:27" x14ac:dyDescent="0.3">
      <c r="P25476"/>
      <c r="AA25476"/>
    </row>
    <row r="25477" spans="16:27" x14ac:dyDescent="0.3">
      <c r="P25477"/>
      <c r="AA25477"/>
    </row>
    <row r="25478" spans="16:27" x14ac:dyDescent="0.3">
      <c r="P25478"/>
      <c r="AA25478"/>
    </row>
    <row r="25479" spans="16:27" x14ac:dyDescent="0.3">
      <c r="P25479"/>
      <c r="AA25479"/>
    </row>
    <row r="25480" spans="16:27" x14ac:dyDescent="0.3">
      <c r="P25480"/>
      <c r="AA25480"/>
    </row>
    <row r="25481" spans="16:27" x14ac:dyDescent="0.3">
      <c r="P25481"/>
      <c r="AA25481"/>
    </row>
    <row r="25482" spans="16:27" x14ac:dyDescent="0.3">
      <c r="P25482"/>
      <c r="AA25482"/>
    </row>
    <row r="25483" spans="16:27" x14ac:dyDescent="0.3">
      <c r="P25483"/>
      <c r="AA25483"/>
    </row>
    <row r="25484" spans="16:27" x14ac:dyDescent="0.3">
      <c r="P25484"/>
      <c r="AA25484"/>
    </row>
    <row r="25485" spans="16:27" x14ac:dyDescent="0.3">
      <c r="P25485"/>
      <c r="AA25485"/>
    </row>
    <row r="25486" spans="16:27" x14ac:dyDescent="0.3">
      <c r="P25486"/>
      <c r="AA25486"/>
    </row>
    <row r="25487" spans="16:27" x14ac:dyDescent="0.3">
      <c r="P25487"/>
      <c r="AA25487"/>
    </row>
    <row r="25488" spans="16:27" x14ac:dyDescent="0.3">
      <c r="P25488"/>
      <c r="AA25488"/>
    </row>
    <row r="25489" spans="16:27" x14ac:dyDescent="0.3">
      <c r="P25489"/>
      <c r="AA25489"/>
    </row>
    <row r="25490" spans="16:27" x14ac:dyDescent="0.3">
      <c r="P25490"/>
      <c r="AA25490"/>
    </row>
    <row r="25491" spans="16:27" x14ac:dyDescent="0.3">
      <c r="P25491"/>
      <c r="AA25491"/>
    </row>
    <row r="25492" spans="16:27" x14ac:dyDescent="0.3">
      <c r="P25492"/>
      <c r="AA25492"/>
    </row>
    <row r="25493" spans="16:27" x14ac:dyDescent="0.3">
      <c r="P25493"/>
      <c r="AA25493"/>
    </row>
    <row r="25494" spans="16:27" x14ac:dyDescent="0.3">
      <c r="P25494"/>
      <c r="AA25494"/>
    </row>
    <row r="25495" spans="16:27" x14ac:dyDescent="0.3">
      <c r="P25495"/>
      <c r="AA25495"/>
    </row>
    <row r="25496" spans="16:27" x14ac:dyDescent="0.3">
      <c r="P25496"/>
      <c r="AA25496"/>
    </row>
    <row r="25497" spans="16:27" x14ac:dyDescent="0.3">
      <c r="P25497"/>
      <c r="AA25497"/>
    </row>
    <row r="25498" spans="16:27" x14ac:dyDescent="0.3">
      <c r="P25498"/>
      <c r="AA25498"/>
    </row>
    <row r="25499" spans="16:27" x14ac:dyDescent="0.3">
      <c r="P25499"/>
      <c r="AA25499"/>
    </row>
    <row r="25500" spans="16:27" x14ac:dyDescent="0.3">
      <c r="P25500"/>
      <c r="AA25500"/>
    </row>
    <row r="25501" spans="16:27" x14ac:dyDescent="0.3">
      <c r="P25501"/>
      <c r="AA25501"/>
    </row>
    <row r="25502" spans="16:27" x14ac:dyDescent="0.3">
      <c r="P25502"/>
      <c r="AA25502"/>
    </row>
    <row r="25503" spans="16:27" x14ac:dyDescent="0.3">
      <c r="P25503"/>
      <c r="AA25503"/>
    </row>
    <row r="25504" spans="16:27" x14ac:dyDescent="0.3">
      <c r="P25504"/>
      <c r="AA25504"/>
    </row>
    <row r="25505" spans="16:27" x14ac:dyDescent="0.3">
      <c r="P25505"/>
      <c r="AA25505"/>
    </row>
    <row r="25506" spans="16:27" x14ac:dyDescent="0.3">
      <c r="P25506"/>
      <c r="AA25506"/>
    </row>
    <row r="25507" spans="16:27" x14ac:dyDescent="0.3">
      <c r="P25507"/>
      <c r="AA25507"/>
    </row>
    <row r="25508" spans="16:27" x14ac:dyDescent="0.3">
      <c r="P25508"/>
      <c r="AA25508"/>
    </row>
    <row r="25509" spans="16:27" x14ac:dyDescent="0.3">
      <c r="P25509"/>
      <c r="AA25509"/>
    </row>
    <row r="25510" spans="16:27" x14ac:dyDescent="0.3">
      <c r="P25510"/>
      <c r="AA25510"/>
    </row>
    <row r="25511" spans="16:27" x14ac:dyDescent="0.3">
      <c r="P25511"/>
      <c r="AA25511"/>
    </row>
    <row r="25512" spans="16:27" x14ac:dyDescent="0.3">
      <c r="P25512"/>
      <c r="AA25512"/>
    </row>
    <row r="25513" spans="16:27" x14ac:dyDescent="0.3">
      <c r="P25513"/>
      <c r="AA25513"/>
    </row>
    <row r="25514" spans="16:27" x14ac:dyDescent="0.3">
      <c r="P25514"/>
      <c r="AA25514"/>
    </row>
    <row r="25515" spans="16:27" x14ac:dyDescent="0.3">
      <c r="P25515"/>
      <c r="AA25515"/>
    </row>
    <row r="25516" spans="16:27" x14ac:dyDescent="0.3">
      <c r="P25516"/>
      <c r="AA25516"/>
    </row>
    <row r="25517" spans="16:27" x14ac:dyDescent="0.3">
      <c r="P25517"/>
      <c r="AA25517"/>
    </row>
    <row r="25518" spans="16:27" x14ac:dyDescent="0.3">
      <c r="P25518"/>
      <c r="AA25518"/>
    </row>
    <row r="25519" spans="16:27" x14ac:dyDescent="0.3">
      <c r="P25519"/>
      <c r="AA25519"/>
    </row>
    <row r="25520" spans="16:27" x14ac:dyDescent="0.3">
      <c r="P25520"/>
      <c r="AA25520"/>
    </row>
    <row r="25521" spans="16:27" x14ac:dyDescent="0.3">
      <c r="P25521"/>
      <c r="AA25521"/>
    </row>
    <row r="25522" spans="16:27" x14ac:dyDescent="0.3">
      <c r="P25522"/>
      <c r="AA25522"/>
    </row>
    <row r="25523" spans="16:27" x14ac:dyDescent="0.3">
      <c r="P25523"/>
      <c r="AA25523"/>
    </row>
    <row r="25524" spans="16:27" x14ac:dyDescent="0.3">
      <c r="P25524"/>
      <c r="AA25524"/>
    </row>
    <row r="25525" spans="16:27" x14ac:dyDescent="0.3">
      <c r="P25525"/>
      <c r="AA25525"/>
    </row>
    <row r="25526" spans="16:27" x14ac:dyDescent="0.3">
      <c r="P25526"/>
      <c r="AA25526"/>
    </row>
    <row r="25527" spans="16:27" x14ac:dyDescent="0.3">
      <c r="P25527"/>
      <c r="AA25527"/>
    </row>
    <row r="25528" spans="16:27" x14ac:dyDescent="0.3">
      <c r="P25528"/>
      <c r="AA25528"/>
    </row>
    <row r="25529" spans="16:27" x14ac:dyDescent="0.3">
      <c r="P25529"/>
      <c r="AA25529"/>
    </row>
    <row r="25530" spans="16:27" x14ac:dyDescent="0.3">
      <c r="P25530"/>
      <c r="AA25530"/>
    </row>
    <row r="25531" spans="16:27" x14ac:dyDescent="0.3">
      <c r="P25531"/>
      <c r="AA25531"/>
    </row>
    <row r="25532" spans="16:27" x14ac:dyDescent="0.3">
      <c r="P25532"/>
      <c r="AA25532"/>
    </row>
    <row r="25533" spans="16:27" x14ac:dyDescent="0.3">
      <c r="P25533"/>
      <c r="AA25533"/>
    </row>
    <row r="25534" spans="16:27" x14ac:dyDescent="0.3">
      <c r="P25534"/>
      <c r="AA25534"/>
    </row>
    <row r="25535" spans="16:27" x14ac:dyDescent="0.3">
      <c r="P25535"/>
      <c r="AA25535"/>
    </row>
    <row r="25536" spans="16:27" x14ac:dyDescent="0.3">
      <c r="P25536"/>
      <c r="AA25536"/>
    </row>
    <row r="25537" spans="16:27" x14ac:dyDescent="0.3">
      <c r="P25537"/>
      <c r="AA25537"/>
    </row>
    <row r="25538" spans="16:27" x14ac:dyDescent="0.3">
      <c r="P25538"/>
      <c r="AA25538"/>
    </row>
    <row r="25539" spans="16:27" x14ac:dyDescent="0.3">
      <c r="P25539"/>
      <c r="AA25539"/>
    </row>
    <row r="25540" spans="16:27" x14ac:dyDescent="0.3">
      <c r="P25540"/>
      <c r="AA25540"/>
    </row>
    <row r="25541" spans="16:27" x14ac:dyDescent="0.3">
      <c r="P25541"/>
      <c r="AA25541"/>
    </row>
    <row r="25542" spans="16:27" x14ac:dyDescent="0.3">
      <c r="P25542"/>
      <c r="AA25542"/>
    </row>
    <row r="25543" spans="16:27" x14ac:dyDescent="0.3">
      <c r="P25543"/>
      <c r="AA25543"/>
    </row>
    <row r="25544" spans="16:27" x14ac:dyDescent="0.3">
      <c r="P25544"/>
      <c r="AA25544"/>
    </row>
    <row r="25545" spans="16:27" x14ac:dyDescent="0.3">
      <c r="P25545"/>
      <c r="AA25545"/>
    </row>
    <row r="25546" spans="16:27" x14ac:dyDescent="0.3">
      <c r="P25546"/>
      <c r="AA25546"/>
    </row>
    <row r="25547" spans="16:27" x14ac:dyDescent="0.3">
      <c r="P25547"/>
      <c r="AA25547"/>
    </row>
    <row r="25548" spans="16:27" x14ac:dyDescent="0.3">
      <c r="P25548"/>
      <c r="AA25548"/>
    </row>
    <row r="25549" spans="16:27" x14ac:dyDescent="0.3">
      <c r="P25549"/>
      <c r="AA25549"/>
    </row>
    <row r="25550" spans="16:27" x14ac:dyDescent="0.3">
      <c r="P25550"/>
      <c r="AA25550"/>
    </row>
    <row r="25551" spans="16:27" x14ac:dyDescent="0.3">
      <c r="P25551"/>
      <c r="AA25551"/>
    </row>
    <row r="25552" spans="16:27" x14ac:dyDescent="0.3">
      <c r="P25552"/>
      <c r="AA25552"/>
    </row>
    <row r="25553" spans="16:27" x14ac:dyDescent="0.3">
      <c r="P25553"/>
      <c r="AA25553"/>
    </row>
    <row r="25554" spans="16:27" x14ac:dyDescent="0.3">
      <c r="P25554"/>
      <c r="AA25554"/>
    </row>
    <row r="25555" spans="16:27" x14ac:dyDescent="0.3">
      <c r="P25555"/>
      <c r="AA25555"/>
    </row>
    <row r="25556" spans="16:27" x14ac:dyDescent="0.3">
      <c r="P25556"/>
      <c r="AA25556"/>
    </row>
    <row r="25557" spans="16:27" x14ac:dyDescent="0.3">
      <c r="P25557"/>
      <c r="AA25557"/>
    </row>
    <row r="25558" spans="16:27" x14ac:dyDescent="0.3">
      <c r="P25558"/>
      <c r="AA25558"/>
    </row>
    <row r="25559" spans="16:27" x14ac:dyDescent="0.3">
      <c r="P25559"/>
      <c r="AA25559"/>
    </row>
    <row r="25560" spans="16:27" x14ac:dyDescent="0.3">
      <c r="P25560"/>
      <c r="AA25560"/>
    </row>
    <row r="25561" spans="16:27" x14ac:dyDescent="0.3">
      <c r="P25561"/>
      <c r="AA25561"/>
    </row>
    <row r="25562" spans="16:27" x14ac:dyDescent="0.3">
      <c r="P25562"/>
      <c r="AA25562"/>
    </row>
    <row r="25563" spans="16:27" x14ac:dyDescent="0.3">
      <c r="P25563"/>
      <c r="AA25563"/>
    </row>
    <row r="25564" spans="16:27" x14ac:dyDescent="0.3">
      <c r="P25564"/>
      <c r="AA25564"/>
    </row>
    <row r="25565" spans="16:27" x14ac:dyDescent="0.3">
      <c r="P25565"/>
      <c r="AA25565"/>
    </row>
    <row r="25566" spans="16:27" x14ac:dyDescent="0.3">
      <c r="P25566"/>
      <c r="AA25566"/>
    </row>
    <row r="25567" spans="16:27" x14ac:dyDescent="0.3">
      <c r="P25567"/>
      <c r="AA25567"/>
    </row>
    <row r="25568" spans="16:27" x14ac:dyDescent="0.3">
      <c r="P25568"/>
      <c r="AA25568"/>
    </row>
    <row r="25569" spans="16:27" x14ac:dyDescent="0.3">
      <c r="P25569"/>
      <c r="AA25569"/>
    </row>
    <row r="25570" spans="16:27" x14ac:dyDescent="0.3">
      <c r="P25570"/>
      <c r="AA25570"/>
    </row>
    <row r="25571" spans="16:27" x14ac:dyDescent="0.3">
      <c r="P25571"/>
      <c r="AA25571"/>
    </row>
    <row r="25572" spans="16:27" x14ac:dyDescent="0.3">
      <c r="P25572"/>
      <c r="AA25572"/>
    </row>
    <row r="25573" spans="16:27" x14ac:dyDescent="0.3">
      <c r="P25573"/>
      <c r="AA25573"/>
    </row>
    <row r="25574" spans="16:27" x14ac:dyDescent="0.3">
      <c r="P25574"/>
      <c r="AA25574"/>
    </row>
    <row r="25575" spans="16:27" x14ac:dyDescent="0.3">
      <c r="P25575"/>
      <c r="AA25575"/>
    </row>
    <row r="25576" spans="16:27" x14ac:dyDescent="0.3">
      <c r="P25576"/>
      <c r="AA25576"/>
    </row>
    <row r="25577" spans="16:27" x14ac:dyDescent="0.3">
      <c r="P25577"/>
      <c r="AA25577"/>
    </row>
    <row r="25578" spans="16:27" x14ac:dyDescent="0.3">
      <c r="P25578"/>
      <c r="AA25578"/>
    </row>
    <row r="25579" spans="16:27" x14ac:dyDescent="0.3">
      <c r="P25579"/>
      <c r="AA25579"/>
    </row>
    <row r="25580" spans="16:27" x14ac:dyDescent="0.3">
      <c r="P25580"/>
      <c r="AA25580"/>
    </row>
    <row r="25581" spans="16:27" x14ac:dyDescent="0.3">
      <c r="P25581"/>
      <c r="AA25581"/>
    </row>
    <row r="25582" spans="16:27" x14ac:dyDescent="0.3">
      <c r="P25582"/>
      <c r="AA25582"/>
    </row>
    <row r="25583" spans="16:27" x14ac:dyDescent="0.3">
      <c r="P25583"/>
      <c r="AA25583"/>
    </row>
    <row r="25584" spans="16:27" x14ac:dyDescent="0.3">
      <c r="P25584"/>
      <c r="AA25584"/>
    </row>
    <row r="25585" spans="16:27" x14ac:dyDescent="0.3">
      <c r="P25585"/>
      <c r="AA25585"/>
    </row>
    <row r="25586" spans="16:27" x14ac:dyDescent="0.3">
      <c r="P25586"/>
      <c r="AA25586"/>
    </row>
    <row r="25587" spans="16:27" x14ac:dyDescent="0.3">
      <c r="P25587"/>
      <c r="AA25587"/>
    </row>
    <row r="25588" spans="16:27" x14ac:dyDescent="0.3">
      <c r="P25588"/>
      <c r="AA25588"/>
    </row>
    <row r="25589" spans="16:27" x14ac:dyDescent="0.3">
      <c r="P25589"/>
      <c r="AA25589"/>
    </row>
    <row r="25590" spans="16:27" x14ac:dyDescent="0.3">
      <c r="P25590"/>
      <c r="AA25590"/>
    </row>
    <row r="25591" spans="16:27" x14ac:dyDescent="0.3">
      <c r="P25591"/>
      <c r="AA25591"/>
    </row>
    <row r="25592" spans="16:27" x14ac:dyDescent="0.3">
      <c r="P25592"/>
      <c r="AA25592"/>
    </row>
    <row r="25593" spans="16:27" x14ac:dyDescent="0.3">
      <c r="P25593"/>
      <c r="AA25593"/>
    </row>
    <row r="25594" spans="16:27" x14ac:dyDescent="0.3">
      <c r="P25594"/>
      <c r="AA25594"/>
    </row>
    <row r="25595" spans="16:27" x14ac:dyDescent="0.3">
      <c r="P25595"/>
      <c r="AA25595"/>
    </row>
    <row r="25596" spans="16:27" x14ac:dyDescent="0.3">
      <c r="P25596"/>
      <c r="AA25596"/>
    </row>
    <row r="25597" spans="16:27" x14ac:dyDescent="0.3">
      <c r="P25597"/>
      <c r="AA25597"/>
    </row>
    <row r="25598" spans="16:27" x14ac:dyDescent="0.3">
      <c r="P25598"/>
      <c r="AA25598"/>
    </row>
    <row r="25599" spans="16:27" x14ac:dyDescent="0.3">
      <c r="P25599"/>
      <c r="AA25599"/>
    </row>
    <row r="25600" spans="16:27" x14ac:dyDescent="0.3">
      <c r="P25600"/>
      <c r="AA25600"/>
    </row>
    <row r="25601" spans="16:27" x14ac:dyDescent="0.3">
      <c r="P25601"/>
      <c r="AA25601"/>
    </row>
    <row r="25602" spans="16:27" x14ac:dyDescent="0.3">
      <c r="P25602"/>
      <c r="AA25602"/>
    </row>
    <row r="25603" spans="16:27" x14ac:dyDescent="0.3">
      <c r="P25603"/>
      <c r="AA25603"/>
    </row>
    <row r="25604" spans="16:27" x14ac:dyDescent="0.3">
      <c r="P25604"/>
      <c r="AA25604"/>
    </row>
    <row r="25605" spans="16:27" x14ac:dyDescent="0.3">
      <c r="P25605"/>
      <c r="AA25605"/>
    </row>
    <row r="25606" spans="16:27" x14ac:dyDescent="0.3">
      <c r="P25606"/>
      <c r="AA25606"/>
    </row>
    <row r="25607" spans="16:27" x14ac:dyDescent="0.3">
      <c r="P25607"/>
      <c r="AA25607"/>
    </row>
    <row r="25608" spans="16:27" x14ac:dyDescent="0.3">
      <c r="P25608"/>
      <c r="AA25608"/>
    </row>
    <row r="25609" spans="16:27" x14ac:dyDescent="0.3">
      <c r="P25609"/>
      <c r="AA25609"/>
    </row>
    <row r="25610" spans="16:27" x14ac:dyDescent="0.3">
      <c r="P25610"/>
      <c r="AA25610"/>
    </row>
    <row r="25611" spans="16:27" x14ac:dyDescent="0.3">
      <c r="P25611"/>
      <c r="AA25611"/>
    </row>
    <row r="25612" spans="16:27" x14ac:dyDescent="0.3">
      <c r="P25612"/>
      <c r="AA25612"/>
    </row>
    <row r="25613" spans="16:27" x14ac:dyDescent="0.3">
      <c r="P25613"/>
      <c r="AA25613"/>
    </row>
    <row r="25614" spans="16:27" x14ac:dyDescent="0.3">
      <c r="P25614"/>
      <c r="AA25614"/>
    </row>
    <row r="25615" spans="16:27" x14ac:dyDescent="0.3">
      <c r="P25615"/>
      <c r="AA25615"/>
    </row>
    <row r="25616" spans="16:27" x14ac:dyDescent="0.3">
      <c r="P25616"/>
      <c r="AA25616"/>
    </row>
    <row r="25617" spans="16:27" x14ac:dyDescent="0.3">
      <c r="P25617"/>
      <c r="AA25617"/>
    </row>
    <row r="25618" spans="16:27" x14ac:dyDescent="0.3">
      <c r="P25618"/>
      <c r="AA25618"/>
    </row>
    <row r="25619" spans="16:27" x14ac:dyDescent="0.3">
      <c r="P25619"/>
      <c r="AA25619"/>
    </row>
    <row r="25620" spans="16:27" x14ac:dyDescent="0.3">
      <c r="P25620"/>
      <c r="AA25620"/>
    </row>
    <row r="25621" spans="16:27" x14ac:dyDescent="0.3">
      <c r="P25621"/>
      <c r="AA25621"/>
    </row>
    <row r="25622" spans="16:27" x14ac:dyDescent="0.3">
      <c r="P25622"/>
      <c r="AA25622"/>
    </row>
    <row r="25623" spans="16:27" x14ac:dyDescent="0.3">
      <c r="P25623"/>
      <c r="AA25623"/>
    </row>
    <row r="25624" spans="16:27" x14ac:dyDescent="0.3">
      <c r="P25624"/>
      <c r="AA25624"/>
    </row>
    <row r="25625" spans="16:27" x14ac:dyDescent="0.3">
      <c r="P25625"/>
      <c r="AA25625"/>
    </row>
    <row r="25626" spans="16:27" x14ac:dyDescent="0.3">
      <c r="P25626"/>
      <c r="AA25626"/>
    </row>
    <row r="25627" spans="16:27" x14ac:dyDescent="0.3">
      <c r="P25627"/>
      <c r="AA25627"/>
    </row>
    <row r="25628" spans="16:27" x14ac:dyDescent="0.3">
      <c r="P25628"/>
      <c r="AA25628"/>
    </row>
    <row r="25629" spans="16:27" x14ac:dyDescent="0.3">
      <c r="P25629"/>
      <c r="AA25629"/>
    </row>
    <row r="25630" spans="16:27" x14ac:dyDescent="0.3">
      <c r="P25630"/>
      <c r="AA25630"/>
    </row>
    <row r="25631" spans="16:27" x14ac:dyDescent="0.3">
      <c r="P25631"/>
      <c r="AA25631"/>
    </row>
    <row r="25632" spans="16:27" x14ac:dyDescent="0.3">
      <c r="P25632"/>
      <c r="AA25632"/>
    </row>
    <row r="25633" spans="16:27" x14ac:dyDescent="0.3">
      <c r="P25633"/>
      <c r="AA25633"/>
    </row>
    <row r="25634" spans="16:27" x14ac:dyDescent="0.3">
      <c r="P25634"/>
      <c r="AA25634"/>
    </row>
    <row r="25635" spans="16:27" x14ac:dyDescent="0.3">
      <c r="P25635"/>
      <c r="AA25635"/>
    </row>
    <row r="25636" spans="16:27" x14ac:dyDescent="0.3">
      <c r="P25636"/>
      <c r="AA25636"/>
    </row>
    <row r="25637" spans="16:27" x14ac:dyDescent="0.3">
      <c r="P25637"/>
      <c r="AA25637"/>
    </row>
    <row r="25638" spans="16:27" x14ac:dyDescent="0.3">
      <c r="P25638"/>
      <c r="AA25638"/>
    </row>
    <row r="25639" spans="16:27" x14ac:dyDescent="0.3">
      <c r="P25639"/>
      <c r="AA25639"/>
    </row>
    <row r="25640" spans="16:27" x14ac:dyDescent="0.3">
      <c r="P25640"/>
      <c r="AA25640"/>
    </row>
    <row r="25641" spans="16:27" x14ac:dyDescent="0.3">
      <c r="P25641"/>
      <c r="AA25641"/>
    </row>
    <row r="25642" spans="16:27" x14ac:dyDescent="0.3">
      <c r="P25642"/>
      <c r="AA25642"/>
    </row>
    <row r="25643" spans="16:27" x14ac:dyDescent="0.3">
      <c r="P25643"/>
      <c r="AA25643"/>
    </row>
    <row r="25644" spans="16:27" x14ac:dyDescent="0.3">
      <c r="P25644"/>
      <c r="AA25644"/>
    </row>
    <row r="25645" spans="16:27" x14ac:dyDescent="0.3">
      <c r="P25645"/>
      <c r="AA25645"/>
    </row>
    <row r="25646" spans="16:27" x14ac:dyDescent="0.3">
      <c r="P25646"/>
      <c r="AA25646"/>
    </row>
    <row r="25647" spans="16:27" x14ac:dyDescent="0.3">
      <c r="P25647"/>
      <c r="AA25647"/>
    </row>
    <row r="25648" spans="16:27" x14ac:dyDescent="0.3">
      <c r="P25648"/>
      <c r="AA25648"/>
    </row>
    <row r="25649" spans="16:27" x14ac:dyDescent="0.3">
      <c r="P25649"/>
      <c r="AA25649"/>
    </row>
    <row r="25650" spans="16:27" x14ac:dyDescent="0.3">
      <c r="P25650"/>
      <c r="AA25650"/>
    </row>
    <row r="25651" spans="16:27" x14ac:dyDescent="0.3">
      <c r="P25651"/>
      <c r="AA25651"/>
    </row>
    <row r="25652" spans="16:27" x14ac:dyDescent="0.3">
      <c r="P25652"/>
      <c r="AA25652"/>
    </row>
    <row r="25653" spans="16:27" x14ac:dyDescent="0.3">
      <c r="P25653"/>
      <c r="AA25653"/>
    </row>
    <row r="25654" spans="16:27" x14ac:dyDescent="0.3">
      <c r="P25654"/>
      <c r="AA25654"/>
    </row>
    <row r="25655" spans="16:27" x14ac:dyDescent="0.3">
      <c r="P25655"/>
      <c r="AA25655"/>
    </row>
    <row r="25656" spans="16:27" x14ac:dyDescent="0.3">
      <c r="P25656"/>
      <c r="AA25656"/>
    </row>
    <row r="25657" spans="16:27" x14ac:dyDescent="0.3">
      <c r="P25657"/>
      <c r="AA25657"/>
    </row>
    <row r="25658" spans="16:27" x14ac:dyDescent="0.3">
      <c r="P25658"/>
      <c r="AA25658"/>
    </row>
    <row r="25659" spans="16:27" x14ac:dyDescent="0.3">
      <c r="P25659"/>
      <c r="AA25659"/>
    </row>
    <row r="25660" spans="16:27" x14ac:dyDescent="0.3">
      <c r="P25660"/>
      <c r="AA25660"/>
    </row>
    <row r="25661" spans="16:27" x14ac:dyDescent="0.3">
      <c r="P25661"/>
      <c r="AA25661"/>
    </row>
    <row r="25662" spans="16:27" x14ac:dyDescent="0.3">
      <c r="P25662"/>
      <c r="AA25662"/>
    </row>
    <row r="25663" spans="16:27" x14ac:dyDescent="0.3">
      <c r="P25663"/>
      <c r="AA25663"/>
    </row>
    <row r="25664" spans="16:27" x14ac:dyDescent="0.3">
      <c r="P25664"/>
      <c r="AA25664"/>
    </row>
    <row r="25665" spans="16:27" x14ac:dyDescent="0.3">
      <c r="P25665"/>
      <c r="AA25665"/>
    </row>
    <row r="25666" spans="16:27" x14ac:dyDescent="0.3">
      <c r="P25666"/>
      <c r="AA25666"/>
    </row>
    <row r="25667" spans="16:27" x14ac:dyDescent="0.3">
      <c r="P25667"/>
      <c r="AA25667"/>
    </row>
    <row r="25668" spans="16:27" x14ac:dyDescent="0.3">
      <c r="P25668"/>
      <c r="AA25668"/>
    </row>
    <row r="25669" spans="16:27" x14ac:dyDescent="0.3">
      <c r="P25669"/>
      <c r="AA25669"/>
    </row>
    <row r="25670" spans="16:27" x14ac:dyDescent="0.3">
      <c r="P25670"/>
      <c r="AA25670"/>
    </row>
    <row r="25671" spans="16:27" x14ac:dyDescent="0.3">
      <c r="P25671"/>
      <c r="AA25671"/>
    </row>
    <row r="25672" spans="16:27" x14ac:dyDescent="0.3">
      <c r="P25672"/>
      <c r="AA25672"/>
    </row>
    <row r="25673" spans="16:27" x14ac:dyDescent="0.3">
      <c r="P25673"/>
      <c r="AA25673"/>
    </row>
    <row r="25674" spans="16:27" x14ac:dyDescent="0.3">
      <c r="P25674"/>
      <c r="AA25674"/>
    </row>
    <row r="25675" spans="16:27" x14ac:dyDescent="0.3">
      <c r="P25675"/>
      <c r="AA25675"/>
    </row>
    <row r="25676" spans="16:27" x14ac:dyDescent="0.3">
      <c r="P25676"/>
      <c r="AA25676"/>
    </row>
    <row r="25677" spans="16:27" x14ac:dyDescent="0.3">
      <c r="P25677"/>
      <c r="AA25677"/>
    </row>
    <row r="25678" spans="16:27" x14ac:dyDescent="0.3">
      <c r="P25678"/>
      <c r="AA25678"/>
    </row>
    <row r="25679" spans="16:27" x14ac:dyDescent="0.3">
      <c r="P25679"/>
      <c r="AA25679"/>
    </row>
    <row r="25680" spans="16:27" x14ac:dyDescent="0.3">
      <c r="P25680"/>
      <c r="AA25680"/>
    </row>
    <row r="25681" spans="16:27" x14ac:dyDescent="0.3">
      <c r="P25681"/>
      <c r="AA25681"/>
    </row>
    <row r="25682" spans="16:27" x14ac:dyDescent="0.3">
      <c r="P25682"/>
      <c r="AA25682"/>
    </row>
    <row r="25683" spans="16:27" x14ac:dyDescent="0.3">
      <c r="P25683"/>
      <c r="AA25683"/>
    </row>
    <row r="25684" spans="16:27" x14ac:dyDescent="0.3">
      <c r="P25684"/>
      <c r="AA25684"/>
    </row>
    <row r="25685" spans="16:27" x14ac:dyDescent="0.3">
      <c r="P25685"/>
      <c r="AA25685"/>
    </row>
    <row r="25686" spans="16:27" x14ac:dyDescent="0.3">
      <c r="P25686"/>
      <c r="AA25686"/>
    </row>
    <row r="25687" spans="16:27" x14ac:dyDescent="0.3">
      <c r="P25687"/>
      <c r="AA25687"/>
    </row>
    <row r="25688" spans="16:27" x14ac:dyDescent="0.3">
      <c r="P25688"/>
      <c r="AA25688"/>
    </row>
    <row r="25689" spans="16:27" x14ac:dyDescent="0.3">
      <c r="P25689"/>
      <c r="AA25689"/>
    </row>
    <row r="25690" spans="16:27" x14ac:dyDescent="0.3">
      <c r="P25690"/>
      <c r="AA25690"/>
    </row>
    <row r="25691" spans="16:27" x14ac:dyDescent="0.3">
      <c r="P25691"/>
      <c r="AA25691"/>
    </row>
    <row r="25692" spans="16:27" x14ac:dyDescent="0.3">
      <c r="P25692"/>
      <c r="AA25692"/>
    </row>
    <row r="25693" spans="16:27" x14ac:dyDescent="0.3">
      <c r="P25693"/>
      <c r="AA25693"/>
    </row>
    <row r="25694" spans="16:27" x14ac:dyDescent="0.3">
      <c r="P25694"/>
      <c r="AA25694"/>
    </row>
    <row r="25695" spans="16:27" x14ac:dyDescent="0.3">
      <c r="P25695"/>
      <c r="AA25695"/>
    </row>
    <row r="25696" spans="16:27" x14ac:dyDescent="0.3">
      <c r="P25696"/>
      <c r="AA25696"/>
    </row>
    <row r="25697" spans="16:27" x14ac:dyDescent="0.3">
      <c r="P25697"/>
      <c r="AA25697"/>
    </row>
    <row r="25698" spans="16:27" x14ac:dyDescent="0.3">
      <c r="P25698"/>
      <c r="AA25698"/>
    </row>
    <row r="25699" spans="16:27" x14ac:dyDescent="0.3">
      <c r="P25699"/>
      <c r="AA25699"/>
    </row>
    <row r="25700" spans="16:27" x14ac:dyDescent="0.3">
      <c r="P25700"/>
      <c r="AA25700"/>
    </row>
    <row r="25701" spans="16:27" x14ac:dyDescent="0.3">
      <c r="P25701"/>
      <c r="AA25701"/>
    </row>
    <row r="25702" spans="16:27" x14ac:dyDescent="0.3">
      <c r="P25702"/>
      <c r="AA25702"/>
    </row>
    <row r="25703" spans="16:27" x14ac:dyDescent="0.3">
      <c r="P25703"/>
      <c r="AA25703"/>
    </row>
    <row r="25704" spans="16:27" x14ac:dyDescent="0.3">
      <c r="P25704"/>
      <c r="AA25704"/>
    </row>
    <row r="25705" spans="16:27" x14ac:dyDescent="0.3">
      <c r="P25705"/>
      <c r="AA25705"/>
    </row>
    <row r="25706" spans="16:27" x14ac:dyDescent="0.3">
      <c r="P25706"/>
      <c r="AA25706"/>
    </row>
    <row r="25707" spans="16:27" x14ac:dyDescent="0.3">
      <c r="P25707"/>
      <c r="AA25707"/>
    </row>
    <row r="25708" spans="16:27" x14ac:dyDescent="0.3">
      <c r="P25708"/>
      <c r="AA25708"/>
    </row>
    <row r="25709" spans="16:27" x14ac:dyDescent="0.3">
      <c r="P25709"/>
      <c r="AA25709"/>
    </row>
    <row r="25710" spans="16:27" x14ac:dyDescent="0.3">
      <c r="P25710"/>
      <c r="AA25710"/>
    </row>
    <row r="25711" spans="16:27" x14ac:dyDescent="0.3">
      <c r="P25711"/>
      <c r="AA25711"/>
    </row>
    <row r="25712" spans="16:27" x14ac:dyDescent="0.3">
      <c r="P25712"/>
      <c r="AA25712"/>
    </row>
    <row r="25713" spans="16:27" x14ac:dyDescent="0.3">
      <c r="P25713"/>
      <c r="AA25713"/>
    </row>
    <row r="25714" spans="16:27" x14ac:dyDescent="0.3">
      <c r="P25714"/>
      <c r="AA25714"/>
    </row>
    <row r="25715" spans="16:27" x14ac:dyDescent="0.3">
      <c r="P25715"/>
      <c r="AA25715"/>
    </row>
    <row r="25716" spans="16:27" x14ac:dyDescent="0.3">
      <c r="P25716"/>
      <c r="AA25716"/>
    </row>
    <row r="25717" spans="16:27" x14ac:dyDescent="0.3">
      <c r="P25717"/>
      <c r="AA25717"/>
    </row>
    <row r="25718" spans="16:27" x14ac:dyDescent="0.3">
      <c r="P25718"/>
      <c r="AA25718"/>
    </row>
    <row r="25719" spans="16:27" x14ac:dyDescent="0.3">
      <c r="P25719"/>
      <c r="AA25719"/>
    </row>
    <row r="25720" spans="16:27" x14ac:dyDescent="0.3">
      <c r="P25720"/>
      <c r="AA25720"/>
    </row>
    <row r="25721" spans="16:27" x14ac:dyDescent="0.3">
      <c r="P25721"/>
      <c r="AA25721"/>
    </row>
    <row r="25722" spans="16:27" x14ac:dyDescent="0.3">
      <c r="P25722"/>
      <c r="AA25722"/>
    </row>
    <row r="25723" spans="16:27" x14ac:dyDescent="0.3">
      <c r="P25723"/>
      <c r="AA25723"/>
    </row>
    <row r="25724" spans="16:27" x14ac:dyDescent="0.3">
      <c r="P25724"/>
      <c r="AA25724"/>
    </row>
    <row r="25725" spans="16:27" x14ac:dyDescent="0.3">
      <c r="P25725"/>
      <c r="AA25725"/>
    </row>
    <row r="25726" spans="16:27" x14ac:dyDescent="0.3">
      <c r="P25726"/>
      <c r="AA25726"/>
    </row>
    <row r="25727" spans="16:27" x14ac:dyDescent="0.3">
      <c r="P25727"/>
      <c r="AA25727"/>
    </row>
    <row r="25728" spans="16:27" x14ac:dyDescent="0.3">
      <c r="P25728"/>
      <c r="AA25728"/>
    </row>
    <row r="25729" spans="16:27" x14ac:dyDescent="0.3">
      <c r="P25729"/>
      <c r="AA25729"/>
    </row>
    <row r="25730" spans="16:27" x14ac:dyDescent="0.3">
      <c r="P25730"/>
      <c r="AA25730"/>
    </row>
    <row r="25731" spans="16:27" x14ac:dyDescent="0.3">
      <c r="P25731"/>
      <c r="AA25731"/>
    </row>
    <row r="25732" spans="16:27" x14ac:dyDescent="0.3">
      <c r="P25732"/>
      <c r="AA25732"/>
    </row>
    <row r="25733" spans="16:27" x14ac:dyDescent="0.3">
      <c r="P25733"/>
      <c r="AA25733"/>
    </row>
    <row r="25734" spans="16:27" x14ac:dyDescent="0.3">
      <c r="P25734"/>
      <c r="AA25734"/>
    </row>
    <row r="25735" spans="16:27" x14ac:dyDescent="0.3">
      <c r="P25735"/>
      <c r="AA25735"/>
    </row>
    <row r="25736" spans="16:27" x14ac:dyDescent="0.3">
      <c r="P25736"/>
      <c r="AA25736"/>
    </row>
    <row r="25737" spans="16:27" x14ac:dyDescent="0.3">
      <c r="P25737"/>
      <c r="AA25737"/>
    </row>
    <row r="25738" spans="16:27" x14ac:dyDescent="0.3">
      <c r="P25738"/>
      <c r="AA25738"/>
    </row>
    <row r="25739" spans="16:27" x14ac:dyDescent="0.3">
      <c r="P25739"/>
      <c r="AA25739"/>
    </row>
    <row r="25740" spans="16:27" x14ac:dyDescent="0.3">
      <c r="P25740"/>
      <c r="AA25740"/>
    </row>
    <row r="25741" spans="16:27" x14ac:dyDescent="0.3">
      <c r="P25741"/>
      <c r="AA25741"/>
    </row>
    <row r="25742" spans="16:27" x14ac:dyDescent="0.3">
      <c r="P25742"/>
      <c r="AA25742"/>
    </row>
    <row r="25743" spans="16:27" x14ac:dyDescent="0.3">
      <c r="P25743"/>
      <c r="AA25743"/>
    </row>
    <row r="25744" spans="16:27" x14ac:dyDescent="0.3">
      <c r="P25744"/>
      <c r="AA25744"/>
    </row>
    <row r="25745" spans="16:27" x14ac:dyDescent="0.3">
      <c r="P25745"/>
      <c r="AA25745"/>
    </row>
    <row r="25746" spans="16:27" x14ac:dyDescent="0.3">
      <c r="P25746"/>
      <c r="AA25746"/>
    </row>
    <row r="25747" spans="16:27" x14ac:dyDescent="0.3">
      <c r="P25747"/>
      <c r="AA25747"/>
    </row>
    <row r="25748" spans="16:27" x14ac:dyDescent="0.3">
      <c r="P25748"/>
      <c r="AA25748"/>
    </row>
    <row r="25749" spans="16:27" x14ac:dyDescent="0.3">
      <c r="P25749"/>
      <c r="AA25749"/>
    </row>
    <row r="25750" spans="16:27" x14ac:dyDescent="0.3">
      <c r="P25750"/>
      <c r="AA25750"/>
    </row>
    <row r="25751" spans="16:27" x14ac:dyDescent="0.3">
      <c r="P25751"/>
      <c r="AA25751"/>
    </row>
    <row r="25752" spans="16:27" x14ac:dyDescent="0.3">
      <c r="P25752"/>
      <c r="AA25752"/>
    </row>
    <row r="25753" spans="16:27" x14ac:dyDescent="0.3">
      <c r="P25753"/>
      <c r="AA25753"/>
    </row>
    <row r="25754" spans="16:27" x14ac:dyDescent="0.3">
      <c r="P25754"/>
      <c r="AA25754"/>
    </row>
    <row r="25755" spans="16:27" x14ac:dyDescent="0.3">
      <c r="P25755"/>
      <c r="AA25755"/>
    </row>
    <row r="25756" spans="16:27" x14ac:dyDescent="0.3">
      <c r="P25756"/>
      <c r="AA25756"/>
    </row>
    <row r="25757" spans="16:27" x14ac:dyDescent="0.3">
      <c r="P25757"/>
      <c r="AA25757"/>
    </row>
    <row r="25758" spans="16:27" x14ac:dyDescent="0.3">
      <c r="P25758"/>
      <c r="AA25758"/>
    </row>
    <row r="25759" spans="16:27" x14ac:dyDescent="0.3">
      <c r="P25759"/>
      <c r="AA25759"/>
    </row>
    <row r="25760" spans="16:27" x14ac:dyDescent="0.3">
      <c r="P25760"/>
      <c r="AA25760"/>
    </row>
    <row r="25761" spans="16:27" x14ac:dyDescent="0.3">
      <c r="P25761"/>
      <c r="AA25761"/>
    </row>
    <row r="25762" spans="16:27" x14ac:dyDescent="0.3">
      <c r="P25762"/>
      <c r="AA25762"/>
    </row>
    <row r="25763" spans="16:27" x14ac:dyDescent="0.3">
      <c r="P25763"/>
      <c r="AA25763"/>
    </row>
    <row r="25764" spans="16:27" x14ac:dyDescent="0.3">
      <c r="P25764"/>
      <c r="AA25764"/>
    </row>
    <row r="25765" spans="16:27" x14ac:dyDescent="0.3">
      <c r="P25765"/>
      <c r="AA25765"/>
    </row>
    <row r="25766" spans="16:27" x14ac:dyDescent="0.3">
      <c r="P25766"/>
      <c r="AA25766"/>
    </row>
    <row r="25767" spans="16:27" x14ac:dyDescent="0.3">
      <c r="P25767"/>
      <c r="AA25767"/>
    </row>
    <row r="25768" spans="16:27" x14ac:dyDescent="0.3">
      <c r="P25768"/>
      <c r="AA25768"/>
    </row>
    <row r="25769" spans="16:27" x14ac:dyDescent="0.3">
      <c r="P25769"/>
      <c r="AA25769"/>
    </row>
    <row r="25770" spans="16:27" x14ac:dyDescent="0.3">
      <c r="P25770"/>
      <c r="AA25770"/>
    </row>
    <row r="25771" spans="16:27" x14ac:dyDescent="0.3">
      <c r="P25771"/>
      <c r="AA25771"/>
    </row>
    <row r="25772" spans="16:27" x14ac:dyDescent="0.3">
      <c r="P25772"/>
      <c r="AA25772"/>
    </row>
    <row r="25773" spans="16:27" x14ac:dyDescent="0.3">
      <c r="P25773"/>
      <c r="AA25773"/>
    </row>
    <row r="25774" spans="16:27" x14ac:dyDescent="0.3">
      <c r="P25774"/>
      <c r="AA25774"/>
    </row>
    <row r="25775" spans="16:27" x14ac:dyDescent="0.3">
      <c r="P25775"/>
      <c r="AA25775"/>
    </row>
    <row r="25776" spans="16:27" x14ac:dyDescent="0.3">
      <c r="P25776"/>
      <c r="AA25776"/>
    </row>
    <row r="25777" spans="16:27" x14ac:dyDescent="0.3">
      <c r="P25777"/>
      <c r="AA25777"/>
    </row>
    <row r="25778" spans="16:27" x14ac:dyDescent="0.3">
      <c r="P25778"/>
      <c r="AA25778"/>
    </row>
    <row r="25779" spans="16:27" x14ac:dyDescent="0.3">
      <c r="P25779"/>
      <c r="AA25779"/>
    </row>
    <row r="25780" spans="16:27" x14ac:dyDescent="0.3">
      <c r="P25780"/>
      <c r="AA25780"/>
    </row>
    <row r="25781" spans="16:27" x14ac:dyDescent="0.3">
      <c r="P25781"/>
      <c r="AA25781"/>
    </row>
    <row r="25782" spans="16:27" x14ac:dyDescent="0.3">
      <c r="P25782"/>
      <c r="AA25782"/>
    </row>
    <row r="25783" spans="16:27" x14ac:dyDescent="0.3">
      <c r="P25783"/>
      <c r="AA25783"/>
    </row>
    <row r="25784" spans="16:27" x14ac:dyDescent="0.3">
      <c r="P25784"/>
      <c r="AA25784"/>
    </row>
    <row r="25785" spans="16:27" x14ac:dyDescent="0.3">
      <c r="P25785"/>
      <c r="AA25785"/>
    </row>
    <row r="25786" spans="16:27" x14ac:dyDescent="0.3">
      <c r="P25786"/>
      <c r="AA25786"/>
    </row>
    <row r="25787" spans="16:27" x14ac:dyDescent="0.3">
      <c r="P25787"/>
      <c r="AA25787"/>
    </row>
    <row r="25788" spans="16:27" x14ac:dyDescent="0.3">
      <c r="P25788"/>
      <c r="AA25788"/>
    </row>
    <row r="25789" spans="16:27" x14ac:dyDescent="0.3">
      <c r="P25789"/>
      <c r="AA25789"/>
    </row>
    <row r="25790" spans="16:27" x14ac:dyDescent="0.3">
      <c r="P25790"/>
      <c r="AA25790"/>
    </row>
    <row r="25791" spans="16:27" x14ac:dyDescent="0.3">
      <c r="P25791"/>
      <c r="AA25791"/>
    </row>
    <row r="25792" spans="16:27" x14ac:dyDescent="0.3">
      <c r="P25792"/>
      <c r="AA25792"/>
    </row>
    <row r="25793" spans="16:27" x14ac:dyDescent="0.3">
      <c r="P25793"/>
      <c r="AA25793"/>
    </row>
    <row r="25794" spans="16:27" x14ac:dyDescent="0.3">
      <c r="P25794"/>
      <c r="AA25794"/>
    </row>
    <row r="25795" spans="16:27" x14ac:dyDescent="0.3">
      <c r="P25795"/>
      <c r="AA25795"/>
    </row>
    <row r="25796" spans="16:27" x14ac:dyDescent="0.3">
      <c r="P25796"/>
      <c r="AA25796"/>
    </row>
    <row r="25797" spans="16:27" x14ac:dyDescent="0.3">
      <c r="P25797"/>
      <c r="AA25797"/>
    </row>
    <row r="25798" spans="16:27" x14ac:dyDescent="0.3">
      <c r="P25798"/>
      <c r="AA25798"/>
    </row>
    <row r="25799" spans="16:27" x14ac:dyDescent="0.3">
      <c r="P25799"/>
      <c r="AA25799"/>
    </row>
    <row r="25800" spans="16:27" x14ac:dyDescent="0.3">
      <c r="P25800"/>
      <c r="AA25800"/>
    </row>
    <row r="25801" spans="16:27" x14ac:dyDescent="0.3">
      <c r="P25801"/>
      <c r="AA25801"/>
    </row>
    <row r="25802" spans="16:27" x14ac:dyDescent="0.3">
      <c r="P25802"/>
      <c r="AA25802"/>
    </row>
    <row r="25803" spans="16:27" x14ac:dyDescent="0.3">
      <c r="P25803"/>
      <c r="AA25803"/>
    </row>
    <row r="25804" spans="16:27" x14ac:dyDescent="0.3">
      <c r="P25804"/>
      <c r="AA25804"/>
    </row>
    <row r="25805" spans="16:27" x14ac:dyDescent="0.3">
      <c r="P25805"/>
      <c r="AA25805"/>
    </row>
    <row r="25806" spans="16:27" x14ac:dyDescent="0.3">
      <c r="P25806"/>
      <c r="AA25806"/>
    </row>
    <row r="25807" spans="16:27" x14ac:dyDescent="0.3">
      <c r="P25807"/>
      <c r="AA25807"/>
    </row>
    <row r="25808" spans="16:27" x14ac:dyDescent="0.3">
      <c r="P25808"/>
      <c r="AA25808"/>
    </row>
    <row r="25809" spans="16:27" x14ac:dyDescent="0.3">
      <c r="P25809"/>
      <c r="AA25809"/>
    </row>
    <row r="25810" spans="16:27" x14ac:dyDescent="0.3">
      <c r="P25810"/>
      <c r="AA25810"/>
    </row>
    <row r="25811" spans="16:27" x14ac:dyDescent="0.3">
      <c r="P25811"/>
      <c r="AA25811"/>
    </row>
    <row r="25812" spans="16:27" x14ac:dyDescent="0.3">
      <c r="P25812"/>
      <c r="AA25812"/>
    </row>
    <row r="25813" spans="16:27" x14ac:dyDescent="0.3">
      <c r="P25813"/>
      <c r="AA25813"/>
    </row>
    <row r="25814" spans="16:27" x14ac:dyDescent="0.3">
      <c r="P25814"/>
      <c r="AA25814"/>
    </row>
    <row r="25815" spans="16:27" x14ac:dyDescent="0.3">
      <c r="P25815"/>
      <c r="AA25815"/>
    </row>
    <row r="25816" spans="16:27" x14ac:dyDescent="0.3">
      <c r="P25816"/>
      <c r="AA25816"/>
    </row>
    <row r="25817" spans="16:27" x14ac:dyDescent="0.3">
      <c r="P25817"/>
      <c r="AA25817"/>
    </row>
    <row r="25818" spans="16:27" x14ac:dyDescent="0.3">
      <c r="P25818"/>
      <c r="AA25818"/>
    </row>
    <row r="25819" spans="16:27" x14ac:dyDescent="0.3">
      <c r="P25819"/>
      <c r="AA25819"/>
    </row>
    <row r="25820" spans="16:27" x14ac:dyDescent="0.3">
      <c r="P25820"/>
      <c r="AA25820"/>
    </row>
    <row r="25821" spans="16:27" x14ac:dyDescent="0.3">
      <c r="P25821"/>
      <c r="AA25821"/>
    </row>
    <row r="25822" spans="16:27" x14ac:dyDescent="0.3">
      <c r="P25822"/>
      <c r="AA25822"/>
    </row>
    <row r="25823" spans="16:27" x14ac:dyDescent="0.3">
      <c r="P25823"/>
      <c r="AA25823"/>
    </row>
    <row r="25824" spans="16:27" x14ac:dyDescent="0.3">
      <c r="P25824"/>
      <c r="AA25824"/>
    </row>
    <row r="25825" spans="16:27" x14ac:dyDescent="0.3">
      <c r="P25825"/>
      <c r="AA25825"/>
    </row>
    <row r="25826" spans="16:27" x14ac:dyDescent="0.3">
      <c r="P25826"/>
      <c r="AA25826"/>
    </row>
    <row r="25827" spans="16:27" x14ac:dyDescent="0.3">
      <c r="P25827"/>
      <c r="AA25827"/>
    </row>
    <row r="25828" spans="16:27" x14ac:dyDescent="0.3">
      <c r="P25828"/>
      <c r="AA25828"/>
    </row>
    <row r="25829" spans="16:27" x14ac:dyDescent="0.3">
      <c r="P25829"/>
      <c r="AA25829"/>
    </row>
    <row r="25830" spans="16:27" x14ac:dyDescent="0.3">
      <c r="P25830"/>
      <c r="AA25830"/>
    </row>
    <row r="25831" spans="16:27" x14ac:dyDescent="0.3">
      <c r="P25831"/>
      <c r="AA25831"/>
    </row>
    <row r="25832" spans="16:27" x14ac:dyDescent="0.3">
      <c r="P25832"/>
      <c r="AA25832"/>
    </row>
    <row r="25833" spans="16:27" x14ac:dyDescent="0.3">
      <c r="P25833"/>
      <c r="AA25833"/>
    </row>
    <row r="25834" spans="16:27" x14ac:dyDescent="0.3">
      <c r="P25834"/>
      <c r="AA25834"/>
    </row>
    <row r="25835" spans="16:27" x14ac:dyDescent="0.3">
      <c r="P25835"/>
      <c r="AA25835"/>
    </row>
    <row r="25836" spans="16:27" x14ac:dyDescent="0.3">
      <c r="P25836"/>
      <c r="AA25836"/>
    </row>
    <row r="25837" spans="16:27" x14ac:dyDescent="0.3">
      <c r="P25837"/>
      <c r="AA25837"/>
    </row>
    <row r="25838" spans="16:27" x14ac:dyDescent="0.3">
      <c r="P25838"/>
      <c r="AA25838"/>
    </row>
    <row r="25839" spans="16:27" x14ac:dyDescent="0.3">
      <c r="P25839"/>
      <c r="AA25839"/>
    </row>
    <row r="25840" spans="16:27" x14ac:dyDescent="0.3">
      <c r="P25840"/>
      <c r="AA25840"/>
    </row>
    <row r="25841" spans="16:27" x14ac:dyDescent="0.3">
      <c r="P25841"/>
      <c r="AA25841"/>
    </row>
    <row r="25842" spans="16:27" x14ac:dyDescent="0.3">
      <c r="P25842"/>
      <c r="AA25842"/>
    </row>
    <row r="25843" spans="16:27" x14ac:dyDescent="0.3">
      <c r="P25843"/>
      <c r="AA25843"/>
    </row>
    <row r="25844" spans="16:27" x14ac:dyDescent="0.3">
      <c r="P25844"/>
      <c r="AA25844"/>
    </row>
    <row r="25845" spans="16:27" x14ac:dyDescent="0.3">
      <c r="P25845"/>
      <c r="AA25845"/>
    </row>
    <row r="25846" spans="16:27" x14ac:dyDescent="0.3">
      <c r="P25846"/>
      <c r="AA25846"/>
    </row>
    <row r="25847" spans="16:27" x14ac:dyDescent="0.3">
      <c r="P25847"/>
      <c r="AA25847"/>
    </row>
    <row r="25848" spans="16:27" x14ac:dyDescent="0.3">
      <c r="P25848"/>
      <c r="AA25848"/>
    </row>
    <row r="25849" spans="16:27" x14ac:dyDescent="0.3">
      <c r="P25849"/>
      <c r="AA25849"/>
    </row>
    <row r="25850" spans="16:27" x14ac:dyDescent="0.3">
      <c r="P25850"/>
      <c r="AA25850"/>
    </row>
    <row r="25851" spans="16:27" x14ac:dyDescent="0.3">
      <c r="P25851"/>
      <c r="AA25851"/>
    </row>
    <row r="25852" spans="16:27" x14ac:dyDescent="0.3">
      <c r="P25852"/>
      <c r="AA25852"/>
    </row>
    <row r="25853" spans="16:27" x14ac:dyDescent="0.3">
      <c r="P25853"/>
      <c r="AA25853"/>
    </row>
    <row r="25854" spans="16:27" x14ac:dyDescent="0.3">
      <c r="P25854"/>
      <c r="AA25854"/>
    </row>
    <row r="25855" spans="16:27" x14ac:dyDescent="0.3">
      <c r="P25855"/>
      <c r="AA25855"/>
    </row>
    <row r="25856" spans="16:27" x14ac:dyDescent="0.3">
      <c r="P25856"/>
      <c r="AA25856"/>
    </row>
    <row r="25857" spans="16:27" x14ac:dyDescent="0.3">
      <c r="P25857"/>
      <c r="AA25857"/>
    </row>
    <row r="25858" spans="16:27" x14ac:dyDescent="0.3">
      <c r="P25858"/>
      <c r="AA25858"/>
    </row>
    <row r="25859" spans="16:27" x14ac:dyDescent="0.3">
      <c r="P25859"/>
      <c r="AA25859"/>
    </row>
    <row r="25860" spans="16:27" x14ac:dyDescent="0.3">
      <c r="P25860"/>
      <c r="AA25860"/>
    </row>
    <row r="25861" spans="16:27" x14ac:dyDescent="0.3">
      <c r="P25861"/>
      <c r="AA25861"/>
    </row>
    <row r="25862" spans="16:27" x14ac:dyDescent="0.3">
      <c r="P25862"/>
      <c r="AA25862"/>
    </row>
    <row r="25863" spans="16:27" x14ac:dyDescent="0.3">
      <c r="P25863"/>
      <c r="AA25863"/>
    </row>
    <row r="25864" spans="16:27" x14ac:dyDescent="0.3">
      <c r="P25864"/>
      <c r="AA25864"/>
    </row>
    <row r="25865" spans="16:27" x14ac:dyDescent="0.3">
      <c r="P25865"/>
      <c r="AA25865"/>
    </row>
    <row r="25866" spans="16:27" x14ac:dyDescent="0.3">
      <c r="P25866"/>
      <c r="AA25866"/>
    </row>
    <row r="25867" spans="16:27" x14ac:dyDescent="0.3">
      <c r="P25867"/>
      <c r="AA25867"/>
    </row>
    <row r="25868" spans="16:27" x14ac:dyDescent="0.3">
      <c r="P25868"/>
      <c r="AA25868"/>
    </row>
    <row r="25869" spans="16:27" x14ac:dyDescent="0.3">
      <c r="P25869"/>
      <c r="AA25869"/>
    </row>
    <row r="25870" spans="16:27" x14ac:dyDescent="0.3">
      <c r="P25870"/>
      <c r="AA25870"/>
    </row>
    <row r="25871" spans="16:27" x14ac:dyDescent="0.3">
      <c r="P25871"/>
      <c r="AA25871"/>
    </row>
    <row r="25872" spans="16:27" x14ac:dyDescent="0.3">
      <c r="P25872"/>
      <c r="AA25872"/>
    </row>
    <row r="25873" spans="16:27" x14ac:dyDescent="0.3">
      <c r="P25873"/>
      <c r="AA25873"/>
    </row>
    <row r="25874" spans="16:27" x14ac:dyDescent="0.3">
      <c r="P25874"/>
      <c r="AA25874"/>
    </row>
    <row r="25875" spans="16:27" x14ac:dyDescent="0.3">
      <c r="P25875"/>
      <c r="AA25875"/>
    </row>
    <row r="25876" spans="16:27" x14ac:dyDescent="0.3">
      <c r="P25876"/>
      <c r="AA25876"/>
    </row>
    <row r="25877" spans="16:27" x14ac:dyDescent="0.3">
      <c r="P25877"/>
      <c r="AA25877"/>
    </row>
    <row r="25878" spans="16:27" x14ac:dyDescent="0.3">
      <c r="P25878"/>
      <c r="AA25878"/>
    </row>
    <row r="25879" spans="16:27" x14ac:dyDescent="0.3">
      <c r="P25879"/>
      <c r="AA25879"/>
    </row>
    <row r="25880" spans="16:27" x14ac:dyDescent="0.3">
      <c r="P25880"/>
      <c r="AA25880"/>
    </row>
    <row r="25881" spans="16:27" x14ac:dyDescent="0.3">
      <c r="P25881"/>
      <c r="AA25881"/>
    </row>
    <row r="25882" spans="16:27" x14ac:dyDescent="0.3">
      <c r="P25882"/>
      <c r="AA25882"/>
    </row>
    <row r="25883" spans="16:27" x14ac:dyDescent="0.3">
      <c r="P25883"/>
      <c r="AA25883"/>
    </row>
    <row r="25884" spans="16:27" x14ac:dyDescent="0.3">
      <c r="P25884"/>
      <c r="AA25884"/>
    </row>
    <row r="25885" spans="16:27" x14ac:dyDescent="0.3">
      <c r="P25885"/>
      <c r="AA25885"/>
    </row>
    <row r="25886" spans="16:27" x14ac:dyDescent="0.3">
      <c r="P25886"/>
      <c r="AA25886"/>
    </row>
    <row r="25887" spans="16:27" x14ac:dyDescent="0.3">
      <c r="P25887"/>
      <c r="AA25887"/>
    </row>
    <row r="25888" spans="16:27" x14ac:dyDescent="0.3">
      <c r="P25888"/>
      <c r="AA25888"/>
    </row>
    <row r="25889" spans="16:27" x14ac:dyDescent="0.3">
      <c r="P25889"/>
      <c r="AA25889"/>
    </row>
    <row r="25890" spans="16:27" x14ac:dyDescent="0.3">
      <c r="P25890"/>
      <c r="AA25890"/>
    </row>
    <row r="25891" spans="16:27" x14ac:dyDescent="0.3">
      <c r="P25891"/>
      <c r="AA25891"/>
    </row>
    <row r="25892" spans="16:27" x14ac:dyDescent="0.3">
      <c r="P25892"/>
      <c r="AA25892"/>
    </row>
    <row r="25893" spans="16:27" x14ac:dyDescent="0.3">
      <c r="P25893"/>
      <c r="AA25893"/>
    </row>
    <row r="25894" spans="16:27" x14ac:dyDescent="0.3">
      <c r="P25894"/>
      <c r="AA25894"/>
    </row>
    <row r="25895" spans="16:27" x14ac:dyDescent="0.3">
      <c r="P25895"/>
      <c r="AA25895"/>
    </row>
    <row r="25896" spans="16:27" x14ac:dyDescent="0.3">
      <c r="P25896"/>
      <c r="AA25896"/>
    </row>
    <row r="25897" spans="16:27" x14ac:dyDescent="0.3">
      <c r="P25897"/>
      <c r="AA25897"/>
    </row>
    <row r="25898" spans="16:27" x14ac:dyDescent="0.3">
      <c r="P25898"/>
      <c r="AA25898"/>
    </row>
    <row r="25899" spans="16:27" x14ac:dyDescent="0.3">
      <c r="P25899"/>
      <c r="AA25899"/>
    </row>
    <row r="25900" spans="16:27" x14ac:dyDescent="0.3">
      <c r="P25900"/>
      <c r="AA25900"/>
    </row>
    <row r="25901" spans="16:27" x14ac:dyDescent="0.3">
      <c r="P25901"/>
      <c r="AA25901"/>
    </row>
    <row r="25902" spans="16:27" x14ac:dyDescent="0.3">
      <c r="P25902"/>
      <c r="AA25902"/>
    </row>
    <row r="25903" spans="16:27" x14ac:dyDescent="0.3">
      <c r="P25903"/>
      <c r="AA25903"/>
    </row>
    <row r="25904" spans="16:27" x14ac:dyDescent="0.3">
      <c r="P25904"/>
      <c r="AA25904"/>
    </row>
    <row r="25905" spans="16:27" x14ac:dyDescent="0.3">
      <c r="P25905"/>
      <c r="AA25905"/>
    </row>
    <row r="25906" spans="16:27" x14ac:dyDescent="0.3">
      <c r="P25906"/>
      <c r="AA25906"/>
    </row>
    <row r="25907" spans="16:27" x14ac:dyDescent="0.3">
      <c r="P25907"/>
      <c r="AA25907"/>
    </row>
    <row r="25908" spans="16:27" x14ac:dyDescent="0.3">
      <c r="P25908"/>
      <c r="AA25908"/>
    </row>
    <row r="25909" spans="16:27" x14ac:dyDescent="0.3">
      <c r="P25909"/>
      <c r="AA25909"/>
    </row>
    <row r="25910" spans="16:27" x14ac:dyDescent="0.3">
      <c r="P25910"/>
      <c r="AA25910"/>
    </row>
    <row r="25911" spans="16:27" x14ac:dyDescent="0.3">
      <c r="P25911"/>
      <c r="AA25911"/>
    </row>
    <row r="25912" spans="16:27" x14ac:dyDescent="0.3">
      <c r="P25912"/>
      <c r="AA25912"/>
    </row>
    <row r="25913" spans="16:27" x14ac:dyDescent="0.3">
      <c r="P25913"/>
      <c r="AA25913"/>
    </row>
    <row r="25914" spans="16:27" x14ac:dyDescent="0.3">
      <c r="P25914"/>
      <c r="AA25914"/>
    </row>
    <row r="25915" spans="16:27" x14ac:dyDescent="0.3">
      <c r="P25915"/>
      <c r="AA25915"/>
    </row>
    <row r="25916" spans="16:27" x14ac:dyDescent="0.3">
      <c r="P25916"/>
      <c r="AA25916"/>
    </row>
    <row r="25917" spans="16:27" x14ac:dyDescent="0.3">
      <c r="P25917"/>
      <c r="AA25917"/>
    </row>
    <row r="25918" spans="16:27" x14ac:dyDescent="0.3">
      <c r="P25918"/>
      <c r="AA25918"/>
    </row>
    <row r="25919" spans="16:27" x14ac:dyDescent="0.3">
      <c r="P25919"/>
      <c r="AA25919"/>
    </row>
    <row r="25920" spans="16:27" x14ac:dyDescent="0.3">
      <c r="P25920"/>
      <c r="AA25920"/>
    </row>
    <row r="25921" spans="16:27" x14ac:dyDescent="0.3">
      <c r="P25921"/>
      <c r="AA25921"/>
    </row>
    <row r="25922" spans="16:27" x14ac:dyDescent="0.3">
      <c r="P25922"/>
      <c r="AA25922"/>
    </row>
    <row r="25923" spans="16:27" x14ac:dyDescent="0.3">
      <c r="P25923"/>
      <c r="AA25923"/>
    </row>
    <row r="25924" spans="16:27" x14ac:dyDescent="0.3">
      <c r="P25924"/>
      <c r="AA25924"/>
    </row>
    <row r="25925" spans="16:27" x14ac:dyDescent="0.3">
      <c r="P25925"/>
      <c r="AA25925"/>
    </row>
    <row r="25926" spans="16:27" x14ac:dyDescent="0.3">
      <c r="P25926"/>
      <c r="AA25926"/>
    </row>
    <row r="25927" spans="16:27" x14ac:dyDescent="0.3">
      <c r="P25927"/>
      <c r="AA25927"/>
    </row>
    <row r="25928" spans="16:27" x14ac:dyDescent="0.3">
      <c r="P25928"/>
      <c r="AA25928"/>
    </row>
    <row r="25929" spans="16:27" x14ac:dyDescent="0.3">
      <c r="P25929"/>
      <c r="AA25929"/>
    </row>
    <row r="25930" spans="16:27" x14ac:dyDescent="0.3">
      <c r="P25930"/>
      <c r="AA25930"/>
    </row>
    <row r="25931" spans="16:27" x14ac:dyDescent="0.3">
      <c r="P25931"/>
      <c r="AA25931"/>
    </row>
    <row r="25932" spans="16:27" x14ac:dyDescent="0.3">
      <c r="P25932"/>
      <c r="AA25932"/>
    </row>
    <row r="25933" spans="16:27" x14ac:dyDescent="0.3">
      <c r="P25933"/>
      <c r="AA25933"/>
    </row>
    <row r="25934" spans="16:27" x14ac:dyDescent="0.3">
      <c r="P25934"/>
      <c r="AA25934"/>
    </row>
    <row r="25935" spans="16:27" x14ac:dyDescent="0.3">
      <c r="P25935"/>
      <c r="AA25935"/>
    </row>
    <row r="25936" spans="16:27" x14ac:dyDescent="0.3">
      <c r="P25936"/>
      <c r="AA25936"/>
    </row>
    <row r="25937" spans="16:27" x14ac:dyDescent="0.3">
      <c r="P25937"/>
      <c r="AA25937"/>
    </row>
    <row r="25938" spans="16:27" x14ac:dyDescent="0.3">
      <c r="P25938"/>
      <c r="AA25938"/>
    </row>
    <row r="25939" spans="16:27" x14ac:dyDescent="0.3">
      <c r="P25939"/>
      <c r="AA25939"/>
    </row>
    <row r="25940" spans="16:27" x14ac:dyDescent="0.3">
      <c r="P25940"/>
      <c r="AA25940"/>
    </row>
    <row r="25941" spans="16:27" x14ac:dyDescent="0.3">
      <c r="P25941"/>
      <c r="AA25941"/>
    </row>
    <row r="25942" spans="16:27" x14ac:dyDescent="0.3">
      <c r="P25942"/>
      <c r="AA25942"/>
    </row>
    <row r="25943" spans="16:27" x14ac:dyDescent="0.3">
      <c r="P25943"/>
      <c r="AA25943"/>
    </row>
    <row r="25944" spans="16:27" x14ac:dyDescent="0.3">
      <c r="P25944"/>
      <c r="AA25944"/>
    </row>
    <row r="25945" spans="16:27" x14ac:dyDescent="0.3">
      <c r="P25945"/>
      <c r="AA25945"/>
    </row>
    <row r="25946" spans="16:27" x14ac:dyDescent="0.3">
      <c r="P25946"/>
      <c r="AA25946"/>
    </row>
    <row r="25947" spans="16:27" x14ac:dyDescent="0.3">
      <c r="P25947"/>
      <c r="AA25947"/>
    </row>
    <row r="25948" spans="16:27" x14ac:dyDescent="0.3">
      <c r="P25948"/>
      <c r="AA25948"/>
    </row>
    <row r="25949" spans="16:27" x14ac:dyDescent="0.3">
      <c r="P25949"/>
      <c r="AA25949"/>
    </row>
    <row r="25950" spans="16:27" x14ac:dyDescent="0.3">
      <c r="P25950"/>
      <c r="AA25950"/>
    </row>
    <row r="25951" spans="16:27" x14ac:dyDescent="0.3">
      <c r="P25951"/>
      <c r="AA25951"/>
    </row>
    <row r="25952" spans="16:27" x14ac:dyDescent="0.3">
      <c r="P25952"/>
      <c r="AA25952"/>
    </row>
    <row r="25953" spans="16:27" x14ac:dyDescent="0.3">
      <c r="P25953"/>
      <c r="AA25953"/>
    </row>
    <row r="25954" spans="16:27" x14ac:dyDescent="0.3">
      <c r="P25954"/>
      <c r="AA25954"/>
    </row>
    <row r="25955" spans="16:27" x14ac:dyDescent="0.3">
      <c r="P25955"/>
      <c r="AA25955"/>
    </row>
    <row r="25956" spans="16:27" x14ac:dyDescent="0.3">
      <c r="P25956"/>
      <c r="AA25956"/>
    </row>
    <row r="25957" spans="16:27" x14ac:dyDescent="0.3">
      <c r="P25957"/>
      <c r="AA25957"/>
    </row>
    <row r="25958" spans="16:27" x14ac:dyDescent="0.3">
      <c r="P25958"/>
      <c r="AA25958"/>
    </row>
    <row r="25959" spans="16:27" x14ac:dyDescent="0.3">
      <c r="P25959"/>
      <c r="AA25959"/>
    </row>
    <row r="25960" spans="16:27" x14ac:dyDescent="0.3">
      <c r="P25960"/>
      <c r="AA25960"/>
    </row>
    <row r="25961" spans="16:27" x14ac:dyDescent="0.3">
      <c r="P25961"/>
      <c r="AA25961"/>
    </row>
    <row r="25962" spans="16:27" x14ac:dyDescent="0.3">
      <c r="P25962"/>
      <c r="AA25962"/>
    </row>
    <row r="25963" spans="16:27" x14ac:dyDescent="0.3">
      <c r="P25963"/>
      <c r="AA25963"/>
    </row>
    <row r="25964" spans="16:27" x14ac:dyDescent="0.3">
      <c r="P25964"/>
      <c r="AA25964"/>
    </row>
    <row r="25965" spans="16:27" x14ac:dyDescent="0.3">
      <c r="P25965"/>
      <c r="AA25965"/>
    </row>
    <row r="25966" spans="16:27" x14ac:dyDescent="0.3">
      <c r="P25966"/>
      <c r="AA25966"/>
    </row>
    <row r="25967" spans="16:27" x14ac:dyDescent="0.3">
      <c r="P25967"/>
      <c r="AA25967"/>
    </row>
    <row r="25968" spans="16:27" x14ac:dyDescent="0.3">
      <c r="P25968"/>
      <c r="AA25968"/>
    </row>
    <row r="25969" spans="16:27" x14ac:dyDescent="0.3">
      <c r="P25969"/>
      <c r="AA25969"/>
    </row>
    <row r="25970" spans="16:27" x14ac:dyDescent="0.3">
      <c r="P25970"/>
      <c r="AA25970"/>
    </row>
    <row r="25971" spans="16:27" x14ac:dyDescent="0.3">
      <c r="P25971"/>
      <c r="AA25971"/>
    </row>
    <row r="25972" spans="16:27" x14ac:dyDescent="0.3">
      <c r="P25972"/>
      <c r="AA25972"/>
    </row>
    <row r="25973" spans="16:27" x14ac:dyDescent="0.3">
      <c r="P25973"/>
      <c r="AA25973"/>
    </row>
    <row r="25974" spans="16:27" x14ac:dyDescent="0.3">
      <c r="P25974"/>
      <c r="AA25974"/>
    </row>
    <row r="25975" spans="16:27" x14ac:dyDescent="0.3">
      <c r="P25975"/>
      <c r="AA25975"/>
    </row>
    <row r="25976" spans="16:27" x14ac:dyDescent="0.3">
      <c r="P25976"/>
      <c r="AA25976"/>
    </row>
    <row r="25977" spans="16:27" x14ac:dyDescent="0.3">
      <c r="P25977"/>
      <c r="AA25977"/>
    </row>
    <row r="25978" spans="16:27" x14ac:dyDescent="0.3">
      <c r="P25978"/>
      <c r="AA25978"/>
    </row>
    <row r="25979" spans="16:27" x14ac:dyDescent="0.3">
      <c r="P25979"/>
      <c r="AA25979"/>
    </row>
    <row r="25980" spans="16:27" x14ac:dyDescent="0.3">
      <c r="P25980"/>
      <c r="AA25980"/>
    </row>
    <row r="25981" spans="16:27" x14ac:dyDescent="0.3">
      <c r="P25981"/>
      <c r="AA25981"/>
    </row>
    <row r="25982" spans="16:27" x14ac:dyDescent="0.3">
      <c r="P25982"/>
      <c r="AA25982"/>
    </row>
    <row r="25983" spans="16:27" x14ac:dyDescent="0.3">
      <c r="P25983"/>
      <c r="AA25983"/>
    </row>
    <row r="25984" spans="16:27" x14ac:dyDescent="0.3">
      <c r="P25984"/>
      <c r="AA25984"/>
    </row>
    <row r="25985" spans="16:27" x14ac:dyDescent="0.3">
      <c r="P25985"/>
      <c r="AA25985"/>
    </row>
    <row r="25986" spans="16:27" x14ac:dyDescent="0.3">
      <c r="P25986"/>
      <c r="AA25986"/>
    </row>
    <row r="25987" spans="16:27" x14ac:dyDescent="0.3">
      <c r="P25987"/>
      <c r="AA25987"/>
    </row>
    <row r="25988" spans="16:27" x14ac:dyDescent="0.3">
      <c r="P25988"/>
      <c r="AA25988"/>
    </row>
    <row r="25989" spans="16:27" x14ac:dyDescent="0.3">
      <c r="P25989"/>
      <c r="AA25989"/>
    </row>
    <row r="25990" spans="16:27" x14ac:dyDescent="0.3">
      <c r="P25990"/>
      <c r="AA25990"/>
    </row>
    <row r="25991" spans="16:27" x14ac:dyDescent="0.3">
      <c r="P25991"/>
      <c r="AA25991"/>
    </row>
    <row r="25992" spans="16:27" x14ac:dyDescent="0.3">
      <c r="P25992"/>
      <c r="AA25992"/>
    </row>
    <row r="25993" spans="16:27" x14ac:dyDescent="0.3">
      <c r="P25993"/>
      <c r="AA25993"/>
    </row>
    <row r="25994" spans="16:27" x14ac:dyDescent="0.3">
      <c r="P25994"/>
      <c r="AA25994"/>
    </row>
    <row r="25995" spans="16:27" x14ac:dyDescent="0.3">
      <c r="P25995"/>
      <c r="AA25995"/>
    </row>
    <row r="25996" spans="16:27" x14ac:dyDescent="0.3">
      <c r="P25996"/>
      <c r="AA25996"/>
    </row>
    <row r="25997" spans="16:27" x14ac:dyDescent="0.3">
      <c r="P25997"/>
      <c r="AA25997"/>
    </row>
    <row r="25998" spans="16:27" x14ac:dyDescent="0.3">
      <c r="P25998"/>
      <c r="AA25998"/>
    </row>
    <row r="25999" spans="16:27" x14ac:dyDescent="0.3">
      <c r="P25999"/>
      <c r="AA25999"/>
    </row>
    <row r="26000" spans="16:27" x14ac:dyDescent="0.3">
      <c r="P26000"/>
      <c r="AA26000"/>
    </row>
    <row r="26001" spans="16:27" x14ac:dyDescent="0.3">
      <c r="P26001"/>
      <c r="AA26001"/>
    </row>
    <row r="26002" spans="16:27" x14ac:dyDescent="0.3">
      <c r="P26002"/>
      <c r="AA26002"/>
    </row>
    <row r="26003" spans="16:27" x14ac:dyDescent="0.3">
      <c r="P26003"/>
      <c r="AA26003"/>
    </row>
    <row r="26004" spans="16:27" x14ac:dyDescent="0.3">
      <c r="P26004"/>
      <c r="AA26004"/>
    </row>
    <row r="26005" spans="16:27" x14ac:dyDescent="0.3">
      <c r="P26005"/>
      <c r="AA26005"/>
    </row>
    <row r="26006" spans="16:27" x14ac:dyDescent="0.3">
      <c r="P26006"/>
      <c r="AA26006"/>
    </row>
    <row r="26007" spans="16:27" x14ac:dyDescent="0.3">
      <c r="P26007"/>
      <c r="AA26007"/>
    </row>
    <row r="26008" spans="16:27" x14ac:dyDescent="0.3">
      <c r="P26008"/>
      <c r="AA26008"/>
    </row>
    <row r="26009" spans="16:27" x14ac:dyDescent="0.3">
      <c r="P26009"/>
      <c r="AA26009"/>
    </row>
    <row r="26010" spans="16:27" x14ac:dyDescent="0.3">
      <c r="P26010"/>
      <c r="AA26010"/>
    </row>
    <row r="26011" spans="16:27" x14ac:dyDescent="0.3">
      <c r="P26011"/>
      <c r="AA26011"/>
    </row>
    <row r="26012" spans="16:27" x14ac:dyDescent="0.3">
      <c r="P26012"/>
      <c r="AA26012"/>
    </row>
    <row r="26013" spans="16:27" x14ac:dyDescent="0.3">
      <c r="P26013"/>
      <c r="AA26013"/>
    </row>
    <row r="26014" spans="16:27" x14ac:dyDescent="0.3">
      <c r="P26014"/>
      <c r="AA26014"/>
    </row>
    <row r="26015" spans="16:27" x14ac:dyDescent="0.3">
      <c r="P26015"/>
      <c r="AA26015"/>
    </row>
    <row r="26016" spans="16:27" x14ac:dyDescent="0.3">
      <c r="P26016"/>
      <c r="AA26016"/>
    </row>
    <row r="26017" spans="16:27" x14ac:dyDescent="0.3">
      <c r="P26017"/>
      <c r="AA26017"/>
    </row>
    <row r="26018" spans="16:27" x14ac:dyDescent="0.3">
      <c r="P26018"/>
      <c r="AA26018"/>
    </row>
    <row r="26019" spans="16:27" x14ac:dyDescent="0.3">
      <c r="P26019"/>
      <c r="AA26019"/>
    </row>
    <row r="26020" spans="16:27" x14ac:dyDescent="0.3">
      <c r="P26020"/>
      <c r="AA26020"/>
    </row>
    <row r="26021" spans="16:27" x14ac:dyDescent="0.3">
      <c r="P26021"/>
      <c r="AA26021"/>
    </row>
    <row r="26022" spans="16:27" x14ac:dyDescent="0.3">
      <c r="P26022"/>
      <c r="AA26022"/>
    </row>
    <row r="26023" spans="16:27" x14ac:dyDescent="0.3">
      <c r="P26023"/>
      <c r="AA26023"/>
    </row>
    <row r="26024" spans="16:27" x14ac:dyDescent="0.3">
      <c r="P26024"/>
      <c r="AA26024"/>
    </row>
    <row r="26025" spans="16:27" x14ac:dyDescent="0.3">
      <c r="P26025"/>
      <c r="AA26025"/>
    </row>
    <row r="26026" spans="16:27" x14ac:dyDescent="0.3">
      <c r="P26026"/>
      <c r="AA26026"/>
    </row>
    <row r="26027" spans="16:27" x14ac:dyDescent="0.3">
      <c r="P26027"/>
      <c r="AA26027"/>
    </row>
    <row r="26028" spans="16:27" x14ac:dyDescent="0.3">
      <c r="P26028"/>
      <c r="AA26028"/>
    </row>
    <row r="26029" spans="16:27" x14ac:dyDescent="0.3">
      <c r="P26029"/>
      <c r="AA26029"/>
    </row>
    <row r="26030" spans="16:27" x14ac:dyDescent="0.3">
      <c r="P26030"/>
      <c r="AA26030"/>
    </row>
    <row r="26031" spans="16:27" x14ac:dyDescent="0.3">
      <c r="P26031"/>
      <c r="AA26031"/>
    </row>
    <row r="26032" spans="16:27" x14ac:dyDescent="0.3">
      <c r="P26032"/>
      <c r="AA26032"/>
    </row>
    <row r="26033" spans="16:27" x14ac:dyDescent="0.3">
      <c r="P26033"/>
      <c r="AA26033"/>
    </row>
    <row r="26034" spans="16:27" x14ac:dyDescent="0.3">
      <c r="P26034"/>
      <c r="AA26034"/>
    </row>
    <row r="26035" spans="16:27" x14ac:dyDescent="0.3">
      <c r="P26035"/>
      <c r="AA26035"/>
    </row>
    <row r="26036" spans="16:27" x14ac:dyDescent="0.3">
      <c r="P26036"/>
      <c r="AA26036"/>
    </row>
    <row r="26037" spans="16:27" x14ac:dyDescent="0.3">
      <c r="P26037"/>
      <c r="AA26037"/>
    </row>
    <row r="26038" spans="16:27" x14ac:dyDescent="0.3">
      <c r="P26038"/>
      <c r="AA26038"/>
    </row>
    <row r="26039" spans="16:27" x14ac:dyDescent="0.3">
      <c r="P26039"/>
      <c r="AA26039"/>
    </row>
    <row r="26040" spans="16:27" x14ac:dyDescent="0.3">
      <c r="P26040"/>
      <c r="AA26040"/>
    </row>
    <row r="26041" spans="16:27" x14ac:dyDescent="0.3">
      <c r="P26041"/>
      <c r="AA26041"/>
    </row>
    <row r="26042" spans="16:27" x14ac:dyDescent="0.3">
      <c r="P26042"/>
      <c r="AA26042"/>
    </row>
    <row r="26043" spans="16:27" x14ac:dyDescent="0.3">
      <c r="P26043"/>
      <c r="AA26043"/>
    </row>
    <row r="26044" spans="16:27" x14ac:dyDescent="0.3">
      <c r="P26044"/>
      <c r="AA26044"/>
    </row>
    <row r="26045" spans="16:27" x14ac:dyDescent="0.3">
      <c r="P26045"/>
      <c r="AA26045"/>
    </row>
    <row r="26046" spans="16:27" x14ac:dyDescent="0.3">
      <c r="P26046"/>
      <c r="AA26046"/>
    </row>
    <row r="26047" spans="16:27" x14ac:dyDescent="0.3">
      <c r="P26047"/>
      <c r="AA26047"/>
    </row>
    <row r="26048" spans="16:27" x14ac:dyDescent="0.3">
      <c r="P26048"/>
      <c r="AA26048"/>
    </row>
    <row r="26049" spans="16:27" x14ac:dyDescent="0.3">
      <c r="P26049"/>
      <c r="AA26049"/>
    </row>
    <row r="26050" spans="16:27" x14ac:dyDescent="0.3">
      <c r="P26050"/>
      <c r="AA26050"/>
    </row>
    <row r="26051" spans="16:27" x14ac:dyDescent="0.3">
      <c r="P26051"/>
      <c r="AA26051"/>
    </row>
    <row r="26052" spans="16:27" x14ac:dyDescent="0.3">
      <c r="P26052"/>
      <c r="AA26052"/>
    </row>
    <row r="26053" spans="16:27" x14ac:dyDescent="0.3">
      <c r="P26053"/>
      <c r="AA26053"/>
    </row>
    <row r="26054" spans="16:27" x14ac:dyDescent="0.3">
      <c r="P26054"/>
      <c r="AA26054"/>
    </row>
    <row r="26055" spans="16:27" x14ac:dyDescent="0.3">
      <c r="P26055"/>
      <c r="AA26055"/>
    </row>
    <row r="26056" spans="16:27" x14ac:dyDescent="0.3">
      <c r="P26056"/>
      <c r="AA26056"/>
    </row>
    <row r="26057" spans="16:27" x14ac:dyDescent="0.3">
      <c r="P26057"/>
      <c r="AA26057"/>
    </row>
    <row r="26058" spans="16:27" x14ac:dyDescent="0.3">
      <c r="P26058"/>
      <c r="AA26058"/>
    </row>
    <row r="26059" spans="16:27" x14ac:dyDescent="0.3">
      <c r="P26059"/>
      <c r="AA26059"/>
    </row>
    <row r="26060" spans="16:27" x14ac:dyDescent="0.3">
      <c r="P26060"/>
      <c r="AA26060"/>
    </row>
    <row r="26061" spans="16:27" x14ac:dyDescent="0.3">
      <c r="P26061"/>
      <c r="AA26061"/>
    </row>
    <row r="26062" spans="16:27" x14ac:dyDescent="0.3">
      <c r="P26062"/>
      <c r="AA26062"/>
    </row>
    <row r="26063" spans="16:27" x14ac:dyDescent="0.3">
      <c r="P26063"/>
      <c r="AA26063"/>
    </row>
    <row r="26064" spans="16:27" x14ac:dyDescent="0.3">
      <c r="P26064"/>
      <c r="AA26064"/>
    </row>
    <row r="26065" spans="16:27" x14ac:dyDescent="0.3">
      <c r="P26065"/>
      <c r="AA26065"/>
    </row>
    <row r="26066" spans="16:27" x14ac:dyDescent="0.3">
      <c r="P26066"/>
      <c r="AA26066"/>
    </row>
    <row r="26067" spans="16:27" x14ac:dyDescent="0.3">
      <c r="P26067"/>
      <c r="AA26067"/>
    </row>
    <row r="26068" spans="16:27" x14ac:dyDescent="0.3">
      <c r="P26068"/>
      <c r="AA26068"/>
    </row>
    <row r="26069" spans="16:27" x14ac:dyDescent="0.3">
      <c r="P26069"/>
      <c r="AA26069"/>
    </row>
    <row r="26070" spans="16:27" x14ac:dyDescent="0.3">
      <c r="P26070"/>
      <c r="AA26070"/>
    </row>
    <row r="26071" spans="16:27" x14ac:dyDescent="0.3">
      <c r="P26071"/>
      <c r="AA26071"/>
    </row>
    <row r="26072" spans="16:27" x14ac:dyDescent="0.3">
      <c r="P26072"/>
      <c r="AA26072"/>
    </row>
    <row r="26073" spans="16:27" x14ac:dyDescent="0.3">
      <c r="P26073"/>
      <c r="AA26073"/>
    </row>
    <row r="26074" spans="16:27" x14ac:dyDescent="0.3">
      <c r="P26074"/>
      <c r="AA26074"/>
    </row>
    <row r="26075" spans="16:27" x14ac:dyDescent="0.3">
      <c r="P26075"/>
      <c r="AA26075"/>
    </row>
    <row r="26076" spans="16:27" x14ac:dyDescent="0.3">
      <c r="P26076"/>
      <c r="AA26076"/>
    </row>
    <row r="26077" spans="16:27" x14ac:dyDescent="0.3">
      <c r="P26077"/>
      <c r="AA26077"/>
    </row>
    <row r="26078" spans="16:27" x14ac:dyDescent="0.3">
      <c r="P26078"/>
      <c r="AA26078"/>
    </row>
    <row r="26079" spans="16:27" x14ac:dyDescent="0.3">
      <c r="P26079"/>
      <c r="AA26079"/>
    </row>
    <row r="26080" spans="16:27" x14ac:dyDescent="0.3">
      <c r="P26080"/>
      <c r="AA26080"/>
    </row>
    <row r="26081" spans="16:27" x14ac:dyDescent="0.3">
      <c r="P26081"/>
      <c r="AA26081"/>
    </row>
    <row r="26082" spans="16:27" x14ac:dyDescent="0.3">
      <c r="P26082"/>
      <c r="AA26082"/>
    </row>
    <row r="26083" spans="16:27" x14ac:dyDescent="0.3">
      <c r="P26083"/>
      <c r="AA26083"/>
    </row>
    <row r="26084" spans="16:27" x14ac:dyDescent="0.3">
      <c r="P26084"/>
      <c r="AA26084"/>
    </row>
    <row r="26085" spans="16:27" x14ac:dyDescent="0.3">
      <c r="P26085"/>
      <c r="AA26085"/>
    </row>
    <row r="26086" spans="16:27" x14ac:dyDescent="0.3">
      <c r="P26086"/>
      <c r="AA26086"/>
    </row>
    <row r="26087" spans="16:27" x14ac:dyDescent="0.3">
      <c r="P26087"/>
      <c r="AA26087"/>
    </row>
    <row r="26088" spans="16:27" x14ac:dyDescent="0.3">
      <c r="P26088"/>
      <c r="AA26088"/>
    </row>
    <row r="26089" spans="16:27" x14ac:dyDescent="0.3">
      <c r="P26089"/>
      <c r="AA26089"/>
    </row>
    <row r="26090" spans="16:27" x14ac:dyDescent="0.3">
      <c r="P26090"/>
      <c r="AA26090"/>
    </row>
    <row r="26091" spans="16:27" x14ac:dyDescent="0.3">
      <c r="P26091"/>
      <c r="AA26091"/>
    </row>
    <row r="26092" spans="16:27" x14ac:dyDescent="0.3">
      <c r="P26092"/>
      <c r="AA26092"/>
    </row>
    <row r="26093" spans="16:27" x14ac:dyDescent="0.3">
      <c r="P26093"/>
      <c r="AA26093"/>
    </row>
    <row r="26094" spans="16:27" x14ac:dyDescent="0.3">
      <c r="P26094"/>
      <c r="AA26094"/>
    </row>
    <row r="26095" spans="16:27" x14ac:dyDescent="0.3">
      <c r="P26095"/>
      <c r="AA26095"/>
    </row>
    <row r="26096" spans="16:27" x14ac:dyDescent="0.3">
      <c r="P26096"/>
      <c r="AA26096"/>
    </row>
    <row r="26097" spans="16:27" x14ac:dyDescent="0.3">
      <c r="P26097"/>
      <c r="AA26097"/>
    </row>
    <row r="26098" spans="16:27" x14ac:dyDescent="0.3">
      <c r="P26098"/>
      <c r="AA26098"/>
    </row>
    <row r="26099" spans="16:27" x14ac:dyDescent="0.3">
      <c r="P26099"/>
      <c r="AA26099"/>
    </row>
    <row r="26100" spans="16:27" x14ac:dyDescent="0.3">
      <c r="P26100"/>
      <c r="AA26100"/>
    </row>
    <row r="26101" spans="16:27" x14ac:dyDescent="0.3">
      <c r="P26101"/>
      <c r="AA26101"/>
    </row>
    <row r="26102" spans="16:27" x14ac:dyDescent="0.3">
      <c r="P26102"/>
      <c r="AA26102"/>
    </row>
    <row r="26103" spans="16:27" x14ac:dyDescent="0.3">
      <c r="P26103"/>
      <c r="AA26103"/>
    </row>
    <row r="26104" spans="16:27" x14ac:dyDescent="0.3">
      <c r="P26104"/>
      <c r="AA26104"/>
    </row>
    <row r="26105" spans="16:27" x14ac:dyDescent="0.3">
      <c r="P26105"/>
      <c r="AA26105"/>
    </row>
    <row r="26106" spans="16:27" x14ac:dyDescent="0.3">
      <c r="P26106"/>
      <c r="AA26106"/>
    </row>
    <row r="26107" spans="16:27" x14ac:dyDescent="0.3">
      <c r="P26107"/>
      <c r="AA26107"/>
    </row>
    <row r="26108" spans="16:27" x14ac:dyDescent="0.3">
      <c r="P26108"/>
      <c r="AA26108"/>
    </row>
    <row r="26109" spans="16:27" x14ac:dyDescent="0.3">
      <c r="P26109"/>
      <c r="AA26109"/>
    </row>
    <row r="26110" spans="16:27" x14ac:dyDescent="0.3">
      <c r="P26110"/>
      <c r="AA26110"/>
    </row>
    <row r="26111" spans="16:27" x14ac:dyDescent="0.3">
      <c r="P26111"/>
      <c r="AA26111"/>
    </row>
    <row r="26112" spans="16:27" x14ac:dyDescent="0.3">
      <c r="P26112"/>
      <c r="AA26112"/>
    </row>
    <row r="26113" spans="16:27" x14ac:dyDescent="0.3">
      <c r="P26113"/>
      <c r="AA26113"/>
    </row>
    <row r="26114" spans="16:27" x14ac:dyDescent="0.3">
      <c r="P26114"/>
      <c r="AA26114"/>
    </row>
    <row r="26115" spans="16:27" x14ac:dyDescent="0.3">
      <c r="P26115"/>
      <c r="AA26115"/>
    </row>
    <row r="26116" spans="16:27" x14ac:dyDescent="0.3">
      <c r="P26116"/>
      <c r="AA26116"/>
    </row>
    <row r="26117" spans="16:27" x14ac:dyDescent="0.3">
      <c r="P26117"/>
      <c r="AA26117"/>
    </row>
    <row r="26118" spans="16:27" x14ac:dyDescent="0.3">
      <c r="P26118"/>
      <c r="AA26118"/>
    </row>
    <row r="26119" spans="16:27" x14ac:dyDescent="0.3">
      <c r="P26119"/>
      <c r="AA26119"/>
    </row>
    <row r="26120" spans="16:27" x14ac:dyDescent="0.3">
      <c r="P26120"/>
      <c r="AA26120"/>
    </row>
    <row r="26121" spans="16:27" x14ac:dyDescent="0.3">
      <c r="P26121"/>
      <c r="AA26121"/>
    </row>
    <row r="26122" spans="16:27" x14ac:dyDescent="0.3">
      <c r="P26122"/>
      <c r="AA26122"/>
    </row>
    <row r="26123" spans="16:27" x14ac:dyDescent="0.3">
      <c r="P26123"/>
      <c r="AA26123"/>
    </row>
    <row r="26124" spans="16:27" x14ac:dyDescent="0.3">
      <c r="P26124"/>
      <c r="AA26124"/>
    </row>
    <row r="26125" spans="16:27" x14ac:dyDescent="0.3">
      <c r="P26125"/>
      <c r="AA26125"/>
    </row>
    <row r="26126" spans="16:27" x14ac:dyDescent="0.3">
      <c r="P26126"/>
      <c r="AA26126"/>
    </row>
    <row r="26127" spans="16:27" x14ac:dyDescent="0.3">
      <c r="P26127"/>
      <c r="AA26127"/>
    </row>
    <row r="26128" spans="16:27" x14ac:dyDescent="0.3">
      <c r="P26128"/>
      <c r="AA26128"/>
    </row>
    <row r="26129" spans="16:27" x14ac:dyDescent="0.3">
      <c r="P26129"/>
      <c r="AA26129"/>
    </row>
    <row r="26130" spans="16:27" x14ac:dyDescent="0.3">
      <c r="P26130"/>
      <c r="AA26130"/>
    </row>
    <row r="26131" spans="16:27" x14ac:dyDescent="0.3">
      <c r="P26131"/>
      <c r="AA26131"/>
    </row>
    <row r="26132" spans="16:27" x14ac:dyDescent="0.3">
      <c r="P26132"/>
      <c r="AA26132"/>
    </row>
    <row r="26133" spans="16:27" x14ac:dyDescent="0.3">
      <c r="P26133"/>
      <c r="AA26133"/>
    </row>
    <row r="26134" spans="16:27" x14ac:dyDescent="0.3">
      <c r="P26134"/>
      <c r="AA26134"/>
    </row>
    <row r="26135" spans="16:27" x14ac:dyDescent="0.3">
      <c r="P26135"/>
      <c r="AA26135"/>
    </row>
    <row r="26136" spans="16:27" x14ac:dyDescent="0.3">
      <c r="P26136"/>
      <c r="AA26136"/>
    </row>
    <row r="26137" spans="16:27" x14ac:dyDescent="0.3">
      <c r="P26137"/>
      <c r="AA26137"/>
    </row>
    <row r="26138" spans="16:27" x14ac:dyDescent="0.3">
      <c r="P26138"/>
      <c r="AA26138"/>
    </row>
    <row r="26139" spans="16:27" x14ac:dyDescent="0.3">
      <c r="P26139"/>
      <c r="AA26139"/>
    </row>
    <row r="26140" spans="16:27" x14ac:dyDescent="0.3">
      <c r="P26140"/>
      <c r="AA26140"/>
    </row>
    <row r="26141" spans="16:27" x14ac:dyDescent="0.3">
      <c r="P26141"/>
      <c r="AA26141"/>
    </row>
    <row r="26142" spans="16:27" x14ac:dyDescent="0.3">
      <c r="P26142"/>
      <c r="AA26142"/>
    </row>
    <row r="26143" spans="16:27" x14ac:dyDescent="0.3">
      <c r="P26143"/>
      <c r="AA26143"/>
    </row>
    <row r="26144" spans="16:27" x14ac:dyDescent="0.3">
      <c r="P26144"/>
      <c r="AA26144"/>
    </row>
    <row r="26145" spans="16:27" x14ac:dyDescent="0.3">
      <c r="P26145"/>
      <c r="AA26145"/>
    </row>
    <row r="26146" spans="16:27" x14ac:dyDescent="0.3">
      <c r="P26146"/>
      <c r="AA26146"/>
    </row>
    <row r="26147" spans="16:27" x14ac:dyDescent="0.3">
      <c r="P26147"/>
      <c r="AA26147"/>
    </row>
    <row r="26148" spans="16:27" x14ac:dyDescent="0.3">
      <c r="P26148"/>
      <c r="AA26148"/>
    </row>
    <row r="26149" spans="16:27" x14ac:dyDescent="0.3">
      <c r="P26149"/>
      <c r="AA26149"/>
    </row>
    <row r="26150" spans="16:27" x14ac:dyDescent="0.3">
      <c r="P26150"/>
      <c r="AA26150"/>
    </row>
    <row r="26151" spans="16:27" x14ac:dyDescent="0.3">
      <c r="P26151"/>
      <c r="AA26151"/>
    </row>
    <row r="26152" spans="16:27" x14ac:dyDescent="0.3">
      <c r="P26152"/>
      <c r="AA26152"/>
    </row>
    <row r="26153" spans="16:27" x14ac:dyDescent="0.3">
      <c r="P26153"/>
      <c r="AA26153"/>
    </row>
    <row r="26154" spans="16:27" x14ac:dyDescent="0.3">
      <c r="P26154"/>
      <c r="AA26154"/>
    </row>
    <row r="26155" spans="16:27" x14ac:dyDescent="0.3">
      <c r="P26155"/>
      <c r="AA26155"/>
    </row>
    <row r="26156" spans="16:27" x14ac:dyDescent="0.3">
      <c r="P26156"/>
      <c r="AA26156"/>
    </row>
    <row r="26157" spans="16:27" x14ac:dyDescent="0.3">
      <c r="P26157"/>
      <c r="AA26157"/>
    </row>
    <row r="26158" spans="16:27" x14ac:dyDescent="0.3">
      <c r="P26158"/>
      <c r="AA26158"/>
    </row>
    <row r="26159" spans="16:27" x14ac:dyDescent="0.3">
      <c r="P26159"/>
      <c r="AA26159"/>
    </row>
    <row r="26160" spans="16:27" x14ac:dyDescent="0.3">
      <c r="P26160"/>
      <c r="AA26160"/>
    </row>
    <row r="26161" spans="16:27" x14ac:dyDescent="0.3">
      <c r="P26161"/>
      <c r="AA26161"/>
    </row>
    <row r="26162" spans="16:27" x14ac:dyDescent="0.3">
      <c r="P26162"/>
      <c r="AA26162"/>
    </row>
    <row r="26163" spans="16:27" x14ac:dyDescent="0.3">
      <c r="P26163"/>
      <c r="AA26163"/>
    </row>
    <row r="26164" spans="16:27" x14ac:dyDescent="0.3">
      <c r="P26164"/>
      <c r="AA26164"/>
    </row>
    <row r="26165" spans="16:27" x14ac:dyDescent="0.3">
      <c r="P26165"/>
      <c r="AA26165"/>
    </row>
    <row r="26166" spans="16:27" x14ac:dyDescent="0.3">
      <c r="P26166"/>
      <c r="AA26166"/>
    </row>
    <row r="26167" spans="16:27" x14ac:dyDescent="0.3">
      <c r="P26167"/>
      <c r="AA26167"/>
    </row>
    <row r="26168" spans="16:27" x14ac:dyDescent="0.3">
      <c r="P26168"/>
      <c r="AA26168"/>
    </row>
    <row r="26169" spans="16:27" x14ac:dyDescent="0.3">
      <c r="P26169"/>
      <c r="AA26169"/>
    </row>
    <row r="26170" spans="16:27" x14ac:dyDescent="0.3">
      <c r="P26170"/>
      <c r="AA26170"/>
    </row>
    <row r="26171" spans="16:27" x14ac:dyDescent="0.3">
      <c r="P26171"/>
      <c r="AA26171"/>
    </row>
    <row r="26172" spans="16:27" x14ac:dyDescent="0.3">
      <c r="P26172"/>
      <c r="AA26172"/>
    </row>
    <row r="26173" spans="16:27" x14ac:dyDescent="0.3">
      <c r="P26173"/>
      <c r="AA26173"/>
    </row>
    <row r="26174" spans="16:27" x14ac:dyDescent="0.3">
      <c r="P26174"/>
      <c r="AA26174"/>
    </row>
    <row r="26175" spans="16:27" x14ac:dyDescent="0.3">
      <c r="P26175"/>
      <c r="AA26175"/>
    </row>
    <row r="26176" spans="16:27" x14ac:dyDescent="0.3">
      <c r="P26176"/>
      <c r="AA26176"/>
    </row>
    <row r="26177" spans="16:27" x14ac:dyDescent="0.3">
      <c r="P26177"/>
      <c r="AA26177"/>
    </row>
    <row r="26178" spans="16:27" x14ac:dyDescent="0.3">
      <c r="P26178"/>
      <c r="AA26178"/>
    </row>
    <row r="26179" spans="16:27" x14ac:dyDescent="0.3">
      <c r="P26179"/>
      <c r="AA26179"/>
    </row>
    <row r="26180" spans="16:27" x14ac:dyDescent="0.3">
      <c r="P26180"/>
      <c r="AA26180"/>
    </row>
    <row r="26181" spans="16:27" x14ac:dyDescent="0.3">
      <c r="P26181"/>
      <c r="AA26181"/>
    </row>
    <row r="26182" spans="16:27" x14ac:dyDescent="0.3">
      <c r="P26182"/>
      <c r="AA26182"/>
    </row>
    <row r="26183" spans="16:27" x14ac:dyDescent="0.3">
      <c r="P26183"/>
      <c r="AA26183"/>
    </row>
    <row r="26184" spans="16:27" x14ac:dyDescent="0.3">
      <c r="P26184"/>
      <c r="AA26184"/>
    </row>
    <row r="26185" spans="16:27" x14ac:dyDescent="0.3">
      <c r="P26185"/>
      <c r="AA26185"/>
    </row>
    <row r="26186" spans="16:27" x14ac:dyDescent="0.3">
      <c r="P26186"/>
      <c r="AA26186"/>
    </row>
    <row r="26187" spans="16:27" x14ac:dyDescent="0.3">
      <c r="P26187"/>
      <c r="AA26187"/>
    </row>
    <row r="26188" spans="16:27" x14ac:dyDescent="0.3">
      <c r="P26188"/>
      <c r="AA26188"/>
    </row>
    <row r="26189" spans="16:27" x14ac:dyDescent="0.3">
      <c r="P26189"/>
      <c r="AA26189"/>
    </row>
    <row r="26190" spans="16:27" x14ac:dyDescent="0.3">
      <c r="P26190"/>
      <c r="AA26190"/>
    </row>
    <row r="26191" spans="16:27" x14ac:dyDescent="0.3">
      <c r="P26191"/>
      <c r="AA26191"/>
    </row>
    <row r="26192" spans="16:27" x14ac:dyDescent="0.3">
      <c r="P26192"/>
      <c r="AA26192"/>
    </row>
    <row r="26193" spans="16:27" x14ac:dyDescent="0.3">
      <c r="P26193"/>
      <c r="AA26193"/>
    </row>
    <row r="26194" spans="16:27" x14ac:dyDescent="0.3">
      <c r="P26194"/>
      <c r="AA26194"/>
    </row>
    <row r="26195" spans="16:27" x14ac:dyDescent="0.3">
      <c r="P26195"/>
      <c r="AA26195"/>
    </row>
    <row r="26196" spans="16:27" x14ac:dyDescent="0.3">
      <c r="P26196"/>
      <c r="AA26196"/>
    </row>
    <row r="26197" spans="16:27" x14ac:dyDescent="0.3">
      <c r="P26197"/>
      <c r="AA26197"/>
    </row>
    <row r="26198" spans="16:27" x14ac:dyDescent="0.3">
      <c r="P26198"/>
      <c r="AA26198"/>
    </row>
    <row r="26199" spans="16:27" x14ac:dyDescent="0.3">
      <c r="P26199"/>
      <c r="AA26199"/>
    </row>
    <row r="26200" spans="16:27" x14ac:dyDescent="0.3">
      <c r="P26200"/>
      <c r="AA26200"/>
    </row>
    <row r="26201" spans="16:27" x14ac:dyDescent="0.3">
      <c r="P26201"/>
      <c r="AA26201"/>
    </row>
    <row r="26202" spans="16:27" x14ac:dyDescent="0.3">
      <c r="P26202"/>
      <c r="AA26202"/>
    </row>
    <row r="26203" spans="16:27" x14ac:dyDescent="0.3">
      <c r="P26203"/>
      <c r="AA26203"/>
    </row>
    <row r="26204" spans="16:27" x14ac:dyDescent="0.3">
      <c r="P26204"/>
      <c r="AA26204"/>
    </row>
    <row r="26205" spans="16:27" x14ac:dyDescent="0.3">
      <c r="P26205"/>
      <c r="AA26205"/>
    </row>
    <row r="26206" spans="16:27" x14ac:dyDescent="0.3">
      <c r="P26206"/>
      <c r="AA26206"/>
    </row>
    <row r="26207" spans="16:27" x14ac:dyDescent="0.3">
      <c r="P26207"/>
      <c r="AA26207"/>
    </row>
    <row r="26208" spans="16:27" x14ac:dyDescent="0.3">
      <c r="P26208"/>
      <c r="AA26208"/>
    </row>
    <row r="26209" spans="16:27" x14ac:dyDescent="0.3">
      <c r="P26209"/>
      <c r="AA26209"/>
    </row>
    <row r="26210" spans="16:27" x14ac:dyDescent="0.3">
      <c r="P26210"/>
      <c r="AA26210"/>
    </row>
    <row r="26211" spans="16:27" x14ac:dyDescent="0.3">
      <c r="P26211"/>
      <c r="AA26211"/>
    </row>
    <row r="26212" spans="16:27" x14ac:dyDescent="0.3">
      <c r="P26212"/>
      <c r="AA26212"/>
    </row>
    <row r="26213" spans="16:27" x14ac:dyDescent="0.3">
      <c r="P26213"/>
      <c r="AA26213"/>
    </row>
    <row r="26214" spans="16:27" x14ac:dyDescent="0.3">
      <c r="P26214"/>
      <c r="AA26214"/>
    </row>
    <row r="26215" spans="16:27" x14ac:dyDescent="0.3">
      <c r="P26215"/>
      <c r="AA26215"/>
    </row>
    <row r="26216" spans="16:27" x14ac:dyDescent="0.3">
      <c r="P26216"/>
      <c r="AA26216"/>
    </row>
    <row r="26217" spans="16:27" x14ac:dyDescent="0.3">
      <c r="P26217"/>
      <c r="AA26217"/>
    </row>
    <row r="26218" spans="16:27" x14ac:dyDescent="0.3">
      <c r="P26218"/>
      <c r="AA26218"/>
    </row>
    <row r="26219" spans="16:27" x14ac:dyDescent="0.3">
      <c r="P26219"/>
      <c r="AA26219"/>
    </row>
    <row r="26220" spans="16:27" x14ac:dyDescent="0.3">
      <c r="P26220"/>
      <c r="AA26220"/>
    </row>
    <row r="26221" spans="16:27" x14ac:dyDescent="0.3">
      <c r="P26221"/>
      <c r="AA26221"/>
    </row>
    <row r="26222" spans="16:27" x14ac:dyDescent="0.3">
      <c r="P26222"/>
      <c r="AA26222"/>
    </row>
    <row r="26223" spans="16:27" x14ac:dyDescent="0.3">
      <c r="P26223"/>
      <c r="AA26223"/>
    </row>
    <row r="26224" spans="16:27" x14ac:dyDescent="0.3">
      <c r="P26224"/>
      <c r="AA26224"/>
    </row>
    <row r="26225" spans="16:27" x14ac:dyDescent="0.3">
      <c r="P26225"/>
      <c r="AA26225"/>
    </row>
    <row r="26226" spans="16:27" x14ac:dyDescent="0.3">
      <c r="P26226"/>
      <c r="AA26226"/>
    </row>
    <row r="26227" spans="16:27" x14ac:dyDescent="0.3">
      <c r="P26227"/>
      <c r="AA26227"/>
    </row>
    <row r="26228" spans="16:27" x14ac:dyDescent="0.3">
      <c r="P26228"/>
      <c r="AA26228"/>
    </row>
    <row r="26229" spans="16:27" x14ac:dyDescent="0.3">
      <c r="P26229"/>
      <c r="AA26229"/>
    </row>
    <row r="26230" spans="16:27" x14ac:dyDescent="0.3">
      <c r="P26230"/>
      <c r="AA26230"/>
    </row>
    <row r="26231" spans="16:27" x14ac:dyDescent="0.3">
      <c r="P26231"/>
      <c r="AA26231"/>
    </row>
    <row r="26232" spans="16:27" x14ac:dyDescent="0.3">
      <c r="P26232"/>
      <c r="AA26232"/>
    </row>
    <row r="26233" spans="16:27" x14ac:dyDescent="0.3">
      <c r="P26233"/>
      <c r="AA26233"/>
    </row>
    <row r="26234" spans="16:27" x14ac:dyDescent="0.3">
      <c r="P26234"/>
      <c r="AA26234"/>
    </row>
    <row r="26235" spans="16:27" x14ac:dyDescent="0.3">
      <c r="P26235"/>
      <c r="AA26235"/>
    </row>
    <row r="26236" spans="16:27" x14ac:dyDescent="0.3">
      <c r="P26236"/>
      <c r="AA26236"/>
    </row>
    <row r="26237" spans="16:27" x14ac:dyDescent="0.3">
      <c r="P26237"/>
      <c r="AA26237"/>
    </row>
    <row r="26238" spans="16:27" x14ac:dyDescent="0.3">
      <c r="P26238"/>
      <c r="AA26238"/>
    </row>
    <row r="26239" spans="16:27" x14ac:dyDescent="0.3">
      <c r="P26239"/>
      <c r="AA26239"/>
    </row>
    <row r="26240" spans="16:27" x14ac:dyDescent="0.3">
      <c r="P26240"/>
      <c r="AA26240"/>
    </row>
    <row r="26241" spans="16:27" x14ac:dyDescent="0.3">
      <c r="P26241"/>
      <c r="AA26241"/>
    </row>
    <row r="26242" spans="16:27" x14ac:dyDescent="0.3">
      <c r="P26242"/>
      <c r="AA26242"/>
    </row>
    <row r="26243" spans="16:27" x14ac:dyDescent="0.3">
      <c r="P26243"/>
      <c r="AA26243"/>
    </row>
    <row r="26244" spans="16:27" x14ac:dyDescent="0.3">
      <c r="P26244"/>
      <c r="AA26244"/>
    </row>
    <row r="26245" spans="16:27" x14ac:dyDescent="0.3">
      <c r="P26245"/>
      <c r="AA26245"/>
    </row>
    <row r="26246" spans="16:27" x14ac:dyDescent="0.3">
      <c r="P26246"/>
      <c r="AA26246"/>
    </row>
    <row r="26247" spans="16:27" x14ac:dyDescent="0.3">
      <c r="P26247"/>
      <c r="AA26247"/>
    </row>
    <row r="26248" spans="16:27" x14ac:dyDescent="0.3">
      <c r="P26248"/>
      <c r="AA26248"/>
    </row>
    <row r="26249" spans="16:27" x14ac:dyDescent="0.3">
      <c r="P26249"/>
      <c r="AA26249"/>
    </row>
    <row r="26250" spans="16:27" x14ac:dyDescent="0.3">
      <c r="P26250"/>
      <c r="AA26250"/>
    </row>
    <row r="26251" spans="16:27" x14ac:dyDescent="0.3">
      <c r="P26251"/>
      <c r="AA26251"/>
    </row>
    <row r="26252" spans="16:27" x14ac:dyDescent="0.3">
      <c r="P26252"/>
      <c r="AA26252"/>
    </row>
    <row r="26253" spans="16:27" x14ac:dyDescent="0.3">
      <c r="P26253"/>
      <c r="AA26253"/>
    </row>
    <row r="26254" spans="16:27" x14ac:dyDescent="0.3">
      <c r="P26254"/>
      <c r="AA26254"/>
    </row>
    <row r="26255" spans="16:27" x14ac:dyDescent="0.3">
      <c r="P26255"/>
      <c r="AA26255"/>
    </row>
    <row r="26256" spans="16:27" x14ac:dyDescent="0.3">
      <c r="P26256"/>
      <c r="AA26256"/>
    </row>
    <row r="26257" spans="16:27" x14ac:dyDescent="0.3">
      <c r="P26257"/>
      <c r="AA26257"/>
    </row>
    <row r="26258" spans="16:27" x14ac:dyDescent="0.3">
      <c r="P26258"/>
      <c r="AA26258"/>
    </row>
    <row r="26259" spans="16:27" x14ac:dyDescent="0.3">
      <c r="P26259"/>
      <c r="AA26259"/>
    </row>
    <row r="26260" spans="16:27" x14ac:dyDescent="0.3">
      <c r="P26260"/>
      <c r="AA26260"/>
    </row>
    <row r="26261" spans="16:27" x14ac:dyDescent="0.3">
      <c r="P26261"/>
      <c r="AA26261"/>
    </row>
    <row r="26262" spans="16:27" x14ac:dyDescent="0.3">
      <c r="P26262"/>
      <c r="AA26262"/>
    </row>
    <row r="26263" spans="16:27" x14ac:dyDescent="0.3">
      <c r="P26263"/>
      <c r="AA26263"/>
    </row>
    <row r="26264" spans="16:27" x14ac:dyDescent="0.3">
      <c r="P26264"/>
      <c r="AA26264"/>
    </row>
    <row r="26265" spans="16:27" x14ac:dyDescent="0.3">
      <c r="P26265"/>
      <c r="AA26265"/>
    </row>
    <row r="26266" spans="16:27" x14ac:dyDescent="0.3">
      <c r="P26266"/>
      <c r="AA26266"/>
    </row>
    <row r="26267" spans="16:27" x14ac:dyDescent="0.3">
      <c r="P26267"/>
      <c r="AA26267"/>
    </row>
    <row r="26268" spans="16:27" x14ac:dyDescent="0.3">
      <c r="P26268"/>
      <c r="AA26268"/>
    </row>
    <row r="26269" spans="16:27" x14ac:dyDescent="0.3">
      <c r="P26269"/>
      <c r="AA26269"/>
    </row>
    <row r="26270" spans="16:27" x14ac:dyDescent="0.3">
      <c r="P26270"/>
      <c r="AA26270"/>
    </row>
    <row r="26271" spans="16:27" x14ac:dyDescent="0.3">
      <c r="P26271"/>
      <c r="AA26271"/>
    </row>
    <row r="26272" spans="16:27" x14ac:dyDescent="0.3">
      <c r="P26272"/>
      <c r="AA26272"/>
    </row>
    <row r="26273" spans="16:27" x14ac:dyDescent="0.3">
      <c r="P26273"/>
      <c r="AA26273"/>
    </row>
    <row r="26274" spans="16:27" x14ac:dyDescent="0.3">
      <c r="P26274"/>
      <c r="AA26274"/>
    </row>
    <row r="26275" spans="16:27" x14ac:dyDescent="0.3">
      <c r="P26275"/>
      <c r="AA26275"/>
    </row>
    <row r="26276" spans="16:27" x14ac:dyDescent="0.3">
      <c r="P26276"/>
      <c r="AA26276"/>
    </row>
    <row r="26277" spans="16:27" x14ac:dyDescent="0.3">
      <c r="P26277"/>
      <c r="AA26277"/>
    </row>
    <row r="26278" spans="16:27" x14ac:dyDescent="0.3">
      <c r="P26278"/>
      <c r="AA26278"/>
    </row>
    <row r="26279" spans="16:27" x14ac:dyDescent="0.3">
      <c r="P26279"/>
      <c r="AA26279"/>
    </row>
    <row r="26280" spans="16:27" x14ac:dyDescent="0.3">
      <c r="P26280"/>
      <c r="AA26280"/>
    </row>
    <row r="26281" spans="16:27" x14ac:dyDescent="0.3">
      <c r="P26281"/>
      <c r="AA26281"/>
    </row>
    <row r="26282" spans="16:27" x14ac:dyDescent="0.3">
      <c r="P26282"/>
      <c r="AA26282"/>
    </row>
    <row r="26283" spans="16:27" x14ac:dyDescent="0.3">
      <c r="P26283"/>
      <c r="AA26283"/>
    </row>
    <row r="26284" spans="16:27" x14ac:dyDescent="0.3">
      <c r="P26284"/>
      <c r="AA26284"/>
    </row>
    <row r="26285" spans="16:27" x14ac:dyDescent="0.3">
      <c r="P26285"/>
      <c r="AA26285"/>
    </row>
    <row r="26286" spans="16:27" x14ac:dyDescent="0.3">
      <c r="P26286"/>
      <c r="AA26286"/>
    </row>
    <row r="26287" spans="16:27" x14ac:dyDescent="0.3">
      <c r="P26287"/>
      <c r="AA26287"/>
    </row>
    <row r="26288" spans="16:27" x14ac:dyDescent="0.3">
      <c r="P26288"/>
      <c r="AA26288"/>
    </row>
    <row r="26289" spans="16:27" x14ac:dyDescent="0.3">
      <c r="P26289"/>
      <c r="AA26289"/>
    </row>
    <row r="26290" spans="16:27" x14ac:dyDescent="0.3">
      <c r="P26290"/>
      <c r="AA26290"/>
    </row>
    <row r="26291" spans="16:27" x14ac:dyDescent="0.3">
      <c r="P26291"/>
      <c r="AA26291"/>
    </row>
    <row r="26292" spans="16:27" x14ac:dyDescent="0.3">
      <c r="P26292"/>
      <c r="AA26292"/>
    </row>
    <row r="26293" spans="16:27" x14ac:dyDescent="0.3">
      <c r="P26293"/>
      <c r="AA26293"/>
    </row>
    <row r="26294" spans="16:27" x14ac:dyDescent="0.3">
      <c r="P26294"/>
      <c r="AA26294"/>
    </row>
    <row r="26295" spans="16:27" x14ac:dyDescent="0.3">
      <c r="P26295"/>
      <c r="AA26295"/>
    </row>
    <row r="26296" spans="16:27" x14ac:dyDescent="0.3">
      <c r="P26296"/>
      <c r="AA26296"/>
    </row>
    <row r="26297" spans="16:27" x14ac:dyDescent="0.3">
      <c r="P26297"/>
      <c r="AA26297"/>
    </row>
    <row r="26298" spans="16:27" x14ac:dyDescent="0.3">
      <c r="P26298"/>
      <c r="AA26298"/>
    </row>
    <row r="26299" spans="16:27" x14ac:dyDescent="0.3">
      <c r="P26299"/>
      <c r="AA26299"/>
    </row>
    <row r="26300" spans="16:27" x14ac:dyDescent="0.3">
      <c r="P26300"/>
      <c r="AA26300"/>
    </row>
    <row r="26301" spans="16:27" x14ac:dyDescent="0.3">
      <c r="P26301"/>
      <c r="AA26301"/>
    </row>
    <row r="26302" spans="16:27" x14ac:dyDescent="0.3">
      <c r="P26302"/>
      <c r="AA26302"/>
    </row>
    <row r="26303" spans="16:27" x14ac:dyDescent="0.3">
      <c r="P26303"/>
      <c r="AA26303"/>
    </row>
    <row r="26304" spans="16:27" x14ac:dyDescent="0.3">
      <c r="P26304"/>
      <c r="AA26304"/>
    </row>
    <row r="26305" spans="16:27" x14ac:dyDescent="0.3">
      <c r="P26305"/>
      <c r="AA26305"/>
    </row>
    <row r="26306" spans="16:27" x14ac:dyDescent="0.3">
      <c r="P26306"/>
      <c r="AA26306"/>
    </row>
    <row r="26307" spans="16:27" x14ac:dyDescent="0.3">
      <c r="P26307"/>
      <c r="AA26307"/>
    </row>
    <row r="26308" spans="16:27" x14ac:dyDescent="0.3">
      <c r="P26308"/>
      <c r="AA26308"/>
    </row>
    <row r="26309" spans="16:27" x14ac:dyDescent="0.3">
      <c r="P26309"/>
      <c r="AA26309"/>
    </row>
    <row r="26310" spans="16:27" x14ac:dyDescent="0.3">
      <c r="P26310"/>
      <c r="AA26310"/>
    </row>
    <row r="26311" spans="16:27" x14ac:dyDescent="0.3">
      <c r="P26311"/>
      <c r="AA26311"/>
    </row>
    <row r="26312" spans="16:27" x14ac:dyDescent="0.3">
      <c r="P26312"/>
      <c r="AA26312"/>
    </row>
    <row r="26313" spans="16:27" x14ac:dyDescent="0.3">
      <c r="P26313"/>
      <c r="AA26313"/>
    </row>
    <row r="26314" spans="16:27" x14ac:dyDescent="0.3">
      <c r="P26314"/>
      <c r="AA26314"/>
    </row>
    <row r="26315" spans="16:27" x14ac:dyDescent="0.3">
      <c r="P26315"/>
      <c r="AA26315"/>
    </row>
    <row r="26316" spans="16:27" x14ac:dyDescent="0.3">
      <c r="P26316"/>
      <c r="AA26316"/>
    </row>
    <row r="26317" spans="16:27" x14ac:dyDescent="0.3">
      <c r="P26317"/>
      <c r="AA26317"/>
    </row>
    <row r="26318" spans="16:27" x14ac:dyDescent="0.3">
      <c r="P26318"/>
      <c r="AA26318"/>
    </row>
    <row r="26319" spans="16:27" x14ac:dyDescent="0.3">
      <c r="P26319"/>
      <c r="AA26319"/>
    </row>
    <row r="26320" spans="16:27" x14ac:dyDescent="0.3">
      <c r="P26320"/>
      <c r="AA26320"/>
    </row>
    <row r="26321" spans="16:27" x14ac:dyDescent="0.3">
      <c r="P26321"/>
      <c r="AA26321"/>
    </row>
    <row r="26322" spans="16:27" x14ac:dyDescent="0.3">
      <c r="P26322"/>
      <c r="AA26322"/>
    </row>
    <row r="26323" spans="16:27" x14ac:dyDescent="0.3">
      <c r="P26323"/>
      <c r="AA26323"/>
    </row>
    <row r="26324" spans="16:27" x14ac:dyDescent="0.3">
      <c r="P26324"/>
      <c r="AA26324"/>
    </row>
    <row r="26325" spans="16:27" x14ac:dyDescent="0.3">
      <c r="P26325"/>
      <c r="AA26325"/>
    </row>
    <row r="26326" spans="16:27" x14ac:dyDescent="0.3">
      <c r="P26326"/>
      <c r="AA26326"/>
    </row>
    <row r="26327" spans="16:27" x14ac:dyDescent="0.3">
      <c r="P26327"/>
      <c r="AA26327"/>
    </row>
    <row r="26328" spans="16:27" x14ac:dyDescent="0.3">
      <c r="P26328"/>
      <c r="AA26328"/>
    </row>
    <row r="26329" spans="16:27" x14ac:dyDescent="0.3">
      <c r="P26329"/>
      <c r="AA26329"/>
    </row>
    <row r="26330" spans="16:27" x14ac:dyDescent="0.3">
      <c r="P26330"/>
      <c r="AA26330"/>
    </row>
    <row r="26331" spans="16:27" x14ac:dyDescent="0.3">
      <c r="P26331"/>
      <c r="AA26331"/>
    </row>
    <row r="26332" spans="16:27" x14ac:dyDescent="0.3">
      <c r="P26332"/>
      <c r="AA26332"/>
    </row>
    <row r="26333" spans="16:27" x14ac:dyDescent="0.3">
      <c r="P26333"/>
      <c r="AA26333"/>
    </row>
    <row r="26334" spans="16:27" x14ac:dyDescent="0.3">
      <c r="P26334"/>
      <c r="AA26334"/>
    </row>
    <row r="26335" spans="16:27" x14ac:dyDescent="0.3">
      <c r="P26335"/>
      <c r="AA26335"/>
    </row>
    <row r="26336" spans="16:27" x14ac:dyDescent="0.3">
      <c r="P26336"/>
      <c r="AA26336"/>
    </row>
    <row r="26337" spans="16:27" x14ac:dyDescent="0.3">
      <c r="P26337"/>
      <c r="AA26337"/>
    </row>
    <row r="26338" spans="16:27" x14ac:dyDescent="0.3">
      <c r="P26338"/>
      <c r="AA26338"/>
    </row>
    <row r="26339" spans="16:27" x14ac:dyDescent="0.3">
      <c r="P26339"/>
      <c r="AA26339"/>
    </row>
    <row r="26340" spans="16:27" x14ac:dyDescent="0.3">
      <c r="P26340"/>
      <c r="AA26340"/>
    </row>
    <row r="26341" spans="16:27" x14ac:dyDescent="0.3">
      <c r="P26341"/>
      <c r="AA26341"/>
    </row>
    <row r="26342" spans="16:27" x14ac:dyDescent="0.3">
      <c r="P26342"/>
      <c r="AA26342"/>
    </row>
    <row r="26343" spans="16:27" x14ac:dyDescent="0.3">
      <c r="P26343"/>
      <c r="AA26343"/>
    </row>
    <row r="26344" spans="16:27" x14ac:dyDescent="0.3">
      <c r="P26344"/>
      <c r="AA26344"/>
    </row>
    <row r="26345" spans="16:27" x14ac:dyDescent="0.3">
      <c r="P26345"/>
      <c r="AA26345"/>
    </row>
    <row r="26346" spans="16:27" x14ac:dyDescent="0.3">
      <c r="P26346"/>
      <c r="AA26346"/>
    </row>
    <row r="26347" spans="16:27" x14ac:dyDescent="0.3">
      <c r="P26347"/>
      <c r="AA26347"/>
    </row>
    <row r="26348" spans="16:27" x14ac:dyDescent="0.3">
      <c r="P26348"/>
      <c r="AA26348"/>
    </row>
    <row r="26349" spans="16:27" x14ac:dyDescent="0.3">
      <c r="P26349"/>
      <c r="AA26349"/>
    </row>
    <row r="26350" spans="16:27" x14ac:dyDescent="0.3">
      <c r="P26350"/>
      <c r="AA26350"/>
    </row>
    <row r="26351" spans="16:27" x14ac:dyDescent="0.3">
      <c r="P26351"/>
      <c r="AA26351"/>
    </row>
    <row r="26352" spans="16:27" x14ac:dyDescent="0.3">
      <c r="P26352"/>
      <c r="AA26352"/>
    </row>
    <row r="26353" spans="16:27" x14ac:dyDescent="0.3">
      <c r="P26353"/>
      <c r="AA26353"/>
    </row>
    <row r="26354" spans="16:27" x14ac:dyDescent="0.3">
      <c r="P26354"/>
      <c r="AA26354"/>
    </row>
    <row r="26355" spans="16:27" x14ac:dyDescent="0.3">
      <c r="P26355"/>
      <c r="AA26355"/>
    </row>
    <row r="26356" spans="16:27" x14ac:dyDescent="0.3">
      <c r="P26356"/>
      <c r="AA26356"/>
    </row>
    <row r="26357" spans="16:27" x14ac:dyDescent="0.3">
      <c r="P26357"/>
      <c r="AA26357"/>
    </row>
    <row r="26358" spans="16:27" x14ac:dyDescent="0.3">
      <c r="P26358"/>
      <c r="AA26358"/>
    </row>
    <row r="26359" spans="16:27" x14ac:dyDescent="0.3">
      <c r="P26359"/>
      <c r="AA26359"/>
    </row>
    <row r="26360" spans="16:27" x14ac:dyDescent="0.3">
      <c r="P26360"/>
      <c r="AA26360"/>
    </row>
    <row r="26361" spans="16:27" x14ac:dyDescent="0.3">
      <c r="P26361"/>
      <c r="AA26361"/>
    </row>
    <row r="26362" spans="16:27" x14ac:dyDescent="0.3">
      <c r="P26362"/>
      <c r="AA26362"/>
    </row>
    <row r="26363" spans="16:27" x14ac:dyDescent="0.3">
      <c r="P26363"/>
      <c r="AA26363"/>
    </row>
    <row r="26364" spans="16:27" x14ac:dyDescent="0.3">
      <c r="P26364"/>
      <c r="AA26364"/>
    </row>
    <row r="26365" spans="16:27" x14ac:dyDescent="0.3">
      <c r="P26365"/>
      <c r="AA26365"/>
    </row>
    <row r="26366" spans="16:27" x14ac:dyDescent="0.3">
      <c r="P26366"/>
      <c r="AA26366"/>
    </row>
    <row r="26367" spans="16:27" x14ac:dyDescent="0.3">
      <c r="P26367"/>
      <c r="AA26367"/>
    </row>
    <row r="26368" spans="16:27" x14ac:dyDescent="0.3">
      <c r="P26368"/>
      <c r="AA26368"/>
    </row>
    <row r="26369" spans="16:27" x14ac:dyDescent="0.3">
      <c r="P26369"/>
      <c r="AA26369"/>
    </row>
    <row r="26370" spans="16:27" x14ac:dyDescent="0.3">
      <c r="P26370"/>
      <c r="AA26370"/>
    </row>
    <row r="26371" spans="16:27" x14ac:dyDescent="0.3">
      <c r="P26371"/>
      <c r="AA26371"/>
    </row>
    <row r="26372" spans="16:27" x14ac:dyDescent="0.3">
      <c r="P26372"/>
      <c r="AA26372"/>
    </row>
    <row r="26373" spans="16:27" x14ac:dyDescent="0.3">
      <c r="P26373"/>
      <c r="AA26373"/>
    </row>
    <row r="26374" spans="16:27" x14ac:dyDescent="0.3">
      <c r="P26374"/>
      <c r="AA26374"/>
    </row>
    <row r="26375" spans="16:27" x14ac:dyDescent="0.3">
      <c r="P26375"/>
      <c r="AA26375"/>
    </row>
    <row r="26376" spans="16:27" x14ac:dyDescent="0.3">
      <c r="P26376"/>
      <c r="AA26376"/>
    </row>
    <row r="26377" spans="16:27" x14ac:dyDescent="0.3">
      <c r="P26377"/>
      <c r="AA26377"/>
    </row>
    <row r="26378" spans="16:27" x14ac:dyDescent="0.3">
      <c r="P26378"/>
      <c r="AA26378"/>
    </row>
    <row r="26379" spans="16:27" x14ac:dyDescent="0.3">
      <c r="P26379"/>
      <c r="AA26379"/>
    </row>
    <row r="26380" spans="16:27" x14ac:dyDescent="0.3">
      <c r="P26380"/>
      <c r="AA26380"/>
    </row>
    <row r="26381" spans="16:27" x14ac:dyDescent="0.3">
      <c r="P26381"/>
      <c r="AA26381"/>
    </row>
    <row r="26382" spans="16:27" x14ac:dyDescent="0.3">
      <c r="P26382"/>
      <c r="AA26382"/>
    </row>
    <row r="26383" spans="16:27" x14ac:dyDescent="0.3">
      <c r="P26383"/>
      <c r="AA26383"/>
    </row>
    <row r="26384" spans="16:27" x14ac:dyDescent="0.3">
      <c r="P26384"/>
      <c r="AA26384"/>
    </row>
    <row r="26385" spans="16:27" x14ac:dyDescent="0.3">
      <c r="P26385"/>
      <c r="AA26385"/>
    </row>
    <row r="26386" spans="16:27" x14ac:dyDescent="0.3">
      <c r="P26386"/>
      <c r="AA26386"/>
    </row>
    <row r="26387" spans="16:27" x14ac:dyDescent="0.3">
      <c r="P26387"/>
      <c r="AA26387"/>
    </row>
    <row r="26388" spans="16:27" x14ac:dyDescent="0.3">
      <c r="P26388"/>
      <c r="AA26388"/>
    </row>
    <row r="26389" spans="16:27" x14ac:dyDescent="0.3">
      <c r="P26389"/>
      <c r="AA26389"/>
    </row>
    <row r="26390" spans="16:27" x14ac:dyDescent="0.3">
      <c r="P26390"/>
      <c r="AA26390"/>
    </row>
    <row r="26391" spans="16:27" x14ac:dyDescent="0.3">
      <c r="P26391"/>
      <c r="AA26391"/>
    </row>
    <row r="26392" spans="16:27" x14ac:dyDescent="0.3">
      <c r="P26392"/>
      <c r="AA26392"/>
    </row>
    <row r="26393" spans="16:27" x14ac:dyDescent="0.3">
      <c r="P26393"/>
      <c r="AA26393"/>
    </row>
    <row r="26394" spans="16:27" x14ac:dyDescent="0.3">
      <c r="P26394"/>
      <c r="AA26394"/>
    </row>
    <row r="26395" spans="16:27" x14ac:dyDescent="0.3">
      <c r="P26395"/>
      <c r="AA26395"/>
    </row>
    <row r="26396" spans="16:27" x14ac:dyDescent="0.3">
      <c r="P26396"/>
      <c r="AA26396"/>
    </row>
    <row r="26397" spans="16:27" x14ac:dyDescent="0.3">
      <c r="P26397"/>
      <c r="AA26397"/>
    </row>
    <row r="26398" spans="16:27" x14ac:dyDescent="0.3">
      <c r="P26398"/>
      <c r="AA26398"/>
    </row>
    <row r="26399" spans="16:27" x14ac:dyDescent="0.3">
      <c r="P26399"/>
      <c r="AA26399"/>
    </row>
    <row r="26400" spans="16:27" x14ac:dyDescent="0.3">
      <c r="P26400"/>
      <c r="AA26400"/>
    </row>
    <row r="26401" spans="16:27" x14ac:dyDescent="0.3">
      <c r="P26401"/>
      <c r="AA26401"/>
    </row>
    <row r="26402" spans="16:27" x14ac:dyDescent="0.3">
      <c r="P26402"/>
      <c r="AA26402"/>
    </row>
    <row r="26403" spans="16:27" x14ac:dyDescent="0.3">
      <c r="P26403"/>
      <c r="AA26403"/>
    </row>
    <row r="26404" spans="16:27" x14ac:dyDescent="0.3">
      <c r="P26404"/>
      <c r="AA26404"/>
    </row>
    <row r="26405" spans="16:27" x14ac:dyDescent="0.3">
      <c r="P26405"/>
      <c r="AA26405"/>
    </row>
    <row r="26406" spans="16:27" x14ac:dyDescent="0.3">
      <c r="P26406"/>
      <c r="AA26406"/>
    </row>
    <row r="26407" spans="16:27" x14ac:dyDescent="0.3">
      <c r="P26407"/>
      <c r="AA26407"/>
    </row>
    <row r="26408" spans="16:27" x14ac:dyDescent="0.3">
      <c r="P26408"/>
      <c r="AA26408"/>
    </row>
    <row r="26409" spans="16:27" x14ac:dyDescent="0.3">
      <c r="P26409"/>
      <c r="AA26409"/>
    </row>
    <row r="26410" spans="16:27" x14ac:dyDescent="0.3">
      <c r="P26410"/>
      <c r="AA26410"/>
    </row>
    <row r="26411" spans="16:27" x14ac:dyDescent="0.3">
      <c r="P26411"/>
      <c r="AA26411"/>
    </row>
    <row r="26412" spans="16:27" x14ac:dyDescent="0.3">
      <c r="P26412"/>
      <c r="AA26412"/>
    </row>
    <row r="26413" spans="16:27" x14ac:dyDescent="0.3">
      <c r="P26413"/>
      <c r="AA26413"/>
    </row>
    <row r="26414" spans="16:27" x14ac:dyDescent="0.3">
      <c r="P26414"/>
      <c r="AA26414"/>
    </row>
    <row r="26415" spans="16:27" x14ac:dyDescent="0.3">
      <c r="P26415"/>
      <c r="AA26415"/>
    </row>
    <row r="26416" spans="16:27" x14ac:dyDescent="0.3">
      <c r="P26416"/>
      <c r="AA26416"/>
    </row>
    <row r="26417" spans="16:27" x14ac:dyDescent="0.3">
      <c r="P26417"/>
      <c r="AA26417"/>
    </row>
    <row r="26418" spans="16:27" x14ac:dyDescent="0.3">
      <c r="P26418"/>
      <c r="AA26418"/>
    </row>
    <row r="26419" spans="16:27" x14ac:dyDescent="0.3">
      <c r="P26419"/>
      <c r="AA26419"/>
    </row>
    <row r="26420" spans="16:27" x14ac:dyDescent="0.3">
      <c r="P26420"/>
      <c r="AA26420"/>
    </row>
    <row r="26421" spans="16:27" x14ac:dyDescent="0.3">
      <c r="P26421"/>
      <c r="AA26421"/>
    </row>
    <row r="26422" spans="16:27" x14ac:dyDescent="0.3">
      <c r="P26422"/>
      <c r="AA26422"/>
    </row>
    <row r="26423" spans="16:27" x14ac:dyDescent="0.3">
      <c r="P26423"/>
      <c r="AA26423"/>
    </row>
    <row r="26424" spans="16:27" x14ac:dyDescent="0.3">
      <c r="P26424"/>
      <c r="AA26424"/>
    </row>
    <row r="26425" spans="16:27" x14ac:dyDescent="0.3">
      <c r="P26425"/>
      <c r="AA26425"/>
    </row>
    <row r="26426" spans="16:27" x14ac:dyDescent="0.3">
      <c r="P26426"/>
      <c r="AA26426"/>
    </row>
    <row r="26427" spans="16:27" x14ac:dyDescent="0.3">
      <c r="P26427"/>
      <c r="AA26427"/>
    </row>
    <row r="26428" spans="16:27" x14ac:dyDescent="0.3">
      <c r="P26428"/>
      <c r="AA26428"/>
    </row>
    <row r="26429" spans="16:27" x14ac:dyDescent="0.3">
      <c r="P26429"/>
      <c r="AA26429"/>
    </row>
    <row r="26430" spans="16:27" x14ac:dyDescent="0.3">
      <c r="P26430"/>
      <c r="AA26430"/>
    </row>
    <row r="26431" spans="16:27" x14ac:dyDescent="0.3">
      <c r="P26431"/>
      <c r="AA26431"/>
    </row>
    <row r="26432" spans="16:27" x14ac:dyDescent="0.3">
      <c r="P26432"/>
      <c r="AA26432"/>
    </row>
    <row r="26433" spans="16:27" x14ac:dyDescent="0.3">
      <c r="P26433"/>
      <c r="AA26433"/>
    </row>
    <row r="26434" spans="16:27" x14ac:dyDescent="0.3">
      <c r="P26434"/>
      <c r="AA26434"/>
    </row>
    <row r="26435" spans="16:27" x14ac:dyDescent="0.3">
      <c r="P26435"/>
      <c r="AA26435"/>
    </row>
    <row r="26436" spans="16:27" x14ac:dyDescent="0.3">
      <c r="P26436"/>
      <c r="AA26436"/>
    </row>
    <row r="26437" spans="16:27" x14ac:dyDescent="0.3">
      <c r="P26437"/>
      <c r="AA26437"/>
    </row>
    <row r="26438" spans="16:27" x14ac:dyDescent="0.3">
      <c r="P26438"/>
      <c r="AA26438"/>
    </row>
    <row r="26439" spans="16:27" x14ac:dyDescent="0.3">
      <c r="P26439"/>
      <c r="AA26439"/>
    </row>
    <row r="26440" spans="16:27" x14ac:dyDescent="0.3">
      <c r="P26440"/>
      <c r="AA26440"/>
    </row>
    <row r="26441" spans="16:27" x14ac:dyDescent="0.3">
      <c r="P26441"/>
      <c r="AA26441"/>
    </row>
    <row r="26442" spans="16:27" x14ac:dyDescent="0.3">
      <c r="P26442"/>
      <c r="AA26442"/>
    </row>
    <row r="26443" spans="16:27" x14ac:dyDescent="0.3">
      <c r="P26443"/>
      <c r="AA26443"/>
    </row>
    <row r="26444" spans="16:27" x14ac:dyDescent="0.3">
      <c r="P26444"/>
      <c r="AA26444"/>
    </row>
    <row r="26445" spans="16:27" x14ac:dyDescent="0.3">
      <c r="P26445"/>
      <c r="AA26445"/>
    </row>
    <row r="26446" spans="16:27" x14ac:dyDescent="0.3">
      <c r="P26446"/>
      <c r="AA26446"/>
    </row>
    <row r="26447" spans="16:27" x14ac:dyDescent="0.3">
      <c r="P26447"/>
      <c r="AA26447"/>
    </row>
    <row r="26448" spans="16:27" x14ac:dyDescent="0.3">
      <c r="P26448"/>
      <c r="AA26448"/>
    </row>
    <row r="26449" spans="16:27" x14ac:dyDescent="0.3">
      <c r="P26449"/>
      <c r="AA26449"/>
    </row>
    <row r="26450" spans="16:27" x14ac:dyDescent="0.3">
      <c r="P26450"/>
      <c r="AA26450"/>
    </row>
    <row r="26451" spans="16:27" x14ac:dyDescent="0.3">
      <c r="P26451"/>
      <c r="AA26451"/>
    </row>
    <row r="26452" spans="16:27" x14ac:dyDescent="0.3">
      <c r="P26452"/>
      <c r="AA26452"/>
    </row>
    <row r="26453" spans="16:27" x14ac:dyDescent="0.3">
      <c r="P26453"/>
      <c r="AA26453"/>
    </row>
    <row r="26454" spans="16:27" x14ac:dyDescent="0.3">
      <c r="P26454"/>
      <c r="AA26454"/>
    </row>
    <row r="26455" spans="16:27" x14ac:dyDescent="0.3">
      <c r="P26455"/>
      <c r="AA26455"/>
    </row>
    <row r="26456" spans="16:27" x14ac:dyDescent="0.3">
      <c r="P26456"/>
      <c r="AA26456"/>
    </row>
    <row r="26457" spans="16:27" x14ac:dyDescent="0.3">
      <c r="P26457"/>
      <c r="AA26457"/>
    </row>
    <row r="26458" spans="16:27" x14ac:dyDescent="0.3">
      <c r="P26458"/>
      <c r="AA26458"/>
    </row>
    <row r="26459" spans="16:27" x14ac:dyDescent="0.3">
      <c r="P26459"/>
      <c r="AA26459"/>
    </row>
    <row r="26460" spans="16:27" x14ac:dyDescent="0.3">
      <c r="P26460"/>
      <c r="AA26460"/>
    </row>
    <row r="26461" spans="16:27" x14ac:dyDescent="0.3">
      <c r="P26461"/>
      <c r="AA26461"/>
    </row>
    <row r="26462" spans="16:27" x14ac:dyDescent="0.3">
      <c r="P26462"/>
      <c r="AA26462"/>
    </row>
    <row r="26463" spans="16:27" x14ac:dyDescent="0.3">
      <c r="P26463"/>
      <c r="AA26463"/>
    </row>
    <row r="26464" spans="16:27" x14ac:dyDescent="0.3">
      <c r="P26464"/>
      <c r="AA26464"/>
    </row>
    <row r="26465" spans="16:27" x14ac:dyDescent="0.3">
      <c r="P26465"/>
      <c r="AA26465"/>
    </row>
    <row r="26466" spans="16:27" x14ac:dyDescent="0.3">
      <c r="P26466"/>
      <c r="AA26466"/>
    </row>
    <row r="26467" spans="16:27" x14ac:dyDescent="0.3">
      <c r="P26467"/>
      <c r="AA26467"/>
    </row>
    <row r="26468" spans="16:27" x14ac:dyDescent="0.3">
      <c r="P26468"/>
      <c r="AA26468"/>
    </row>
    <row r="26469" spans="16:27" x14ac:dyDescent="0.3">
      <c r="P26469"/>
      <c r="AA26469"/>
    </row>
    <row r="26470" spans="16:27" x14ac:dyDescent="0.3">
      <c r="P26470"/>
      <c r="AA26470"/>
    </row>
    <row r="26471" spans="16:27" x14ac:dyDescent="0.3">
      <c r="P26471"/>
      <c r="AA26471"/>
    </row>
    <row r="26472" spans="16:27" x14ac:dyDescent="0.3">
      <c r="P26472"/>
      <c r="AA26472"/>
    </row>
    <row r="26473" spans="16:27" x14ac:dyDescent="0.3">
      <c r="P26473"/>
      <c r="AA26473"/>
    </row>
    <row r="26474" spans="16:27" x14ac:dyDescent="0.3">
      <c r="P26474"/>
      <c r="AA26474"/>
    </row>
    <row r="26475" spans="16:27" x14ac:dyDescent="0.3">
      <c r="P26475"/>
      <c r="AA26475"/>
    </row>
    <row r="26476" spans="16:27" x14ac:dyDescent="0.3">
      <c r="P26476"/>
      <c r="AA26476"/>
    </row>
    <row r="26477" spans="16:27" x14ac:dyDescent="0.3">
      <c r="P26477"/>
      <c r="AA26477"/>
    </row>
    <row r="26478" spans="16:27" x14ac:dyDescent="0.3">
      <c r="P26478"/>
      <c r="AA26478"/>
    </row>
    <row r="26479" spans="16:27" x14ac:dyDescent="0.3">
      <c r="P26479"/>
      <c r="AA26479"/>
    </row>
    <row r="26480" spans="16:27" x14ac:dyDescent="0.3">
      <c r="P26480"/>
      <c r="AA26480"/>
    </row>
    <row r="26481" spans="16:27" x14ac:dyDescent="0.3">
      <c r="P26481"/>
      <c r="AA26481"/>
    </row>
    <row r="26482" spans="16:27" x14ac:dyDescent="0.3">
      <c r="P26482"/>
      <c r="AA26482"/>
    </row>
    <row r="26483" spans="16:27" x14ac:dyDescent="0.3">
      <c r="P26483"/>
      <c r="AA26483"/>
    </row>
    <row r="26484" spans="16:27" x14ac:dyDescent="0.3">
      <c r="P26484"/>
      <c r="AA26484"/>
    </row>
    <row r="26485" spans="16:27" x14ac:dyDescent="0.3">
      <c r="P26485"/>
      <c r="AA26485"/>
    </row>
    <row r="26486" spans="16:27" x14ac:dyDescent="0.3">
      <c r="P26486"/>
      <c r="AA26486"/>
    </row>
    <row r="26487" spans="16:27" x14ac:dyDescent="0.3">
      <c r="P26487"/>
      <c r="AA26487"/>
    </row>
    <row r="26488" spans="16:27" x14ac:dyDescent="0.3">
      <c r="P26488"/>
      <c r="AA26488"/>
    </row>
    <row r="26489" spans="16:27" x14ac:dyDescent="0.3">
      <c r="P26489"/>
      <c r="AA26489"/>
    </row>
    <row r="26490" spans="16:27" x14ac:dyDescent="0.3">
      <c r="P26490"/>
      <c r="AA26490"/>
    </row>
    <row r="26491" spans="16:27" x14ac:dyDescent="0.3">
      <c r="P26491"/>
      <c r="AA26491"/>
    </row>
    <row r="26492" spans="16:27" x14ac:dyDescent="0.3">
      <c r="P26492"/>
      <c r="AA26492"/>
    </row>
    <row r="26493" spans="16:27" x14ac:dyDescent="0.3">
      <c r="P26493"/>
      <c r="AA26493"/>
    </row>
    <row r="26494" spans="16:27" x14ac:dyDescent="0.3">
      <c r="P26494"/>
      <c r="AA26494"/>
    </row>
    <row r="26495" spans="16:27" x14ac:dyDescent="0.3">
      <c r="P26495"/>
      <c r="AA26495"/>
    </row>
    <row r="26496" spans="16:27" x14ac:dyDescent="0.3">
      <c r="P26496"/>
      <c r="AA26496"/>
    </row>
    <row r="26497" spans="16:27" x14ac:dyDescent="0.3">
      <c r="P26497"/>
      <c r="AA26497"/>
    </row>
    <row r="26498" spans="16:27" x14ac:dyDescent="0.3">
      <c r="P26498"/>
      <c r="AA26498"/>
    </row>
    <row r="26499" spans="16:27" x14ac:dyDescent="0.3">
      <c r="P26499"/>
      <c r="AA26499"/>
    </row>
    <row r="26500" spans="16:27" x14ac:dyDescent="0.3">
      <c r="P26500"/>
      <c r="AA26500"/>
    </row>
    <row r="26501" spans="16:27" x14ac:dyDescent="0.3">
      <c r="P26501"/>
      <c r="AA26501"/>
    </row>
    <row r="26502" spans="16:27" x14ac:dyDescent="0.3">
      <c r="P26502"/>
      <c r="AA26502"/>
    </row>
    <row r="26503" spans="16:27" x14ac:dyDescent="0.3">
      <c r="P26503"/>
      <c r="AA26503"/>
    </row>
    <row r="26504" spans="16:27" x14ac:dyDescent="0.3">
      <c r="P26504"/>
      <c r="AA26504"/>
    </row>
    <row r="26505" spans="16:27" x14ac:dyDescent="0.3">
      <c r="P26505"/>
      <c r="AA26505"/>
    </row>
    <row r="26506" spans="16:27" x14ac:dyDescent="0.3">
      <c r="P26506"/>
      <c r="AA26506"/>
    </row>
    <row r="26507" spans="16:27" x14ac:dyDescent="0.3">
      <c r="P26507"/>
      <c r="AA26507"/>
    </row>
    <row r="26508" spans="16:27" x14ac:dyDescent="0.3">
      <c r="P26508"/>
      <c r="AA26508"/>
    </row>
    <row r="26509" spans="16:27" x14ac:dyDescent="0.3">
      <c r="P26509"/>
      <c r="AA26509"/>
    </row>
    <row r="26510" spans="16:27" x14ac:dyDescent="0.3">
      <c r="P26510"/>
      <c r="AA26510"/>
    </row>
    <row r="26511" spans="16:27" x14ac:dyDescent="0.3">
      <c r="P26511"/>
      <c r="AA26511"/>
    </row>
    <row r="26512" spans="16:27" x14ac:dyDescent="0.3">
      <c r="P26512"/>
      <c r="AA26512"/>
    </row>
    <row r="26513" spans="16:27" x14ac:dyDescent="0.3">
      <c r="P26513"/>
      <c r="AA26513"/>
    </row>
    <row r="26514" spans="16:27" x14ac:dyDescent="0.3">
      <c r="P26514"/>
      <c r="AA26514"/>
    </row>
    <row r="26515" spans="16:27" x14ac:dyDescent="0.3">
      <c r="P26515"/>
      <c r="AA26515"/>
    </row>
    <row r="26516" spans="16:27" x14ac:dyDescent="0.3">
      <c r="P26516"/>
      <c r="AA26516"/>
    </row>
    <row r="26517" spans="16:27" x14ac:dyDescent="0.3">
      <c r="P26517"/>
      <c r="AA26517"/>
    </row>
    <row r="26518" spans="16:27" x14ac:dyDescent="0.3">
      <c r="P26518"/>
      <c r="AA26518"/>
    </row>
    <row r="26519" spans="16:27" x14ac:dyDescent="0.3">
      <c r="P26519"/>
      <c r="AA26519"/>
    </row>
    <row r="26520" spans="16:27" x14ac:dyDescent="0.3">
      <c r="P26520"/>
      <c r="AA26520"/>
    </row>
    <row r="26521" spans="16:27" x14ac:dyDescent="0.3">
      <c r="P26521"/>
      <c r="AA26521"/>
    </row>
    <row r="26522" spans="16:27" x14ac:dyDescent="0.3">
      <c r="P26522"/>
      <c r="AA26522"/>
    </row>
    <row r="26523" spans="16:27" x14ac:dyDescent="0.3">
      <c r="P26523"/>
      <c r="AA26523"/>
    </row>
    <row r="26524" spans="16:27" x14ac:dyDescent="0.3">
      <c r="P26524"/>
      <c r="AA26524"/>
    </row>
    <row r="26525" spans="16:27" x14ac:dyDescent="0.3">
      <c r="P26525"/>
      <c r="AA26525"/>
    </row>
    <row r="26526" spans="16:27" x14ac:dyDescent="0.3">
      <c r="P26526"/>
      <c r="AA26526"/>
    </row>
    <row r="26527" spans="16:27" x14ac:dyDescent="0.3">
      <c r="P26527"/>
      <c r="AA26527"/>
    </row>
    <row r="26528" spans="16:27" x14ac:dyDescent="0.3">
      <c r="P26528"/>
      <c r="AA26528"/>
    </row>
    <row r="26529" spans="16:27" x14ac:dyDescent="0.3">
      <c r="P26529"/>
      <c r="AA26529"/>
    </row>
    <row r="26530" spans="16:27" x14ac:dyDescent="0.3">
      <c r="P26530"/>
      <c r="AA26530"/>
    </row>
    <row r="26531" spans="16:27" x14ac:dyDescent="0.3">
      <c r="P26531"/>
      <c r="AA26531"/>
    </row>
    <row r="26532" spans="16:27" x14ac:dyDescent="0.3">
      <c r="P26532"/>
      <c r="AA26532"/>
    </row>
    <row r="26533" spans="16:27" x14ac:dyDescent="0.3">
      <c r="P26533"/>
      <c r="AA26533"/>
    </row>
    <row r="26534" spans="16:27" x14ac:dyDescent="0.3">
      <c r="P26534"/>
      <c r="AA26534"/>
    </row>
    <row r="26535" spans="16:27" x14ac:dyDescent="0.3">
      <c r="P26535"/>
      <c r="AA26535"/>
    </row>
    <row r="26536" spans="16:27" x14ac:dyDescent="0.3">
      <c r="P26536"/>
      <c r="AA26536"/>
    </row>
    <row r="26537" spans="16:27" x14ac:dyDescent="0.3">
      <c r="P26537"/>
      <c r="AA26537"/>
    </row>
    <row r="26538" spans="16:27" x14ac:dyDescent="0.3">
      <c r="P26538"/>
      <c r="AA26538"/>
    </row>
    <row r="26539" spans="16:27" x14ac:dyDescent="0.3">
      <c r="P26539"/>
      <c r="AA26539"/>
    </row>
    <row r="26540" spans="16:27" x14ac:dyDescent="0.3">
      <c r="P26540"/>
      <c r="AA26540"/>
    </row>
    <row r="26541" spans="16:27" x14ac:dyDescent="0.3">
      <c r="P26541"/>
      <c r="AA26541"/>
    </row>
    <row r="26542" spans="16:27" x14ac:dyDescent="0.3">
      <c r="P26542"/>
      <c r="AA26542"/>
    </row>
    <row r="26543" spans="16:27" x14ac:dyDescent="0.3">
      <c r="P26543"/>
      <c r="AA26543"/>
    </row>
    <row r="26544" spans="16:27" x14ac:dyDescent="0.3">
      <c r="P26544"/>
      <c r="AA26544"/>
    </row>
    <row r="26545" spans="16:27" x14ac:dyDescent="0.3">
      <c r="P26545"/>
      <c r="AA26545"/>
    </row>
    <row r="26546" spans="16:27" x14ac:dyDescent="0.3">
      <c r="P26546"/>
      <c r="AA26546"/>
    </row>
    <row r="26547" spans="16:27" x14ac:dyDescent="0.3">
      <c r="P26547"/>
      <c r="AA26547"/>
    </row>
    <row r="26548" spans="16:27" x14ac:dyDescent="0.3">
      <c r="P26548"/>
      <c r="AA26548"/>
    </row>
    <row r="26549" spans="16:27" x14ac:dyDescent="0.3">
      <c r="P26549"/>
      <c r="AA26549"/>
    </row>
    <row r="26550" spans="16:27" x14ac:dyDescent="0.3">
      <c r="P26550"/>
      <c r="AA26550"/>
    </row>
    <row r="26551" spans="16:27" x14ac:dyDescent="0.3">
      <c r="P26551"/>
      <c r="AA26551"/>
    </row>
    <row r="26552" spans="16:27" x14ac:dyDescent="0.3">
      <c r="P26552"/>
      <c r="AA26552"/>
    </row>
    <row r="26553" spans="16:27" x14ac:dyDescent="0.3">
      <c r="P26553"/>
      <c r="AA26553"/>
    </row>
    <row r="26554" spans="16:27" x14ac:dyDescent="0.3">
      <c r="P26554"/>
      <c r="AA26554"/>
    </row>
    <row r="26555" spans="16:27" x14ac:dyDescent="0.3">
      <c r="P26555"/>
      <c r="AA26555"/>
    </row>
    <row r="26556" spans="16:27" x14ac:dyDescent="0.3">
      <c r="P26556"/>
      <c r="AA26556"/>
    </row>
    <row r="26557" spans="16:27" x14ac:dyDescent="0.3">
      <c r="P26557"/>
      <c r="AA26557"/>
    </row>
    <row r="26558" spans="16:27" x14ac:dyDescent="0.3">
      <c r="P26558"/>
      <c r="AA26558"/>
    </row>
    <row r="26559" spans="16:27" x14ac:dyDescent="0.3">
      <c r="P26559"/>
      <c r="AA26559"/>
    </row>
    <row r="26560" spans="16:27" x14ac:dyDescent="0.3">
      <c r="P26560"/>
      <c r="AA26560"/>
    </row>
    <row r="26561" spans="16:27" x14ac:dyDescent="0.3">
      <c r="P26561"/>
      <c r="AA26561"/>
    </row>
    <row r="26562" spans="16:27" x14ac:dyDescent="0.3">
      <c r="P26562"/>
      <c r="AA26562"/>
    </row>
    <row r="26563" spans="16:27" x14ac:dyDescent="0.3">
      <c r="P26563"/>
      <c r="AA26563"/>
    </row>
    <row r="26564" spans="16:27" x14ac:dyDescent="0.3">
      <c r="P26564"/>
      <c r="AA26564"/>
    </row>
    <row r="26565" spans="16:27" x14ac:dyDescent="0.3">
      <c r="P26565"/>
      <c r="AA26565"/>
    </row>
    <row r="26566" spans="16:27" x14ac:dyDescent="0.3">
      <c r="P26566"/>
      <c r="AA26566"/>
    </row>
    <row r="26567" spans="16:27" x14ac:dyDescent="0.3">
      <c r="P26567"/>
      <c r="AA26567"/>
    </row>
    <row r="26568" spans="16:27" x14ac:dyDescent="0.3">
      <c r="P26568"/>
      <c r="AA26568"/>
    </row>
    <row r="26569" spans="16:27" x14ac:dyDescent="0.3">
      <c r="P26569"/>
      <c r="AA26569"/>
    </row>
    <row r="26570" spans="16:27" x14ac:dyDescent="0.3">
      <c r="P26570"/>
      <c r="AA26570"/>
    </row>
    <row r="26571" spans="16:27" x14ac:dyDescent="0.3">
      <c r="P26571"/>
      <c r="AA26571"/>
    </row>
    <row r="26572" spans="16:27" x14ac:dyDescent="0.3">
      <c r="P26572"/>
      <c r="AA26572"/>
    </row>
    <row r="26573" spans="16:27" x14ac:dyDescent="0.3">
      <c r="P26573"/>
      <c r="AA26573"/>
    </row>
    <row r="26574" spans="16:27" x14ac:dyDescent="0.3">
      <c r="P26574"/>
      <c r="AA26574"/>
    </row>
    <row r="26575" spans="16:27" x14ac:dyDescent="0.3">
      <c r="P26575"/>
      <c r="AA26575"/>
    </row>
    <row r="26576" spans="16:27" x14ac:dyDescent="0.3">
      <c r="P26576"/>
      <c r="AA26576"/>
    </row>
    <row r="26577" spans="16:27" x14ac:dyDescent="0.3">
      <c r="P26577"/>
      <c r="AA26577"/>
    </row>
    <row r="26578" spans="16:27" x14ac:dyDescent="0.3">
      <c r="P26578"/>
      <c r="AA26578"/>
    </row>
    <row r="26579" spans="16:27" x14ac:dyDescent="0.3">
      <c r="P26579"/>
      <c r="AA26579"/>
    </row>
    <row r="26580" spans="16:27" x14ac:dyDescent="0.3">
      <c r="P26580"/>
      <c r="AA26580"/>
    </row>
    <row r="26581" spans="16:27" x14ac:dyDescent="0.3">
      <c r="P26581"/>
      <c r="AA26581"/>
    </row>
    <row r="26582" spans="16:27" x14ac:dyDescent="0.3">
      <c r="P26582"/>
      <c r="AA26582"/>
    </row>
    <row r="26583" spans="16:27" x14ac:dyDescent="0.3">
      <c r="P26583"/>
      <c r="AA26583"/>
    </row>
    <row r="26584" spans="16:27" x14ac:dyDescent="0.3">
      <c r="P26584"/>
      <c r="AA26584"/>
    </row>
    <row r="26585" spans="16:27" x14ac:dyDescent="0.3">
      <c r="P26585"/>
      <c r="AA26585"/>
    </row>
    <row r="26586" spans="16:27" x14ac:dyDescent="0.3">
      <c r="P26586"/>
      <c r="AA26586"/>
    </row>
    <row r="26587" spans="16:27" x14ac:dyDescent="0.3">
      <c r="P26587"/>
      <c r="AA26587"/>
    </row>
    <row r="26588" spans="16:27" x14ac:dyDescent="0.3">
      <c r="P26588"/>
      <c r="AA26588"/>
    </row>
    <row r="26589" spans="16:27" x14ac:dyDescent="0.3">
      <c r="P26589"/>
      <c r="AA26589"/>
    </row>
    <row r="26590" spans="16:27" x14ac:dyDescent="0.3">
      <c r="P26590"/>
      <c r="AA26590"/>
    </row>
    <row r="26591" spans="16:27" x14ac:dyDescent="0.3">
      <c r="P26591"/>
      <c r="AA26591"/>
    </row>
    <row r="26592" spans="16:27" x14ac:dyDescent="0.3">
      <c r="P26592"/>
      <c r="AA26592"/>
    </row>
    <row r="26593" spans="16:27" x14ac:dyDescent="0.3">
      <c r="P26593"/>
      <c r="AA26593"/>
    </row>
    <row r="26594" spans="16:27" x14ac:dyDescent="0.3">
      <c r="P26594"/>
      <c r="AA26594"/>
    </row>
    <row r="26595" spans="16:27" x14ac:dyDescent="0.3">
      <c r="P26595"/>
      <c r="AA26595"/>
    </row>
    <row r="26596" spans="16:27" x14ac:dyDescent="0.3">
      <c r="P26596"/>
      <c r="AA26596"/>
    </row>
    <row r="26597" spans="16:27" x14ac:dyDescent="0.3">
      <c r="P26597"/>
      <c r="AA26597"/>
    </row>
    <row r="26598" spans="16:27" x14ac:dyDescent="0.3">
      <c r="P26598"/>
      <c r="AA26598"/>
    </row>
    <row r="26599" spans="16:27" x14ac:dyDescent="0.3">
      <c r="P26599"/>
      <c r="AA26599"/>
    </row>
    <row r="26600" spans="16:27" x14ac:dyDescent="0.3">
      <c r="P26600"/>
      <c r="AA26600"/>
    </row>
    <row r="26601" spans="16:27" x14ac:dyDescent="0.3">
      <c r="P26601"/>
      <c r="AA26601"/>
    </row>
    <row r="26602" spans="16:27" x14ac:dyDescent="0.3">
      <c r="P26602"/>
      <c r="AA26602"/>
    </row>
    <row r="26603" spans="16:27" x14ac:dyDescent="0.3">
      <c r="P26603"/>
      <c r="AA26603"/>
    </row>
    <row r="26604" spans="16:27" x14ac:dyDescent="0.3">
      <c r="P26604"/>
      <c r="AA26604"/>
    </row>
    <row r="26605" spans="16:27" x14ac:dyDescent="0.3">
      <c r="P26605"/>
      <c r="AA26605"/>
    </row>
    <row r="26606" spans="16:27" x14ac:dyDescent="0.3">
      <c r="P26606"/>
      <c r="AA26606"/>
    </row>
    <row r="26607" spans="16:27" x14ac:dyDescent="0.3">
      <c r="P26607"/>
      <c r="AA26607"/>
    </row>
    <row r="26608" spans="16:27" x14ac:dyDescent="0.3">
      <c r="P26608"/>
      <c r="AA26608"/>
    </row>
    <row r="26609" spans="16:27" x14ac:dyDescent="0.3">
      <c r="P26609"/>
      <c r="AA26609"/>
    </row>
    <row r="26610" spans="16:27" x14ac:dyDescent="0.3">
      <c r="P26610"/>
      <c r="AA26610"/>
    </row>
    <row r="26611" spans="16:27" x14ac:dyDescent="0.3">
      <c r="P26611"/>
      <c r="AA26611"/>
    </row>
    <row r="26612" spans="16:27" x14ac:dyDescent="0.3">
      <c r="P26612"/>
      <c r="AA26612"/>
    </row>
    <row r="26613" spans="16:27" x14ac:dyDescent="0.3">
      <c r="P26613"/>
      <c r="AA26613"/>
    </row>
    <row r="26614" spans="16:27" x14ac:dyDescent="0.3">
      <c r="P26614"/>
      <c r="AA26614"/>
    </row>
    <row r="26615" spans="16:27" x14ac:dyDescent="0.3">
      <c r="P26615"/>
      <c r="AA26615"/>
    </row>
    <row r="26616" spans="16:27" x14ac:dyDescent="0.3">
      <c r="P26616"/>
      <c r="AA26616"/>
    </row>
    <row r="26617" spans="16:27" x14ac:dyDescent="0.3">
      <c r="P26617"/>
      <c r="AA26617"/>
    </row>
    <row r="26618" spans="16:27" x14ac:dyDescent="0.3">
      <c r="P26618"/>
      <c r="AA26618"/>
    </row>
    <row r="26619" spans="16:27" x14ac:dyDescent="0.3">
      <c r="P26619"/>
      <c r="AA26619"/>
    </row>
    <row r="26620" spans="16:27" x14ac:dyDescent="0.3">
      <c r="P26620"/>
      <c r="AA26620"/>
    </row>
    <row r="26621" spans="16:27" x14ac:dyDescent="0.3">
      <c r="P26621"/>
      <c r="AA26621"/>
    </row>
    <row r="26622" spans="16:27" x14ac:dyDescent="0.3">
      <c r="P26622"/>
      <c r="AA26622"/>
    </row>
    <row r="26623" spans="16:27" x14ac:dyDescent="0.3">
      <c r="P26623"/>
      <c r="AA26623"/>
    </row>
    <row r="26624" spans="16:27" x14ac:dyDescent="0.3">
      <c r="P26624"/>
      <c r="AA26624"/>
    </row>
    <row r="26625" spans="16:27" x14ac:dyDescent="0.3">
      <c r="P26625"/>
      <c r="AA26625"/>
    </row>
    <row r="26626" spans="16:27" x14ac:dyDescent="0.3">
      <c r="P26626"/>
      <c r="AA26626"/>
    </row>
    <row r="26627" spans="16:27" x14ac:dyDescent="0.3">
      <c r="P26627"/>
      <c r="AA26627"/>
    </row>
    <row r="26628" spans="16:27" x14ac:dyDescent="0.3">
      <c r="P26628"/>
      <c r="AA26628"/>
    </row>
    <row r="26629" spans="16:27" x14ac:dyDescent="0.3">
      <c r="P26629"/>
      <c r="AA26629"/>
    </row>
    <row r="26630" spans="16:27" x14ac:dyDescent="0.3">
      <c r="P26630"/>
      <c r="AA26630"/>
    </row>
    <row r="26631" spans="16:27" x14ac:dyDescent="0.3">
      <c r="P26631"/>
      <c r="AA26631"/>
    </row>
    <row r="26632" spans="16:27" x14ac:dyDescent="0.3">
      <c r="P26632"/>
      <c r="AA26632"/>
    </row>
    <row r="26633" spans="16:27" x14ac:dyDescent="0.3">
      <c r="P26633"/>
      <c r="AA26633"/>
    </row>
    <row r="26634" spans="16:27" x14ac:dyDescent="0.3">
      <c r="P26634"/>
      <c r="AA26634"/>
    </row>
    <row r="26635" spans="16:27" x14ac:dyDescent="0.3">
      <c r="P26635"/>
      <c r="AA26635"/>
    </row>
    <row r="26636" spans="16:27" x14ac:dyDescent="0.3">
      <c r="P26636"/>
      <c r="AA26636"/>
    </row>
    <row r="26637" spans="16:27" x14ac:dyDescent="0.3">
      <c r="P26637"/>
      <c r="AA26637"/>
    </row>
    <row r="26638" spans="16:27" x14ac:dyDescent="0.3">
      <c r="P26638"/>
      <c r="AA26638"/>
    </row>
    <row r="26639" spans="16:27" x14ac:dyDescent="0.3">
      <c r="P26639"/>
      <c r="AA26639"/>
    </row>
    <row r="26640" spans="16:27" x14ac:dyDescent="0.3">
      <c r="P26640"/>
      <c r="AA26640"/>
    </row>
    <row r="26641" spans="16:27" x14ac:dyDescent="0.3">
      <c r="P26641"/>
      <c r="AA26641"/>
    </row>
    <row r="26642" spans="16:27" x14ac:dyDescent="0.3">
      <c r="P26642"/>
      <c r="AA26642"/>
    </row>
    <row r="26643" spans="16:27" x14ac:dyDescent="0.3">
      <c r="P26643"/>
      <c r="AA26643"/>
    </row>
    <row r="26644" spans="16:27" x14ac:dyDescent="0.3">
      <c r="P26644"/>
      <c r="AA26644"/>
    </row>
    <row r="26645" spans="16:27" x14ac:dyDescent="0.3">
      <c r="P26645"/>
      <c r="AA26645"/>
    </row>
    <row r="26646" spans="16:27" x14ac:dyDescent="0.3">
      <c r="P26646"/>
      <c r="AA26646"/>
    </row>
    <row r="26647" spans="16:27" x14ac:dyDescent="0.3">
      <c r="P26647"/>
      <c r="AA26647"/>
    </row>
    <row r="26648" spans="16:27" x14ac:dyDescent="0.3">
      <c r="P26648"/>
      <c r="AA26648"/>
    </row>
    <row r="26649" spans="16:27" x14ac:dyDescent="0.3">
      <c r="P26649"/>
      <c r="AA26649"/>
    </row>
    <row r="26650" spans="16:27" x14ac:dyDescent="0.3">
      <c r="P26650"/>
      <c r="AA26650"/>
    </row>
    <row r="26651" spans="16:27" x14ac:dyDescent="0.3">
      <c r="P26651"/>
      <c r="AA26651"/>
    </row>
    <row r="26652" spans="16:27" x14ac:dyDescent="0.3">
      <c r="P26652"/>
      <c r="AA26652"/>
    </row>
    <row r="26653" spans="16:27" x14ac:dyDescent="0.3">
      <c r="P26653"/>
      <c r="AA26653"/>
    </row>
    <row r="26654" spans="16:27" x14ac:dyDescent="0.3">
      <c r="P26654"/>
      <c r="AA26654"/>
    </row>
    <row r="26655" spans="16:27" x14ac:dyDescent="0.3">
      <c r="P26655"/>
      <c r="AA26655"/>
    </row>
    <row r="26656" spans="16:27" x14ac:dyDescent="0.3">
      <c r="P26656"/>
      <c r="AA26656"/>
    </row>
    <row r="26657" spans="16:27" x14ac:dyDescent="0.3">
      <c r="P26657"/>
      <c r="AA26657"/>
    </row>
    <row r="26658" spans="16:27" x14ac:dyDescent="0.3">
      <c r="P26658"/>
      <c r="AA26658"/>
    </row>
    <row r="26659" spans="16:27" x14ac:dyDescent="0.3">
      <c r="P26659"/>
      <c r="AA26659"/>
    </row>
    <row r="26660" spans="16:27" x14ac:dyDescent="0.3">
      <c r="P26660"/>
      <c r="AA26660"/>
    </row>
    <row r="26661" spans="16:27" x14ac:dyDescent="0.3">
      <c r="P26661"/>
      <c r="AA26661"/>
    </row>
    <row r="26662" spans="16:27" x14ac:dyDescent="0.3">
      <c r="P26662"/>
      <c r="AA26662"/>
    </row>
    <row r="26663" spans="16:27" x14ac:dyDescent="0.3">
      <c r="P26663"/>
      <c r="AA26663"/>
    </row>
    <row r="26664" spans="16:27" x14ac:dyDescent="0.3">
      <c r="P26664"/>
      <c r="AA26664"/>
    </row>
    <row r="26665" spans="16:27" x14ac:dyDescent="0.3">
      <c r="P26665"/>
      <c r="AA26665"/>
    </row>
    <row r="26666" spans="16:27" x14ac:dyDescent="0.3">
      <c r="P26666"/>
      <c r="AA26666"/>
    </row>
    <row r="26667" spans="16:27" x14ac:dyDescent="0.3">
      <c r="P26667"/>
      <c r="AA26667"/>
    </row>
    <row r="26668" spans="16:27" x14ac:dyDescent="0.3">
      <c r="P26668"/>
      <c r="AA26668"/>
    </row>
    <row r="26669" spans="16:27" x14ac:dyDescent="0.3">
      <c r="P26669"/>
      <c r="AA26669"/>
    </row>
    <row r="26670" spans="16:27" x14ac:dyDescent="0.3">
      <c r="P26670"/>
      <c r="AA26670"/>
    </row>
    <row r="26671" spans="16:27" x14ac:dyDescent="0.3">
      <c r="P26671"/>
      <c r="AA26671"/>
    </row>
    <row r="26672" spans="16:27" x14ac:dyDescent="0.3">
      <c r="P26672"/>
      <c r="AA26672"/>
    </row>
    <row r="26673" spans="16:27" x14ac:dyDescent="0.3">
      <c r="P26673"/>
      <c r="AA26673"/>
    </row>
    <row r="26674" spans="16:27" x14ac:dyDescent="0.3">
      <c r="P26674"/>
      <c r="AA26674"/>
    </row>
    <row r="26675" spans="16:27" x14ac:dyDescent="0.3">
      <c r="P26675"/>
      <c r="AA26675"/>
    </row>
    <row r="26676" spans="16:27" x14ac:dyDescent="0.3">
      <c r="P26676"/>
      <c r="AA26676"/>
    </row>
    <row r="26677" spans="16:27" x14ac:dyDescent="0.3">
      <c r="P26677"/>
      <c r="AA26677"/>
    </row>
    <row r="26678" spans="16:27" x14ac:dyDescent="0.3">
      <c r="P26678"/>
      <c r="AA26678"/>
    </row>
    <row r="26679" spans="16:27" x14ac:dyDescent="0.3">
      <c r="P26679"/>
      <c r="AA26679"/>
    </row>
    <row r="26680" spans="16:27" x14ac:dyDescent="0.3">
      <c r="P26680"/>
      <c r="AA26680"/>
    </row>
    <row r="26681" spans="16:27" x14ac:dyDescent="0.3">
      <c r="P26681"/>
      <c r="AA26681"/>
    </row>
    <row r="26682" spans="16:27" x14ac:dyDescent="0.3">
      <c r="P26682"/>
      <c r="AA26682"/>
    </row>
    <row r="26683" spans="16:27" x14ac:dyDescent="0.3">
      <c r="P26683"/>
      <c r="AA26683"/>
    </row>
    <row r="26684" spans="16:27" x14ac:dyDescent="0.3">
      <c r="P26684"/>
      <c r="AA26684"/>
    </row>
    <row r="26685" spans="16:27" x14ac:dyDescent="0.3">
      <c r="P26685"/>
      <c r="AA26685"/>
    </row>
    <row r="26686" spans="16:27" x14ac:dyDescent="0.3">
      <c r="P26686"/>
      <c r="AA26686"/>
    </row>
    <row r="26687" spans="16:27" x14ac:dyDescent="0.3">
      <c r="P26687"/>
      <c r="AA26687"/>
    </row>
    <row r="26688" spans="16:27" x14ac:dyDescent="0.3">
      <c r="P26688"/>
      <c r="AA26688"/>
    </row>
    <row r="26689" spans="16:27" x14ac:dyDescent="0.3">
      <c r="P26689"/>
      <c r="AA26689"/>
    </row>
    <row r="26690" spans="16:27" x14ac:dyDescent="0.3">
      <c r="P26690"/>
      <c r="AA26690"/>
    </row>
    <row r="26691" spans="16:27" x14ac:dyDescent="0.3">
      <c r="P26691"/>
      <c r="AA26691"/>
    </row>
    <row r="26692" spans="16:27" x14ac:dyDescent="0.3">
      <c r="P26692"/>
      <c r="AA26692"/>
    </row>
    <row r="26693" spans="16:27" x14ac:dyDescent="0.3">
      <c r="P26693"/>
      <c r="AA26693"/>
    </row>
    <row r="26694" spans="16:27" x14ac:dyDescent="0.3">
      <c r="P26694"/>
      <c r="AA26694"/>
    </row>
    <row r="26695" spans="16:27" x14ac:dyDescent="0.3">
      <c r="P26695"/>
      <c r="AA26695"/>
    </row>
    <row r="26696" spans="16:27" x14ac:dyDescent="0.3">
      <c r="P26696"/>
      <c r="AA26696"/>
    </row>
    <row r="26697" spans="16:27" x14ac:dyDescent="0.3">
      <c r="P26697"/>
      <c r="AA26697"/>
    </row>
    <row r="26698" spans="16:27" x14ac:dyDescent="0.3">
      <c r="P26698"/>
      <c r="AA26698"/>
    </row>
    <row r="26699" spans="16:27" x14ac:dyDescent="0.3">
      <c r="P26699"/>
      <c r="AA26699"/>
    </row>
    <row r="26700" spans="16:27" x14ac:dyDescent="0.3">
      <c r="P26700"/>
      <c r="AA26700"/>
    </row>
    <row r="26701" spans="16:27" x14ac:dyDescent="0.3">
      <c r="P26701"/>
      <c r="AA26701"/>
    </row>
    <row r="26702" spans="16:27" x14ac:dyDescent="0.3">
      <c r="P26702"/>
      <c r="AA26702"/>
    </row>
    <row r="26703" spans="16:27" x14ac:dyDescent="0.3">
      <c r="P26703"/>
      <c r="AA26703"/>
    </row>
    <row r="26704" spans="16:27" x14ac:dyDescent="0.3">
      <c r="P26704"/>
      <c r="AA26704"/>
    </row>
    <row r="26705" spans="16:27" x14ac:dyDescent="0.3">
      <c r="P26705"/>
      <c r="AA26705"/>
    </row>
    <row r="26706" spans="16:27" x14ac:dyDescent="0.3">
      <c r="P26706"/>
      <c r="AA26706"/>
    </row>
    <row r="26707" spans="16:27" x14ac:dyDescent="0.3">
      <c r="P26707"/>
      <c r="AA26707"/>
    </row>
    <row r="26708" spans="16:27" x14ac:dyDescent="0.3">
      <c r="P26708"/>
      <c r="AA26708"/>
    </row>
    <row r="26709" spans="16:27" x14ac:dyDescent="0.3">
      <c r="P26709"/>
      <c r="AA26709"/>
    </row>
    <row r="26710" spans="16:27" x14ac:dyDescent="0.3">
      <c r="P26710"/>
      <c r="AA26710"/>
    </row>
    <row r="26711" spans="16:27" x14ac:dyDescent="0.3">
      <c r="P26711"/>
      <c r="AA26711"/>
    </row>
    <row r="26712" spans="16:27" x14ac:dyDescent="0.3">
      <c r="P26712"/>
      <c r="AA26712"/>
    </row>
    <row r="26713" spans="16:27" x14ac:dyDescent="0.3">
      <c r="P26713"/>
      <c r="AA26713"/>
    </row>
    <row r="26714" spans="16:27" x14ac:dyDescent="0.3">
      <c r="P26714"/>
      <c r="AA26714"/>
    </row>
    <row r="26715" spans="16:27" x14ac:dyDescent="0.3">
      <c r="P26715"/>
      <c r="AA26715"/>
    </row>
    <row r="26716" spans="16:27" x14ac:dyDescent="0.3">
      <c r="P26716"/>
      <c r="AA26716"/>
    </row>
    <row r="26717" spans="16:27" x14ac:dyDescent="0.3">
      <c r="P26717"/>
      <c r="AA26717"/>
    </row>
    <row r="26718" spans="16:27" x14ac:dyDescent="0.3">
      <c r="P26718"/>
      <c r="AA26718"/>
    </row>
    <row r="26719" spans="16:27" x14ac:dyDescent="0.3">
      <c r="P26719"/>
      <c r="AA26719"/>
    </row>
    <row r="26720" spans="16:27" x14ac:dyDescent="0.3">
      <c r="P26720"/>
      <c r="AA26720"/>
    </row>
    <row r="26721" spans="16:27" x14ac:dyDescent="0.3">
      <c r="P26721"/>
      <c r="AA26721"/>
    </row>
    <row r="26722" spans="16:27" x14ac:dyDescent="0.3">
      <c r="P26722"/>
      <c r="AA26722"/>
    </row>
    <row r="26723" spans="16:27" x14ac:dyDescent="0.3">
      <c r="P26723"/>
      <c r="AA26723"/>
    </row>
    <row r="26724" spans="16:27" x14ac:dyDescent="0.3">
      <c r="P26724"/>
      <c r="AA26724"/>
    </row>
    <row r="26725" spans="16:27" x14ac:dyDescent="0.3">
      <c r="P26725"/>
      <c r="AA26725"/>
    </row>
    <row r="26726" spans="16:27" x14ac:dyDescent="0.3">
      <c r="P26726"/>
      <c r="AA26726"/>
    </row>
    <row r="26727" spans="16:27" x14ac:dyDescent="0.3">
      <c r="P26727"/>
      <c r="AA26727"/>
    </row>
    <row r="26728" spans="16:27" x14ac:dyDescent="0.3">
      <c r="P26728"/>
      <c r="AA26728"/>
    </row>
    <row r="26729" spans="16:27" x14ac:dyDescent="0.3">
      <c r="P26729"/>
      <c r="AA26729"/>
    </row>
    <row r="26730" spans="16:27" x14ac:dyDescent="0.3">
      <c r="P26730"/>
      <c r="AA26730"/>
    </row>
    <row r="26731" spans="16:27" x14ac:dyDescent="0.3">
      <c r="P26731"/>
      <c r="AA26731"/>
    </row>
    <row r="26732" spans="16:27" x14ac:dyDescent="0.3">
      <c r="P26732"/>
      <c r="AA26732"/>
    </row>
    <row r="26733" spans="16:27" x14ac:dyDescent="0.3">
      <c r="P26733"/>
      <c r="AA26733"/>
    </row>
    <row r="26734" spans="16:27" x14ac:dyDescent="0.3">
      <c r="P26734"/>
      <c r="AA26734"/>
    </row>
    <row r="26735" spans="16:27" x14ac:dyDescent="0.3">
      <c r="P26735"/>
      <c r="AA26735"/>
    </row>
    <row r="26736" spans="16:27" x14ac:dyDescent="0.3">
      <c r="P26736"/>
      <c r="AA26736"/>
    </row>
    <row r="26737" spans="16:27" x14ac:dyDescent="0.3">
      <c r="P26737"/>
      <c r="AA26737"/>
    </row>
    <row r="26738" spans="16:27" x14ac:dyDescent="0.3">
      <c r="P26738"/>
      <c r="AA26738"/>
    </row>
    <row r="26739" spans="16:27" x14ac:dyDescent="0.3">
      <c r="P26739"/>
      <c r="AA26739"/>
    </row>
    <row r="26740" spans="16:27" x14ac:dyDescent="0.3">
      <c r="P26740"/>
      <c r="AA26740"/>
    </row>
    <row r="26741" spans="16:27" x14ac:dyDescent="0.3">
      <c r="P26741"/>
      <c r="AA26741"/>
    </row>
    <row r="26742" spans="16:27" x14ac:dyDescent="0.3">
      <c r="P26742"/>
      <c r="AA26742"/>
    </row>
    <row r="26743" spans="16:27" x14ac:dyDescent="0.3">
      <c r="P26743"/>
      <c r="AA26743"/>
    </row>
    <row r="26744" spans="16:27" x14ac:dyDescent="0.3">
      <c r="P26744"/>
      <c r="AA26744"/>
    </row>
    <row r="26745" spans="16:27" x14ac:dyDescent="0.3">
      <c r="P26745"/>
      <c r="AA26745"/>
    </row>
    <row r="26746" spans="16:27" x14ac:dyDescent="0.3">
      <c r="P26746"/>
      <c r="AA26746"/>
    </row>
    <row r="26747" spans="16:27" x14ac:dyDescent="0.3">
      <c r="P26747"/>
      <c r="AA26747"/>
    </row>
    <row r="26748" spans="16:27" x14ac:dyDescent="0.3">
      <c r="P26748"/>
      <c r="AA26748"/>
    </row>
    <row r="26749" spans="16:27" x14ac:dyDescent="0.3">
      <c r="P26749"/>
      <c r="AA26749"/>
    </row>
    <row r="26750" spans="16:27" x14ac:dyDescent="0.3">
      <c r="P26750"/>
      <c r="AA26750"/>
    </row>
    <row r="26751" spans="16:27" x14ac:dyDescent="0.3">
      <c r="P26751"/>
      <c r="AA26751"/>
    </row>
    <row r="26752" spans="16:27" x14ac:dyDescent="0.3">
      <c r="P26752"/>
      <c r="AA26752"/>
    </row>
    <row r="26753" spans="16:27" x14ac:dyDescent="0.3">
      <c r="P26753"/>
      <c r="AA26753"/>
    </row>
    <row r="26754" spans="16:27" x14ac:dyDescent="0.3">
      <c r="P26754"/>
      <c r="AA26754"/>
    </row>
    <row r="26755" spans="16:27" x14ac:dyDescent="0.3">
      <c r="P26755"/>
      <c r="AA26755"/>
    </row>
    <row r="26756" spans="16:27" x14ac:dyDescent="0.3">
      <c r="P26756"/>
      <c r="AA26756"/>
    </row>
    <row r="26757" spans="16:27" x14ac:dyDescent="0.3">
      <c r="P26757"/>
      <c r="AA26757"/>
    </row>
    <row r="26758" spans="16:27" x14ac:dyDescent="0.3">
      <c r="P26758"/>
      <c r="AA26758"/>
    </row>
    <row r="26759" spans="16:27" x14ac:dyDescent="0.3">
      <c r="P26759"/>
      <c r="AA26759"/>
    </row>
    <row r="26760" spans="16:27" x14ac:dyDescent="0.3">
      <c r="P26760"/>
      <c r="AA26760"/>
    </row>
    <row r="26761" spans="16:27" x14ac:dyDescent="0.3">
      <c r="P26761"/>
      <c r="AA26761"/>
    </row>
    <row r="26762" spans="16:27" x14ac:dyDescent="0.3">
      <c r="P26762"/>
      <c r="AA26762"/>
    </row>
    <row r="26763" spans="16:27" x14ac:dyDescent="0.3">
      <c r="P26763"/>
      <c r="AA26763"/>
    </row>
    <row r="26764" spans="16:27" x14ac:dyDescent="0.3">
      <c r="P26764"/>
      <c r="AA26764"/>
    </row>
    <row r="26765" spans="16:27" x14ac:dyDescent="0.3">
      <c r="P26765"/>
      <c r="AA26765"/>
    </row>
    <row r="26766" spans="16:27" x14ac:dyDescent="0.3">
      <c r="P26766"/>
      <c r="AA26766"/>
    </row>
    <row r="26767" spans="16:27" x14ac:dyDescent="0.3">
      <c r="P26767"/>
      <c r="AA26767"/>
    </row>
    <row r="26768" spans="16:27" x14ac:dyDescent="0.3">
      <c r="P26768"/>
      <c r="AA26768"/>
    </row>
    <row r="26769" spans="16:27" x14ac:dyDescent="0.3">
      <c r="P26769"/>
      <c r="AA26769"/>
    </row>
    <row r="26770" spans="16:27" x14ac:dyDescent="0.3">
      <c r="P26770"/>
      <c r="AA26770"/>
    </row>
    <row r="26771" spans="16:27" x14ac:dyDescent="0.3">
      <c r="P26771"/>
      <c r="AA26771"/>
    </row>
    <row r="26772" spans="16:27" x14ac:dyDescent="0.3">
      <c r="P26772"/>
      <c r="AA26772"/>
    </row>
    <row r="26773" spans="16:27" x14ac:dyDescent="0.3">
      <c r="P26773"/>
      <c r="AA26773"/>
    </row>
    <row r="26774" spans="16:27" x14ac:dyDescent="0.3">
      <c r="P26774"/>
      <c r="AA26774"/>
    </row>
    <row r="26775" spans="16:27" x14ac:dyDescent="0.3">
      <c r="P26775"/>
      <c r="AA26775"/>
    </row>
    <row r="26776" spans="16:27" x14ac:dyDescent="0.3">
      <c r="P26776"/>
      <c r="AA26776"/>
    </row>
    <row r="26777" spans="16:27" x14ac:dyDescent="0.3">
      <c r="P26777"/>
      <c r="AA26777"/>
    </row>
    <row r="26778" spans="16:27" x14ac:dyDescent="0.3">
      <c r="P26778"/>
      <c r="AA26778"/>
    </row>
    <row r="26779" spans="16:27" x14ac:dyDescent="0.3">
      <c r="P26779"/>
      <c r="AA26779"/>
    </row>
    <row r="26780" spans="16:27" x14ac:dyDescent="0.3">
      <c r="P26780"/>
      <c r="AA26780"/>
    </row>
    <row r="26781" spans="16:27" x14ac:dyDescent="0.3">
      <c r="P26781"/>
      <c r="AA26781"/>
    </row>
    <row r="26782" spans="16:27" x14ac:dyDescent="0.3">
      <c r="P26782"/>
      <c r="AA26782"/>
    </row>
    <row r="26783" spans="16:27" x14ac:dyDescent="0.3">
      <c r="P26783"/>
      <c r="AA26783"/>
    </row>
    <row r="26784" spans="16:27" x14ac:dyDescent="0.3">
      <c r="P26784"/>
      <c r="AA26784"/>
    </row>
    <row r="26785" spans="16:27" x14ac:dyDescent="0.3">
      <c r="P26785"/>
      <c r="AA26785"/>
    </row>
    <row r="26786" spans="16:27" x14ac:dyDescent="0.3">
      <c r="P26786"/>
      <c r="AA26786"/>
    </row>
    <row r="26787" spans="16:27" x14ac:dyDescent="0.3">
      <c r="P26787"/>
      <c r="AA26787"/>
    </row>
    <row r="26788" spans="16:27" x14ac:dyDescent="0.3">
      <c r="P26788"/>
      <c r="AA26788"/>
    </row>
    <row r="26789" spans="16:27" x14ac:dyDescent="0.3">
      <c r="P26789"/>
      <c r="AA26789"/>
    </row>
    <row r="26790" spans="16:27" x14ac:dyDescent="0.3">
      <c r="P26790"/>
      <c r="AA26790"/>
    </row>
    <row r="26791" spans="16:27" x14ac:dyDescent="0.3">
      <c r="P26791"/>
      <c r="AA26791"/>
    </row>
    <row r="26792" spans="16:27" x14ac:dyDescent="0.3">
      <c r="P26792"/>
      <c r="AA26792"/>
    </row>
    <row r="26793" spans="16:27" x14ac:dyDescent="0.3">
      <c r="P26793"/>
      <c r="AA26793"/>
    </row>
    <row r="26794" spans="16:27" x14ac:dyDescent="0.3">
      <c r="P26794"/>
      <c r="AA26794"/>
    </row>
    <row r="26795" spans="16:27" x14ac:dyDescent="0.3">
      <c r="P26795"/>
      <c r="AA26795"/>
    </row>
    <row r="26796" spans="16:27" x14ac:dyDescent="0.3">
      <c r="P26796"/>
      <c r="AA26796"/>
    </row>
    <row r="26797" spans="16:27" x14ac:dyDescent="0.3">
      <c r="P26797"/>
      <c r="AA26797"/>
    </row>
    <row r="26798" spans="16:27" x14ac:dyDescent="0.3">
      <c r="P26798"/>
      <c r="AA26798"/>
    </row>
    <row r="26799" spans="16:27" x14ac:dyDescent="0.3">
      <c r="P26799"/>
      <c r="AA26799"/>
    </row>
    <row r="26800" spans="16:27" x14ac:dyDescent="0.3">
      <c r="P26800"/>
      <c r="AA26800"/>
    </row>
    <row r="26801" spans="16:27" x14ac:dyDescent="0.3">
      <c r="P26801"/>
      <c r="AA26801"/>
    </row>
    <row r="26802" spans="16:27" x14ac:dyDescent="0.3">
      <c r="P26802"/>
      <c r="AA26802"/>
    </row>
    <row r="26803" spans="16:27" x14ac:dyDescent="0.3">
      <c r="P26803"/>
      <c r="AA26803"/>
    </row>
    <row r="26804" spans="16:27" x14ac:dyDescent="0.3">
      <c r="P26804"/>
      <c r="AA26804"/>
    </row>
    <row r="26805" spans="16:27" x14ac:dyDescent="0.3">
      <c r="P26805"/>
      <c r="AA26805"/>
    </row>
    <row r="26806" spans="16:27" x14ac:dyDescent="0.3">
      <c r="P26806"/>
      <c r="AA26806"/>
    </row>
    <row r="26807" spans="16:27" x14ac:dyDescent="0.3">
      <c r="P26807"/>
      <c r="AA26807"/>
    </row>
    <row r="26808" spans="16:27" x14ac:dyDescent="0.3">
      <c r="P26808"/>
      <c r="AA26808"/>
    </row>
    <row r="26809" spans="16:27" x14ac:dyDescent="0.3">
      <c r="P26809"/>
      <c r="AA26809"/>
    </row>
    <row r="26810" spans="16:27" x14ac:dyDescent="0.3">
      <c r="P26810"/>
      <c r="AA26810"/>
    </row>
    <row r="26811" spans="16:27" x14ac:dyDescent="0.3">
      <c r="P26811"/>
      <c r="AA26811"/>
    </row>
    <row r="26812" spans="16:27" x14ac:dyDescent="0.3">
      <c r="P26812"/>
      <c r="AA26812"/>
    </row>
    <row r="26813" spans="16:27" x14ac:dyDescent="0.3">
      <c r="P26813"/>
      <c r="AA26813"/>
    </row>
    <row r="26814" spans="16:27" x14ac:dyDescent="0.3">
      <c r="P26814"/>
      <c r="AA26814"/>
    </row>
    <row r="26815" spans="16:27" x14ac:dyDescent="0.3">
      <c r="P26815"/>
      <c r="AA26815"/>
    </row>
    <row r="26816" spans="16:27" x14ac:dyDescent="0.3">
      <c r="P26816"/>
      <c r="AA26816"/>
    </row>
    <row r="26817" spans="16:27" x14ac:dyDescent="0.3">
      <c r="P26817"/>
      <c r="AA26817"/>
    </row>
    <row r="26818" spans="16:27" x14ac:dyDescent="0.3">
      <c r="P26818"/>
      <c r="AA26818"/>
    </row>
    <row r="26819" spans="16:27" x14ac:dyDescent="0.3">
      <c r="P26819"/>
      <c r="AA26819"/>
    </row>
    <row r="26820" spans="16:27" x14ac:dyDescent="0.3">
      <c r="P26820"/>
      <c r="AA26820"/>
    </row>
    <row r="26821" spans="16:27" x14ac:dyDescent="0.3">
      <c r="P26821"/>
      <c r="AA26821"/>
    </row>
    <row r="26822" spans="16:27" x14ac:dyDescent="0.3">
      <c r="P26822"/>
      <c r="AA26822"/>
    </row>
    <row r="26823" spans="16:27" x14ac:dyDescent="0.3">
      <c r="P26823"/>
      <c r="AA26823"/>
    </row>
    <row r="26824" spans="16:27" x14ac:dyDescent="0.3">
      <c r="P26824"/>
      <c r="AA26824"/>
    </row>
    <row r="26825" spans="16:27" x14ac:dyDescent="0.3">
      <c r="P26825"/>
      <c r="AA26825"/>
    </row>
    <row r="26826" spans="16:27" x14ac:dyDescent="0.3">
      <c r="P26826"/>
      <c r="AA26826"/>
    </row>
    <row r="26827" spans="16:27" x14ac:dyDescent="0.3">
      <c r="P26827"/>
      <c r="AA26827"/>
    </row>
    <row r="26828" spans="16:27" x14ac:dyDescent="0.3">
      <c r="P26828"/>
      <c r="AA26828"/>
    </row>
    <row r="26829" spans="16:27" x14ac:dyDescent="0.3">
      <c r="P26829"/>
      <c r="AA26829"/>
    </row>
    <row r="26830" spans="16:27" x14ac:dyDescent="0.3">
      <c r="P26830"/>
      <c r="AA26830"/>
    </row>
    <row r="26831" spans="16:27" x14ac:dyDescent="0.3">
      <c r="P26831"/>
      <c r="AA26831"/>
    </row>
    <row r="26832" spans="16:27" x14ac:dyDescent="0.3">
      <c r="P26832"/>
      <c r="AA26832"/>
    </row>
    <row r="26833" spans="16:27" x14ac:dyDescent="0.3">
      <c r="P26833"/>
      <c r="AA26833"/>
    </row>
    <row r="26834" spans="16:27" x14ac:dyDescent="0.3">
      <c r="P26834"/>
      <c r="AA26834"/>
    </row>
    <row r="26835" spans="16:27" x14ac:dyDescent="0.3">
      <c r="P26835"/>
      <c r="AA26835"/>
    </row>
    <row r="26836" spans="16:27" x14ac:dyDescent="0.3">
      <c r="P26836"/>
      <c r="AA26836"/>
    </row>
    <row r="26837" spans="16:27" x14ac:dyDescent="0.3">
      <c r="P26837"/>
      <c r="AA26837"/>
    </row>
    <row r="26838" spans="16:27" x14ac:dyDescent="0.3">
      <c r="P26838"/>
      <c r="AA26838"/>
    </row>
    <row r="26839" spans="16:27" x14ac:dyDescent="0.3">
      <c r="P26839"/>
      <c r="AA26839"/>
    </row>
    <row r="26840" spans="16:27" x14ac:dyDescent="0.3">
      <c r="P26840"/>
      <c r="AA26840"/>
    </row>
    <row r="26841" spans="16:27" x14ac:dyDescent="0.3">
      <c r="P26841"/>
      <c r="AA26841"/>
    </row>
    <row r="26842" spans="16:27" x14ac:dyDescent="0.3">
      <c r="P26842"/>
      <c r="AA26842"/>
    </row>
    <row r="26843" spans="16:27" x14ac:dyDescent="0.3">
      <c r="P26843"/>
      <c r="AA26843"/>
    </row>
    <row r="26844" spans="16:27" x14ac:dyDescent="0.3">
      <c r="P26844"/>
      <c r="AA26844"/>
    </row>
    <row r="26845" spans="16:27" x14ac:dyDescent="0.3">
      <c r="P26845"/>
      <c r="AA26845"/>
    </row>
    <row r="26846" spans="16:27" x14ac:dyDescent="0.3">
      <c r="P26846"/>
      <c r="AA26846"/>
    </row>
    <row r="26847" spans="16:27" x14ac:dyDescent="0.3">
      <c r="P26847"/>
      <c r="AA26847"/>
    </row>
    <row r="26848" spans="16:27" x14ac:dyDescent="0.3">
      <c r="P26848"/>
      <c r="AA26848"/>
    </row>
    <row r="26849" spans="16:27" x14ac:dyDescent="0.3">
      <c r="P26849"/>
      <c r="AA26849"/>
    </row>
    <row r="26850" spans="16:27" x14ac:dyDescent="0.3">
      <c r="P26850"/>
      <c r="AA26850"/>
    </row>
    <row r="26851" spans="16:27" x14ac:dyDescent="0.3">
      <c r="P26851"/>
      <c r="AA26851"/>
    </row>
    <row r="26852" spans="16:27" x14ac:dyDescent="0.3">
      <c r="P26852"/>
      <c r="AA26852"/>
    </row>
    <row r="26853" spans="16:27" x14ac:dyDescent="0.3">
      <c r="P26853"/>
      <c r="AA26853"/>
    </row>
    <row r="26854" spans="16:27" x14ac:dyDescent="0.3">
      <c r="P26854"/>
      <c r="AA26854"/>
    </row>
    <row r="26855" spans="16:27" x14ac:dyDescent="0.3">
      <c r="P26855"/>
      <c r="AA26855"/>
    </row>
    <row r="26856" spans="16:27" x14ac:dyDescent="0.3">
      <c r="P26856"/>
      <c r="AA26856"/>
    </row>
    <row r="26857" spans="16:27" x14ac:dyDescent="0.3">
      <c r="P26857"/>
      <c r="AA26857"/>
    </row>
    <row r="26858" spans="16:27" x14ac:dyDescent="0.3">
      <c r="P26858"/>
      <c r="AA26858"/>
    </row>
    <row r="26859" spans="16:27" x14ac:dyDescent="0.3">
      <c r="P26859"/>
      <c r="AA26859"/>
    </row>
    <row r="26860" spans="16:27" x14ac:dyDescent="0.3">
      <c r="P26860"/>
      <c r="AA26860"/>
    </row>
    <row r="26861" spans="16:27" x14ac:dyDescent="0.3">
      <c r="P26861"/>
      <c r="AA26861"/>
    </row>
    <row r="26862" spans="16:27" x14ac:dyDescent="0.3">
      <c r="P26862"/>
      <c r="AA26862"/>
    </row>
    <row r="26863" spans="16:27" x14ac:dyDescent="0.3">
      <c r="P26863"/>
      <c r="AA26863"/>
    </row>
    <row r="26864" spans="16:27" x14ac:dyDescent="0.3">
      <c r="P26864"/>
      <c r="AA26864"/>
    </row>
    <row r="26865" spans="16:27" x14ac:dyDescent="0.3">
      <c r="P26865"/>
      <c r="AA26865"/>
    </row>
    <row r="26866" spans="16:27" x14ac:dyDescent="0.3">
      <c r="P26866"/>
      <c r="AA26866"/>
    </row>
    <row r="26867" spans="16:27" x14ac:dyDescent="0.3">
      <c r="P26867"/>
      <c r="AA26867"/>
    </row>
    <row r="26868" spans="16:27" x14ac:dyDescent="0.3">
      <c r="P26868"/>
      <c r="AA26868"/>
    </row>
    <row r="26869" spans="16:27" x14ac:dyDescent="0.3">
      <c r="P26869"/>
      <c r="AA26869"/>
    </row>
    <row r="26870" spans="16:27" x14ac:dyDescent="0.3">
      <c r="P26870"/>
      <c r="AA26870"/>
    </row>
    <row r="26871" spans="16:27" x14ac:dyDescent="0.3">
      <c r="P26871"/>
      <c r="AA26871"/>
    </row>
    <row r="26872" spans="16:27" x14ac:dyDescent="0.3">
      <c r="P26872"/>
      <c r="AA26872"/>
    </row>
    <row r="26873" spans="16:27" x14ac:dyDescent="0.3">
      <c r="P26873"/>
      <c r="AA26873"/>
    </row>
    <row r="26874" spans="16:27" x14ac:dyDescent="0.3">
      <c r="P26874"/>
      <c r="AA26874"/>
    </row>
    <row r="26875" spans="16:27" x14ac:dyDescent="0.3">
      <c r="P26875"/>
      <c r="AA26875"/>
    </row>
    <row r="26876" spans="16:27" x14ac:dyDescent="0.3">
      <c r="P26876"/>
      <c r="AA26876"/>
    </row>
    <row r="26877" spans="16:27" x14ac:dyDescent="0.3">
      <c r="P26877"/>
      <c r="AA26877"/>
    </row>
    <row r="26878" spans="16:27" x14ac:dyDescent="0.3">
      <c r="P26878"/>
      <c r="AA26878"/>
    </row>
    <row r="26879" spans="16:27" x14ac:dyDescent="0.3">
      <c r="P26879"/>
      <c r="AA26879"/>
    </row>
    <row r="26880" spans="16:27" x14ac:dyDescent="0.3">
      <c r="P26880"/>
      <c r="AA26880"/>
    </row>
    <row r="26881" spans="16:27" x14ac:dyDescent="0.3">
      <c r="P26881"/>
      <c r="AA26881"/>
    </row>
    <row r="26882" spans="16:27" x14ac:dyDescent="0.3">
      <c r="P26882"/>
      <c r="AA26882"/>
    </row>
    <row r="26883" spans="16:27" x14ac:dyDescent="0.3">
      <c r="P26883"/>
      <c r="AA26883"/>
    </row>
    <row r="26884" spans="16:27" x14ac:dyDescent="0.3">
      <c r="P26884"/>
      <c r="AA26884"/>
    </row>
    <row r="26885" spans="16:27" x14ac:dyDescent="0.3">
      <c r="P26885"/>
      <c r="AA26885"/>
    </row>
    <row r="26886" spans="16:27" x14ac:dyDescent="0.3">
      <c r="P26886"/>
      <c r="AA26886"/>
    </row>
    <row r="26887" spans="16:27" x14ac:dyDescent="0.3">
      <c r="P26887"/>
      <c r="AA26887"/>
    </row>
    <row r="26888" spans="16:27" x14ac:dyDescent="0.3">
      <c r="P26888"/>
      <c r="AA26888"/>
    </row>
    <row r="26889" spans="16:27" x14ac:dyDescent="0.3">
      <c r="P26889"/>
      <c r="AA26889"/>
    </row>
    <row r="26890" spans="16:27" x14ac:dyDescent="0.3">
      <c r="P26890"/>
      <c r="AA26890"/>
    </row>
    <row r="26891" spans="16:27" x14ac:dyDescent="0.3">
      <c r="P26891"/>
      <c r="AA26891"/>
    </row>
    <row r="26892" spans="16:27" x14ac:dyDescent="0.3">
      <c r="P26892"/>
      <c r="AA26892"/>
    </row>
    <row r="26893" spans="16:27" x14ac:dyDescent="0.3">
      <c r="P26893"/>
      <c r="AA26893"/>
    </row>
    <row r="26894" spans="16:27" x14ac:dyDescent="0.3">
      <c r="P26894"/>
      <c r="AA26894"/>
    </row>
    <row r="26895" spans="16:27" x14ac:dyDescent="0.3">
      <c r="P26895"/>
      <c r="AA26895"/>
    </row>
    <row r="26896" spans="16:27" x14ac:dyDescent="0.3">
      <c r="P26896"/>
      <c r="AA26896"/>
    </row>
    <row r="26897" spans="16:27" x14ac:dyDescent="0.3">
      <c r="P26897"/>
      <c r="AA26897"/>
    </row>
    <row r="26898" spans="16:27" x14ac:dyDescent="0.3">
      <c r="P26898"/>
      <c r="AA26898"/>
    </row>
    <row r="26899" spans="16:27" x14ac:dyDescent="0.3">
      <c r="P26899"/>
      <c r="AA26899"/>
    </row>
    <row r="26900" spans="16:27" x14ac:dyDescent="0.3">
      <c r="P26900"/>
      <c r="AA26900"/>
    </row>
    <row r="26901" spans="16:27" x14ac:dyDescent="0.3">
      <c r="P26901"/>
      <c r="AA26901"/>
    </row>
    <row r="26902" spans="16:27" x14ac:dyDescent="0.3">
      <c r="P26902"/>
      <c r="AA26902"/>
    </row>
    <row r="26903" spans="16:27" x14ac:dyDescent="0.3">
      <c r="P26903"/>
      <c r="AA26903"/>
    </row>
    <row r="26904" spans="16:27" x14ac:dyDescent="0.3">
      <c r="P26904"/>
      <c r="AA26904"/>
    </row>
    <row r="26905" spans="16:27" x14ac:dyDescent="0.3">
      <c r="P26905"/>
      <c r="AA26905"/>
    </row>
    <row r="26906" spans="16:27" x14ac:dyDescent="0.3">
      <c r="P26906"/>
      <c r="AA26906"/>
    </row>
    <row r="26907" spans="16:27" x14ac:dyDescent="0.3">
      <c r="P26907"/>
      <c r="AA26907"/>
    </row>
    <row r="26908" spans="16:27" x14ac:dyDescent="0.3">
      <c r="P26908"/>
      <c r="AA26908"/>
    </row>
    <row r="26909" spans="16:27" x14ac:dyDescent="0.3">
      <c r="P26909"/>
      <c r="AA26909"/>
    </row>
    <row r="26910" spans="16:27" x14ac:dyDescent="0.3">
      <c r="P26910"/>
      <c r="AA26910"/>
    </row>
    <row r="26911" spans="16:27" x14ac:dyDescent="0.3">
      <c r="P26911"/>
      <c r="AA26911"/>
    </row>
    <row r="26912" spans="16:27" x14ac:dyDescent="0.3">
      <c r="P26912"/>
      <c r="AA26912"/>
    </row>
    <row r="26913" spans="16:27" x14ac:dyDescent="0.3">
      <c r="P26913"/>
      <c r="AA26913"/>
    </row>
    <row r="26914" spans="16:27" x14ac:dyDescent="0.3">
      <c r="P26914"/>
      <c r="AA26914"/>
    </row>
    <row r="26915" spans="16:27" x14ac:dyDescent="0.3">
      <c r="P26915"/>
      <c r="AA26915"/>
    </row>
    <row r="26916" spans="16:27" x14ac:dyDescent="0.3">
      <c r="P26916"/>
      <c r="AA26916"/>
    </row>
    <row r="26917" spans="16:27" x14ac:dyDescent="0.3">
      <c r="P26917"/>
      <c r="AA26917"/>
    </row>
    <row r="26918" spans="16:27" x14ac:dyDescent="0.3">
      <c r="P26918"/>
      <c r="AA26918"/>
    </row>
    <row r="26919" spans="16:27" x14ac:dyDescent="0.3">
      <c r="P26919"/>
      <c r="AA26919"/>
    </row>
    <row r="26920" spans="16:27" x14ac:dyDescent="0.3">
      <c r="P26920"/>
      <c r="AA26920"/>
    </row>
    <row r="26921" spans="16:27" x14ac:dyDescent="0.3">
      <c r="P26921"/>
      <c r="AA26921"/>
    </row>
    <row r="26922" spans="16:27" x14ac:dyDescent="0.3">
      <c r="P26922"/>
      <c r="AA26922"/>
    </row>
    <row r="26923" spans="16:27" x14ac:dyDescent="0.3">
      <c r="P26923"/>
      <c r="AA26923"/>
    </row>
    <row r="26924" spans="16:27" x14ac:dyDescent="0.3">
      <c r="P26924"/>
      <c r="AA26924"/>
    </row>
    <row r="26925" spans="16:27" x14ac:dyDescent="0.3">
      <c r="P26925"/>
      <c r="AA26925"/>
    </row>
    <row r="26926" spans="16:27" x14ac:dyDescent="0.3">
      <c r="P26926"/>
      <c r="AA26926"/>
    </row>
    <row r="26927" spans="16:27" x14ac:dyDescent="0.3">
      <c r="P26927"/>
      <c r="AA26927"/>
    </row>
    <row r="26928" spans="16:27" x14ac:dyDescent="0.3">
      <c r="P26928"/>
      <c r="AA26928"/>
    </row>
    <row r="26929" spans="16:27" x14ac:dyDescent="0.3">
      <c r="P26929"/>
      <c r="AA26929"/>
    </row>
    <row r="26930" spans="16:27" x14ac:dyDescent="0.3">
      <c r="P26930"/>
      <c r="AA26930"/>
    </row>
    <row r="26931" spans="16:27" x14ac:dyDescent="0.3">
      <c r="P26931"/>
      <c r="AA26931"/>
    </row>
    <row r="26932" spans="16:27" x14ac:dyDescent="0.3">
      <c r="P26932"/>
      <c r="AA26932"/>
    </row>
    <row r="26933" spans="16:27" x14ac:dyDescent="0.3">
      <c r="P26933"/>
      <c r="AA26933"/>
    </row>
    <row r="26934" spans="16:27" x14ac:dyDescent="0.3">
      <c r="P26934"/>
      <c r="AA26934"/>
    </row>
    <row r="26935" spans="16:27" x14ac:dyDescent="0.3">
      <c r="P26935"/>
      <c r="AA26935"/>
    </row>
    <row r="26936" spans="16:27" x14ac:dyDescent="0.3">
      <c r="P26936"/>
      <c r="AA26936"/>
    </row>
    <row r="26937" spans="16:27" x14ac:dyDescent="0.3">
      <c r="P26937"/>
      <c r="AA26937"/>
    </row>
    <row r="26938" spans="16:27" x14ac:dyDescent="0.3">
      <c r="P26938"/>
      <c r="AA26938"/>
    </row>
    <row r="26939" spans="16:27" x14ac:dyDescent="0.3">
      <c r="P26939"/>
      <c r="AA26939"/>
    </row>
    <row r="26940" spans="16:27" x14ac:dyDescent="0.3">
      <c r="P26940"/>
      <c r="AA26940"/>
    </row>
    <row r="26941" spans="16:27" x14ac:dyDescent="0.3">
      <c r="P26941"/>
      <c r="AA26941"/>
    </row>
    <row r="26942" spans="16:27" x14ac:dyDescent="0.3">
      <c r="P26942"/>
      <c r="AA26942"/>
    </row>
    <row r="26943" spans="16:27" x14ac:dyDescent="0.3">
      <c r="P26943"/>
      <c r="AA26943"/>
    </row>
    <row r="26944" spans="16:27" x14ac:dyDescent="0.3">
      <c r="P26944"/>
      <c r="AA26944"/>
    </row>
    <row r="26945" spans="16:27" x14ac:dyDescent="0.3">
      <c r="P26945"/>
      <c r="AA26945"/>
    </row>
    <row r="26946" spans="16:27" x14ac:dyDescent="0.3">
      <c r="P26946"/>
      <c r="AA26946"/>
    </row>
    <row r="26947" spans="16:27" x14ac:dyDescent="0.3">
      <c r="P26947"/>
      <c r="AA26947"/>
    </row>
    <row r="26948" spans="16:27" x14ac:dyDescent="0.3">
      <c r="P26948"/>
      <c r="AA26948"/>
    </row>
    <row r="26949" spans="16:27" x14ac:dyDescent="0.3">
      <c r="P26949"/>
      <c r="AA26949"/>
    </row>
    <row r="26950" spans="16:27" x14ac:dyDescent="0.3">
      <c r="P26950"/>
      <c r="AA26950"/>
    </row>
    <row r="26951" spans="16:27" x14ac:dyDescent="0.3">
      <c r="P26951"/>
      <c r="AA26951"/>
    </row>
    <row r="26952" spans="16:27" x14ac:dyDescent="0.3">
      <c r="P26952"/>
      <c r="AA26952"/>
    </row>
    <row r="26953" spans="16:27" x14ac:dyDescent="0.3">
      <c r="P26953"/>
      <c r="AA26953"/>
    </row>
    <row r="26954" spans="16:27" x14ac:dyDescent="0.3">
      <c r="P26954"/>
      <c r="AA26954"/>
    </row>
    <row r="26955" spans="16:27" x14ac:dyDescent="0.3">
      <c r="P26955"/>
      <c r="AA26955"/>
    </row>
    <row r="26956" spans="16:27" x14ac:dyDescent="0.3">
      <c r="P26956"/>
      <c r="AA26956"/>
    </row>
    <row r="26957" spans="16:27" x14ac:dyDescent="0.3">
      <c r="P26957"/>
      <c r="AA26957"/>
    </row>
    <row r="26958" spans="16:27" x14ac:dyDescent="0.3">
      <c r="P26958"/>
      <c r="AA26958"/>
    </row>
    <row r="26959" spans="16:27" x14ac:dyDescent="0.3">
      <c r="P26959"/>
      <c r="AA26959"/>
    </row>
    <row r="26960" spans="16:27" x14ac:dyDescent="0.3">
      <c r="P26960"/>
      <c r="AA26960"/>
    </row>
    <row r="26961" spans="16:27" x14ac:dyDescent="0.3">
      <c r="P26961"/>
      <c r="AA26961"/>
    </row>
    <row r="26962" spans="16:27" x14ac:dyDescent="0.3">
      <c r="P26962"/>
      <c r="AA26962"/>
    </row>
    <row r="26963" spans="16:27" x14ac:dyDescent="0.3">
      <c r="P26963"/>
      <c r="AA26963"/>
    </row>
    <row r="26964" spans="16:27" x14ac:dyDescent="0.3">
      <c r="P26964"/>
      <c r="AA26964"/>
    </row>
    <row r="26965" spans="16:27" x14ac:dyDescent="0.3">
      <c r="P26965"/>
      <c r="AA26965"/>
    </row>
    <row r="26966" spans="16:27" x14ac:dyDescent="0.3">
      <c r="P26966"/>
      <c r="AA26966"/>
    </row>
    <row r="26967" spans="16:27" x14ac:dyDescent="0.3">
      <c r="P26967"/>
      <c r="AA26967"/>
    </row>
    <row r="26968" spans="16:27" x14ac:dyDescent="0.3">
      <c r="P26968"/>
      <c r="AA26968"/>
    </row>
    <row r="26969" spans="16:27" x14ac:dyDescent="0.3">
      <c r="P26969"/>
      <c r="AA26969"/>
    </row>
    <row r="26970" spans="16:27" x14ac:dyDescent="0.3">
      <c r="P26970"/>
      <c r="AA26970"/>
    </row>
    <row r="26971" spans="16:27" x14ac:dyDescent="0.3">
      <c r="P26971"/>
      <c r="AA26971"/>
    </row>
    <row r="26972" spans="16:27" x14ac:dyDescent="0.3">
      <c r="P26972"/>
      <c r="AA26972"/>
    </row>
    <row r="26973" spans="16:27" x14ac:dyDescent="0.3">
      <c r="P26973"/>
      <c r="AA26973"/>
    </row>
    <row r="26974" spans="16:27" x14ac:dyDescent="0.3">
      <c r="P26974"/>
      <c r="AA26974"/>
    </row>
    <row r="26975" spans="16:27" x14ac:dyDescent="0.3">
      <c r="P26975"/>
      <c r="AA26975"/>
    </row>
    <row r="26976" spans="16:27" x14ac:dyDescent="0.3">
      <c r="P26976"/>
      <c r="AA26976"/>
    </row>
    <row r="26977" spans="16:27" x14ac:dyDescent="0.3">
      <c r="P26977"/>
      <c r="AA26977"/>
    </row>
    <row r="26978" spans="16:27" x14ac:dyDescent="0.3">
      <c r="P26978"/>
      <c r="AA26978"/>
    </row>
    <row r="26979" spans="16:27" x14ac:dyDescent="0.3">
      <c r="P26979"/>
      <c r="AA26979"/>
    </row>
    <row r="26980" spans="16:27" x14ac:dyDescent="0.3">
      <c r="P26980"/>
      <c r="AA26980"/>
    </row>
    <row r="26981" spans="16:27" x14ac:dyDescent="0.3">
      <c r="P26981"/>
      <c r="AA26981"/>
    </row>
    <row r="26982" spans="16:27" x14ac:dyDescent="0.3">
      <c r="P26982"/>
      <c r="AA26982"/>
    </row>
    <row r="26983" spans="16:27" x14ac:dyDescent="0.3">
      <c r="P26983"/>
      <c r="AA26983"/>
    </row>
    <row r="26984" spans="16:27" x14ac:dyDescent="0.3">
      <c r="P26984"/>
      <c r="AA26984"/>
    </row>
    <row r="26985" spans="16:27" x14ac:dyDescent="0.3">
      <c r="P26985"/>
      <c r="AA26985"/>
    </row>
    <row r="26986" spans="16:27" x14ac:dyDescent="0.3">
      <c r="P26986"/>
      <c r="AA26986"/>
    </row>
    <row r="26987" spans="16:27" x14ac:dyDescent="0.3">
      <c r="P26987"/>
      <c r="AA26987"/>
    </row>
    <row r="26988" spans="16:27" x14ac:dyDescent="0.3">
      <c r="P26988"/>
      <c r="AA26988"/>
    </row>
    <row r="26989" spans="16:27" x14ac:dyDescent="0.3">
      <c r="P26989"/>
      <c r="AA26989"/>
    </row>
    <row r="26990" spans="16:27" x14ac:dyDescent="0.3">
      <c r="P26990"/>
      <c r="AA26990"/>
    </row>
    <row r="26991" spans="16:27" x14ac:dyDescent="0.3">
      <c r="P26991"/>
      <c r="AA26991"/>
    </row>
    <row r="26992" spans="16:27" x14ac:dyDescent="0.3">
      <c r="P26992"/>
      <c r="AA26992"/>
    </row>
    <row r="26993" spans="16:27" x14ac:dyDescent="0.3">
      <c r="P26993"/>
      <c r="AA26993"/>
    </row>
    <row r="26994" spans="16:27" x14ac:dyDescent="0.3">
      <c r="P26994"/>
      <c r="AA26994"/>
    </row>
    <row r="26995" spans="16:27" x14ac:dyDescent="0.3">
      <c r="P26995"/>
      <c r="AA26995"/>
    </row>
    <row r="26996" spans="16:27" x14ac:dyDescent="0.3">
      <c r="P26996"/>
      <c r="AA26996"/>
    </row>
    <row r="26997" spans="16:27" x14ac:dyDescent="0.3">
      <c r="P26997"/>
      <c r="AA26997"/>
    </row>
    <row r="26998" spans="16:27" x14ac:dyDescent="0.3">
      <c r="P26998"/>
      <c r="AA26998"/>
    </row>
    <row r="26999" spans="16:27" x14ac:dyDescent="0.3">
      <c r="P26999"/>
      <c r="AA26999"/>
    </row>
    <row r="27000" spans="16:27" x14ac:dyDescent="0.3">
      <c r="P27000"/>
      <c r="AA27000"/>
    </row>
    <row r="27001" spans="16:27" x14ac:dyDescent="0.3">
      <c r="P27001"/>
      <c r="AA27001"/>
    </row>
    <row r="27002" spans="16:27" x14ac:dyDescent="0.3">
      <c r="P27002"/>
      <c r="AA27002"/>
    </row>
    <row r="27003" spans="16:27" x14ac:dyDescent="0.3">
      <c r="P27003"/>
      <c r="AA27003"/>
    </row>
    <row r="27004" spans="16:27" x14ac:dyDescent="0.3">
      <c r="P27004"/>
      <c r="AA27004"/>
    </row>
    <row r="27005" spans="16:27" x14ac:dyDescent="0.3">
      <c r="P27005"/>
      <c r="AA27005"/>
    </row>
    <row r="27006" spans="16:27" x14ac:dyDescent="0.3">
      <c r="P27006"/>
      <c r="AA27006"/>
    </row>
    <row r="27007" spans="16:27" x14ac:dyDescent="0.3">
      <c r="P27007"/>
      <c r="AA27007"/>
    </row>
    <row r="27008" spans="16:27" x14ac:dyDescent="0.3">
      <c r="P27008"/>
      <c r="AA27008"/>
    </row>
    <row r="27009" spans="16:27" x14ac:dyDescent="0.3">
      <c r="P27009"/>
      <c r="AA27009"/>
    </row>
    <row r="27010" spans="16:27" x14ac:dyDescent="0.3">
      <c r="P27010"/>
      <c r="AA27010"/>
    </row>
    <row r="27011" spans="16:27" x14ac:dyDescent="0.3">
      <c r="P27011"/>
      <c r="AA27011"/>
    </row>
    <row r="27012" spans="16:27" x14ac:dyDescent="0.3">
      <c r="P27012"/>
      <c r="AA27012"/>
    </row>
    <row r="27013" spans="16:27" x14ac:dyDescent="0.3">
      <c r="P27013"/>
      <c r="AA27013"/>
    </row>
    <row r="27014" spans="16:27" x14ac:dyDescent="0.3">
      <c r="P27014"/>
      <c r="AA27014"/>
    </row>
    <row r="27015" spans="16:27" x14ac:dyDescent="0.3">
      <c r="P27015"/>
      <c r="AA27015"/>
    </row>
    <row r="27016" spans="16:27" x14ac:dyDescent="0.3">
      <c r="P27016"/>
      <c r="AA27016"/>
    </row>
    <row r="27017" spans="16:27" x14ac:dyDescent="0.3">
      <c r="P27017"/>
      <c r="AA27017"/>
    </row>
    <row r="27018" spans="16:27" x14ac:dyDescent="0.3">
      <c r="P27018"/>
      <c r="AA27018"/>
    </row>
    <row r="27019" spans="16:27" x14ac:dyDescent="0.3">
      <c r="P27019"/>
      <c r="AA27019"/>
    </row>
    <row r="27020" spans="16:27" x14ac:dyDescent="0.3">
      <c r="P27020"/>
      <c r="AA27020"/>
    </row>
    <row r="27021" spans="16:27" x14ac:dyDescent="0.3">
      <c r="P27021"/>
      <c r="AA27021"/>
    </row>
    <row r="27022" spans="16:27" x14ac:dyDescent="0.3">
      <c r="P27022"/>
      <c r="AA27022"/>
    </row>
    <row r="27023" spans="16:27" x14ac:dyDescent="0.3">
      <c r="P27023"/>
      <c r="AA27023"/>
    </row>
    <row r="27024" spans="16:27" x14ac:dyDescent="0.3">
      <c r="P27024"/>
      <c r="AA27024"/>
    </row>
    <row r="27025" spans="16:27" x14ac:dyDescent="0.3">
      <c r="P27025"/>
      <c r="AA27025"/>
    </row>
    <row r="27026" spans="16:27" x14ac:dyDescent="0.3">
      <c r="P27026"/>
      <c r="AA27026"/>
    </row>
    <row r="27027" spans="16:27" x14ac:dyDescent="0.3">
      <c r="P27027"/>
      <c r="AA27027"/>
    </row>
    <row r="27028" spans="16:27" x14ac:dyDescent="0.3">
      <c r="P27028"/>
      <c r="AA27028"/>
    </row>
    <row r="27029" spans="16:27" x14ac:dyDescent="0.3">
      <c r="P27029"/>
      <c r="AA27029"/>
    </row>
    <row r="27030" spans="16:27" x14ac:dyDescent="0.3">
      <c r="P27030"/>
      <c r="AA27030"/>
    </row>
    <row r="27031" spans="16:27" x14ac:dyDescent="0.3">
      <c r="P27031"/>
      <c r="AA27031"/>
    </row>
    <row r="27032" spans="16:27" x14ac:dyDescent="0.3">
      <c r="P27032"/>
      <c r="AA27032"/>
    </row>
    <row r="27033" spans="16:27" x14ac:dyDescent="0.3">
      <c r="P27033"/>
      <c r="AA27033"/>
    </row>
    <row r="27034" spans="16:27" x14ac:dyDescent="0.3">
      <c r="P27034"/>
      <c r="AA27034"/>
    </row>
    <row r="27035" spans="16:27" x14ac:dyDescent="0.3">
      <c r="P27035"/>
      <c r="AA27035"/>
    </row>
    <row r="27036" spans="16:27" x14ac:dyDescent="0.3">
      <c r="P27036"/>
      <c r="AA27036"/>
    </row>
    <row r="27037" spans="16:27" x14ac:dyDescent="0.3">
      <c r="P27037"/>
      <c r="AA27037"/>
    </row>
    <row r="27038" spans="16:27" x14ac:dyDescent="0.3">
      <c r="P27038"/>
      <c r="AA27038"/>
    </row>
    <row r="27039" spans="16:27" x14ac:dyDescent="0.3">
      <c r="P27039"/>
      <c r="AA27039"/>
    </row>
    <row r="27040" spans="16:27" x14ac:dyDescent="0.3">
      <c r="P27040"/>
      <c r="AA27040"/>
    </row>
    <row r="27041" spans="16:27" x14ac:dyDescent="0.3">
      <c r="P27041"/>
      <c r="AA27041"/>
    </row>
    <row r="27042" spans="16:27" x14ac:dyDescent="0.3">
      <c r="P27042"/>
      <c r="AA27042"/>
    </row>
    <row r="27043" spans="16:27" x14ac:dyDescent="0.3">
      <c r="P27043"/>
      <c r="AA27043"/>
    </row>
    <row r="27044" spans="16:27" x14ac:dyDescent="0.3">
      <c r="P27044"/>
      <c r="AA27044"/>
    </row>
    <row r="27045" spans="16:27" x14ac:dyDescent="0.3">
      <c r="P27045"/>
      <c r="AA27045"/>
    </row>
    <row r="27046" spans="16:27" x14ac:dyDescent="0.3">
      <c r="P27046"/>
      <c r="AA27046"/>
    </row>
    <row r="27047" spans="16:27" x14ac:dyDescent="0.3">
      <c r="P27047"/>
      <c r="AA27047"/>
    </row>
    <row r="27048" spans="16:27" x14ac:dyDescent="0.3">
      <c r="P27048"/>
      <c r="AA27048"/>
    </row>
    <row r="27049" spans="16:27" x14ac:dyDescent="0.3">
      <c r="P27049"/>
      <c r="AA27049"/>
    </row>
    <row r="27050" spans="16:27" x14ac:dyDescent="0.3">
      <c r="P27050"/>
      <c r="AA27050"/>
    </row>
    <row r="27051" spans="16:27" x14ac:dyDescent="0.3">
      <c r="P27051"/>
      <c r="AA27051"/>
    </row>
    <row r="27052" spans="16:27" x14ac:dyDescent="0.3">
      <c r="P27052"/>
      <c r="AA27052"/>
    </row>
    <row r="27053" spans="16:27" x14ac:dyDescent="0.3">
      <c r="P27053"/>
      <c r="AA27053"/>
    </row>
    <row r="27054" spans="16:27" x14ac:dyDescent="0.3">
      <c r="P27054"/>
      <c r="AA27054"/>
    </row>
    <row r="27055" spans="16:27" x14ac:dyDescent="0.3">
      <c r="P27055"/>
      <c r="AA27055"/>
    </row>
    <row r="27056" spans="16:27" x14ac:dyDescent="0.3">
      <c r="P27056"/>
      <c r="AA27056"/>
    </row>
    <row r="27057" spans="16:27" x14ac:dyDescent="0.3">
      <c r="P27057"/>
      <c r="AA27057"/>
    </row>
    <row r="27058" spans="16:27" x14ac:dyDescent="0.3">
      <c r="P27058"/>
      <c r="AA27058"/>
    </row>
    <row r="27059" spans="16:27" x14ac:dyDescent="0.3">
      <c r="P27059"/>
      <c r="AA27059"/>
    </row>
    <row r="27060" spans="16:27" x14ac:dyDescent="0.3">
      <c r="P27060"/>
      <c r="AA27060"/>
    </row>
    <row r="27061" spans="16:27" x14ac:dyDescent="0.3">
      <c r="P27061"/>
      <c r="AA27061"/>
    </row>
    <row r="27062" spans="16:27" x14ac:dyDescent="0.3">
      <c r="P27062"/>
      <c r="AA27062"/>
    </row>
    <row r="27063" spans="16:27" x14ac:dyDescent="0.3">
      <c r="P27063"/>
      <c r="AA27063"/>
    </row>
    <row r="27064" spans="16:27" x14ac:dyDescent="0.3">
      <c r="P27064"/>
      <c r="AA27064"/>
    </row>
    <row r="27065" spans="16:27" x14ac:dyDescent="0.3">
      <c r="P27065"/>
      <c r="AA27065"/>
    </row>
    <row r="27066" spans="16:27" x14ac:dyDescent="0.3">
      <c r="P27066"/>
      <c r="AA27066"/>
    </row>
    <row r="27067" spans="16:27" x14ac:dyDescent="0.3">
      <c r="P27067"/>
      <c r="AA27067"/>
    </row>
    <row r="27068" spans="16:27" x14ac:dyDescent="0.3">
      <c r="P27068"/>
      <c r="AA27068"/>
    </row>
    <row r="27069" spans="16:27" x14ac:dyDescent="0.3">
      <c r="P27069"/>
      <c r="AA27069"/>
    </row>
    <row r="27070" spans="16:27" x14ac:dyDescent="0.3">
      <c r="P27070"/>
      <c r="AA27070"/>
    </row>
    <row r="27071" spans="16:27" x14ac:dyDescent="0.3">
      <c r="P27071"/>
      <c r="AA27071"/>
    </row>
    <row r="27072" spans="16:27" x14ac:dyDescent="0.3">
      <c r="P27072"/>
      <c r="AA27072"/>
    </row>
    <row r="27073" spans="16:27" x14ac:dyDescent="0.3">
      <c r="P27073"/>
      <c r="AA27073"/>
    </row>
    <row r="27074" spans="16:27" x14ac:dyDescent="0.3">
      <c r="P27074"/>
      <c r="AA27074"/>
    </row>
    <row r="27075" spans="16:27" x14ac:dyDescent="0.3">
      <c r="P27075"/>
      <c r="AA27075"/>
    </row>
    <row r="27076" spans="16:27" x14ac:dyDescent="0.3">
      <c r="P27076"/>
      <c r="AA27076"/>
    </row>
    <row r="27077" spans="16:27" x14ac:dyDescent="0.3">
      <c r="P27077"/>
      <c r="AA27077"/>
    </row>
    <row r="27078" spans="16:27" x14ac:dyDescent="0.3">
      <c r="P27078"/>
      <c r="AA27078"/>
    </row>
    <row r="27079" spans="16:27" x14ac:dyDescent="0.3">
      <c r="P27079"/>
      <c r="AA27079"/>
    </row>
    <row r="27080" spans="16:27" x14ac:dyDescent="0.3">
      <c r="P27080"/>
      <c r="AA27080"/>
    </row>
    <row r="27081" spans="16:27" x14ac:dyDescent="0.3">
      <c r="P27081"/>
      <c r="AA27081"/>
    </row>
    <row r="27082" spans="16:27" x14ac:dyDescent="0.3">
      <c r="P27082"/>
      <c r="AA27082"/>
    </row>
    <row r="27083" spans="16:27" x14ac:dyDescent="0.3">
      <c r="P27083"/>
      <c r="AA27083"/>
    </row>
    <row r="27084" spans="16:27" x14ac:dyDescent="0.3">
      <c r="P27084"/>
      <c r="AA27084"/>
    </row>
    <row r="27085" spans="16:27" x14ac:dyDescent="0.3">
      <c r="P27085"/>
      <c r="AA27085"/>
    </row>
    <row r="27086" spans="16:27" x14ac:dyDescent="0.3">
      <c r="P27086"/>
      <c r="AA27086"/>
    </row>
    <row r="27087" spans="16:27" x14ac:dyDescent="0.3">
      <c r="P27087"/>
      <c r="AA27087"/>
    </row>
    <row r="27088" spans="16:27" x14ac:dyDescent="0.3">
      <c r="P27088"/>
      <c r="AA27088"/>
    </row>
    <row r="27089" spans="16:27" x14ac:dyDescent="0.3">
      <c r="P27089"/>
      <c r="AA27089"/>
    </row>
    <row r="27090" spans="16:27" x14ac:dyDescent="0.3">
      <c r="P27090"/>
      <c r="AA27090"/>
    </row>
    <row r="27091" spans="16:27" x14ac:dyDescent="0.3">
      <c r="P27091"/>
      <c r="AA27091"/>
    </row>
    <row r="27092" spans="16:27" x14ac:dyDescent="0.3">
      <c r="P27092"/>
      <c r="AA27092"/>
    </row>
    <row r="27093" spans="16:27" x14ac:dyDescent="0.3">
      <c r="P27093"/>
      <c r="AA27093"/>
    </row>
    <row r="27094" spans="16:27" x14ac:dyDescent="0.3">
      <c r="P27094"/>
      <c r="AA27094"/>
    </row>
    <row r="27095" spans="16:27" x14ac:dyDescent="0.3">
      <c r="P27095"/>
      <c r="AA27095"/>
    </row>
    <row r="27096" spans="16:27" x14ac:dyDescent="0.3">
      <c r="P27096"/>
      <c r="AA27096"/>
    </row>
    <row r="27097" spans="16:27" x14ac:dyDescent="0.3">
      <c r="P27097"/>
      <c r="AA27097"/>
    </row>
    <row r="27098" spans="16:27" x14ac:dyDescent="0.3">
      <c r="P27098"/>
      <c r="AA27098"/>
    </row>
    <row r="27099" spans="16:27" x14ac:dyDescent="0.3">
      <c r="P27099"/>
      <c r="AA27099"/>
    </row>
    <row r="27100" spans="16:27" x14ac:dyDescent="0.3">
      <c r="P27100"/>
      <c r="AA27100"/>
    </row>
    <row r="27101" spans="16:27" x14ac:dyDescent="0.3">
      <c r="P27101"/>
      <c r="AA27101"/>
    </row>
    <row r="27102" spans="16:27" x14ac:dyDescent="0.3">
      <c r="P27102"/>
      <c r="AA27102"/>
    </row>
    <row r="27103" spans="16:27" x14ac:dyDescent="0.3">
      <c r="P27103"/>
      <c r="AA27103"/>
    </row>
    <row r="27104" spans="16:27" x14ac:dyDescent="0.3">
      <c r="P27104"/>
      <c r="AA27104"/>
    </row>
    <row r="27105" spans="16:27" x14ac:dyDescent="0.3">
      <c r="P27105"/>
      <c r="AA27105"/>
    </row>
    <row r="27106" spans="16:27" x14ac:dyDescent="0.3">
      <c r="P27106"/>
      <c r="AA27106"/>
    </row>
    <row r="27107" spans="16:27" x14ac:dyDescent="0.3">
      <c r="P27107"/>
      <c r="AA27107"/>
    </row>
    <row r="27108" spans="16:27" x14ac:dyDescent="0.3">
      <c r="P27108"/>
      <c r="AA27108"/>
    </row>
    <row r="27109" spans="16:27" x14ac:dyDescent="0.3">
      <c r="P27109"/>
      <c r="AA27109"/>
    </row>
    <row r="27110" spans="16:27" x14ac:dyDescent="0.3">
      <c r="P27110"/>
      <c r="AA27110"/>
    </row>
    <row r="27111" spans="16:27" x14ac:dyDescent="0.3">
      <c r="P27111"/>
      <c r="AA27111"/>
    </row>
    <row r="27112" spans="16:27" x14ac:dyDescent="0.3">
      <c r="P27112"/>
      <c r="AA27112"/>
    </row>
    <row r="27113" spans="16:27" x14ac:dyDescent="0.3">
      <c r="P27113"/>
      <c r="AA27113"/>
    </row>
    <row r="27114" spans="16:27" x14ac:dyDescent="0.3">
      <c r="P27114"/>
      <c r="AA27114"/>
    </row>
    <row r="27115" spans="16:27" x14ac:dyDescent="0.3">
      <c r="P27115"/>
      <c r="AA27115"/>
    </row>
    <row r="27116" spans="16:27" x14ac:dyDescent="0.3">
      <c r="P27116"/>
      <c r="AA27116"/>
    </row>
    <row r="27117" spans="16:27" x14ac:dyDescent="0.3">
      <c r="P27117"/>
      <c r="AA27117"/>
    </row>
    <row r="27118" spans="16:27" x14ac:dyDescent="0.3">
      <c r="P27118"/>
      <c r="AA27118"/>
    </row>
    <row r="27119" spans="16:27" x14ac:dyDescent="0.3">
      <c r="P27119"/>
      <c r="AA27119"/>
    </row>
    <row r="27120" spans="16:27" x14ac:dyDescent="0.3">
      <c r="P27120"/>
      <c r="AA27120"/>
    </row>
    <row r="27121" spans="16:27" x14ac:dyDescent="0.3">
      <c r="P27121"/>
      <c r="AA27121"/>
    </row>
    <row r="27122" spans="16:27" x14ac:dyDescent="0.3">
      <c r="P27122"/>
      <c r="AA27122"/>
    </row>
    <row r="27123" spans="16:27" x14ac:dyDescent="0.3">
      <c r="P27123"/>
      <c r="AA27123"/>
    </row>
    <row r="27124" spans="16:27" x14ac:dyDescent="0.3">
      <c r="P27124"/>
      <c r="AA27124"/>
    </row>
    <row r="27125" spans="16:27" x14ac:dyDescent="0.3">
      <c r="P27125"/>
      <c r="AA27125"/>
    </row>
    <row r="27126" spans="16:27" x14ac:dyDescent="0.3">
      <c r="P27126"/>
      <c r="AA27126"/>
    </row>
    <row r="27127" spans="16:27" x14ac:dyDescent="0.3">
      <c r="P27127"/>
      <c r="AA27127"/>
    </row>
    <row r="27128" spans="16:27" x14ac:dyDescent="0.3">
      <c r="P27128"/>
      <c r="AA27128"/>
    </row>
    <row r="27129" spans="16:27" x14ac:dyDescent="0.3">
      <c r="P27129"/>
      <c r="AA27129"/>
    </row>
    <row r="27130" spans="16:27" x14ac:dyDescent="0.3">
      <c r="P27130"/>
      <c r="AA27130"/>
    </row>
    <row r="27131" spans="16:27" x14ac:dyDescent="0.3">
      <c r="P27131"/>
      <c r="AA27131"/>
    </row>
    <row r="27132" spans="16:27" x14ac:dyDescent="0.3">
      <c r="P27132"/>
      <c r="AA27132"/>
    </row>
    <row r="27133" spans="16:27" x14ac:dyDescent="0.3">
      <c r="P27133"/>
      <c r="AA27133"/>
    </row>
    <row r="27134" spans="16:27" x14ac:dyDescent="0.3">
      <c r="P27134"/>
      <c r="AA27134"/>
    </row>
    <row r="27135" spans="16:27" x14ac:dyDescent="0.3">
      <c r="P27135"/>
      <c r="AA27135"/>
    </row>
    <row r="27136" spans="16:27" x14ac:dyDescent="0.3">
      <c r="P27136"/>
      <c r="AA27136"/>
    </row>
    <row r="27137" spans="16:27" x14ac:dyDescent="0.3">
      <c r="P27137"/>
      <c r="AA27137"/>
    </row>
    <row r="27138" spans="16:27" x14ac:dyDescent="0.3">
      <c r="P27138"/>
      <c r="AA27138"/>
    </row>
    <row r="27139" spans="16:27" x14ac:dyDescent="0.3">
      <c r="P27139"/>
      <c r="AA27139"/>
    </row>
    <row r="27140" spans="16:27" x14ac:dyDescent="0.3">
      <c r="P27140"/>
      <c r="AA27140"/>
    </row>
    <row r="27141" spans="16:27" x14ac:dyDescent="0.3">
      <c r="P27141"/>
      <c r="AA27141"/>
    </row>
    <row r="27142" spans="16:27" x14ac:dyDescent="0.3">
      <c r="P27142"/>
      <c r="AA27142"/>
    </row>
    <row r="27143" spans="16:27" x14ac:dyDescent="0.3">
      <c r="P27143"/>
      <c r="AA27143"/>
    </row>
    <row r="27144" spans="16:27" x14ac:dyDescent="0.3">
      <c r="P27144"/>
      <c r="AA27144"/>
    </row>
    <row r="27145" spans="16:27" x14ac:dyDescent="0.3">
      <c r="P27145"/>
      <c r="AA27145"/>
    </row>
    <row r="27146" spans="16:27" x14ac:dyDescent="0.3">
      <c r="P27146"/>
      <c r="AA27146"/>
    </row>
    <row r="27147" spans="16:27" x14ac:dyDescent="0.3">
      <c r="P27147"/>
      <c r="AA27147"/>
    </row>
    <row r="27148" spans="16:27" x14ac:dyDescent="0.3">
      <c r="P27148"/>
      <c r="AA27148"/>
    </row>
    <row r="27149" spans="16:27" x14ac:dyDescent="0.3">
      <c r="P27149"/>
      <c r="AA27149"/>
    </row>
    <row r="27150" spans="16:27" x14ac:dyDescent="0.3">
      <c r="P27150"/>
      <c r="AA27150"/>
    </row>
    <row r="27151" spans="16:27" x14ac:dyDescent="0.3">
      <c r="P27151"/>
      <c r="AA27151"/>
    </row>
    <row r="27152" spans="16:27" x14ac:dyDescent="0.3">
      <c r="P27152"/>
      <c r="AA27152"/>
    </row>
    <row r="27153" spans="16:27" x14ac:dyDescent="0.3">
      <c r="P27153"/>
      <c r="AA27153"/>
    </row>
    <row r="27154" spans="16:27" x14ac:dyDescent="0.3">
      <c r="P27154"/>
      <c r="AA27154"/>
    </row>
    <row r="27155" spans="16:27" x14ac:dyDescent="0.3">
      <c r="P27155"/>
      <c r="AA27155"/>
    </row>
    <row r="27156" spans="16:27" x14ac:dyDescent="0.3">
      <c r="P27156"/>
      <c r="AA27156"/>
    </row>
    <row r="27157" spans="16:27" x14ac:dyDescent="0.3">
      <c r="P27157"/>
      <c r="AA27157"/>
    </row>
    <row r="27158" spans="16:27" x14ac:dyDescent="0.3">
      <c r="P27158"/>
      <c r="AA27158"/>
    </row>
    <row r="27159" spans="16:27" x14ac:dyDescent="0.3">
      <c r="P27159"/>
      <c r="AA27159"/>
    </row>
    <row r="27160" spans="16:27" x14ac:dyDescent="0.3">
      <c r="P27160"/>
      <c r="AA27160"/>
    </row>
    <row r="27161" spans="16:27" x14ac:dyDescent="0.3">
      <c r="P27161"/>
      <c r="AA27161"/>
    </row>
    <row r="27162" spans="16:27" x14ac:dyDescent="0.3">
      <c r="P27162"/>
      <c r="AA27162"/>
    </row>
    <row r="27163" spans="16:27" x14ac:dyDescent="0.3">
      <c r="P27163"/>
      <c r="AA27163"/>
    </row>
    <row r="27164" spans="16:27" x14ac:dyDescent="0.3">
      <c r="P27164"/>
      <c r="AA27164"/>
    </row>
    <row r="27165" spans="16:27" x14ac:dyDescent="0.3">
      <c r="P27165"/>
      <c r="AA27165"/>
    </row>
    <row r="27166" spans="16:27" x14ac:dyDescent="0.3">
      <c r="P27166"/>
      <c r="AA27166"/>
    </row>
    <row r="27167" spans="16:27" x14ac:dyDescent="0.3">
      <c r="P27167"/>
      <c r="AA27167"/>
    </row>
    <row r="27168" spans="16:27" x14ac:dyDescent="0.3">
      <c r="P27168"/>
      <c r="AA27168"/>
    </row>
    <row r="27169" spans="16:27" x14ac:dyDescent="0.3">
      <c r="P27169"/>
      <c r="AA27169"/>
    </row>
    <row r="27170" spans="16:27" x14ac:dyDescent="0.3">
      <c r="P27170"/>
      <c r="AA27170"/>
    </row>
    <row r="27171" spans="16:27" x14ac:dyDescent="0.3">
      <c r="P27171"/>
      <c r="AA27171"/>
    </row>
    <row r="27172" spans="16:27" x14ac:dyDescent="0.3">
      <c r="P27172"/>
      <c r="AA27172"/>
    </row>
    <row r="27173" spans="16:27" x14ac:dyDescent="0.3">
      <c r="P27173"/>
      <c r="AA27173"/>
    </row>
    <row r="27174" spans="16:27" x14ac:dyDescent="0.3">
      <c r="P27174"/>
      <c r="AA27174"/>
    </row>
    <row r="27175" spans="16:27" x14ac:dyDescent="0.3">
      <c r="P27175"/>
      <c r="AA27175"/>
    </row>
    <row r="27176" spans="16:27" x14ac:dyDescent="0.3">
      <c r="P27176"/>
      <c r="AA27176"/>
    </row>
    <row r="27177" spans="16:27" x14ac:dyDescent="0.3">
      <c r="P27177"/>
      <c r="AA27177"/>
    </row>
    <row r="27178" spans="16:27" x14ac:dyDescent="0.3">
      <c r="P27178"/>
      <c r="AA27178"/>
    </row>
    <row r="27179" spans="16:27" x14ac:dyDescent="0.3">
      <c r="P27179"/>
      <c r="AA27179"/>
    </row>
    <row r="27180" spans="16:27" x14ac:dyDescent="0.3">
      <c r="P27180"/>
      <c r="AA27180"/>
    </row>
    <row r="27181" spans="16:27" x14ac:dyDescent="0.3">
      <c r="P27181"/>
      <c r="AA27181"/>
    </row>
    <row r="27182" spans="16:27" x14ac:dyDescent="0.3">
      <c r="P27182"/>
      <c r="AA27182"/>
    </row>
    <row r="27183" spans="16:27" x14ac:dyDescent="0.3">
      <c r="P27183"/>
      <c r="AA27183"/>
    </row>
    <row r="27184" spans="16:27" x14ac:dyDescent="0.3">
      <c r="P27184"/>
      <c r="AA27184"/>
    </row>
    <row r="27185" spans="16:27" x14ac:dyDescent="0.3">
      <c r="P27185"/>
      <c r="AA27185"/>
    </row>
    <row r="27186" spans="16:27" x14ac:dyDescent="0.3">
      <c r="P27186"/>
      <c r="AA27186"/>
    </row>
    <row r="27187" spans="16:27" x14ac:dyDescent="0.3">
      <c r="P27187"/>
      <c r="AA27187"/>
    </row>
    <row r="27188" spans="16:27" x14ac:dyDescent="0.3">
      <c r="P27188"/>
      <c r="AA27188"/>
    </row>
    <row r="27189" spans="16:27" x14ac:dyDescent="0.3">
      <c r="P27189"/>
      <c r="AA27189"/>
    </row>
    <row r="27190" spans="16:27" x14ac:dyDescent="0.3">
      <c r="P27190"/>
      <c r="AA27190"/>
    </row>
    <row r="27191" spans="16:27" x14ac:dyDescent="0.3">
      <c r="P27191"/>
      <c r="AA27191"/>
    </row>
    <row r="27192" spans="16:27" x14ac:dyDescent="0.3">
      <c r="P27192"/>
      <c r="AA27192"/>
    </row>
    <row r="27193" spans="16:27" x14ac:dyDescent="0.3">
      <c r="P27193"/>
      <c r="AA27193"/>
    </row>
    <row r="27194" spans="16:27" x14ac:dyDescent="0.3">
      <c r="P27194"/>
      <c r="AA27194"/>
    </row>
    <row r="27195" spans="16:27" x14ac:dyDescent="0.3">
      <c r="P27195"/>
      <c r="AA27195"/>
    </row>
    <row r="27196" spans="16:27" x14ac:dyDescent="0.3">
      <c r="P27196"/>
      <c r="AA27196"/>
    </row>
    <row r="27197" spans="16:27" x14ac:dyDescent="0.3">
      <c r="P27197"/>
      <c r="AA27197"/>
    </row>
    <row r="27198" spans="16:27" x14ac:dyDescent="0.3">
      <c r="P27198"/>
      <c r="AA27198"/>
    </row>
    <row r="27199" spans="16:27" x14ac:dyDescent="0.3">
      <c r="P27199"/>
      <c r="AA27199"/>
    </row>
    <row r="27200" spans="16:27" x14ac:dyDescent="0.3">
      <c r="P27200"/>
      <c r="AA27200"/>
    </row>
    <row r="27201" spans="16:27" x14ac:dyDescent="0.3">
      <c r="P27201"/>
      <c r="AA27201"/>
    </row>
    <row r="27202" spans="16:27" x14ac:dyDescent="0.3">
      <c r="P27202"/>
      <c r="AA27202"/>
    </row>
    <row r="27203" spans="16:27" x14ac:dyDescent="0.3">
      <c r="P27203"/>
      <c r="AA27203"/>
    </row>
    <row r="27204" spans="16:27" x14ac:dyDescent="0.3">
      <c r="P27204"/>
      <c r="AA27204"/>
    </row>
    <row r="27205" spans="16:27" x14ac:dyDescent="0.3">
      <c r="P27205"/>
      <c r="AA27205"/>
    </row>
    <row r="27206" spans="16:27" x14ac:dyDescent="0.3">
      <c r="P27206"/>
      <c r="AA27206"/>
    </row>
    <row r="27207" spans="16:27" x14ac:dyDescent="0.3">
      <c r="P27207"/>
      <c r="AA27207"/>
    </row>
    <row r="27208" spans="16:27" x14ac:dyDescent="0.3">
      <c r="P27208"/>
      <c r="AA27208"/>
    </row>
    <row r="27209" spans="16:27" x14ac:dyDescent="0.3">
      <c r="P27209"/>
      <c r="AA27209"/>
    </row>
    <row r="27210" spans="16:27" x14ac:dyDescent="0.3">
      <c r="P27210"/>
      <c r="AA27210"/>
    </row>
    <row r="27211" spans="16:27" x14ac:dyDescent="0.3">
      <c r="P27211"/>
      <c r="AA27211"/>
    </row>
    <row r="27212" spans="16:27" x14ac:dyDescent="0.3">
      <c r="P27212"/>
      <c r="AA27212"/>
    </row>
    <row r="27213" spans="16:27" x14ac:dyDescent="0.3">
      <c r="P27213"/>
      <c r="AA27213"/>
    </row>
    <row r="27214" spans="16:27" x14ac:dyDescent="0.3">
      <c r="P27214"/>
      <c r="AA27214"/>
    </row>
    <row r="27215" spans="16:27" x14ac:dyDescent="0.3">
      <c r="P27215"/>
      <c r="AA27215"/>
    </row>
    <row r="27216" spans="16:27" x14ac:dyDescent="0.3">
      <c r="P27216"/>
      <c r="AA27216"/>
    </row>
    <row r="27217" spans="16:27" x14ac:dyDescent="0.3">
      <c r="P27217"/>
      <c r="AA27217"/>
    </row>
    <row r="27218" spans="16:27" x14ac:dyDescent="0.3">
      <c r="P27218"/>
      <c r="AA27218"/>
    </row>
    <row r="27219" spans="16:27" x14ac:dyDescent="0.3">
      <c r="P27219"/>
      <c r="AA27219"/>
    </row>
    <row r="27220" spans="16:27" x14ac:dyDescent="0.3">
      <c r="P27220"/>
      <c r="AA27220"/>
    </row>
    <row r="27221" spans="16:27" x14ac:dyDescent="0.3">
      <c r="P27221"/>
      <c r="AA27221"/>
    </row>
    <row r="27222" spans="16:27" x14ac:dyDescent="0.3">
      <c r="P27222"/>
      <c r="AA27222"/>
    </row>
    <row r="27223" spans="16:27" x14ac:dyDescent="0.3">
      <c r="P27223"/>
      <c r="AA27223"/>
    </row>
    <row r="27224" spans="16:27" x14ac:dyDescent="0.3">
      <c r="P27224"/>
      <c r="AA27224"/>
    </row>
    <row r="27225" spans="16:27" x14ac:dyDescent="0.3">
      <c r="P27225"/>
      <c r="AA27225"/>
    </row>
    <row r="27226" spans="16:27" x14ac:dyDescent="0.3">
      <c r="P27226"/>
      <c r="AA27226"/>
    </row>
    <row r="27227" spans="16:27" x14ac:dyDescent="0.3">
      <c r="P27227"/>
      <c r="AA27227"/>
    </row>
    <row r="27228" spans="16:27" x14ac:dyDescent="0.3">
      <c r="P27228"/>
      <c r="AA27228"/>
    </row>
    <row r="27229" spans="16:27" x14ac:dyDescent="0.3">
      <c r="P27229"/>
      <c r="AA27229"/>
    </row>
    <row r="27230" spans="16:27" x14ac:dyDescent="0.3">
      <c r="P27230"/>
      <c r="AA27230"/>
    </row>
    <row r="27231" spans="16:27" x14ac:dyDescent="0.3">
      <c r="P27231"/>
      <c r="AA27231"/>
    </row>
    <row r="27232" spans="16:27" x14ac:dyDescent="0.3">
      <c r="P27232"/>
      <c r="AA27232"/>
    </row>
    <row r="27233" spans="16:27" x14ac:dyDescent="0.3">
      <c r="P27233"/>
      <c r="AA27233"/>
    </row>
    <row r="27234" spans="16:27" x14ac:dyDescent="0.3">
      <c r="P27234"/>
      <c r="AA27234"/>
    </row>
    <row r="27235" spans="16:27" x14ac:dyDescent="0.3">
      <c r="P27235"/>
      <c r="AA27235"/>
    </row>
    <row r="27236" spans="16:27" x14ac:dyDescent="0.3">
      <c r="P27236"/>
      <c r="AA27236"/>
    </row>
    <row r="27237" spans="16:27" x14ac:dyDescent="0.3">
      <c r="P27237"/>
      <c r="AA27237"/>
    </row>
    <row r="27238" spans="16:27" x14ac:dyDescent="0.3">
      <c r="P27238"/>
      <c r="AA27238"/>
    </row>
    <row r="27239" spans="16:27" x14ac:dyDescent="0.3">
      <c r="P27239"/>
      <c r="AA27239"/>
    </row>
    <row r="27240" spans="16:27" x14ac:dyDescent="0.3">
      <c r="P27240"/>
      <c r="AA27240"/>
    </row>
    <row r="27241" spans="16:27" x14ac:dyDescent="0.3">
      <c r="P27241"/>
      <c r="AA27241"/>
    </row>
    <row r="27242" spans="16:27" x14ac:dyDescent="0.3">
      <c r="P27242"/>
      <c r="AA27242"/>
    </row>
    <row r="27243" spans="16:27" x14ac:dyDescent="0.3">
      <c r="P27243"/>
      <c r="AA27243"/>
    </row>
    <row r="27244" spans="16:27" x14ac:dyDescent="0.3">
      <c r="P27244"/>
      <c r="AA27244"/>
    </row>
    <row r="27245" spans="16:27" x14ac:dyDescent="0.3">
      <c r="P27245"/>
      <c r="AA27245"/>
    </row>
    <row r="27246" spans="16:27" x14ac:dyDescent="0.3">
      <c r="P27246"/>
      <c r="AA27246"/>
    </row>
    <row r="27247" spans="16:27" x14ac:dyDescent="0.3">
      <c r="P27247"/>
      <c r="AA27247"/>
    </row>
    <row r="27248" spans="16:27" x14ac:dyDescent="0.3">
      <c r="P27248"/>
      <c r="AA27248"/>
    </row>
    <row r="27249" spans="16:27" x14ac:dyDescent="0.3">
      <c r="P27249"/>
      <c r="AA27249"/>
    </row>
    <row r="27250" spans="16:27" x14ac:dyDescent="0.3">
      <c r="P27250"/>
      <c r="AA27250"/>
    </row>
    <row r="27251" spans="16:27" x14ac:dyDescent="0.3">
      <c r="P27251"/>
      <c r="AA27251"/>
    </row>
    <row r="27252" spans="16:27" x14ac:dyDescent="0.3">
      <c r="P27252"/>
      <c r="AA27252"/>
    </row>
    <row r="27253" spans="16:27" x14ac:dyDescent="0.3">
      <c r="P27253"/>
      <c r="AA27253"/>
    </row>
    <row r="27254" spans="16:27" x14ac:dyDescent="0.3">
      <c r="P27254"/>
      <c r="AA27254"/>
    </row>
    <row r="27255" spans="16:27" x14ac:dyDescent="0.3">
      <c r="P27255"/>
      <c r="AA27255"/>
    </row>
    <row r="27256" spans="16:27" x14ac:dyDescent="0.3">
      <c r="P27256"/>
      <c r="AA27256"/>
    </row>
    <row r="27257" spans="16:27" x14ac:dyDescent="0.3">
      <c r="P27257"/>
      <c r="AA27257"/>
    </row>
    <row r="27258" spans="16:27" x14ac:dyDescent="0.3">
      <c r="P27258"/>
      <c r="AA27258"/>
    </row>
    <row r="27259" spans="16:27" x14ac:dyDescent="0.3">
      <c r="P27259"/>
      <c r="AA27259"/>
    </row>
    <row r="27260" spans="16:27" x14ac:dyDescent="0.3">
      <c r="P27260"/>
      <c r="AA27260"/>
    </row>
    <row r="27261" spans="16:27" x14ac:dyDescent="0.3">
      <c r="P27261"/>
      <c r="AA27261"/>
    </row>
    <row r="27262" spans="16:27" x14ac:dyDescent="0.3">
      <c r="P27262"/>
      <c r="AA27262"/>
    </row>
    <row r="27263" spans="16:27" x14ac:dyDescent="0.3">
      <c r="P27263"/>
      <c r="AA27263"/>
    </row>
    <row r="27264" spans="16:27" x14ac:dyDescent="0.3">
      <c r="P27264"/>
      <c r="AA27264"/>
    </row>
    <row r="27265" spans="16:27" x14ac:dyDescent="0.3">
      <c r="P27265"/>
      <c r="AA27265"/>
    </row>
    <row r="27266" spans="16:27" x14ac:dyDescent="0.3">
      <c r="P27266"/>
      <c r="AA27266"/>
    </row>
    <row r="27267" spans="16:27" x14ac:dyDescent="0.3">
      <c r="P27267"/>
      <c r="AA27267"/>
    </row>
    <row r="27268" spans="16:27" x14ac:dyDescent="0.3">
      <c r="P27268"/>
      <c r="AA27268"/>
    </row>
    <row r="27269" spans="16:27" x14ac:dyDescent="0.3">
      <c r="P27269"/>
      <c r="AA27269"/>
    </row>
    <row r="27270" spans="16:27" x14ac:dyDescent="0.3">
      <c r="P27270"/>
      <c r="AA27270"/>
    </row>
    <row r="27271" spans="16:27" x14ac:dyDescent="0.3">
      <c r="P27271"/>
      <c r="AA27271"/>
    </row>
    <row r="27272" spans="16:27" x14ac:dyDescent="0.3">
      <c r="P27272"/>
      <c r="AA27272"/>
    </row>
    <row r="27273" spans="16:27" x14ac:dyDescent="0.3">
      <c r="P27273"/>
      <c r="AA27273"/>
    </row>
    <row r="27274" spans="16:27" x14ac:dyDescent="0.3">
      <c r="P27274"/>
      <c r="AA27274"/>
    </row>
    <row r="27275" spans="16:27" x14ac:dyDescent="0.3">
      <c r="P27275"/>
      <c r="AA27275"/>
    </row>
    <row r="27276" spans="16:27" x14ac:dyDescent="0.3">
      <c r="P27276"/>
      <c r="AA27276"/>
    </row>
    <row r="27277" spans="16:27" x14ac:dyDescent="0.3">
      <c r="P27277"/>
      <c r="AA27277"/>
    </row>
    <row r="27278" spans="16:27" x14ac:dyDescent="0.3">
      <c r="P27278"/>
      <c r="AA27278"/>
    </row>
    <row r="27279" spans="16:27" x14ac:dyDescent="0.3">
      <c r="P27279"/>
      <c r="AA27279"/>
    </row>
    <row r="27280" spans="16:27" x14ac:dyDescent="0.3">
      <c r="P27280"/>
      <c r="AA27280"/>
    </row>
    <row r="27281" spans="16:27" x14ac:dyDescent="0.3">
      <c r="P27281"/>
      <c r="AA27281"/>
    </row>
    <row r="27282" spans="16:27" x14ac:dyDescent="0.3">
      <c r="P27282"/>
      <c r="AA27282"/>
    </row>
    <row r="27283" spans="16:27" x14ac:dyDescent="0.3">
      <c r="P27283"/>
      <c r="AA27283"/>
    </row>
    <row r="27284" spans="16:27" x14ac:dyDescent="0.3">
      <c r="P27284"/>
      <c r="AA27284"/>
    </row>
    <row r="27285" spans="16:27" x14ac:dyDescent="0.3">
      <c r="P27285"/>
      <c r="AA27285"/>
    </row>
    <row r="27286" spans="16:27" x14ac:dyDescent="0.3">
      <c r="P27286"/>
      <c r="AA27286"/>
    </row>
    <row r="27287" spans="16:27" x14ac:dyDescent="0.3">
      <c r="P27287"/>
      <c r="AA27287"/>
    </row>
    <row r="27288" spans="16:27" x14ac:dyDescent="0.3">
      <c r="P27288"/>
      <c r="AA27288"/>
    </row>
    <row r="27289" spans="16:27" x14ac:dyDescent="0.3">
      <c r="P27289"/>
      <c r="AA27289"/>
    </row>
    <row r="27290" spans="16:27" x14ac:dyDescent="0.3">
      <c r="P27290"/>
      <c r="AA27290"/>
    </row>
    <row r="27291" spans="16:27" x14ac:dyDescent="0.3">
      <c r="P27291"/>
      <c r="AA27291"/>
    </row>
    <row r="27292" spans="16:27" x14ac:dyDescent="0.3">
      <c r="P27292"/>
      <c r="AA27292"/>
    </row>
    <row r="27293" spans="16:27" x14ac:dyDescent="0.3">
      <c r="P27293"/>
      <c r="AA27293"/>
    </row>
    <row r="27294" spans="16:27" x14ac:dyDescent="0.3">
      <c r="P27294"/>
      <c r="AA27294"/>
    </row>
    <row r="27295" spans="16:27" x14ac:dyDescent="0.3">
      <c r="P27295"/>
      <c r="AA27295"/>
    </row>
    <row r="27296" spans="16:27" x14ac:dyDescent="0.3">
      <c r="P27296"/>
      <c r="AA27296"/>
    </row>
    <row r="27297" spans="16:27" x14ac:dyDescent="0.3">
      <c r="P27297"/>
      <c r="AA27297"/>
    </row>
    <row r="27298" spans="16:27" x14ac:dyDescent="0.3">
      <c r="P27298"/>
      <c r="AA27298"/>
    </row>
    <row r="27299" spans="16:27" x14ac:dyDescent="0.3">
      <c r="P27299"/>
      <c r="AA27299"/>
    </row>
    <row r="27300" spans="16:27" x14ac:dyDescent="0.3">
      <c r="P27300"/>
      <c r="AA27300"/>
    </row>
    <row r="27301" spans="16:27" x14ac:dyDescent="0.3">
      <c r="P27301"/>
      <c r="AA27301"/>
    </row>
    <row r="27302" spans="16:27" x14ac:dyDescent="0.3">
      <c r="P27302"/>
      <c r="AA27302"/>
    </row>
    <row r="27303" spans="16:27" x14ac:dyDescent="0.3">
      <c r="P27303"/>
      <c r="AA27303"/>
    </row>
    <row r="27304" spans="16:27" x14ac:dyDescent="0.3">
      <c r="P27304"/>
      <c r="AA27304"/>
    </row>
    <row r="27305" spans="16:27" x14ac:dyDescent="0.3">
      <c r="P27305"/>
      <c r="AA27305"/>
    </row>
    <row r="27306" spans="16:27" x14ac:dyDescent="0.3">
      <c r="P27306"/>
      <c r="AA27306"/>
    </row>
    <row r="27307" spans="16:27" x14ac:dyDescent="0.3">
      <c r="P27307"/>
      <c r="AA27307"/>
    </row>
    <row r="27308" spans="16:27" x14ac:dyDescent="0.3">
      <c r="P27308"/>
      <c r="AA27308"/>
    </row>
    <row r="27309" spans="16:27" x14ac:dyDescent="0.3">
      <c r="P27309"/>
      <c r="AA27309"/>
    </row>
    <row r="27310" spans="16:27" x14ac:dyDescent="0.3">
      <c r="P27310"/>
      <c r="AA27310"/>
    </row>
    <row r="27311" spans="16:27" x14ac:dyDescent="0.3">
      <c r="P27311"/>
      <c r="AA27311"/>
    </row>
    <row r="27312" spans="16:27" x14ac:dyDescent="0.3">
      <c r="P27312"/>
      <c r="AA27312"/>
    </row>
    <row r="27313" spans="16:27" x14ac:dyDescent="0.3">
      <c r="P27313"/>
      <c r="AA27313"/>
    </row>
    <row r="27314" spans="16:27" x14ac:dyDescent="0.3">
      <c r="P27314"/>
      <c r="AA27314"/>
    </row>
    <row r="27315" spans="16:27" x14ac:dyDescent="0.3">
      <c r="P27315"/>
      <c r="AA27315"/>
    </row>
    <row r="27316" spans="16:27" x14ac:dyDescent="0.3">
      <c r="P27316"/>
      <c r="AA27316"/>
    </row>
    <row r="27317" spans="16:27" x14ac:dyDescent="0.3">
      <c r="P27317"/>
      <c r="AA27317"/>
    </row>
    <row r="27318" spans="16:27" x14ac:dyDescent="0.3">
      <c r="P27318"/>
      <c r="AA27318"/>
    </row>
    <row r="27319" spans="16:27" x14ac:dyDescent="0.3">
      <c r="P27319"/>
      <c r="AA27319"/>
    </row>
    <row r="27320" spans="16:27" x14ac:dyDescent="0.3">
      <c r="P27320"/>
      <c r="AA27320"/>
    </row>
    <row r="27321" spans="16:27" x14ac:dyDescent="0.3">
      <c r="P27321"/>
      <c r="AA27321"/>
    </row>
    <row r="27322" spans="16:27" x14ac:dyDescent="0.3">
      <c r="P27322"/>
      <c r="AA27322"/>
    </row>
    <row r="27323" spans="16:27" x14ac:dyDescent="0.3">
      <c r="P27323"/>
      <c r="AA27323"/>
    </row>
    <row r="27324" spans="16:27" x14ac:dyDescent="0.3">
      <c r="P27324"/>
      <c r="AA27324"/>
    </row>
    <row r="27325" spans="16:27" x14ac:dyDescent="0.3">
      <c r="P27325"/>
      <c r="AA27325"/>
    </row>
    <row r="27326" spans="16:27" x14ac:dyDescent="0.3">
      <c r="P27326"/>
      <c r="AA27326"/>
    </row>
    <row r="27327" spans="16:27" x14ac:dyDescent="0.3">
      <c r="P27327"/>
      <c r="AA27327"/>
    </row>
    <row r="27328" spans="16:27" x14ac:dyDescent="0.3">
      <c r="P27328"/>
      <c r="AA27328"/>
    </row>
    <row r="27329" spans="16:27" x14ac:dyDescent="0.3">
      <c r="P27329"/>
      <c r="AA27329"/>
    </row>
    <row r="27330" spans="16:27" x14ac:dyDescent="0.3">
      <c r="P27330"/>
      <c r="AA27330"/>
    </row>
    <row r="27331" spans="16:27" x14ac:dyDescent="0.3">
      <c r="P27331"/>
      <c r="AA27331"/>
    </row>
    <row r="27332" spans="16:27" x14ac:dyDescent="0.3">
      <c r="P27332"/>
      <c r="AA27332"/>
    </row>
    <row r="27333" spans="16:27" x14ac:dyDescent="0.3">
      <c r="P27333"/>
      <c r="AA27333"/>
    </row>
    <row r="27334" spans="16:27" x14ac:dyDescent="0.3">
      <c r="P27334"/>
      <c r="AA27334"/>
    </row>
    <row r="27335" spans="16:27" x14ac:dyDescent="0.3">
      <c r="P27335"/>
      <c r="AA27335"/>
    </row>
    <row r="27336" spans="16:27" x14ac:dyDescent="0.3">
      <c r="P27336"/>
      <c r="AA27336"/>
    </row>
    <row r="27337" spans="16:27" x14ac:dyDescent="0.3">
      <c r="P27337"/>
      <c r="AA27337"/>
    </row>
    <row r="27338" spans="16:27" x14ac:dyDescent="0.3">
      <c r="P27338"/>
      <c r="AA27338"/>
    </row>
    <row r="27339" spans="16:27" x14ac:dyDescent="0.3">
      <c r="P27339"/>
      <c r="AA27339"/>
    </row>
    <row r="27340" spans="16:27" x14ac:dyDescent="0.3">
      <c r="P27340"/>
      <c r="AA27340"/>
    </row>
    <row r="27341" spans="16:27" x14ac:dyDescent="0.3">
      <c r="P27341"/>
      <c r="AA27341"/>
    </row>
    <row r="27342" spans="16:27" x14ac:dyDescent="0.3">
      <c r="P27342"/>
      <c r="AA27342"/>
    </row>
    <row r="27343" spans="16:27" x14ac:dyDescent="0.3">
      <c r="P27343"/>
      <c r="AA27343"/>
    </row>
    <row r="27344" spans="16:27" x14ac:dyDescent="0.3">
      <c r="P27344"/>
      <c r="AA27344"/>
    </row>
    <row r="27345" spans="16:27" x14ac:dyDescent="0.3">
      <c r="P27345"/>
      <c r="AA27345"/>
    </row>
    <row r="27346" spans="16:27" x14ac:dyDescent="0.3">
      <c r="P27346"/>
      <c r="AA27346"/>
    </row>
    <row r="27347" spans="16:27" x14ac:dyDescent="0.3">
      <c r="P27347"/>
      <c r="AA27347"/>
    </row>
    <row r="27348" spans="16:27" x14ac:dyDescent="0.3">
      <c r="P27348"/>
      <c r="AA27348"/>
    </row>
    <row r="27349" spans="16:27" x14ac:dyDescent="0.3">
      <c r="P27349"/>
      <c r="AA27349"/>
    </row>
    <row r="27350" spans="16:27" x14ac:dyDescent="0.3">
      <c r="P27350"/>
      <c r="AA27350"/>
    </row>
    <row r="27351" spans="16:27" x14ac:dyDescent="0.3">
      <c r="P27351"/>
      <c r="AA27351"/>
    </row>
    <row r="27352" spans="16:27" x14ac:dyDescent="0.3">
      <c r="P27352"/>
      <c r="AA27352"/>
    </row>
    <row r="27353" spans="16:27" x14ac:dyDescent="0.3">
      <c r="P27353"/>
      <c r="AA27353"/>
    </row>
    <row r="27354" spans="16:27" x14ac:dyDescent="0.3">
      <c r="P27354"/>
      <c r="AA27354"/>
    </row>
    <row r="27355" spans="16:27" x14ac:dyDescent="0.3">
      <c r="P27355"/>
      <c r="AA27355"/>
    </row>
    <row r="27356" spans="16:27" x14ac:dyDescent="0.3">
      <c r="P27356"/>
      <c r="AA27356"/>
    </row>
    <row r="27357" spans="16:27" x14ac:dyDescent="0.3">
      <c r="P27357"/>
      <c r="AA27357"/>
    </row>
    <row r="27358" spans="16:27" x14ac:dyDescent="0.3">
      <c r="P27358"/>
      <c r="AA27358"/>
    </row>
    <row r="27359" spans="16:27" x14ac:dyDescent="0.3">
      <c r="P27359"/>
      <c r="AA27359"/>
    </row>
    <row r="27360" spans="16:27" x14ac:dyDescent="0.3">
      <c r="P27360"/>
      <c r="AA27360"/>
    </row>
    <row r="27361" spans="16:27" x14ac:dyDescent="0.3">
      <c r="P27361"/>
      <c r="AA27361"/>
    </row>
    <row r="27362" spans="16:27" x14ac:dyDescent="0.3">
      <c r="P27362"/>
      <c r="AA27362"/>
    </row>
    <row r="27363" spans="16:27" x14ac:dyDescent="0.3">
      <c r="P27363"/>
      <c r="AA27363"/>
    </row>
    <row r="27364" spans="16:27" x14ac:dyDescent="0.3">
      <c r="P27364"/>
      <c r="AA27364"/>
    </row>
    <row r="27365" spans="16:27" x14ac:dyDescent="0.3">
      <c r="P27365"/>
      <c r="AA27365"/>
    </row>
    <row r="27366" spans="16:27" x14ac:dyDescent="0.3">
      <c r="P27366"/>
      <c r="AA27366"/>
    </row>
    <row r="27367" spans="16:27" x14ac:dyDescent="0.3">
      <c r="P27367"/>
      <c r="AA27367"/>
    </row>
    <row r="27368" spans="16:27" x14ac:dyDescent="0.3">
      <c r="P27368"/>
      <c r="AA27368"/>
    </row>
    <row r="27369" spans="16:27" x14ac:dyDescent="0.3">
      <c r="P27369"/>
      <c r="AA27369"/>
    </row>
    <row r="27370" spans="16:27" x14ac:dyDescent="0.3">
      <c r="P27370"/>
      <c r="AA27370"/>
    </row>
    <row r="27371" spans="16:27" x14ac:dyDescent="0.3">
      <c r="P27371"/>
      <c r="AA27371"/>
    </row>
    <row r="27372" spans="16:27" x14ac:dyDescent="0.3">
      <c r="P27372"/>
      <c r="AA27372"/>
    </row>
    <row r="27373" spans="16:27" x14ac:dyDescent="0.3">
      <c r="P27373"/>
      <c r="AA27373"/>
    </row>
    <row r="27374" spans="16:27" x14ac:dyDescent="0.3">
      <c r="P27374"/>
      <c r="AA27374"/>
    </row>
    <row r="27375" spans="16:27" x14ac:dyDescent="0.3">
      <c r="P27375"/>
      <c r="AA27375"/>
    </row>
    <row r="27376" spans="16:27" x14ac:dyDescent="0.3">
      <c r="P27376"/>
      <c r="AA27376"/>
    </row>
    <row r="27377" spans="16:27" x14ac:dyDescent="0.3">
      <c r="P27377"/>
      <c r="AA27377"/>
    </row>
    <row r="27378" spans="16:27" x14ac:dyDescent="0.3">
      <c r="P27378"/>
      <c r="AA27378"/>
    </row>
    <row r="27379" spans="16:27" x14ac:dyDescent="0.3">
      <c r="P27379"/>
      <c r="AA27379"/>
    </row>
    <row r="27380" spans="16:27" x14ac:dyDescent="0.3">
      <c r="P27380"/>
      <c r="AA27380"/>
    </row>
    <row r="27381" spans="16:27" x14ac:dyDescent="0.3">
      <c r="P27381"/>
      <c r="AA27381"/>
    </row>
    <row r="27382" spans="16:27" x14ac:dyDescent="0.3">
      <c r="P27382"/>
      <c r="AA27382"/>
    </row>
    <row r="27383" spans="16:27" x14ac:dyDescent="0.3">
      <c r="P27383"/>
      <c r="AA27383"/>
    </row>
    <row r="27384" spans="16:27" x14ac:dyDescent="0.3">
      <c r="P27384"/>
      <c r="AA27384"/>
    </row>
    <row r="27385" spans="16:27" x14ac:dyDescent="0.3">
      <c r="P27385"/>
      <c r="AA27385"/>
    </row>
    <row r="27386" spans="16:27" x14ac:dyDescent="0.3">
      <c r="P27386"/>
      <c r="AA27386"/>
    </row>
    <row r="27387" spans="16:27" x14ac:dyDescent="0.3">
      <c r="P27387"/>
      <c r="AA27387"/>
    </row>
    <row r="27388" spans="16:27" x14ac:dyDescent="0.3">
      <c r="P27388"/>
      <c r="AA27388"/>
    </row>
    <row r="27389" spans="16:27" x14ac:dyDescent="0.3">
      <c r="P27389"/>
      <c r="AA27389"/>
    </row>
    <row r="27390" spans="16:27" x14ac:dyDescent="0.3">
      <c r="P27390"/>
      <c r="AA27390"/>
    </row>
    <row r="27391" spans="16:27" x14ac:dyDescent="0.3">
      <c r="P27391"/>
      <c r="AA27391"/>
    </row>
    <row r="27392" spans="16:27" x14ac:dyDescent="0.3">
      <c r="P27392"/>
      <c r="AA27392"/>
    </row>
    <row r="27393" spans="16:27" x14ac:dyDescent="0.3">
      <c r="P27393"/>
      <c r="AA27393"/>
    </row>
    <row r="27394" spans="16:27" x14ac:dyDescent="0.3">
      <c r="P27394"/>
      <c r="AA27394"/>
    </row>
    <row r="27395" spans="16:27" x14ac:dyDescent="0.3">
      <c r="P27395"/>
      <c r="AA27395"/>
    </row>
    <row r="27396" spans="16:27" x14ac:dyDescent="0.3">
      <c r="P27396"/>
      <c r="AA27396"/>
    </row>
    <row r="27397" spans="16:27" x14ac:dyDescent="0.3">
      <c r="P27397"/>
      <c r="AA27397"/>
    </row>
    <row r="27398" spans="16:27" x14ac:dyDescent="0.3">
      <c r="P27398"/>
      <c r="AA27398"/>
    </row>
    <row r="27399" spans="16:27" x14ac:dyDescent="0.3">
      <c r="P27399"/>
      <c r="AA27399"/>
    </row>
    <row r="27400" spans="16:27" x14ac:dyDescent="0.3">
      <c r="P27400"/>
      <c r="AA27400"/>
    </row>
    <row r="27401" spans="16:27" x14ac:dyDescent="0.3">
      <c r="P27401"/>
      <c r="AA27401"/>
    </row>
    <row r="27402" spans="16:27" x14ac:dyDescent="0.3">
      <c r="P27402"/>
      <c r="AA27402"/>
    </row>
    <row r="27403" spans="16:27" x14ac:dyDescent="0.3">
      <c r="P27403"/>
      <c r="AA27403"/>
    </row>
    <row r="27404" spans="16:27" x14ac:dyDescent="0.3">
      <c r="P27404"/>
      <c r="AA27404"/>
    </row>
    <row r="27405" spans="16:27" x14ac:dyDescent="0.3">
      <c r="P27405"/>
      <c r="AA27405"/>
    </row>
    <row r="27406" spans="16:27" x14ac:dyDescent="0.3">
      <c r="P27406"/>
      <c r="AA27406"/>
    </row>
    <row r="27407" spans="16:27" x14ac:dyDescent="0.3">
      <c r="P27407"/>
      <c r="AA27407"/>
    </row>
    <row r="27408" spans="16:27" x14ac:dyDescent="0.3">
      <c r="P27408"/>
      <c r="AA27408"/>
    </row>
    <row r="27409" spans="16:27" x14ac:dyDescent="0.3">
      <c r="P27409"/>
      <c r="AA27409"/>
    </row>
    <row r="27410" spans="16:27" x14ac:dyDescent="0.3">
      <c r="P27410"/>
      <c r="AA27410"/>
    </row>
    <row r="27411" spans="16:27" x14ac:dyDescent="0.3">
      <c r="P27411"/>
      <c r="AA27411"/>
    </row>
    <row r="27412" spans="16:27" x14ac:dyDescent="0.3">
      <c r="P27412"/>
      <c r="AA27412"/>
    </row>
    <row r="27413" spans="16:27" x14ac:dyDescent="0.3">
      <c r="P27413"/>
      <c r="AA27413"/>
    </row>
    <row r="27414" spans="16:27" x14ac:dyDescent="0.3">
      <c r="P27414"/>
      <c r="AA27414"/>
    </row>
    <row r="27415" spans="16:27" x14ac:dyDescent="0.3">
      <c r="P27415"/>
      <c r="AA27415"/>
    </row>
    <row r="27416" spans="16:27" x14ac:dyDescent="0.3">
      <c r="P27416"/>
      <c r="AA27416"/>
    </row>
    <row r="27417" spans="16:27" x14ac:dyDescent="0.3">
      <c r="P27417"/>
      <c r="AA27417"/>
    </row>
    <row r="27418" spans="16:27" x14ac:dyDescent="0.3">
      <c r="P27418"/>
      <c r="AA27418"/>
    </row>
    <row r="27419" spans="16:27" x14ac:dyDescent="0.3">
      <c r="P27419"/>
      <c r="AA27419"/>
    </row>
    <row r="27420" spans="16:27" x14ac:dyDescent="0.3">
      <c r="P27420"/>
      <c r="AA27420"/>
    </row>
    <row r="27421" spans="16:27" x14ac:dyDescent="0.3">
      <c r="P27421"/>
      <c r="AA27421"/>
    </row>
    <row r="27422" spans="16:27" x14ac:dyDescent="0.3">
      <c r="P27422"/>
      <c r="AA27422"/>
    </row>
    <row r="27423" spans="16:27" x14ac:dyDescent="0.3">
      <c r="P27423"/>
      <c r="AA27423"/>
    </row>
    <row r="27424" spans="16:27" x14ac:dyDescent="0.3">
      <c r="P27424"/>
      <c r="AA27424"/>
    </row>
    <row r="27425" spans="16:27" x14ac:dyDescent="0.3">
      <c r="P27425"/>
      <c r="AA27425"/>
    </row>
    <row r="27426" spans="16:27" x14ac:dyDescent="0.3">
      <c r="P27426"/>
      <c r="AA27426"/>
    </row>
    <row r="27427" spans="16:27" x14ac:dyDescent="0.3">
      <c r="P27427"/>
      <c r="AA27427"/>
    </row>
    <row r="27428" spans="16:27" x14ac:dyDescent="0.3">
      <c r="P27428"/>
      <c r="AA27428"/>
    </row>
    <row r="27429" spans="16:27" x14ac:dyDescent="0.3">
      <c r="P27429"/>
      <c r="AA27429"/>
    </row>
    <row r="27430" spans="16:27" x14ac:dyDescent="0.3">
      <c r="P27430"/>
      <c r="AA27430"/>
    </row>
    <row r="27431" spans="16:27" x14ac:dyDescent="0.3">
      <c r="P27431"/>
      <c r="AA27431"/>
    </row>
    <row r="27432" spans="16:27" x14ac:dyDescent="0.3">
      <c r="P27432"/>
      <c r="AA27432"/>
    </row>
    <row r="27433" spans="16:27" x14ac:dyDescent="0.3">
      <c r="P27433"/>
      <c r="AA27433"/>
    </row>
    <row r="27434" spans="16:27" x14ac:dyDescent="0.3">
      <c r="P27434"/>
      <c r="AA27434"/>
    </row>
    <row r="27435" spans="16:27" x14ac:dyDescent="0.3">
      <c r="P27435"/>
      <c r="AA27435"/>
    </row>
    <row r="27436" spans="16:27" x14ac:dyDescent="0.3">
      <c r="P27436"/>
      <c r="AA27436"/>
    </row>
    <row r="27437" spans="16:27" x14ac:dyDescent="0.3">
      <c r="P27437"/>
      <c r="AA27437"/>
    </row>
    <row r="27438" spans="16:27" x14ac:dyDescent="0.3">
      <c r="P27438"/>
      <c r="AA27438"/>
    </row>
    <row r="27439" spans="16:27" x14ac:dyDescent="0.3">
      <c r="P27439"/>
      <c r="AA27439"/>
    </row>
    <row r="27440" spans="16:27" x14ac:dyDescent="0.3">
      <c r="P27440"/>
      <c r="AA27440"/>
    </row>
    <row r="27441" spans="16:27" x14ac:dyDescent="0.3">
      <c r="P27441"/>
      <c r="AA27441"/>
    </row>
    <row r="27442" spans="16:27" x14ac:dyDescent="0.3">
      <c r="P27442"/>
      <c r="AA27442"/>
    </row>
    <row r="27443" spans="16:27" x14ac:dyDescent="0.3">
      <c r="P27443"/>
      <c r="AA27443"/>
    </row>
    <row r="27444" spans="16:27" x14ac:dyDescent="0.3">
      <c r="P27444"/>
      <c r="AA27444"/>
    </row>
    <row r="27445" spans="16:27" x14ac:dyDescent="0.3">
      <c r="P27445"/>
      <c r="AA27445"/>
    </row>
    <row r="27446" spans="16:27" x14ac:dyDescent="0.3">
      <c r="P27446"/>
      <c r="AA27446"/>
    </row>
    <row r="27447" spans="16:27" x14ac:dyDescent="0.3">
      <c r="P27447"/>
      <c r="AA27447"/>
    </row>
    <row r="27448" spans="16:27" x14ac:dyDescent="0.3">
      <c r="P27448"/>
      <c r="AA27448"/>
    </row>
    <row r="27449" spans="16:27" x14ac:dyDescent="0.3">
      <c r="P27449"/>
      <c r="AA27449"/>
    </row>
    <row r="27450" spans="16:27" x14ac:dyDescent="0.3">
      <c r="P27450"/>
      <c r="AA27450"/>
    </row>
    <row r="27451" spans="16:27" x14ac:dyDescent="0.3">
      <c r="P27451"/>
      <c r="AA27451"/>
    </row>
    <row r="27452" spans="16:27" x14ac:dyDescent="0.3">
      <c r="P27452"/>
      <c r="AA27452"/>
    </row>
    <row r="27453" spans="16:27" x14ac:dyDescent="0.3">
      <c r="P27453"/>
      <c r="AA27453"/>
    </row>
    <row r="27454" spans="16:27" x14ac:dyDescent="0.3">
      <c r="P27454"/>
      <c r="AA27454"/>
    </row>
    <row r="27455" spans="16:27" x14ac:dyDescent="0.3">
      <c r="P27455"/>
      <c r="AA27455"/>
    </row>
    <row r="27456" spans="16:27" x14ac:dyDescent="0.3">
      <c r="P27456"/>
      <c r="AA27456"/>
    </row>
    <row r="27457" spans="16:27" x14ac:dyDescent="0.3">
      <c r="P27457"/>
      <c r="AA27457"/>
    </row>
    <row r="27458" spans="16:27" x14ac:dyDescent="0.3">
      <c r="P27458"/>
      <c r="AA27458"/>
    </row>
    <row r="27459" spans="16:27" x14ac:dyDescent="0.3">
      <c r="P27459"/>
      <c r="AA27459"/>
    </row>
    <row r="27460" spans="16:27" x14ac:dyDescent="0.3">
      <c r="P27460"/>
      <c r="AA27460"/>
    </row>
    <row r="27461" spans="16:27" x14ac:dyDescent="0.3">
      <c r="P27461"/>
      <c r="AA27461"/>
    </row>
    <row r="27462" spans="16:27" x14ac:dyDescent="0.3">
      <c r="P27462"/>
      <c r="AA27462"/>
    </row>
    <row r="27463" spans="16:27" x14ac:dyDescent="0.3">
      <c r="P27463"/>
      <c r="AA27463"/>
    </row>
    <row r="27464" spans="16:27" x14ac:dyDescent="0.3">
      <c r="P27464"/>
      <c r="AA27464"/>
    </row>
    <row r="27465" spans="16:27" x14ac:dyDescent="0.3">
      <c r="P27465"/>
      <c r="AA27465"/>
    </row>
    <row r="27466" spans="16:27" x14ac:dyDescent="0.3">
      <c r="P27466"/>
      <c r="AA27466"/>
    </row>
    <row r="27467" spans="16:27" x14ac:dyDescent="0.3">
      <c r="P27467"/>
      <c r="AA27467"/>
    </row>
    <row r="27468" spans="16:27" x14ac:dyDescent="0.3">
      <c r="P27468"/>
      <c r="AA27468"/>
    </row>
    <row r="27469" spans="16:27" x14ac:dyDescent="0.3">
      <c r="P27469"/>
      <c r="AA27469"/>
    </row>
    <row r="27470" spans="16:27" x14ac:dyDescent="0.3">
      <c r="P27470"/>
      <c r="AA27470"/>
    </row>
    <row r="27471" spans="16:27" x14ac:dyDescent="0.3">
      <c r="P27471"/>
      <c r="AA27471"/>
    </row>
    <row r="27472" spans="16:27" x14ac:dyDescent="0.3">
      <c r="P27472"/>
      <c r="AA27472"/>
    </row>
    <row r="27473" spans="16:27" x14ac:dyDescent="0.3">
      <c r="P27473"/>
      <c r="AA27473"/>
    </row>
    <row r="27474" spans="16:27" x14ac:dyDescent="0.3">
      <c r="P27474"/>
      <c r="AA27474"/>
    </row>
    <row r="27475" spans="16:27" x14ac:dyDescent="0.3">
      <c r="P27475"/>
      <c r="AA27475"/>
    </row>
    <row r="27476" spans="16:27" x14ac:dyDescent="0.3">
      <c r="P27476"/>
      <c r="AA27476"/>
    </row>
    <row r="27477" spans="16:27" x14ac:dyDescent="0.3">
      <c r="P27477"/>
      <c r="AA27477"/>
    </row>
    <row r="27478" spans="16:27" x14ac:dyDescent="0.3">
      <c r="P27478"/>
      <c r="AA27478"/>
    </row>
    <row r="27479" spans="16:27" x14ac:dyDescent="0.3">
      <c r="P27479"/>
      <c r="AA27479"/>
    </row>
    <row r="27480" spans="16:27" x14ac:dyDescent="0.3">
      <c r="P27480"/>
      <c r="AA27480"/>
    </row>
    <row r="27481" spans="16:27" x14ac:dyDescent="0.3">
      <c r="P27481"/>
      <c r="AA27481"/>
    </row>
    <row r="27482" spans="16:27" x14ac:dyDescent="0.3">
      <c r="P27482"/>
      <c r="AA27482"/>
    </row>
    <row r="27483" spans="16:27" x14ac:dyDescent="0.3">
      <c r="P27483"/>
      <c r="AA27483"/>
    </row>
    <row r="27484" spans="16:27" x14ac:dyDescent="0.3">
      <c r="P27484"/>
      <c r="AA27484"/>
    </row>
    <row r="27485" spans="16:27" x14ac:dyDescent="0.3">
      <c r="P27485"/>
      <c r="AA27485"/>
    </row>
    <row r="27486" spans="16:27" x14ac:dyDescent="0.3">
      <c r="P27486"/>
      <c r="AA27486"/>
    </row>
    <row r="27487" spans="16:27" x14ac:dyDescent="0.3">
      <c r="P27487"/>
      <c r="AA27487"/>
    </row>
    <row r="27488" spans="16:27" x14ac:dyDescent="0.3">
      <c r="P27488"/>
      <c r="AA27488"/>
    </row>
    <row r="27489" spans="16:27" x14ac:dyDescent="0.3">
      <c r="P27489"/>
      <c r="AA27489"/>
    </row>
    <row r="27490" spans="16:27" x14ac:dyDescent="0.3">
      <c r="P27490"/>
      <c r="AA27490"/>
    </row>
    <row r="27491" spans="16:27" x14ac:dyDescent="0.3">
      <c r="P27491"/>
      <c r="AA27491"/>
    </row>
    <row r="27492" spans="16:27" x14ac:dyDescent="0.3">
      <c r="P27492"/>
      <c r="AA27492"/>
    </row>
    <row r="27493" spans="16:27" x14ac:dyDescent="0.3">
      <c r="P27493"/>
      <c r="AA27493"/>
    </row>
    <row r="27494" spans="16:27" x14ac:dyDescent="0.3">
      <c r="P27494"/>
      <c r="AA27494"/>
    </row>
    <row r="27495" spans="16:27" x14ac:dyDescent="0.3">
      <c r="P27495"/>
      <c r="AA27495"/>
    </row>
    <row r="27496" spans="16:27" x14ac:dyDescent="0.3">
      <c r="P27496"/>
      <c r="AA27496"/>
    </row>
    <row r="27497" spans="16:27" x14ac:dyDescent="0.3">
      <c r="P27497"/>
      <c r="AA27497"/>
    </row>
    <row r="27498" spans="16:27" x14ac:dyDescent="0.3">
      <c r="P27498"/>
      <c r="AA27498"/>
    </row>
    <row r="27499" spans="16:27" x14ac:dyDescent="0.3">
      <c r="P27499"/>
      <c r="AA27499"/>
    </row>
    <row r="27500" spans="16:27" x14ac:dyDescent="0.3">
      <c r="P27500"/>
      <c r="AA27500"/>
    </row>
    <row r="27501" spans="16:27" x14ac:dyDescent="0.3">
      <c r="P27501"/>
      <c r="AA27501"/>
    </row>
    <row r="27502" spans="16:27" x14ac:dyDescent="0.3">
      <c r="P27502"/>
      <c r="AA27502"/>
    </row>
    <row r="27503" spans="16:27" x14ac:dyDescent="0.3">
      <c r="P27503"/>
      <c r="AA27503"/>
    </row>
    <row r="27504" spans="16:27" x14ac:dyDescent="0.3">
      <c r="P27504"/>
      <c r="AA27504"/>
    </row>
    <row r="27505" spans="16:27" x14ac:dyDescent="0.3">
      <c r="P27505"/>
      <c r="AA27505"/>
    </row>
    <row r="27506" spans="16:27" x14ac:dyDescent="0.3">
      <c r="P27506"/>
      <c r="AA27506"/>
    </row>
    <row r="27507" spans="16:27" x14ac:dyDescent="0.3">
      <c r="P27507"/>
      <c r="AA27507"/>
    </row>
    <row r="27508" spans="16:27" x14ac:dyDescent="0.3">
      <c r="P27508"/>
      <c r="AA27508"/>
    </row>
    <row r="27509" spans="16:27" x14ac:dyDescent="0.3">
      <c r="P27509"/>
      <c r="AA27509"/>
    </row>
    <row r="27510" spans="16:27" x14ac:dyDescent="0.3">
      <c r="P27510"/>
      <c r="AA27510"/>
    </row>
    <row r="27511" spans="16:27" x14ac:dyDescent="0.3">
      <c r="P27511"/>
      <c r="AA27511"/>
    </row>
    <row r="27512" spans="16:27" x14ac:dyDescent="0.3">
      <c r="P27512"/>
      <c r="AA27512"/>
    </row>
    <row r="27513" spans="16:27" x14ac:dyDescent="0.3">
      <c r="P27513"/>
      <c r="AA27513"/>
    </row>
    <row r="27514" spans="16:27" x14ac:dyDescent="0.3">
      <c r="P27514"/>
      <c r="AA27514"/>
    </row>
    <row r="27515" spans="16:27" x14ac:dyDescent="0.3">
      <c r="P27515"/>
      <c r="AA27515"/>
    </row>
    <row r="27516" spans="16:27" x14ac:dyDescent="0.3">
      <c r="P27516"/>
      <c r="AA27516"/>
    </row>
    <row r="27517" spans="16:27" x14ac:dyDescent="0.3">
      <c r="P27517"/>
      <c r="AA27517"/>
    </row>
    <row r="27518" spans="16:27" x14ac:dyDescent="0.3">
      <c r="P27518"/>
      <c r="AA27518"/>
    </row>
    <row r="27519" spans="16:27" x14ac:dyDescent="0.3">
      <c r="P27519"/>
      <c r="AA27519"/>
    </row>
    <row r="27520" spans="16:27" x14ac:dyDescent="0.3">
      <c r="P27520"/>
      <c r="AA27520"/>
    </row>
    <row r="27521" spans="16:27" x14ac:dyDescent="0.3">
      <c r="P27521"/>
      <c r="AA27521"/>
    </row>
    <row r="27522" spans="16:27" x14ac:dyDescent="0.3">
      <c r="P27522"/>
      <c r="AA27522"/>
    </row>
    <row r="27523" spans="16:27" x14ac:dyDescent="0.3">
      <c r="P27523"/>
      <c r="AA27523"/>
    </row>
    <row r="27524" spans="16:27" x14ac:dyDescent="0.3">
      <c r="P27524"/>
      <c r="AA27524"/>
    </row>
    <row r="27525" spans="16:27" x14ac:dyDescent="0.3">
      <c r="P27525"/>
      <c r="AA27525"/>
    </row>
    <row r="27526" spans="16:27" x14ac:dyDescent="0.3">
      <c r="P27526"/>
      <c r="AA27526"/>
    </row>
    <row r="27527" spans="16:27" x14ac:dyDescent="0.3">
      <c r="P27527"/>
      <c r="AA27527"/>
    </row>
    <row r="27528" spans="16:27" x14ac:dyDescent="0.3">
      <c r="P27528"/>
      <c r="AA27528"/>
    </row>
    <row r="27529" spans="16:27" x14ac:dyDescent="0.3">
      <c r="P27529"/>
      <c r="AA27529"/>
    </row>
    <row r="27530" spans="16:27" x14ac:dyDescent="0.3">
      <c r="P27530"/>
      <c r="AA27530"/>
    </row>
    <row r="27531" spans="16:27" x14ac:dyDescent="0.3">
      <c r="P27531"/>
      <c r="AA27531"/>
    </row>
    <row r="27532" spans="16:27" x14ac:dyDescent="0.3">
      <c r="P27532"/>
      <c r="AA27532"/>
    </row>
    <row r="27533" spans="16:27" x14ac:dyDescent="0.3">
      <c r="P27533"/>
      <c r="AA27533"/>
    </row>
    <row r="27534" spans="16:27" x14ac:dyDescent="0.3">
      <c r="P27534"/>
      <c r="AA27534"/>
    </row>
    <row r="27535" spans="16:27" x14ac:dyDescent="0.3">
      <c r="P27535"/>
      <c r="AA27535"/>
    </row>
    <row r="27536" spans="16:27" x14ac:dyDescent="0.3">
      <c r="P27536"/>
      <c r="AA27536"/>
    </row>
    <row r="27537" spans="16:27" x14ac:dyDescent="0.3">
      <c r="P27537"/>
      <c r="AA27537"/>
    </row>
    <row r="27538" spans="16:27" x14ac:dyDescent="0.3">
      <c r="P27538"/>
      <c r="AA27538"/>
    </row>
    <row r="27539" spans="16:27" x14ac:dyDescent="0.3">
      <c r="P27539"/>
      <c r="AA27539"/>
    </row>
    <row r="27540" spans="16:27" x14ac:dyDescent="0.3">
      <c r="P27540"/>
      <c r="AA27540"/>
    </row>
    <row r="27541" spans="16:27" x14ac:dyDescent="0.3">
      <c r="P27541"/>
      <c r="AA27541"/>
    </row>
    <row r="27542" spans="16:27" x14ac:dyDescent="0.3">
      <c r="P27542"/>
      <c r="AA27542"/>
    </row>
    <row r="27543" spans="16:27" x14ac:dyDescent="0.3">
      <c r="P27543"/>
      <c r="AA27543"/>
    </row>
    <row r="27544" spans="16:27" x14ac:dyDescent="0.3">
      <c r="P27544"/>
      <c r="AA27544"/>
    </row>
    <row r="27545" spans="16:27" x14ac:dyDescent="0.3">
      <c r="P27545"/>
      <c r="AA27545"/>
    </row>
    <row r="27546" spans="16:27" x14ac:dyDescent="0.3">
      <c r="P27546"/>
      <c r="AA27546"/>
    </row>
    <row r="27547" spans="16:27" x14ac:dyDescent="0.3">
      <c r="P27547"/>
      <c r="AA27547"/>
    </row>
    <row r="27548" spans="16:27" x14ac:dyDescent="0.3">
      <c r="P27548"/>
      <c r="AA27548"/>
    </row>
    <row r="27549" spans="16:27" x14ac:dyDescent="0.3">
      <c r="P27549"/>
      <c r="AA27549"/>
    </row>
    <row r="27550" spans="16:27" x14ac:dyDescent="0.3">
      <c r="P27550"/>
      <c r="AA27550"/>
    </row>
    <row r="27551" spans="16:27" x14ac:dyDescent="0.3">
      <c r="P27551"/>
      <c r="AA27551"/>
    </row>
    <row r="27552" spans="16:27" x14ac:dyDescent="0.3">
      <c r="P27552"/>
      <c r="AA27552"/>
    </row>
    <row r="27553" spans="16:27" x14ac:dyDescent="0.3">
      <c r="P27553"/>
      <c r="AA27553"/>
    </row>
    <row r="27554" spans="16:27" x14ac:dyDescent="0.3">
      <c r="P27554"/>
      <c r="AA27554"/>
    </row>
    <row r="27555" spans="16:27" x14ac:dyDescent="0.3">
      <c r="P27555"/>
      <c r="AA27555"/>
    </row>
    <row r="27556" spans="16:27" x14ac:dyDescent="0.3">
      <c r="P27556"/>
      <c r="AA27556"/>
    </row>
    <row r="27557" spans="16:27" x14ac:dyDescent="0.3">
      <c r="P27557"/>
      <c r="AA27557"/>
    </row>
    <row r="27558" spans="16:27" x14ac:dyDescent="0.3">
      <c r="P27558"/>
      <c r="AA27558"/>
    </row>
    <row r="27559" spans="16:27" x14ac:dyDescent="0.3">
      <c r="P27559"/>
      <c r="AA27559"/>
    </row>
    <row r="27560" spans="16:27" x14ac:dyDescent="0.3">
      <c r="P27560"/>
      <c r="AA27560"/>
    </row>
    <row r="27561" spans="16:27" x14ac:dyDescent="0.3">
      <c r="P27561"/>
      <c r="AA27561"/>
    </row>
    <row r="27562" spans="16:27" x14ac:dyDescent="0.3">
      <c r="P27562"/>
      <c r="AA27562"/>
    </row>
    <row r="27563" spans="16:27" x14ac:dyDescent="0.3">
      <c r="P27563"/>
      <c r="AA27563"/>
    </row>
    <row r="27564" spans="16:27" x14ac:dyDescent="0.3">
      <c r="P27564"/>
      <c r="AA27564"/>
    </row>
    <row r="27565" spans="16:27" x14ac:dyDescent="0.3">
      <c r="P27565"/>
      <c r="AA27565"/>
    </row>
    <row r="27566" spans="16:27" x14ac:dyDescent="0.3">
      <c r="P27566"/>
      <c r="AA27566"/>
    </row>
    <row r="27567" spans="16:27" x14ac:dyDescent="0.3">
      <c r="P27567"/>
      <c r="AA27567"/>
    </row>
    <row r="27568" spans="16:27" x14ac:dyDescent="0.3">
      <c r="P27568"/>
      <c r="AA27568"/>
    </row>
    <row r="27569" spans="16:27" x14ac:dyDescent="0.3">
      <c r="P27569"/>
      <c r="AA27569"/>
    </row>
    <row r="27570" spans="16:27" x14ac:dyDescent="0.3">
      <c r="P27570"/>
      <c r="AA27570"/>
    </row>
    <row r="27571" spans="16:27" x14ac:dyDescent="0.3">
      <c r="P27571"/>
      <c r="AA27571"/>
    </row>
    <row r="27572" spans="16:27" x14ac:dyDescent="0.3">
      <c r="P27572"/>
      <c r="AA27572"/>
    </row>
    <row r="27573" spans="16:27" x14ac:dyDescent="0.3">
      <c r="P27573"/>
      <c r="AA27573"/>
    </row>
    <row r="27574" spans="16:27" x14ac:dyDescent="0.3">
      <c r="P27574"/>
      <c r="AA27574"/>
    </row>
    <row r="27575" spans="16:27" x14ac:dyDescent="0.3">
      <c r="P27575"/>
      <c r="AA27575"/>
    </row>
    <row r="27576" spans="16:27" x14ac:dyDescent="0.3">
      <c r="P27576"/>
      <c r="AA27576"/>
    </row>
    <row r="27577" spans="16:27" x14ac:dyDescent="0.3">
      <c r="P27577"/>
      <c r="AA27577"/>
    </row>
    <row r="27578" spans="16:27" x14ac:dyDescent="0.3">
      <c r="P27578"/>
      <c r="AA27578"/>
    </row>
    <row r="27579" spans="16:27" x14ac:dyDescent="0.3">
      <c r="P27579"/>
      <c r="AA27579"/>
    </row>
    <row r="27580" spans="16:27" x14ac:dyDescent="0.3">
      <c r="P27580"/>
      <c r="AA27580"/>
    </row>
    <row r="27581" spans="16:27" x14ac:dyDescent="0.3">
      <c r="P27581"/>
      <c r="AA27581"/>
    </row>
    <row r="27582" spans="16:27" x14ac:dyDescent="0.3">
      <c r="P27582"/>
      <c r="AA27582"/>
    </row>
    <row r="27583" spans="16:27" x14ac:dyDescent="0.3">
      <c r="P27583"/>
      <c r="AA27583"/>
    </row>
    <row r="27584" spans="16:27" x14ac:dyDescent="0.3">
      <c r="P27584"/>
      <c r="AA27584"/>
    </row>
    <row r="27585" spans="16:27" x14ac:dyDescent="0.3">
      <c r="P27585"/>
      <c r="AA27585"/>
    </row>
    <row r="27586" spans="16:27" x14ac:dyDescent="0.3">
      <c r="P27586"/>
      <c r="AA27586"/>
    </row>
    <row r="27587" spans="16:27" x14ac:dyDescent="0.3">
      <c r="P27587"/>
      <c r="AA27587"/>
    </row>
    <row r="27588" spans="16:27" x14ac:dyDescent="0.3">
      <c r="P27588"/>
      <c r="AA27588"/>
    </row>
    <row r="27589" spans="16:27" x14ac:dyDescent="0.3">
      <c r="P27589"/>
      <c r="AA27589"/>
    </row>
    <row r="27590" spans="16:27" x14ac:dyDescent="0.3">
      <c r="P27590"/>
      <c r="AA27590"/>
    </row>
    <row r="27591" spans="16:27" x14ac:dyDescent="0.3">
      <c r="P27591"/>
      <c r="AA27591"/>
    </row>
    <row r="27592" spans="16:27" x14ac:dyDescent="0.3">
      <c r="P27592"/>
      <c r="AA27592"/>
    </row>
    <row r="27593" spans="16:27" x14ac:dyDescent="0.3">
      <c r="P27593"/>
      <c r="AA27593"/>
    </row>
    <row r="27594" spans="16:27" x14ac:dyDescent="0.3">
      <c r="P27594"/>
      <c r="AA27594"/>
    </row>
    <row r="27595" spans="16:27" x14ac:dyDescent="0.3">
      <c r="P27595"/>
      <c r="AA27595"/>
    </row>
    <row r="27596" spans="16:27" x14ac:dyDescent="0.3">
      <c r="P27596"/>
      <c r="AA27596"/>
    </row>
    <row r="27597" spans="16:27" x14ac:dyDescent="0.3">
      <c r="P27597"/>
      <c r="AA27597"/>
    </row>
    <row r="27598" spans="16:27" x14ac:dyDescent="0.3">
      <c r="P27598"/>
      <c r="AA27598"/>
    </row>
    <row r="27599" spans="16:27" x14ac:dyDescent="0.3">
      <c r="P27599"/>
      <c r="AA27599"/>
    </row>
    <row r="27600" spans="16:27" x14ac:dyDescent="0.3">
      <c r="P27600"/>
      <c r="AA27600"/>
    </row>
    <row r="27601" spans="16:27" x14ac:dyDescent="0.3">
      <c r="P27601"/>
      <c r="AA27601"/>
    </row>
    <row r="27602" spans="16:27" x14ac:dyDescent="0.3">
      <c r="P27602"/>
      <c r="AA27602"/>
    </row>
    <row r="27603" spans="16:27" x14ac:dyDescent="0.3">
      <c r="P27603"/>
      <c r="AA27603"/>
    </row>
    <row r="27604" spans="16:27" x14ac:dyDescent="0.3">
      <c r="P27604"/>
      <c r="AA27604"/>
    </row>
    <row r="27605" spans="16:27" x14ac:dyDescent="0.3">
      <c r="P27605"/>
      <c r="AA27605"/>
    </row>
    <row r="27606" spans="16:27" x14ac:dyDescent="0.3">
      <c r="P27606"/>
      <c r="AA27606"/>
    </row>
    <row r="27607" spans="16:27" x14ac:dyDescent="0.3">
      <c r="P27607"/>
      <c r="AA27607"/>
    </row>
    <row r="27608" spans="16:27" x14ac:dyDescent="0.3">
      <c r="P27608"/>
      <c r="AA27608"/>
    </row>
    <row r="27609" spans="16:27" x14ac:dyDescent="0.3">
      <c r="P27609"/>
      <c r="AA27609"/>
    </row>
    <row r="27610" spans="16:27" x14ac:dyDescent="0.3">
      <c r="P27610"/>
      <c r="AA27610"/>
    </row>
    <row r="27611" spans="16:27" x14ac:dyDescent="0.3">
      <c r="P27611"/>
      <c r="AA27611"/>
    </row>
    <row r="27612" spans="16:27" x14ac:dyDescent="0.3">
      <c r="P27612"/>
      <c r="AA27612"/>
    </row>
    <row r="27613" spans="16:27" x14ac:dyDescent="0.3">
      <c r="P27613"/>
      <c r="AA27613"/>
    </row>
    <row r="27614" spans="16:27" x14ac:dyDescent="0.3">
      <c r="P27614"/>
      <c r="AA27614"/>
    </row>
    <row r="27615" spans="16:27" x14ac:dyDescent="0.3">
      <c r="P27615"/>
      <c r="AA27615"/>
    </row>
    <row r="27616" spans="16:27" x14ac:dyDescent="0.3">
      <c r="P27616"/>
      <c r="AA27616"/>
    </row>
    <row r="27617" spans="16:27" x14ac:dyDescent="0.3">
      <c r="P27617"/>
      <c r="AA27617"/>
    </row>
    <row r="27618" spans="16:27" x14ac:dyDescent="0.3">
      <c r="P27618"/>
      <c r="AA27618"/>
    </row>
    <row r="27619" spans="16:27" x14ac:dyDescent="0.3">
      <c r="P27619"/>
      <c r="AA27619"/>
    </row>
    <row r="27620" spans="16:27" x14ac:dyDescent="0.3">
      <c r="P27620"/>
      <c r="AA27620"/>
    </row>
    <row r="27621" spans="16:27" x14ac:dyDescent="0.3">
      <c r="P27621"/>
      <c r="AA27621"/>
    </row>
    <row r="27622" spans="16:27" x14ac:dyDescent="0.3">
      <c r="P27622"/>
      <c r="AA27622"/>
    </row>
    <row r="27623" spans="16:27" x14ac:dyDescent="0.3">
      <c r="P27623"/>
      <c r="AA27623"/>
    </row>
    <row r="27624" spans="16:27" x14ac:dyDescent="0.3">
      <c r="P27624"/>
      <c r="AA27624"/>
    </row>
    <row r="27625" spans="16:27" x14ac:dyDescent="0.3">
      <c r="P27625"/>
      <c r="AA27625"/>
    </row>
    <row r="27626" spans="16:27" x14ac:dyDescent="0.3">
      <c r="P27626"/>
      <c r="AA27626"/>
    </row>
    <row r="27627" spans="16:27" x14ac:dyDescent="0.3">
      <c r="P27627"/>
      <c r="AA27627"/>
    </row>
    <row r="27628" spans="16:27" x14ac:dyDescent="0.3">
      <c r="P27628"/>
      <c r="AA27628"/>
    </row>
    <row r="27629" spans="16:27" x14ac:dyDescent="0.3">
      <c r="P27629"/>
      <c r="AA27629"/>
    </row>
    <row r="27630" spans="16:27" x14ac:dyDescent="0.3">
      <c r="P27630"/>
      <c r="AA27630"/>
    </row>
    <row r="27631" spans="16:27" x14ac:dyDescent="0.3">
      <c r="P27631"/>
      <c r="AA27631"/>
    </row>
    <row r="27632" spans="16:27" x14ac:dyDescent="0.3">
      <c r="P27632"/>
      <c r="AA27632"/>
    </row>
    <row r="27633" spans="16:27" x14ac:dyDescent="0.3">
      <c r="P27633"/>
      <c r="AA27633"/>
    </row>
    <row r="27634" spans="16:27" x14ac:dyDescent="0.3">
      <c r="P27634"/>
      <c r="AA27634"/>
    </row>
    <row r="27635" spans="16:27" x14ac:dyDescent="0.3">
      <c r="P27635"/>
      <c r="AA27635"/>
    </row>
    <row r="27636" spans="16:27" x14ac:dyDescent="0.3">
      <c r="P27636"/>
      <c r="AA27636"/>
    </row>
    <row r="27637" spans="16:27" x14ac:dyDescent="0.3">
      <c r="P27637"/>
      <c r="AA27637"/>
    </row>
    <row r="27638" spans="16:27" x14ac:dyDescent="0.3">
      <c r="P27638"/>
      <c r="AA27638"/>
    </row>
    <row r="27639" spans="16:27" x14ac:dyDescent="0.3">
      <c r="P27639"/>
      <c r="AA27639"/>
    </row>
    <row r="27640" spans="16:27" x14ac:dyDescent="0.3">
      <c r="P27640"/>
      <c r="AA27640"/>
    </row>
    <row r="27641" spans="16:27" x14ac:dyDescent="0.3">
      <c r="P27641"/>
      <c r="AA27641"/>
    </row>
    <row r="27642" spans="16:27" x14ac:dyDescent="0.3">
      <c r="P27642"/>
      <c r="AA27642"/>
    </row>
    <row r="27643" spans="16:27" x14ac:dyDescent="0.3">
      <c r="P27643"/>
      <c r="AA27643"/>
    </row>
    <row r="27644" spans="16:27" x14ac:dyDescent="0.3">
      <c r="P27644"/>
      <c r="AA27644"/>
    </row>
    <row r="27645" spans="16:27" x14ac:dyDescent="0.3">
      <c r="P27645"/>
      <c r="AA27645"/>
    </row>
    <row r="27646" spans="16:27" x14ac:dyDescent="0.3">
      <c r="P27646"/>
      <c r="AA27646"/>
    </row>
    <row r="27647" spans="16:27" x14ac:dyDescent="0.3">
      <c r="P27647"/>
      <c r="AA27647"/>
    </row>
    <row r="27648" spans="16:27" x14ac:dyDescent="0.3">
      <c r="P27648"/>
      <c r="AA27648"/>
    </row>
    <row r="27649" spans="16:27" x14ac:dyDescent="0.3">
      <c r="P27649"/>
      <c r="AA27649"/>
    </row>
    <row r="27650" spans="16:27" x14ac:dyDescent="0.3">
      <c r="P27650"/>
      <c r="AA27650"/>
    </row>
    <row r="27651" spans="16:27" x14ac:dyDescent="0.3">
      <c r="P27651"/>
      <c r="AA27651"/>
    </row>
    <row r="27652" spans="16:27" x14ac:dyDescent="0.3">
      <c r="P27652"/>
      <c r="AA27652"/>
    </row>
    <row r="27653" spans="16:27" x14ac:dyDescent="0.3">
      <c r="P27653"/>
      <c r="AA27653"/>
    </row>
    <row r="27654" spans="16:27" x14ac:dyDescent="0.3">
      <c r="P27654"/>
      <c r="AA27654"/>
    </row>
    <row r="27655" spans="16:27" x14ac:dyDescent="0.3">
      <c r="P27655"/>
      <c r="AA27655"/>
    </row>
    <row r="27656" spans="16:27" x14ac:dyDescent="0.3">
      <c r="P27656"/>
      <c r="AA27656"/>
    </row>
    <row r="27657" spans="16:27" x14ac:dyDescent="0.3">
      <c r="P27657"/>
      <c r="AA27657"/>
    </row>
    <row r="27658" spans="16:27" x14ac:dyDescent="0.3">
      <c r="P27658"/>
      <c r="AA27658"/>
    </row>
    <row r="27659" spans="16:27" x14ac:dyDescent="0.3">
      <c r="P27659"/>
      <c r="AA27659"/>
    </row>
    <row r="27660" spans="16:27" x14ac:dyDescent="0.3">
      <c r="P27660"/>
      <c r="AA27660"/>
    </row>
    <row r="27661" spans="16:27" x14ac:dyDescent="0.3">
      <c r="P27661"/>
      <c r="AA27661"/>
    </row>
    <row r="27662" spans="16:27" x14ac:dyDescent="0.3">
      <c r="P27662"/>
      <c r="AA27662"/>
    </row>
    <row r="27663" spans="16:27" x14ac:dyDescent="0.3">
      <c r="P27663"/>
      <c r="AA27663"/>
    </row>
    <row r="27664" spans="16:27" x14ac:dyDescent="0.3">
      <c r="P27664"/>
      <c r="AA27664"/>
    </row>
    <row r="27665" spans="16:27" x14ac:dyDescent="0.3">
      <c r="P27665"/>
      <c r="AA27665"/>
    </row>
    <row r="27666" spans="16:27" x14ac:dyDescent="0.3">
      <c r="P27666"/>
      <c r="AA27666"/>
    </row>
    <row r="27667" spans="16:27" x14ac:dyDescent="0.3">
      <c r="P27667"/>
      <c r="AA27667"/>
    </row>
    <row r="27668" spans="16:27" x14ac:dyDescent="0.3">
      <c r="P27668"/>
      <c r="AA27668"/>
    </row>
    <row r="27669" spans="16:27" x14ac:dyDescent="0.3">
      <c r="P27669"/>
      <c r="AA27669"/>
    </row>
    <row r="27670" spans="16:27" x14ac:dyDescent="0.3">
      <c r="P27670"/>
      <c r="AA27670"/>
    </row>
    <row r="27671" spans="16:27" x14ac:dyDescent="0.3">
      <c r="P27671"/>
      <c r="AA27671"/>
    </row>
    <row r="27672" spans="16:27" x14ac:dyDescent="0.3">
      <c r="P27672"/>
      <c r="AA27672"/>
    </row>
    <row r="27673" spans="16:27" x14ac:dyDescent="0.3">
      <c r="P27673"/>
      <c r="AA27673"/>
    </row>
    <row r="27674" spans="16:27" x14ac:dyDescent="0.3">
      <c r="P27674"/>
      <c r="AA27674"/>
    </row>
    <row r="27675" spans="16:27" x14ac:dyDescent="0.3">
      <c r="P27675"/>
      <c r="AA27675"/>
    </row>
    <row r="27676" spans="16:27" x14ac:dyDescent="0.3">
      <c r="P27676"/>
      <c r="AA27676"/>
    </row>
    <row r="27677" spans="16:27" x14ac:dyDescent="0.3">
      <c r="P27677"/>
      <c r="AA27677"/>
    </row>
    <row r="27678" spans="16:27" x14ac:dyDescent="0.3">
      <c r="P27678"/>
      <c r="AA27678"/>
    </row>
    <row r="27679" spans="16:27" x14ac:dyDescent="0.3">
      <c r="P27679"/>
      <c r="AA27679"/>
    </row>
    <row r="27680" spans="16:27" x14ac:dyDescent="0.3">
      <c r="P27680"/>
      <c r="AA27680"/>
    </row>
    <row r="27681" spans="16:27" x14ac:dyDescent="0.3">
      <c r="P27681"/>
      <c r="AA27681"/>
    </row>
    <row r="27682" spans="16:27" x14ac:dyDescent="0.3">
      <c r="P27682"/>
      <c r="AA27682"/>
    </row>
    <row r="27683" spans="16:27" x14ac:dyDescent="0.3">
      <c r="P27683"/>
      <c r="AA27683"/>
    </row>
    <row r="27684" spans="16:27" x14ac:dyDescent="0.3">
      <c r="P27684"/>
      <c r="AA27684"/>
    </row>
    <row r="27685" spans="16:27" x14ac:dyDescent="0.3">
      <c r="P27685"/>
      <c r="AA27685"/>
    </row>
    <row r="27686" spans="16:27" x14ac:dyDescent="0.3">
      <c r="P27686"/>
      <c r="AA27686"/>
    </row>
    <row r="27687" spans="16:27" x14ac:dyDescent="0.3">
      <c r="P27687"/>
      <c r="AA27687"/>
    </row>
    <row r="27688" spans="16:27" x14ac:dyDescent="0.3">
      <c r="P27688"/>
      <c r="AA27688"/>
    </row>
    <row r="27689" spans="16:27" x14ac:dyDescent="0.3">
      <c r="P27689"/>
      <c r="AA27689"/>
    </row>
    <row r="27690" spans="16:27" x14ac:dyDescent="0.3">
      <c r="P27690"/>
      <c r="AA27690"/>
    </row>
    <row r="27691" spans="16:27" x14ac:dyDescent="0.3">
      <c r="P27691"/>
      <c r="AA27691"/>
    </row>
    <row r="27692" spans="16:27" x14ac:dyDescent="0.3">
      <c r="P27692"/>
      <c r="AA27692"/>
    </row>
    <row r="27693" spans="16:27" x14ac:dyDescent="0.3">
      <c r="P27693"/>
      <c r="AA27693"/>
    </row>
    <row r="27694" spans="16:27" x14ac:dyDescent="0.3">
      <c r="P27694"/>
      <c r="AA27694"/>
    </row>
    <row r="27695" spans="16:27" x14ac:dyDescent="0.3">
      <c r="P27695"/>
      <c r="AA27695"/>
    </row>
    <row r="27696" spans="16:27" x14ac:dyDescent="0.3">
      <c r="P27696"/>
      <c r="AA27696"/>
    </row>
    <row r="27697" spans="16:27" x14ac:dyDescent="0.3">
      <c r="P27697"/>
      <c r="AA27697"/>
    </row>
    <row r="27698" spans="16:27" x14ac:dyDescent="0.3">
      <c r="P27698"/>
      <c r="AA27698"/>
    </row>
    <row r="27699" spans="16:27" x14ac:dyDescent="0.3">
      <c r="P27699"/>
      <c r="AA27699"/>
    </row>
    <row r="27700" spans="16:27" x14ac:dyDescent="0.3">
      <c r="P27700"/>
      <c r="AA27700"/>
    </row>
    <row r="27701" spans="16:27" x14ac:dyDescent="0.3">
      <c r="P27701"/>
      <c r="AA27701"/>
    </row>
    <row r="27702" spans="16:27" x14ac:dyDescent="0.3">
      <c r="P27702"/>
      <c r="AA27702"/>
    </row>
    <row r="27703" spans="16:27" x14ac:dyDescent="0.3">
      <c r="P27703"/>
      <c r="AA27703"/>
    </row>
    <row r="27704" spans="16:27" x14ac:dyDescent="0.3">
      <c r="P27704"/>
      <c r="AA27704"/>
    </row>
    <row r="27705" spans="16:27" x14ac:dyDescent="0.3">
      <c r="P27705"/>
      <c r="AA27705"/>
    </row>
    <row r="27706" spans="16:27" x14ac:dyDescent="0.3">
      <c r="P27706"/>
      <c r="AA27706"/>
    </row>
    <row r="27707" spans="16:27" x14ac:dyDescent="0.3">
      <c r="P27707"/>
      <c r="AA27707"/>
    </row>
    <row r="27708" spans="16:27" x14ac:dyDescent="0.3">
      <c r="P27708"/>
      <c r="AA27708"/>
    </row>
    <row r="27709" spans="16:27" x14ac:dyDescent="0.3">
      <c r="P27709"/>
      <c r="AA27709"/>
    </row>
    <row r="27710" spans="16:27" x14ac:dyDescent="0.3">
      <c r="P27710"/>
      <c r="AA27710"/>
    </row>
    <row r="27711" spans="16:27" x14ac:dyDescent="0.3">
      <c r="P27711"/>
      <c r="AA27711"/>
    </row>
    <row r="27712" spans="16:27" x14ac:dyDescent="0.3">
      <c r="P27712"/>
      <c r="AA27712"/>
    </row>
    <row r="27713" spans="16:27" x14ac:dyDescent="0.3">
      <c r="P27713"/>
      <c r="AA27713"/>
    </row>
    <row r="27714" spans="16:27" x14ac:dyDescent="0.3">
      <c r="P27714"/>
      <c r="AA27714"/>
    </row>
    <row r="27715" spans="16:27" x14ac:dyDescent="0.3">
      <c r="P27715"/>
      <c r="AA27715"/>
    </row>
    <row r="27716" spans="16:27" x14ac:dyDescent="0.3">
      <c r="P27716"/>
      <c r="AA27716"/>
    </row>
    <row r="27717" spans="16:27" x14ac:dyDescent="0.3">
      <c r="P27717"/>
      <c r="AA27717"/>
    </row>
    <row r="27718" spans="16:27" x14ac:dyDescent="0.3">
      <c r="P27718"/>
      <c r="AA27718"/>
    </row>
    <row r="27719" spans="16:27" x14ac:dyDescent="0.3">
      <c r="P27719"/>
      <c r="AA27719"/>
    </row>
    <row r="27720" spans="16:27" x14ac:dyDescent="0.3">
      <c r="P27720"/>
      <c r="AA27720"/>
    </row>
    <row r="27721" spans="16:27" x14ac:dyDescent="0.3">
      <c r="P27721"/>
      <c r="AA27721"/>
    </row>
    <row r="27722" spans="16:27" x14ac:dyDescent="0.3">
      <c r="P27722"/>
      <c r="AA27722"/>
    </row>
    <row r="27723" spans="16:27" x14ac:dyDescent="0.3">
      <c r="P27723"/>
      <c r="AA27723"/>
    </row>
    <row r="27724" spans="16:27" x14ac:dyDescent="0.3">
      <c r="P27724"/>
      <c r="AA27724"/>
    </row>
    <row r="27725" spans="16:27" x14ac:dyDescent="0.3">
      <c r="P27725"/>
      <c r="AA27725"/>
    </row>
    <row r="27726" spans="16:27" x14ac:dyDescent="0.3">
      <c r="P27726"/>
      <c r="AA27726"/>
    </row>
    <row r="27727" spans="16:27" x14ac:dyDescent="0.3">
      <c r="P27727"/>
      <c r="AA27727"/>
    </row>
    <row r="27728" spans="16:27" x14ac:dyDescent="0.3">
      <c r="P27728"/>
      <c r="AA27728"/>
    </row>
    <row r="27729" spans="16:27" x14ac:dyDescent="0.3">
      <c r="P27729"/>
      <c r="AA27729"/>
    </row>
    <row r="27730" spans="16:27" x14ac:dyDescent="0.3">
      <c r="P27730"/>
      <c r="AA27730"/>
    </row>
    <row r="27731" spans="16:27" x14ac:dyDescent="0.3">
      <c r="P27731"/>
      <c r="AA27731"/>
    </row>
    <row r="27732" spans="16:27" x14ac:dyDescent="0.3">
      <c r="P27732"/>
      <c r="AA27732"/>
    </row>
    <row r="27733" spans="16:27" x14ac:dyDescent="0.3">
      <c r="P27733"/>
      <c r="AA27733"/>
    </row>
    <row r="27734" spans="16:27" x14ac:dyDescent="0.3">
      <c r="P27734"/>
      <c r="AA27734"/>
    </row>
    <row r="27735" spans="16:27" x14ac:dyDescent="0.3">
      <c r="P27735"/>
      <c r="AA27735"/>
    </row>
    <row r="27736" spans="16:27" x14ac:dyDescent="0.3">
      <c r="P27736"/>
      <c r="AA27736"/>
    </row>
    <row r="27737" spans="16:27" x14ac:dyDescent="0.3">
      <c r="P27737"/>
      <c r="AA27737"/>
    </row>
    <row r="27738" spans="16:27" x14ac:dyDescent="0.3">
      <c r="P27738"/>
      <c r="AA27738"/>
    </row>
    <row r="27739" spans="16:27" x14ac:dyDescent="0.3">
      <c r="P27739"/>
      <c r="AA27739"/>
    </row>
    <row r="27740" spans="16:27" x14ac:dyDescent="0.3">
      <c r="P27740"/>
      <c r="AA27740"/>
    </row>
    <row r="27741" spans="16:27" x14ac:dyDescent="0.3">
      <c r="P27741"/>
      <c r="AA27741"/>
    </row>
    <row r="27742" spans="16:27" x14ac:dyDescent="0.3">
      <c r="P27742"/>
      <c r="AA27742"/>
    </row>
    <row r="27743" spans="16:27" x14ac:dyDescent="0.3">
      <c r="P27743"/>
      <c r="AA27743"/>
    </row>
    <row r="27744" spans="16:27" x14ac:dyDescent="0.3">
      <c r="P27744"/>
      <c r="AA27744"/>
    </row>
    <row r="27745" spans="16:27" x14ac:dyDescent="0.3">
      <c r="P27745"/>
      <c r="AA27745"/>
    </row>
    <row r="27746" spans="16:27" x14ac:dyDescent="0.3">
      <c r="P27746"/>
      <c r="AA27746"/>
    </row>
    <row r="27747" spans="16:27" x14ac:dyDescent="0.3">
      <c r="P27747"/>
      <c r="AA27747"/>
    </row>
    <row r="27748" spans="16:27" x14ac:dyDescent="0.3">
      <c r="P27748"/>
      <c r="AA27748"/>
    </row>
    <row r="27749" spans="16:27" x14ac:dyDescent="0.3">
      <c r="P27749"/>
      <c r="AA27749"/>
    </row>
    <row r="27750" spans="16:27" x14ac:dyDescent="0.3">
      <c r="P27750"/>
      <c r="AA27750"/>
    </row>
    <row r="27751" spans="16:27" x14ac:dyDescent="0.3">
      <c r="P27751"/>
      <c r="AA27751"/>
    </row>
    <row r="27752" spans="16:27" x14ac:dyDescent="0.3">
      <c r="P27752"/>
      <c r="AA27752"/>
    </row>
    <row r="27753" spans="16:27" x14ac:dyDescent="0.3">
      <c r="P27753"/>
      <c r="AA27753"/>
    </row>
    <row r="27754" spans="16:27" x14ac:dyDescent="0.3">
      <c r="P27754"/>
      <c r="AA27754"/>
    </row>
    <row r="27755" spans="16:27" x14ac:dyDescent="0.3">
      <c r="P27755"/>
      <c r="AA27755"/>
    </row>
    <row r="27756" spans="16:27" x14ac:dyDescent="0.3">
      <c r="P27756"/>
      <c r="AA27756"/>
    </row>
    <row r="27757" spans="16:27" x14ac:dyDescent="0.3">
      <c r="P27757"/>
      <c r="AA27757"/>
    </row>
    <row r="27758" spans="16:27" x14ac:dyDescent="0.3">
      <c r="P27758"/>
      <c r="AA27758"/>
    </row>
    <row r="27759" spans="16:27" x14ac:dyDescent="0.3">
      <c r="P27759"/>
      <c r="AA27759"/>
    </row>
    <row r="27760" spans="16:27" x14ac:dyDescent="0.3">
      <c r="P27760"/>
      <c r="AA27760"/>
    </row>
    <row r="27761" spans="16:27" x14ac:dyDescent="0.3">
      <c r="P27761"/>
      <c r="AA27761"/>
    </row>
    <row r="27762" spans="16:27" x14ac:dyDescent="0.3">
      <c r="P27762"/>
      <c r="AA27762"/>
    </row>
    <row r="27763" spans="16:27" x14ac:dyDescent="0.3">
      <c r="P27763"/>
      <c r="AA27763"/>
    </row>
    <row r="27764" spans="16:27" x14ac:dyDescent="0.3">
      <c r="P27764"/>
      <c r="AA27764"/>
    </row>
    <row r="27765" spans="16:27" x14ac:dyDescent="0.3">
      <c r="P27765"/>
      <c r="AA27765"/>
    </row>
    <row r="27766" spans="16:27" x14ac:dyDescent="0.3">
      <c r="P27766"/>
      <c r="AA27766"/>
    </row>
    <row r="27767" spans="16:27" x14ac:dyDescent="0.3">
      <c r="P27767"/>
      <c r="AA27767"/>
    </row>
    <row r="27768" spans="16:27" x14ac:dyDescent="0.3">
      <c r="P27768"/>
      <c r="AA27768"/>
    </row>
    <row r="27769" spans="16:27" x14ac:dyDescent="0.3">
      <c r="P27769"/>
      <c r="AA27769"/>
    </row>
    <row r="27770" spans="16:27" x14ac:dyDescent="0.3">
      <c r="P27770"/>
      <c r="AA27770"/>
    </row>
    <row r="27771" spans="16:27" x14ac:dyDescent="0.3">
      <c r="P27771"/>
      <c r="AA27771"/>
    </row>
    <row r="27772" spans="16:27" x14ac:dyDescent="0.3">
      <c r="P27772"/>
      <c r="AA27772"/>
    </row>
    <row r="27773" spans="16:27" x14ac:dyDescent="0.3">
      <c r="P27773"/>
      <c r="AA27773"/>
    </row>
    <row r="27774" spans="16:27" x14ac:dyDescent="0.3">
      <c r="P27774"/>
      <c r="AA27774"/>
    </row>
    <row r="27775" spans="16:27" x14ac:dyDescent="0.3">
      <c r="P27775"/>
      <c r="AA27775"/>
    </row>
    <row r="27776" spans="16:27" x14ac:dyDescent="0.3">
      <c r="P27776"/>
      <c r="AA27776"/>
    </row>
    <row r="27777" spans="16:27" x14ac:dyDescent="0.3">
      <c r="P27777"/>
      <c r="AA27777"/>
    </row>
    <row r="27778" spans="16:27" x14ac:dyDescent="0.3">
      <c r="P27778"/>
      <c r="AA27778"/>
    </row>
    <row r="27779" spans="16:27" x14ac:dyDescent="0.3">
      <c r="P27779"/>
      <c r="AA27779"/>
    </row>
    <row r="27780" spans="16:27" x14ac:dyDescent="0.3">
      <c r="P27780"/>
      <c r="AA27780"/>
    </row>
    <row r="27781" spans="16:27" x14ac:dyDescent="0.3">
      <c r="P27781"/>
      <c r="AA27781"/>
    </row>
    <row r="27782" spans="16:27" x14ac:dyDescent="0.3">
      <c r="P27782"/>
      <c r="AA27782"/>
    </row>
    <row r="27783" spans="16:27" x14ac:dyDescent="0.3">
      <c r="P27783"/>
      <c r="AA27783"/>
    </row>
    <row r="27784" spans="16:27" x14ac:dyDescent="0.3">
      <c r="P27784"/>
      <c r="AA27784"/>
    </row>
    <row r="27785" spans="16:27" x14ac:dyDescent="0.3">
      <c r="P27785"/>
      <c r="AA27785"/>
    </row>
    <row r="27786" spans="16:27" x14ac:dyDescent="0.3">
      <c r="P27786"/>
      <c r="AA27786"/>
    </row>
    <row r="27787" spans="16:27" x14ac:dyDescent="0.3">
      <c r="P27787"/>
      <c r="AA27787"/>
    </row>
    <row r="27788" spans="16:27" x14ac:dyDescent="0.3">
      <c r="P27788"/>
      <c r="AA27788"/>
    </row>
    <row r="27789" spans="16:27" x14ac:dyDescent="0.3">
      <c r="P27789"/>
      <c r="AA27789"/>
    </row>
    <row r="27790" spans="16:27" x14ac:dyDescent="0.3">
      <c r="P27790"/>
      <c r="AA27790"/>
    </row>
    <row r="27791" spans="16:27" x14ac:dyDescent="0.3">
      <c r="P27791"/>
      <c r="AA27791"/>
    </row>
    <row r="27792" spans="16:27" x14ac:dyDescent="0.3">
      <c r="P27792"/>
      <c r="AA27792"/>
    </row>
    <row r="27793" spans="16:27" x14ac:dyDescent="0.3">
      <c r="P27793"/>
      <c r="AA27793"/>
    </row>
    <row r="27794" spans="16:27" x14ac:dyDescent="0.3">
      <c r="P27794"/>
      <c r="AA27794"/>
    </row>
    <row r="27795" spans="16:27" x14ac:dyDescent="0.3">
      <c r="P27795"/>
      <c r="AA27795"/>
    </row>
    <row r="27796" spans="16:27" x14ac:dyDescent="0.3">
      <c r="P27796"/>
      <c r="AA27796"/>
    </row>
    <row r="27797" spans="16:27" x14ac:dyDescent="0.3">
      <c r="P27797"/>
      <c r="AA27797"/>
    </row>
    <row r="27798" spans="16:27" x14ac:dyDescent="0.3">
      <c r="P27798"/>
      <c r="AA27798"/>
    </row>
    <row r="27799" spans="16:27" x14ac:dyDescent="0.3">
      <c r="P27799"/>
      <c r="AA27799"/>
    </row>
    <row r="27800" spans="16:27" x14ac:dyDescent="0.3">
      <c r="P27800"/>
      <c r="AA27800"/>
    </row>
    <row r="27801" spans="16:27" x14ac:dyDescent="0.3">
      <c r="P27801"/>
      <c r="AA27801"/>
    </row>
    <row r="27802" spans="16:27" x14ac:dyDescent="0.3">
      <c r="P27802"/>
      <c r="AA27802"/>
    </row>
    <row r="27803" spans="16:27" x14ac:dyDescent="0.3">
      <c r="P27803"/>
      <c r="AA27803"/>
    </row>
    <row r="27804" spans="16:27" x14ac:dyDescent="0.3">
      <c r="P27804"/>
      <c r="AA27804"/>
    </row>
    <row r="27805" spans="16:27" x14ac:dyDescent="0.3">
      <c r="P27805"/>
      <c r="AA27805"/>
    </row>
    <row r="27806" spans="16:27" x14ac:dyDescent="0.3">
      <c r="P27806"/>
      <c r="AA27806"/>
    </row>
    <row r="27807" spans="16:27" x14ac:dyDescent="0.3">
      <c r="P27807"/>
      <c r="AA27807"/>
    </row>
    <row r="27808" spans="16:27" x14ac:dyDescent="0.3">
      <c r="P27808"/>
      <c r="AA27808"/>
    </row>
    <row r="27809" spans="16:27" x14ac:dyDescent="0.3">
      <c r="P27809"/>
      <c r="AA27809"/>
    </row>
    <row r="27810" spans="16:27" x14ac:dyDescent="0.3">
      <c r="P27810"/>
      <c r="AA27810"/>
    </row>
    <row r="27811" spans="16:27" x14ac:dyDescent="0.3">
      <c r="P27811"/>
      <c r="AA27811"/>
    </row>
    <row r="27812" spans="16:27" x14ac:dyDescent="0.3">
      <c r="P27812"/>
      <c r="AA27812"/>
    </row>
    <row r="27813" spans="16:27" x14ac:dyDescent="0.3">
      <c r="P27813"/>
      <c r="AA27813"/>
    </row>
    <row r="27814" spans="16:27" x14ac:dyDescent="0.3">
      <c r="P27814"/>
      <c r="AA27814"/>
    </row>
    <row r="27815" spans="16:27" x14ac:dyDescent="0.3">
      <c r="P27815"/>
      <c r="AA27815"/>
    </row>
    <row r="27816" spans="16:27" x14ac:dyDescent="0.3">
      <c r="P27816"/>
      <c r="AA27816"/>
    </row>
    <row r="27817" spans="16:27" x14ac:dyDescent="0.3">
      <c r="P27817"/>
      <c r="AA27817"/>
    </row>
    <row r="27818" spans="16:27" x14ac:dyDescent="0.3">
      <c r="P27818"/>
      <c r="AA27818"/>
    </row>
    <row r="27819" spans="16:27" x14ac:dyDescent="0.3">
      <c r="P27819"/>
      <c r="AA27819"/>
    </row>
    <row r="27820" spans="16:27" x14ac:dyDescent="0.3">
      <c r="P27820"/>
      <c r="AA27820"/>
    </row>
    <row r="27821" spans="16:27" x14ac:dyDescent="0.3">
      <c r="P27821"/>
      <c r="AA27821"/>
    </row>
    <row r="27822" spans="16:27" x14ac:dyDescent="0.3">
      <c r="P27822"/>
      <c r="AA27822"/>
    </row>
    <row r="27823" spans="16:27" x14ac:dyDescent="0.3">
      <c r="P27823"/>
      <c r="AA27823"/>
    </row>
    <row r="27824" spans="16:27" x14ac:dyDescent="0.3">
      <c r="P27824"/>
      <c r="AA27824"/>
    </row>
    <row r="27825" spans="16:27" x14ac:dyDescent="0.3">
      <c r="P27825"/>
      <c r="AA27825"/>
    </row>
    <row r="27826" spans="16:27" x14ac:dyDescent="0.3">
      <c r="P27826"/>
      <c r="AA27826"/>
    </row>
    <row r="27827" spans="16:27" x14ac:dyDescent="0.3">
      <c r="P27827"/>
      <c r="AA27827"/>
    </row>
    <row r="27828" spans="16:27" x14ac:dyDescent="0.3">
      <c r="P27828"/>
      <c r="AA27828"/>
    </row>
    <row r="27829" spans="16:27" x14ac:dyDescent="0.3">
      <c r="P27829"/>
      <c r="AA27829"/>
    </row>
    <row r="27830" spans="16:27" x14ac:dyDescent="0.3">
      <c r="P27830"/>
      <c r="AA27830"/>
    </row>
    <row r="27831" spans="16:27" x14ac:dyDescent="0.3">
      <c r="P27831"/>
      <c r="AA27831"/>
    </row>
    <row r="27832" spans="16:27" x14ac:dyDescent="0.3">
      <c r="P27832"/>
      <c r="AA27832"/>
    </row>
    <row r="27833" spans="16:27" x14ac:dyDescent="0.3">
      <c r="P27833"/>
      <c r="AA27833"/>
    </row>
    <row r="27834" spans="16:27" x14ac:dyDescent="0.3">
      <c r="P27834"/>
      <c r="AA27834"/>
    </row>
    <row r="27835" spans="16:27" x14ac:dyDescent="0.3">
      <c r="P27835"/>
      <c r="AA27835"/>
    </row>
    <row r="27836" spans="16:27" x14ac:dyDescent="0.3">
      <c r="P27836"/>
      <c r="AA27836"/>
    </row>
    <row r="27837" spans="16:27" x14ac:dyDescent="0.3">
      <c r="P27837"/>
      <c r="AA27837"/>
    </row>
    <row r="27838" spans="16:27" x14ac:dyDescent="0.3">
      <c r="P27838"/>
      <c r="AA27838"/>
    </row>
    <row r="27839" spans="16:27" x14ac:dyDescent="0.3">
      <c r="P27839"/>
      <c r="AA27839"/>
    </row>
    <row r="27840" spans="16:27" x14ac:dyDescent="0.3">
      <c r="P27840"/>
      <c r="AA27840"/>
    </row>
    <row r="27841" spans="16:27" x14ac:dyDescent="0.3">
      <c r="P27841"/>
      <c r="AA27841"/>
    </row>
    <row r="27842" spans="16:27" x14ac:dyDescent="0.3">
      <c r="P27842"/>
      <c r="AA27842"/>
    </row>
    <row r="27843" spans="16:27" x14ac:dyDescent="0.3">
      <c r="P27843"/>
      <c r="AA27843"/>
    </row>
    <row r="27844" spans="16:27" x14ac:dyDescent="0.3">
      <c r="P27844"/>
      <c r="AA27844"/>
    </row>
    <row r="27845" spans="16:27" x14ac:dyDescent="0.3">
      <c r="P27845"/>
      <c r="AA27845"/>
    </row>
    <row r="27846" spans="16:27" x14ac:dyDescent="0.3">
      <c r="P27846"/>
      <c r="AA27846"/>
    </row>
    <row r="27847" spans="16:27" x14ac:dyDescent="0.3">
      <c r="P27847"/>
      <c r="AA27847"/>
    </row>
    <row r="27848" spans="16:27" x14ac:dyDescent="0.3">
      <c r="P27848"/>
      <c r="AA27848"/>
    </row>
    <row r="27849" spans="16:27" x14ac:dyDescent="0.3">
      <c r="P27849"/>
      <c r="AA27849"/>
    </row>
    <row r="27850" spans="16:27" x14ac:dyDescent="0.3">
      <c r="P27850"/>
      <c r="AA27850"/>
    </row>
    <row r="27851" spans="16:27" x14ac:dyDescent="0.3">
      <c r="P27851"/>
      <c r="AA27851"/>
    </row>
    <row r="27852" spans="16:27" x14ac:dyDescent="0.3">
      <c r="P27852"/>
      <c r="AA27852"/>
    </row>
    <row r="27853" spans="16:27" x14ac:dyDescent="0.3">
      <c r="P27853"/>
      <c r="AA27853"/>
    </row>
    <row r="27854" spans="16:27" x14ac:dyDescent="0.3">
      <c r="P27854"/>
      <c r="AA27854"/>
    </row>
    <row r="27855" spans="16:27" x14ac:dyDescent="0.3">
      <c r="P27855"/>
      <c r="AA27855"/>
    </row>
    <row r="27856" spans="16:27" x14ac:dyDescent="0.3">
      <c r="P27856"/>
      <c r="AA27856"/>
    </row>
    <row r="27857" spans="16:27" x14ac:dyDescent="0.3">
      <c r="P27857"/>
      <c r="AA27857"/>
    </row>
    <row r="27858" spans="16:27" x14ac:dyDescent="0.3">
      <c r="P27858"/>
      <c r="AA27858"/>
    </row>
    <row r="27859" spans="16:27" x14ac:dyDescent="0.3">
      <c r="P27859"/>
      <c r="AA27859"/>
    </row>
    <row r="27860" spans="16:27" x14ac:dyDescent="0.3">
      <c r="P27860"/>
      <c r="AA27860"/>
    </row>
    <row r="27861" spans="16:27" x14ac:dyDescent="0.3">
      <c r="P27861"/>
      <c r="AA27861"/>
    </row>
    <row r="27862" spans="16:27" x14ac:dyDescent="0.3">
      <c r="P27862"/>
      <c r="AA27862"/>
    </row>
    <row r="27863" spans="16:27" x14ac:dyDescent="0.3">
      <c r="P27863"/>
      <c r="AA27863"/>
    </row>
    <row r="27864" spans="16:27" x14ac:dyDescent="0.3">
      <c r="P27864"/>
      <c r="AA27864"/>
    </row>
    <row r="27865" spans="16:27" x14ac:dyDescent="0.3">
      <c r="P27865"/>
      <c r="AA27865"/>
    </row>
    <row r="27866" spans="16:27" x14ac:dyDescent="0.3">
      <c r="P27866"/>
      <c r="AA27866"/>
    </row>
    <row r="27867" spans="16:27" x14ac:dyDescent="0.3">
      <c r="P27867"/>
      <c r="AA27867"/>
    </row>
    <row r="27868" spans="16:27" x14ac:dyDescent="0.3">
      <c r="P27868"/>
      <c r="AA27868"/>
    </row>
    <row r="27869" spans="16:27" x14ac:dyDescent="0.3">
      <c r="P27869"/>
      <c r="AA27869"/>
    </row>
    <row r="27870" spans="16:27" x14ac:dyDescent="0.3">
      <c r="P27870"/>
      <c r="AA27870"/>
    </row>
    <row r="27871" spans="16:27" x14ac:dyDescent="0.3">
      <c r="P27871"/>
      <c r="AA27871"/>
    </row>
    <row r="27872" spans="16:27" x14ac:dyDescent="0.3">
      <c r="P27872"/>
      <c r="AA27872"/>
    </row>
    <row r="27873" spans="16:27" x14ac:dyDescent="0.3">
      <c r="P27873"/>
      <c r="AA27873"/>
    </row>
    <row r="27874" spans="16:27" x14ac:dyDescent="0.3">
      <c r="P27874"/>
      <c r="AA27874"/>
    </row>
    <row r="27875" spans="16:27" x14ac:dyDescent="0.3">
      <c r="P27875"/>
      <c r="AA27875"/>
    </row>
    <row r="27876" spans="16:27" x14ac:dyDescent="0.3">
      <c r="P27876"/>
      <c r="AA27876"/>
    </row>
    <row r="27877" spans="16:27" x14ac:dyDescent="0.3">
      <c r="P27877"/>
      <c r="AA27877"/>
    </row>
    <row r="27878" spans="16:27" x14ac:dyDescent="0.3">
      <c r="P27878"/>
      <c r="AA27878"/>
    </row>
    <row r="27879" spans="16:27" x14ac:dyDescent="0.3">
      <c r="P27879"/>
      <c r="AA27879"/>
    </row>
    <row r="27880" spans="16:27" x14ac:dyDescent="0.3">
      <c r="P27880"/>
      <c r="AA27880"/>
    </row>
    <row r="27881" spans="16:27" x14ac:dyDescent="0.3">
      <c r="P27881"/>
      <c r="AA27881"/>
    </row>
    <row r="27882" spans="16:27" x14ac:dyDescent="0.3">
      <c r="P27882"/>
      <c r="AA27882"/>
    </row>
    <row r="27883" spans="16:27" x14ac:dyDescent="0.3">
      <c r="P27883"/>
      <c r="AA27883"/>
    </row>
    <row r="27884" spans="16:27" x14ac:dyDescent="0.3">
      <c r="P27884"/>
      <c r="AA27884"/>
    </row>
    <row r="27885" spans="16:27" x14ac:dyDescent="0.3">
      <c r="P27885"/>
      <c r="AA27885"/>
    </row>
    <row r="27886" spans="16:27" x14ac:dyDescent="0.3">
      <c r="P27886"/>
      <c r="AA27886"/>
    </row>
    <row r="27887" spans="16:27" x14ac:dyDescent="0.3">
      <c r="P27887"/>
      <c r="AA27887"/>
    </row>
    <row r="27888" spans="16:27" x14ac:dyDescent="0.3">
      <c r="P27888"/>
      <c r="AA27888"/>
    </row>
    <row r="27889" spans="16:27" x14ac:dyDescent="0.3">
      <c r="P27889"/>
      <c r="AA27889"/>
    </row>
    <row r="27890" spans="16:27" x14ac:dyDescent="0.3">
      <c r="P27890"/>
      <c r="AA27890"/>
    </row>
    <row r="27891" spans="16:27" x14ac:dyDescent="0.3">
      <c r="P27891"/>
      <c r="AA27891"/>
    </row>
    <row r="27892" spans="16:27" x14ac:dyDescent="0.3">
      <c r="P27892"/>
      <c r="AA27892"/>
    </row>
    <row r="27893" spans="16:27" x14ac:dyDescent="0.3">
      <c r="P27893"/>
      <c r="AA27893"/>
    </row>
    <row r="27894" spans="16:27" x14ac:dyDescent="0.3">
      <c r="P27894"/>
      <c r="AA27894"/>
    </row>
    <row r="27895" spans="16:27" x14ac:dyDescent="0.3">
      <c r="P27895"/>
      <c r="AA27895"/>
    </row>
    <row r="27896" spans="16:27" x14ac:dyDescent="0.3">
      <c r="P27896"/>
      <c r="AA27896"/>
    </row>
    <row r="27897" spans="16:27" x14ac:dyDescent="0.3">
      <c r="P27897"/>
      <c r="AA27897"/>
    </row>
    <row r="27898" spans="16:27" x14ac:dyDescent="0.3">
      <c r="P27898"/>
      <c r="AA27898"/>
    </row>
    <row r="27899" spans="16:27" x14ac:dyDescent="0.3">
      <c r="P27899"/>
      <c r="AA27899"/>
    </row>
    <row r="27900" spans="16:27" x14ac:dyDescent="0.3">
      <c r="P27900"/>
      <c r="AA27900"/>
    </row>
    <row r="27901" spans="16:27" x14ac:dyDescent="0.3">
      <c r="P27901"/>
      <c r="AA27901"/>
    </row>
    <row r="27902" spans="16:27" x14ac:dyDescent="0.3">
      <c r="P27902"/>
      <c r="AA27902"/>
    </row>
    <row r="27903" spans="16:27" x14ac:dyDescent="0.3">
      <c r="P27903"/>
      <c r="AA27903"/>
    </row>
    <row r="27904" spans="16:27" x14ac:dyDescent="0.3">
      <c r="P27904"/>
      <c r="AA27904"/>
    </row>
    <row r="27905" spans="16:27" x14ac:dyDescent="0.3">
      <c r="P27905"/>
      <c r="AA27905"/>
    </row>
    <row r="27906" spans="16:27" x14ac:dyDescent="0.3">
      <c r="P27906"/>
      <c r="AA27906"/>
    </row>
    <row r="27907" spans="16:27" x14ac:dyDescent="0.3">
      <c r="P27907"/>
      <c r="AA27907"/>
    </row>
    <row r="27908" spans="16:27" x14ac:dyDescent="0.3">
      <c r="P27908"/>
      <c r="AA27908"/>
    </row>
    <row r="27909" spans="16:27" x14ac:dyDescent="0.3">
      <c r="P27909"/>
      <c r="AA27909"/>
    </row>
    <row r="27910" spans="16:27" x14ac:dyDescent="0.3">
      <c r="P27910"/>
      <c r="AA27910"/>
    </row>
    <row r="27911" spans="16:27" x14ac:dyDescent="0.3">
      <c r="P27911"/>
      <c r="AA27911"/>
    </row>
    <row r="27912" spans="16:27" x14ac:dyDescent="0.3">
      <c r="P27912"/>
      <c r="AA27912"/>
    </row>
    <row r="27913" spans="16:27" x14ac:dyDescent="0.3">
      <c r="P27913"/>
      <c r="AA27913"/>
    </row>
    <row r="27914" spans="16:27" x14ac:dyDescent="0.3">
      <c r="P27914"/>
      <c r="AA27914"/>
    </row>
    <row r="27915" spans="16:27" x14ac:dyDescent="0.3">
      <c r="P27915"/>
      <c r="AA27915"/>
    </row>
    <row r="27916" spans="16:27" x14ac:dyDescent="0.3">
      <c r="P27916"/>
      <c r="AA27916"/>
    </row>
    <row r="27917" spans="16:27" x14ac:dyDescent="0.3">
      <c r="P27917"/>
      <c r="AA27917"/>
    </row>
    <row r="27918" spans="16:27" x14ac:dyDescent="0.3">
      <c r="P27918"/>
      <c r="AA27918"/>
    </row>
    <row r="27919" spans="16:27" x14ac:dyDescent="0.3">
      <c r="P27919"/>
      <c r="AA27919"/>
    </row>
    <row r="27920" spans="16:27" x14ac:dyDescent="0.3">
      <c r="P27920"/>
      <c r="AA27920"/>
    </row>
    <row r="27921" spans="16:27" x14ac:dyDescent="0.3">
      <c r="P27921"/>
      <c r="AA27921"/>
    </row>
    <row r="27922" spans="16:27" x14ac:dyDescent="0.3">
      <c r="P27922"/>
      <c r="AA27922"/>
    </row>
    <row r="27923" spans="16:27" x14ac:dyDescent="0.3">
      <c r="P27923"/>
      <c r="AA27923"/>
    </row>
    <row r="27924" spans="16:27" x14ac:dyDescent="0.3">
      <c r="P27924"/>
      <c r="AA27924"/>
    </row>
    <row r="27925" spans="16:27" x14ac:dyDescent="0.3">
      <c r="P27925"/>
      <c r="AA27925"/>
    </row>
    <row r="27926" spans="16:27" x14ac:dyDescent="0.3">
      <c r="P27926"/>
      <c r="AA27926"/>
    </row>
    <row r="27927" spans="16:27" x14ac:dyDescent="0.3">
      <c r="P27927"/>
      <c r="AA27927"/>
    </row>
    <row r="27928" spans="16:27" x14ac:dyDescent="0.3">
      <c r="P27928"/>
      <c r="AA27928"/>
    </row>
    <row r="27929" spans="16:27" x14ac:dyDescent="0.3">
      <c r="P27929"/>
      <c r="AA27929"/>
    </row>
    <row r="27930" spans="16:27" x14ac:dyDescent="0.3">
      <c r="P27930"/>
      <c r="AA27930"/>
    </row>
    <row r="27931" spans="16:27" x14ac:dyDescent="0.3">
      <c r="P27931"/>
      <c r="AA27931"/>
    </row>
    <row r="27932" spans="16:27" x14ac:dyDescent="0.3">
      <c r="P27932"/>
      <c r="AA27932"/>
    </row>
    <row r="27933" spans="16:27" x14ac:dyDescent="0.3">
      <c r="P27933"/>
      <c r="AA27933"/>
    </row>
    <row r="27934" spans="16:27" x14ac:dyDescent="0.3">
      <c r="P27934"/>
      <c r="AA27934"/>
    </row>
    <row r="27935" spans="16:27" x14ac:dyDescent="0.3">
      <c r="P27935"/>
      <c r="AA27935"/>
    </row>
    <row r="27936" spans="16:27" x14ac:dyDescent="0.3">
      <c r="P27936"/>
      <c r="AA27936"/>
    </row>
    <row r="27937" spans="16:27" x14ac:dyDescent="0.3">
      <c r="P27937"/>
      <c r="AA27937"/>
    </row>
    <row r="27938" spans="16:27" x14ac:dyDescent="0.3">
      <c r="P27938"/>
      <c r="AA27938"/>
    </row>
    <row r="27939" spans="16:27" x14ac:dyDescent="0.3">
      <c r="P27939"/>
      <c r="AA27939"/>
    </row>
    <row r="27940" spans="16:27" x14ac:dyDescent="0.3">
      <c r="P27940"/>
      <c r="AA27940"/>
    </row>
    <row r="27941" spans="16:27" x14ac:dyDescent="0.3">
      <c r="P27941"/>
      <c r="AA27941"/>
    </row>
    <row r="27942" spans="16:27" x14ac:dyDescent="0.3">
      <c r="P27942"/>
      <c r="AA27942"/>
    </row>
    <row r="27943" spans="16:27" x14ac:dyDescent="0.3">
      <c r="P27943"/>
      <c r="AA27943"/>
    </row>
    <row r="27944" spans="16:27" x14ac:dyDescent="0.3">
      <c r="P27944"/>
      <c r="AA27944"/>
    </row>
    <row r="27945" spans="16:27" x14ac:dyDescent="0.3">
      <c r="P27945"/>
      <c r="AA27945"/>
    </row>
    <row r="27946" spans="16:27" x14ac:dyDescent="0.3">
      <c r="P27946"/>
      <c r="AA27946"/>
    </row>
    <row r="27947" spans="16:27" x14ac:dyDescent="0.3">
      <c r="P27947"/>
      <c r="AA27947"/>
    </row>
    <row r="27948" spans="16:27" x14ac:dyDescent="0.3">
      <c r="P27948"/>
      <c r="AA27948"/>
    </row>
    <row r="27949" spans="16:27" x14ac:dyDescent="0.3">
      <c r="P27949"/>
      <c r="AA27949"/>
    </row>
    <row r="27950" spans="16:27" x14ac:dyDescent="0.3">
      <c r="P27950"/>
      <c r="AA27950"/>
    </row>
    <row r="27951" spans="16:27" x14ac:dyDescent="0.3">
      <c r="P27951"/>
      <c r="AA27951"/>
    </row>
    <row r="27952" spans="16:27" x14ac:dyDescent="0.3">
      <c r="P27952"/>
      <c r="AA27952"/>
    </row>
    <row r="27953" spans="16:27" x14ac:dyDescent="0.3">
      <c r="P27953"/>
      <c r="AA27953"/>
    </row>
    <row r="27954" spans="16:27" x14ac:dyDescent="0.3">
      <c r="P27954"/>
      <c r="AA27954"/>
    </row>
    <row r="27955" spans="16:27" x14ac:dyDescent="0.3">
      <c r="P27955"/>
      <c r="AA27955"/>
    </row>
    <row r="27956" spans="16:27" x14ac:dyDescent="0.3">
      <c r="P27956"/>
      <c r="AA27956"/>
    </row>
    <row r="27957" spans="16:27" x14ac:dyDescent="0.3">
      <c r="P27957"/>
      <c r="AA27957"/>
    </row>
    <row r="27958" spans="16:27" x14ac:dyDescent="0.3">
      <c r="P27958"/>
      <c r="AA27958"/>
    </row>
    <row r="27959" spans="16:27" x14ac:dyDescent="0.3">
      <c r="P27959"/>
      <c r="AA27959"/>
    </row>
    <row r="27960" spans="16:27" x14ac:dyDescent="0.3">
      <c r="P27960"/>
      <c r="AA27960"/>
    </row>
    <row r="27961" spans="16:27" x14ac:dyDescent="0.3">
      <c r="P27961"/>
      <c r="AA27961"/>
    </row>
    <row r="27962" spans="16:27" x14ac:dyDescent="0.3">
      <c r="P27962"/>
      <c r="AA27962"/>
    </row>
    <row r="27963" spans="16:27" x14ac:dyDescent="0.3">
      <c r="P27963"/>
      <c r="AA27963"/>
    </row>
    <row r="27964" spans="16:27" x14ac:dyDescent="0.3">
      <c r="P27964"/>
      <c r="AA27964"/>
    </row>
    <row r="27965" spans="16:27" x14ac:dyDescent="0.3">
      <c r="P27965"/>
      <c r="AA27965"/>
    </row>
    <row r="27966" spans="16:27" x14ac:dyDescent="0.3">
      <c r="P27966"/>
      <c r="AA27966"/>
    </row>
    <row r="27967" spans="16:27" x14ac:dyDescent="0.3">
      <c r="P27967"/>
      <c r="AA27967"/>
    </row>
    <row r="27968" spans="16:27" x14ac:dyDescent="0.3">
      <c r="P27968"/>
      <c r="AA27968"/>
    </row>
    <row r="27969" spans="16:27" x14ac:dyDescent="0.3">
      <c r="P27969"/>
      <c r="AA27969"/>
    </row>
    <row r="27970" spans="16:27" x14ac:dyDescent="0.3">
      <c r="P27970"/>
      <c r="AA27970"/>
    </row>
    <row r="27971" spans="16:27" x14ac:dyDescent="0.3">
      <c r="P27971"/>
      <c r="AA27971"/>
    </row>
    <row r="27972" spans="16:27" x14ac:dyDescent="0.3">
      <c r="P27972"/>
      <c r="AA27972"/>
    </row>
    <row r="27973" spans="16:27" x14ac:dyDescent="0.3">
      <c r="P27973"/>
      <c r="AA27973"/>
    </row>
    <row r="27974" spans="16:27" x14ac:dyDescent="0.3">
      <c r="P27974"/>
      <c r="AA27974"/>
    </row>
    <row r="27975" spans="16:27" x14ac:dyDescent="0.3">
      <c r="P27975"/>
      <c r="AA27975"/>
    </row>
    <row r="27976" spans="16:27" x14ac:dyDescent="0.3">
      <c r="P27976"/>
      <c r="AA27976"/>
    </row>
    <row r="27977" spans="16:27" x14ac:dyDescent="0.3">
      <c r="P27977"/>
      <c r="AA27977"/>
    </row>
    <row r="27978" spans="16:27" x14ac:dyDescent="0.3">
      <c r="P27978"/>
      <c r="AA27978"/>
    </row>
    <row r="27979" spans="16:27" x14ac:dyDescent="0.3">
      <c r="P27979"/>
      <c r="AA27979"/>
    </row>
    <row r="27980" spans="16:27" x14ac:dyDescent="0.3">
      <c r="P27980"/>
      <c r="AA27980"/>
    </row>
    <row r="27981" spans="16:27" x14ac:dyDescent="0.3">
      <c r="P27981"/>
      <c r="AA27981"/>
    </row>
    <row r="27982" spans="16:27" x14ac:dyDescent="0.3">
      <c r="P27982"/>
      <c r="AA27982"/>
    </row>
    <row r="27983" spans="16:27" x14ac:dyDescent="0.3">
      <c r="P27983"/>
      <c r="AA27983"/>
    </row>
    <row r="27984" spans="16:27" x14ac:dyDescent="0.3">
      <c r="P27984"/>
      <c r="AA27984"/>
    </row>
    <row r="27985" spans="16:27" x14ac:dyDescent="0.3">
      <c r="P27985"/>
      <c r="AA27985"/>
    </row>
    <row r="27986" spans="16:27" x14ac:dyDescent="0.3">
      <c r="P27986"/>
      <c r="AA27986"/>
    </row>
    <row r="27987" spans="16:27" x14ac:dyDescent="0.3">
      <c r="P27987"/>
      <c r="AA27987"/>
    </row>
    <row r="27988" spans="16:27" x14ac:dyDescent="0.3">
      <c r="P27988"/>
      <c r="AA27988"/>
    </row>
    <row r="27989" spans="16:27" x14ac:dyDescent="0.3">
      <c r="P27989"/>
      <c r="AA27989"/>
    </row>
    <row r="27990" spans="16:27" x14ac:dyDescent="0.3">
      <c r="P27990"/>
      <c r="AA27990"/>
    </row>
    <row r="27991" spans="16:27" x14ac:dyDescent="0.3">
      <c r="P27991"/>
      <c r="AA27991"/>
    </row>
    <row r="27992" spans="16:27" x14ac:dyDescent="0.3">
      <c r="P27992"/>
      <c r="AA27992"/>
    </row>
    <row r="27993" spans="16:27" x14ac:dyDescent="0.3">
      <c r="P27993"/>
      <c r="AA27993"/>
    </row>
    <row r="27994" spans="16:27" x14ac:dyDescent="0.3">
      <c r="P27994"/>
      <c r="AA27994"/>
    </row>
    <row r="27995" spans="16:27" x14ac:dyDescent="0.3">
      <c r="P27995"/>
      <c r="AA27995"/>
    </row>
    <row r="27996" spans="16:27" x14ac:dyDescent="0.3">
      <c r="P27996"/>
      <c r="AA27996"/>
    </row>
    <row r="27997" spans="16:27" x14ac:dyDescent="0.3">
      <c r="P27997"/>
      <c r="AA27997"/>
    </row>
    <row r="27998" spans="16:27" x14ac:dyDescent="0.3">
      <c r="P27998"/>
      <c r="AA27998"/>
    </row>
    <row r="27999" spans="16:27" x14ac:dyDescent="0.3">
      <c r="P27999"/>
      <c r="AA27999"/>
    </row>
    <row r="28000" spans="16:27" x14ac:dyDescent="0.3">
      <c r="P28000"/>
      <c r="AA28000"/>
    </row>
    <row r="28001" spans="16:27" x14ac:dyDescent="0.3">
      <c r="P28001"/>
      <c r="AA28001"/>
    </row>
    <row r="28002" spans="16:27" x14ac:dyDescent="0.3">
      <c r="P28002"/>
      <c r="AA28002"/>
    </row>
    <row r="28003" spans="16:27" x14ac:dyDescent="0.3">
      <c r="P28003"/>
      <c r="AA28003"/>
    </row>
    <row r="28004" spans="16:27" x14ac:dyDescent="0.3">
      <c r="P28004"/>
      <c r="AA28004"/>
    </row>
    <row r="28005" spans="16:27" x14ac:dyDescent="0.3">
      <c r="P28005"/>
      <c r="AA28005"/>
    </row>
    <row r="28006" spans="16:27" x14ac:dyDescent="0.3">
      <c r="P28006"/>
      <c r="AA28006"/>
    </row>
    <row r="28007" spans="16:27" x14ac:dyDescent="0.3">
      <c r="P28007"/>
      <c r="AA28007"/>
    </row>
    <row r="28008" spans="16:27" x14ac:dyDescent="0.3">
      <c r="P28008"/>
      <c r="AA28008"/>
    </row>
    <row r="28009" spans="16:27" x14ac:dyDescent="0.3">
      <c r="P28009"/>
      <c r="AA28009"/>
    </row>
    <row r="28010" spans="16:27" x14ac:dyDescent="0.3">
      <c r="P28010"/>
      <c r="AA28010"/>
    </row>
    <row r="28011" spans="16:27" x14ac:dyDescent="0.3">
      <c r="P28011"/>
      <c r="AA28011"/>
    </row>
    <row r="28012" spans="16:27" x14ac:dyDescent="0.3">
      <c r="P28012"/>
      <c r="AA28012"/>
    </row>
    <row r="28013" spans="16:27" x14ac:dyDescent="0.3">
      <c r="P28013"/>
      <c r="AA28013"/>
    </row>
    <row r="28014" spans="16:27" x14ac:dyDescent="0.3">
      <c r="P28014"/>
      <c r="AA28014"/>
    </row>
    <row r="28015" spans="16:27" x14ac:dyDescent="0.3">
      <c r="P28015"/>
      <c r="AA28015"/>
    </row>
    <row r="28016" spans="16:27" x14ac:dyDescent="0.3">
      <c r="P28016"/>
      <c r="AA28016"/>
    </row>
    <row r="28017" spans="16:27" x14ac:dyDescent="0.3">
      <c r="P28017"/>
      <c r="AA28017"/>
    </row>
    <row r="28018" spans="16:27" x14ac:dyDescent="0.3">
      <c r="P28018"/>
      <c r="AA28018"/>
    </row>
    <row r="28019" spans="16:27" x14ac:dyDescent="0.3">
      <c r="P28019"/>
      <c r="AA28019"/>
    </row>
    <row r="28020" spans="16:27" x14ac:dyDescent="0.3">
      <c r="P28020"/>
      <c r="AA28020"/>
    </row>
    <row r="28021" spans="16:27" x14ac:dyDescent="0.3">
      <c r="P28021"/>
      <c r="AA28021"/>
    </row>
    <row r="28022" spans="16:27" x14ac:dyDescent="0.3">
      <c r="P28022"/>
      <c r="AA28022"/>
    </row>
    <row r="28023" spans="16:27" x14ac:dyDescent="0.3">
      <c r="P28023"/>
      <c r="AA28023"/>
    </row>
    <row r="28024" spans="16:27" x14ac:dyDescent="0.3">
      <c r="P28024"/>
      <c r="AA28024"/>
    </row>
    <row r="28025" spans="16:27" x14ac:dyDescent="0.3">
      <c r="P28025"/>
      <c r="AA28025"/>
    </row>
    <row r="28026" spans="16:27" x14ac:dyDescent="0.3">
      <c r="P28026"/>
      <c r="AA28026"/>
    </row>
    <row r="28027" spans="16:27" x14ac:dyDescent="0.3">
      <c r="P28027"/>
      <c r="AA28027"/>
    </row>
    <row r="28028" spans="16:27" x14ac:dyDescent="0.3">
      <c r="P28028"/>
      <c r="AA28028"/>
    </row>
    <row r="28029" spans="16:27" x14ac:dyDescent="0.3">
      <c r="P28029"/>
      <c r="AA28029"/>
    </row>
    <row r="28030" spans="16:27" x14ac:dyDescent="0.3">
      <c r="P28030"/>
      <c r="AA28030"/>
    </row>
    <row r="28031" spans="16:27" x14ac:dyDescent="0.3">
      <c r="P28031"/>
      <c r="AA28031"/>
    </row>
    <row r="28032" spans="16:27" x14ac:dyDescent="0.3">
      <c r="P28032"/>
      <c r="AA28032"/>
    </row>
    <row r="28033" spans="16:27" x14ac:dyDescent="0.3">
      <c r="P28033"/>
      <c r="AA28033"/>
    </row>
    <row r="28034" spans="16:27" x14ac:dyDescent="0.3">
      <c r="P28034"/>
      <c r="AA28034"/>
    </row>
    <row r="28035" spans="16:27" x14ac:dyDescent="0.3">
      <c r="P28035"/>
      <c r="AA28035"/>
    </row>
    <row r="28036" spans="16:27" x14ac:dyDescent="0.3">
      <c r="P28036"/>
      <c r="AA28036"/>
    </row>
    <row r="28037" spans="16:27" x14ac:dyDescent="0.3">
      <c r="P28037"/>
      <c r="AA28037"/>
    </row>
    <row r="28038" spans="16:27" x14ac:dyDescent="0.3">
      <c r="P28038"/>
      <c r="AA28038"/>
    </row>
    <row r="28039" spans="16:27" x14ac:dyDescent="0.3">
      <c r="P28039"/>
      <c r="AA28039"/>
    </row>
    <row r="28040" spans="16:27" x14ac:dyDescent="0.3">
      <c r="P28040"/>
      <c r="AA28040"/>
    </row>
    <row r="28041" spans="16:27" x14ac:dyDescent="0.3">
      <c r="P28041"/>
      <c r="AA28041"/>
    </row>
    <row r="28042" spans="16:27" x14ac:dyDescent="0.3">
      <c r="P28042"/>
      <c r="AA28042"/>
    </row>
    <row r="28043" spans="16:27" x14ac:dyDescent="0.3">
      <c r="P28043"/>
      <c r="AA28043"/>
    </row>
    <row r="28044" spans="16:27" x14ac:dyDescent="0.3">
      <c r="P28044"/>
      <c r="AA28044"/>
    </row>
    <row r="28045" spans="16:27" x14ac:dyDescent="0.3">
      <c r="P28045"/>
      <c r="AA28045"/>
    </row>
    <row r="28046" spans="16:27" x14ac:dyDescent="0.3">
      <c r="P28046"/>
      <c r="AA28046"/>
    </row>
    <row r="28047" spans="16:27" x14ac:dyDescent="0.3">
      <c r="P28047"/>
      <c r="AA28047"/>
    </row>
    <row r="28048" spans="16:27" x14ac:dyDescent="0.3">
      <c r="P28048"/>
      <c r="AA28048"/>
    </row>
    <row r="28049" spans="16:27" x14ac:dyDescent="0.3">
      <c r="P28049"/>
      <c r="AA28049"/>
    </row>
    <row r="28050" spans="16:27" x14ac:dyDescent="0.3">
      <c r="P28050"/>
      <c r="AA28050"/>
    </row>
    <row r="28051" spans="16:27" x14ac:dyDescent="0.3">
      <c r="P28051"/>
      <c r="AA28051"/>
    </row>
    <row r="28052" spans="16:27" x14ac:dyDescent="0.3">
      <c r="P28052"/>
      <c r="AA28052"/>
    </row>
    <row r="28053" spans="16:27" x14ac:dyDescent="0.3">
      <c r="P28053"/>
      <c r="AA28053"/>
    </row>
    <row r="28054" spans="16:27" x14ac:dyDescent="0.3">
      <c r="P28054"/>
      <c r="AA28054"/>
    </row>
    <row r="28055" spans="16:27" x14ac:dyDescent="0.3">
      <c r="P28055"/>
      <c r="AA28055"/>
    </row>
    <row r="28056" spans="16:27" x14ac:dyDescent="0.3">
      <c r="P28056"/>
      <c r="AA28056"/>
    </row>
    <row r="28057" spans="16:27" x14ac:dyDescent="0.3">
      <c r="P28057"/>
      <c r="AA28057"/>
    </row>
    <row r="28058" spans="16:27" x14ac:dyDescent="0.3">
      <c r="P28058"/>
      <c r="AA28058"/>
    </row>
    <row r="28059" spans="16:27" x14ac:dyDescent="0.3">
      <c r="P28059"/>
      <c r="AA28059"/>
    </row>
    <row r="28060" spans="16:27" x14ac:dyDescent="0.3">
      <c r="P28060"/>
      <c r="AA28060"/>
    </row>
    <row r="28061" spans="16:27" x14ac:dyDescent="0.3">
      <c r="P28061"/>
      <c r="AA28061"/>
    </row>
    <row r="28062" spans="16:27" x14ac:dyDescent="0.3">
      <c r="P28062"/>
      <c r="AA28062"/>
    </row>
    <row r="28063" spans="16:27" x14ac:dyDescent="0.3">
      <c r="P28063"/>
      <c r="AA28063"/>
    </row>
    <row r="28064" spans="16:27" x14ac:dyDescent="0.3">
      <c r="P28064"/>
      <c r="AA28064"/>
    </row>
    <row r="28065" spans="16:27" x14ac:dyDescent="0.3">
      <c r="P28065"/>
      <c r="AA28065"/>
    </row>
    <row r="28066" spans="16:27" x14ac:dyDescent="0.3">
      <c r="P28066"/>
      <c r="AA28066"/>
    </row>
    <row r="28067" spans="16:27" x14ac:dyDescent="0.3">
      <c r="P28067"/>
      <c r="AA28067"/>
    </row>
    <row r="28068" spans="16:27" x14ac:dyDescent="0.3">
      <c r="P28068"/>
      <c r="AA28068"/>
    </row>
    <row r="28069" spans="16:27" x14ac:dyDescent="0.3">
      <c r="P28069"/>
      <c r="AA28069"/>
    </row>
    <row r="28070" spans="16:27" x14ac:dyDescent="0.3">
      <c r="P28070"/>
      <c r="AA28070"/>
    </row>
    <row r="28071" spans="16:27" x14ac:dyDescent="0.3">
      <c r="P28071"/>
      <c r="AA28071"/>
    </row>
    <row r="28072" spans="16:27" x14ac:dyDescent="0.3">
      <c r="P28072"/>
      <c r="AA28072"/>
    </row>
    <row r="28073" spans="16:27" x14ac:dyDescent="0.3">
      <c r="P28073"/>
      <c r="AA28073"/>
    </row>
    <row r="28074" spans="16:27" x14ac:dyDescent="0.3">
      <c r="P28074"/>
      <c r="AA28074"/>
    </row>
    <row r="28075" spans="16:27" x14ac:dyDescent="0.3">
      <c r="P28075"/>
      <c r="AA28075"/>
    </row>
    <row r="28076" spans="16:27" x14ac:dyDescent="0.3">
      <c r="P28076"/>
      <c r="AA28076"/>
    </row>
    <row r="28077" spans="16:27" x14ac:dyDescent="0.3">
      <c r="P28077"/>
      <c r="AA28077"/>
    </row>
    <row r="28078" spans="16:27" x14ac:dyDescent="0.3">
      <c r="P28078"/>
      <c r="AA28078"/>
    </row>
    <row r="28079" spans="16:27" x14ac:dyDescent="0.3">
      <c r="P28079"/>
      <c r="AA28079"/>
    </row>
    <row r="28080" spans="16:27" x14ac:dyDescent="0.3">
      <c r="P28080"/>
      <c r="AA28080"/>
    </row>
    <row r="28081" spans="16:27" x14ac:dyDescent="0.3">
      <c r="P28081"/>
      <c r="AA28081"/>
    </row>
    <row r="28082" spans="16:27" x14ac:dyDescent="0.3">
      <c r="P28082"/>
      <c r="AA28082"/>
    </row>
    <row r="28083" spans="16:27" x14ac:dyDescent="0.3">
      <c r="P28083"/>
      <c r="AA28083"/>
    </row>
    <row r="28084" spans="16:27" x14ac:dyDescent="0.3">
      <c r="P28084"/>
      <c r="AA28084"/>
    </row>
    <row r="28085" spans="16:27" x14ac:dyDescent="0.3">
      <c r="P28085"/>
      <c r="AA28085"/>
    </row>
    <row r="28086" spans="16:27" x14ac:dyDescent="0.3">
      <c r="P28086"/>
      <c r="AA28086"/>
    </row>
    <row r="28087" spans="16:27" x14ac:dyDescent="0.3">
      <c r="P28087"/>
      <c r="AA28087"/>
    </row>
    <row r="28088" spans="16:27" x14ac:dyDescent="0.3">
      <c r="P28088"/>
      <c r="AA28088"/>
    </row>
    <row r="28089" spans="16:27" x14ac:dyDescent="0.3">
      <c r="P28089"/>
      <c r="AA28089"/>
    </row>
    <row r="28090" spans="16:27" x14ac:dyDescent="0.3">
      <c r="P28090"/>
      <c r="AA28090"/>
    </row>
    <row r="28091" spans="16:27" x14ac:dyDescent="0.3">
      <c r="P28091"/>
      <c r="AA28091"/>
    </row>
    <row r="28092" spans="16:27" x14ac:dyDescent="0.3">
      <c r="P28092"/>
      <c r="AA28092"/>
    </row>
    <row r="28093" spans="16:27" x14ac:dyDescent="0.3">
      <c r="P28093"/>
      <c r="AA28093"/>
    </row>
    <row r="28094" spans="16:27" x14ac:dyDescent="0.3">
      <c r="P28094"/>
      <c r="AA28094"/>
    </row>
    <row r="28095" spans="16:27" x14ac:dyDescent="0.3">
      <c r="P28095"/>
      <c r="AA28095"/>
    </row>
    <row r="28096" spans="16:27" x14ac:dyDescent="0.3">
      <c r="P28096"/>
      <c r="AA28096"/>
    </row>
    <row r="28097" spans="16:27" x14ac:dyDescent="0.3">
      <c r="P28097"/>
      <c r="AA28097"/>
    </row>
    <row r="28098" spans="16:27" x14ac:dyDescent="0.3">
      <c r="P28098"/>
      <c r="AA28098"/>
    </row>
    <row r="28099" spans="16:27" x14ac:dyDescent="0.3">
      <c r="P28099"/>
      <c r="AA28099"/>
    </row>
    <row r="28100" spans="16:27" x14ac:dyDescent="0.3">
      <c r="P28100"/>
      <c r="AA28100"/>
    </row>
    <row r="28101" spans="16:27" x14ac:dyDescent="0.3">
      <c r="P28101"/>
      <c r="AA28101"/>
    </row>
    <row r="28102" spans="16:27" x14ac:dyDescent="0.3">
      <c r="P28102"/>
      <c r="AA28102"/>
    </row>
    <row r="28103" spans="16:27" x14ac:dyDescent="0.3">
      <c r="P28103"/>
      <c r="AA28103"/>
    </row>
    <row r="28104" spans="16:27" x14ac:dyDescent="0.3">
      <c r="P28104"/>
      <c r="AA28104"/>
    </row>
    <row r="28105" spans="16:27" x14ac:dyDescent="0.3">
      <c r="P28105"/>
      <c r="AA28105"/>
    </row>
    <row r="28106" spans="16:27" x14ac:dyDescent="0.3">
      <c r="P28106"/>
      <c r="AA28106"/>
    </row>
    <row r="28107" spans="16:27" x14ac:dyDescent="0.3">
      <c r="P28107"/>
      <c r="AA28107"/>
    </row>
    <row r="28108" spans="16:27" x14ac:dyDescent="0.3">
      <c r="P28108"/>
      <c r="AA28108"/>
    </row>
    <row r="28109" spans="16:27" x14ac:dyDescent="0.3">
      <c r="P28109"/>
      <c r="AA28109"/>
    </row>
    <row r="28110" spans="16:27" x14ac:dyDescent="0.3">
      <c r="P28110"/>
      <c r="AA28110"/>
    </row>
    <row r="28111" spans="16:27" x14ac:dyDescent="0.3">
      <c r="P28111"/>
      <c r="AA28111"/>
    </row>
    <row r="28112" spans="16:27" x14ac:dyDescent="0.3">
      <c r="P28112"/>
      <c r="AA28112"/>
    </row>
    <row r="28113" spans="16:27" x14ac:dyDescent="0.3">
      <c r="P28113"/>
      <c r="AA28113"/>
    </row>
    <row r="28114" spans="16:27" x14ac:dyDescent="0.3">
      <c r="P28114"/>
      <c r="AA28114"/>
    </row>
    <row r="28115" spans="16:27" x14ac:dyDescent="0.3">
      <c r="P28115"/>
      <c r="AA28115"/>
    </row>
    <row r="28116" spans="16:27" x14ac:dyDescent="0.3">
      <c r="P28116"/>
      <c r="AA28116"/>
    </row>
    <row r="28117" spans="16:27" x14ac:dyDescent="0.3">
      <c r="P28117"/>
      <c r="AA28117"/>
    </row>
    <row r="28118" spans="16:27" x14ac:dyDescent="0.3">
      <c r="P28118"/>
      <c r="AA28118"/>
    </row>
    <row r="28119" spans="16:27" x14ac:dyDescent="0.3">
      <c r="P28119"/>
      <c r="AA28119"/>
    </row>
    <row r="28120" spans="16:27" x14ac:dyDescent="0.3">
      <c r="P28120"/>
      <c r="AA28120"/>
    </row>
    <row r="28121" spans="16:27" x14ac:dyDescent="0.3">
      <c r="P28121"/>
      <c r="AA28121"/>
    </row>
    <row r="28122" spans="16:27" x14ac:dyDescent="0.3">
      <c r="P28122"/>
      <c r="AA28122"/>
    </row>
    <row r="28123" spans="16:27" x14ac:dyDescent="0.3">
      <c r="P28123"/>
      <c r="AA28123"/>
    </row>
    <row r="28124" spans="16:27" x14ac:dyDescent="0.3">
      <c r="P28124"/>
      <c r="AA28124"/>
    </row>
    <row r="28125" spans="16:27" x14ac:dyDescent="0.3">
      <c r="P28125"/>
      <c r="AA28125"/>
    </row>
    <row r="28126" spans="16:27" x14ac:dyDescent="0.3">
      <c r="P28126"/>
      <c r="AA28126"/>
    </row>
    <row r="28127" spans="16:27" x14ac:dyDescent="0.3">
      <c r="P28127"/>
      <c r="AA28127"/>
    </row>
    <row r="28128" spans="16:27" x14ac:dyDescent="0.3">
      <c r="P28128"/>
      <c r="AA28128"/>
    </row>
    <row r="28129" spans="16:27" x14ac:dyDescent="0.3">
      <c r="P28129"/>
      <c r="AA28129"/>
    </row>
    <row r="28130" spans="16:27" x14ac:dyDescent="0.3">
      <c r="P28130"/>
      <c r="AA28130"/>
    </row>
    <row r="28131" spans="16:27" x14ac:dyDescent="0.3">
      <c r="P28131"/>
      <c r="AA28131"/>
    </row>
    <row r="28132" spans="16:27" x14ac:dyDescent="0.3">
      <c r="P28132"/>
      <c r="AA28132"/>
    </row>
    <row r="28133" spans="16:27" x14ac:dyDescent="0.3">
      <c r="P28133"/>
      <c r="AA28133"/>
    </row>
    <row r="28134" spans="16:27" x14ac:dyDescent="0.3">
      <c r="P28134"/>
      <c r="AA28134"/>
    </row>
    <row r="28135" spans="16:27" x14ac:dyDescent="0.3">
      <c r="P28135"/>
      <c r="AA28135"/>
    </row>
    <row r="28136" spans="16:27" x14ac:dyDescent="0.3">
      <c r="P28136"/>
      <c r="AA28136"/>
    </row>
    <row r="28137" spans="16:27" x14ac:dyDescent="0.3">
      <c r="P28137"/>
      <c r="AA28137"/>
    </row>
    <row r="28138" spans="16:27" x14ac:dyDescent="0.3">
      <c r="P28138"/>
      <c r="AA28138"/>
    </row>
    <row r="28139" spans="16:27" x14ac:dyDescent="0.3">
      <c r="P28139"/>
      <c r="AA28139"/>
    </row>
    <row r="28140" spans="16:27" x14ac:dyDescent="0.3">
      <c r="P28140"/>
      <c r="AA28140"/>
    </row>
    <row r="28141" spans="16:27" x14ac:dyDescent="0.3">
      <c r="P28141"/>
      <c r="AA28141"/>
    </row>
    <row r="28142" spans="16:27" x14ac:dyDescent="0.3">
      <c r="P28142"/>
      <c r="AA28142"/>
    </row>
    <row r="28143" spans="16:27" x14ac:dyDescent="0.3">
      <c r="P28143"/>
      <c r="AA28143"/>
    </row>
    <row r="28144" spans="16:27" x14ac:dyDescent="0.3">
      <c r="P28144"/>
      <c r="AA28144"/>
    </row>
    <row r="28145" spans="16:27" x14ac:dyDescent="0.3">
      <c r="P28145"/>
      <c r="AA28145"/>
    </row>
    <row r="28146" spans="16:27" x14ac:dyDescent="0.3">
      <c r="P28146"/>
      <c r="AA28146"/>
    </row>
    <row r="28147" spans="16:27" x14ac:dyDescent="0.3">
      <c r="P28147"/>
      <c r="AA28147"/>
    </row>
    <row r="28148" spans="16:27" x14ac:dyDescent="0.3">
      <c r="P28148"/>
      <c r="AA28148"/>
    </row>
    <row r="28149" spans="16:27" x14ac:dyDescent="0.3">
      <c r="P28149"/>
      <c r="AA28149"/>
    </row>
    <row r="28150" spans="16:27" x14ac:dyDescent="0.3">
      <c r="P28150"/>
      <c r="AA28150"/>
    </row>
    <row r="28151" spans="16:27" x14ac:dyDescent="0.3">
      <c r="P28151"/>
      <c r="AA28151"/>
    </row>
    <row r="28152" spans="16:27" x14ac:dyDescent="0.3">
      <c r="P28152"/>
      <c r="AA28152"/>
    </row>
    <row r="28153" spans="16:27" x14ac:dyDescent="0.3">
      <c r="P28153"/>
      <c r="AA28153"/>
    </row>
    <row r="28154" spans="16:27" x14ac:dyDescent="0.3">
      <c r="P28154"/>
      <c r="AA28154"/>
    </row>
    <row r="28155" spans="16:27" x14ac:dyDescent="0.3">
      <c r="P28155"/>
      <c r="AA28155"/>
    </row>
    <row r="28156" spans="16:27" x14ac:dyDescent="0.3">
      <c r="P28156"/>
      <c r="AA28156"/>
    </row>
    <row r="28157" spans="16:27" x14ac:dyDescent="0.3">
      <c r="P28157"/>
      <c r="AA28157"/>
    </row>
    <row r="28158" spans="16:27" x14ac:dyDescent="0.3">
      <c r="P28158"/>
      <c r="AA28158"/>
    </row>
    <row r="28159" spans="16:27" x14ac:dyDescent="0.3">
      <c r="P28159"/>
      <c r="AA28159"/>
    </row>
    <row r="28160" spans="16:27" x14ac:dyDescent="0.3">
      <c r="P28160"/>
      <c r="AA28160"/>
    </row>
    <row r="28161" spans="16:27" x14ac:dyDescent="0.3">
      <c r="P28161"/>
      <c r="AA28161"/>
    </row>
    <row r="28162" spans="16:27" x14ac:dyDescent="0.3">
      <c r="P28162"/>
      <c r="AA28162"/>
    </row>
    <row r="28163" spans="16:27" x14ac:dyDescent="0.3">
      <c r="P28163"/>
      <c r="AA28163"/>
    </row>
    <row r="28164" spans="16:27" x14ac:dyDescent="0.3">
      <c r="P28164"/>
      <c r="AA28164"/>
    </row>
    <row r="28165" spans="16:27" x14ac:dyDescent="0.3">
      <c r="P28165"/>
      <c r="AA28165"/>
    </row>
    <row r="28166" spans="16:27" x14ac:dyDescent="0.3">
      <c r="P28166"/>
      <c r="AA28166"/>
    </row>
    <row r="28167" spans="16:27" x14ac:dyDescent="0.3">
      <c r="P28167"/>
      <c r="AA28167"/>
    </row>
    <row r="28168" spans="16:27" x14ac:dyDescent="0.3">
      <c r="P28168"/>
      <c r="AA28168"/>
    </row>
    <row r="28169" spans="16:27" x14ac:dyDescent="0.3">
      <c r="P28169"/>
      <c r="AA28169"/>
    </row>
    <row r="28170" spans="16:27" x14ac:dyDescent="0.3">
      <c r="P28170"/>
      <c r="AA28170"/>
    </row>
    <row r="28171" spans="16:27" x14ac:dyDescent="0.3">
      <c r="P28171"/>
      <c r="AA28171"/>
    </row>
    <row r="28172" spans="16:27" x14ac:dyDescent="0.3">
      <c r="P28172"/>
      <c r="AA28172"/>
    </row>
    <row r="28173" spans="16:27" x14ac:dyDescent="0.3">
      <c r="P28173"/>
      <c r="AA28173"/>
    </row>
    <row r="28174" spans="16:27" x14ac:dyDescent="0.3">
      <c r="P28174"/>
      <c r="AA28174"/>
    </row>
    <row r="28175" spans="16:27" x14ac:dyDescent="0.3">
      <c r="P28175"/>
      <c r="AA28175"/>
    </row>
    <row r="28176" spans="16:27" x14ac:dyDescent="0.3">
      <c r="P28176"/>
      <c r="AA28176"/>
    </row>
    <row r="28177" spans="16:27" x14ac:dyDescent="0.3">
      <c r="P28177"/>
      <c r="AA28177"/>
    </row>
    <row r="28178" spans="16:27" x14ac:dyDescent="0.3">
      <c r="P28178"/>
      <c r="AA28178"/>
    </row>
    <row r="28179" spans="16:27" x14ac:dyDescent="0.3">
      <c r="P28179"/>
      <c r="AA28179"/>
    </row>
    <row r="28180" spans="16:27" x14ac:dyDescent="0.3">
      <c r="P28180"/>
      <c r="AA28180"/>
    </row>
    <row r="28181" spans="16:27" x14ac:dyDescent="0.3">
      <c r="P28181"/>
      <c r="AA28181"/>
    </row>
    <row r="28182" spans="16:27" x14ac:dyDescent="0.3">
      <c r="P28182"/>
      <c r="AA28182"/>
    </row>
    <row r="28183" spans="16:27" x14ac:dyDescent="0.3">
      <c r="P28183"/>
      <c r="AA28183"/>
    </row>
    <row r="28184" spans="16:27" x14ac:dyDescent="0.3">
      <c r="P28184"/>
      <c r="AA28184"/>
    </row>
    <row r="28185" spans="16:27" x14ac:dyDescent="0.3">
      <c r="P28185"/>
      <c r="AA28185"/>
    </row>
    <row r="28186" spans="16:27" x14ac:dyDescent="0.3">
      <c r="P28186"/>
      <c r="AA28186"/>
    </row>
    <row r="28187" spans="16:27" x14ac:dyDescent="0.3">
      <c r="P28187"/>
      <c r="AA28187"/>
    </row>
    <row r="28188" spans="16:27" x14ac:dyDescent="0.3">
      <c r="P28188"/>
      <c r="AA28188"/>
    </row>
    <row r="28189" spans="16:27" x14ac:dyDescent="0.3">
      <c r="P28189"/>
      <c r="AA28189"/>
    </row>
    <row r="28190" spans="16:27" x14ac:dyDescent="0.3">
      <c r="P28190"/>
      <c r="AA28190"/>
    </row>
    <row r="28191" spans="16:27" x14ac:dyDescent="0.3">
      <c r="P28191"/>
      <c r="AA28191"/>
    </row>
    <row r="28192" spans="16:27" x14ac:dyDescent="0.3">
      <c r="P28192"/>
      <c r="AA28192"/>
    </row>
    <row r="28193" spans="16:27" x14ac:dyDescent="0.3">
      <c r="P28193"/>
      <c r="AA28193"/>
    </row>
    <row r="28194" spans="16:27" x14ac:dyDescent="0.3">
      <c r="P28194"/>
      <c r="AA28194"/>
    </row>
    <row r="28195" spans="16:27" x14ac:dyDescent="0.3">
      <c r="P28195"/>
      <c r="AA28195"/>
    </row>
    <row r="28196" spans="16:27" x14ac:dyDescent="0.3">
      <c r="P28196"/>
      <c r="AA28196"/>
    </row>
    <row r="28197" spans="16:27" x14ac:dyDescent="0.3">
      <c r="P28197"/>
      <c r="AA28197"/>
    </row>
    <row r="28198" spans="16:27" x14ac:dyDescent="0.3">
      <c r="P28198"/>
      <c r="AA28198"/>
    </row>
    <row r="28199" spans="16:27" x14ac:dyDescent="0.3">
      <c r="P28199"/>
      <c r="AA28199"/>
    </row>
    <row r="28200" spans="16:27" x14ac:dyDescent="0.3">
      <c r="P28200"/>
      <c r="AA28200"/>
    </row>
    <row r="28201" spans="16:27" x14ac:dyDescent="0.3">
      <c r="P28201"/>
      <c r="AA28201"/>
    </row>
    <row r="28202" spans="16:27" x14ac:dyDescent="0.3">
      <c r="P28202"/>
      <c r="AA28202"/>
    </row>
    <row r="28203" spans="16:27" x14ac:dyDescent="0.3">
      <c r="P28203"/>
      <c r="AA28203"/>
    </row>
    <row r="28204" spans="16:27" x14ac:dyDescent="0.3">
      <c r="P28204"/>
      <c r="AA28204"/>
    </row>
    <row r="28205" spans="16:27" x14ac:dyDescent="0.3">
      <c r="P28205"/>
      <c r="AA28205"/>
    </row>
    <row r="28206" spans="16:27" x14ac:dyDescent="0.3">
      <c r="P28206"/>
      <c r="AA28206"/>
    </row>
    <row r="28207" spans="16:27" x14ac:dyDescent="0.3">
      <c r="P28207"/>
      <c r="AA28207"/>
    </row>
    <row r="28208" spans="16:27" x14ac:dyDescent="0.3">
      <c r="P28208"/>
      <c r="AA28208"/>
    </row>
    <row r="28209" spans="16:27" x14ac:dyDescent="0.3">
      <c r="P28209"/>
      <c r="AA28209"/>
    </row>
    <row r="28210" spans="16:27" x14ac:dyDescent="0.3">
      <c r="P28210"/>
      <c r="AA28210"/>
    </row>
    <row r="28211" spans="16:27" x14ac:dyDescent="0.3">
      <c r="P28211"/>
      <c r="AA28211"/>
    </row>
    <row r="28212" spans="16:27" x14ac:dyDescent="0.3">
      <c r="P28212"/>
      <c r="AA28212"/>
    </row>
    <row r="28213" spans="16:27" x14ac:dyDescent="0.3">
      <c r="P28213"/>
      <c r="AA28213"/>
    </row>
    <row r="28214" spans="16:27" x14ac:dyDescent="0.3">
      <c r="P28214"/>
      <c r="AA28214"/>
    </row>
    <row r="28215" spans="16:27" x14ac:dyDescent="0.3">
      <c r="P28215"/>
      <c r="AA28215"/>
    </row>
    <row r="28216" spans="16:27" x14ac:dyDescent="0.3">
      <c r="P28216"/>
      <c r="AA28216"/>
    </row>
    <row r="28217" spans="16:27" x14ac:dyDescent="0.3">
      <c r="P28217"/>
      <c r="AA28217"/>
    </row>
    <row r="28218" spans="16:27" x14ac:dyDescent="0.3">
      <c r="P28218"/>
      <c r="AA28218"/>
    </row>
    <row r="28219" spans="16:27" x14ac:dyDescent="0.3">
      <c r="P28219"/>
      <c r="AA28219"/>
    </row>
    <row r="28220" spans="16:27" x14ac:dyDescent="0.3">
      <c r="P28220"/>
      <c r="AA28220"/>
    </row>
    <row r="28221" spans="16:27" x14ac:dyDescent="0.3">
      <c r="P28221"/>
      <c r="AA28221"/>
    </row>
    <row r="28222" spans="16:27" x14ac:dyDescent="0.3">
      <c r="P28222"/>
      <c r="AA28222"/>
    </row>
    <row r="28223" spans="16:27" x14ac:dyDescent="0.3">
      <c r="P28223"/>
      <c r="AA28223"/>
    </row>
    <row r="28224" spans="16:27" x14ac:dyDescent="0.3">
      <c r="P28224"/>
      <c r="AA28224"/>
    </row>
    <row r="28225" spans="16:27" x14ac:dyDescent="0.3">
      <c r="P28225"/>
      <c r="AA28225"/>
    </row>
    <row r="28226" spans="16:27" x14ac:dyDescent="0.3">
      <c r="P28226"/>
      <c r="AA28226"/>
    </row>
    <row r="28227" spans="16:27" x14ac:dyDescent="0.3">
      <c r="P28227"/>
      <c r="AA28227"/>
    </row>
    <row r="28228" spans="16:27" x14ac:dyDescent="0.3">
      <c r="P28228"/>
      <c r="AA28228"/>
    </row>
    <row r="28229" spans="16:27" x14ac:dyDescent="0.3">
      <c r="P28229"/>
      <c r="AA28229"/>
    </row>
    <row r="28230" spans="16:27" x14ac:dyDescent="0.3">
      <c r="P28230"/>
      <c r="AA28230"/>
    </row>
    <row r="28231" spans="16:27" x14ac:dyDescent="0.3">
      <c r="P28231"/>
      <c r="AA28231"/>
    </row>
    <row r="28232" spans="16:27" x14ac:dyDescent="0.3">
      <c r="P28232"/>
      <c r="AA28232"/>
    </row>
    <row r="28233" spans="16:27" x14ac:dyDescent="0.3">
      <c r="P28233"/>
      <c r="AA28233"/>
    </row>
    <row r="28234" spans="16:27" x14ac:dyDescent="0.3">
      <c r="P28234"/>
      <c r="AA28234"/>
    </row>
    <row r="28235" spans="16:27" x14ac:dyDescent="0.3">
      <c r="P28235"/>
      <c r="AA28235"/>
    </row>
    <row r="28236" spans="16:27" x14ac:dyDescent="0.3">
      <c r="P28236"/>
      <c r="AA28236"/>
    </row>
    <row r="28237" spans="16:27" x14ac:dyDescent="0.3">
      <c r="P28237"/>
      <c r="AA28237"/>
    </row>
    <row r="28238" spans="16:27" x14ac:dyDescent="0.3">
      <c r="P28238"/>
      <c r="AA28238"/>
    </row>
    <row r="28239" spans="16:27" x14ac:dyDescent="0.3">
      <c r="P28239"/>
      <c r="AA28239"/>
    </row>
    <row r="28240" spans="16:27" x14ac:dyDescent="0.3">
      <c r="P28240"/>
      <c r="AA28240"/>
    </row>
    <row r="28241" spans="16:27" x14ac:dyDescent="0.3">
      <c r="P28241"/>
      <c r="AA28241"/>
    </row>
    <row r="28242" spans="16:27" x14ac:dyDescent="0.3">
      <c r="P28242"/>
      <c r="AA28242"/>
    </row>
    <row r="28243" spans="16:27" x14ac:dyDescent="0.3">
      <c r="P28243"/>
      <c r="AA28243"/>
    </row>
    <row r="28244" spans="16:27" x14ac:dyDescent="0.3">
      <c r="P28244"/>
      <c r="AA28244"/>
    </row>
    <row r="28245" spans="16:27" x14ac:dyDescent="0.3">
      <c r="P28245"/>
      <c r="AA28245"/>
    </row>
    <row r="28246" spans="16:27" x14ac:dyDescent="0.3">
      <c r="P28246"/>
      <c r="AA28246"/>
    </row>
    <row r="28247" spans="16:27" x14ac:dyDescent="0.3">
      <c r="P28247"/>
      <c r="AA28247"/>
    </row>
    <row r="28248" spans="16:27" x14ac:dyDescent="0.3">
      <c r="P28248"/>
      <c r="AA28248"/>
    </row>
    <row r="28249" spans="16:27" x14ac:dyDescent="0.3">
      <c r="P28249"/>
      <c r="AA28249"/>
    </row>
    <row r="28250" spans="16:27" x14ac:dyDescent="0.3">
      <c r="P28250"/>
      <c r="AA28250"/>
    </row>
    <row r="28251" spans="16:27" x14ac:dyDescent="0.3">
      <c r="P28251"/>
      <c r="AA28251"/>
    </row>
    <row r="28252" spans="16:27" x14ac:dyDescent="0.3">
      <c r="P28252"/>
      <c r="AA28252"/>
    </row>
    <row r="28253" spans="16:27" x14ac:dyDescent="0.3">
      <c r="P28253"/>
      <c r="AA28253"/>
    </row>
    <row r="28254" spans="16:27" x14ac:dyDescent="0.3">
      <c r="P28254"/>
      <c r="AA28254"/>
    </row>
    <row r="28255" spans="16:27" x14ac:dyDescent="0.3">
      <c r="P28255"/>
      <c r="AA28255"/>
    </row>
    <row r="28256" spans="16:27" x14ac:dyDescent="0.3">
      <c r="P28256"/>
      <c r="AA28256"/>
    </row>
    <row r="28257" spans="16:27" x14ac:dyDescent="0.3">
      <c r="P28257"/>
      <c r="AA28257"/>
    </row>
    <row r="28258" spans="16:27" x14ac:dyDescent="0.3">
      <c r="P28258"/>
      <c r="AA28258"/>
    </row>
    <row r="28259" spans="16:27" x14ac:dyDescent="0.3">
      <c r="P28259"/>
      <c r="AA28259"/>
    </row>
    <row r="28260" spans="16:27" x14ac:dyDescent="0.3">
      <c r="P28260"/>
      <c r="AA28260"/>
    </row>
    <row r="28261" spans="16:27" x14ac:dyDescent="0.3">
      <c r="P28261"/>
      <c r="AA28261"/>
    </row>
    <row r="28262" spans="16:27" x14ac:dyDescent="0.3">
      <c r="P28262"/>
      <c r="AA28262"/>
    </row>
    <row r="28263" spans="16:27" x14ac:dyDescent="0.3">
      <c r="P28263"/>
      <c r="AA28263"/>
    </row>
    <row r="28264" spans="16:27" x14ac:dyDescent="0.3">
      <c r="P28264"/>
      <c r="AA28264"/>
    </row>
    <row r="28265" spans="16:27" x14ac:dyDescent="0.3">
      <c r="P28265"/>
      <c r="AA28265"/>
    </row>
    <row r="28266" spans="16:27" x14ac:dyDescent="0.3">
      <c r="P28266"/>
      <c r="AA28266"/>
    </row>
    <row r="28267" spans="16:27" x14ac:dyDescent="0.3">
      <c r="P28267"/>
      <c r="AA28267"/>
    </row>
    <row r="28268" spans="16:27" x14ac:dyDescent="0.3">
      <c r="P28268"/>
      <c r="AA28268"/>
    </row>
    <row r="28269" spans="16:27" x14ac:dyDescent="0.3">
      <c r="P28269"/>
      <c r="AA28269"/>
    </row>
    <row r="28270" spans="16:27" x14ac:dyDescent="0.3">
      <c r="P28270"/>
      <c r="AA28270"/>
    </row>
    <row r="28271" spans="16:27" x14ac:dyDescent="0.3">
      <c r="P28271"/>
      <c r="AA28271"/>
    </row>
    <row r="28272" spans="16:27" x14ac:dyDescent="0.3">
      <c r="P28272"/>
      <c r="AA28272"/>
    </row>
    <row r="28273" spans="16:27" x14ac:dyDescent="0.3">
      <c r="P28273"/>
      <c r="AA28273"/>
    </row>
    <row r="28274" spans="16:27" x14ac:dyDescent="0.3">
      <c r="P28274"/>
      <c r="AA28274"/>
    </row>
    <row r="28275" spans="16:27" x14ac:dyDescent="0.3">
      <c r="P28275"/>
      <c r="AA28275"/>
    </row>
    <row r="28276" spans="16:27" x14ac:dyDescent="0.3">
      <c r="P28276"/>
      <c r="AA28276"/>
    </row>
    <row r="28277" spans="16:27" x14ac:dyDescent="0.3">
      <c r="P28277"/>
      <c r="AA28277"/>
    </row>
    <row r="28278" spans="16:27" x14ac:dyDescent="0.3">
      <c r="P28278"/>
      <c r="AA28278"/>
    </row>
    <row r="28279" spans="16:27" x14ac:dyDescent="0.3">
      <c r="P28279"/>
      <c r="AA28279"/>
    </row>
    <row r="28280" spans="16:27" x14ac:dyDescent="0.3">
      <c r="P28280"/>
      <c r="AA28280"/>
    </row>
    <row r="28281" spans="16:27" x14ac:dyDescent="0.3">
      <c r="P28281"/>
      <c r="AA28281"/>
    </row>
    <row r="28282" spans="16:27" x14ac:dyDescent="0.3">
      <c r="P28282"/>
      <c r="AA28282"/>
    </row>
    <row r="28283" spans="16:27" x14ac:dyDescent="0.3">
      <c r="P28283"/>
      <c r="AA28283"/>
    </row>
    <row r="28284" spans="16:27" x14ac:dyDescent="0.3">
      <c r="P28284"/>
      <c r="AA28284"/>
    </row>
    <row r="28285" spans="16:27" x14ac:dyDescent="0.3">
      <c r="P28285"/>
      <c r="AA28285"/>
    </row>
    <row r="28286" spans="16:27" x14ac:dyDescent="0.3">
      <c r="P28286"/>
      <c r="AA28286"/>
    </row>
    <row r="28287" spans="16:27" x14ac:dyDescent="0.3">
      <c r="P28287"/>
      <c r="AA28287"/>
    </row>
    <row r="28288" spans="16:27" x14ac:dyDescent="0.3">
      <c r="P28288"/>
      <c r="AA28288"/>
    </row>
    <row r="28289" spans="16:27" x14ac:dyDescent="0.3">
      <c r="P28289"/>
      <c r="AA28289"/>
    </row>
    <row r="28290" spans="16:27" x14ac:dyDescent="0.3">
      <c r="P28290"/>
      <c r="AA28290"/>
    </row>
    <row r="28291" spans="16:27" x14ac:dyDescent="0.3">
      <c r="P28291"/>
      <c r="AA28291"/>
    </row>
    <row r="28292" spans="16:27" x14ac:dyDescent="0.3">
      <c r="P28292"/>
      <c r="AA28292"/>
    </row>
    <row r="28293" spans="16:27" x14ac:dyDescent="0.3">
      <c r="P28293"/>
      <c r="AA28293"/>
    </row>
    <row r="28294" spans="16:27" x14ac:dyDescent="0.3">
      <c r="P28294"/>
      <c r="AA28294"/>
    </row>
    <row r="28295" spans="16:27" x14ac:dyDescent="0.3">
      <c r="P28295"/>
      <c r="AA28295"/>
    </row>
    <row r="28296" spans="16:27" x14ac:dyDescent="0.3">
      <c r="P28296"/>
      <c r="AA28296"/>
    </row>
    <row r="28297" spans="16:27" x14ac:dyDescent="0.3">
      <c r="P28297"/>
      <c r="AA28297"/>
    </row>
    <row r="28298" spans="16:27" x14ac:dyDescent="0.3">
      <c r="P28298"/>
      <c r="AA28298"/>
    </row>
    <row r="28299" spans="16:27" x14ac:dyDescent="0.3">
      <c r="P28299"/>
      <c r="AA28299"/>
    </row>
    <row r="28300" spans="16:27" x14ac:dyDescent="0.3">
      <c r="P28300"/>
      <c r="AA28300"/>
    </row>
    <row r="28301" spans="16:27" x14ac:dyDescent="0.3">
      <c r="P28301"/>
      <c r="AA28301"/>
    </row>
    <row r="28302" spans="16:27" x14ac:dyDescent="0.3">
      <c r="P28302"/>
      <c r="AA28302"/>
    </row>
    <row r="28303" spans="16:27" x14ac:dyDescent="0.3">
      <c r="P28303"/>
      <c r="AA28303"/>
    </row>
    <row r="28304" spans="16:27" x14ac:dyDescent="0.3">
      <c r="P28304"/>
      <c r="AA28304"/>
    </row>
    <row r="28305" spans="16:27" x14ac:dyDescent="0.3">
      <c r="P28305"/>
      <c r="AA28305"/>
    </row>
    <row r="28306" spans="16:27" x14ac:dyDescent="0.3">
      <c r="P28306"/>
      <c r="AA28306"/>
    </row>
    <row r="28307" spans="16:27" x14ac:dyDescent="0.3">
      <c r="P28307"/>
      <c r="AA28307"/>
    </row>
    <row r="28308" spans="16:27" x14ac:dyDescent="0.3">
      <c r="P28308"/>
      <c r="AA28308"/>
    </row>
    <row r="28309" spans="16:27" x14ac:dyDescent="0.3">
      <c r="P28309"/>
      <c r="AA28309"/>
    </row>
    <row r="28310" spans="16:27" x14ac:dyDescent="0.3">
      <c r="P28310"/>
      <c r="AA28310"/>
    </row>
    <row r="28311" spans="16:27" x14ac:dyDescent="0.3">
      <c r="P28311"/>
      <c r="AA28311"/>
    </row>
    <row r="28312" spans="16:27" x14ac:dyDescent="0.3">
      <c r="P28312"/>
      <c r="AA28312"/>
    </row>
    <row r="28313" spans="16:27" x14ac:dyDescent="0.3">
      <c r="P28313"/>
      <c r="AA28313"/>
    </row>
    <row r="28314" spans="16:27" x14ac:dyDescent="0.3">
      <c r="P28314"/>
      <c r="AA28314"/>
    </row>
    <row r="28315" spans="16:27" x14ac:dyDescent="0.3">
      <c r="P28315"/>
      <c r="AA28315"/>
    </row>
    <row r="28316" spans="16:27" x14ac:dyDescent="0.3">
      <c r="P28316"/>
      <c r="AA28316"/>
    </row>
    <row r="28317" spans="16:27" x14ac:dyDescent="0.3">
      <c r="P28317"/>
      <c r="AA28317"/>
    </row>
    <row r="28318" spans="16:27" x14ac:dyDescent="0.3">
      <c r="P28318"/>
      <c r="AA28318"/>
    </row>
    <row r="28319" spans="16:27" x14ac:dyDescent="0.3">
      <c r="P28319"/>
      <c r="AA28319"/>
    </row>
    <row r="28320" spans="16:27" x14ac:dyDescent="0.3">
      <c r="P28320"/>
      <c r="AA28320"/>
    </row>
    <row r="28321" spans="16:27" x14ac:dyDescent="0.3">
      <c r="P28321"/>
      <c r="AA28321"/>
    </row>
    <row r="28322" spans="16:27" x14ac:dyDescent="0.3">
      <c r="P28322"/>
      <c r="AA28322"/>
    </row>
    <row r="28323" spans="16:27" x14ac:dyDescent="0.3">
      <c r="P28323"/>
      <c r="AA28323"/>
    </row>
    <row r="28324" spans="16:27" x14ac:dyDescent="0.3">
      <c r="P28324"/>
      <c r="AA28324"/>
    </row>
    <row r="28325" spans="16:27" x14ac:dyDescent="0.3">
      <c r="P28325"/>
      <c r="AA28325"/>
    </row>
    <row r="28326" spans="16:27" x14ac:dyDescent="0.3">
      <c r="P28326"/>
      <c r="AA28326"/>
    </row>
    <row r="28327" spans="16:27" x14ac:dyDescent="0.3">
      <c r="P28327"/>
      <c r="AA28327"/>
    </row>
    <row r="28328" spans="16:27" x14ac:dyDescent="0.3">
      <c r="P28328"/>
      <c r="AA28328"/>
    </row>
    <row r="28329" spans="16:27" x14ac:dyDescent="0.3">
      <c r="P28329"/>
      <c r="AA28329"/>
    </row>
    <row r="28330" spans="16:27" x14ac:dyDescent="0.3">
      <c r="P28330"/>
      <c r="AA28330"/>
    </row>
    <row r="28331" spans="16:27" x14ac:dyDescent="0.3">
      <c r="P28331"/>
      <c r="AA28331"/>
    </row>
    <row r="28332" spans="16:27" x14ac:dyDescent="0.3">
      <c r="P28332"/>
      <c r="AA28332"/>
    </row>
    <row r="28333" spans="16:27" x14ac:dyDescent="0.3">
      <c r="P28333"/>
      <c r="AA28333"/>
    </row>
    <row r="28334" spans="16:27" x14ac:dyDescent="0.3">
      <c r="P28334"/>
      <c r="AA28334"/>
    </row>
    <row r="28335" spans="16:27" x14ac:dyDescent="0.3">
      <c r="P28335"/>
      <c r="AA28335"/>
    </row>
    <row r="28336" spans="16:27" x14ac:dyDescent="0.3">
      <c r="P28336"/>
      <c r="AA28336"/>
    </row>
    <row r="28337" spans="16:27" x14ac:dyDescent="0.3">
      <c r="P28337"/>
      <c r="AA28337"/>
    </row>
    <row r="28338" spans="16:27" x14ac:dyDescent="0.3">
      <c r="P28338"/>
      <c r="AA28338"/>
    </row>
    <row r="28339" spans="16:27" x14ac:dyDescent="0.3">
      <c r="P28339"/>
      <c r="AA28339"/>
    </row>
    <row r="28340" spans="16:27" x14ac:dyDescent="0.3">
      <c r="P28340"/>
      <c r="AA28340"/>
    </row>
    <row r="28341" spans="16:27" x14ac:dyDescent="0.3">
      <c r="P28341"/>
      <c r="AA28341"/>
    </row>
    <row r="28342" spans="16:27" x14ac:dyDescent="0.3">
      <c r="P28342"/>
      <c r="AA28342"/>
    </row>
    <row r="28343" spans="16:27" x14ac:dyDescent="0.3">
      <c r="P28343"/>
      <c r="AA28343"/>
    </row>
    <row r="28344" spans="16:27" x14ac:dyDescent="0.3">
      <c r="P28344"/>
      <c r="AA28344"/>
    </row>
    <row r="28345" spans="16:27" x14ac:dyDescent="0.3">
      <c r="P28345"/>
      <c r="AA28345"/>
    </row>
    <row r="28346" spans="16:27" x14ac:dyDescent="0.3">
      <c r="P28346"/>
      <c r="AA28346"/>
    </row>
    <row r="28347" spans="16:27" x14ac:dyDescent="0.3">
      <c r="P28347"/>
      <c r="AA28347"/>
    </row>
    <row r="28348" spans="16:27" x14ac:dyDescent="0.3">
      <c r="P28348"/>
      <c r="AA28348"/>
    </row>
    <row r="28349" spans="16:27" x14ac:dyDescent="0.3">
      <c r="P28349"/>
      <c r="AA28349"/>
    </row>
    <row r="28350" spans="16:27" x14ac:dyDescent="0.3">
      <c r="P28350"/>
      <c r="AA28350"/>
    </row>
    <row r="28351" spans="16:27" x14ac:dyDescent="0.3">
      <c r="P28351"/>
      <c r="AA28351"/>
    </row>
    <row r="28352" spans="16:27" x14ac:dyDescent="0.3">
      <c r="P28352"/>
      <c r="AA28352"/>
    </row>
    <row r="28353" spans="16:27" x14ac:dyDescent="0.3">
      <c r="P28353"/>
      <c r="AA28353"/>
    </row>
    <row r="28354" spans="16:27" x14ac:dyDescent="0.3">
      <c r="P28354"/>
      <c r="AA28354"/>
    </row>
    <row r="28355" spans="16:27" x14ac:dyDescent="0.3">
      <c r="P28355"/>
      <c r="AA28355"/>
    </row>
    <row r="28356" spans="16:27" x14ac:dyDescent="0.3">
      <c r="P28356"/>
      <c r="AA28356"/>
    </row>
    <row r="28357" spans="16:27" x14ac:dyDescent="0.3">
      <c r="P28357"/>
      <c r="AA28357"/>
    </row>
    <row r="28358" spans="16:27" x14ac:dyDescent="0.3">
      <c r="P28358"/>
      <c r="AA28358"/>
    </row>
    <row r="28359" spans="16:27" x14ac:dyDescent="0.3">
      <c r="P28359"/>
      <c r="AA28359"/>
    </row>
    <row r="28360" spans="16:27" x14ac:dyDescent="0.3">
      <c r="P28360"/>
      <c r="AA28360"/>
    </row>
    <row r="28361" spans="16:27" x14ac:dyDescent="0.3">
      <c r="P28361"/>
      <c r="AA28361"/>
    </row>
    <row r="28362" spans="16:27" x14ac:dyDescent="0.3">
      <c r="P28362"/>
      <c r="AA28362"/>
    </row>
    <row r="28363" spans="16:27" x14ac:dyDescent="0.3">
      <c r="P28363"/>
      <c r="AA28363"/>
    </row>
    <row r="28364" spans="16:27" x14ac:dyDescent="0.3">
      <c r="P28364"/>
      <c r="AA28364"/>
    </row>
    <row r="28365" spans="16:27" x14ac:dyDescent="0.3">
      <c r="P28365"/>
      <c r="AA28365"/>
    </row>
    <row r="28366" spans="16:27" x14ac:dyDescent="0.3">
      <c r="P28366"/>
      <c r="AA28366"/>
    </row>
    <row r="28367" spans="16:27" x14ac:dyDescent="0.3">
      <c r="P28367"/>
      <c r="AA28367"/>
    </row>
    <row r="28368" spans="16:27" x14ac:dyDescent="0.3">
      <c r="P28368"/>
      <c r="AA28368"/>
    </row>
    <row r="28369" spans="16:27" x14ac:dyDescent="0.3">
      <c r="P28369"/>
      <c r="AA28369"/>
    </row>
    <row r="28370" spans="16:27" x14ac:dyDescent="0.3">
      <c r="P28370"/>
      <c r="AA28370"/>
    </row>
    <row r="28371" spans="16:27" x14ac:dyDescent="0.3">
      <c r="P28371"/>
      <c r="AA28371"/>
    </row>
    <row r="28372" spans="16:27" x14ac:dyDescent="0.3">
      <c r="P28372"/>
      <c r="AA28372"/>
    </row>
    <row r="28373" spans="16:27" x14ac:dyDescent="0.3">
      <c r="P28373"/>
      <c r="AA28373"/>
    </row>
    <row r="28374" spans="16:27" x14ac:dyDescent="0.3">
      <c r="P28374"/>
      <c r="AA28374"/>
    </row>
    <row r="28375" spans="16:27" x14ac:dyDescent="0.3">
      <c r="P28375"/>
      <c r="AA28375"/>
    </row>
    <row r="28376" spans="16:27" x14ac:dyDescent="0.3">
      <c r="P28376"/>
      <c r="AA28376"/>
    </row>
    <row r="28377" spans="16:27" x14ac:dyDescent="0.3">
      <c r="P28377"/>
      <c r="AA28377"/>
    </row>
    <row r="28378" spans="16:27" x14ac:dyDescent="0.3">
      <c r="P28378"/>
      <c r="AA28378"/>
    </row>
    <row r="28379" spans="16:27" x14ac:dyDescent="0.3">
      <c r="P28379"/>
      <c r="AA28379"/>
    </row>
    <row r="28380" spans="16:27" x14ac:dyDescent="0.3">
      <c r="P28380"/>
      <c r="AA28380"/>
    </row>
    <row r="28381" spans="16:27" x14ac:dyDescent="0.3">
      <c r="P28381"/>
      <c r="AA28381"/>
    </row>
    <row r="28382" spans="16:27" x14ac:dyDescent="0.3">
      <c r="P28382"/>
      <c r="AA28382"/>
    </row>
    <row r="28383" spans="16:27" x14ac:dyDescent="0.3">
      <c r="P28383"/>
      <c r="AA28383"/>
    </row>
    <row r="28384" spans="16:27" x14ac:dyDescent="0.3">
      <c r="P28384"/>
      <c r="AA28384"/>
    </row>
    <row r="28385" spans="16:27" x14ac:dyDescent="0.3">
      <c r="P28385"/>
      <c r="AA28385"/>
    </row>
    <row r="28386" spans="16:27" x14ac:dyDescent="0.3">
      <c r="P28386"/>
      <c r="AA28386"/>
    </row>
    <row r="28387" spans="16:27" x14ac:dyDescent="0.3">
      <c r="P28387"/>
      <c r="AA28387"/>
    </row>
    <row r="28388" spans="16:27" x14ac:dyDescent="0.3">
      <c r="P28388"/>
      <c r="AA28388"/>
    </row>
    <row r="28389" spans="16:27" x14ac:dyDescent="0.3">
      <c r="P28389"/>
      <c r="AA28389"/>
    </row>
    <row r="28390" spans="16:27" x14ac:dyDescent="0.3">
      <c r="P28390"/>
      <c r="AA28390"/>
    </row>
    <row r="28391" spans="16:27" x14ac:dyDescent="0.3">
      <c r="P28391"/>
      <c r="AA28391"/>
    </row>
    <row r="28392" spans="16:27" x14ac:dyDescent="0.3">
      <c r="P28392"/>
      <c r="AA28392"/>
    </row>
    <row r="28393" spans="16:27" x14ac:dyDescent="0.3">
      <c r="P28393"/>
      <c r="AA28393"/>
    </row>
    <row r="28394" spans="16:27" x14ac:dyDescent="0.3">
      <c r="P28394"/>
      <c r="AA28394"/>
    </row>
    <row r="28395" spans="16:27" x14ac:dyDescent="0.3">
      <c r="P28395"/>
      <c r="AA28395"/>
    </row>
    <row r="28396" spans="16:27" x14ac:dyDescent="0.3">
      <c r="P28396"/>
      <c r="AA28396"/>
    </row>
    <row r="28397" spans="16:27" x14ac:dyDescent="0.3">
      <c r="P28397"/>
      <c r="AA28397"/>
    </row>
    <row r="28398" spans="16:27" x14ac:dyDescent="0.3">
      <c r="P28398"/>
      <c r="AA28398"/>
    </row>
    <row r="28399" spans="16:27" x14ac:dyDescent="0.3">
      <c r="P28399"/>
      <c r="AA28399"/>
    </row>
    <row r="28400" spans="16:27" x14ac:dyDescent="0.3">
      <c r="P28400"/>
      <c r="AA28400"/>
    </row>
    <row r="28401" spans="16:27" x14ac:dyDescent="0.3">
      <c r="P28401"/>
      <c r="AA28401"/>
    </row>
    <row r="28402" spans="16:27" x14ac:dyDescent="0.3">
      <c r="P28402"/>
      <c r="AA28402"/>
    </row>
    <row r="28403" spans="16:27" x14ac:dyDescent="0.3">
      <c r="P28403"/>
      <c r="AA28403"/>
    </row>
    <row r="28404" spans="16:27" x14ac:dyDescent="0.3">
      <c r="P28404"/>
      <c r="AA28404"/>
    </row>
    <row r="28405" spans="16:27" x14ac:dyDescent="0.3">
      <c r="P28405"/>
      <c r="AA28405"/>
    </row>
    <row r="28406" spans="16:27" x14ac:dyDescent="0.3">
      <c r="P28406"/>
      <c r="AA28406"/>
    </row>
    <row r="28407" spans="16:27" x14ac:dyDescent="0.3">
      <c r="P28407"/>
      <c r="AA28407"/>
    </row>
    <row r="28408" spans="16:27" x14ac:dyDescent="0.3">
      <c r="P28408"/>
      <c r="AA28408"/>
    </row>
    <row r="28409" spans="16:27" x14ac:dyDescent="0.3">
      <c r="P28409"/>
      <c r="AA28409"/>
    </row>
    <row r="28410" spans="16:27" x14ac:dyDescent="0.3">
      <c r="P28410"/>
      <c r="AA28410"/>
    </row>
    <row r="28411" spans="16:27" x14ac:dyDescent="0.3">
      <c r="P28411"/>
      <c r="AA28411"/>
    </row>
    <row r="28412" spans="16:27" x14ac:dyDescent="0.3">
      <c r="P28412"/>
      <c r="AA28412"/>
    </row>
    <row r="28413" spans="16:27" x14ac:dyDescent="0.3">
      <c r="P28413"/>
      <c r="AA28413"/>
    </row>
    <row r="28414" spans="16:27" x14ac:dyDescent="0.3">
      <c r="P28414"/>
      <c r="AA28414"/>
    </row>
    <row r="28415" spans="16:27" x14ac:dyDescent="0.3">
      <c r="P28415"/>
      <c r="AA28415"/>
    </row>
    <row r="28416" spans="16:27" x14ac:dyDescent="0.3">
      <c r="P28416"/>
      <c r="AA28416"/>
    </row>
    <row r="28417" spans="16:27" x14ac:dyDescent="0.3">
      <c r="P28417"/>
      <c r="AA28417"/>
    </row>
    <row r="28418" spans="16:27" x14ac:dyDescent="0.3">
      <c r="P28418"/>
      <c r="AA28418"/>
    </row>
    <row r="28419" spans="16:27" x14ac:dyDescent="0.3">
      <c r="P28419"/>
      <c r="AA28419"/>
    </row>
    <row r="28420" spans="16:27" x14ac:dyDescent="0.3">
      <c r="P28420"/>
      <c r="AA28420"/>
    </row>
    <row r="28421" spans="16:27" x14ac:dyDescent="0.3">
      <c r="P28421"/>
      <c r="AA28421"/>
    </row>
    <row r="28422" spans="16:27" x14ac:dyDescent="0.3">
      <c r="P28422"/>
      <c r="AA28422"/>
    </row>
    <row r="28423" spans="16:27" x14ac:dyDescent="0.3">
      <c r="P28423"/>
      <c r="AA28423"/>
    </row>
    <row r="28424" spans="16:27" x14ac:dyDescent="0.3">
      <c r="P28424"/>
      <c r="AA28424"/>
    </row>
    <row r="28425" spans="16:27" x14ac:dyDescent="0.3">
      <c r="P28425"/>
      <c r="AA28425"/>
    </row>
    <row r="28426" spans="16:27" x14ac:dyDescent="0.3">
      <c r="P28426"/>
      <c r="AA28426"/>
    </row>
    <row r="28427" spans="16:27" x14ac:dyDescent="0.3">
      <c r="P28427"/>
      <c r="AA28427"/>
    </row>
    <row r="28428" spans="16:27" x14ac:dyDescent="0.3">
      <c r="P28428"/>
      <c r="AA28428"/>
    </row>
    <row r="28429" spans="16:27" x14ac:dyDescent="0.3">
      <c r="P28429"/>
      <c r="AA28429"/>
    </row>
    <row r="28430" spans="16:27" x14ac:dyDescent="0.3">
      <c r="P28430"/>
      <c r="AA28430"/>
    </row>
    <row r="28431" spans="16:27" x14ac:dyDescent="0.3">
      <c r="P28431"/>
      <c r="AA28431"/>
    </row>
    <row r="28432" spans="16:27" x14ac:dyDescent="0.3">
      <c r="P28432"/>
      <c r="AA28432"/>
    </row>
    <row r="28433" spans="16:27" x14ac:dyDescent="0.3">
      <c r="P28433"/>
      <c r="AA28433"/>
    </row>
    <row r="28434" spans="16:27" x14ac:dyDescent="0.3">
      <c r="P28434"/>
      <c r="AA28434"/>
    </row>
    <row r="28435" spans="16:27" x14ac:dyDescent="0.3">
      <c r="P28435"/>
      <c r="AA28435"/>
    </row>
    <row r="28436" spans="16:27" x14ac:dyDescent="0.3">
      <c r="P28436"/>
      <c r="AA28436"/>
    </row>
    <row r="28437" spans="16:27" x14ac:dyDescent="0.3">
      <c r="P28437"/>
      <c r="AA28437"/>
    </row>
    <row r="28438" spans="16:27" x14ac:dyDescent="0.3">
      <c r="P28438"/>
      <c r="AA28438"/>
    </row>
    <row r="28439" spans="16:27" x14ac:dyDescent="0.3">
      <c r="P28439"/>
      <c r="AA28439"/>
    </row>
    <row r="28440" spans="16:27" x14ac:dyDescent="0.3">
      <c r="P28440"/>
      <c r="AA28440"/>
    </row>
    <row r="28441" spans="16:27" x14ac:dyDescent="0.3">
      <c r="P28441"/>
      <c r="AA28441"/>
    </row>
    <row r="28442" spans="16:27" x14ac:dyDescent="0.3">
      <c r="P28442"/>
      <c r="AA28442"/>
    </row>
    <row r="28443" spans="16:27" x14ac:dyDescent="0.3">
      <c r="P28443"/>
      <c r="AA28443"/>
    </row>
    <row r="28444" spans="16:27" x14ac:dyDescent="0.3">
      <c r="P28444"/>
      <c r="AA28444"/>
    </row>
    <row r="28445" spans="16:27" x14ac:dyDescent="0.3">
      <c r="P28445"/>
      <c r="AA28445"/>
    </row>
    <row r="28446" spans="16:27" x14ac:dyDescent="0.3">
      <c r="P28446"/>
      <c r="AA28446"/>
    </row>
    <row r="28447" spans="16:27" x14ac:dyDescent="0.3">
      <c r="P28447"/>
      <c r="AA28447"/>
    </row>
    <row r="28448" spans="16:27" x14ac:dyDescent="0.3">
      <c r="P28448"/>
      <c r="AA28448"/>
    </row>
    <row r="28449" spans="16:27" x14ac:dyDescent="0.3">
      <c r="P28449"/>
      <c r="AA28449"/>
    </row>
    <row r="28450" spans="16:27" x14ac:dyDescent="0.3">
      <c r="P28450"/>
      <c r="AA28450"/>
    </row>
    <row r="28451" spans="16:27" x14ac:dyDescent="0.3">
      <c r="P28451"/>
      <c r="AA28451"/>
    </row>
    <row r="28452" spans="16:27" x14ac:dyDescent="0.3">
      <c r="P28452"/>
      <c r="AA28452"/>
    </row>
    <row r="28453" spans="16:27" x14ac:dyDescent="0.3">
      <c r="P28453"/>
      <c r="AA28453"/>
    </row>
    <row r="28454" spans="16:27" x14ac:dyDescent="0.3">
      <c r="P28454"/>
      <c r="AA28454"/>
    </row>
    <row r="28455" spans="16:27" x14ac:dyDescent="0.3">
      <c r="P28455"/>
      <c r="AA28455"/>
    </row>
    <row r="28456" spans="16:27" x14ac:dyDescent="0.3">
      <c r="P28456"/>
      <c r="AA28456"/>
    </row>
    <row r="28457" spans="16:27" x14ac:dyDescent="0.3">
      <c r="P28457"/>
      <c r="AA28457"/>
    </row>
    <row r="28458" spans="16:27" x14ac:dyDescent="0.3">
      <c r="P28458"/>
      <c r="AA28458"/>
    </row>
    <row r="28459" spans="16:27" x14ac:dyDescent="0.3">
      <c r="P28459"/>
      <c r="AA28459"/>
    </row>
    <row r="28460" spans="16:27" x14ac:dyDescent="0.3">
      <c r="P28460"/>
      <c r="AA28460"/>
    </row>
    <row r="28461" spans="16:27" x14ac:dyDescent="0.3">
      <c r="P28461"/>
      <c r="AA28461"/>
    </row>
    <row r="28462" spans="16:27" x14ac:dyDescent="0.3">
      <c r="P28462"/>
      <c r="AA28462"/>
    </row>
    <row r="28463" spans="16:27" x14ac:dyDescent="0.3">
      <c r="P28463"/>
      <c r="AA28463"/>
    </row>
    <row r="28464" spans="16:27" x14ac:dyDescent="0.3">
      <c r="P28464"/>
      <c r="AA28464"/>
    </row>
    <row r="28465" spans="16:27" x14ac:dyDescent="0.3">
      <c r="P28465"/>
      <c r="AA28465"/>
    </row>
    <row r="28466" spans="16:27" x14ac:dyDescent="0.3">
      <c r="P28466"/>
      <c r="AA28466"/>
    </row>
    <row r="28467" spans="16:27" x14ac:dyDescent="0.3">
      <c r="P28467"/>
      <c r="AA28467"/>
    </row>
    <row r="28468" spans="16:27" x14ac:dyDescent="0.3">
      <c r="P28468"/>
      <c r="AA28468"/>
    </row>
    <row r="28469" spans="16:27" x14ac:dyDescent="0.3">
      <c r="P28469"/>
      <c r="AA28469"/>
    </row>
    <row r="28470" spans="16:27" x14ac:dyDescent="0.3">
      <c r="P28470"/>
      <c r="AA28470"/>
    </row>
    <row r="28471" spans="16:27" x14ac:dyDescent="0.3">
      <c r="P28471"/>
      <c r="AA28471"/>
    </row>
    <row r="28472" spans="16:27" x14ac:dyDescent="0.3">
      <c r="P28472"/>
      <c r="AA28472"/>
    </row>
    <row r="28473" spans="16:27" x14ac:dyDescent="0.3">
      <c r="P28473"/>
      <c r="AA28473"/>
    </row>
    <row r="28474" spans="16:27" x14ac:dyDescent="0.3">
      <c r="P28474"/>
      <c r="AA28474"/>
    </row>
    <row r="28475" spans="16:27" x14ac:dyDescent="0.3">
      <c r="P28475"/>
      <c r="AA28475"/>
    </row>
    <row r="28476" spans="16:27" x14ac:dyDescent="0.3">
      <c r="P28476"/>
      <c r="AA28476"/>
    </row>
    <row r="28477" spans="16:27" x14ac:dyDescent="0.3">
      <c r="P28477"/>
      <c r="AA28477"/>
    </row>
    <row r="28478" spans="16:27" x14ac:dyDescent="0.3">
      <c r="P28478"/>
      <c r="AA28478"/>
    </row>
    <row r="28479" spans="16:27" x14ac:dyDescent="0.3">
      <c r="P28479"/>
      <c r="AA28479"/>
    </row>
    <row r="28480" spans="16:27" x14ac:dyDescent="0.3">
      <c r="P28480"/>
      <c r="AA28480"/>
    </row>
    <row r="28481" spans="16:27" x14ac:dyDescent="0.3">
      <c r="P28481"/>
      <c r="AA28481"/>
    </row>
    <row r="28482" spans="16:27" x14ac:dyDescent="0.3">
      <c r="P28482"/>
      <c r="AA28482"/>
    </row>
    <row r="28483" spans="16:27" x14ac:dyDescent="0.3">
      <c r="P28483"/>
      <c r="AA28483"/>
    </row>
    <row r="28484" spans="16:27" x14ac:dyDescent="0.3">
      <c r="P28484"/>
      <c r="AA28484"/>
    </row>
    <row r="28485" spans="16:27" x14ac:dyDescent="0.3">
      <c r="P28485"/>
      <c r="AA28485"/>
    </row>
    <row r="28486" spans="16:27" x14ac:dyDescent="0.3">
      <c r="P28486"/>
      <c r="AA28486"/>
    </row>
    <row r="28487" spans="16:27" x14ac:dyDescent="0.3">
      <c r="P28487"/>
      <c r="AA28487"/>
    </row>
    <row r="28488" spans="16:27" x14ac:dyDescent="0.3">
      <c r="P28488"/>
      <c r="AA28488"/>
    </row>
    <row r="28489" spans="16:27" x14ac:dyDescent="0.3">
      <c r="P28489"/>
      <c r="AA28489"/>
    </row>
    <row r="28490" spans="16:27" x14ac:dyDescent="0.3">
      <c r="P28490"/>
      <c r="AA28490"/>
    </row>
    <row r="28491" spans="16:27" x14ac:dyDescent="0.3">
      <c r="P28491"/>
      <c r="AA28491"/>
    </row>
    <row r="28492" spans="16:27" x14ac:dyDescent="0.3">
      <c r="P28492"/>
      <c r="AA28492"/>
    </row>
    <row r="28493" spans="16:27" x14ac:dyDescent="0.3">
      <c r="P28493"/>
      <c r="AA28493"/>
    </row>
    <row r="28494" spans="16:27" x14ac:dyDescent="0.3">
      <c r="P28494"/>
      <c r="AA28494"/>
    </row>
    <row r="28495" spans="16:27" x14ac:dyDescent="0.3">
      <c r="P28495"/>
      <c r="AA28495"/>
    </row>
    <row r="28496" spans="16:27" x14ac:dyDescent="0.3">
      <c r="P28496"/>
      <c r="AA28496"/>
    </row>
    <row r="28497" spans="16:27" x14ac:dyDescent="0.3">
      <c r="P28497"/>
      <c r="AA28497"/>
    </row>
    <row r="28498" spans="16:27" x14ac:dyDescent="0.3">
      <c r="P28498"/>
      <c r="AA28498"/>
    </row>
    <row r="28499" spans="16:27" x14ac:dyDescent="0.3">
      <c r="P28499"/>
      <c r="AA28499"/>
    </row>
    <row r="28500" spans="16:27" x14ac:dyDescent="0.3">
      <c r="P28500"/>
      <c r="AA28500"/>
    </row>
    <row r="28501" spans="16:27" x14ac:dyDescent="0.3">
      <c r="P28501"/>
      <c r="AA28501"/>
    </row>
    <row r="28502" spans="16:27" x14ac:dyDescent="0.3">
      <c r="P28502"/>
      <c r="AA28502"/>
    </row>
    <row r="28503" spans="16:27" x14ac:dyDescent="0.3">
      <c r="P28503"/>
      <c r="AA28503"/>
    </row>
    <row r="28504" spans="16:27" x14ac:dyDescent="0.3">
      <c r="P28504"/>
      <c r="AA28504"/>
    </row>
    <row r="28505" spans="16:27" x14ac:dyDescent="0.3">
      <c r="P28505"/>
      <c r="AA28505"/>
    </row>
    <row r="28506" spans="16:27" x14ac:dyDescent="0.3">
      <c r="P28506"/>
      <c r="AA28506"/>
    </row>
    <row r="28507" spans="16:27" x14ac:dyDescent="0.3">
      <c r="P28507"/>
      <c r="AA28507"/>
    </row>
    <row r="28508" spans="16:27" x14ac:dyDescent="0.3">
      <c r="P28508"/>
      <c r="AA28508"/>
    </row>
    <row r="28509" spans="16:27" x14ac:dyDescent="0.3">
      <c r="P28509"/>
      <c r="AA28509"/>
    </row>
    <row r="28510" spans="16:27" x14ac:dyDescent="0.3">
      <c r="P28510"/>
      <c r="AA28510"/>
    </row>
    <row r="28511" spans="16:27" x14ac:dyDescent="0.3">
      <c r="P28511"/>
      <c r="AA28511"/>
    </row>
    <row r="28512" spans="16:27" x14ac:dyDescent="0.3">
      <c r="P28512"/>
      <c r="AA28512"/>
    </row>
    <row r="28513" spans="16:27" x14ac:dyDescent="0.3">
      <c r="P28513"/>
      <c r="AA28513"/>
    </row>
    <row r="28514" spans="16:27" x14ac:dyDescent="0.3">
      <c r="P28514"/>
      <c r="AA28514"/>
    </row>
    <row r="28515" spans="16:27" x14ac:dyDescent="0.3">
      <c r="P28515"/>
      <c r="AA28515"/>
    </row>
    <row r="28516" spans="16:27" x14ac:dyDescent="0.3">
      <c r="P28516"/>
      <c r="AA28516"/>
    </row>
    <row r="28517" spans="16:27" x14ac:dyDescent="0.3">
      <c r="P28517"/>
      <c r="AA28517"/>
    </row>
    <row r="28518" spans="16:27" x14ac:dyDescent="0.3">
      <c r="P28518"/>
      <c r="AA28518"/>
    </row>
    <row r="28519" spans="16:27" x14ac:dyDescent="0.3">
      <c r="P28519"/>
      <c r="AA28519"/>
    </row>
    <row r="28520" spans="16:27" x14ac:dyDescent="0.3">
      <c r="P28520"/>
      <c r="AA28520"/>
    </row>
    <row r="28521" spans="16:27" x14ac:dyDescent="0.3">
      <c r="P28521"/>
      <c r="AA28521"/>
    </row>
    <row r="28522" spans="16:27" x14ac:dyDescent="0.3">
      <c r="P28522"/>
      <c r="AA28522"/>
    </row>
    <row r="28523" spans="16:27" x14ac:dyDescent="0.3">
      <c r="P28523"/>
      <c r="AA28523"/>
    </row>
    <row r="28524" spans="16:27" x14ac:dyDescent="0.3">
      <c r="P28524"/>
      <c r="AA28524"/>
    </row>
    <row r="28525" spans="16:27" x14ac:dyDescent="0.3">
      <c r="P28525"/>
      <c r="AA28525"/>
    </row>
    <row r="28526" spans="16:27" x14ac:dyDescent="0.3">
      <c r="P28526"/>
      <c r="AA28526"/>
    </row>
    <row r="28527" spans="16:27" x14ac:dyDescent="0.3">
      <c r="P28527"/>
      <c r="AA28527"/>
    </row>
    <row r="28528" spans="16:27" x14ac:dyDescent="0.3">
      <c r="P28528"/>
      <c r="AA28528"/>
    </row>
    <row r="28529" spans="16:27" x14ac:dyDescent="0.3">
      <c r="P28529"/>
      <c r="AA28529"/>
    </row>
    <row r="28530" spans="16:27" x14ac:dyDescent="0.3">
      <c r="P28530"/>
      <c r="AA28530"/>
    </row>
    <row r="28531" spans="16:27" x14ac:dyDescent="0.3">
      <c r="P28531"/>
      <c r="AA28531"/>
    </row>
    <row r="28532" spans="16:27" x14ac:dyDescent="0.3">
      <c r="P28532"/>
      <c r="AA28532"/>
    </row>
    <row r="28533" spans="16:27" x14ac:dyDescent="0.3">
      <c r="P28533"/>
      <c r="AA28533"/>
    </row>
    <row r="28534" spans="16:27" x14ac:dyDescent="0.3">
      <c r="P28534"/>
      <c r="AA28534"/>
    </row>
    <row r="28535" spans="16:27" x14ac:dyDescent="0.3">
      <c r="P28535"/>
      <c r="AA28535"/>
    </row>
    <row r="28536" spans="16:27" x14ac:dyDescent="0.3">
      <c r="P28536"/>
      <c r="AA28536"/>
    </row>
    <row r="28537" spans="16:27" x14ac:dyDescent="0.3">
      <c r="P28537"/>
      <c r="AA28537"/>
    </row>
    <row r="28538" spans="16:27" x14ac:dyDescent="0.3">
      <c r="P28538"/>
      <c r="AA28538"/>
    </row>
    <row r="28539" spans="16:27" x14ac:dyDescent="0.3">
      <c r="P28539"/>
      <c r="AA28539"/>
    </row>
    <row r="28540" spans="16:27" x14ac:dyDescent="0.3">
      <c r="P28540"/>
      <c r="AA28540"/>
    </row>
    <row r="28541" spans="16:27" x14ac:dyDescent="0.3">
      <c r="P28541"/>
      <c r="AA28541"/>
    </row>
    <row r="28542" spans="16:27" x14ac:dyDescent="0.3">
      <c r="P28542"/>
      <c r="AA28542"/>
    </row>
    <row r="28543" spans="16:27" x14ac:dyDescent="0.3">
      <c r="P28543"/>
      <c r="AA28543"/>
    </row>
    <row r="28544" spans="16:27" x14ac:dyDescent="0.3">
      <c r="P28544"/>
      <c r="AA28544"/>
    </row>
    <row r="28545" spans="16:27" x14ac:dyDescent="0.3">
      <c r="P28545"/>
      <c r="AA28545"/>
    </row>
    <row r="28546" spans="16:27" x14ac:dyDescent="0.3">
      <c r="P28546"/>
      <c r="AA28546"/>
    </row>
    <row r="28547" spans="16:27" x14ac:dyDescent="0.3">
      <c r="P28547"/>
      <c r="AA28547"/>
    </row>
    <row r="28548" spans="16:27" x14ac:dyDescent="0.3">
      <c r="P28548"/>
      <c r="AA28548"/>
    </row>
    <row r="28549" spans="16:27" x14ac:dyDescent="0.3">
      <c r="P28549"/>
      <c r="AA28549"/>
    </row>
    <row r="28550" spans="16:27" x14ac:dyDescent="0.3">
      <c r="P28550"/>
      <c r="AA28550"/>
    </row>
    <row r="28551" spans="16:27" x14ac:dyDescent="0.3">
      <c r="P28551"/>
      <c r="AA28551"/>
    </row>
    <row r="28552" spans="16:27" x14ac:dyDescent="0.3">
      <c r="P28552"/>
      <c r="AA28552"/>
    </row>
    <row r="28553" spans="16:27" x14ac:dyDescent="0.3">
      <c r="P28553"/>
      <c r="AA28553"/>
    </row>
    <row r="28554" spans="16:27" x14ac:dyDescent="0.3">
      <c r="P28554"/>
      <c r="AA28554"/>
    </row>
    <row r="28555" spans="16:27" x14ac:dyDescent="0.3">
      <c r="P28555"/>
      <c r="AA28555"/>
    </row>
    <row r="28556" spans="16:27" x14ac:dyDescent="0.3">
      <c r="P28556"/>
      <c r="AA28556"/>
    </row>
    <row r="28557" spans="16:27" x14ac:dyDescent="0.3">
      <c r="P28557"/>
      <c r="AA28557"/>
    </row>
    <row r="28558" spans="16:27" x14ac:dyDescent="0.3">
      <c r="P28558"/>
      <c r="AA28558"/>
    </row>
    <row r="28559" spans="16:27" x14ac:dyDescent="0.3">
      <c r="P28559"/>
      <c r="AA28559"/>
    </row>
    <row r="28560" spans="16:27" x14ac:dyDescent="0.3">
      <c r="P28560"/>
      <c r="AA28560"/>
    </row>
    <row r="28561" spans="16:27" x14ac:dyDescent="0.3">
      <c r="P28561"/>
      <c r="AA28561"/>
    </row>
    <row r="28562" spans="16:27" x14ac:dyDescent="0.3">
      <c r="P28562"/>
      <c r="AA28562"/>
    </row>
    <row r="28563" spans="16:27" x14ac:dyDescent="0.3">
      <c r="P28563"/>
      <c r="AA28563"/>
    </row>
    <row r="28564" spans="16:27" x14ac:dyDescent="0.3">
      <c r="P28564"/>
      <c r="AA28564"/>
    </row>
    <row r="28565" spans="16:27" x14ac:dyDescent="0.3">
      <c r="P28565"/>
      <c r="AA28565"/>
    </row>
    <row r="28566" spans="16:27" x14ac:dyDescent="0.3">
      <c r="P28566"/>
      <c r="AA28566"/>
    </row>
    <row r="28567" spans="16:27" x14ac:dyDescent="0.3">
      <c r="P28567"/>
      <c r="AA28567"/>
    </row>
    <row r="28568" spans="16:27" x14ac:dyDescent="0.3">
      <c r="P28568"/>
      <c r="AA28568"/>
    </row>
    <row r="28569" spans="16:27" x14ac:dyDescent="0.3">
      <c r="P28569"/>
      <c r="AA28569"/>
    </row>
    <row r="28570" spans="16:27" x14ac:dyDescent="0.3">
      <c r="P28570"/>
      <c r="AA28570"/>
    </row>
    <row r="28571" spans="16:27" x14ac:dyDescent="0.3">
      <c r="P28571"/>
      <c r="AA28571"/>
    </row>
    <row r="28572" spans="16:27" x14ac:dyDescent="0.3">
      <c r="P28572"/>
      <c r="AA28572"/>
    </row>
    <row r="28573" spans="16:27" x14ac:dyDescent="0.3">
      <c r="P28573"/>
      <c r="AA28573"/>
    </row>
    <row r="28574" spans="16:27" x14ac:dyDescent="0.3">
      <c r="P28574"/>
      <c r="AA28574"/>
    </row>
    <row r="28575" spans="16:27" x14ac:dyDescent="0.3">
      <c r="P28575"/>
      <c r="AA28575"/>
    </row>
    <row r="28576" spans="16:27" x14ac:dyDescent="0.3">
      <c r="P28576"/>
      <c r="AA28576"/>
    </row>
    <row r="28577" spans="16:27" x14ac:dyDescent="0.3">
      <c r="P28577"/>
      <c r="AA28577"/>
    </row>
    <row r="28578" spans="16:27" x14ac:dyDescent="0.3">
      <c r="P28578"/>
      <c r="AA28578"/>
    </row>
    <row r="28579" spans="16:27" x14ac:dyDescent="0.3">
      <c r="P28579"/>
      <c r="AA28579"/>
    </row>
    <row r="28580" spans="16:27" x14ac:dyDescent="0.3">
      <c r="P28580"/>
      <c r="AA28580"/>
    </row>
    <row r="28581" spans="16:27" x14ac:dyDescent="0.3">
      <c r="P28581"/>
      <c r="AA28581"/>
    </row>
    <row r="28582" spans="16:27" x14ac:dyDescent="0.3">
      <c r="P28582"/>
      <c r="AA28582"/>
    </row>
    <row r="28583" spans="16:27" x14ac:dyDescent="0.3">
      <c r="P28583"/>
      <c r="AA28583"/>
    </row>
    <row r="28584" spans="16:27" x14ac:dyDescent="0.3">
      <c r="P28584"/>
      <c r="AA28584"/>
    </row>
    <row r="28585" spans="16:27" x14ac:dyDescent="0.3">
      <c r="P28585"/>
      <c r="AA28585"/>
    </row>
    <row r="28586" spans="16:27" x14ac:dyDescent="0.3">
      <c r="P28586"/>
      <c r="AA28586"/>
    </row>
    <row r="28587" spans="16:27" x14ac:dyDescent="0.3">
      <c r="P28587"/>
      <c r="AA28587"/>
    </row>
    <row r="28588" spans="16:27" x14ac:dyDescent="0.3">
      <c r="P28588"/>
      <c r="AA28588"/>
    </row>
    <row r="28589" spans="16:27" x14ac:dyDescent="0.3">
      <c r="P28589"/>
      <c r="AA28589"/>
    </row>
    <row r="28590" spans="16:27" x14ac:dyDescent="0.3">
      <c r="P28590"/>
      <c r="AA28590"/>
    </row>
    <row r="28591" spans="16:27" x14ac:dyDescent="0.3">
      <c r="P28591"/>
      <c r="AA28591"/>
    </row>
    <row r="28592" spans="16:27" x14ac:dyDescent="0.3">
      <c r="P28592"/>
      <c r="AA28592"/>
    </row>
    <row r="28593" spans="16:27" x14ac:dyDescent="0.3">
      <c r="P28593"/>
      <c r="AA28593"/>
    </row>
    <row r="28594" spans="16:27" x14ac:dyDescent="0.3">
      <c r="P28594"/>
      <c r="AA28594"/>
    </row>
    <row r="28595" spans="16:27" x14ac:dyDescent="0.3">
      <c r="P28595"/>
      <c r="AA28595"/>
    </row>
    <row r="28596" spans="16:27" x14ac:dyDescent="0.3">
      <c r="P28596"/>
      <c r="AA28596"/>
    </row>
    <row r="28597" spans="16:27" x14ac:dyDescent="0.3">
      <c r="P28597"/>
      <c r="AA28597"/>
    </row>
    <row r="28598" spans="16:27" x14ac:dyDescent="0.3">
      <c r="P28598"/>
      <c r="AA28598"/>
    </row>
    <row r="28599" spans="16:27" x14ac:dyDescent="0.3">
      <c r="P28599"/>
      <c r="AA28599"/>
    </row>
    <row r="28600" spans="16:27" x14ac:dyDescent="0.3">
      <c r="P28600"/>
      <c r="AA28600"/>
    </row>
    <row r="28601" spans="16:27" x14ac:dyDescent="0.3">
      <c r="P28601"/>
      <c r="AA28601"/>
    </row>
    <row r="28602" spans="16:27" x14ac:dyDescent="0.3">
      <c r="P28602"/>
      <c r="AA28602"/>
    </row>
    <row r="28603" spans="16:27" x14ac:dyDescent="0.3">
      <c r="P28603"/>
      <c r="AA28603"/>
    </row>
    <row r="28604" spans="16:27" x14ac:dyDescent="0.3">
      <c r="P28604"/>
      <c r="AA28604"/>
    </row>
    <row r="28605" spans="16:27" x14ac:dyDescent="0.3">
      <c r="P28605"/>
      <c r="AA28605"/>
    </row>
    <row r="28606" spans="16:27" x14ac:dyDescent="0.3">
      <c r="P28606"/>
      <c r="AA28606"/>
    </row>
    <row r="28607" spans="16:27" x14ac:dyDescent="0.3">
      <c r="P28607"/>
      <c r="AA28607"/>
    </row>
    <row r="28608" spans="16:27" x14ac:dyDescent="0.3">
      <c r="P28608"/>
      <c r="AA28608"/>
    </row>
    <row r="28609" spans="16:27" x14ac:dyDescent="0.3">
      <c r="P28609"/>
      <c r="AA28609"/>
    </row>
    <row r="28610" spans="16:27" x14ac:dyDescent="0.3">
      <c r="P28610"/>
      <c r="AA28610"/>
    </row>
    <row r="28611" spans="16:27" x14ac:dyDescent="0.3">
      <c r="P28611"/>
      <c r="AA28611"/>
    </row>
    <row r="28612" spans="16:27" x14ac:dyDescent="0.3">
      <c r="P28612"/>
      <c r="AA28612"/>
    </row>
    <row r="28613" spans="16:27" x14ac:dyDescent="0.3">
      <c r="P28613"/>
      <c r="AA28613"/>
    </row>
    <row r="28614" spans="16:27" x14ac:dyDescent="0.3">
      <c r="P28614"/>
      <c r="AA28614"/>
    </row>
    <row r="28615" spans="16:27" x14ac:dyDescent="0.3">
      <c r="P28615"/>
      <c r="AA28615"/>
    </row>
    <row r="28616" spans="16:27" x14ac:dyDescent="0.3">
      <c r="P28616"/>
      <c r="AA28616"/>
    </row>
    <row r="28617" spans="16:27" x14ac:dyDescent="0.3">
      <c r="P28617"/>
      <c r="AA28617"/>
    </row>
    <row r="28618" spans="16:27" x14ac:dyDescent="0.3">
      <c r="P28618"/>
      <c r="AA28618"/>
    </row>
    <row r="28619" spans="16:27" x14ac:dyDescent="0.3">
      <c r="P28619"/>
      <c r="AA28619"/>
    </row>
    <row r="28620" spans="16:27" x14ac:dyDescent="0.3">
      <c r="P28620"/>
      <c r="AA28620"/>
    </row>
    <row r="28621" spans="16:27" x14ac:dyDescent="0.3">
      <c r="P28621"/>
      <c r="AA28621"/>
    </row>
    <row r="28622" spans="16:27" x14ac:dyDescent="0.3">
      <c r="P28622"/>
      <c r="AA28622"/>
    </row>
    <row r="28623" spans="16:27" x14ac:dyDescent="0.3">
      <c r="P28623"/>
      <c r="AA28623"/>
    </row>
    <row r="28624" spans="16:27" x14ac:dyDescent="0.3">
      <c r="P28624"/>
      <c r="AA28624"/>
    </row>
    <row r="28625" spans="16:27" x14ac:dyDescent="0.3">
      <c r="P28625"/>
      <c r="AA28625"/>
    </row>
    <row r="28626" spans="16:27" x14ac:dyDescent="0.3">
      <c r="P28626"/>
      <c r="AA28626"/>
    </row>
    <row r="28627" spans="16:27" x14ac:dyDescent="0.3">
      <c r="P28627"/>
      <c r="AA28627"/>
    </row>
    <row r="28628" spans="16:27" x14ac:dyDescent="0.3">
      <c r="P28628"/>
      <c r="AA28628"/>
    </row>
    <row r="28629" spans="16:27" x14ac:dyDescent="0.3">
      <c r="P28629"/>
      <c r="AA28629"/>
    </row>
    <row r="28630" spans="16:27" x14ac:dyDescent="0.3">
      <c r="P28630"/>
      <c r="AA28630"/>
    </row>
    <row r="28631" spans="16:27" x14ac:dyDescent="0.3">
      <c r="P28631"/>
      <c r="AA28631"/>
    </row>
    <row r="28632" spans="16:27" x14ac:dyDescent="0.3">
      <c r="P28632"/>
      <c r="AA28632"/>
    </row>
    <row r="28633" spans="16:27" x14ac:dyDescent="0.3">
      <c r="P28633"/>
      <c r="AA28633"/>
    </row>
    <row r="28634" spans="16:27" x14ac:dyDescent="0.3">
      <c r="P28634"/>
      <c r="AA28634"/>
    </row>
    <row r="28635" spans="16:27" x14ac:dyDescent="0.3">
      <c r="P28635"/>
      <c r="AA28635"/>
    </row>
    <row r="28636" spans="16:27" x14ac:dyDescent="0.3">
      <c r="P28636"/>
      <c r="AA28636"/>
    </row>
    <row r="28637" spans="16:27" x14ac:dyDescent="0.3">
      <c r="P28637"/>
      <c r="AA28637"/>
    </row>
    <row r="28638" spans="16:27" x14ac:dyDescent="0.3">
      <c r="P28638"/>
      <c r="AA28638"/>
    </row>
    <row r="28639" spans="16:27" x14ac:dyDescent="0.3">
      <c r="P28639"/>
      <c r="AA28639"/>
    </row>
    <row r="28640" spans="16:27" x14ac:dyDescent="0.3">
      <c r="P28640"/>
      <c r="AA28640"/>
    </row>
    <row r="28641" spans="16:27" x14ac:dyDescent="0.3">
      <c r="P28641"/>
      <c r="AA28641"/>
    </row>
    <row r="28642" spans="16:27" x14ac:dyDescent="0.3">
      <c r="P28642"/>
      <c r="AA28642"/>
    </row>
    <row r="28643" spans="16:27" x14ac:dyDescent="0.3">
      <c r="P28643"/>
      <c r="AA28643"/>
    </row>
    <row r="28644" spans="16:27" x14ac:dyDescent="0.3">
      <c r="P28644"/>
      <c r="AA28644"/>
    </row>
    <row r="28645" spans="16:27" x14ac:dyDescent="0.3">
      <c r="P28645"/>
      <c r="AA28645"/>
    </row>
    <row r="28646" spans="16:27" x14ac:dyDescent="0.3">
      <c r="P28646"/>
      <c r="AA28646"/>
    </row>
    <row r="28647" spans="16:27" x14ac:dyDescent="0.3">
      <c r="P28647"/>
      <c r="AA28647"/>
    </row>
    <row r="28648" spans="16:27" x14ac:dyDescent="0.3">
      <c r="P28648"/>
      <c r="AA28648"/>
    </row>
    <row r="28649" spans="16:27" x14ac:dyDescent="0.3">
      <c r="P28649"/>
      <c r="AA28649"/>
    </row>
    <row r="28650" spans="16:27" x14ac:dyDescent="0.3">
      <c r="P28650"/>
      <c r="AA28650"/>
    </row>
    <row r="28651" spans="16:27" x14ac:dyDescent="0.3">
      <c r="P28651"/>
      <c r="AA28651"/>
    </row>
    <row r="28652" spans="16:27" x14ac:dyDescent="0.3">
      <c r="P28652"/>
      <c r="AA28652"/>
    </row>
    <row r="28653" spans="16:27" x14ac:dyDescent="0.3">
      <c r="P28653"/>
      <c r="AA28653"/>
    </row>
    <row r="28654" spans="16:27" x14ac:dyDescent="0.3">
      <c r="P28654"/>
      <c r="AA28654"/>
    </row>
    <row r="28655" spans="16:27" x14ac:dyDescent="0.3">
      <c r="P28655"/>
      <c r="AA28655"/>
    </row>
    <row r="28656" spans="16:27" x14ac:dyDescent="0.3">
      <c r="P28656"/>
      <c r="AA28656"/>
    </row>
    <row r="28657" spans="16:27" x14ac:dyDescent="0.3">
      <c r="P28657"/>
      <c r="AA28657"/>
    </row>
    <row r="28658" spans="16:27" x14ac:dyDescent="0.3">
      <c r="P28658"/>
      <c r="AA28658"/>
    </row>
    <row r="28659" spans="16:27" x14ac:dyDescent="0.3">
      <c r="P28659"/>
      <c r="AA28659"/>
    </row>
    <row r="28660" spans="16:27" x14ac:dyDescent="0.3">
      <c r="P28660"/>
      <c r="AA28660"/>
    </row>
    <row r="28661" spans="16:27" x14ac:dyDescent="0.3">
      <c r="P28661"/>
      <c r="AA28661"/>
    </row>
    <row r="28662" spans="16:27" x14ac:dyDescent="0.3">
      <c r="P28662"/>
      <c r="AA28662"/>
    </row>
    <row r="28663" spans="16:27" x14ac:dyDescent="0.3">
      <c r="P28663"/>
      <c r="AA28663"/>
    </row>
    <row r="28664" spans="16:27" x14ac:dyDescent="0.3">
      <c r="P28664"/>
      <c r="AA28664"/>
    </row>
    <row r="28665" spans="16:27" x14ac:dyDescent="0.3">
      <c r="P28665"/>
      <c r="AA28665"/>
    </row>
    <row r="28666" spans="16:27" x14ac:dyDescent="0.3">
      <c r="P28666"/>
      <c r="AA28666"/>
    </row>
    <row r="28667" spans="16:27" x14ac:dyDescent="0.3">
      <c r="P28667"/>
      <c r="AA28667"/>
    </row>
    <row r="28668" spans="16:27" x14ac:dyDescent="0.3">
      <c r="P28668"/>
      <c r="AA28668"/>
    </row>
    <row r="28669" spans="16:27" x14ac:dyDescent="0.3">
      <c r="P28669"/>
      <c r="AA28669"/>
    </row>
    <row r="28670" spans="16:27" x14ac:dyDescent="0.3">
      <c r="P28670"/>
      <c r="AA28670"/>
    </row>
    <row r="28671" spans="16:27" x14ac:dyDescent="0.3">
      <c r="P28671"/>
      <c r="AA28671"/>
    </row>
    <row r="28672" spans="16:27" x14ac:dyDescent="0.3">
      <c r="P28672"/>
      <c r="AA28672"/>
    </row>
    <row r="28673" spans="16:27" x14ac:dyDescent="0.3">
      <c r="P28673"/>
      <c r="AA28673"/>
    </row>
    <row r="28674" spans="16:27" x14ac:dyDescent="0.3">
      <c r="P28674"/>
      <c r="AA28674"/>
    </row>
    <row r="28675" spans="16:27" x14ac:dyDescent="0.3">
      <c r="P28675"/>
      <c r="AA28675"/>
    </row>
    <row r="28676" spans="16:27" x14ac:dyDescent="0.3">
      <c r="P28676"/>
      <c r="AA28676"/>
    </row>
    <row r="28677" spans="16:27" x14ac:dyDescent="0.3">
      <c r="P28677"/>
      <c r="AA28677"/>
    </row>
    <row r="28678" spans="16:27" x14ac:dyDescent="0.3">
      <c r="P28678"/>
      <c r="AA28678"/>
    </row>
    <row r="28679" spans="16:27" x14ac:dyDescent="0.3">
      <c r="P28679"/>
      <c r="AA28679"/>
    </row>
    <row r="28680" spans="16:27" x14ac:dyDescent="0.3">
      <c r="P28680"/>
      <c r="AA28680"/>
    </row>
    <row r="28681" spans="16:27" x14ac:dyDescent="0.3">
      <c r="P28681"/>
      <c r="AA28681"/>
    </row>
    <row r="28682" spans="16:27" x14ac:dyDescent="0.3">
      <c r="P28682"/>
      <c r="AA28682"/>
    </row>
    <row r="28683" spans="16:27" x14ac:dyDescent="0.3">
      <c r="P28683"/>
      <c r="AA28683"/>
    </row>
    <row r="28684" spans="16:27" x14ac:dyDescent="0.3">
      <c r="P28684"/>
      <c r="AA28684"/>
    </row>
    <row r="28685" spans="16:27" x14ac:dyDescent="0.3">
      <c r="P28685"/>
      <c r="AA28685"/>
    </row>
    <row r="28686" spans="16:27" x14ac:dyDescent="0.3">
      <c r="P28686"/>
      <c r="AA28686"/>
    </row>
    <row r="28687" spans="16:27" x14ac:dyDescent="0.3">
      <c r="P28687"/>
      <c r="AA28687"/>
    </row>
    <row r="28688" spans="16:27" x14ac:dyDescent="0.3">
      <c r="P28688"/>
      <c r="AA28688"/>
    </row>
    <row r="28689" spans="16:27" x14ac:dyDescent="0.3">
      <c r="P28689"/>
      <c r="AA28689"/>
    </row>
    <row r="28690" spans="16:27" x14ac:dyDescent="0.3">
      <c r="P28690"/>
      <c r="AA28690"/>
    </row>
    <row r="28691" spans="16:27" x14ac:dyDescent="0.3">
      <c r="P28691"/>
      <c r="AA28691"/>
    </row>
    <row r="28692" spans="16:27" x14ac:dyDescent="0.3">
      <c r="P28692"/>
      <c r="AA28692"/>
    </row>
    <row r="28693" spans="16:27" x14ac:dyDescent="0.3">
      <c r="P28693"/>
      <c r="AA28693"/>
    </row>
    <row r="28694" spans="16:27" x14ac:dyDescent="0.3">
      <c r="P28694"/>
      <c r="AA28694"/>
    </row>
    <row r="28695" spans="16:27" x14ac:dyDescent="0.3">
      <c r="P28695"/>
      <c r="AA28695"/>
    </row>
    <row r="28696" spans="16:27" x14ac:dyDescent="0.3">
      <c r="P28696"/>
      <c r="AA28696"/>
    </row>
    <row r="28697" spans="16:27" x14ac:dyDescent="0.3">
      <c r="P28697"/>
      <c r="AA28697"/>
    </row>
    <row r="28698" spans="16:27" x14ac:dyDescent="0.3">
      <c r="P28698"/>
      <c r="AA28698"/>
    </row>
    <row r="28699" spans="16:27" x14ac:dyDescent="0.3">
      <c r="P28699"/>
      <c r="AA28699"/>
    </row>
    <row r="28700" spans="16:27" x14ac:dyDescent="0.3">
      <c r="P28700"/>
      <c r="AA28700"/>
    </row>
    <row r="28701" spans="16:27" x14ac:dyDescent="0.3">
      <c r="P28701"/>
      <c r="AA28701"/>
    </row>
    <row r="28702" spans="16:27" x14ac:dyDescent="0.3">
      <c r="P28702"/>
      <c r="AA28702"/>
    </row>
    <row r="28703" spans="16:27" x14ac:dyDescent="0.3">
      <c r="P28703"/>
      <c r="AA28703"/>
    </row>
    <row r="28704" spans="16:27" x14ac:dyDescent="0.3">
      <c r="P28704"/>
      <c r="AA28704"/>
    </row>
    <row r="28705" spans="16:27" x14ac:dyDescent="0.3">
      <c r="P28705"/>
      <c r="AA28705"/>
    </row>
    <row r="28706" spans="16:27" x14ac:dyDescent="0.3">
      <c r="P28706"/>
      <c r="AA28706"/>
    </row>
    <row r="28707" spans="16:27" x14ac:dyDescent="0.3">
      <c r="P28707"/>
      <c r="AA28707"/>
    </row>
    <row r="28708" spans="16:27" x14ac:dyDescent="0.3">
      <c r="P28708"/>
      <c r="AA28708"/>
    </row>
    <row r="28709" spans="16:27" x14ac:dyDescent="0.3">
      <c r="P28709"/>
      <c r="AA28709"/>
    </row>
    <row r="28710" spans="16:27" x14ac:dyDescent="0.3">
      <c r="P28710"/>
      <c r="AA28710"/>
    </row>
    <row r="28711" spans="16:27" x14ac:dyDescent="0.3">
      <c r="P28711"/>
      <c r="AA28711"/>
    </row>
    <row r="28712" spans="16:27" x14ac:dyDescent="0.3">
      <c r="P28712"/>
      <c r="AA28712"/>
    </row>
    <row r="28713" spans="16:27" x14ac:dyDescent="0.3">
      <c r="P28713"/>
      <c r="AA28713"/>
    </row>
    <row r="28714" spans="16:27" x14ac:dyDescent="0.3">
      <c r="P28714"/>
      <c r="AA28714"/>
    </row>
    <row r="28715" spans="16:27" x14ac:dyDescent="0.3">
      <c r="P28715"/>
      <c r="AA28715"/>
    </row>
    <row r="28716" spans="16:27" x14ac:dyDescent="0.3">
      <c r="P28716"/>
      <c r="AA28716"/>
    </row>
    <row r="28717" spans="16:27" x14ac:dyDescent="0.3">
      <c r="P28717"/>
      <c r="AA28717"/>
    </row>
    <row r="28718" spans="16:27" x14ac:dyDescent="0.3">
      <c r="P28718"/>
      <c r="AA28718"/>
    </row>
    <row r="28719" spans="16:27" x14ac:dyDescent="0.3">
      <c r="P28719"/>
      <c r="AA28719"/>
    </row>
    <row r="28720" spans="16:27" x14ac:dyDescent="0.3">
      <c r="P28720"/>
      <c r="AA28720"/>
    </row>
    <row r="28721" spans="16:27" x14ac:dyDescent="0.3">
      <c r="P28721"/>
      <c r="AA28721"/>
    </row>
    <row r="28722" spans="16:27" x14ac:dyDescent="0.3">
      <c r="P28722"/>
      <c r="AA28722"/>
    </row>
    <row r="28723" spans="16:27" x14ac:dyDescent="0.3">
      <c r="P28723"/>
      <c r="AA28723"/>
    </row>
    <row r="28724" spans="16:27" x14ac:dyDescent="0.3">
      <c r="P28724"/>
      <c r="AA28724"/>
    </row>
    <row r="28725" spans="16:27" x14ac:dyDescent="0.3">
      <c r="P28725"/>
      <c r="AA28725"/>
    </row>
    <row r="28726" spans="16:27" x14ac:dyDescent="0.3">
      <c r="P28726"/>
      <c r="AA28726"/>
    </row>
    <row r="28727" spans="16:27" x14ac:dyDescent="0.3">
      <c r="P28727"/>
      <c r="AA28727"/>
    </row>
    <row r="28728" spans="16:27" x14ac:dyDescent="0.3">
      <c r="P28728"/>
      <c r="AA28728"/>
    </row>
    <row r="28729" spans="16:27" x14ac:dyDescent="0.3">
      <c r="P28729"/>
      <c r="AA28729"/>
    </row>
    <row r="28730" spans="16:27" x14ac:dyDescent="0.3">
      <c r="P28730"/>
      <c r="AA28730"/>
    </row>
    <row r="28731" spans="16:27" x14ac:dyDescent="0.3">
      <c r="P28731"/>
      <c r="AA28731"/>
    </row>
    <row r="28732" spans="16:27" x14ac:dyDescent="0.3">
      <c r="P28732"/>
      <c r="AA28732"/>
    </row>
    <row r="28733" spans="16:27" x14ac:dyDescent="0.3">
      <c r="P28733"/>
      <c r="AA28733"/>
    </row>
    <row r="28734" spans="16:27" x14ac:dyDescent="0.3">
      <c r="P28734"/>
      <c r="AA28734"/>
    </row>
    <row r="28735" spans="16:27" x14ac:dyDescent="0.3">
      <c r="P28735"/>
      <c r="AA28735"/>
    </row>
    <row r="28736" spans="16:27" x14ac:dyDescent="0.3">
      <c r="P28736"/>
      <c r="AA28736"/>
    </row>
    <row r="28737" spans="16:27" x14ac:dyDescent="0.3">
      <c r="P28737"/>
      <c r="AA28737"/>
    </row>
    <row r="28738" spans="16:27" x14ac:dyDescent="0.3">
      <c r="P28738"/>
      <c r="AA28738"/>
    </row>
    <row r="28739" spans="16:27" x14ac:dyDescent="0.3">
      <c r="P28739"/>
      <c r="AA28739"/>
    </row>
    <row r="28740" spans="16:27" x14ac:dyDescent="0.3">
      <c r="P28740"/>
      <c r="AA28740"/>
    </row>
    <row r="28741" spans="16:27" x14ac:dyDescent="0.3">
      <c r="P28741"/>
      <c r="AA28741"/>
    </row>
    <row r="28742" spans="16:27" x14ac:dyDescent="0.3">
      <c r="P28742"/>
      <c r="AA28742"/>
    </row>
    <row r="28743" spans="16:27" x14ac:dyDescent="0.3">
      <c r="P28743"/>
      <c r="AA28743"/>
    </row>
    <row r="28744" spans="16:27" x14ac:dyDescent="0.3">
      <c r="P28744"/>
      <c r="AA28744"/>
    </row>
    <row r="28745" spans="16:27" x14ac:dyDescent="0.3">
      <c r="P28745"/>
      <c r="AA28745"/>
    </row>
    <row r="28746" spans="16:27" x14ac:dyDescent="0.3">
      <c r="P28746"/>
      <c r="AA28746"/>
    </row>
    <row r="28747" spans="16:27" x14ac:dyDescent="0.3">
      <c r="P28747"/>
      <c r="AA28747"/>
    </row>
    <row r="28748" spans="16:27" x14ac:dyDescent="0.3">
      <c r="P28748"/>
      <c r="AA28748"/>
    </row>
    <row r="28749" spans="16:27" x14ac:dyDescent="0.3">
      <c r="P28749"/>
      <c r="AA28749"/>
    </row>
    <row r="28750" spans="16:27" x14ac:dyDescent="0.3">
      <c r="P28750"/>
      <c r="AA28750"/>
    </row>
    <row r="28751" spans="16:27" x14ac:dyDescent="0.3">
      <c r="P28751"/>
      <c r="AA28751"/>
    </row>
    <row r="28752" spans="16:27" x14ac:dyDescent="0.3">
      <c r="P28752"/>
      <c r="AA28752"/>
    </row>
    <row r="28753" spans="16:27" x14ac:dyDescent="0.3">
      <c r="P28753"/>
      <c r="AA28753"/>
    </row>
    <row r="28754" spans="16:27" x14ac:dyDescent="0.3">
      <c r="P28754"/>
      <c r="AA28754"/>
    </row>
    <row r="28755" spans="16:27" x14ac:dyDescent="0.3">
      <c r="P28755"/>
      <c r="AA28755"/>
    </row>
    <row r="28756" spans="16:27" x14ac:dyDescent="0.3">
      <c r="P28756"/>
      <c r="AA28756"/>
    </row>
    <row r="28757" spans="16:27" x14ac:dyDescent="0.3">
      <c r="P28757"/>
      <c r="AA28757"/>
    </row>
    <row r="28758" spans="16:27" x14ac:dyDescent="0.3">
      <c r="P28758"/>
      <c r="AA28758"/>
    </row>
    <row r="28759" spans="16:27" x14ac:dyDescent="0.3">
      <c r="P28759"/>
      <c r="AA28759"/>
    </row>
    <row r="28760" spans="16:27" x14ac:dyDescent="0.3">
      <c r="P28760"/>
      <c r="AA28760"/>
    </row>
    <row r="28761" spans="16:27" x14ac:dyDescent="0.3">
      <c r="P28761"/>
      <c r="AA28761"/>
    </row>
    <row r="28762" spans="16:27" x14ac:dyDescent="0.3">
      <c r="P28762"/>
      <c r="AA28762"/>
    </row>
    <row r="28763" spans="16:27" x14ac:dyDescent="0.3">
      <c r="P28763"/>
      <c r="AA28763"/>
    </row>
    <row r="28764" spans="16:27" x14ac:dyDescent="0.3">
      <c r="P28764"/>
      <c r="AA28764"/>
    </row>
    <row r="28765" spans="16:27" x14ac:dyDescent="0.3">
      <c r="P28765"/>
      <c r="AA28765"/>
    </row>
    <row r="28766" spans="16:27" x14ac:dyDescent="0.3">
      <c r="P28766"/>
      <c r="AA28766"/>
    </row>
    <row r="28767" spans="16:27" x14ac:dyDescent="0.3">
      <c r="P28767"/>
      <c r="AA28767"/>
    </row>
    <row r="28768" spans="16:27" x14ac:dyDescent="0.3">
      <c r="P28768"/>
      <c r="AA28768"/>
    </row>
    <row r="28769" spans="16:27" x14ac:dyDescent="0.3">
      <c r="P28769"/>
      <c r="AA28769"/>
    </row>
    <row r="28770" spans="16:27" x14ac:dyDescent="0.3">
      <c r="P28770"/>
      <c r="AA28770"/>
    </row>
    <row r="28771" spans="16:27" x14ac:dyDescent="0.3">
      <c r="P28771"/>
      <c r="AA28771"/>
    </row>
    <row r="28772" spans="16:27" x14ac:dyDescent="0.3">
      <c r="P28772"/>
      <c r="AA28772"/>
    </row>
    <row r="28773" spans="16:27" x14ac:dyDescent="0.3">
      <c r="P28773"/>
      <c r="AA28773"/>
    </row>
    <row r="28774" spans="16:27" x14ac:dyDescent="0.3">
      <c r="P28774"/>
      <c r="AA28774"/>
    </row>
    <row r="28775" spans="16:27" x14ac:dyDescent="0.3">
      <c r="P28775"/>
      <c r="AA28775"/>
    </row>
    <row r="28776" spans="16:27" x14ac:dyDescent="0.3">
      <c r="P28776"/>
      <c r="AA28776"/>
    </row>
    <row r="28777" spans="16:27" x14ac:dyDescent="0.3">
      <c r="P28777"/>
      <c r="AA28777"/>
    </row>
    <row r="28778" spans="16:27" x14ac:dyDescent="0.3">
      <c r="P28778"/>
      <c r="AA28778"/>
    </row>
    <row r="28779" spans="16:27" x14ac:dyDescent="0.3">
      <c r="P28779"/>
      <c r="AA28779"/>
    </row>
    <row r="28780" spans="16:27" x14ac:dyDescent="0.3">
      <c r="P28780"/>
      <c r="AA28780"/>
    </row>
    <row r="28781" spans="16:27" x14ac:dyDescent="0.3">
      <c r="P28781"/>
      <c r="AA28781"/>
    </row>
    <row r="28782" spans="16:27" x14ac:dyDescent="0.3">
      <c r="P28782"/>
      <c r="AA28782"/>
    </row>
    <row r="28783" spans="16:27" x14ac:dyDescent="0.3">
      <c r="P28783"/>
      <c r="AA28783"/>
    </row>
    <row r="28784" spans="16:27" x14ac:dyDescent="0.3">
      <c r="P28784"/>
      <c r="AA28784"/>
    </row>
    <row r="28785" spans="16:27" x14ac:dyDescent="0.3">
      <c r="P28785"/>
      <c r="AA28785"/>
    </row>
    <row r="28786" spans="16:27" x14ac:dyDescent="0.3">
      <c r="P28786"/>
      <c r="AA28786"/>
    </row>
    <row r="28787" spans="16:27" x14ac:dyDescent="0.3">
      <c r="P28787"/>
      <c r="AA28787"/>
    </row>
    <row r="28788" spans="16:27" x14ac:dyDescent="0.3">
      <c r="P28788"/>
      <c r="AA28788"/>
    </row>
    <row r="28789" spans="16:27" x14ac:dyDescent="0.3">
      <c r="P28789"/>
      <c r="AA28789"/>
    </row>
    <row r="28790" spans="16:27" x14ac:dyDescent="0.3">
      <c r="P28790"/>
      <c r="AA28790"/>
    </row>
    <row r="28791" spans="16:27" x14ac:dyDescent="0.3">
      <c r="P28791"/>
      <c r="AA28791"/>
    </row>
    <row r="28792" spans="16:27" x14ac:dyDescent="0.3">
      <c r="P28792"/>
      <c r="AA28792"/>
    </row>
    <row r="28793" spans="16:27" x14ac:dyDescent="0.3">
      <c r="P28793"/>
      <c r="AA28793"/>
    </row>
    <row r="28794" spans="16:27" x14ac:dyDescent="0.3">
      <c r="P28794"/>
      <c r="AA28794"/>
    </row>
    <row r="28795" spans="16:27" x14ac:dyDescent="0.3">
      <c r="P28795"/>
      <c r="AA28795"/>
    </row>
    <row r="28796" spans="16:27" x14ac:dyDescent="0.3">
      <c r="P28796"/>
      <c r="AA28796"/>
    </row>
    <row r="28797" spans="16:27" x14ac:dyDescent="0.3">
      <c r="P28797"/>
      <c r="AA28797"/>
    </row>
    <row r="28798" spans="16:27" x14ac:dyDescent="0.3">
      <c r="P28798"/>
      <c r="AA28798"/>
    </row>
    <row r="28799" spans="16:27" x14ac:dyDescent="0.3">
      <c r="P28799"/>
      <c r="AA28799"/>
    </row>
    <row r="28800" spans="16:27" x14ac:dyDescent="0.3">
      <c r="P28800"/>
      <c r="AA28800"/>
    </row>
    <row r="28801" spans="16:27" x14ac:dyDescent="0.3">
      <c r="P28801"/>
      <c r="AA28801"/>
    </row>
    <row r="28802" spans="16:27" x14ac:dyDescent="0.3">
      <c r="P28802"/>
      <c r="AA28802"/>
    </row>
    <row r="28803" spans="16:27" x14ac:dyDescent="0.3">
      <c r="P28803"/>
      <c r="AA28803"/>
    </row>
    <row r="28804" spans="16:27" x14ac:dyDescent="0.3">
      <c r="P28804"/>
      <c r="AA28804"/>
    </row>
    <row r="28805" spans="16:27" x14ac:dyDescent="0.3">
      <c r="P28805"/>
      <c r="AA28805"/>
    </row>
    <row r="28806" spans="16:27" x14ac:dyDescent="0.3">
      <c r="P28806"/>
      <c r="AA28806"/>
    </row>
    <row r="28807" spans="16:27" x14ac:dyDescent="0.3">
      <c r="P28807"/>
      <c r="AA28807"/>
    </row>
    <row r="28808" spans="16:27" x14ac:dyDescent="0.3">
      <c r="P28808"/>
      <c r="AA28808"/>
    </row>
    <row r="28809" spans="16:27" x14ac:dyDescent="0.3">
      <c r="P28809"/>
      <c r="AA28809"/>
    </row>
    <row r="28810" spans="16:27" x14ac:dyDescent="0.3">
      <c r="P28810"/>
      <c r="AA28810"/>
    </row>
    <row r="28811" spans="16:27" x14ac:dyDescent="0.3">
      <c r="P28811"/>
      <c r="AA28811"/>
    </row>
    <row r="28812" spans="16:27" x14ac:dyDescent="0.3">
      <c r="P28812"/>
      <c r="AA28812"/>
    </row>
    <row r="28813" spans="16:27" x14ac:dyDescent="0.3">
      <c r="P28813"/>
      <c r="AA28813"/>
    </row>
    <row r="28814" spans="16:27" x14ac:dyDescent="0.3">
      <c r="P28814"/>
      <c r="AA28814"/>
    </row>
    <row r="28815" spans="16:27" x14ac:dyDescent="0.3">
      <c r="P28815"/>
      <c r="AA28815"/>
    </row>
    <row r="28816" spans="16:27" x14ac:dyDescent="0.3">
      <c r="P28816"/>
      <c r="AA28816"/>
    </row>
    <row r="28817" spans="16:27" x14ac:dyDescent="0.3">
      <c r="P28817"/>
      <c r="AA28817"/>
    </row>
    <row r="28818" spans="16:27" x14ac:dyDescent="0.3">
      <c r="P28818"/>
      <c r="AA28818"/>
    </row>
    <row r="28819" spans="16:27" x14ac:dyDescent="0.3">
      <c r="P28819"/>
      <c r="AA28819"/>
    </row>
    <row r="28820" spans="16:27" x14ac:dyDescent="0.3">
      <c r="P28820"/>
      <c r="AA28820"/>
    </row>
    <row r="28821" spans="16:27" x14ac:dyDescent="0.3">
      <c r="P28821"/>
      <c r="AA28821"/>
    </row>
    <row r="28822" spans="16:27" x14ac:dyDescent="0.3">
      <c r="P28822"/>
      <c r="AA28822"/>
    </row>
    <row r="28823" spans="16:27" x14ac:dyDescent="0.3">
      <c r="P28823"/>
      <c r="AA28823"/>
    </row>
    <row r="28824" spans="16:27" x14ac:dyDescent="0.3">
      <c r="P28824"/>
      <c r="AA28824"/>
    </row>
    <row r="28825" spans="16:27" x14ac:dyDescent="0.3">
      <c r="P28825"/>
      <c r="AA28825"/>
    </row>
    <row r="28826" spans="16:27" x14ac:dyDescent="0.3">
      <c r="P28826"/>
      <c r="AA28826"/>
    </row>
    <row r="28827" spans="16:27" x14ac:dyDescent="0.3">
      <c r="P28827"/>
      <c r="AA28827"/>
    </row>
    <row r="28828" spans="16:27" x14ac:dyDescent="0.3">
      <c r="P28828"/>
      <c r="AA28828"/>
    </row>
    <row r="28829" spans="16:27" x14ac:dyDescent="0.3">
      <c r="P28829"/>
      <c r="AA28829"/>
    </row>
    <row r="28830" spans="16:27" x14ac:dyDescent="0.3">
      <c r="P28830"/>
      <c r="AA28830"/>
    </row>
    <row r="28831" spans="16:27" x14ac:dyDescent="0.3">
      <c r="P28831"/>
      <c r="AA28831"/>
    </row>
    <row r="28832" spans="16:27" x14ac:dyDescent="0.3">
      <c r="P28832"/>
      <c r="AA28832"/>
    </row>
    <row r="28833" spans="16:27" x14ac:dyDescent="0.3">
      <c r="P28833"/>
      <c r="AA28833"/>
    </row>
    <row r="28834" spans="16:27" x14ac:dyDescent="0.3">
      <c r="P28834"/>
      <c r="AA28834"/>
    </row>
    <row r="28835" spans="16:27" x14ac:dyDescent="0.3">
      <c r="P28835"/>
      <c r="AA28835"/>
    </row>
    <row r="28836" spans="16:27" x14ac:dyDescent="0.3">
      <c r="P28836"/>
      <c r="AA28836"/>
    </row>
    <row r="28837" spans="16:27" x14ac:dyDescent="0.3">
      <c r="P28837"/>
      <c r="AA28837"/>
    </row>
    <row r="28838" spans="16:27" x14ac:dyDescent="0.3">
      <c r="P28838"/>
      <c r="AA28838"/>
    </row>
    <row r="28839" spans="16:27" x14ac:dyDescent="0.3">
      <c r="P28839"/>
      <c r="AA28839"/>
    </row>
    <row r="28840" spans="16:27" x14ac:dyDescent="0.3">
      <c r="P28840"/>
      <c r="AA28840"/>
    </row>
    <row r="28841" spans="16:27" x14ac:dyDescent="0.3">
      <c r="P28841"/>
      <c r="AA28841"/>
    </row>
    <row r="28842" spans="16:27" x14ac:dyDescent="0.3">
      <c r="P28842"/>
      <c r="AA28842"/>
    </row>
    <row r="28843" spans="16:27" x14ac:dyDescent="0.3">
      <c r="P28843"/>
      <c r="AA28843"/>
    </row>
    <row r="28844" spans="16:27" x14ac:dyDescent="0.3">
      <c r="P28844"/>
      <c r="AA28844"/>
    </row>
    <row r="28845" spans="16:27" x14ac:dyDescent="0.3">
      <c r="P28845"/>
      <c r="AA28845"/>
    </row>
    <row r="28846" spans="16:27" x14ac:dyDescent="0.3">
      <c r="P28846"/>
      <c r="AA28846"/>
    </row>
    <row r="28847" spans="16:27" x14ac:dyDescent="0.3">
      <c r="P28847"/>
      <c r="AA28847"/>
    </row>
    <row r="28848" spans="16:27" x14ac:dyDescent="0.3">
      <c r="P28848"/>
      <c r="AA28848"/>
    </row>
    <row r="28849" spans="16:27" x14ac:dyDescent="0.3">
      <c r="P28849"/>
      <c r="AA28849"/>
    </row>
    <row r="28850" spans="16:27" x14ac:dyDescent="0.3">
      <c r="P28850"/>
      <c r="AA28850"/>
    </row>
    <row r="28851" spans="16:27" x14ac:dyDescent="0.3">
      <c r="P28851"/>
      <c r="AA28851"/>
    </row>
    <row r="28852" spans="16:27" x14ac:dyDescent="0.3">
      <c r="P28852"/>
      <c r="AA28852"/>
    </row>
    <row r="28853" spans="16:27" x14ac:dyDescent="0.3">
      <c r="P28853"/>
      <c r="AA28853"/>
    </row>
    <row r="28854" spans="16:27" x14ac:dyDescent="0.3">
      <c r="P28854"/>
      <c r="AA28854"/>
    </row>
    <row r="28855" spans="16:27" x14ac:dyDescent="0.3">
      <c r="P28855"/>
      <c r="AA28855"/>
    </row>
    <row r="28856" spans="16:27" x14ac:dyDescent="0.3">
      <c r="P28856"/>
      <c r="AA28856"/>
    </row>
    <row r="28857" spans="16:27" x14ac:dyDescent="0.3">
      <c r="P28857"/>
      <c r="AA28857"/>
    </row>
    <row r="28858" spans="16:27" x14ac:dyDescent="0.3">
      <c r="P28858"/>
      <c r="AA28858"/>
    </row>
    <row r="28859" spans="16:27" x14ac:dyDescent="0.3">
      <c r="P28859"/>
      <c r="AA28859"/>
    </row>
    <row r="28860" spans="16:27" x14ac:dyDescent="0.3">
      <c r="P28860"/>
      <c r="AA28860"/>
    </row>
    <row r="28861" spans="16:27" x14ac:dyDescent="0.3">
      <c r="P28861"/>
      <c r="AA28861"/>
    </row>
    <row r="28862" spans="16:27" x14ac:dyDescent="0.3">
      <c r="P28862"/>
      <c r="AA28862"/>
    </row>
    <row r="28863" spans="16:27" x14ac:dyDescent="0.3">
      <c r="P28863"/>
      <c r="AA28863"/>
    </row>
    <row r="28864" spans="16:27" x14ac:dyDescent="0.3">
      <c r="P28864"/>
      <c r="AA28864"/>
    </row>
    <row r="28865" spans="16:27" x14ac:dyDescent="0.3">
      <c r="P28865"/>
      <c r="AA28865"/>
    </row>
    <row r="28866" spans="16:27" x14ac:dyDescent="0.3">
      <c r="P28866"/>
      <c r="AA28866"/>
    </row>
    <row r="28867" spans="16:27" x14ac:dyDescent="0.3">
      <c r="P28867"/>
      <c r="AA28867"/>
    </row>
    <row r="28868" spans="16:27" x14ac:dyDescent="0.3">
      <c r="P28868"/>
      <c r="AA28868"/>
    </row>
    <row r="28869" spans="16:27" x14ac:dyDescent="0.3">
      <c r="P28869"/>
      <c r="AA28869"/>
    </row>
    <row r="28870" spans="16:27" x14ac:dyDescent="0.3">
      <c r="P28870"/>
      <c r="AA28870"/>
    </row>
    <row r="28871" spans="16:27" x14ac:dyDescent="0.3">
      <c r="P28871"/>
      <c r="AA28871"/>
    </row>
    <row r="28872" spans="16:27" x14ac:dyDescent="0.3">
      <c r="P28872"/>
      <c r="AA28872"/>
    </row>
    <row r="28873" spans="16:27" x14ac:dyDescent="0.3">
      <c r="P28873"/>
      <c r="AA28873"/>
    </row>
    <row r="28874" spans="16:27" x14ac:dyDescent="0.3">
      <c r="P28874"/>
      <c r="AA28874"/>
    </row>
    <row r="28875" spans="16:27" x14ac:dyDescent="0.3">
      <c r="P28875"/>
      <c r="AA28875"/>
    </row>
    <row r="28876" spans="16:27" x14ac:dyDescent="0.3">
      <c r="P28876"/>
      <c r="AA28876"/>
    </row>
    <row r="28877" spans="16:27" x14ac:dyDescent="0.3">
      <c r="P28877"/>
      <c r="AA28877"/>
    </row>
    <row r="28878" spans="16:27" x14ac:dyDescent="0.3">
      <c r="P28878"/>
      <c r="AA28878"/>
    </row>
    <row r="28879" spans="16:27" x14ac:dyDescent="0.3">
      <c r="P28879"/>
      <c r="AA28879"/>
    </row>
    <row r="28880" spans="16:27" x14ac:dyDescent="0.3">
      <c r="P28880"/>
      <c r="AA28880"/>
    </row>
    <row r="28881" spans="16:27" x14ac:dyDescent="0.3">
      <c r="P28881"/>
      <c r="AA28881"/>
    </row>
    <row r="28882" spans="16:27" x14ac:dyDescent="0.3">
      <c r="P28882"/>
      <c r="AA28882"/>
    </row>
    <row r="28883" spans="16:27" x14ac:dyDescent="0.3">
      <c r="P28883"/>
      <c r="AA28883"/>
    </row>
    <row r="28884" spans="16:27" x14ac:dyDescent="0.3">
      <c r="P28884"/>
      <c r="AA28884"/>
    </row>
    <row r="28885" spans="16:27" x14ac:dyDescent="0.3">
      <c r="P28885"/>
      <c r="AA28885"/>
    </row>
    <row r="28886" spans="16:27" x14ac:dyDescent="0.3">
      <c r="P28886"/>
      <c r="AA28886"/>
    </row>
    <row r="28887" spans="16:27" x14ac:dyDescent="0.3">
      <c r="P28887"/>
      <c r="AA28887"/>
    </row>
    <row r="28888" spans="16:27" x14ac:dyDescent="0.3">
      <c r="P28888"/>
      <c r="AA28888"/>
    </row>
    <row r="28889" spans="16:27" x14ac:dyDescent="0.3">
      <c r="P28889"/>
      <c r="AA28889"/>
    </row>
    <row r="28890" spans="16:27" x14ac:dyDescent="0.3">
      <c r="P28890"/>
      <c r="AA28890"/>
    </row>
    <row r="28891" spans="16:27" x14ac:dyDescent="0.3">
      <c r="P28891"/>
      <c r="AA28891"/>
    </row>
    <row r="28892" spans="16:27" x14ac:dyDescent="0.3">
      <c r="P28892"/>
      <c r="AA28892"/>
    </row>
    <row r="28893" spans="16:27" x14ac:dyDescent="0.3">
      <c r="P28893"/>
      <c r="AA28893"/>
    </row>
    <row r="28894" spans="16:27" x14ac:dyDescent="0.3">
      <c r="P28894"/>
      <c r="AA28894"/>
    </row>
    <row r="28895" spans="16:27" x14ac:dyDescent="0.3">
      <c r="P28895"/>
      <c r="AA28895"/>
    </row>
    <row r="28896" spans="16:27" x14ac:dyDescent="0.3">
      <c r="P28896"/>
      <c r="AA28896"/>
    </row>
    <row r="28897" spans="16:27" x14ac:dyDescent="0.3">
      <c r="P28897"/>
      <c r="AA28897"/>
    </row>
    <row r="28898" spans="16:27" x14ac:dyDescent="0.3">
      <c r="P28898"/>
      <c r="AA28898"/>
    </row>
    <row r="28899" spans="16:27" x14ac:dyDescent="0.3">
      <c r="P28899"/>
      <c r="AA28899"/>
    </row>
    <row r="28900" spans="16:27" x14ac:dyDescent="0.3">
      <c r="P28900"/>
      <c r="AA28900"/>
    </row>
    <row r="28901" spans="16:27" x14ac:dyDescent="0.3">
      <c r="P28901"/>
      <c r="AA28901"/>
    </row>
    <row r="28902" spans="16:27" x14ac:dyDescent="0.3">
      <c r="P28902"/>
      <c r="AA28902"/>
    </row>
    <row r="28903" spans="16:27" x14ac:dyDescent="0.3">
      <c r="P28903"/>
      <c r="AA28903"/>
    </row>
    <row r="28904" spans="16:27" x14ac:dyDescent="0.3">
      <c r="P28904"/>
      <c r="AA28904"/>
    </row>
    <row r="28905" spans="16:27" x14ac:dyDescent="0.3">
      <c r="P28905"/>
      <c r="AA28905"/>
    </row>
    <row r="28906" spans="16:27" x14ac:dyDescent="0.3">
      <c r="P28906"/>
      <c r="AA28906"/>
    </row>
    <row r="28907" spans="16:27" x14ac:dyDescent="0.3">
      <c r="P28907"/>
      <c r="AA28907"/>
    </row>
    <row r="28908" spans="16:27" x14ac:dyDescent="0.3">
      <c r="P28908"/>
      <c r="AA28908"/>
    </row>
    <row r="28909" spans="16:27" x14ac:dyDescent="0.3">
      <c r="P28909"/>
      <c r="AA28909"/>
    </row>
    <row r="28910" spans="16:27" x14ac:dyDescent="0.3">
      <c r="P28910"/>
      <c r="AA28910"/>
    </row>
    <row r="28911" spans="16:27" x14ac:dyDescent="0.3">
      <c r="P28911"/>
      <c r="AA28911"/>
    </row>
    <row r="28912" spans="16:27" x14ac:dyDescent="0.3">
      <c r="P28912"/>
      <c r="AA28912"/>
    </row>
    <row r="28913" spans="16:27" x14ac:dyDescent="0.3">
      <c r="P28913"/>
      <c r="AA28913"/>
    </row>
    <row r="28914" spans="16:27" x14ac:dyDescent="0.3">
      <c r="P28914"/>
      <c r="AA28914"/>
    </row>
    <row r="28915" spans="16:27" x14ac:dyDescent="0.3">
      <c r="P28915"/>
      <c r="AA28915"/>
    </row>
    <row r="28916" spans="16:27" x14ac:dyDescent="0.3">
      <c r="P28916"/>
      <c r="AA28916"/>
    </row>
    <row r="28917" spans="16:27" x14ac:dyDescent="0.3">
      <c r="P28917"/>
      <c r="AA28917"/>
    </row>
    <row r="28918" spans="16:27" x14ac:dyDescent="0.3">
      <c r="P28918"/>
      <c r="AA28918"/>
    </row>
    <row r="28919" spans="16:27" x14ac:dyDescent="0.3">
      <c r="P28919"/>
      <c r="AA28919"/>
    </row>
    <row r="28920" spans="16:27" x14ac:dyDescent="0.3">
      <c r="P28920"/>
      <c r="AA28920"/>
    </row>
    <row r="28921" spans="16:27" x14ac:dyDescent="0.3">
      <c r="P28921"/>
      <c r="AA28921"/>
    </row>
    <row r="28922" spans="16:27" x14ac:dyDescent="0.3">
      <c r="P28922"/>
      <c r="AA28922"/>
    </row>
    <row r="28923" spans="16:27" x14ac:dyDescent="0.3">
      <c r="P28923"/>
      <c r="AA28923"/>
    </row>
    <row r="28924" spans="16:27" x14ac:dyDescent="0.3">
      <c r="P28924"/>
      <c r="AA28924"/>
    </row>
    <row r="28925" spans="16:27" x14ac:dyDescent="0.3">
      <c r="P28925"/>
      <c r="AA28925"/>
    </row>
    <row r="28926" spans="16:27" x14ac:dyDescent="0.3">
      <c r="P28926"/>
      <c r="AA28926"/>
    </row>
    <row r="28927" spans="16:27" x14ac:dyDescent="0.3">
      <c r="P28927"/>
      <c r="AA28927"/>
    </row>
    <row r="28928" spans="16:27" x14ac:dyDescent="0.3">
      <c r="P28928"/>
      <c r="AA28928"/>
    </row>
    <row r="28929" spans="16:27" x14ac:dyDescent="0.3">
      <c r="P28929"/>
      <c r="AA28929"/>
    </row>
    <row r="28930" spans="16:27" x14ac:dyDescent="0.3">
      <c r="P28930"/>
      <c r="AA28930"/>
    </row>
    <row r="28931" spans="16:27" x14ac:dyDescent="0.3">
      <c r="P28931"/>
      <c r="AA28931"/>
    </row>
    <row r="28932" spans="16:27" x14ac:dyDescent="0.3">
      <c r="P28932"/>
      <c r="AA28932"/>
    </row>
    <row r="28933" spans="16:27" x14ac:dyDescent="0.3">
      <c r="P28933"/>
      <c r="AA28933"/>
    </row>
    <row r="28934" spans="16:27" x14ac:dyDescent="0.3">
      <c r="P28934"/>
      <c r="AA28934"/>
    </row>
    <row r="28935" spans="16:27" x14ac:dyDescent="0.3">
      <c r="P28935"/>
      <c r="AA28935"/>
    </row>
    <row r="28936" spans="16:27" x14ac:dyDescent="0.3">
      <c r="P28936"/>
      <c r="AA28936"/>
    </row>
    <row r="28937" spans="16:27" x14ac:dyDescent="0.3">
      <c r="P28937"/>
      <c r="AA28937"/>
    </row>
    <row r="28938" spans="16:27" x14ac:dyDescent="0.3">
      <c r="P28938"/>
      <c r="AA28938"/>
    </row>
    <row r="28939" spans="16:27" x14ac:dyDescent="0.3">
      <c r="P28939"/>
      <c r="AA28939"/>
    </row>
    <row r="28940" spans="16:27" x14ac:dyDescent="0.3">
      <c r="P28940"/>
      <c r="AA28940"/>
    </row>
    <row r="28941" spans="16:27" x14ac:dyDescent="0.3">
      <c r="P28941"/>
      <c r="AA28941"/>
    </row>
    <row r="28942" spans="16:27" x14ac:dyDescent="0.3">
      <c r="P28942"/>
      <c r="AA28942"/>
    </row>
    <row r="28943" spans="16:27" x14ac:dyDescent="0.3">
      <c r="P28943"/>
      <c r="AA28943"/>
    </row>
    <row r="28944" spans="16:27" x14ac:dyDescent="0.3">
      <c r="P28944"/>
      <c r="AA28944"/>
    </row>
    <row r="28945" spans="16:27" x14ac:dyDescent="0.3">
      <c r="P28945"/>
      <c r="AA28945"/>
    </row>
    <row r="28946" spans="16:27" x14ac:dyDescent="0.3">
      <c r="P28946"/>
      <c r="AA28946"/>
    </row>
    <row r="28947" spans="16:27" x14ac:dyDescent="0.3">
      <c r="P28947"/>
      <c r="AA28947"/>
    </row>
    <row r="28948" spans="16:27" x14ac:dyDescent="0.3">
      <c r="P28948"/>
      <c r="AA28948"/>
    </row>
    <row r="28949" spans="16:27" x14ac:dyDescent="0.3">
      <c r="P28949"/>
      <c r="AA28949"/>
    </row>
    <row r="28950" spans="16:27" x14ac:dyDescent="0.3">
      <c r="P28950"/>
      <c r="AA28950"/>
    </row>
    <row r="28951" spans="16:27" x14ac:dyDescent="0.3">
      <c r="P28951"/>
      <c r="AA28951"/>
    </row>
    <row r="28952" spans="16:27" x14ac:dyDescent="0.3">
      <c r="P28952"/>
      <c r="AA28952"/>
    </row>
    <row r="28953" spans="16:27" x14ac:dyDescent="0.3">
      <c r="P28953"/>
      <c r="AA28953"/>
    </row>
    <row r="28954" spans="16:27" x14ac:dyDescent="0.3">
      <c r="P28954"/>
      <c r="AA28954"/>
    </row>
    <row r="28955" spans="16:27" x14ac:dyDescent="0.3">
      <c r="P28955"/>
      <c r="AA28955"/>
    </row>
    <row r="28956" spans="16:27" x14ac:dyDescent="0.3">
      <c r="P28956"/>
      <c r="AA28956"/>
    </row>
    <row r="28957" spans="16:27" x14ac:dyDescent="0.3">
      <c r="P28957"/>
      <c r="AA28957"/>
    </row>
    <row r="28958" spans="16:27" x14ac:dyDescent="0.3">
      <c r="P28958"/>
      <c r="AA28958"/>
    </row>
    <row r="28959" spans="16:27" x14ac:dyDescent="0.3">
      <c r="P28959"/>
      <c r="AA28959"/>
    </row>
    <row r="28960" spans="16:27" x14ac:dyDescent="0.3">
      <c r="P28960"/>
      <c r="AA28960"/>
    </row>
    <row r="28961" spans="16:27" x14ac:dyDescent="0.3">
      <c r="P28961"/>
      <c r="AA28961"/>
    </row>
    <row r="28962" spans="16:27" x14ac:dyDescent="0.3">
      <c r="P28962"/>
      <c r="AA28962"/>
    </row>
    <row r="28963" spans="16:27" x14ac:dyDescent="0.3">
      <c r="P28963"/>
      <c r="AA28963"/>
    </row>
    <row r="28964" spans="16:27" x14ac:dyDescent="0.3">
      <c r="P28964"/>
      <c r="AA28964"/>
    </row>
    <row r="28965" spans="16:27" x14ac:dyDescent="0.3">
      <c r="P28965"/>
      <c r="AA28965"/>
    </row>
    <row r="28966" spans="16:27" x14ac:dyDescent="0.3">
      <c r="P28966"/>
      <c r="AA28966"/>
    </row>
    <row r="28967" spans="16:27" x14ac:dyDescent="0.3">
      <c r="P28967"/>
      <c r="AA28967"/>
    </row>
    <row r="28968" spans="16:27" x14ac:dyDescent="0.3">
      <c r="P28968"/>
      <c r="AA28968"/>
    </row>
    <row r="28969" spans="16:27" x14ac:dyDescent="0.3">
      <c r="P28969"/>
      <c r="AA28969"/>
    </row>
    <row r="28970" spans="16:27" x14ac:dyDescent="0.3">
      <c r="P28970"/>
      <c r="AA28970"/>
    </row>
    <row r="28971" spans="16:27" x14ac:dyDescent="0.3">
      <c r="P28971"/>
      <c r="AA28971"/>
    </row>
    <row r="28972" spans="16:27" x14ac:dyDescent="0.3">
      <c r="P28972"/>
      <c r="AA28972"/>
    </row>
    <row r="28973" spans="16:27" x14ac:dyDescent="0.3">
      <c r="P28973"/>
      <c r="AA28973"/>
    </row>
    <row r="28974" spans="16:27" x14ac:dyDescent="0.3">
      <c r="P28974"/>
      <c r="AA28974"/>
    </row>
    <row r="28975" spans="16:27" x14ac:dyDescent="0.3">
      <c r="P28975"/>
      <c r="AA28975"/>
    </row>
    <row r="28976" spans="16:27" x14ac:dyDescent="0.3">
      <c r="P28976"/>
      <c r="AA28976"/>
    </row>
    <row r="28977" spans="16:27" x14ac:dyDescent="0.3">
      <c r="P28977"/>
      <c r="AA28977"/>
    </row>
    <row r="28978" spans="16:27" x14ac:dyDescent="0.3">
      <c r="P28978"/>
      <c r="AA28978"/>
    </row>
    <row r="28979" spans="16:27" x14ac:dyDescent="0.3">
      <c r="P28979"/>
      <c r="AA28979"/>
    </row>
    <row r="28980" spans="16:27" x14ac:dyDescent="0.3">
      <c r="P28980"/>
      <c r="AA28980"/>
    </row>
    <row r="28981" spans="16:27" x14ac:dyDescent="0.3">
      <c r="P28981"/>
      <c r="AA28981"/>
    </row>
    <row r="28982" spans="16:27" x14ac:dyDescent="0.3">
      <c r="P28982"/>
      <c r="AA28982"/>
    </row>
    <row r="28983" spans="16:27" x14ac:dyDescent="0.3">
      <c r="P28983"/>
      <c r="AA28983"/>
    </row>
    <row r="28984" spans="16:27" x14ac:dyDescent="0.3">
      <c r="P28984"/>
      <c r="AA28984"/>
    </row>
    <row r="28985" spans="16:27" x14ac:dyDescent="0.3">
      <c r="P28985"/>
      <c r="AA28985"/>
    </row>
    <row r="28986" spans="16:27" x14ac:dyDescent="0.3">
      <c r="P28986"/>
      <c r="AA28986"/>
    </row>
    <row r="28987" spans="16:27" x14ac:dyDescent="0.3">
      <c r="P28987"/>
      <c r="AA28987"/>
    </row>
    <row r="28988" spans="16:27" x14ac:dyDescent="0.3">
      <c r="P28988"/>
      <c r="AA28988"/>
    </row>
    <row r="28989" spans="16:27" x14ac:dyDescent="0.3">
      <c r="P28989"/>
      <c r="AA28989"/>
    </row>
    <row r="28990" spans="16:27" x14ac:dyDescent="0.3">
      <c r="P28990"/>
      <c r="AA28990"/>
    </row>
    <row r="28991" spans="16:27" x14ac:dyDescent="0.3">
      <c r="P28991"/>
      <c r="AA28991"/>
    </row>
    <row r="28992" spans="16:27" x14ac:dyDescent="0.3">
      <c r="P28992"/>
      <c r="AA28992"/>
    </row>
    <row r="28993" spans="16:27" x14ac:dyDescent="0.3">
      <c r="P28993"/>
      <c r="AA28993"/>
    </row>
    <row r="28994" spans="16:27" x14ac:dyDescent="0.3">
      <c r="P28994"/>
      <c r="AA28994"/>
    </row>
    <row r="28995" spans="16:27" x14ac:dyDescent="0.3">
      <c r="P28995"/>
      <c r="AA28995"/>
    </row>
    <row r="28996" spans="16:27" x14ac:dyDescent="0.3">
      <c r="P28996"/>
      <c r="AA28996"/>
    </row>
    <row r="28997" spans="16:27" x14ac:dyDescent="0.3">
      <c r="P28997"/>
      <c r="AA28997"/>
    </row>
    <row r="28998" spans="16:27" x14ac:dyDescent="0.3">
      <c r="P28998"/>
      <c r="AA28998"/>
    </row>
    <row r="28999" spans="16:27" x14ac:dyDescent="0.3">
      <c r="P28999"/>
      <c r="AA28999"/>
    </row>
    <row r="29000" spans="16:27" x14ac:dyDescent="0.3">
      <c r="P29000"/>
      <c r="AA29000"/>
    </row>
    <row r="29001" spans="16:27" x14ac:dyDescent="0.3">
      <c r="P29001"/>
      <c r="AA29001"/>
    </row>
    <row r="29002" spans="16:27" x14ac:dyDescent="0.3">
      <c r="P29002"/>
      <c r="AA29002"/>
    </row>
    <row r="29003" spans="16:27" x14ac:dyDescent="0.3">
      <c r="P29003"/>
      <c r="AA29003"/>
    </row>
    <row r="29004" spans="16:27" x14ac:dyDescent="0.3">
      <c r="P29004"/>
      <c r="AA29004"/>
    </row>
    <row r="29005" spans="16:27" x14ac:dyDescent="0.3">
      <c r="P29005"/>
      <c r="AA29005"/>
    </row>
    <row r="29006" spans="16:27" x14ac:dyDescent="0.3">
      <c r="P29006"/>
      <c r="AA29006"/>
    </row>
    <row r="29007" spans="16:27" x14ac:dyDescent="0.3">
      <c r="P29007"/>
      <c r="AA29007"/>
    </row>
    <row r="29008" spans="16:27" x14ac:dyDescent="0.3">
      <c r="P29008"/>
      <c r="AA29008"/>
    </row>
    <row r="29009" spans="16:27" x14ac:dyDescent="0.3">
      <c r="P29009"/>
      <c r="AA29009"/>
    </row>
    <row r="29010" spans="16:27" x14ac:dyDescent="0.3">
      <c r="P29010"/>
      <c r="AA29010"/>
    </row>
    <row r="29011" spans="16:27" x14ac:dyDescent="0.3">
      <c r="P29011"/>
      <c r="AA29011"/>
    </row>
    <row r="29012" spans="16:27" x14ac:dyDescent="0.3">
      <c r="P29012"/>
      <c r="AA29012"/>
    </row>
    <row r="29013" spans="16:27" x14ac:dyDescent="0.3">
      <c r="P29013"/>
      <c r="AA29013"/>
    </row>
    <row r="29014" spans="16:27" x14ac:dyDescent="0.3">
      <c r="P29014"/>
      <c r="AA29014"/>
    </row>
    <row r="29015" spans="16:27" x14ac:dyDescent="0.3">
      <c r="P29015"/>
      <c r="AA29015"/>
    </row>
    <row r="29016" spans="16:27" x14ac:dyDescent="0.3">
      <c r="P29016"/>
      <c r="AA29016"/>
    </row>
    <row r="29017" spans="16:27" x14ac:dyDescent="0.3">
      <c r="P29017"/>
      <c r="AA29017"/>
    </row>
    <row r="29018" spans="16:27" x14ac:dyDescent="0.3">
      <c r="P29018"/>
      <c r="AA29018"/>
    </row>
    <row r="29019" spans="16:27" x14ac:dyDescent="0.3">
      <c r="P29019"/>
      <c r="AA29019"/>
    </row>
    <row r="29020" spans="16:27" x14ac:dyDescent="0.3">
      <c r="P29020"/>
      <c r="AA29020"/>
    </row>
    <row r="29021" spans="16:27" x14ac:dyDescent="0.3">
      <c r="P29021"/>
      <c r="AA29021"/>
    </row>
    <row r="29022" spans="16:27" x14ac:dyDescent="0.3">
      <c r="P29022"/>
      <c r="AA29022"/>
    </row>
    <row r="29023" spans="16:27" x14ac:dyDescent="0.3">
      <c r="P29023"/>
      <c r="AA29023"/>
    </row>
    <row r="29024" spans="16:27" x14ac:dyDescent="0.3">
      <c r="P29024"/>
      <c r="AA29024"/>
    </row>
    <row r="29025" spans="16:27" x14ac:dyDescent="0.3">
      <c r="P29025"/>
      <c r="AA29025"/>
    </row>
    <row r="29026" spans="16:27" x14ac:dyDescent="0.3">
      <c r="P29026"/>
      <c r="AA29026"/>
    </row>
    <row r="29027" spans="16:27" x14ac:dyDescent="0.3">
      <c r="P29027"/>
      <c r="AA29027"/>
    </row>
    <row r="29028" spans="16:27" x14ac:dyDescent="0.3">
      <c r="P29028"/>
      <c r="AA29028"/>
    </row>
    <row r="29029" spans="16:27" x14ac:dyDescent="0.3">
      <c r="P29029"/>
      <c r="AA29029"/>
    </row>
    <row r="29030" spans="16:27" x14ac:dyDescent="0.3">
      <c r="P29030"/>
      <c r="AA29030"/>
    </row>
    <row r="29031" spans="16:27" x14ac:dyDescent="0.3">
      <c r="P29031"/>
      <c r="AA29031"/>
    </row>
    <row r="29032" spans="16:27" x14ac:dyDescent="0.3">
      <c r="P29032"/>
      <c r="AA29032"/>
    </row>
    <row r="29033" spans="16:27" x14ac:dyDescent="0.3">
      <c r="P29033"/>
      <c r="AA29033"/>
    </row>
    <row r="29034" spans="16:27" x14ac:dyDescent="0.3">
      <c r="P29034"/>
      <c r="AA29034"/>
    </row>
    <row r="29035" spans="16:27" x14ac:dyDescent="0.3">
      <c r="P29035"/>
      <c r="AA29035"/>
    </row>
    <row r="29036" spans="16:27" x14ac:dyDescent="0.3">
      <c r="P29036"/>
      <c r="AA29036"/>
    </row>
    <row r="29037" spans="16:27" x14ac:dyDescent="0.3">
      <c r="P29037"/>
      <c r="AA29037"/>
    </row>
    <row r="29038" spans="16:27" x14ac:dyDescent="0.3">
      <c r="P29038"/>
      <c r="AA29038"/>
    </row>
    <row r="29039" spans="16:27" x14ac:dyDescent="0.3">
      <c r="P29039"/>
      <c r="AA29039"/>
    </row>
    <row r="29040" spans="16:27" x14ac:dyDescent="0.3">
      <c r="P29040"/>
      <c r="AA29040"/>
    </row>
    <row r="29041" spans="16:27" x14ac:dyDescent="0.3">
      <c r="P29041"/>
      <c r="AA29041"/>
    </row>
    <row r="29042" spans="16:27" x14ac:dyDescent="0.3">
      <c r="P29042"/>
      <c r="AA29042"/>
    </row>
    <row r="29043" spans="16:27" x14ac:dyDescent="0.3">
      <c r="P29043"/>
      <c r="AA29043"/>
    </row>
    <row r="29044" spans="16:27" x14ac:dyDescent="0.3">
      <c r="P29044"/>
      <c r="AA29044"/>
    </row>
    <row r="29045" spans="16:27" x14ac:dyDescent="0.3">
      <c r="P29045"/>
      <c r="AA29045"/>
    </row>
    <row r="29046" spans="16:27" x14ac:dyDescent="0.3">
      <c r="P29046"/>
      <c r="AA29046"/>
    </row>
    <row r="29047" spans="16:27" x14ac:dyDescent="0.3">
      <c r="P29047"/>
      <c r="AA29047"/>
    </row>
    <row r="29048" spans="16:27" x14ac:dyDescent="0.3">
      <c r="P29048"/>
      <c r="AA29048"/>
    </row>
    <row r="29049" spans="16:27" x14ac:dyDescent="0.3">
      <c r="P29049"/>
      <c r="AA29049"/>
    </row>
    <row r="29050" spans="16:27" x14ac:dyDescent="0.3">
      <c r="P29050"/>
      <c r="AA29050"/>
    </row>
    <row r="29051" spans="16:27" x14ac:dyDescent="0.3">
      <c r="P29051"/>
      <c r="AA29051"/>
    </row>
    <row r="29052" spans="16:27" x14ac:dyDescent="0.3">
      <c r="P29052"/>
      <c r="AA29052"/>
    </row>
    <row r="29053" spans="16:27" x14ac:dyDescent="0.3">
      <c r="P29053"/>
      <c r="AA29053"/>
    </row>
    <row r="29054" spans="16:27" x14ac:dyDescent="0.3">
      <c r="P29054"/>
      <c r="AA29054"/>
    </row>
    <row r="29055" spans="16:27" x14ac:dyDescent="0.3">
      <c r="P29055"/>
      <c r="AA29055"/>
    </row>
    <row r="29056" spans="16:27" x14ac:dyDescent="0.3">
      <c r="P29056"/>
      <c r="AA29056"/>
    </row>
    <row r="29057" spans="16:27" x14ac:dyDescent="0.3">
      <c r="P29057"/>
      <c r="AA29057"/>
    </row>
    <row r="29058" spans="16:27" x14ac:dyDescent="0.3">
      <c r="P29058"/>
      <c r="AA29058"/>
    </row>
    <row r="29059" spans="16:27" x14ac:dyDescent="0.3">
      <c r="P29059"/>
      <c r="AA29059"/>
    </row>
    <row r="29060" spans="16:27" x14ac:dyDescent="0.3">
      <c r="P29060"/>
      <c r="AA29060"/>
    </row>
    <row r="29061" spans="16:27" x14ac:dyDescent="0.3">
      <c r="P29061"/>
      <c r="AA29061"/>
    </row>
    <row r="29062" spans="16:27" x14ac:dyDescent="0.3">
      <c r="P29062"/>
      <c r="AA29062"/>
    </row>
    <row r="29063" spans="16:27" x14ac:dyDescent="0.3">
      <c r="P29063"/>
      <c r="AA29063"/>
    </row>
    <row r="29064" spans="16:27" x14ac:dyDescent="0.3">
      <c r="P29064"/>
      <c r="AA29064"/>
    </row>
    <row r="29065" spans="16:27" x14ac:dyDescent="0.3">
      <c r="P29065"/>
      <c r="AA29065"/>
    </row>
    <row r="29066" spans="16:27" x14ac:dyDescent="0.3">
      <c r="P29066"/>
      <c r="AA29066"/>
    </row>
    <row r="29067" spans="16:27" x14ac:dyDescent="0.3">
      <c r="P29067"/>
      <c r="AA29067"/>
    </row>
    <row r="29068" spans="16:27" x14ac:dyDescent="0.3">
      <c r="P29068"/>
      <c r="AA29068"/>
    </row>
    <row r="29069" spans="16:27" x14ac:dyDescent="0.3">
      <c r="P29069"/>
      <c r="AA29069"/>
    </row>
    <row r="29070" spans="16:27" x14ac:dyDescent="0.3">
      <c r="P29070"/>
      <c r="AA29070"/>
    </row>
    <row r="29071" spans="16:27" x14ac:dyDescent="0.3">
      <c r="P29071"/>
      <c r="AA29071"/>
    </row>
    <row r="29072" spans="16:27" x14ac:dyDescent="0.3">
      <c r="P29072"/>
      <c r="AA29072"/>
    </row>
    <row r="29073" spans="16:27" x14ac:dyDescent="0.3">
      <c r="P29073"/>
      <c r="AA29073"/>
    </row>
    <row r="29074" spans="16:27" x14ac:dyDescent="0.3">
      <c r="P29074"/>
      <c r="AA29074"/>
    </row>
    <row r="29075" spans="16:27" x14ac:dyDescent="0.3">
      <c r="P29075"/>
      <c r="AA29075"/>
    </row>
    <row r="29076" spans="16:27" x14ac:dyDescent="0.3">
      <c r="P29076"/>
      <c r="AA29076"/>
    </row>
    <row r="29077" spans="16:27" x14ac:dyDescent="0.3">
      <c r="P29077"/>
      <c r="AA29077"/>
    </row>
    <row r="29078" spans="16:27" x14ac:dyDescent="0.3">
      <c r="P29078"/>
      <c r="AA29078"/>
    </row>
    <row r="29079" spans="16:27" x14ac:dyDescent="0.3">
      <c r="P29079"/>
      <c r="AA29079"/>
    </row>
    <row r="29080" spans="16:27" x14ac:dyDescent="0.3">
      <c r="P29080"/>
      <c r="AA29080"/>
    </row>
    <row r="29081" spans="16:27" x14ac:dyDescent="0.3">
      <c r="P29081"/>
      <c r="AA29081"/>
    </row>
    <row r="29082" spans="16:27" x14ac:dyDescent="0.3">
      <c r="P29082"/>
      <c r="AA29082"/>
    </row>
    <row r="29083" spans="16:27" x14ac:dyDescent="0.3">
      <c r="P29083"/>
      <c r="AA29083"/>
    </row>
    <row r="29084" spans="16:27" x14ac:dyDescent="0.3">
      <c r="P29084"/>
      <c r="AA29084"/>
    </row>
    <row r="29085" spans="16:27" x14ac:dyDescent="0.3">
      <c r="P29085"/>
      <c r="AA29085"/>
    </row>
    <row r="29086" spans="16:27" x14ac:dyDescent="0.3">
      <c r="P29086"/>
      <c r="AA29086"/>
    </row>
    <row r="29087" spans="16:27" x14ac:dyDescent="0.3">
      <c r="P29087"/>
      <c r="AA29087"/>
    </row>
    <row r="29088" spans="16:27" x14ac:dyDescent="0.3">
      <c r="P29088"/>
      <c r="AA29088"/>
    </row>
    <row r="29089" spans="16:27" x14ac:dyDescent="0.3">
      <c r="P29089"/>
      <c r="AA29089"/>
    </row>
    <row r="29090" spans="16:27" x14ac:dyDescent="0.3">
      <c r="P29090"/>
      <c r="AA29090"/>
    </row>
    <row r="29091" spans="16:27" x14ac:dyDescent="0.3">
      <c r="P29091"/>
      <c r="AA29091"/>
    </row>
    <row r="29092" spans="16:27" x14ac:dyDescent="0.3">
      <c r="P29092"/>
      <c r="AA29092"/>
    </row>
    <row r="29093" spans="16:27" x14ac:dyDescent="0.3">
      <c r="P29093"/>
      <c r="AA29093"/>
    </row>
    <row r="29094" spans="16:27" x14ac:dyDescent="0.3">
      <c r="P29094"/>
      <c r="AA29094"/>
    </row>
    <row r="29095" spans="16:27" x14ac:dyDescent="0.3">
      <c r="P29095"/>
      <c r="AA29095"/>
    </row>
    <row r="29096" spans="16:27" x14ac:dyDescent="0.3">
      <c r="P29096"/>
      <c r="AA29096"/>
    </row>
    <row r="29097" spans="16:27" x14ac:dyDescent="0.3">
      <c r="P29097"/>
      <c r="AA29097"/>
    </row>
    <row r="29098" spans="16:27" x14ac:dyDescent="0.3">
      <c r="P29098"/>
      <c r="AA29098"/>
    </row>
    <row r="29099" spans="16:27" x14ac:dyDescent="0.3">
      <c r="P29099"/>
      <c r="AA29099"/>
    </row>
    <row r="29100" spans="16:27" x14ac:dyDescent="0.3">
      <c r="P29100"/>
      <c r="AA29100"/>
    </row>
    <row r="29101" spans="16:27" x14ac:dyDescent="0.3">
      <c r="P29101"/>
      <c r="AA29101"/>
    </row>
    <row r="29102" spans="16:27" x14ac:dyDescent="0.3">
      <c r="P29102"/>
      <c r="AA29102"/>
    </row>
    <row r="29103" spans="16:27" x14ac:dyDescent="0.3">
      <c r="P29103"/>
      <c r="AA29103"/>
    </row>
    <row r="29104" spans="16:27" x14ac:dyDescent="0.3">
      <c r="P29104"/>
      <c r="AA29104"/>
    </row>
    <row r="29105" spans="16:27" x14ac:dyDescent="0.3">
      <c r="P29105"/>
      <c r="AA29105"/>
    </row>
    <row r="29106" spans="16:27" x14ac:dyDescent="0.3">
      <c r="P29106"/>
      <c r="AA29106"/>
    </row>
    <row r="29107" spans="16:27" x14ac:dyDescent="0.3">
      <c r="P29107"/>
      <c r="AA29107"/>
    </row>
    <row r="29108" spans="16:27" x14ac:dyDescent="0.3">
      <c r="P29108"/>
      <c r="AA29108"/>
    </row>
    <row r="29109" spans="16:27" x14ac:dyDescent="0.3">
      <c r="P29109"/>
      <c r="AA29109"/>
    </row>
    <row r="29110" spans="16:27" x14ac:dyDescent="0.3">
      <c r="P29110"/>
      <c r="AA29110"/>
    </row>
    <row r="29111" spans="16:27" x14ac:dyDescent="0.3">
      <c r="P29111"/>
      <c r="AA29111"/>
    </row>
    <row r="29112" spans="16:27" x14ac:dyDescent="0.3">
      <c r="P29112"/>
      <c r="AA29112"/>
    </row>
    <row r="29113" spans="16:27" x14ac:dyDescent="0.3">
      <c r="P29113"/>
      <c r="AA29113"/>
    </row>
    <row r="29114" spans="16:27" x14ac:dyDescent="0.3">
      <c r="P29114"/>
      <c r="AA29114"/>
    </row>
    <row r="29115" spans="16:27" x14ac:dyDescent="0.3">
      <c r="P29115"/>
      <c r="AA29115"/>
    </row>
    <row r="29116" spans="16:27" x14ac:dyDescent="0.3">
      <c r="P29116"/>
      <c r="AA29116"/>
    </row>
    <row r="29117" spans="16:27" x14ac:dyDescent="0.3">
      <c r="P29117"/>
      <c r="AA29117"/>
    </row>
    <row r="29118" spans="16:27" x14ac:dyDescent="0.3">
      <c r="P29118"/>
      <c r="AA29118"/>
    </row>
    <row r="29119" spans="16:27" x14ac:dyDescent="0.3">
      <c r="P29119"/>
      <c r="AA29119"/>
    </row>
    <row r="29120" spans="16:27" x14ac:dyDescent="0.3">
      <c r="P29120"/>
      <c r="AA29120"/>
    </row>
    <row r="29121" spans="16:27" x14ac:dyDescent="0.3">
      <c r="P29121"/>
      <c r="AA29121"/>
    </row>
    <row r="29122" spans="16:27" x14ac:dyDescent="0.3">
      <c r="P29122"/>
      <c r="AA29122"/>
    </row>
    <row r="29123" spans="16:27" x14ac:dyDescent="0.3">
      <c r="P29123"/>
      <c r="AA29123"/>
    </row>
    <row r="29124" spans="16:27" x14ac:dyDescent="0.3">
      <c r="P29124"/>
      <c r="AA29124"/>
    </row>
    <row r="29125" spans="16:27" x14ac:dyDescent="0.3">
      <c r="P29125"/>
      <c r="AA29125"/>
    </row>
    <row r="29126" spans="16:27" x14ac:dyDescent="0.3">
      <c r="P29126"/>
      <c r="AA29126"/>
    </row>
    <row r="29127" spans="16:27" x14ac:dyDescent="0.3">
      <c r="P29127"/>
      <c r="AA29127"/>
    </row>
    <row r="29128" spans="16:27" x14ac:dyDescent="0.3">
      <c r="P29128"/>
      <c r="AA29128"/>
    </row>
    <row r="29129" spans="16:27" x14ac:dyDescent="0.3">
      <c r="P29129"/>
      <c r="AA29129"/>
    </row>
    <row r="29130" spans="16:27" x14ac:dyDescent="0.3">
      <c r="P29130"/>
      <c r="AA29130"/>
    </row>
    <row r="29131" spans="16:27" x14ac:dyDescent="0.3">
      <c r="P29131"/>
      <c r="AA29131"/>
    </row>
    <row r="29132" spans="16:27" x14ac:dyDescent="0.3">
      <c r="P29132"/>
      <c r="AA29132"/>
    </row>
    <row r="29133" spans="16:27" x14ac:dyDescent="0.3">
      <c r="P29133"/>
      <c r="AA29133"/>
    </row>
    <row r="29134" spans="16:27" x14ac:dyDescent="0.3">
      <c r="P29134"/>
      <c r="AA29134"/>
    </row>
    <row r="29135" spans="16:27" x14ac:dyDescent="0.3">
      <c r="P29135"/>
      <c r="AA29135"/>
    </row>
    <row r="29136" spans="16:27" x14ac:dyDescent="0.3">
      <c r="P29136"/>
      <c r="AA29136"/>
    </row>
    <row r="29137" spans="16:27" x14ac:dyDescent="0.3">
      <c r="P29137"/>
      <c r="AA29137"/>
    </row>
    <row r="29138" spans="16:27" x14ac:dyDescent="0.3">
      <c r="P29138"/>
      <c r="AA29138"/>
    </row>
    <row r="29139" spans="16:27" x14ac:dyDescent="0.3">
      <c r="P29139"/>
      <c r="AA29139"/>
    </row>
    <row r="29140" spans="16:27" x14ac:dyDescent="0.3">
      <c r="P29140"/>
      <c r="AA29140"/>
    </row>
    <row r="29141" spans="16:27" x14ac:dyDescent="0.3">
      <c r="P29141"/>
      <c r="AA29141"/>
    </row>
    <row r="29142" spans="16:27" x14ac:dyDescent="0.3">
      <c r="P29142"/>
      <c r="AA29142"/>
    </row>
    <row r="29143" spans="16:27" x14ac:dyDescent="0.3">
      <c r="P29143"/>
      <c r="AA29143"/>
    </row>
    <row r="29144" spans="16:27" x14ac:dyDescent="0.3">
      <c r="P29144"/>
      <c r="AA29144"/>
    </row>
    <row r="29145" spans="16:27" x14ac:dyDescent="0.3">
      <c r="P29145"/>
      <c r="AA29145"/>
    </row>
    <row r="29146" spans="16:27" x14ac:dyDescent="0.3">
      <c r="P29146"/>
      <c r="AA29146"/>
    </row>
    <row r="29147" spans="16:27" x14ac:dyDescent="0.3">
      <c r="P29147"/>
      <c r="AA29147"/>
    </row>
    <row r="29148" spans="16:27" x14ac:dyDescent="0.3">
      <c r="P29148"/>
      <c r="AA29148"/>
    </row>
    <row r="29149" spans="16:27" x14ac:dyDescent="0.3">
      <c r="P29149"/>
      <c r="AA29149"/>
    </row>
    <row r="29150" spans="16:27" x14ac:dyDescent="0.3">
      <c r="P29150"/>
      <c r="AA29150"/>
    </row>
    <row r="29151" spans="16:27" x14ac:dyDescent="0.3">
      <c r="P29151"/>
      <c r="AA29151"/>
    </row>
    <row r="29152" spans="16:27" x14ac:dyDescent="0.3">
      <c r="P29152"/>
      <c r="AA29152"/>
    </row>
    <row r="29153" spans="16:27" x14ac:dyDescent="0.3">
      <c r="P29153"/>
      <c r="AA29153"/>
    </row>
    <row r="29154" spans="16:27" x14ac:dyDescent="0.3">
      <c r="P29154"/>
      <c r="AA29154"/>
    </row>
    <row r="29155" spans="16:27" x14ac:dyDescent="0.3">
      <c r="P29155"/>
      <c r="AA29155"/>
    </row>
    <row r="29156" spans="16:27" x14ac:dyDescent="0.3">
      <c r="P29156"/>
      <c r="AA29156"/>
    </row>
    <row r="29157" spans="16:27" x14ac:dyDescent="0.3">
      <c r="P29157"/>
      <c r="AA29157"/>
    </row>
    <row r="29158" spans="16:27" x14ac:dyDescent="0.3">
      <c r="P29158"/>
      <c r="AA29158"/>
    </row>
    <row r="29159" spans="16:27" x14ac:dyDescent="0.3">
      <c r="P29159"/>
      <c r="AA29159"/>
    </row>
    <row r="29160" spans="16:27" x14ac:dyDescent="0.3">
      <c r="P29160"/>
      <c r="AA29160"/>
    </row>
    <row r="29161" spans="16:27" x14ac:dyDescent="0.3">
      <c r="P29161"/>
      <c r="AA29161"/>
    </row>
    <row r="29162" spans="16:27" x14ac:dyDescent="0.3">
      <c r="P29162"/>
      <c r="AA29162"/>
    </row>
    <row r="29163" spans="16:27" x14ac:dyDescent="0.3">
      <c r="P29163"/>
      <c r="AA29163"/>
    </row>
    <row r="29164" spans="16:27" x14ac:dyDescent="0.3">
      <c r="P29164"/>
      <c r="AA29164"/>
    </row>
    <row r="29165" spans="16:27" x14ac:dyDescent="0.3">
      <c r="P29165"/>
      <c r="AA29165"/>
    </row>
    <row r="29166" spans="16:27" x14ac:dyDescent="0.3">
      <c r="P29166"/>
      <c r="AA29166"/>
    </row>
    <row r="29167" spans="16:27" x14ac:dyDescent="0.3">
      <c r="P29167"/>
      <c r="AA29167"/>
    </row>
    <row r="29168" spans="16:27" x14ac:dyDescent="0.3">
      <c r="P29168"/>
      <c r="AA29168"/>
    </row>
    <row r="29169" spans="16:27" x14ac:dyDescent="0.3">
      <c r="P29169"/>
      <c r="AA29169"/>
    </row>
    <row r="29170" spans="16:27" x14ac:dyDescent="0.3">
      <c r="P29170"/>
      <c r="AA29170"/>
    </row>
    <row r="29171" spans="16:27" x14ac:dyDescent="0.3">
      <c r="P29171"/>
      <c r="AA29171"/>
    </row>
    <row r="29172" spans="16:27" x14ac:dyDescent="0.3">
      <c r="P29172"/>
      <c r="AA29172"/>
    </row>
    <row r="29173" spans="16:27" x14ac:dyDescent="0.3">
      <c r="P29173"/>
      <c r="AA29173"/>
    </row>
    <row r="29174" spans="16:27" x14ac:dyDescent="0.3">
      <c r="P29174"/>
      <c r="AA29174"/>
    </row>
    <row r="29175" spans="16:27" x14ac:dyDescent="0.3">
      <c r="P29175"/>
      <c r="AA29175"/>
    </row>
    <row r="29176" spans="16:27" x14ac:dyDescent="0.3">
      <c r="P29176"/>
      <c r="AA29176"/>
    </row>
    <row r="29177" spans="16:27" x14ac:dyDescent="0.3">
      <c r="P29177"/>
      <c r="AA29177"/>
    </row>
    <row r="29178" spans="16:27" x14ac:dyDescent="0.3">
      <c r="P29178"/>
      <c r="AA29178"/>
    </row>
    <row r="29179" spans="16:27" x14ac:dyDescent="0.3">
      <c r="P29179"/>
      <c r="AA29179"/>
    </row>
    <row r="29180" spans="16:27" x14ac:dyDescent="0.3">
      <c r="P29180"/>
      <c r="AA29180"/>
    </row>
    <row r="29181" spans="16:27" x14ac:dyDescent="0.3">
      <c r="P29181"/>
      <c r="AA29181"/>
    </row>
    <row r="29182" spans="16:27" x14ac:dyDescent="0.3">
      <c r="P29182"/>
      <c r="AA29182"/>
    </row>
    <row r="29183" spans="16:27" x14ac:dyDescent="0.3">
      <c r="P29183"/>
      <c r="AA29183"/>
    </row>
    <row r="29184" spans="16:27" x14ac:dyDescent="0.3">
      <c r="P29184"/>
      <c r="AA29184"/>
    </row>
    <row r="29185" spans="16:27" x14ac:dyDescent="0.3">
      <c r="P29185"/>
      <c r="AA29185"/>
    </row>
    <row r="29186" spans="16:27" x14ac:dyDescent="0.3">
      <c r="P29186"/>
      <c r="AA29186"/>
    </row>
    <row r="29187" spans="16:27" x14ac:dyDescent="0.3">
      <c r="P29187"/>
      <c r="AA29187"/>
    </row>
    <row r="29188" spans="16:27" x14ac:dyDescent="0.3">
      <c r="P29188"/>
      <c r="AA29188"/>
    </row>
    <row r="29189" spans="16:27" x14ac:dyDescent="0.3">
      <c r="P29189"/>
      <c r="AA29189"/>
    </row>
    <row r="29190" spans="16:27" x14ac:dyDescent="0.3">
      <c r="P29190"/>
      <c r="AA29190"/>
    </row>
    <row r="29191" spans="16:27" x14ac:dyDescent="0.3">
      <c r="P29191"/>
      <c r="AA29191"/>
    </row>
    <row r="29192" spans="16:27" x14ac:dyDescent="0.3">
      <c r="P29192"/>
      <c r="AA29192"/>
    </row>
    <row r="29193" spans="16:27" x14ac:dyDescent="0.3">
      <c r="P29193"/>
      <c r="AA29193"/>
    </row>
    <row r="29194" spans="16:27" x14ac:dyDescent="0.3">
      <c r="P29194"/>
      <c r="AA29194"/>
    </row>
    <row r="29195" spans="16:27" x14ac:dyDescent="0.3">
      <c r="P29195"/>
      <c r="AA29195"/>
    </row>
    <row r="29196" spans="16:27" x14ac:dyDescent="0.3">
      <c r="P29196"/>
      <c r="AA29196"/>
    </row>
    <row r="29197" spans="16:27" x14ac:dyDescent="0.3">
      <c r="P29197"/>
      <c r="AA29197"/>
    </row>
    <row r="29198" spans="16:27" x14ac:dyDescent="0.3">
      <c r="P29198"/>
      <c r="AA29198"/>
    </row>
    <row r="29199" spans="16:27" x14ac:dyDescent="0.3">
      <c r="P29199"/>
      <c r="AA29199"/>
    </row>
    <row r="29200" spans="16:27" x14ac:dyDescent="0.3">
      <c r="P29200"/>
      <c r="AA29200"/>
    </row>
    <row r="29201" spans="16:27" x14ac:dyDescent="0.3">
      <c r="P29201"/>
      <c r="AA29201"/>
    </row>
    <row r="29202" spans="16:27" x14ac:dyDescent="0.3">
      <c r="P29202"/>
      <c r="AA29202"/>
    </row>
    <row r="29203" spans="16:27" x14ac:dyDescent="0.3">
      <c r="P29203"/>
      <c r="AA29203"/>
    </row>
    <row r="29204" spans="16:27" x14ac:dyDescent="0.3">
      <c r="P29204"/>
      <c r="AA29204"/>
    </row>
    <row r="29205" spans="16:27" x14ac:dyDescent="0.3">
      <c r="P29205"/>
      <c r="AA29205"/>
    </row>
    <row r="29206" spans="16:27" x14ac:dyDescent="0.3">
      <c r="P29206"/>
      <c r="AA29206"/>
    </row>
    <row r="29207" spans="16:27" x14ac:dyDescent="0.3">
      <c r="P29207"/>
      <c r="AA29207"/>
    </row>
    <row r="29208" spans="16:27" x14ac:dyDescent="0.3">
      <c r="P29208"/>
      <c r="AA29208"/>
    </row>
    <row r="29209" spans="16:27" x14ac:dyDescent="0.3">
      <c r="P29209"/>
      <c r="AA29209"/>
    </row>
    <row r="29210" spans="16:27" x14ac:dyDescent="0.3">
      <c r="P29210"/>
      <c r="AA29210"/>
    </row>
    <row r="29211" spans="16:27" x14ac:dyDescent="0.3">
      <c r="P29211"/>
      <c r="AA29211"/>
    </row>
    <row r="29212" spans="16:27" x14ac:dyDescent="0.3">
      <c r="P29212"/>
      <c r="AA29212"/>
    </row>
    <row r="29213" spans="16:27" x14ac:dyDescent="0.3">
      <c r="P29213"/>
      <c r="AA29213"/>
    </row>
    <row r="29214" spans="16:27" x14ac:dyDescent="0.3">
      <c r="P29214"/>
      <c r="AA29214"/>
    </row>
    <row r="29215" spans="16:27" x14ac:dyDescent="0.3">
      <c r="P29215"/>
      <c r="AA29215"/>
    </row>
    <row r="29216" spans="16:27" x14ac:dyDescent="0.3">
      <c r="P29216"/>
      <c r="AA29216"/>
    </row>
    <row r="29217" spans="16:27" x14ac:dyDescent="0.3">
      <c r="P29217"/>
      <c r="AA29217"/>
    </row>
    <row r="29218" spans="16:27" x14ac:dyDescent="0.3">
      <c r="P29218"/>
      <c r="AA29218"/>
    </row>
    <row r="29219" spans="16:27" x14ac:dyDescent="0.3">
      <c r="P29219"/>
      <c r="AA29219"/>
    </row>
    <row r="29220" spans="16:27" x14ac:dyDescent="0.3">
      <c r="P29220"/>
      <c r="AA29220"/>
    </row>
    <row r="29221" spans="16:27" x14ac:dyDescent="0.3">
      <c r="P29221"/>
      <c r="AA29221"/>
    </row>
    <row r="29222" spans="16:27" x14ac:dyDescent="0.3">
      <c r="P29222"/>
      <c r="AA29222"/>
    </row>
    <row r="29223" spans="16:27" x14ac:dyDescent="0.3">
      <c r="P29223"/>
      <c r="AA29223"/>
    </row>
    <row r="29224" spans="16:27" x14ac:dyDescent="0.3">
      <c r="P29224"/>
      <c r="AA29224"/>
    </row>
    <row r="29225" spans="16:27" x14ac:dyDescent="0.3">
      <c r="P29225"/>
      <c r="AA29225"/>
    </row>
    <row r="29226" spans="16:27" x14ac:dyDescent="0.3">
      <c r="P29226"/>
      <c r="AA29226"/>
    </row>
    <row r="29227" spans="16:27" x14ac:dyDescent="0.3">
      <c r="P29227"/>
      <c r="AA29227"/>
    </row>
    <row r="29228" spans="16:27" x14ac:dyDescent="0.3">
      <c r="P29228"/>
      <c r="AA29228"/>
    </row>
    <row r="29229" spans="16:27" x14ac:dyDescent="0.3">
      <c r="P29229"/>
      <c r="AA29229"/>
    </row>
    <row r="29230" spans="16:27" x14ac:dyDescent="0.3">
      <c r="P29230"/>
      <c r="AA29230"/>
    </row>
    <row r="29231" spans="16:27" x14ac:dyDescent="0.3">
      <c r="P29231"/>
      <c r="AA29231"/>
    </row>
    <row r="29232" spans="16:27" x14ac:dyDescent="0.3">
      <c r="P29232"/>
      <c r="AA29232"/>
    </row>
    <row r="29233" spans="16:27" x14ac:dyDescent="0.3">
      <c r="P29233"/>
      <c r="AA29233"/>
    </row>
    <row r="29234" spans="16:27" x14ac:dyDescent="0.3">
      <c r="P29234"/>
      <c r="AA29234"/>
    </row>
    <row r="29235" spans="16:27" x14ac:dyDescent="0.3">
      <c r="P29235"/>
      <c r="AA29235"/>
    </row>
    <row r="29236" spans="16:27" x14ac:dyDescent="0.3">
      <c r="P29236"/>
      <c r="AA29236"/>
    </row>
    <row r="29237" spans="16:27" x14ac:dyDescent="0.3">
      <c r="P29237"/>
      <c r="AA29237"/>
    </row>
    <row r="29238" spans="16:27" x14ac:dyDescent="0.3">
      <c r="P29238"/>
      <c r="AA29238"/>
    </row>
    <row r="29239" spans="16:27" x14ac:dyDescent="0.3">
      <c r="P29239"/>
      <c r="AA29239"/>
    </row>
    <row r="29240" spans="16:27" x14ac:dyDescent="0.3">
      <c r="P29240"/>
      <c r="AA29240"/>
    </row>
    <row r="29241" spans="16:27" x14ac:dyDescent="0.3">
      <c r="P29241"/>
      <c r="AA29241"/>
    </row>
    <row r="29242" spans="16:27" x14ac:dyDescent="0.3">
      <c r="P29242"/>
      <c r="AA29242"/>
    </row>
    <row r="29243" spans="16:27" x14ac:dyDescent="0.3">
      <c r="P29243"/>
      <c r="AA29243"/>
    </row>
    <row r="29244" spans="16:27" x14ac:dyDescent="0.3">
      <c r="P29244"/>
      <c r="AA29244"/>
    </row>
    <row r="29245" spans="16:27" x14ac:dyDescent="0.3">
      <c r="P29245"/>
      <c r="AA29245"/>
    </row>
    <row r="29246" spans="16:27" x14ac:dyDescent="0.3">
      <c r="P29246"/>
      <c r="AA29246"/>
    </row>
    <row r="29247" spans="16:27" x14ac:dyDescent="0.3">
      <c r="P29247"/>
      <c r="AA29247"/>
    </row>
    <row r="29248" spans="16:27" x14ac:dyDescent="0.3">
      <c r="P29248"/>
      <c r="AA29248"/>
    </row>
    <row r="29249" spans="16:27" x14ac:dyDescent="0.3">
      <c r="P29249"/>
      <c r="AA29249"/>
    </row>
    <row r="29250" spans="16:27" x14ac:dyDescent="0.3">
      <c r="P29250"/>
      <c r="AA29250"/>
    </row>
    <row r="29251" spans="16:27" x14ac:dyDescent="0.3">
      <c r="P29251"/>
      <c r="AA29251"/>
    </row>
    <row r="29252" spans="16:27" x14ac:dyDescent="0.3">
      <c r="P29252"/>
      <c r="AA29252"/>
    </row>
    <row r="29253" spans="16:27" x14ac:dyDescent="0.3">
      <c r="P29253"/>
      <c r="AA29253"/>
    </row>
    <row r="29254" spans="16:27" x14ac:dyDescent="0.3">
      <c r="P29254"/>
      <c r="AA29254"/>
    </row>
    <row r="29255" spans="16:27" x14ac:dyDescent="0.3">
      <c r="P29255"/>
      <c r="AA29255"/>
    </row>
    <row r="29256" spans="16:27" x14ac:dyDescent="0.3">
      <c r="P29256"/>
      <c r="AA29256"/>
    </row>
    <row r="29257" spans="16:27" x14ac:dyDescent="0.3">
      <c r="P29257"/>
      <c r="AA29257"/>
    </row>
    <row r="29258" spans="16:27" x14ac:dyDescent="0.3">
      <c r="P29258"/>
      <c r="AA29258"/>
    </row>
    <row r="29259" spans="16:27" x14ac:dyDescent="0.3">
      <c r="P29259"/>
      <c r="AA29259"/>
    </row>
    <row r="29260" spans="16:27" x14ac:dyDescent="0.3">
      <c r="P29260"/>
      <c r="AA29260"/>
    </row>
    <row r="29261" spans="16:27" x14ac:dyDescent="0.3">
      <c r="P29261"/>
      <c r="AA29261"/>
    </row>
    <row r="29262" spans="16:27" x14ac:dyDescent="0.3">
      <c r="P29262"/>
      <c r="AA29262"/>
    </row>
    <row r="29263" spans="16:27" x14ac:dyDescent="0.3">
      <c r="P29263"/>
      <c r="AA29263"/>
    </row>
    <row r="29264" spans="16:27" x14ac:dyDescent="0.3">
      <c r="P29264"/>
      <c r="AA29264"/>
    </row>
    <row r="29265" spans="16:27" x14ac:dyDescent="0.3">
      <c r="P29265"/>
      <c r="AA29265"/>
    </row>
    <row r="29266" spans="16:27" x14ac:dyDescent="0.3">
      <c r="P29266"/>
      <c r="AA29266"/>
    </row>
    <row r="29267" spans="16:27" x14ac:dyDescent="0.3">
      <c r="P29267"/>
      <c r="AA29267"/>
    </row>
    <row r="29268" spans="16:27" x14ac:dyDescent="0.3">
      <c r="P29268"/>
      <c r="AA29268"/>
    </row>
    <row r="29269" spans="16:27" x14ac:dyDescent="0.3">
      <c r="P29269"/>
      <c r="AA29269"/>
    </row>
    <row r="29270" spans="16:27" x14ac:dyDescent="0.3">
      <c r="P29270"/>
      <c r="AA29270"/>
    </row>
    <row r="29271" spans="16:27" x14ac:dyDescent="0.3">
      <c r="P29271"/>
      <c r="AA29271"/>
    </row>
    <row r="29272" spans="16:27" x14ac:dyDescent="0.3">
      <c r="P29272"/>
      <c r="AA29272"/>
    </row>
    <row r="29273" spans="16:27" x14ac:dyDescent="0.3">
      <c r="P29273"/>
      <c r="AA29273"/>
    </row>
    <row r="29274" spans="16:27" x14ac:dyDescent="0.3">
      <c r="P29274"/>
      <c r="AA29274"/>
    </row>
    <row r="29275" spans="16:27" x14ac:dyDescent="0.3">
      <c r="P29275"/>
      <c r="AA29275"/>
    </row>
    <row r="29276" spans="16:27" x14ac:dyDescent="0.3">
      <c r="P29276"/>
      <c r="AA29276"/>
    </row>
    <row r="29277" spans="16:27" x14ac:dyDescent="0.3">
      <c r="P29277"/>
      <c r="AA29277"/>
    </row>
    <row r="29278" spans="16:27" x14ac:dyDescent="0.3">
      <c r="P29278"/>
      <c r="AA29278"/>
    </row>
    <row r="29279" spans="16:27" x14ac:dyDescent="0.3">
      <c r="P29279"/>
      <c r="AA29279"/>
    </row>
    <row r="29280" spans="16:27" x14ac:dyDescent="0.3">
      <c r="P29280"/>
      <c r="AA29280"/>
    </row>
    <row r="29281" spans="16:27" x14ac:dyDescent="0.3">
      <c r="P29281"/>
      <c r="AA29281"/>
    </row>
    <row r="29282" spans="16:27" x14ac:dyDescent="0.3">
      <c r="P29282"/>
      <c r="AA29282"/>
    </row>
    <row r="29283" spans="16:27" x14ac:dyDescent="0.3">
      <c r="P29283"/>
      <c r="AA29283"/>
    </row>
    <row r="29284" spans="16:27" x14ac:dyDescent="0.3">
      <c r="P29284"/>
      <c r="AA29284"/>
    </row>
    <row r="29285" spans="16:27" x14ac:dyDescent="0.3">
      <c r="P29285"/>
      <c r="AA29285"/>
    </row>
    <row r="29286" spans="16:27" x14ac:dyDescent="0.3">
      <c r="P29286"/>
      <c r="AA29286"/>
    </row>
    <row r="29287" spans="16:27" x14ac:dyDescent="0.3">
      <c r="P29287"/>
      <c r="AA29287"/>
    </row>
    <row r="29288" spans="16:27" x14ac:dyDescent="0.3">
      <c r="P29288"/>
      <c r="AA29288"/>
    </row>
    <row r="29289" spans="16:27" x14ac:dyDescent="0.3">
      <c r="P29289"/>
      <c r="AA29289"/>
    </row>
    <row r="29290" spans="16:27" x14ac:dyDescent="0.3">
      <c r="P29290"/>
      <c r="AA29290"/>
    </row>
    <row r="29291" spans="16:27" x14ac:dyDescent="0.3">
      <c r="P29291"/>
      <c r="AA29291"/>
    </row>
    <row r="29292" spans="16:27" x14ac:dyDescent="0.3">
      <c r="P29292"/>
      <c r="AA29292"/>
    </row>
    <row r="29293" spans="16:27" x14ac:dyDescent="0.3">
      <c r="P29293"/>
      <c r="AA29293"/>
    </row>
    <row r="29294" spans="16:27" x14ac:dyDescent="0.3">
      <c r="P29294"/>
      <c r="AA29294"/>
    </row>
    <row r="29295" spans="16:27" x14ac:dyDescent="0.3">
      <c r="P29295"/>
      <c r="AA29295"/>
    </row>
    <row r="29296" spans="16:27" x14ac:dyDescent="0.3">
      <c r="P29296"/>
      <c r="AA29296"/>
    </row>
    <row r="29297" spans="16:27" x14ac:dyDescent="0.3">
      <c r="P29297"/>
      <c r="AA29297"/>
    </row>
    <row r="29298" spans="16:27" x14ac:dyDescent="0.3">
      <c r="P29298"/>
      <c r="AA29298"/>
    </row>
    <row r="29299" spans="16:27" x14ac:dyDescent="0.3">
      <c r="P29299"/>
      <c r="AA29299"/>
    </row>
    <row r="29300" spans="16:27" x14ac:dyDescent="0.3">
      <c r="P29300"/>
      <c r="AA29300"/>
    </row>
    <row r="29301" spans="16:27" x14ac:dyDescent="0.3">
      <c r="P29301"/>
      <c r="AA29301"/>
    </row>
    <row r="29302" spans="16:27" x14ac:dyDescent="0.3">
      <c r="P29302"/>
      <c r="AA29302"/>
    </row>
    <row r="29303" spans="16:27" x14ac:dyDescent="0.3">
      <c r="P29303"/>
      <c r="AA29303"/>
    </row>
    <row r="29304" spans="16:27" x14ac:dyDescent="0.3">
      <c r="P29304"/>
      <c r="AA29304"/>
    </row>
    <row r="29305" spans="16:27" x14ac:dyDescent="0.3">
      <c r="P29305"/>
      <c r="AA29305"/>
    </row>
    <row r="29306" spans="16:27" x14ac:dyDescent="0.3">
      <c r="P29306"/>
      <c r="AA29306"/>
    </row>
    <row r="29307" spans="16:27" x14ac:dyDescent="0.3">
      <c r="P29307"/>
      <c r="AA29307"/>
    </row>
    <row r="29308" spans="16:27" x14ac:dyDescent="0.3">
      <c r="P29308"/>
      <c r="AA29308"/>
    </row>
    <row r="29309" spans="16:27" x14ac:dyDescent="0.3">
      <c r="P29309"/>
      <c r="AA29309"/>
    </row>
    <row r="29310" spans="16:27" x14ac:dyDescent="0.3">
      <c r="P29310"/>
      <c r="AA29310"/>
    </row>
    <row r="29311" spans="16:27" x14ac:dyDescent="0.3">
      <c r="P29311"/>
      <c r="AA29311"/>
    </row>
    <row r="29312" spans="16:27" x14ac:dyDescent="0.3">
      <c r="P29312"/>
      <c r="AA29312"/>
    </row>
    <row r="29313" spans="16:27" x14ac:dyDescent="0.3">
      <c r="P29313"/>
      <c r="AA29313"/>
    </row>
    <row r="29314" spans="16:27" x14ac:dyDescent="0.3">
      <c r="P29314"/>
      <c r="AA29314"/>
    </row>
    <row r="29315" spans="16:27" x14ac:dyDescent="0.3">
      <c r="P29315"/>
      <c r="AA29315"/>
    </row>
    <row r="29316" spans="16:27" x14ac:dyDescent="0.3">
      <c r="P29316"/>
      <c r="AA29316"/>
    </row>
    <row r="29317" spans="16:27" x14ac:dyDescent="0.3">
      <c r="P29317"/>
      <c r="AA29317"/>
    </row>
    <row r="29318" spans="16:27" x14ac:dyDescent="0.3">
      <c r="P29318"/>
      <c r="AA29318"/>
    </row>
    <row r="29319" spans="16:27" x14ac:dyDescent="0.3">
      <c r="P29319"/>
      <c r="AA29319"/>
    </row>
    <row r="29320" spans="16:27" x14ac:dyDescent="0.3">
      <c r="P29320"/>
      <c r="AA29320"/>
    </row>
    <row r="29321" spans="16:27" x14ac:dyDescent="0.3">
      <c r="P29321"/>
      <c r="AA29321"/>
    </row>
    <row r="29322" spans="16:27" x14ac:dyDescent="0.3">
      <c r="P29322"/>
      <c r="AA29322"/>
    </row>
    <row r="29323" spans="16:27" x14ac:dyDescent="0.3">
      <c r="P29323"/>
      <c r="AA29323"/>
    </row>
    <row r="29324" spans="16:27" x14ac:dyDescent="0.3">
      <c r="P29324"/>
      <c r="AA29324"/>
    </row>
    <row r="29325" spans="16:27" x14ac:dyDescent="0.3">
      <c r="P29325"/>
      <c r="AA29325"/>
    </row>
    <row r="29326" spans="16:27" x14ac:dyDescent="0.3">
      <c r="P29326"/>
      <c r="AA29326"/>
    </row>
    <row r="29327" spans="16:27" x14ac:dyDescent="0.3">
      <c r="P29327"/>
      <c r="AA29327"/>
    </row>
    <row r="29328" spans="16:27" x14ac:dyDescent="0.3">
      <c r="P29328"/>
      <c r="AA29328"/>
    </row>
    <row r="29329" spans="16:27" x14ac:dyDescent="0.3">
      <c r="P29329"/>
      <c r="AA29329"/>
    </row>
    <row r="29330" spans="16:27" x14ac:dyDescent="0.3">
      <c r="P29330"/>
      <c r="AA29330"/>
    </row>
    <row r="29331" spans="16:27" x14ac:dyDescent="0.3">
      <c r="P29331"/>
      <c r="AA29331"/>
    </row>
    <row r="29332" spans="16:27" x14ac:dyDescent="0.3">
      <c r="P29332"/>
      <c r="AA29332"/>
    </row>
    <row r="29333" spans="16:27" x14ac:dyDescent="0.3">
      <c r="P29333"/>
      <c r="AA29333"/>
    </row>
    <row r="29334" spans="16:27" x14ac:dyDescent="0.3">
      <c r="P29334"/>
      <c r="AA29334"/>
    </row>
    <row r="29335" spans="16:27" x14ac:dyDescent="0.3">
      <c r="P29335"/>
      <c r="AA29335"/>
    </row>
    <row r="29336" spans="16:27" x14ac:dyDescent="0.3">
      <c r="P29336"/>
      <c r="AA29336"/>
    </row>
    <row r="29337" spans="16:27" x14ac:dyDescent="0.3">
      <c r="P29337"/>
      <c r="AA29337"/>
    </row>
    <row r="29338" spans="16:27" x14ac:dyDescent="0.3">
      <c r="P29338"/>
      <c r="AA29338"/>
    </row>
    <row r="29339" spans="16:27" x14ac:dyDescent="0.3">
      <c r="P29339"/>
      <c r="AA29339"/>
    </row>
    <row r="29340" spans="16:27" x14ac:dyDescent="0.3">
      <c r="P29340"/>
      <c r="AA29340"/>
    </row>
    <row r="29341" spans="16:27" x14ac:dyDescent="0.3">
      <c r="P29341"/>
      <c r="AA29341"/>
    </row>
    <row r="29342" spans="16:27" x14ac:dyDescent="0.3">
      <c r="P29342"/>
      <c r="AA29342"/>
    </row>
    <row r="29343" spans="16:27" x14ac:dyDescent="0.3">
      <c r="P29343"/>
      <c r="AA29343"/>
    </row>
    <row r="29344" spans="16:27" x14ac:dyDescent="0.3">
      <c r="P29344"/>
      <c r="AA29344"/>
    </row>
    <row r="29345" spans="16:27" x14ac:dyDescent="0.3">
      <c r="P29345"/>
      <c r="AA29345"/>
    </row>
    <row r="29346" spans="16:27" x14ac:dyDescent="0.3">
      <c r="P29346"/>
      <c r="AA29346"/>
    </row>
    <row r="29347" spans="16:27" x14ac:dyDescent="0.3">
      <c r="P29347"/>
      <c r="AA29347"/>
    </row>
    <row r="29348" spans="16:27" x14ac:dyDescent="0.3">
      <c r="P29348"/>
      <c r="AA29348"/>
    </row>
    <row r="29349" spans="16:27" x14ac:dyDescent="0.3">
      <c r="P29349"/>
      <c r="AA29349"/>
    </row>
    <row r="29350" spans="16:27" x14ac:dyDescent="0.3">
      <c r="P29350"/>
      <c r="AA29350"/>
    </row>
    <row r="29351" spans="16:27" x14ac:dyDescent="0.3">
      <c r="P29351"/>
      <c r="AA29351"/>
    </row>
    <row r="29352" spans="16:27" x14ac:dyDescent="0.3">
      <c r="P29352"/>
      <c r="AA29352"/>
    </row>
    <row r="29353" spans="16:27" x14ac:dyDescent="0.3">
      <c r="P29353"/>
      <c r="AA29353"/>
    </row>
    <row r="29354" spans="16:27" x14ac:dyDescent="0.3">
      <c r="P29354"/>
      <c r="AA29354"/>
    </row>
    <row r="29355" spans="16:27" x14ac:dyDescent="0.3">
      <c r="P29355"/>
      <c r="AA29355"/>
    </row>
    <row r="29356" spans="16:27" x14ac:dyDescent="0.3">
      <c r="P29356"/>
      <c r="AA29356"/>
    </row>
    <row r="29357" spans="16:27" x14ac:dyDescent="0.3">
      <c r="P29357"/>
      <c r="AA29357"/>
    </row>
    <row r="29358" spans="16:27" x14ac:dyDescent="0.3">
      <c r="P29358"/>
      <c r="AA29358"/>
    </row>
    <row r="29359" spans="16:27" x14ac:dyDescent="0.3">
      <c r="P29359"/>
      <c r="AA29359"/>
    </row>
    <row r="29360" spans="16:27" x14ac:dyDescent="0.3">
      <c r="P29360"/>
      <c r="AA29360"/>
    </row>
    <row r="29361" spans="16:27" x14ac:dyDescent="0.3">
      <c r="P29361"/>
      <c r="AA29361"/>
    </row>
    <row r="29362" spans="16:27" x14ac:dyDescent="0.3">
      <c r="P29362"/>
      <c r="AA29362"/>
    </row>
    <row r="29363" spans="16:27" x14ac:dyDescent="0.3">
      <c r="P29363"/>
      <c r="AA29363"/>
    </row>
    <row r="29364" spans="16:27" x14ac:dyDescent="0.3">
      <c r="P29364"/>
      <c r="AA29364"/>
    </row>
    <row r="29365" spans="16:27" x14ac:dyDescent="0.3">
      <c r="P29365"/>
      <c r="AA29365"/>
    </row>
    <row r="29366" spans="16:27" x14ac:dyDescent="0.3">
      <c r="P29366"/>
      <c r="AA29366"/>
    </row>
    <row r="29367" spans="16:27" x14ac:dyDescent="0.3">
      <c r="P29367"/>
      <c r="AA29367"/>
    </row>
    <row r="29368" spans="16:27" x14ac:dyDescent="0.3">
      <c r="P29368"/>
      <c r="AA29368"/>
    </row>
    <row r="29369" spans="16:27" x14ac:dyDescent="0.3">
      <c r="P29369"/>
      <c r="AA29369"/>
    </row>
    <row r="29370" spans="16:27" x14ac:dyDescent="0.3">
      <c r="P29370"/>
      <c r="AA29370"/>
    </row>
    <row r="29371" spans="16:27" x14ac:dyDescent="0.3">
      <c r="P29371"/>
      <c r="AA29371"/>
    </row>
    <row r="29372" spans="16:27" x14ac:dyDescent="0.3">
      <c r="P29372"/>
      <c r="AA29372"/>
    </row>
    <row r="29373" spans="16:27" x14ac:dyDescent="0.3">
      <c r="P29373"/>
      <c r="AA29373"/>
    </row>
    <row r="29374" spans="16:27" x14ac:dyDescent="0.3">
      <c r="P29374"/>
      <c r="AA29374"/>
    </row>
    <row r="29375" spans="16:27" x14ac:dyDescent="0.3">
      <c r="P29375"/>
      <c r="AA29375"/>
    </row>
    <row r="29376" spans="16:27" x14ac:dyDescent="0.3">
      <c r="P29376"/>
      <c r="AA29376"/>
    </row>
    <row r="29377" spans="16:27" x14ac:dyDescent="0.3">
      <c r="P29377"/>
      <c r="AA29377"/>
    </row>
    <row r="29378" spans="16:27" x14ac:dyDescent="0.3">
      <c r="P29378"/>
      <c r="AA29378"/>
    </row>
    <row r="29379" spans="16:27" x14ac:dyDescent="0.3">
      <c r="P29379"/>
      <c r="AA29379"/>
    </row>
    <row r="29380" spans="16:27" x14ac:dyDescent="0.3">
      <c r="P29380"/>
      <c r="AA29380"/>
    </row>
    <row r="29381" spans="16:27" x14ac:dyDescent="0.3">
      <c r="P29381"/>
      <c r="AA29381"/>
    </row>
    <row r="29382" spans="16:27" x14ac:dyDescent="0.3">
      <c r="P29382"/>
      <c r="AA29382"/>
    </row>
    <row r="29383" spans="16:27" x14ac:dyDescent="0.3">
      <c r="P29383"/>
      <c r="AA29383"/>
    </row>
    <row r="29384" spans="16:27" x14ac:dyDescent="0.3">
      <c r="P29384"/>
      <c r="AA29384"/>
    </row>
    <row r="29385" spans="16:27" x14ac:dyDescent="0.3">
      <c r="P29385"/>
      <c r="AA29385"/>
    </row>
    <row r="29386" spans="16:27" x14ac:dyDescent="0.3">
      <c r="P29386"/>
      <c r="AA29386"/>
    </row>
    <row r="29387" spans="16:27" x14ac:dyDescent="0.3">
      <c r="P29387"/>
      <c r="AA29387"/>
    </row>
    <row r="29388" spans="16:27" x14ac:dyDescent="0.3">
      <c r="P29388"/>
      <c r="AA29388"/>
    </row>
    <row r="29389" spans="16:27" x14ac:dyDescent="0.3">
      <c r="P29389"/>
      <c r="AA29389"/>
    </row>
    <row r="29390" spans="16:27" x14ac:dyDescent="0.3">
      <c r="P29390"/>
      <c r="AA29390"/>
    </row>
    <row r="29391" spans="16:27" x14ac:dyDescent="0.3">
      <c r="P29391"/>
      <c r="AA29391"/>
    </row>
    <row r="29392" spans="16:27" x14ac:dyDescent="0.3">
      <c r="P29392"/>
      <c r="AA29392"/>
    </row>
    <row r="29393" spans="16:27" x14ac:dyDescent="0.3">
      <c r="P29393"/>
      <c r="AA29393"/>
    </row>
    <row r="29394" spans="16:27" x14ac:dyDescent="0.3">
      <c r="P29394"/>
      <c r="AA29394"/>
    </row>
    <row r="29395" spans="16:27" x14ac:dyDescent="0.3">
      <c r="P29395"/>
      <c r="AA29395"/>
    </row>
    <row r="29396" spans="16:27" x14ac:dyDescent="0.3">
      <c r="P29396"/>
      <c r="AA29396"/>
    </row>
    <row r="29397" spans="16:27" x14ac:dyDescent="0.3">
      <c r="P29397"/>
      <c r="AA29397"/>
    </row>
    <row r="29398" spans="16:27" x14ac:dyDescent="0.3">
      <c r="P29398"/>
      <c r="AA29398"/>
    </row>
    <row r="29399" spans="16:27" x14ac:dyDescent="0.3">
      <c r="P29399"/>
      <c r="AA29399"/>
    </row>
    <row r="29400" spans="16:27" x14ac:dyDescent="0.3">
      <c r="P29400"/>
      <c r="AA29400"/>
    </row>
    <row r="29401" spans="16:27" x14ac:dyDescent="0.3">
      <c r="P29401"/>
      <c r="AA29401"/>
    </row>
    <row r="29402" spans="16:27" x14ac:dyDescent="0.3">
      <c r="P29402"/>
      <c r="AA29402"/>
    </row>
    <row r="29403" spans="16:27" x14ac:dyDescent="0.3">
      <c r="P29403"/>
      <c r="AA29403"/>
    </row>
    <row r="29404" spans="16:27" x14ac:dyDescent="0.3">
      <c r="P29404"/>
      <c r="AA29404"/>
    </row>
    <row r="29405" spans="16:27" x14ac:dyDescent="0.3">
      <c r="P29405"/>
      <c r="AA29405"/>
    </row>
    <row r="29406" spans="16:27" x14ac:dyDescent="0.3">
      <c r="P29406"/>
      <c r="AA29406"/>
    </row>
    <row r="29407" spans="16:27" x14ac:dyDescent="0.3">
      <c r="P29407"/>
      <c r="AA29407"/>
    </row>
    <row r="29408" spans="16:27" x14ac:dyDescent="0.3">
      <c r="P29408"/>
      <c r="AA29408"/>
    </row>
    <row r="29409" spans="16:27" x14ac:dyDescent="0.3">
      <c r="P29409"/>
      <c r="AA29409"/>
    </row>
    <row r="29410" spans="16:27" x14ac:dyDescent="0.3">
      <c r="P29410"/>
      <c r="AA29410"/>
    </row>
    <row r="29411" spans="16:27" x14ac:dyDescent="0.3">
      <c r="P29411"/>
      <c r="AA29411"/>
    </row>
    <row r="29412" spans="16:27" x14ac:dyDescent="0.3">
      <c r="P29412"/>
      <c r="AA29412"/>
    </row>
    <row r="29413" spans="16:27" x14ac:dyDescent="0.3">
      <c r="P29413"/>
      <c r="AA29413"/>
    </row>
    <row r="29414" spans="16:27" x14ac:dyDescent="0.3">
      <c r="P29414"/>
      <c r="AA29414"/>
    </row>
    <row r="29415" spans="16:27" x14ac:dyDescent="0.3">
      <c r="P29415"/>
      <c r="AA29415"/>
    </row>
    <row r="29416" spans="16:27" x14ac:dyDescent="0.3">
      <c r="P29416"/>
      <c r="AA29416"/>
    </row>
    <row r="29417" spans="16:27" x14ac:dyDescent="0.3">
      <c r="P29417"/>
      <c r="AA29417"/>
    </row>
    <row r="29418" spans="16:27" x14ac:dyDescent="0.3">
      <c r="P29418"/>
      <c r="AA29418"/>
    </row>
    <row r="29419" spans="16:27" x14ac:dyDescent="0.3">
      <c r="P29419"/>
      <c r="AA29419"/>
    </row>
    <row r="29420" spans="16:27" x14ac:dyDescent="0.3">
      <c r="P29420"/>
      <c r="AA29420"/>
    </row>
    <row r="29421" spans="16:27" x14ac:dyDescent="0.3">
      <c r="P29421"/>
      <c r="AA29421"/>
    </row>
    <row r="29422" spans="16:27" x14ac:dyDescent="0.3">
      <c r="P29422"/>
      <c r="AA29422"/>
    </row>
    <row r="29423" spans="16:27" x14ac:dyDescent="0.3">
      <c r="P29423"/>
      <c r="AA29423"/>
    </row>
    <row r="29424" spans="16:27" x14ac:dyDescent="0.3">
      <c r="P29424"/>
      <c r="AA29424"/>
    </row>
    <row r="29425" spans="16:27" x14ac:dyDescent="0.3">
      <c r="P29425"/>
      <c r="AA29425"/>
    </row>
    <row r="29426" spans="16:27" x14ac:dyDescent="0.3">
      <c r="P29426"/>
      <c r="AA29426"/>
    </row>
    <row r="29427" spans="16:27" x14ac:dyDescent="0.3">
      <c r="P29427"/>
      <c r="AA29427"/>
    </row>
    <row r="29428" spans="16:27" x14ac:dyDescent="0.3">
      <c r="P29428"/>
      <c r="AA29428"/>
    </row>
    <row r="29429" spans="16:27" x14ac:dyDescent="0.3">
      <c r="P29429"/>
      <c r="AA29429"/>
    </row>
    <row r="29430" spans="16:27" x14ac:dyDescent="0.3">
      <c r="P29430"/>
      <c r="AA29430"/>
    </row>
    <row r="29431" spans="16:27" x14ac:dyDescent="0.3">
      <c r="P29431"/>
      <c r="AA29431"/>
    </row>
    <row r="29432" spans="16:27" x14ac:dyDescent="0.3">
      <c r="P29432"/>
      <c r="AA29432"/>
    </row>
    <row r="29433" spans="16:27" x14ac:dyDescent="0.3">
      <c r="P29433"/>
      <c r="AA29433"/>
    </row>
    <row r="29434" spans="16:27" x14ac:dyDescent="0.3">
      <c r="P29434"/>
      <c r="AA29434"/>
    </row>
    <row r="29435" spans="16:27" x14ac:dyDescent="0.3">
      <c r="P29435"/>
      <c r="AA29435"/>
    </row>
    <row r="29436" spans="16:27" x14ac:dyDescent="0.3">
      <c r="P29436"/>
      <c r="AA29436"/>
    </row>
    <row r="29437" spans="16:27" x14ac:dyDescent="0.3">
      <c r="P29437"/>
      <c r="AA29437"/>
    </row>
    <row r="29438" spans="16:27" x14ac:dyDescent="0.3">
      <c r="P29438"/>
      <c r="AA29438"/>
    </row>
    <row r="29439" spans="16:27" x14ac:dyDescent="0.3">
      <c r="P29439"/>
      <c r="AA29439"/>
    </row>
    <row r="29440" spans="16:27" x14ac:dyDescent="0.3">
      <c r="P29440"/>
      <c r="AA29440"/>
    </row>
    <row r="29441" spans="16:27" x14ac:dyDescent="0.3">
      <c r="P29441"/>
      <c r="AA29441"/>
    </row>
    <row r="29442" spans="16:27" x14ac:dyDescent="0.3">
      <c r="P29442"/>
      <c r="AA29442"/>
    </row>
    <row r="29443" spans="16:27" x14ac:dyDescent="0.3">
      <c r="P29443"/>
      <c r="AA29443"/>
    </row>
    <row r="29444" spans="16:27" x14ac:dyDescent="0.3">
      <c r="P29444"/>
      <c r="AA29444"/>
    </row>
    <row r="29445" spans="16:27" x14ac:dyDescent="0.3">
      <c r="P29445"/>
      <c r="AA29445"/>
    </row>
    <row r="29446" spans="16:27" x14ac:dyDescent="0.3">
      <c r="P29446"/>
      <c r="AA29446"/>
    </row>
    <row r="29447" spans="16:27" x14ac:dyDescent="0.3">
      <c r="P29447"/>
      <c r="AA29447"/>
    </row>
    <row r="29448" spans="16:27" x14ac:dyDescent="0.3">
      <c r="P29448"/>
      <c r="AA29448"/>
    </row>
    <row r="29449" spans="16:27" x14ac:dyDescent="0.3">
      <c r="P29449"/>
      <c r="AA29449"/>
    </row>
    <row r="29450" spans="16:27" x14ac:dyDescent="0.3">
      <c r="P29450"/>
      <c r="AA29450"/>
    </row>
    <row r="29451" spans="16:27" x14ac:dyDescent="0.3">
      <c r="P29451"/>
      <c r="AA29451"/>
    </row>
    <row r="29452" spans="16:27" x14ac:dyDescent="0.3">
      <c r="P29452"/>
      <c r="AA29452"/>
    </row>
    <row r="29453" spans="16:27" x14ac:dyDescent="0.3">
      <c r="P29453"/>
      <c r="AA29453"/>
    </row>
    <row r="29454" spans="16:27" x14ac:dyDescent="0.3">
      <c r="P29454"/>
      <c r="AA29454"/>
    </row>
    <row r="29455" spans="16:27" x14ac:dyDescent="0.3">
      <c r="P29455"/>
      <c r="AA29455"/>
    </row>
    <row r="29456" spans="16:27" x14ac:dyDescent="0.3">
      <c r="P29456"/>
      <c r="AA29456"/>
    </row>
    <row r="29457" spans="16:27" x14ac:dyDescent="0.3">
      <c r="P29457"/>
      <c r="AA29457"/>
    </row>
    <row r="29458" spans="16:27" x14ac:dyDescent="0.3">
      <c r="P29458"/>
      <c r="AA29458"/>
    </row>
    <row r="29459" spans="16:27" x14ac:dyDescent="0.3">
      <c r="P29459"/>
      <c r="AA29459"/>
    </row>
    <row r="29460" spans="16:27" x14ac:dyDescent="0.3">
      <c r="P29460"/>
      <c r="AA29460"/>
    </row>
    <row r="29461" spans="16:27" x14ac:dyDescent="0.3">
      <c r="P29461"/>
      <c r="AA29461"/>
    </row>
    <row r="29462" spans="16:27" x14ac:dyDescent="0.3">
      <c r="P29462"/>
      <c r="AA29462"/>
    </row>
    <row r="29463" spans="16:27" x14ac:dyDescent="0.3">
      <c r="P29463"/>
      <c r="AA29463"/>
    </row>
    <row r="29464" spans="16:27" x14ac:dyDescent="0.3">
      <c r="P29464"/>
      <c r="AA29464"/>
    </row>
    <row r="29465" spans="16:27" x14ac:dyDescent="0.3">
      <c r="P29465"/>
      <c r="AA29465"/>
    </row>
    <row r="29466" spans="16:27" x14ac:dyDescent="0.3">
      <c r="P29466"/>
      <c r="AA29466"/>
    </row>
    <row r="29467" spans="16:27" x14ac:dyDescent="0.3">
      <c r="P29467"/>
      <c r="AA29467"/>
    </row>
    <row r="29468" spans="16:27" x14ac:dyDescent="0.3">
      <c r="P29468"/>
      <c r="AA29468"/>
    </row>
    <row r="29469" spans="16:27" x14ac:dyDescent="0.3">
      <c r="P29469"/>
      <c r="AA29469"/>
    </row>
    <row r="29470" spans="16:27" x14ac:dyDescent="0.3">
      <c r="P29470"/>
      <c r="AA29470"/>
    </row>
    <row r="29471" spans="16:27" x14ac:dyDescent="0.3">
      <c r="P29471"/>
      <c r="AA29471"/>
    </row>
    <row r="29472" spans="16:27" x14ac:dyDescent="0.3">
      <c r="P29472"/>
      <c r="AA29472"/>
    </row>
    <row r="29473" spans="16:27" x14ac:dyDescent="0.3">
      <c r="P29473"/>
      <c r="AA29473"/>
    </row>
    <row r="29474" spans="16:27" x14ac:dyDescent="0.3">
      <c r="P29474"/>
      <c r="AA29474"/>
    </row>
    <row r="29475" spans="16:27" x14ac:dyDescent="0.3">
      <c r="P29475"/>
      <c r="AA29475"/>
    </row>
    <row r="29476" spans="16:27" x14ac:dyDescent="0.3">
      <c r="P29476"/>
      <c r="AA29476"/>
    </row>
    <row r="29477" spans="16:27" x14ac:dyDescent="0.3">
      <c r="P29477"/>
      <c r="AA29477"/>
    </row>
    <row r="29478" spans="16:27" x14ac:dyDescent="0.3">
      <c r="P29478"/>
      <c r="AA29478"/>
    </row>
    <row r="29479" spans="16:27" x14ac:dyDescent="0.3">
      <c r="P29479"/>
      <c r="AA29479"/>
    </row>
    <row r="29480" spans="16:27" x14ac:dyDescent="0.3">
      <c r="P29480"/>
      <c r="AA29480"/>
    </row>
    <row r="29481" spans="16:27" x14ac:dyDescent="0.3">
      <c r="P29481"/>
      <c r="AA29481"/>
    </row>
    <row r="29482" spans="16:27" x14ac:dyDescent="0.3">
      <c r="P29482"/>
      <c r="AA29482"/>
    </row>
    <row r="29483" spans="16:27" x14ac:dyDescent="0.3">
      <c r="P29483"/>
      <c r="AA29483"/>
    </row>
    <row r="29484" spans="16:27" x14ac:dyDescent="0.3">
      <c r="P29484"/>
      <c r="AA29484"/>
    </row>
    <row r="29485" spans="16:27" x14ac:dyDescent="0.3">
      <c r="P29485"/>
      <c r="AA29485"/>
    </row>
    <row r="29486" spans="16:27" x14ac:dyDescent="0.3">
      <c r="P29486"/>
      <c r="AA29486"/>
    </row>
    <row r="29487" spans="16:27" x14ac:dyDescent="0.3">
      <c r="P29487"/>
      <c r="AA29487"/>
    </row>
    <row r="29488" spans="16:27" x14ac:dyDescent="0.3">
      <c r="P29488"/>
      <c r="AA29488"/>
    </row>
    <row r="29489" spans="16:27" x14ac:dyDescent="0.3">
      <c r="P29489"/>
      <c r="AA29489"/>
    </row>
    <row r="29490" spans="16:27" x14ac:dyDescent="0.3">
      <c r="P29490"/>
      <c r="AA29490"/>
    </row>
    <row r="29491" spans="16:27" x14ac:dyDescent="0.3">
      <c r="P29491"/>
      <c r="AA29491"/>
    </row>
    <row r="29492" spans="16:27" x14ac:dyDescent="0.3">
      <c r="P29492"/>
      <c r="AA29492"/>
    </row>
    <row r="29493" spans="16:27" x14ac:dyDescent="0.3">
      <c r="P29493"/>
      <c r="AA29493"/>
    </row>
    <row r="29494" spans="16:27" x14ac:dyDescent="0.3">
      <c r="P29494"/>
      <c r="AA29494"/>
    </row>
    <row r="29495" spans="16:27" x14ac:dyDescent="0.3">
      <c r="P29495"/>
      <c r="AA29495"/>
    </row>
    <row r="29496" spans="16:27" x14ac:dyDescent="0.3">
      <c r="P29496"/>
      <c r="AA29496"/>
    </row>
    <row r="29497" spans="16:27" x14ac:dyDescent="0.3">
      <c r="P29497"/>
      <c r="AA29497"/>
    </row>
    <row r="29498" spans="16:27" x14ac:dyDescent="0.3">
      <c r="P29498"/>
      <c r="AA29498"/>
    </row>
    <row r="29499" spans="16:27" x14ac:dyDescent="0.3">
      <c r="P29499"/>
      <c r="AA29499"/>
    </row>
    <row r="29500" spans="16:27" x14ac:dyDescent="0.3">
      <c r="P29500"/>
      <c r="AA29500"/>
    </row>
    <row r="29501" spans="16:27" x14ac:dyDescent="0.3">
      <c r="P29501"/>
      <c r="AA29501"/>
    </row>
    <row r="29502" spans="16:27" x14ac:dyDescent="0.3">
      <c r="P29502"/>
      <c r="AA29502"/>
    </row>
    <row r="29503" spans="16:27" x14ac:dyDescent="0.3">
      <c r="P29503"/>
      <c r="AA29503"/>
    </row>
    <row r="29504" spans="16:27" x14ac:dyDescent="0.3">
      <c r="P29504"/>
      <c r="AA29504"/>
    </row>
    <row r="29505" spans="16:27" x14ac:dyDescent="0.3">
      <c r="P29505"/>
      <c r="AA29505"/>
    </row>
    <row r="29506" spans="16:27" x14ac:dyDescent="0.3">
      <c r="P29506"/>
      <c r="AA29506"/>
    </row>
    <row r="29507" spans="16:27" x14ac:dyDescent="0.3">
      <c r="P29507"/>
      <c r="AA29507"/>
    </row>
    <row r="29508" spans="16:27" x14ac:dyDescent="0.3">
      <c r="P29508"/>
      <c r="AA29508"/>
    </row>
    <row r="29509" spans="16:27" x14ac:dyDescent="0.3">
      <c r="P29509"/>
      <c r="AA29509"/>
    </row>
    <row r="29510" spans="16:27" x14ac:dyDescent="0.3">
      <c r="P29510"/>
      <c r="AA29510"/>
    </row>
    <row r="29511" spans="16:27" x14ac:dyDescent="0.3">
      <c r="P29511"/>
      <c r="AA29511"/>
    </row>
    <row r="29512" spans="16:27" x14ac:dyDescent="0.3">
      <c r="P29512"/>
      <c r="AA29512"/>
    </row>
    <row r="29513" spans="16:27" x14ac:dyDescent="0.3">
      <c r="P29513"/>
      <c r="AA29513"/>
    </row>
    <row r="29514" spans="16:27" x14ac:dyDescent="0.3">
      <c r="P29514"/>
      <c r="AA29514"/>
    </row>
    <row r="29515" spans="16:27" x14ac:dyDescent="0.3">
      <c r="P29515"/>
      <c r="AA29515"/>
    </row>
    <row r="29516" spans="16:27" x14ac:dyDescent="0.3">
      <c r="P29516"/>
      <c r="AA29516"/>
    </row>
    <row r="29517" spans="16:27" x14ac:dyDescent="0.3">
      <c r="P29517"/>
      <c r="AA29517"/>
    </row>
    <row r="29518" spans="16:27" x14ac:dyDescent="0.3">
      <c r="P29518"/>
      <c r="AA29518"/>
    </row>
    <row r="29519" spans="16:27" x14ac:dyDescent="0.3">
      <c r="P29519"/>
      <c r="AA29519"/>
    </row>
    <row r="29520" spans="16:27" x14ac:dyDescent="0.3">
      <c r="P29520"/>
      <c r="AA29520"/>
    </row>
    <row r="29521" spans="16:27" x14ac:dyDescent="0.3">
      <c r="P29521"/>
      <c r="AA29521"/>
    </row>
    <row r="29522" spans="16:27" x14ac:dyDescent="0.3">
      <c r="P29522"/>
      <c r="AA29522"/>
    </row>
    <row r="29523" spans="16:27" x14ac:dyDescent="0.3">
      <c r="P29523"/>
      <c r="AA29523"/>
    </row>
    <row r="29524" spans="16:27" x14ac:dyDescent="0.3">
      <c r="P29524"/>
      <c r="AA29524"/>
    </row>
    <row r="29525" spans="16:27" x14ac:dyDescent="0.3">
      <c r="P29525"/>
      <c r="AA29525"/>
    </row>
    <row r="29526" spans="16:27" x14ac:dyDescent="0.3">
      <c r="P29526"/>
      <c r="AA29526"/>
    </row>
    <row r="29527" spans="16:27" x14ac:dyDescent="0.3">
      <c r="P29527"/>
      <c r="AA29527"/>
    </row>
    <row r="29528" spans="16:27" x14ac:dyDescent="0.3">
      <c r="P29528"/>
      <c r="AA29528"/>
    </row>
    <row r="29529" spans="16:27" x14ac:dyDescent="0.3">
      <c r="P29529"/>
      <c r="AA29529"/>
    </row>
    <row r="29530" spans="16:27" x14ac:dyDescent="0.3">
      <c r="P29530"/>
      <c r="AA29530"/>
    </row>
    <row r="29531" spans="16:27" x14ac:dyDescent="0.3">
      <c r="P29531"/>
      <c r="AA29531"/>
    </row>
    <row r="29532" spans="16:27" x14ac:dyDescent="0.3">
      <c r="P29532"/>
      <c r="AA29532"/>
    </row>
    <row r="29533" spans="16:27" x14ac:dyDescent="0.3">
      <c r="P29533"/>
      <c r="AA29533"/>
    </row>
    <row r="29534" spans="16:27" x14ac:dyDescent="0.3">
      <c r="P29534"/>
      <c r="AA29534"/>
    </row>
    <row r="29535" spans="16:27" x14ac:dyDescent="0.3">
      <c r="P29535"/>
      <c r="AA29535"/>
    </row>
    <row r="29536" spans="16:27" x14ac:dyDescent="0.3">
      <c r="P29536"/>
      <c r="AA29536"/>
    </row>
    <row r="29537" spans="16:27" x14ac:dyDescent="0.3">
      <c r="P29537"/>
      <c r="AA29537"/>
    </row>
    <row r="29538" spans="16:27" x14ac:dyDescent="0.3">
      <c r="P29538"/>
      <c r="AA29538"/>
    </row>
    <row r="29539" spans="16:27" x14ac:dyDescent="0.3">
      <c r="P29539"/>
      <c r="AA29539"/>
    </row>
    <row r="29540" spans="16:27" x14ac:dyDescent="0.3">
      <c r="P29540"/>
      <c r="AA29540"/>
    </row>
    <row r="29541" spans="16:27" x14ac:dyDescent="0.3">
      <c r="P29541"/>
      <c r="AA29541"/>
    </row>
    <row r="29542" spans="16:27" x14ac:dyDescent="0.3">
      <c r="P29542"/>
      <c r="AA29542"/>
    </row>
    <row r="29543" spans="16:27" x14ac:dyDescent="0.3">
      <c r="P29543"/>
      <c r="AA29543"/>
    </row>
    <row r="29544" spans="16:27" x14ac:dyDescent="0.3">
      <c r="P29544"/>
      <c r="AA29544"/>
    </row>
    <row r="29545" spans="16:27" x14ac:dyDescent="0.3">
      <c r="P29545"/>
      <c r="AA29545"/>
    </row>
    <row r="29546" spans="16:27" x14ac:dyDescent="0.3">
      <c r="P29546"/>
      <c r="AA29546"/>
    </row>
    <row r="29547" spans="16:27" x14ac:dyDescent="0.3">
      <c r="P29547"/>
      <c r="AA29547"/>
    </row>
    <row r="29548" spans="16:27" x14ac:dyDescent="0.3">
      <c r="P29548"/>
      <c r="AA29548"/>
    </row>
    <row r="29549" spans="16:27" x14ac:dyDescent="0.3">
      <c r="P29549"/>
      <c r="AA29549"/>
    </row>
    <row r="29550" spans="16:27" x14ac:dyDescent="0.3">
      <c r="P29550"/>
      <c r="AA29550"/>
    </row>
    <row r="29551" spans="16:27" x14ac:dyDescent="0.3">
      <c r="P29551"/>
      <c r="AA29551"/>
    </row>
    <row r="29552" spans="16:27" x14ac:dyDescent="0.3">
      <c r="P29552"/>
      <c r="AA29552"/>
    </row>
    <row r="29553" spans="16:27" x14ac:dyDescent="0.3">
      <c r="P29553"/>
      <c r="AA29553"/>
    </row>
    <row r="29554" spans="16:27" x14ac:dyDescent="0.3">
      <c r="P29554"/>
      <c r="AA29554"/>
    </row>
    <row r="29555" spans="16:27" x14ac:dyDescent="0.3">
      <c r="P29555"/>
      <c r="AA29555"/>
    </row>
    <row r="29556" spans="16:27" x14ac:dyDescent="0.3">
      <c r="P29556"/>
      <c r="AA29556"/>
    </row>
    <row r="29557" spans="16:27" x14ac:dyDescent="0.3">
      <c r="P29557"/>
      <c r="AA29557"/>
    </row>
    <row r="29558" spans="16:27" x14ac:dyDescent="0.3">
      <c r="P29558"/>
      <c r="AA29558"/>
    </row>
    <row r="29559" spans="16:27" x14ac:dyDescent="0.3">
      <c r="P29559"/>
      <c r="AA29559"/>
    </row>
    <row r="29560" spans="16:27" x14ac:dyDescent="0.3">
      <c r="P29560"/>
      <c r="AA29560"/>
    </row>
    <row r="29561" spans="16:27" x14ac:dyDescent="0.3">
      <c r="P29561"/>
      <c r="AA29561"/>
    </row>
    <row r="29562" spans="16:27" x14ac:dyDescent="0.3">
      <c r="P29562"/>
      <c r="AA29562"/>
    </row>
    <row r="29563" spans="16:27" x14ac:dyDescent="0.3">
      <c r="P29563"/>
      <c r="AA29563"/>
    </row>
    <row r="29564" spans="16:27" x14ac:dyDescent="0.3">
      <c r="P29564"/>
      <c r="AA29564"/>
    </row>
    <row r="29565" spans="16:27" x14ac:dyDescent="0.3">
      <c r="P29565"/>
      <c r="AA29565"/>
    </row>
    <row r="29566" spans="16:27" x14ac:dyDescent="0.3">
      <c r="P29566"/>
      <c r="AA29566"/>
    </row>
    <row r="29567" spans="16:27" x14ac:dyDescent="0.3">
      <c r="P29567"/>
      <c r="AA29567"/>
    </row>
    <row r="29568" spans="16:27" x14ac:dyDescent="0.3">
      <c r="P29568"/>
      <c r="AA29568"/>
    </row>
    <row r="29569" spans="16:27" x14ac:dyDescent="0.3">
      <c r="P29569"/>
      <c r="AA29569"/>
    </row>
    <row r="29570" spans="16:27" x14ac:dyDescent="0.3">
      <c r="P29570"/>
      <c r="AA29570"/>
    </row>
    <row r="29571" spans="16:27" x14ac:dyDescent="0.3">
      <c r="P29571"/>
      <c r="AA29571"/>
    </row>
    <row r="29572" spans="16:27" x14ac:dyDescent="0.3">
      <c r="P29572"/>
      <c r="AA29572"/>
    </row>
    <row r="29573" spans="16:27" x14ac:dyDescent="0.3">
      <c r="P29573"/>
      <c r="AA29573"/>
    </row>
    <row r="29574" spans="16:27" x14ac:dyDescent="0.3">
      <c r="P29574"/>
      <c r="AA29574"/>
    </row>
    <row r="29575" spans="16:27" x14ac:dyDescent="0.3">
      <c r="P29575"/>
      <c r="AA29575"/>
    </row>
    <row r="29576" spans="16:27" x14ac:dyDescent="0.3">
      <c r="P29576"/>
      <c r="AA29576"/>
    </row>
    <row r="29577" spans="16:27" x14ac:dyDescent="0.3">
      <c r="P29577"/>
      <c r="AA29577"/>
    </row>
    <row r="29578" spans="16:27" x14ac:dyDescent="0.3">
      <c r="P29578"/>
      <c r="AA29578"/>
    </row>
    <row r="29579" spans="16:27" x14ac:dyDescent="0.3">
      <c r="P29579"/>
      <c r="AA29579"/>
    </row>
    <row r="29580" spans="16:27" x14ac:dyDescent="0.3">
      <c r="P29580"/>
      <c r="AA29580"/>
    </row>
    <row r="29581" spans="16:27" x14ac:dyDescent="0.3">
      <c r="P29581"/>
      <c r="AA29581"/>
    </row>
    <row r="29582" spans="16:27" x14ac:dyDescent="0.3">
      <c r="P29582"/>
      <c r="AA29582"/>
    </row>
    <row r="29583" spans="16:27" x14ac:dyDescent="0.3">
      <c r="P29583"/>
      <c r="AA29583"/>
    </row>
    <row r="29584" spans="16:27" x14ac:dyDescent="0.3">
      <c r="P29584"/>
      <c r="AA29584"/>
    </row>
    <row r="29585" spans="16:27" x14ac:dyDescent="0.3">
      <c r="P29585"/>
      <c r="AA29585"/>
    </row>
    <row r="29586" spans="16:27" x14ac:dyDescent="0.3">
      <c r="P29586"/>
      <c r="AA29586"/>
    </row>
    <row r="29587" spans="16:27" x14ac:dyDescent="0.3">
      <c r="P29587"/>
      <c r="AA29587"/>
    </row>
    <row r="29588" spans="16:27" x14ac:dyDescent="0.3">
      <c r="P29588"/>
      <c r="AA29588"/>
    </row>
    <row r="29589" spans="16:27" x14ac:dyDescent="0.3">
      <c r="P29589"/>
      <c r="AA29589"/>
    </row>
    <row r="29590" spans="16:27" x14ac:dyDescent="0.3">
      <c r="P29590"/>
      <c r="AA29590"/>
    </row>
    <row r="29591" spans="16:27" x14ac:dyDescent="0.3">
      <c r="P29591"/>
      <c r="AA29591"/>
    </row>
    <row r="29592" spans="16:27" x14ac:dyDescent="0.3">
      <c r="P29592"/>
      <c r="AA29592"/>
    </row>
    <row r="29593" spans="16:27" x14ac:dyDescent="0.3">
      <c r="P29593"/>
      <c r="AA29593"/>
    </row>
    <row r="29594" spans="16:27" x14ac:dyDescent="0.3">
      <c r="P29594"/>
      <c r="AA29594"/>
    </row>
    <row r="29595" spans="16:27" x14ac:dyDescent="0.3">
      <c r="P29595"/>
      <c r="AA29595"/>
    </row>
    <row r="29596" spans="16:27" x14ac:dyDescent="0.3">
      <c r="P29596"/>
      <c r="AA29596"/>
    </row>
    <row r="29597" spans="16:27" x14ac:dyDescent="0.3">
      <c r="P29597"/>
      <c r="AA29597"/>
    </row>
    <row r="29598" spans="16:27" x14ac:dyDescent="0.3">
      <c r="P29598"/>
      <c r="AA29598"/>
    </row>
    <row r="29599" spans="16:27" x14ac:dyDescent="0.3">
      <c r="P29599"/>
      <c r="AA29599"/>
    </row>
    <row r="29600" spans="16:27" x14ac:dyDescent="0.3">
      <c r="P29600"/>
      <c r="AA29600"/>
    </row>
    <row r="29601" spans="16:27" x14ac:dyDescent="0.3">
      <c r="P29601"/>
      <c r="AA29601"/>
    </row>
    <row r="29602" spans="16:27" x14ac:dyDescent="0.3">
      <c r="P29602"/>
      <c r="AA29602"/>
    </row>
    <row r="29603" spans="16:27" x14ac:dyDescent="0.3">
      <c r="P29603"/>
      <c r="AA29603"/>
    </row>
    <row r="29604" spans="16:27" x14ac:dyDescent="0.3">
      <c r="P29604"/>
      <c r="AA29604"/>
    </row>
    <row r="29605" spans="16:27" x14ac:dyDescent="0.3">
      <c r="P29605"/>
      <c r="AA29605"/>
    </row>
    <row r="29606" spans="16:27" x14ac:dyDescent="0.3">
      <c r="P29606"/>
      <c r="AA29606"/>
    </row>
    <row r="29607" spans="16:27" x14ac:dyDescent="0.3">
      <c r="P29607"/>
      <c r="AA29607"/>
    </row>
    <row r="29608" spans="16:27" x14ac:dyDescent="0.3">
      <c r="P29608"/>
      <c r="AA29608"/>
    </row>
    <row r="29609" spans="16:27" x14ac:dyDescent="0.3">
      <c r="P29609"/>
      <c r="AA29609"/>
    </row>
    <row r="29610" spans="16:27" x14ac:dyDescent="0.3">
      <c r="P29610"/>
      <c r="AA29610"/>
    </row>
    <row r="29611" spans="16:27" x14ac:dyDescent="0.3">
      <c r="P29611"/>
      <c r="AA29611"/>
    </row>
    <row r="29612" spans="16:27" x14ac:dyDescent="0.3">
      <c r="P29612"/>
      <c r="AA29612"/>
    </row>
    <row r="29613" spans="16:27" x14ac:dyDescent="0.3">
      <c r="P29613"/>
      <c r="AA29613"/>
    </row>
    <row r="29614" spans="16:27" x14ac:dyDescent="0.3">
      <c r="P29614"/>
      <c r="AA29614"/>
    </row>
    <row r="29615" spans="16:27" x14ac:dyDescent="0.3">
      <c r="P29615"/>
      <c r="AA29615"/>
    </row>
    <row r="29616" spans="16:27" x14ac:dyDescent="0.3">
      <c r="P29616"/>
      <c r="AA29616"/>
    </row>
    <row r="29617" spans="16:27" x14ac:dyDescent="0.3">
      <c r="P29617"/>
      <c r="AA29617"/>
    </row>
    <row r="29618" spans="16:27" x14ac:dyDescent="0.3">
      <c r="P29618"/>
      <c r="AA29618"/>
    </row>
    <row r="29619" spans="16:27" x14ac:dyDescent="0.3">
      <c r="P29619"/>
      <c r="AA29619"/>
    </row>
    <row r="29620" spans="16:27" x14ac:dyDescent="0.3">
      <c r="P29620"/>
      <c r="AA29620"/>
    </row>
    <row r="29621" spans="16:27" x14ac:dyDescent="0.3">
      <c r="P29621"/>
      <c r="AA29621"/>
    </row>
    <row r="29622" spans="16:27" x14ac:dyDescent="0.3">
      <c r="P29622"/>
      <c r="AA29622"/>
    </row>
    <row r="29623" spans="16:27" x14ac:dyDescent="0.3">
      <c r="P29623"/>
      <c r="AA29623"/>
    </row>
    <row r="29624" spans="16:27" x14ac:dyDescent="0.3">
      <c r="P29624"/>
      <c r="AA29624"/>
    </row>
    <row r="29625" spans="16:27" x14ac:dyDescent="0.3">
      <c r="P29625"/>
      <c r="AA29625"/>
    </row>
    <row r="29626" spans="16:27" x14ac:dyDescent="0.3">
      <c r="P29626"/>
      <c r="AA29626"/>
    </row>
    <row r="29627" spans="16:27" x14ac:dyDescent="0.3">
      <c r="P29627"/>
      <c r="AA29627"/>
    </row>
    <row r="29628" spans="16:27" x14ac:dyDescent="0.3">
      <c r="P29628"/>
      <c r="AA29628"/>
    </row>
    <row r="29629" spans="16:27" x14ac:dyDescent="0.3">
      <c r="P29629"/>
      <c r="AA29629"/>
    </row>
    <row r="29630" spans="16:27" x14ac:dyDescent="0.3">
      <c r="P29630"/>
      <c r="AA29630"/>
    </row>
    <row r="29631" spans="16:27" x14ac:dyDescent="0.3">
      <c r="P29631"/>
      <c r="AA29631"/>
    </row>
    <row r="29632" spans="16:27" x14ac:dyDescent="0.3">
      <c r="P29632"/>
      <c r="AA29632"/>
    </row>
    <row r="29633" spans="16:27" x14ac:dyDescent="0.3">
      <c r="P29633"/>
      <c r="AA29633"/>
    </row>
    <row r="29634" spans="16:27" x14ac:dyDescent="0.3">
      <c r="P29634"/>
      <c r="AA29634"/>
    </row>
    <row r="29635" spans="16:27" x14ac:dyDescent="0.3">
      <c r="P29635"/>
      <c r="AA29635"/>
    </row>
    <row r="29636" spans="16:27" x14ac:dyDescent="0.3">
      <c r="P29636"/>
      <c r="AA29636"/>
    </row>
    <row r="29637" spans="16:27" x14ac:dyDescent="0.3">
      <c r="P29637"/>
      <c r="AA29637"/>
    </row>
    <row r="29638" spans="16:27" x14ac:dyDescent="0.3">
      <c r="P29638"/>
      <c r="AA29638"/>
    </row>
    <row r="29639" spans="16:27" x14ac:dyDescent="0.3">
      <c r="P29639"/>
      <c r="AA29639"/>
    </row>
    <row r="29640" spans="16:27" x14ac:dyDescent="0.3">
      <c r="P29640"/>
      <c r="AA29640"/>
    </row>
    <row r="29641" spans="16:27" x14ac:dyDescent="0.3">
      <c r="P29641"/>
      <c r="AA29641"/>
    </row>
    <row r="29642" spans="16:27" x14ac:dyDescent="0.3">
      <c r="P29642"/>
      <c r="AA29642"/>
    </row>
    <row r="29643" spans="16:27" x14ac:dyDescent="0.3">
      <c r="P29643"/>
      <c r="AA29643"/>
    </row>
    <row r="29644" spans="16:27" x14ac:dyDescent="0.3">
      <c r="P29644"/>
      <c r="AA29644"/>
    </row>
    <row r="29645" spans="16:27" x14ac:dyDescent="0.3">
      <c r="P29645"/>
      <c r="AA29645"/>
    </row>
    <row r="29646" spans="16:27" x14ac:dyDescent="0.3">
      <c r="P29646"/>
      <c r="AA29646"/>
    </row>
    <row r="29647" spans="16:27" x14ac:dyDescent="0.3">
      <c r="P29647"/>
      <c r="AA29647"/>
    </row>
    <row r="29648" spans="16:27" x14ac:dyDescent="0.3">
      <c r="P29648"/>
      <c r="AA29648"/>
    </row>
    <row r="29649" spans="16:27" x14ac:dyDescent="0.3">
      <c r="P29649"/>
      <c r="AA29649"/>
    </row>
    <row r="29650" spans="16:27" x14ac:dyDescent="0.3">
      <c r="P29650"/>
      <c r="AA29650"/>
    </row>
    <row r="29651" spans="16:27" x14ac:dyDescent="0.3">
      <c r="P29651"/>
      <c r="AA29651"/>
    </row>
    <row r="29652" spans="16:27" x14ac:dyDescent="0.3">
      <c r="P29652"/>
      <c r="AA29652"/>
    </row>
    <row r="29653" spans="16:27" x14ac:dyDescent="0.3">
      <c r="P29653"/>
      <c r="AA29653"/>
    </row>
    <row r="29654" spans="16:27" x14ac:dyDescent="0.3">
      <c r="P29654"/>
      <c r="AA29654"/>
    </row>
    <row r="29655" spans="16:27" x14ac:dyDescent="0.3">
      <c r="P29655"/>
      <c r="AA29655"/>
    </row>
    <row r="29656" spans="16:27" x14ac:dyDescent="0.3">
      <c r="P29656"/>
      <c r="AA29656"/>
    </row>
    <row r="29657" spans="16:27" x14ac:dyDescent="0.3">
      <c r="P29657"/>
      <c r="AA29657"/>
    </row>
    <row r="29658" spans="16:27" x14ac:dyDescent="0.3">
      <c r="P29658"/>
      <c r="AA29658"/>
    </row>
    <row r="29659" spans="16:27" x14ac:dyDescent="0.3">
      <c r="P29659"/>
      <c r="AA29659"/>
    </row>
    <row r="29660" spans="16:27" x14ac:dyDescent="0.3">
      <c r="P29660"/>
      <c r="AA29660"/>
    </row>
    <row r="29661" spans="16:27" x14ac:dyDescent="0.3">
      <c r="P29661"/>
      <c r="AA29661"/>
    </row>
    <row r="29662" spans="16:27" x14ac:dyDescent="0.3">
      <c r="P29662"/>
      <c r="AA29662"/>
    </row>
    <row r="29663" spans="16:27" x14ac:dyDescent="0.3">
      <c r="P29663"/>
      <c r="AA29663"/>
    </row>
    <row r="29664" spans="16:27" x14ac:dyDescent="0.3">
      <c r="P29664"/>
      <c r="AA29664"/>
    </row>
    <row r="29665" spans="16:27" x14ac:dyDescent="0.3">
      <c r="P29665"/>
      <c r="AA29665"/>
    </row>
    <row r="29666" spans="16:27" x14ac:dyDescent="0.3">
      <c r="P29666"/>
      <c r="AA29666"/>
    </row>
    <row r="29667" spans="16:27" x14ac:dyDescent="0.3">
      <c r="P29667"/>
      <c r="AA29667"/>
    </row>
    <row r="29668" spans="16:27" x14ac:dyDescent="0.3">
      <c r="P29668"/>
      <c r="AA29668"/>
    </row>
    <row r="29669" spans="16:27" x14ac:dyDescent="0.3">
      <c r="P29669"/>
      <c r="AA29669"/>
    </row>
    <row r="29670" spans="16:27" x14ac:dyDescent="0.3">
      <c r="P29670"/>
      <c r="AA29670"/>
    </row>
    <row r="29671" spans="16:27" x14ac:dyDescent="0.3">
      <c r="P29671"/>
      <c r="AA29671"/>
    </row>
    <row r="29672" spans="16:27" x14ac:dyDescent="0.3">
      <c r="P29672"/>
      <c r="AA29672"/>
    </row>
    <row r="29673" spans="16:27" x14ac:dyDescent="0.3">
      <c r="P29673"/>
      <c r="AA29673"/>
    </row>
    <row r="29674" spans="16:27" x14ac:dyDescent="0.3">
      <c r="P29674"/>
      <c r="AA29674"/>
    </row>
    <row r="29675" spans="16:27" x14ac:dyDescent="0.3">
      <c r="P29675"/>
      <c r="AA29675"/>
    </row>
    <row r="29676" spans="16:27" x14ac:dyDescent="0.3">
      <c r="P29676"/>
      <c r="AA29676"/>
    </row>
    <row r="29677" spans="16:27" x14ac:dyDescent="0.3">
      <c r="P29677"/>
      <c r="AA29677"/>
    </row>
    <row r="29678" spans="16:27" x14ac:dyDescent="0.3">
      <c r="P29678"/>
      <c r="AA29678"/>
    </row>
    <row r="29679" spans="16:27" x14ac:dyDescent="0.3">
      <c r="P29679"/>
      <c r="AA29679"/>
    </row>
    <row r="29680" spans="16:27" x14ac:dyDescent="0.3">
      <c r="P29680"/>
      <c r="AA29680"/>
    </row>
    <row r="29681" spans="16:27" x14ac:dyDescent="0.3">
      <c r="P29681"/>
      <c r="AA29681"/>
    </row>
    <row r="29682" spans="16:27" x14ac:dyDescent="0.3">
      <c r="P29682"/>
      <c r="AA29682"/>
    </row>
    <row r="29683" spans="16:27" x14ac:dyDescent="0.3">
      <c r="P29683"/>
      <c r="AA29683"/>
    </row>
    <row r="29684" spans="16:27" x14ac:dyDescent="0.3">
      <c r="P29684"/>
      <c r="AA29684"/>
    </row>
    <row r="29685" spans="16:27" x14ac:dyDescent="0.3">
      <c r="P29685"/>
      <c r="AA29685"/>
    </row>
    <row r="29686" spans="16:27" x14ac:dyDescent="0.3">
      <c r="P29686"/>
      <c r="AA29686"/>
    </row>
    <row r="29687" spans="16:27" x14ac:dyDescent="0.3">
      <c r="P29687"/>
      <c r="AA29687"/>
    </row>
    <row r="29688" spans="16:27" x14ac:dyDescent="0.3">
      <c r="P29688"/>
      <c r="AA29688"/>
    </row>
    <row r="29689" spans="16:27" x14ac:dyDescent="0.3">
      <c r="P29689"/>
      <c r="AA29689"/>
    </row>
    <row r="29690" spans="16:27" x14ac:dyDescent="0.3">
      <c r="P29690"/>
      <c r="AA29690"/>
    </row>
    <row r="29691" spans="16:27" x14ac:dyDescent="0.3">
      <c r="P29691"/>
      <c r="AA29691"/>
    </row>
    <row r="29692" spans="16:27" x14ac:dyDescent="0.3">
      <c r="P29692"/>
      <c r="AA29692"/>
    </row>
    <row r="29693" spans="16:27" x14ac:dyDescent="0.3">
      <c r="P29693"/>
      <c r="AA29693"/>
    </row>
    <row r="29694" spans="16:27" x14ac:dyDescent="0.3">
      <c r="P29694"/>
      <c r="AA29694"/>
    </row>
    <row r="29695" spans="16:27" x14ac:dyDescent="0.3">
      <c r="P29695"/>
      <c r="AA29695"/>
    </row>
    <row r="29696" spans="16:27" x14ac:dyDescent="0.3">
      <c r="P29696"/>
      <c r="AA29696"/>
    </row>
    <row r="29697" spans="16:27" x14ac:dyDescent="0.3">
      <c r="P29697"/>
      <c r="AA29697"/>
    </row>
    <row r="29698" spans="16:27" x14ac:dyDescent="0.3">
      <c r="P29698"/>
      <c r="AA29698"/>
    </row>
    <row r="29699" spans="16:27" x14ac:dyDescent="0.3">
      <c r="P29699"/>
      <c r="AA29699"/>
    </row>
    <row r="29700" spans="16:27" x14ac:dyDescent="0.3">
      <c r="P29700"/>
      <c r="AA29700"/>
    </row>
    <row r="29701" spans="16:27" x14ac:dyDescent="0.3">
      <c r="P29701"/>
      <c r="AA29701"/>
    </row>
    <row r="29702" spans="16:27" x14ac:dyDescent="0.3">
      <c r="P29702"/>
      <c r="AA29702"/>
    </row>
    <row r="29703" spans="16:27" x14ac:dyDescent="0.3">
      <c r="P29703"/>
      <c r="AA29703"/>
    </row>
    <row r="29704" spans="16:27" x14ac:dyDescent="0.3">
      <c r="P29704"/>
      <c r="AA29704"/>
    </row>
    <row r="29705" spans="16:27" x14ac:dyDescent="0.3">
      <c r="P29705"/>
      <c r="AA29705"/>
    </row>
    <row r="29706" spans="16:27" x14ac:dyDescent="0.3">
      <c r="P29706"/>
      <c r="AA29706"/>
    </row>
    <row r="29707" spans="16:27" x14ac:dyDescent="0.3">
      <c r="P29707"/>
      <c r="AA29707"/>
    </row>
    <row r="29708" spans="16:27" x14ac:dyDescent="0.3">
      <c r="P29708"/>
      <c r="AA29708"/>
    </row>
    <row r="29709" spans="16:27" x14ac:dyDescent="0.3">
      <c r="P29709"/>
      <c r="AA29709"/>
    </row>
    <row r="29710" spans="16:27" x14ac:dyDescent="0.3">
      <c r="P29710"/>
      <c r="AA29710"/>
    </row>
    <row r="29711" spans="16:27" x14ac:dyDescent="0.3">
      <c r="P29711"/>
      <c r="AA29711"/>
    </row>
    <row r="29712" spans="16:27" x14ac:dyDescent="0.3">
      <c r="P29712"/>
      <c r="AA29712"/>
    </row>
    <row r="29713" spans="16:27" x14ac:dyDescent="0.3">
      <c r="P29713"/>
      <c r="AA29713"/>
    </row>
    <row r="29714" spans="16:27" x14ac:dyDescent="0.3">
      <c r="P29714"/>
      <c r="AA29714"/>
    </row>
    <row r="29715" spans="16:27" x14ac:dyDescent="0.3">
      <c r="P29715"/>
      <c r="AA29715"/>
    </row>
    <row r="29716" spans="16:27" x14ac:dyDescent="0.3">
      <c r="P29716"/>
      <c r="AA29716"/>
    </row>
    <row r="29717" spans="16:27" x14ac:dyDescent="0.3">
      <c r="P29717"/>
      <c r="AA29717"/>
    </row>
    <row r="29718" spans="16:27" x14ac:dyDescent="0.3">
      <c r="P29718"/>
      <c r="AA29718"/>
    </row>
    <row r="29719" spans="16:27" x14ac:dyDescent="0.3">
      <c r="P29719"/>
      <c r="AA29719"/>
    </row>
    <row r="29720" spans="16:27" x14ac:dyDescent="0.3">
      <c r="P29720"/>
      <c r="AA29720"/>
    </row>
    <row r="29721" spans="16:27" x14ac:dyDescent="0.3">
      <c r="P29721"/>
      <c r="AA29721"/>
    </row>
    <row r="29722" spans="16:27" x14ac:dyDescent="0.3">
      <c r="P29722"/>
      <c r="AA29722"/>
    </row>
    <row r="29723" spans="16:27" x14ac:dyDescent="0.3">
      <c r="P29723"/>
      <c r="AA29723"/>
    </row>
    <row r="29724" spans="16:27" x14ac:dyDescent="0.3">
      <c r="P29724"/>
      <c r="AA29724"/>
    </row>
    <row r="29725" spans="16:27" x14ac:dyDescent="0.3">
      <c r="P29725"/>
      <c r="AA29725"/>
    </row>
    <row r="29726" spans="16:27" x14ac:dyDescent="0.3">
      <c r="P29726"/>
      <c r="AA29726"/>
    </row>
    <row r="29727" spans="16:27" x14ac:dyDescent="0.3">
      <c r="P29727"/>
      <c r="AA29727"/>
    </row>
    <row r="29728" spans="16:27" x14ac:dyDescent="0.3">
      <c r="P29728"/>
      <c r="AA29728"/>
    </row>
    <row r="29729" spans="16:27" x14ac:dyDescent="0.3">
      <c r="P29729"/>
      <c r="AA29729"/>
    </row>
    <row r="29730" spans="16:27" x14ac:dyDescent="0.3">
      <c r="P29730"/>
      <c r="AA29730"/>
    </row>
    <row r="29731" spans="16:27" x14ac:dyDescent="0.3">
      <c r="P29731"/>
      <c r="AA29731"/>
    </row>
    <row r="29732" spans="16:27" x14ac:dyDescent="0.3">
      <c r="P29732"/>
      <c r="AA29732"/>
    </row>
    <row r="29733" spans="16:27" x14ac:dyDescent="0.3">
      <c r="P29733"/>
      <c r="AA29733"/>
    </row>
    <row r="29734" spans="16:27" x14ac:dyDescent="0.3">
      <c r="P29734"/>
      <c r="AA29734"/>
    </row>
    <row r="29735" spans="16:27" x14ac:dyDescent="0.3">
      <c r="P29735"/>
      <c r="AA29735"/>
    </row>
    <row r="29736" spans="16:27" x14ac:dyDescent="0.3">
      <c r="P29736"/>
      <c r="AA29736"/>
    </row>
    <row r="29737" spans="16:27" x14ac:dyDescent="0.3">
      <c r="P29737"/>
      <c r="AA29737"/>
    </row>
    <row r="29738" spans="16:27" x14ac:dyDescent="0.3">
      <c r="P29738"/>
      <c r="AA29738"/>
    </row>
    <row r="29739" spans="16:27" x14ac:dyDescent="0.3">
      <c r="P29739"/>
      <c r="AA29739"/>
    </row>
    <row r="29740" spans="16:27" x14ac:dyDescent="0.3">
      <c r="P29740"/>
      <c r="AA29740"/>
    </row>
    <row r="29741" spans="16:27" x14ac:dyDescent="0.3">
      <c r="P29741"/>
      <c r="AA29741"/>
    </row>
    <row r="29742" spans="16:27" x14ac:dyDescent="0.3">
      <c r="P29742"/>
      <c r="AA29742"/>
    </row>
    <row r="29743" spans="16:27" x14ac:dyDescent="0.3">
      <c r="P29743"/>
      <c r="AA29743"/>
    </row>
    <row r="29744" spans="16:27" x14ac:dyDescent="0.3">
      <c r="P29744"/>
      <c r="AA29744"/>
    </row>
    <row r="29745" spans="16:27" x14ac:dyDescent="0.3">
      <c r="P29745"/>
      <c r="AA29745"/>
    </row>
    <row r="29746" spans="16:27" x14ac:dyDescent="0.3">
      <c r="P29746"/>
      <c r="AA29746"/>
    </row>
    <row r="29747" spans="16:27" x14ac:dyDescent="0.3">
      <c r="P29747"/>
      <c r="AA29747"/>
    </row>
    <row r="29748" spans="16:27" x14ac:dyDescent="0.3">
      <c r="P29748"/>
      <c r="AA29748"/>
    </row>
    <row r="29749" spans="16:27" x14ac:dyDescent="0.3">
      <c r="P29749"/>
      <c r="AA29749"/>
    </row>
    <row r="29750" spans="16:27" x14ac:dyDescent="0.3">
      <c r="P29750"/>
      <c r="AA29750"/>
    </row>
    <row r="29751" spans="16:27" x14ac:dyDescent="0.3">
      <c r="P29751"/>
      <c r="AA29751"/>
    </row>
    <row r="29752" spans="16:27" x14ac:dyDescent="0.3">
      <c r="P29752"/>
      <c r="AA29752"/>
    </row>
    <row r="29753" spans="16:27" x14ac:dyDescent="0.3">
      <c r="P29753"/>
      <c r="AA29753"/>
    </row>
    <row r="29754" spans="16:27" x14ac:dyDescent="0.3">
      <c r="P29754"/>
      <c r="AA29754"/>
    </row>
    <row r="29755" spans="16:27" x14ac:dyDescent="0.3">
      <c r="P29755"/>
      <c r="AA29755"/>
    </row>
    <row r="29756" spans="16:27" x14ac:dyDescent="0.3">
      <c r="P29756"/>
      <c r="AA29756"/>
    </row>
    <row r="29757" spans="16:27" x14ac:dyDescent="0.3">
      <c r="P29757"/>
      <c r="AA29757"/>
    </row>
    <row r="29758" spans="16:27" x14ac:dyDescent="0.3">
      <c r="P29758"/>
      <c r="AA29758"/>
    </row>
    <row r="29759" spans="16:27" x14ac:dyDescent="0.3">
      <c r="P29759"/>
      <c r="AA29759"/>
    </row>
    <row r="29760" spans="16:27" x14ac:dyDescent="0.3">
      <c r="P29760"/>
      <c r="AA29760"/>
    </row>
    <row r="29761" spans="16:27" x14ac:dyDescent="0.3">
      <c r="P29761"/>
      <c r="AA29761"/>
    </row>
    <row r="29762" spans="16:27" x14ac:dyDescent="0.3">
      <c r="P29762"/>
      <c r="AA29762"/>
    </row>
    <row r="29763" spans="16:27" x14ac:dyDescent="0.3">
      <c r="P29763"/>
      <c r="AA29763"/>
    </row>
    <row r="29764" spans="16:27" x14ac:dyDescent="0.3">
      <c r="P29764"/>
      <c r="AA29764"/>
    </row>
    <row r="29765" spans="16:27" x14ac:dyDescent="0.3">
      <c r="P29765"/>
      <c r="AA29765"/>
    </row>
    <row r="29766" spans="16:27" x14ac:dyDescent="0.3">
      <c r="P29766"/>
      <c r="AA29766"/>
    </row>
    <row r="29767" spans="16:27" x14ac:dyDescent="0.3">
      <c r="P29767"/>
      <c r="AA29767"/>
    </row>
    <row r="29768" spans="16:27" x14ac:dyDescent="0.3">
      <c r="P29768"/>
      <c r="AA29768"/>
    </row>
    <row r="29769" spans="16:27" x14ac:dyDescent="0.3">
      <c r="P29769"/>
      <c r="AA29769"/>
    </row>
    <row r="29770" spans="16:27" x14ac:dyDescent="0.3">
      <c r="P29770"/>
      <c r="AA29770"/>
    </row>
    <row r="29771" spans="16:27" x14ac:dyDescent="0.3">
      <c r="P29771"/>
      <c r="AA29771"/>
    </row>
    <row r="29772" spans="16:27" x14ac:dyDescent="0.3">
      <c r="P29772"/>
      <c r="AA29772"/>
    </row>
    <row r="29773" spans="16:27" x14ac:dyDescent="0.3">
      <c r="P29773"/>
      <c r="AA29773"/>
    </row>
    <row r="29774" spans="16:27" x14ac:dyDescent="0.3">
      <c r="P29774"/>
      <c r="AA29774"/>
    </row>
    <row r="29775" spans="16:27" x14ac:dyDescent="0.3">
      <c r="P29775"/>
      <c r="AA29775"/>
    </row>
    <row r="29776" spans="16:27" x14ac:dyDescent="0.3">
      <c r="P29776"/>
      <c r="AA29776"/>
    </row>
    <row r="29777" spans="16:27" x14ac:dyDescent="0.3">
      <c r="P29777"/>
      <c r="AA29777"/>
    </row>
    <row r="29778" spans="16:27" x14ac:dyDescent="0.3">
      <c r="P29778"/>
      <c r="AA29778"/>
    </row>
    <row r="29779" spans="16:27" x14ac:dyDescent="0.3">
      <c r="P29779"/>
      <c r="AA29779"/>
    </row>
    <row r="29780" spans="16:27" x14ac:dyDescent="0.3">
      <c r="P29780"/>
      <c r="AA29780"/>
    </row>
    <row r="29781" spans="16:27" x14ac:dyDescent="0.3">
      <c r="P29781"/>
      <c r="AA29781"/>
    </row>
    <row r="29782" spans="16:27" x14ac:dyDescent="0.3">
      <c r="P29782"/>
      <c r="AA29782"/>
    </row>
    <row r="29783" spans="16:27" x14ac:dyDescent="0.3">
      <c r="P29783"/>
      <c r="AA29783"/>
    </row>
    <row r="29784" spans="16:27" x14ac:dyDescent="0.3">
      <c r="P29784"/>
      <c r="AA29784"/>
    </row>
    <row r="29785" spans="16:27" x14ac:dyDescent="0.3">
      <c r="P29785"/>
      <c r="AA29785"/>
    </row>
    <row r="29786" spans="16:27" x14ac:dyDescent="0.3">
      <c r="P29786"/>
      <c r="AA29786"/>
    </row>
    <row r="29787" spans="16:27" x14ac:dyDescent="0.3">
      <c r="P29787"/>
      <c r="AA29787"/>
    </row>
    <row r="29788" spans="16:27" x14ac:dyDescent="0.3">
      <c r="P29788"/>
      <c r="AA29788"/>
    </row>
    <row r="29789" spans="16:27" x14ac:dyDescent="0.3">
      <c r="P29789"/>
      <c r="AA29789"/>
    </row>
    <row r="29790" spans="16:27" x14ac:dyDescent="0.3">
      <c r="P29790"/>
      <c r="AA29790"/>
    </row>
    <row r="29791" spans="16:27" x14ac:dyDescent="0.3">
      <c r="P29791"/>
      <c r="AA29791"/>
    </row>
    <row r="29792" spans="16:27" x14ac:dyDescent="0.3">
      <c r="P29792"/>
      <c r="AA29792"/>
    </row>
    <row r="29793" spans="16:27" x14ac:dyDescent="0.3">
      <c r="P29793"/>
      <c r="AA29793"/>
    </row>
    <row r="29794" spans="16:27" x14ac:dyDescent="0.3">
      <c r="P29794"/>
      <c r="AA29794"/>
    </row>
    <row r="29795" spans="16:27" x14ac:dyDescent="0.3">
      <c r="P29795"/>
      <c r="AA29795"/>
    </row>
    <row r="29796" spans="16:27" x14ac:dyDescent="0.3">
      <c r="P29796"/>
      <c r="AA29796"/>
    </row>
    <row r="29797" spans="16:27" x14ac:dyDescent="0.3">
      <c r="P29797"/>
      <c r="AA29797"/>
    </row>
    <row r="29798" spans="16:27" x14ac:dyDescent="0.3">
      <c r="P29798"/>
      <c r="AA29798"/>
    </row>
    <row r="29799" spans="16:27" x14ac:dyDescent="0.3">
      <c r="P29799"/>
      <c r="AA29799"/>
    </row>
    <row r="29800" spans="16:27" x14ac:dyDescent="0.3">
      <c r="P29800"/>
      <c r="AA29800"/>
    </row>
    <row r="29801" spans="16:27" x14ac:dyDescent="0.3">
      <c r="P29801"/>
      <c r="AA29801"/>
    </row>
    <row r="29802" spans="16:27" x14ac:dyDescent="0.3">
      <c r="P29802"/>
      <c r="AA29802"/>
    </row>
    <row r="29803" spans="16:27" x14ac:dyDescent="0.3">
      <c r="P29803"/>
      <c r="AA29803"/>
    </row>
    <row r="29804" spans="16:27" x14ac:dyDescent="0.3">
      <c r="P29804"/>
      <c r="AA29804"/>
    </row>
    <row r="29805" spans="16:27" x14ac:dyDescent="0.3">
      <c r="P29805"/>
      <c r="AA29805"/>
    </row>
    <row r="29806" spans="16:27" x14ac:dyDescent="0.3">
      <c r="P29806"/>
      <c r="AA29806"/>
    </row>
    <row r="29807" spans="16:27" x14ac:dyDescent="0.3">
      <c r="P29807"/>
      <c r="AA29807"/>
    </row>
    <row r="29808" spans="16:27" x14ac:dyDescent="0.3">
      <c r="P29808"/>
      <c r="AA29808"/>
    </row>
    <row r="29809" spans="16:27" x14ac:dyDescent="0.3">
      <c r="P29809"/>
      <c r="AA29809"/>
    </row>
    <row r="29810" spans="16:27" x14ac:dyDescent="0.3">
      <c r="P29810"/>
      <c r="AA29810"/>
    </row>
    <row r="29811" spans="16:27" x14ac:dyDescent="0.3">
      <c r="P29811"/>
      <c r="AA29811"/>
    </row>
    <row r="29812" spans="16:27" x14ac:dyDescent="0.3">
      <c r="P29812"/>
      <c r="AA29812"/>
    </row>
    <row r="29813" spans="16:27" x14ac:dyDescent="0.3">
      <c r="P29813"/>
      <c r="AA29813"/>
    </row>
    <row r="29814" spans="16:27" x14ac:dyDescent="0.3">
      <c r="P29814"/>
      <c r="AA29814"/>
    </row>
    <row r="29815" spans="16:27" x14ac:dyDescent="0.3">
      <c r="P29815"/>
      <c r="AA29815"/>
    </row>
    <row r="29816" spans="16:27" x14ac:dyDescent="0.3">
      <c r="P29816"/>
      <c r="AA29816"/>
    </row>
    <row r="29817" spans="16:27" x14ac:dyDescent="0.3">
      <c r="P29817"/>
      <c r="AA29817"/>
    </row>
    <row r="29818" spans="16:27" x14ac:dyDescent="0.3">
      <c r="P29818"/>
      <c r="AA29818"/>
    </row>
    <row r="29819" spans="16:27" x14ac:dyDescent="0.3">
      <c r="P29819"/>
      <c r="AA29819"/>
    </row>
    <row r="29820" spans="16:27" x14ac:dyDescent="0.3">
      <c r="P29820"/>
      <c r="AA29820"/>
    </row>
    <row r="29821" spans="16:27" x14ac:dyDescent="0.3">
      <c r="P29821"/>
      <c r="AA29821"/>
    </row>
    <row r="29822" spans="16:27" x14ac:dyDescent="0.3">
      <c r="P29822"/>
      <c r="AA29822"/>
    </row>
    <row r="29823" spans="16:27" x14ac:dyDescent="0.3">
      <c r="P29823"/>
      <c r="AA29823"/>
    </row>
    <row r="29824" spans="16:27" x14ac:dyDescent="0.3">
      <c r="P29824"/>
      <c r="AA29824"/>
    </row>
    <row r="29825" spans="16:27" x14ac:dyDescent="0.3">
      <c r="P29825"/>
      <c r="AA29825"/>
    </row>
    <row r="29826" spans="16:27" x14ac:dyDescent="0.3">
      <c r="P29826"/>
      <c r="AA29826"/>
    </row>
    <row r="29827" spans="16:27" x14ac:dyDescent="0.3">
      <c r="P29827"/>
      <c r="AA29827"/>
    </row>
    <row r="29828" spans="16:27" x14ac:dyDescent="0.3">
      <c r="P29828"/>
      <c r="AA29828"/>
    </row>
    <row r="29829" spans="16:27" x14ac:dyDescent="0.3">
      <c r="P29829"/>
      <c r="AA29829"/>
    </row>
    <row r="29830" spans="16:27" x14ac:dyDescent="0.3">
      <c r="P29830"/>
      <c r="AA29830"/>
    </row>
    <row r="29831" spans="16:27" x14ac:dyDescent="0.3">
      <c r="P29831"/>
      <c r="AA29831"/>
    </row>
    <row r="29832" spans="16:27" x14ac:dyDescent="0.3">
      <c r="P29832"/>
      <c r="AA29832"/>
    </row>
    <row r="29833" spans="16:27" x14ac:dyDescent="0.3">
      <c r="P29833"/>
      <c r="AA29833"/>
    </row>
    <row r="29834" spans="16:27" x14ac:dyDescent="0.3">
      <c r="P29834"/>
      <c r="AA29834"/>
    </row>
    <row r="29835" spans="16:27" x14ac:dyDescent="0.3">
      <c r="P29835"/>
      <c r="AA29835"/>
    </row>
    <row r="29836" spans="16:27" x14ac:dyDescent="0.3">
      <c r="P29836"/>
      <c r="AA29836"/>
    </row>
    <row r="29837" spans="16:27" x14ac:dyDescent="0.3">
      <c r="P29837"/>
      <c r="AA29837"/>
    </row>
    <row r="29838" spans="16:27" x14ac:dyDescent="0.3">
      <c r="P29838"/>
      <c r="AA29838"/>
    </row>
    <row r="29839" spans="16:27" x14ac:dyDescent="0.3">
      <c r="P29839"/>
      <c r="AA29839"/>
    </row>
    <row r="29840" spans="16:27" x14ac:dyDescent="0.3">
      <c r="P29840"/>
      <c r="AA29840"/>
    </row>
    <row r="29841" spans="16:27" x14ac:dyDescent="0.3">
      <c r="P29841"/>
      <c r="AA29841"/>
    </row>
    <row r="29842" spans="16:27" x14ac:dyDescent="0.3">
      <c r="P29842"/>
      <c r="AA29842"/>
    </row>
    <row r="29843" spans="16:27" x14ac:dyDescent="0.3">
      <c r="P29843"/>
      <c r="AA29843"/>
    </row>
    <row r="29844" spans="16:27" x14ac:dyDescent="0.3">
      <c r="P29844"/>
      <c r="AA29844"/>
    </row>
    <row r="29845" spans="16:27" x14ac:dyDescent="0.3">
      <c r="P29845"/>
      <c r="AA29845"/>
    </row>
    <row r="29846" spans="16:27" x14ac:dyDescent="0.3">
      <c r="P29846"/>
      <c r="AA29846"/>
    </row>
    <row r="29847" spans="16:27" x14ac:dyDescent="0.3">
      <c r="P29847"/>
      <c r="AA29847"/>
    </row>
    <row r="29848" spans="16:27" x14ac:dyDescent="0.3">
      <c r="P29848"/>
      <c r="AA29848"/>
    </row>
    <row r="29849" spans="16:27" x14ac:dyDescent="0.3">
      <c r="P29849"/>
      <c r="AA29849"/>
    </row>
    <row r="29850" spans="16:27" x14ac:dyDescent="0.3">
      <c r="P29850"/>
      <c r="AA29850"/>
    </row>
    <row r="29851" spans="16:27" x14ac:dyDescent="0.3">
      <c r="P29851"/>
      <c r="AA29851"/>
    </row>
    <row r="29852" spans="16:27" x14ac:dyDescent="0.3">
      <c r="P29852"/>
      <c r="AA29852"/>
    </row>
    <row r="29853" spans="16:27" x14ac:dyDescent="0.3">
      <c r="P29853"/>
      <c r="AA29853"/>
    </row>
    <row r="29854" spans="16:27" x14ac:dyDescent="0.3">
      <c r="P29854"/>
      <c r="AA29854"/>
    </row>
    <row r="29855" spans="16:27" x14ac:dyDescent="0.3">
      <c r="P29855"/>
      <c r="AA29855"/>
    </row>
    <row r="29856" spans="16:27" x14ac:dyDescent="0.3">
      <c r="P29856"/>
      <c r="AA29856"/>
    </row>
    <row r="29857" spans="16:27" x14ac:dyDescent="0.3">
      <c r="P29857"/>
      <c r="AA29857"/>
    </row>
    <row r="29858" spans="16:27" x14ac:dyDescent="0.3">
      <c r="P29858"/>
      <c r="AA29858"/>
    </row>
    <row r="29859" spans="16:27" x14ac:dyDescent="0.3">
      <c r="P29859"/>
      <c r="AA29859"/>
    </row>
    <row r="29860" spans="16:27" x14ac:dyDescent="0.3">
      <c r="P29860"/>
      <c r="AA29860"/>
    </row>
    <row r="29861" spans="16:27" x14ac:dyDescent="0.3">
      <c r="P29861"/>
      <c r="AA29861"/>
    </row>
    <row r="29862" spans="16:27" x14ac:dyDescent="0.3">
      <c r="P29862"/>
      <c r="AA29862"/>
    </row>
    <row r="29863" spans="16:27" x14ac:dyDescent="0.3">
      <c r="P29863"/>
      <c r="AA29863"/>
    </row>
    <row r="29864" spans="16:27" x14ac:dyDescent="0.3">
      <c r="P29864"/>
      <c r="AA29864"/>
    </row>
    <row r="29865" spans="16:27" x14ac:dyDescent="0.3">
      <c r="P29865"/>
      <c r="AA29865"/>
    </row>
    <row r="29866" spans="16:27" x14ac:dyDescent="0.3">
      <c r="P29866"/>
      <c r="AA29866"/>
    </row>
    <row r="29867" spans="16:27" x14ac:dyDescent="0.3">
      <c r="P29867"/>
      <c r="AA29867"/>
    </row>
    <row r="29868" spans="16:27" x14ac:dyDescent="0.3">
      <c r="P29868"/>
      <c r="AA29868"/>
    </row>
    <row r="29869" spans="16:27" x14ac:dyDescent="0.3">
      <c r="P29869"/>
      <c r="AA29869"/>
    </row>
    <row r="29870" spans="16:27" x14ac:dyDescent="0.3">
      <c r="P29870"/>
      <c r="AA29870"/>
    </row>
    <row r="29871" spans="16:27" x14ac:dyDescent="0.3">
      <c r="P29871"/>
      <c r="AA29871"/>
    </row>
    <row r="29872" spans="16:27" x14ac:dyDescent="0.3">
      <c r="P29872"/>
      <c r="AA29872"/>
    </row>
    <row r="29873" spans="16:27" x14ac:dyDescent="0.3">
      <c r="P29873"/>
      <c r="AA29873"/>
    </row>
    <row r="29874" spans="16:27" x14ac:dyDescent="0.3">
      <c r="P29874"/>
      <c r="AA29874"/>
    </row>
    <row r="29875" spans="16:27" x14ac:dyDescent="0.3">
      <c r="P29875"/>
      <c r="AA29875"/>
    </row>
    <row r="29876" spans="16:27" x14ac:dyDescent="0.3">
      <c r="P29876"/>
      <c r="AA29876"/>
    </row>
    <row r="29877" spans="16:27" x14ac:dyDescent="0.3">
      <c r="P29877"/>
      <c r="AA29877"/>
    </row>
    <row r="29878" spans="16:27" x14ac:dyDescent="0.3">
      <c r="P29878"/>
      <c r="AA29878"/>
    </row>
    <row r="29879" spans="16:27" x14ac:dyDescent="0.3">
      <c r="P29879"/>
      <c r="AA29879"/>
    </row>
    <row r="29880" spans="16:27" x14ac:dyDescent="0.3">
      <c r="P29880"/>
      <c r="AA29880"/>
    </row>
    <row r="29881" spans="16:27" x14ac:dyDescent="0.3">
      <c r="P29881"/>
      <c r="AA29881"/>
    </row>
    <row r="29882" spans="16:27" x14ac:dyDescent="0.3">
      <c r="P29882"/>
      <c r="AA29882"/>
    </row>
    <row r="29883" spans="16:27" x14ac:dyDescent="0.3">
      <c r="P29883"/>
      <c r="AA29883"/>
    </row>
    <row r="29884" spans="16:27" x14ac:dyDescent="0.3">
      <c r="P29884"/>
      <c r="AA29884"/>
    </row>
    <row r="29885" spans="16:27" x14ac:dyDescent="0.3">
      <c r="P29885"/>
      <c r="AA29885"/>
    </row>
    <row r="29886" spans="16:27" x14ac:dyDescent="0.3">
      <c r="P29886"/>
      <c r="AA29886"/>
    </row>
    <row r="29887" spans="16:27" x14ac:dyDescent="0.3">
      <c r="P29887"/>
      <c r="AA29887"/>
    </row>
    <row r="29888" spans="16:27" x14ac:dyDescent="0.3">
      <c r="P29888"/>
      <c r="AA29888"/>
    </row>
    <row r="29889" spans="16:27" x14ac:dyDescent="0.3">
      <c r="P29889"/>
      <c r="AA29889"/>
    </row>
    <row r="29890" spans="16:27" x14ac:dyDescent="0.3">
      <c r="P29890"/>
      <c r="AA29890"/>
    </row>
    <row r="29891" spans="16:27" x14ac:dyDescent="0.3">
      <c r="P29891"/>
      <c r="AA29891"/>
    </row>
    <row r="29892" spans="16:27" x14ac:dyDescent="0.3">
      <c r="P29892"/>
      <c r="AA29892"/>
    </row>
    <row r="29893" spans="16:27" x14ac:dyDescent="0.3">
      <c r="P29893"/>
      <c r="AA29893"/>
    </row>
    <row r="29894" spans="16:27" x14ac:dyDescent="0.3">
      <c r="P29894"/>
      <c r="AA29894"/>
    </row>
    <row r="29895" spans="16:27" x14ac:dyDescent="0.3">
      <c r="P29895"/>
      <c r="AA29895"/>
    </row>
    <row r="29896" spans="16:27" x14ac:dyDescent="0.3">
      <c r="P29896"/>
      <c r="AA29896"/>
    </row>
    <row r="29897" spans="16:27" x14ac:dyDescent="0.3">
      <c r="P29897"/>
      <c r="AA29897"/>
    </row>
    <row r="29898" spans="16:27" x14ac:dyDescent="0.3">
      <c r="P29898"/>
      <c r="AA29898"/>
    </row>
    <row r="29899" spans="16:27" x14ac:dyDescent="0.3">
      <c r="P29899"/>
      <c r="AA29899"/>
    </row>
    <row r="29900" spans="16:27" x14ac:dyDescent="0.3">
      <c r="P29900"/>
      <c r="AA29900"/>
    </row>
    <row r="29901" spans="16:27" x14ac:dyDescent="0.3">
      <c r="P29901"/>
      <c r="AA29901"/>
    </row>
    <row r="29902" spans="16:27" x14ac:dyDescent="0.3">
      <c r="P29902"/>
      <c r="AA29902"/>
    </row>
    <row r="29903" spans="16:27" x14ac:dyDescent="0.3">
      <c r="P29903"/>
      <c r="AA29903"/>
    </row>
    <row r="29904" spans="16:27" x14ac:dyDescent="0.3">
      <c r="P29904"/>
      <c r="AA29904"/>
    </row>
    <row r="29905" spans="16:27" x14ac:dyDescent="0.3">
      <c r="P29905"/>
      <c r="AA29905"/>
    </row>
    <row r="29906" spans="16:27" x14ac:dyDescent="0.3">
      <c r="P29906"/>
      <c r="AA29906"/>
    </row>
    <row r="29907" spans="16:27" x14ac:dyDescent="0.3">
      <c r="P29907"/>
      <c r="AA29907"/>
    </row>
    <row r="29908" spans="16:27" x14ac:dyDescent="0.3">
      <c r="P29908"/>
      <c r="AA29908"/>
    </row>
    <row r="29909" spans="16:27" x14ac:dyDescent="0.3">
      <c r="P29909"/>
      <c r="AA29909"/>
    </row>
    <row r="29910" spans="16:27" x14ac:dyDescent="0.3">
      <c r="P29910"/>
      <c r="AA29910"/>
    </row>
    <row r="29911" spans="16:27" x14ac:dyDescent="0.3">
      <c r="P29911"/>
      <c r="AA29911"/>
    </row>
    <row r="29912" spans="16:27" x14ac:dyDescent="0.3">
      <c r="P29912"/>
      <c r="AA29912"/>
    </row>
    <row r="29913" spans="16:27" x14ac:dyDescent="0.3">
      <c r="P29913"/>
      <c r="AA29913"/>
    </row>
    <row r="29914" spans="16:27" x14ac:dyDescent="0.3">
      <c r="P29914"/>
      <c r="AA29914"/>
    </row>
    <row r="29915" spans="16:27" x14ac:dyDescent="0.3">
      <c r="P29915"/>
      <c r="AA29915"/>
    </row>
    <row r="29916" spans="16:27" x14ac:dyDescent="0.3">
      <c r="P29916"/>
      <c r="AA29916"/>
    </row>
    <row r="29917" spans="16:27" x14ac:dyDescent="0.3">
      <c r="P29917"/>
      <c r="AA29917"/>
    </row>
    <row r="29918" spans="16:27" x14ac:dyDescent="0.3">
      <c r="P29918"/>
      <c r="AA29918"/>
    </row>
    <row r="29919" spans="16:27" x14ac:dyDescent="0.3">
      <c r="P29919"/>
      <c r="AA29919"/>
    </row>
    <row r="29920" spans="16:27" x14ac:dyDescent="0.3">
      <c r="P29920"/>
      <c r="AA29920"/>
    </row>
    <row r="29921" spans="16:27" x14ac:dyDescent="0.3">
      <c r="P29921"/>
      <c r="AA29921"/>
    </row>
    <row r="29922" spans="16:27" x14ac:dyDescent="0.3">
      <c r="P29922"/>
      <c r="AA29922"/>
    </row>
    <row r="29923" spans="16:27" x14ac:dyDescent="0.3">
      <c r="P29923"/>
      <c r="AA29923"/>
    </row>
    <row r="29924" spans="16:27" x14ac:dyDescent="0.3">
      <c r="P29924"/>
      <c r="AA29924"/>
    </row>
    <row r="29925" spans="16:27" x14ac:dyDescent="0.3">
      <c r="P29925"/>
      <c r="AA29925"/>
    </row>
    <row r="29926" spans="16:27" x14ac:dyDescent="0.3">
      <c r="P29926"/>
      <c r="AA29926"/>
    </row>
    <row r="29927" spans="16:27" x14ac:dyDescent="0.3">
      <c r="P29927"/>
      <c r="AA29927"/>
    </row>
    <row r="29928" spans="16:27" x14ac:dyDescent="0.3">
      <c r="P29928"/>
      <c r="AA29928"/>
    </row>
    <row r="29929" spans="16:27" x14ac:dyDescent="0.3">
      <c r="P29929"/>
      <c r="AA29929"/>
    </row>
    <row r="29930" spans="16:27" x14ac:dyDescent="0.3">
      <c r="P29930"/>
      <c r="AA29930"/>
    </row>
    <row r="29931" spans="16:27" x14ac:dyDescent="0.3">
      <c r="P29931"/>
      <c r="AA29931"/>
    </row>
    <row r="29932" spans="16:27" x14ac:dyDescent="0.3">
      <c r="P29932"/>
      <c r="AA29932"/>
    </row>
    <row r="29933" spans="16:27" x14ac:dyDescent="0.3">
      <c r="P29933"/>
      <c r="AA29933"/>
    </row>
    <row r="29934" spans="16:27" x14ac:dyDescent="0.3">
      <c r="P29934"/>
      <c r="AA29934"/>
    </row>
    <row r="29935" spans="16:27" x14ac:dyDescent="0.3">
      <c r="P29935"/>
      <c r="AA29935"/>
    </row>
    <row r="29936" spans="16:27" x14ac:dyDescent="0.3">
      <c r="P29936"/>
      <c r="AA29936"/>
    </row>
    <row r="29937" spans="16:27" x14ac:dyDescent="0.3">
      <c r="P29937"/>
      <c r="AA29937"/>
    </row>
    <row r="29938" spans="16:27" x14ac:dyDescent="0.3">
      <c r="P29938"/>
      <c r="AA29938"/>
    </row>
    <row r="29939" spans="16:27" x14ac:dyDescent="0.3">
      <c r="P29939"/>
      <c r="AA29939"/>
    </row>
    <row r="29940" spans="16:27" x14ac:dyDescent="0.3">
      <c r="P29940"/>
      <c r="AA29940"/>
    </row>
    <row r="29941" spans="16:27" x14ac:dyDescent="0.3">
      <c r="P29941"/>
      <c r="AA29941"/>
    </row>
    <row r="29942" spans="16:27" x14ac:dyDescent="0.3">
      <c r="P29942"/>
      <c r="AA29942"/>
    </row>
    <row r="29943" spans="16:27" x14ac:dyDescent="0.3">
      <c r="P29943"/>
      <c r="AA29943"/>
    </row>
    <row r="29944" spans="16:27" x14ac:dyDescent="0.3">
      <c r="P29944"/>
      <c r="AA29944"/>
    </row>
    <row r="29945" spans="16:27" x14ac:dyDescent="0.3">
      <c r="P29945"/>
      <c r="AA29945"/>
    </row>
    <row r="29946" spans="16:27" x14ac:dyDescent="0.3">
      <c r="P29946"/>
      <c r="AA29946"/>
    </row>
    <row r="29947" spans="16:27" x14ac:dyDescent="0.3">
      <c r="P29947"/>
      <c r="AA29947"/>
    </row>
    <row r="29948" spans="16:27" x14ac:dyDescent="0.3">
      <c r="P29948"/>
      <c r="AA29948"/>
    </row>
    <row r="29949" spans="16:27" x14ac:dyDescent="0.3">
      <c r="P29949"/>
      <c r="AA29949"/>
    </row>
    <row r="29950" spans="16:27" x14ac:dyDescent="0.3">
      <c r="P29950"/>
      <c r="AA29950"/>
    </row>
    <row r="29951" spans="16:27" x14ac:dyDescent="0.3">
      <c r="P29951"/>
      <c r="AA29951"/>
    </row>
    <row r="29952" spans="16:27" x14ac:dyDescent="0.3">
      <c r="P29952"/>
      <c r="AA29952"/>
    </row>
    <row r="29953" spans="16:27" x14ac:dyDescent="0.3">
      <c r="P29953"/>
      <c r="AA29953"/>
    </row>
    <row r="29954" spans="16:27" x14ac:dyDescent="0.3">
      <c r="P29954"/>
      <c r="AA29954"/>
    </row>
    <row r="29955" spans="16:27" x14ac:dyDescent="0.3">
      <c r="P29955"/>
      <c r="AA29955"/>
    </row>
    <row r="29956" spans="16:27" x14ac:dyDescent="0.3">
      <c r="P29956"/>
      <c r="AA29956"/>
    </row>
    <row r="29957" spans="16:27" x14ac:dyDescent="0.3">
      <c r="P29957"/>
      <c r="AA29957"/>
    </row>
    <row r="29958" spans="16:27" x14ac:dyDescent="0.3">
      <c r="P29958"/>
      <c r="AA29958"/>
    </row>
    <row r="29959" spans="16:27" x14ac:dyDescent="0.3">
      <c r="P29959"/>
      <c r="AA29959"/>
    </row>
    <row r="29960" spans="16:27" x14ac:dyDescent="0.3">
      <c r="P29960"/>
      <c r="AA29960"/>
    </row>
    <row r="29961" spans="16:27" x14ac:dyDescent="0.3">
      <c r="P29961"/>
      <c r="AA29961"/>
    </row>
    <row r="29962" spans="16:27" x14ac:dyDescent="0.3">
      <c r="P29962"/>
      <c r="AA29962"/>
    </row>
    <row r="29963" spans="16:27" x14ac:dyDescent="0.3">
      <c r="P29963"/>
      <c r="AA29963"/>
    </row>
    <row r="29964" spans="16:27" x14ac:dyDescent="0.3">
      <c r="P29964"/>
      <c r="AA29964"/>
    </row>
    <row r="29965" spans="16:27" x14ac:dyDescent="0.3">
      <c r="P29965"/>
      <c r="AA29965"/>
    </row>
    <row r="29966" spans="16:27" x14ac:dyDescent="0.3">
      <c r="P29966"/>
      <c r="AA29966"/>
    </row>
    <row r="29967" spans="16:27" x14ac:dyDescent="0.3">
      <c r="P29967"/>
      <c r="AA29967"/>
    </row>
    <row r="29968" spans="16:27" x14ac:dyDescent="0.3">
      <c r="P29968"/>
      <c r="AA29968"/>
    </row>
    <row r="29969" spans="16:27" x14ac:dyDescent="0.3">
      <c r="P29969"/>
      <c r="AA29969"/>
    </row>
    <row r="29970" spans="16:27" x14ac:dyDescent="0.3">
      <c r="P29970"/>
      <c r="AA29970"/>
    </row>
    <row r="29971" spans="16:27" x14ac:dyDescent="0.3">
      <c r="P29971"/>
      <c r="AA29971"/>
    </row>
    <row r="29972" spans="16:27" x14ac:dyDescent="0.3">
      <c r="P29972"/>
      <c r="AA29972"/>
    </row>
    <row r="29973" spans="16:27" x14ac:dyDescent="0.3">
      <c r="P29973"/>
      <c r="AA29973"/>
    </row>
    <row r="29974" spans="16:27" x14ac:dyDescent="0.3">
      <c r="P29974"/>
      <c r="AA29974"/>
    </row>
    <row r="29975" spans="16:27" x14ac:dyDescent="0.3">
      <c r="P29975"/>
      <c r="AA29975"/>
    </row>
    <row r="29976" spans="16:27" x14ac:dyDescent="0.3">
      <c r="P29976"/>
      <c r="AA29976"/>
    </row>
    <row r="29977" spans="16:27" x14ac:dyDescent="0.3">
      <c r="P29977"/>
      <c r="AA29977"/>
    </row>
    <row r="29978" spans="16:27" x14ac:dyDescent="0.3">
      <c r="P29978"/>
      <c r="AA29978"/>
    </row>
    <row r="29979" spans="16:27" x14ac:dyDescent="0.3">
      <c r="P29979"/>
      <c r="AA29979"/>
    </row>
    <row r="29980" spans="16:27" x14ac:dyDescent="0.3">
      <c r="P29980"/>
      <c r="AA29980"/>
    </row>
    <row r="29981" spans="16:27" x14ac:dyDescent="0.3">
      <c r="P29981"/>
      <c r="AA29981"/>
    </row>
    <row r="29982" spans="16:27" x14ac:dyDescent="0.3">
      <c r="P29982"/>
      <c r="AA29982"/>
    </row>
    <row r="29983" spans="16:27" x14ac:dyDescent="0.3">
      <c r="P29983"/>
      <c r="AA29983"/>
    </row>
    <row r="29984" spans="16:27" x14ac:dyDescent="0.3">
      <c r="P29984"/>
      <c r="AA29984"/>
    </row>
    <row r="29985" spans="16:27" x14ac:dyDescent="0.3">
      <c r="P29985"/>
      <c r="AA29985"/>
    </row>
    <row r="29986" spans="16:27" x14ac:dyDescent="0.3">
      <c r="P29986"/>
      <c r="AA29986"/>
    </row>
    <row r="29987" spans="16:27" x14ac:dyDescent="0.3">
      <c r="P29987"/>
      <c r="AA29987"/>
    </row>
    <row r="29988" spans="16:27" x14ac:dyDescent="0.3">
      <c r="P29988"/>
      <c r="AA29988"/>
    </row>
    <row r="29989" spans="16:27" x14ac:dyDescent="0.3">
      <c r="P29989"/>
      <c r="AA29989"/>
    </row>
    <row r="29990" spans="16:27" x14ac:dyDescent="0.3">
      <c r="P29990"/>
      <c r="AA29990"/>
    </row>
    <row r="29991" spans="16:27" x14ac:dyDescent="0.3">
      <c r="P29991"/>
      <c r="AA29991"/>
    </row>
    <row r="29992" spans="16:27" x14ac:dyDescent="0.3">
      <c r="P29992"/>
      <c r="AA29992"/>
    </row>
    <row r="29993" spans="16:27" x14ac:dyDescent="0.3">
      <c r="P29993"/>
      <c r="AA29993"/>
    </row>
    <row r="29994" spans="16:27" x14ac:dyDescent="0.3">
      <c r="P29994"/>
      <c r="AA29994"/>
    </row>
    <row r="29995" spans="16:27" x14ac:dyDescent="0.3">
      <c r="P29995"/>
      <c r="AA29995"/>
    </row>
    <row r="29996" spans="16:27" x14ac:dyDescent="0.3">
      <c r="P29996"/>
      <c r="AA29996"/>
    </row>
    <row r="29997" spans="16:27" x14ac:dyDescent="0.3">
      <c r="P29997"/>
      <c r="AA29997"/>
    </row>
    <row r="29998" spans="16:27" x14ac:dyDescent="0.3">
      <c r="P29998"/>
      <c r="AA29998"/>
    </row>
    <row r="29999" spans="16:27" x14ac:dyDescent="0.3">
      <c r="P29999"/>
      <c r="AA29999"/>
    </row>
    <row r="30000" spans="16:27" x14ac:dyDescent="0.3">
      <c r="P30000"/>
      <c r="AA30000"/>
    </row>
    <row r="30001" spans="16:27" x14ac:dyDescent="0.3">
      <c r="P30001"/>
      <c r="AA30001"/>
    </row>
    <row r="30002" spans="16:27" x14ac:dyDescent="0.3">
      <c r="P30002"/>
      <c r="AA30002"/>
    </row>
    <row r="30003" spans="16:27" x14ac:dyDescent="0.3">
      <c r="P30003"/>
      <c r="AA30003"/>
    </row>
    <row r="30004" spans="16:27" x14ac:dyDescent="0.3">
      <c r="P30004"/>
      <c r="AA30004"/>
    </row>
    <row r="30005" spans="16:27" x14ac:dyDescent="0.3">
      <c r="P30005"/>
      <c r="AA30005"/>
    </row>
    <row r="30006" spans="16:27" x14ac:dyDescent="0.3">
      <c r="P30006"/>
      <c r="AA30006"/>
    </row>
    <row r="30007" spans="16:27" x14ac:dyDescent="0.3">
      <c r="P30007"/>
      <c r="AA30007"/>
    </row>
    <row r="30008" spans="16:27" x14ac:dyDescent="0.3">
      <c r="P30008"/>
      <c r="AA30008"/>
    </row>
    <row r="30009" spans="16:27" x14ac:dyDescent="0.3">
      <c r="P30009"/>
      <c r="AA30009"/>
    </row>
    <row r="30010" spans="16:27" x14ac:dyDescent="0.3">
      <c r="P30010"/>
      <c r="AA30010"/>
    </row>
    <row r="30011" spans="16:27" x14ac:dyDescent="0.3">
      <c r="P30011"/>
      <c r="AA30011"/>
    </row>
    <row r="30012" spans="16:27" x14ac:dyDescent="0.3">
      <c r="P30012"/>
      <c r="AA30012"/>
    </row>
    <row r="30013" spans="16:27" x14ac:dyDescent="0.3">
      <c r="P30013"/>
      <c r="AA30013"/>
    </row>
    <row r="30014" spans="16:27" x14ac:dyDescent="0.3">
      <c r="P30014"/>
      <c r="AA30014"/>
    </row>
    <row r="30015" spans="16:27" x14ac:dyDescent="0.3">
      <c r="P30015"/>
      <c r="AA30015"/>
    </row>
    <row r="30016" spans="16:27" x14ac:dyDescent="0.3">
      <c r="P30016"/>
      <c r="AA30016"/>
    </row>
    <row r="30017" spans="16:27" x14ac:dyDescent="0.3">
      <c r="P30017"/>
      <c r="AA30017"/>
    </row>
    <row r="30018" spans="16:27" x14ac:dyDescent="0.3">
      <c r="P30018"/>
      <c r="AA30018"/>
    </row>
    <row r="30019" spans="16:27" x14ac:dyDescent="0.3">
      <c r="P30019"/>
      <c r="AA30019"/>
    </row>
    <row r="30020" spans="16:27" x14ac:dyDescent="0.3">
      <c r="P30020"/>
      <c r="AA30020"/>
    </row>
    <row r="30021" spans="16:27" x14ac:dyDescent="0.3">
      <c r="P30021"/>
      <c r="AA30021"/>
    </row>
    <row r="30022" spans="16:27" x14ac:dyDescent="0.3">
      <c r="P30022"/>
      <c r="AA30022"/>
    </row>
    <row r="30023" spans="16:27" x14ac:dyDescent="0.3">
      <c r="P30023"/>
      <c r="AA30023"/>
    </row>
    <row r="30024" spans="16:27" x14ac:dyDescent="0.3">
      <c r="P30024"/>
      <c r="AA30024"/>
    </row>
    <row r="30025" spans="16:27" x14ac:dyDescent="0.3">
      <c r="P30025"/>
      <c r="AA30025"/>
    </row>
    <row r="30026" spans="16:27" x14ac:dyDescent="0.3">
      <c r="P30026"/>
      <c r="AA30026"/>
    </row>
    <row r="30027" spans="16:27" x14ac:dyDescent="0.3">
      <c r="P30027"/>
      <c r="AA30027"/>
    </row>
    <row r="30028" spans="16:27" x14ac:dyDescent="0.3">
      <c r="P30028"/>
      <c r="AA30028"/>
    </row>
    <row r="30029" spans="16:27" x14ac:dyDescent="0.3">
      <c r="P30029"/>
      <c r="AA30029"/>
    </row>
    <row r="30030" spans="16:27" x14ac:dyDescent="0.3">
      <c r="P30030"/>
      <c r="AA30030"/>
    </row>
    <row r="30031" spans="16:27" x14ac:dyDescent="0.3">
      <c r="P30031"/>
      <c r="AA30031"/>
    </row>
    <row r="30032" spans="16:27" x14ac:dyDescent="0.3">
      <c r="P30032"/>
      <c r="AA30032"/>
    </row>
    <row r="30033" spans="16:27" x14ac:dyDescent="0.3">
      <c r="P30033"/>
      <c r="AA30033"/>
    </row>
    <row r="30034" spans="16:27" x14ac:dyDescent="0.3">
      <c r="P30034"/>
      <c r="AA30034"/>
    </row>
    <row r="30035" spans="16:27" x14ac:dyDescent="0.3">
      <c r="P30035"/>
      <c r="AA30035"/>
    </row>
    <row r="30036" spans="16:27" x14ac:dyDescent="0.3">
      <c r="P30036"/>
      <c r="AA30036"/>
    </row>
    <row r="30037" spans="16:27" x14ac:dyDescent="0.3">
      <c r="P30037"/>
      <c r="AA30037"/>
    </row>
    <row r="30038" spans="16:27" x14ac:dyDescent="0.3">
      <c r="P30038"/>
      <c r="AA30038"/>
    </row>
    <row r="30039" spans="16:27" x14ac:dyDescent="0.3">
      <c r="P30039"/>
      <c r="AA30039"/>
    </row>
    <row r="30040" spans="16:27" x14ac:dyDescent="0.3">
      <c r="P30040"/>
      <c r="AA30040"/>
    </row>
    <row r="30041" spans="16:27" x14ac:dyDescent="0.3">
      <c r="P30041"/>
      <c r="AA30041"/>
    </row>
    <row r="30042" spans="16:27" x14ac:dyDescent="0.3">
      <c r="P30042"/>
      <c r="AA30042"/>
    </row>
    <row r="30043" spans="16:27" x14ac:dyDescent="0.3">
      <c r="P30043"/>
      <c r="AA30043"/>
    </row>
    <row r="30044" spans="16:27" x14ac:dyDescent="0.3">
      <c r="P30044"/>
      <c r="AA30044"/>
    </row>
    <row r="30045" spans="16:27" x14ac:dyDescent="0.3">
      <c r="P30045"/>
      <c r="AA30045"/>
    </row>
    <row r="30046" spans="16:27" x14ac:dyDescent="0.3">
      <c r="P30046"/>
      <c r="AA30046"/>
    </row>
    <row r="30047" spans="16:27" x14ac:dyDescent="0.3">
      <c r="P30047"/>
      <c r="AA30047"/>
    </row>
    <row r="30048" spans="16:27" x14ac:dyDescent="0.3">
      <c r="P30048"/>
      <c r="AA30048"/>
    </row>
    <row r="30049" spans="16:27" x14ac:dyDescent="0.3">
      <c r="P30049"/>
      <c r="AA30049"/>
    </row>
    <row r="30050" spans="16:27" x14ac:dyDescent="0.3">
      <c r="P30050"/>
      <c r="AA30050"/>
    </row>
    <row r="30051" spans="16:27" x14ac:dyDescent="0.3">
      <c r="P30051"/>
      <c r="AA30051"/>
    </row>
    <row r="30052" spans="16:27" x14ac:dyDescent="0.3">
      <c r="P30052"/>
      <c r="AA30052"/>
    </row>
    <row r="30053" spans="16:27" x14ac:dyDescent="0.3">
      <c r="P30053"/>
      <c r="AA30053"/>
    </row>
    <row r="30054" spans="16:27" x14ac:dyDescent="0.3">
      <c r="P30054"/>
      <c r="AA30054"/>
    </row>
    <row r="30055" spans="16:27" x14ac:dyDescent="0.3">
      <c r="P30055"/>
      <c r="AA30055"/>
    </row>
    <row r="30056" spans="16:27" x14ac:dyDescent="0.3">
      <c r="P30056"/>
      <c r="AA30056"/>
    </row>
    <row r="30057" spans="16:27" x14ac:dyDescent="0.3">
      <c r="P30057"/>
      <c r="AA30057"/>
    </row>
    <row r="30058" spans="16:27" x14ac:dyDescent="0.3">
      <c r="P30058"/>
      <c r="AA30058"/>
    </row>
    <row r="30059" spans="16:27" x14ac:dyDescent="0.3">
      <c r="P30059"/>
      <c r="AA30059"/>
    </row>
    <row r="30060" spans="16:27" x14ac:dyDescent="0.3">
      <c r="P30060"/>
      <c r="AA30060"/>
    </row>
    <row r="30061" spans="16:27" x14ac:dyDescent="0.3">
      <c r="P30061"/>
      <c r="AA30061"/>
    </row>
    <row r="30062" spans="16:27" x14ac:dyDescent="0.3">
      <c r="P30062"/>
      <c r="AA30062"/>
    </row>
    <row r="30063" spans="16:27" x14ac:dyDescent="0.3">
      <c r="P30063"/>
      <c r="AA30063"/>
    </row>
    <row r="30064" spans="16:27" x14ac:dyDescent="0.3">
      <c r="P30064"/>
      <c r="AA30064"/>
    </row>
    <row r="30065" spans="16:27" x14ac:dyDescent="0.3">
      <c r="P30065"/>
      <c r="AA30065"/>
    </row>
    <row r="30066" spans="16:27" x14ac:dyDescent="0.3">
      <c r="P30066"/>
      <c r="AA30066"/>
    </row>
    <row r="30067" spans="16:27" x14ac:dyDescent="0.3">
      <c r="P30067"/>
      <c r="AA30067"/>
    </row>
    <row r="30068" spans="16:27" x14ac:dyDescent="0.3">
      <c r="P30068"/>
      <c r="AA30068"/>
    </row>
    <row r="30069" spans="16:27" x14ac:dyDescent="0.3">
      <c r="P30069"/>
      <c r="AA30069"/>
    </row>
    <row r="30070" spans="16:27" x14ac:dyDescent="0.3">
      <c r="P30070"/>
      <c r="AA30070"/>
    </row>
    <row r="30071" spans="16:27" x14ac:dyDescent="0.3">
      <c r="P30071"/>
      <c r="AA30071"/>
    </row>
    <row r="30072" spans="16:27" x14ac:dyDescent="0.3">
      <c r="P30072"/>
      <c r="AA30072"/>
    </row>
    <row r="30073" spans="16:27" x14ac:dyDescent="0.3">
      <c r="P30073"/>
      <c r="AA30073"/>
    </row>
    <row r="30074" spans="16:27" x14ac:dyDescent="0.3">
      <c r="P30074"/>
      <c r="AA30074"/>
    </row>
    <row r="30075" spans="16:27" x14ac:dyDescent="0.3">
      <c r="P30075"/>
      <c r="AA30075"/>
    </row>
    <row r="30076" spans="16:27" x14ac:dyDescent="0.3">
      <c r="P30076"/>
      <c r="AA30076"/>
    </row>
    <row r="30077" spans="16:27" x14ac:dyDescent="0.3">
      <c r="P30077"/>
      <c r="AA30077"/>
    </row>
    <row r="30078" spans="16:27" x14ac:dyDescent="0.3">
      <c r="P30078"/>
      <c r="AA30078"/>
    </row>
    <row r="30079" spans="16:27" x14ac:dyDescent="0.3">
      <c r="P30079"/>
      <c r="AA30079"/>
    </row>
    <row r="30080" spans="16:27" x14ac:dyDescent="0.3">
      <c r="P30080"/>
      <c r="AA30080"/>
    </row>
    <row r="30081" spans="16:27" x14ac:dyDescent="0.3">
      <c r="P30081"/>
      <c r="AA30081"/>
    </row>
    <row r="30082" spans="16:27" x14ac:dyDescent="0.3">
      <c r="P30082"/>
      <c r="AA30082"/>
    </row>
    <row r="30083" spans="16:27" x14ac:dyDescent="0.3">
      <c r="P30083"/>
      <c r="AA30083"/>
    </row>
    <row r="30084" spans="16:27" x14ac:dyDescent="0.3">
      <c r="P30084"/>
      <c r="AA30084"/>
    </row>
    <row r="30085" spans="16:27" x14ac:dyDescent="0.3">
      <c r="P30085"/>
      <c r="AA30085"/>
    </row>
    <row r="30086" spans="16:27" x14ac:dyDescent="0.3">
      <c r="P30086"/>
      <c r="AA30086"/>
    </row>
    <row r="30087" spans="16:27" x14ac:dyDescent="0.3">
      <c r="P30087"/>
      <c r="AA30087"/>
    </row>
    <row r="30088" spans="16:27" x14ac:dyDescent="0.3">
      <c r="P30088"/>
      <c r="AA30088"/>
    </row>
    <row r="30089" spans="16:27" x14ac:dyDescent="0.3">
      <c r="P30089"/>
      <c r="AA30089"/>
    </row>
    <row r="30090" spans="16:27" x14ac:dyDescent="0.3">
      <c r="P30090"/>
      <c r="AA30090"/>
    </row>
    <row r="30091" spans="16:27" x14ac:dyDescent="0.3">
      <c r="P30091"/>
      <c r="AA30091"/>
    </row>
    <row r="30092" spans="16:27" x14ac:dyDescent="0.3">
      <c r="P30092"/>
      <c r="AA30092"/>
    </row>
    <row r="30093" spans="16:27" x14ac:dyDescent="0.3">
      <c r="P30093"/>
      <c r="AA30093"/>
    </row>
    <row r="30094" spans="16:27" x14ac:dyDescent="0.3">
      <c r="P30094"/>
      <c r="AA30094"/>
    </row>
    <row r="30095" spans="16:27" x14ac:dyDescent="0.3">
      <c r="P30095"/>
      <c r="AA30095"/>
    </row>
    <row r="30096" spans="16:27" x14ac:dyDescent="0.3">
      <c r="P30096"/>
      <c r="AA30096"/>
    </row>
    <row r="30097" spans="16:27" x14ac:dyDescent="0.3">
      <c r="P30097"/>
      <c r="AA30097"/>
    </row>
    <row r="30098" spans="16:27" x14ac:dyDescent="0.3">
      <c r="P30098"/>
      <c r="AA30098"/>
    </row>
    <row r="30099" spans="16:27" x14ac:dyDescent="0.3">
      <c r="P30099"/>
      <c r="AA30099"/>
    </row>
    <row r="30100" spans="16:27" x14ac:dyDescent="0.3">
      <c r="P30100"/>
      <c r="AA30100"/>
    </row>
    <row r="30101" spans="16:27" x14ac:dyDescent="0.3">
      <c r="P30101"/>
      <c r="AA30101"/>
    </row>
    <row r="30102" spans="16:27" x14ac:dyDescent="0.3">
      <c r="P30102"/>
      <c r="AA30102"/>
    </row>
    <row r="30103" spans="16:27" x14ac:dyDescent="0.3">
      <c r="P30103"/>
      <c r="AA30103"/>
    </row>
    <row r="30104" spans="16:27" x14ac:dyDescent="0.3">
      <c r="P30104"/>
      <c r="AA30104"/>
    </row>
    <row r="30105" spans="16:27" x14ac:dyDescent="0.3">
      <c r="P30105"/>
      <c r="AA30105"/>
    </row>
    <row r="30106" spans="16:27" x14ac:dyDescent="0.3">
      <c r="P30106"/>
      <c r="AA30106"/>
    </row>
    <row r="30107" spans="16:27" x14ac:dyDescent="0.3">
      <c r="P30107"/>
      <c r="AA30107"/>
    </row>
    <row r="30108" spans="16:27" x14ac:dyDescent="0.3">
      <c r="P30108"/>
      <c r="AA30108"/>
    </row>
    <row r="30109" spans="16:27" x14ac:dyDescent="0.3">
      <c r="P30109"/>
      <c r="AA30109"/>
    </row>
    <row r="30110" spans="16:27" x14ac:dyDescent="0.3">
      <c r="P30110"/>
      <c r="AA30110"/>
    </row>
    <row r="30111" spans="16:27" x14ac:dyDescent="0.3">
      <c r="P30111"/>
      <c r="AA30111"/>
    </row>
    <row r="30112" spans="16:27" x14ac:dyDescent="0.3">
      <c r="P30112"/>
      <c r="AA30112"/>
    </row>
    <row r="30113" spans="16:27" x14ac:dyDescent="0.3">
      <c r="P30113"/>
      <c r="AA30113"/>
    </row>
    <row r="30114" spans="16:27" x14ac:dyDescent="0.3">
      <c r="P30114"/>
      <c r="AA30114"/>
    </row>
    <row r="30115" spans="16:27" x14ac:dyDescent="0.3">
      <c r="P30115"/>
      <c r="AA30115"/>
    </row>
    <row r="30116" spans="16:27" x14ac:dyDescent="0.3">
      <c r="P30116"/>
      <c r="AA30116"/>
    </row>
    <row r="30117" spans="16:27" x14ac:dyDescent="0.3">
      <c r="P30117"/>
      <c r="AA30117"/>
    </row>
    <row r="30118" spans="16:27" x14ac:dyDescent="0.3">
      <c r="P30118"/>
      <c r="AA30118"/>
    </row>
    <row r="30119" spans="16:27" x14ac:dyDescent="0.3">
      <c r="P30119"/>
      <c r="AA30119"/>
    </row>
    <row r="30120" spans="16:27" x14ac:dyDescent="0.3">
      <c r="P30120"/>
      <c r="AA30120"/>
    </row>
    <row r="30121" spans="16:27" x14ac:dyDescent="0.3">
      <c r="P30121"/>
      <c r="AA30121"/>
    </row>
    <row r="30122" spans="16:27" x14ac:dyDescent="0.3">
      <c r="P30122"/>
      <c r="AA30122"/>
    </row>
    <row r="30123" spans="16:27" x14ac:dyDescent="0.3">
      <c r="P30123"/>
      <c r="AA30123"/>
    </row>
    <row r="30124" spans="16:27" x14ac:dyDescent="0.3">
      <c r="P30124"/>
      <c r="AA30124"/>
    </row>
    <row r="30125" spans="16:27" x14ac:dyDescent="0.3">
      <c r="P30125"/>
      <c r="AA30125"/>
    </row>
    <row r="30126" spans="16:27" x14ac:dyDescent="0.3">
      <c r="P30126"/>
      <c r="AA30126"/>
    </row>
    <row r="30127" spans="16:27" x14ac:dyDescent="0.3">
      <c r="P30127"/>
      <c r="AA30127"/>
    </row>
    <row r="30128" spans="16:27" x14ac:dyDescent="0.3">
      <c r="P30128"/>
      <c r="AA30128"/>
    </row>
    <row r="30129" spans="16:27" x14ac:dyDescent="0.3">
      <c r="P30129"/>
      <c r="AA30129"/>
    </row>
    <row r="30130" spans="16:27" x14ac:dyDescent="0.3">
      <c r="P30130"/>
      <c r="AA30130"/>
    </row>
    <row r="30131" spans="16:27" x14ac:dyDescent="0.3">
      <c r="P30131"/>
      <c r="AA30131"/>
    </row>
    <row r="30132" spans="16:27" x14ac:dyDescent="0.3">
      <c r="P30132"/>
      <c r="AA30132"/>
    </row>
    <row r="30133" spans="16:27" x14ac:dyDescent="0.3">
      <c r="P30133"/>
      <c r="AA30133"/>
    </row>
    <row r="30134" spans="16:27" x14ac:dyDescent="0.3">
      <c r="P30134"/>
      <c r="AA30134"/>
    </row>
    <row r="30135" spans="16:27" x14ac:dyDescent="0.3">
      <c r="P30135"/>
      <c r="AA30135"/>
    </row>
    <row r="30136" spans="16:27" x14ac:dyDescent="0.3">
      <c r="P30136"/>
      <c r="AA30136"/>
    </row>
    <row r="30137" spans="16:27" x14ac:dyDescent="0.3">
      <c r="P30137"/>
      <c r="AA30137"/>
    </row>
    <row r="30138" spans="16:27" x14ac:dyDescent="0.3">
      <c r="P30138"/>
      <c r="AA30138"/>
    </row>
    <row r="30139" spans="16:27" x14ac:dyDescent="0.3">
      <c r="P30139"/>
      <c r="AA30139"/>
    </row>
    <row r="30140" spans="16:27" x14ac:dyDescent="0.3">
      <c r="P30140"/>
      <c r="AA30140"/>
    </row>
    <row r="30141" spans="16:27" x14ac:dyDescent="0.3">
      <c r="P30141"/>
      <c r="AA30141"/>
    </row>
    <row r="30142" spans="16:27" x14ac:dyDescent="0.3">
      <c r="P30142"/>
      <c r="AA30142"/>
    </row>
    <row r="30143" spans="16:27" x14ac:dyDescent="0.3">
      <c r="P30143"/>
      <c r="AA30143"/>
    </row>
    <row r="30144" spans="16:27" x14ac:dyDescent="0.3">
      <c r="P30144"/>
      <c r="AA30144"/>
    </row>
    <row r="30145" spans="16:27" x14ac:dyDescent="0.3">
      <c r="P30145"/>
      <c r="AA30145"/>
    </row>
    <row r="30146" spans="16:27" x14ac:dyDescent="0.3">
      <c r="P30146"/>
      <c r="AA30146"/>
    </row>
    <row r="30147" spans="16:27" x14ac:dyDescent="0.3">
      <c r="P30147"/>
      <c r="AA30147"/>
    </row>
    <row r="30148" spans="16:27" x14ac:dyDescent="0.3">
      <c r="P30148"/>
      <c r="AA30148"/>
    </row>
    <row r="30149" spans="16:27" x14ac:dyDescent="0.3">
      <c r="P30149"/>
      <c r="AA30149"/>
    </row>
    <row r="30150" spans="16:27" x14ac:dyDescent="0.3">
      <c r="P30150"/>
      <c r="AA30150"/>
    </row>
    <row r="30151" spans="16:27" x14ac:dyDescent="0.3">
      <c r="P30151"/>
      <c r="AA30151"/>
    </row>
    <row r="30152" spans="16:27" x14ac:dyDescent="0.3">
      <c r="P30152"/>
      <c r="AA30152"/>
    </row>
    <row r="30153" spans="16:27" x14ac:dyDescent="0.3">
      <c r="P30153"/>
      <c r="AA30153"/>
    </row>
    <row r="30154" spans="16:27" x14ac:dyDescent="0.3">
      <c r="P30154"/>
      <c r="AA30154"/>
    </row>
    <row r="30155" spans="16:27" x14ac:dyDescent="0.3">
      <c r="P30155"/>
      <c r="AA30155"/>
    </row>
    <row r="30156" spans="16:27" x14ac:dyDescent="0.3">
      <c r="P30156"/>
      <c r="AA30156"/>
    </row>
    <row r="30157" spans="16:27" x14ac:dyDescent="0.3">
      <c r="P30157"/>
      <c r="AA30157"/>
    </row>
    <row r="30158" spans="16:27" x14ac:dyDescent="0.3">
      <c r="P30158"/>
      <c r="AA30158"/>
    </row>
    <row r="30159" spans="16:27" x14ac:dyDescent="0.3">
      <c r="P30159"/>
      <c r="AA30159"/>
    </row>
    <row r="30160" spans="16:27" x14ac:dyDescent="0.3">
      <c r="P30160"/>
      <c r="AA30160"/>
    </row>
    <row r="30161" spans="16:27" x14ac:dyDescent="0.3">
      <c r="P30161"/>
      <c r="AA30161"/>
    </row>
    <row r="30162" spans="16:27" x14ac:dyDescent="0.3">
      <c r="P30162"/>
      <c r="AA30162"/>
    </row>
    <row r="30163" spans="16:27" x14ac:dyDescent="0.3">
      <c r="P30163"/>
      <c r="AA30163"/>
    </row>
    <row r="30164" spans="16:27" x14ac:dyDescent="0.3">
      <c r="P30164"/>
      <c r="AA30164"/>
    </row>
    <row r="30165" spans="16:27" x14ac:dyDescent="0.3">
      <c r="P30165"/>
      <c r="AA30165"/>
    </row>
    <row r="30166" spans="16:27" x14ac:dyDescent="0.3">
      <c r="P30166"/>
      <c r="AA30166"/>
    </row>
    <row r="30167" spans="16:27" x14ac:dyDescent="0.3">
      <c r="P30167"/>
      <c r="AA30167"/>
    </row>
    <row r="30168" spans="16:27" x14ac:dyDescent="0.3">
      <c r="P30168"/>
      <c r="AA30168"/>
    </row>
    <row r="30169" spans="16:27" x14ac:dyDescent="0.3">
      <c r="P30169"/>
      <c r="AA30169"/>
    </row>
    <row r="30170" spans="16:27" x14ac:dyDescent="0.3">
      <c r="P30170"/>
      <c r="AA30170"/>
    </row>
    <row r="30171" spans="16:27" x14ac:dyDescent="0.3">
      <c r="P30171"/>
      <c r="AA30171"/>
    </row>
    <row r="30172" spans="16:27" x14ac:dyDescent="0.3">
      <c r="P30172"/>
      <c r="AA30172"/>
    </row>
    <row r="30173" spans="16:27" x14ac:dyDescent="0.3">
      <c r="P30173"/>
      <c r="AA30173"/>
    </row>
    <row r="30174" spans="16:27" x14ac:dyDescent="0.3">
      <c r="P30174"/>
      <c r="AA30174"/>
    </row>
    <row r="30175" spans="16:27" x14ac:dyDescent="0.3">
      <c r="P30175"/>
      <c r="AA30175"/>
    </row>
    <row r="30176" spans="16:27" x14ac:dyDescent="0.3">
      <c r="P30176"/>
      <c r="AA30176"/>
    </row>
    <row r="30177" spans="16:27" x14ac:dyDescent="0.3">
      <c r="P30177"/>
      <c r="AA30177"/>
    </row>
    <row r="30178" spans="16:27" x14ac:dyDescent="0.3">
      <c r="P30178"/>
      <c r="AA30178"/>
    </row>
    <row r="30179" spans="16:27" x14ac:dyDescent="0.3">
      <c r="P30179"/>
      <c r="AA30179"/>
    </row>
    <row r="30180" spans="16:27" x14ac:dyDescent="0.3">
      <c r="P30180"/>
      <c r="AA30180"/>
    </row>
    <row r="30181" spans="16:27" x14ac:dyDescent="0.3">
      <c r="P30181"/>
      <c r="AA30181"/>
    </row>
    <row r="30182" spans="16:27" x14ac:dyDescent="0.3">
      <c r="P30182"/>
      <c r="AA30182"/>
    </row>
    <row r="30183" spans="16:27" x14ac:dyDescent="0.3">
      <c r="P30183"/>
      <c r="AA30183"/>
    </row>
    <row r="30184" spans="16:27" x14ac:dyDescent="0.3">
      <c r="P30184"/>
      <c r="AA30184"/>
    </row>
    <row r="30185" spans="16:27" x14ac:dyDescent="0.3">
      <c r="P30185"/>
      <c r="AA30185"/>
    </row>
    <row r="30186" spans="16:27" x14ac:dyDescent="0.3">
      <c r="P30186"/>
      <c r="AA30186"/>
    </row>
    <row r="30187" spans="16:27" x14ac:dyDescent="0.3">
      <c r="P30187"/>
      <c r="AA30187"/>
    </row>
    <row r="30188" spans="16:27" x14ac:dyDescent="0.3">
      <c r="P30188"/>
      <c r="AA30188"/>
    </row>
    <row r="30189" spans="16:27" x14ac:dyDescent="0.3">
      <c r="P30189"/>
      <c r="AA30189"/>
    </row>
    <row r="30190" spans="16:27" x14ac:dyDescent="0.3">
      <c r="P30190"/>
      <c r="AA30190"/>
    </row>
    <row r="30191" spans="16:27" x14ac:dyDescent="0.3">
      <c r="P30191"/>
      <c r="AA30191"/>
    </row>
    <row r="30192" spans="16:27" x14ac:dyDescent="0.3">
      <c r="P30192"/>
      <c r="AA30192"/>
    </row>
    <row r="30193" spans="16:27" x14ac:dyDescent="0.3">
      <c r="P30193"/>
      <c r="AA30193"/>
    </row>
    <row r="30194" spans="16:27" x14ac:dyDescent="0.3">
      <c r="P30194"/>
      <c r="AA30194"/>
    </row>
    <row r="30195" spans="16:27" x14ac:dyDescent="0.3">
      <c r="P30195"/>
      <c r="AA30195"/>
    </row>
    <row r="30196" spans="16:27" x14ac:dyDescent="0.3">
      <c r="P30196"/>
      <c r="AA30196"/>
    </row>
    <row r="30197" spans="16:27" x14ac:dyDescent="0.3">
      <c r="P30197"/>
      <c r="AA30197"/>
    </row>
    <row r="30198" spans="16:27" x14ac:dyDescent="0.3">
      <c r="P30198"/>
      <c r="AA30198"/>
    </row>
    <row r="30199" spans="16:27" x14ac:dyDescent="0.3">
      <c r="P30199"/>
      <c r="AA30199"/>
    </row>
    <row r="30200" spans="16:27" x14ac:dyDescent="0.3">
      <c r="P30200"/>
      <c r="AA30200"/>
    </row>
    <row r="30201" spans="16:27" x14ac:dyDescent="0.3">
      <c r="P30201"/>
      <c r="AA30201"/>
    </row>
    <row r="30202" spans="16:27" x14ac:dyDescent="0.3">
      <c r="P30202"/>
      <c r="AA30202"/>
    </row>
    <row r="30203" spans="16:27" x14ac:dyDescent="0.3">
      <c r="P30203"/>
      <c r="AA30203"/>
    </row>
    <row r="30204" spans="16:27" x14ac:dyDescent="0.3">
      <c r="P30204"/>
      <c r="AA30204"/>
    </row>
    <row r="30205" spans="16:27" x14ac:dyDescent="0.3">
      <c r="P30205"/>
      <c r="AA30205"/>
    </row>
    <row r="30206" spans="16:27" x14ac:dyDescent="0.3">
      <c r="P30206"/>
      <c r="AA30206"/>
    </row>
    <row r="30207" spans="16:27" x14ac:dyDescent="0.3">
      <c r="P30207"/>
      <c r="AA30207"/>
    </row>
    <row r="30208" spans="16:27" x14ac:dyDescent="0.3">
      <c r="P30208"/>
      <c r="AA30208"/>
    </row>
    <row r="30209" spans="16:27" x14ac:dyDescent="0.3">
      <c r="P30209"/>
      <c r="AA30209"/>
    </row>
    <row r="30210" spans="16:27" x14ac:dyDescent="0.3">
      <c r="P30210"/>
      <c r="AA30210"/>
    </row>
    <row r="30211" spans="16:27" x14ac:dyDescent="0.3">
      <c r="P30211"/>
      <c r="AA30211"/>
    </row>
    <row r="30212" spans="16:27" x14ac:dyDescent="0.3">
      <c r="P30212"/>
      <c r="AA30212"/>
    </row>
    <row r="30213" spans="16:27" x14ac:dyDescent="0.3">
      <c r="P30213"/>
      <c r="AA30213"/>
    </row>
    <row r="30214" spans="16:27" x14ac:dyDescent="0.3">
      <c r="P30214"/>
      <c r="AA30214"/>
    </row>
    <row r="30215" spans="16:27" x14ac:dyDescent="0.3">
      <c r="P30215"/>
      <c r="AA30215"/>
    </row>
    <row r="30216" spans="16:27" x14ac:dyDescent="0.3">
      <c r="P30216"/>
      <c r="AA30216"/>
    </row>
    <row r="30217" spans="16:27" x14ac:dyDescent="0.3">
      <c r="P30217"/>
      <c r="AA30217"/>
    </row>
    <row r="30218" spans="16:27" x14ac:dyDescent="0.3">
      <c r="P30218"/>
      <c r="AA30218"/>
    </row>
    <row r="30219" spans="16:27" x14ac:dyDescent="0.3">
      <c r="P30219"/>
      <c r="AA30219"/>
    </row>
    <row r="30220" spans="16:27" x14ac:dyDescent="0.3">
      <c r="P30220"/>
      <c r="AA30220"/>
    </row>
    <row r="30221" spans="16:27" x14ac:dyDescent="0.3">
      <c r="P30221"/>
      <c r="AA30221"/>
    </row>
    <row r="30222" spans="16:27" x14ac:dyDescent="0.3">
      <c r="P30222"/>
      <c r="AA30222"/>
    </row>
    <row r="30223" spans="16:27" x14ac:dyDescent="0.3">
      <c r="P30223"/>
      <c r="AA30223"/>
    </row>
    <row r="30224" spans="16:27" x14ac:dyDescent="0.3">
      <c r="P30224"/>
      <c r="AA30224"/>
    </row>
    <row r="30225" spans="16:27" x14ac:dyDescent="0.3">
      <c r="P30225"/>
      <c r="AA30225"/>
    </row>
    <row r="30226" spans="16:27" x14ac:dyDescent="0.3">
      <c r="P30226"/>
      <c r="AA30226"/>
    </row>
    <row r="30227" spans="16:27" x14ac:dyDescent="0.3">
      <c r="P30227"/>
      <c r="AA30227"/>
    </row>
    <row r="30228" spans="16:27" x14ac:dyDescent="0.3">
      <c r="P30228"/>
      <c r="AA30228"/>
    </row>
    <row r="30229" spans="16:27" x14ac:dyDescent="0.3">
      <c r="P30229"/>
      <c r="AA30229"/>
    </row>
    <row r="30230" spans="16:27" x14ac:dyDescent="0.3">
      <c r="P30230"/>
      <c r="AA30230"/>
    </row>
    <row r="30231" spans="16:27" x14ac:dyDescent="0.3">
      <c r="P30231"/>
      <c r="AA30231"/>
    </row>
    <row r="30232" spans="16:27" x14ac:dyDescent="0.3">
      <c r="P30232"/>
      <c r="AA30232"/>
    </row>
    <row r="30233" spans="16:27" x14ac:dyDescent="0.3">
      <c r="P30233"/>
      <c r="AA30233"/>
    </row>
    <row r="30234" spans="16:27" x14ac:dyDescent="0.3">
      <c r="P30234"/>
      <c r="AA30234"/>
    </row>
    <row r="30235" spans="16:27" x14ac:dyDescent="0.3">
      <c r="P30235"/>
      <c r="AA30235"/>
    </row>
    <row r="30236" spans="16:27" x14ac:dyDescent="0.3">
      <c r="P30236"/>
      <c r="AA30236"/>
    </row>
    <row r="30237" spans="16:27" x14ac:dyDescent="0.3">
      <c r="P30237"/>
      <c r="AA30237"/>
    </row>
    <row r="30238" spans="16:27" x14ac:dyDescent="0.3">
      <c r="P30238"/>
      <c r="AA30238"/>
    </row>
    <row r="30239" spans="16:27" x14ac:dyDescent="0.3">
      <c r="P30239"/>
      <c r="AA30239"/>
    </row>
    <row r="30240" spans="16:27" x14ac:dyDescent="0.3">
      <c r="P30240"/>
      <c r="AA30240"/>
    </row>
    <row r="30241" spans="16:27" x14ac:dyDescent="0.3">
      <c r="P30241"/>
      <c r="AA30241"/>
    </row>
    <row r="30242" spans="16:27" x14ac:dyDescent="0.3">
      <c r="P30242"/>
      <c r="AA30242"/>
    </row>
    <row r="30243" spans="16:27" x14ac:dyDescent="0.3">
      <c r="P30243"/>
      <c r="AA30243"/>
    </row>
    <row r="30244" spans="16:27" x14ac:dyDescent="0.3">
      <c r="P30244"/>
      <c r="AA30244"/>
    </row>
    <row r="30245" spans="16:27" x14ac:dyDescent="0.3">
      <c r="P30245"/>
      <c r="AA30245"/>
    </row>
    <row r="30246" spans="16:27" x14ac:dyDescent="0.3">
      <c r="P30246"/>
      <c r="AA30246"/>
    </row>
    <row r="30247" spans="16:27" x14ac:dyDescent="0.3">
      <c r="P30247"/>
      <c r="AA30247"/>
    </row>
    <row r="30248" spans="16:27" x14ac:dyDescent="0.3">
      <c r="P30248"/>
      <c r="AA30248"/>
    </row>
    <row r="30249" spans="16:27" x14ac:dyDescent="0.3">
      <c r="P30249"/>
      <c r="AA30249"/>
    </row>
    <row r="30250" spans="16:27" x14ac:dyDescent="0.3">
      <c r="P30250"/>
      <c r="AA30250"/>
    </row>
    <row r="30251" spans="16:27" x14ac:dyDescent="0.3">
      <c r="P30251"/>
      <c r="AA30251"/>
    </row>
    <row r="30252" spans="16:27" x14ac:dyDescent="0.3">
      <c r="P30252"/>
      <c r="AA30252"/>
    </row>
    <row r="30253" spans="16:27" x14ac:dyDescent="0.3">
      <c r="P30253"/>
      <c r="AA30253"/>
    </row>
    <row r="30254" spans="16:27" x14ac:dyDescent="0.3">
      <c r="P30254"/>
      <c r="AA30254"/>
    </row>
    <row r="30255" spans="16:27" x14ac:dyDescent="0.3">
      <c r="P30255"/>
      <c r="AA30255"/>
    </row>
    <row r="30256" spans="16:27" x14ac:dyDescent="0.3">
      <c r="P30256"/>
      <c r="AA30256"/>
    </row>
    <row r="30257" spans="16:27" x14ac:dyDescent="0.3">
      <c r="P30257"/>
      <c r="AA30257"/>
    </row>
    <row r="30258" spans="16:27" x14ac:dyDescent="0.3">
      <c r="P30258"/>
      <c r="AA30258"/>
    </row>
    <row r="30259" spans="16:27" x14ac:dyDescent="0.3">
      <c r="P30259"/>
      <c r="AA30259"/>
    </row>
    <row r="30260" spans="16:27" x14ac:dyDescent="0.3">
      <c r="P30260"/>
      <c r="AA30260"/>
    </row>
    <row r="30261" spans="16:27" x14ac:dyDescent="0.3">
      <c r="P30261"/>
      <c r="AA30261"/>
    </row>
    <row r="30262" spans="16:27" x14ac:dyDescent="0.3">
      <c r="P30262"/>
      <c r="AA30262"/>
    </row>
    <row r="30263" spans="16:27" x14ac:dyDescent="0.3">
      <c r="P30263"/>
      <c r="AA30263"/>
    </row>
    <row r="30264" spans="16:27" x14ac:dyDescent="0.3">
      <c r="P30264"/>
      <c r="AA30264"/>
    </row>
    <row r="30265" spans="16:27" x14ac:dyDescent="0.3">
      <c r="P30265"/>
      <c r="AA30265"/>
    </row>
    <row r="30266" spans="16:27" x14ac:dyDescent="0.3">
      <c r="P30266"/>
      <c r="AA30266"/>
    </row>
    <row r="30267" spans="16:27" x14ac:dyDescent="0.3">
      <c r="P30267"/>
      <c r="AA30267"/>
    </row>
    <row r="30268" spans="16:27" x14ac:dyDescent="0.3">
      <c r="P30268"/>
      <c r="AA30268"/>
    </row>
    <row r="30269" spans="16:27" x14ac:dyDescent="0.3">
      <c r="P30269"/>
      <c r="AA30269"/>
    </row>
    <row r="30270" spans="16:27" x14ac:dyDescent="0.3">
      <c r="P30270"/>
      <c r="AA30270"/>
    </row>
    <row r="30271" spans="16:27" x14ac:dyDescent="0.3">
      <c r="P30271"/>
      <c r="AA30271"/>
    </row>
    <row r="30272" spans="16:27" x14ac:dyDescent="0.3">
      <c r="P30272"/>
      <c r="AA30272"/>
    </row>
    <row r="30273" spans="16:27" x14ac:dyDescent="0.3">
      <c r="P30273"/>
      <c r="AA30273"/>
    </row>
    <row r="30274" spans="16:27" x14ac:dyDescent="0.3">
      <c r="P30274"/>
      <c r="AA30274"/>
    </row>
    <row r="30275" spans="16:27" x14ac:dyDescent="0.3">
      <c r="P30275"/>
      <c r="AA30275"/>
    </row>
    <row r="30276" spans="16:27" x14ac:dyDescent="0.3">
      <c r="P30276"/>
      <c r="AA30276"/>
    </row>
    <row r="30277" spans="16:27" x14ac:dyDescent="0.3">
      <c r="P30277"/>
      <c r="AA30277"/>
    </row>
    <row r="30278" spans="16:27" x14ac:dyDescent="0.3">
      <c r="P30278"/>
      <c r="AA30278"/>
    </row>
    <row r="30279" spans="16:27" x14ac:dyDescent="0.3">
      <c r="P30279"/>
      <c r="AA30279"/>
    </row>
    <row r="30280" spans="16:27" x14ac:dyDescent="0.3">
      <c r="P30280"/>
      <c r="AA30280"/>
    </row>
    <row r="30281" spans="16:27" x14ac:dyDescent="0.3">
      <c r="P30281"/>
      <c r="AA30281"/>
    </row>
    <row r="30282" spans="16:27" x14ac:dyDescent="0.3">
      <c r="P30282"/>
      <c r="AA30282"/>
    </row>
    <row r="30283" spans="16:27" x14ac:dyDescent="0.3">
      <c r="P30283"/>
      <c r="AA30283"/>
    </row>
    <row r="30284" spans="16:27" x14ac:dyDescent="0.3">
      <c r="P30284"/>
      <c r="AA30284"/>
    </row>
    <row r="30285" spans="16:27" x14ac:dyDescent="0.3">
      <c r="P30285"/>
      <c r="AA30285"/>
    </row>
    <row r="30286" spans="16:27" x14ac:dyDescent="0.3">
      <c r="P30286"/>
      <c r="AA30286"/>
    </row>
    <row r="30287" spans="16:27" x14ac:dyDescent="0.3">
      <c r="P30287"/>
      <c r="AA30287"/>
    </row>
    <row r="30288" spans="16:27" x14ac:dyDescent="0.3">
      <c r="P30288"/>
      <c r="AA30288"/>
    </row>
    <row r="30289" spans="16:27" x14ac:dyDescent="0.3">
      <c r="P30289"/>
      <c r="AA30289"/>
    </row>
    <row r="30290" spans="16:27" x14ac:dyDescent="0.3">
      <c r="P30290"/>
      <c r="AA30290"/>
    </row>
    <row r="30291" spans="16:27" x14ac:dyDescent="0.3">
      <c r="P30291"/>
      <c r="AA30291"/>
    </row>
    <row r="30292" spans="16:27" x14ac:dyDescent="0.3">
      <c r="P30292"/>
      <c r="AA30292"/>
    </row>
    <row r="30293" spans="16:27" x14ac:dyDescent="0.3">
      <c r="P30293"/>
      <c r="AA30293"/>
    </row>
    <row r="30294" spans="16:27" x14ac:dyDescent="0.3">
      <c r="P30294"/>
      <c r="AA30294"/>
    </row>
    <row r="30295" spans="16:27" x14ac:dyDescent="0.3">
      <c r="P30295"/>
      <c r="AA30295"/>
    </row>
    <row r="30296" spans="16:27" x14ac:dyDescent="0.3">
      <c r="P30296"/>
      <c r="AA30296"/>
    </row>
    <row r="30297" spans="16:27" x14ac:dyDescent="0.3">
      <c r="P30297"/>
      <c r="AA30297"/>
    </row>
    <row r="30298" spans="16:27" x14ac:dyDescent="0.3">
      <c r="P30298"/>
      <c r="AA30298"/>
    </row>
    <row r="30299" spans="16:27" x14ac:dyDescent="0.3">
      <c r="P30299"/>
      <c r="AA30299"/>
    </row>
    <row r="30300" spans="16:27" x14ac:dyDescent="0.3">
      <c r="P30300"/>
      <c r="AA30300"/>
    </row>
    <row r="30301" spans="16:27" x14ac:dyDescent="0.3">
      <c r="P30301"/>
      <c r="AA30301"/>
    </row>
    <row r="30302" spans="16:27" x14ac:dyDescent="0.3">
      <c r="P30302"/>
      <c r="AA30302"/>
    </row>
    <row r="30303" spans="16:27" x14ac:dyDescent="0.3">
      <c r="P30303"/>
      <c r="AA30303"/>
    </row>
    <row r="30304" spans="16:27" x14ac:dyDescent="0.3">
      <c r="P30304"/>
      <c r="AA30304"/>
    </row>
    <row r="30305" spans="16:27" x14ac:dyDescent="0.3">
      <c r="P30305"/>
      <c r="AA30305"/>
    </row>
    <row r="30306" spans="16:27" x14ac:dyDescent="0.3">
      <c r="P30306"/>
      <c r="AA30306"/>
    </row>
    <row r="30307" spans="16:27" x14ac:dyDescent="0.3">
      <c r="P30307"/>
      <c r="AA30307"/>
    </row>
    <row r="30308" spans="16:27" x14ac:dyDescent="0.3">
      <c r="P30308"/>
      <c r="AA30308"/>
    </row>
    <row r="30309" spans="16:27" x14ac:dyDescent="0.3">
      <c r="P30309"/>
      <c r="AA30309"/>
    </row>
    <row r="30310" spans="16:27" x14ac:dyDescent="0.3">
      <c r="P30310"/>
      <c r="AA30310"/>
    </row>
    <row r="30311" spans="16:27" x14ac:dyDescent="0.3">
      <c r="P30311"/>
      <c r="AA30311"/>
    </row>
    <row r="30312" spans="16:27" x14ac:dyDescent="0.3">
      <c r="P30312"/>
      <c r="AA30312"/>
    </row>
    <row r="30313" spans="16:27" x14ac:dyDescent="0.3">
      <c r="P30313"/>
      <c r="AA30313"/>
    </row>
    <row r="30314" spans="16:27" x14ac:dyDescent="0.3">
      <c r="P30314"/>
      <c r="AA30314"/>
    </row>
    <row r="30315" spans="16:27" x14ac:dyDescent="0.3">
      <c r="P30315"/>
      <c r="AA30315"/>
    </row>
    <row r="30316" spans="16:27" x14ac:dyDescent="0.3">
      <c r="P30316"/>
      <c r="AA30316"/>
    </row>
    <row r="30317" spans="16:27" x14ac:dyDescent="0.3">
      <c r="P30317"/>
      <c r="AA30317"/>
    </row>
    <row r="30318" spans="16:27" x14ac:dyDescent="0.3">
      <c r="P30318"/>
      <c r="AA30318"/>
    </row>
    <row r="30319" spans="16:27" x14ac:dyDescent="0.3">
      <c r="P30319"/>
      <c r="AA30319"/>
    </row>
    <row r="30320" spans="16:27" x14ac:dyDescent="0.3">
      <c r="P30320"/>
      <c r="AA30320"/>
    </row>
    <row r="30321" spans="16:27" x14ac:dyDescent="0.3">
      <c r="P30321"/>
      <c r="AA30321"/>
    </row>
    <row r="30322" spans="16:27" x14ac:dyDescent="0.3">
      <c r="P30322"/>
      <c r="AA30322"/>
    </row>
    <row r="30323" spans="16:27" x14ac:dyDescent="0.3">
      <c r="P30323"/>
      <c r="AA30323"/>
    </row>
    <row r="30324" spans="16:27" x14ac:dyDescent="0.3">
      <c r="P30324"/>
      <c r="AA30324"/>
    </row>
    <row r="30325" spans="16:27" x14ac:dyDescent="0.3">
      <c r="P30325"/>
      <c r="AA30325"/>
    </row>
    <row r="30326" spans="16:27" x14ac:dyDescent="0.3">
      <c r="P30326"/>
      <c r="AA30326"/>
    </row>
    <row r="30327" spans="16:27" x14ac:dyDescent="0.3">
      <c r="P30327"/>
      <c r="AA30327"/>
    </row>
    <row r="30328" spans="16:27" x14ac:dyDescent="0.3">
      <c r="P30328"/>
      <c r="AA30328"/>
    </row>
    <row r="30329" spans="16:27" x14ac:dyDescent="0.3">
      <c r="P30329"/>
      <c r="AA30329"/>
    </row>
    <row r="30330" spans="16:27" x14ac:dyDescent="0.3">
      <c r="P30330"/>
      <c r="AA30330"/>
    </row>
    <row r="30331" spans="16:27" x14ac:dyDescent="0.3">
      <c r="P30331"/>
      <c r="AA30331"/>
    </row>
    <row r="30332" spans="16:27" x14ac:dyDescent="0.3">
      <c r="P30332"/>
      <c r="AA30332"/>
    </row>
    <row r="30333" spans="16:27" x14ac:dyDescent="0.3">
      <c r="P30333"/>
      <c r="AA30333"/>
    </row>
    <row r="30334" spans="16:27" x14ac:dyDescent="0.3">
      <c r="P30334"/>
      <c r="AA30334"/>
    </row>
    <row r="30335" spans="16:27" x14ac:dyDescent="0.3">
      <c r="P30335"/>
      <c r="AA30335"/>
    </row>
    <row r="30336" spans="16:27" x14ac:dyDescent="0.3">
      <c r="P30336"/>
      <c r="AA30336"/>
    </row>
    <row r="30337" spans="16:27" x14ac:dyDescent="0.3">
      <c r="P30337"/>
      <c r="AA30337"/>
    </row>
    <row r="30338" spans="16:27" x14ac:dyDescent="0.3">
      <c r="P30338"/>
      <c r="AA30338"/>
    </row>
    <row r="30339" spans="16:27" x14ac:dyDescent="0.3">
      <c r="P30339"/>
      <c r="AA30339"/>
    </row>
    <row r="30340" spans="16:27" x14ac:dyDescent="0.3">
      <c r="P30340"/>
      <c r="AA30340"/>
    </row>
    <row r="30341" spans="16:27" x14ac:dyDescent="0.3">
      <c r="P30341"/>
      <c r="AA30341"/>
    </row>
    <row r="30342" spans="16:27" x14ac:dyDescent="0.3">
      <c r="P30342"/>
      <c r="AA30342"/>
    </row>
    <row r="30343" spans="16:27" x14ac:dyDescent="0.3">
      <c r="P30343"/>
      <c r="AA30343"/>
    </row>
    <row r="30344" spans="16:27" x14ac:dyDescent="0.3">
      <c r="P30344"/>
      <c r="AA30344"/>
    </row>
    <row r="30345" spans="16:27" x14ac:dyDescent="0.3">
      <c r="P30345"/>
      <c r="AA30345"/>
    </row>
    <row r="30346" spans="16:27" x14ac:dyDescent="0.3">
      <c r="P30346"/>
      <c r="AA30346"/>
    </row>
    <row r="30347" spans="16:27" x14ac:dyDescent="0.3">
      <c r="P30347"/>
      <c r="AA30347"/>
    </row>
    <row r="30348" spans="16:27" x14ac:dyDescent="0.3">
      <c r="P30348"/>
      <c r="AA30348"/>
    </row>
    <row r="30349" spans="16:27" x14ac:dyDescent="0.3">
      <c r="P30349"/>
      <c r="AA30349"/>
    </row>
    <row r="30350" spans="16:27" x14ac:dyDescent="0.3">
      <c r="P30350"/>
      <c r="AA30350"/>
    </row>
    <row r="30351" spans="16:27" x14ac:dyDescent="0.3">
      <c r="P30351"/>
      <c r="AA30351"/>
    </row>
    <row r="30352" spans="16:27" x14ac:dyDescent="0.3">
      <c r="P30352"/>
      <c r="AA30352"/>
    </row>
    <row r="30353" spans="16:27" x14ac:dyDescent="0.3">
      <c r="P30353"/>
      <c r="AA30353"/>
    </row>
    <row r="30354" spans="16:27" x14ac:dyDescent="0.3">
      <c r="P30354"/>
      <c r="AA30354"/>
    </row>
    <row r="30355" spans="16:27" x14ac:dyDescent="0.3">
      <c r="P30355"/>
      <c r="AA30355"/>
    </row>
    <row r="30356" spans="16:27" x14ac:dyDescent="0.3">
      <c r="P30356"/>
      <c r="AA30356"/>
    </row>
    <row r="30357" spans="16:27" x14ac:dyDescent="0.3">
      <c r="P30357"/>
      <c r="AA30357"/>
    </row>
    <row r="30358" spans="16:27" x14ac:dyDescent="0.3">
      <c r="P30358"/>
      <c r="AA30358"/>
    </row>
    <row r="30359" spans="16:27" x14ac:dyDescent="0.3">
      <c r="P30359"/>
      <c r="AA30359"/>
    </row>
    <row r="30360" spans="16:27" x14ac:dyDescent="0.3">
      <c r="P30360"/>
      <c r="AA30360"/>
    </row>
    <row r="30361" spans="16:27" x14ac:dyDescent="0.3">
      <c r="P30361"/>
      <c r="AA30361"/>
    </row>
    <row r="30362" spans="16:27" x14ac:dyDescent="0.3">
      <c r="P30362"/>
      <c r="AA30362"/>
    </row>
    <row r="30363" spans="16:27" x14ac:dyDescent="0.3">
      <c r="P30363"/>
      <c r="AA30363"/>
    </row>
    <row r="30364" spans="16:27" x14ac:dyDescent="0.3">
      <c r="P30364"/>
      <c r="AA30364"/>
    </row>
    <row r="30365" spans="16:27" x14ac:dyDescent="0.3">
      <c r="P30365"/>
      <c r="AA30365"/>
    </row>
    <row r="30366" spans="16:27" x14ac:dyDescent="0.3">
      <c r="P30366"/>
      <c r="AA30366"/>
    </row>
    <row r="30367" spans="16:27" x14ac:dyDescent="0.3">
      <c r="P30367"/>
      <c r="AA30367"/>
    </row>
    <row r="30368" spans="16:27" x14ac:dyDescent="0.3">
      <c r="P30368"/>
      <c r="AA30368"/>
    </row>
    <row r="30369" spans="16:27" x14ac:dyDescent="0.3">
      <c r="P30369"/>
      <c r="AA30369"/>
    </row>
    <row r="30370" spans="16:27" x14ac:dyDescent="0.3">
      <c r="P30370"/>
      <c r="AA30370"/>
    </row>
    <row r="30371" spans="16:27" x14ac:dyDescent="0.3">
      <c r="P30371"/>
      <c r="AA30371"/>
    </row>
    <row r="30372" spans="16:27" x14ac:dyDescent="0.3">
      <c r="P30372"/>
      <c r="AA30372"/>
    </row>
    <row r="30373" spans="16:27" x14ac:dyDescent="0.3">
      <c r="P30373"/>
      <c r="AA30373"/>
    </row>
    <row r="30374" spans="16:27" x14ac:dyDescent="0.3">
      <c r="P30374"/>
      <c r="AA30374"/>
    </row>
    <row r="30375" spans="16:27" x14ac:dyDescent="0.3">
      <c r="P30375"/>
      <c r="AA30375"/>
    </row>
    <row r="30376" spans="16:27" x14ac:dyDescent="0.3">
      <c r="P30376"/>
      <c r="AA30376"/>
    </row>
    <row r="30377" spans="16:27" x14ac:dyDescent="0.3">
      <c r="P30377"/>
      <c r="AA30377"/>
    </row>
    <row r="30378" spans="16:27" x14ac:dyDescent="0.3">
      <c r="P30378"/>
      <c r="AA30378"/>
    </row>
    <row r="30379" spans="16:27" x14ac:dyDescent="0.3">
      <c r="P30379"/>
      <c r="AA30379"/>
    </row>
    <row r="30380" spans="16:27" x14ac:dyDescent="0.3">
      <c r="P30380"/>
      <c r="AA30380"/>
    </row>
    <row r="30381" spans="16:27" x14ac:dyDescent="0.3">
      <c r="P30381"/>
      <c r="AA30381"/>
    </row>
    <row r="30382" spans="16:27" x14ac:dyDescent="0.3">
      <c r="P30382"/>
      <c r="AA30382"/>
    </row>
    <row r="30383" spans="16:27" x14ac:dyDescent="0.3">
      <c r="P30383"/>
      <c r="AA30383"/>
    </row>
    <row r="30384" spans="16:27" x14ac:dyDescent="0.3">
      <c r="P30384"/>
      <c r="AA30384"/>
    </row>
    <row r="30385" spans="16:27" x14ac:dyDescent="0.3">
      <c r="P30385"/>
      <c r="AA30385"/>
    </row>
    <row r="30386" spans="16:27" x14ac:dyDescent="0.3">
      <c r="P30386"/>
      <c r="AA30386"/>
    </row>
    <row r="30387" spans="16:27" x14ac:dyDescent="0.3">
      <c r="P30387"/>
      <c r="AA30387"/>
    </row>
    <row r="30388" spans="16:27" x14ac:dyDescent="0.3">
      <c r="P30388"/>
      <c r="AA30388"/>
    </row>
    <row r="30389" spans="16:27" x14ac:dyDescent="0.3">
      <c r="P30389"/>
      <c r="AA30389"/>
    </row>
    <row r="30390" spans="16:27" x14ac:dyDescent="0.3">
      <c r="P30390"/>
      <c r="AA30390"/>
    </row>
    <row r="30391" spans="16:27" x14ac:dyDescent="0.3">
      <c r="P30391"/>
      <c r="AA30391"/>
    </row>
    <row r="30392" spans="16:27" x14ac:dyDescent="0.3">
      <c r="P30392"/>
      <c r="AA30392"/>
    </row>
    <row r="30393" spans="16:27" x14ac:dyDescent="0.3">
      <c r="P30393"/>
      <c r="AA30393"/>
    </row>
    <row r="30394" spans="16:27" x14ac:dyDescent="0.3">
      <c r="P30394"/>
      <c r="AA30394"/>
    </row>
    <row r="30395" spans="16:27" x14ac:dyDescent="0.3">
      <c r="P30395"/>
      <c r="AA30395"/>
    </row>
    <row r="30396" spans="16:27" x14ac:dyDescent="0.3">
      <c r="P30396"/>
      <c r="AA30396"/>
    </row>
    <row r="30397" spans="16:27" x14ac:dyDescent="0.3">
      <c r="P30397"/>
      <c r="AA30397"/>
    </row>
    <row r="30398" spans="16:27" x14ac:dyDescent="0.3">
      <c r="P30398"/>
      <c r="AA30398"/>
    </row>
    <row r="30399" spans="16:27" x14ac:dyDescent="0.3">
      <c r="P30399"/>
      <c r="AA30399"/>
    </row>
    <row r="30400" spans="16:27" x14ac:dyDescent="0.3">
      <c r="P30400"/>
      <c r="AA30400"/>
    </row>
    <row r="30401" spans="16:27" x14ac:dyDescent="0.3">
      <c r="P30401"/>
      <c r="AA30401"/>
    </row>
    <row r="30402" spans="16:27" x14ac:dyDescent="0.3">
      <c r="P30402"/>
      <c r="AA30402"/>
    </row>
    <row r="30403" spans="16:27" x14ac:dyDescent="0.3">
      <c r="P30403"/>
      <c r="AA30403"/>
    </row>
    <row r="30404" spans="16:27" x14ac:dyDescent="0.3">
      <c r="P30404"/>
      <c r="AA30404"/>
    </row>
    <row r="30405" spans="16:27" x14ac:dyDescent="0.3">
      <c r="P30405"/>
      <c r="AA30405"/>
    </row>
    <row r="30406" spans="16:27" x14ac:dyDescent="0.3">
      <c r="P30406"/>
      <c r="AA30406"/>
    </row>
    <row r="30407" spans="16:27" x14ac:dyDescent="0.3">
      <c r="P30407"/>
      <c r="AA30407"/>
    </row>
    <row r="30408" spans="16:27" x14ac:dyDescent="0.3">
      <c r="P30408"/>
      <c r="AA30408"/>
    </row>
    <row r="30409" spans="16:27" x14ac:dyDescent="0.3">
      <c r="P30409"/>
      <c r="AA30409"/>
    </row>
    <row r="30410" spans="16:27" x14ac:dyDescent="0.3">
      <c r="P30410"/>
      <c r="AA30410"/>
    </row>
    <row r="30411" spans="16:27" x14ac:dyDescent="0.3">
      <c r="P30411"/>
      <c r="AA30411"/>
    </row>
    <row r="30412" spans="16:27" x14ac:dyDescent="0.3">
      <c r="P30412"/>
      <c r="AA30412"/>
    </row>
    <row r="30413" spans="16:27" x14ac:dyDescent="0.3">
      <c r="P30413"/>
      <c r="AA30413"/>
    </row>
    <row r="30414" spans="16:27" x14ac:dyDescent="0.3">
      <c r="P30414"/>
      <c r="AA30414"/>
    </row>
    <row r="30415" spans="16:27" x14ac:dyDescent="0.3">
      <c r="P30415"/>
      <c r="AA30415"/>
    </row>
    <row r="30416" spans="16:27" x14ac:dyDescent="0.3">
      <c r="P30416"/>
      <c r="AA30416"/>
    </row>
    <row r="30417" spans="16:27" x14ac:dyDescent="0.3">
      <c r="P30417"/>
      <c r="AA30417"/>
    </row>
    <row r="30418" spans="16:27" x14ac:dyDescent="0.3">
      <c r="P30418"/>
      <c r="AA30418"/>
    </row>
    <row r="30419" spans="16:27" x14ac:dyDescent="0.3">
      <c r="P30419"/>
      <c r="AA30419"/>
    </row>
    <row r="30420" spans="16:27" x14ac:dyDescent="0.3">
      <c r="P30420"/>
      <c r="AA30420"/>
    </row>
    <row r="30421" spans="16:27" x14ac:dyDescent="0.3">
      <c r="P30421"/>
      <c r="AA30421"/>
    </row>
    <row r="30422" spans="16:27" x14ac:dyDescent="0.3">
      <c r="P30422"/>
      <c r="AA30422"/>
    </row>
    <row r="30423" spans="16:27" x14ac:dyDescent="0.3">
      <c r="P30423"/>
      <c r="AA30423"/>
    </row>
    <row r="30424" spans="16:27" x14ac:dyDescent="0.3">
      <c r="P30424"/>
      <c r="AA30424"/>
    </row>
    <row r="30425" spans="16:27" x14ac:dyDescent="0.3">
      <c r="P30425"/>
      <c r="AA30425"/>
    </row>
    <row r="30426" spans="16:27" x14ac:dyDescent="0.3">
      <c r="P30426"/>
      <c r="AA30426"/>
    </row>
    <row r="30427" spans="16:27" x14ac:dyDescent="0.3">
      <c r="P30427"/>
      <c r="AA30427"/>
    </row>
    <row r="30428" spans="16:27" x14ac:dyDescent="0.3">
      <c r="P30428"/>
      <c r="AA30428"/>
    </row>
    <row r="30429" spans="16:27" x14ac:dyDescent="0.3">
      <c r="P30429"/>
      <c r="AA30429"/>
    </row>
    <row r="30430" spans="16:27" x14ac:dyDescent="0.3">
      <c r="P30430"/>
      <c r="AA30430"/>
    </row>
    <row r="30431" spans="16:27" x14ac:dyDescent="0.3">
      <c r="P30431"/>
      <c r="AA30431"/>
    </row>
    <row r="30432" spans="16:27" x14ac:dyDescent="0.3">
      <c r="P30432"/>
      <c r="AA30432"/>
    </row>
    <row r="30433" spans="16:27" x14ac:dyDescent="0.3">
      <c r="P30433"/>
      <c r="AA30433"/>
    </row>
    <row r="30434" spans="16:27" x14ac:dyDescent="0.3">
      <c r="P30434"/>
      <c r="AA30434"/>
    </row>
    <row r="30435" spans="16:27" x14ac:dyDescent="0.3">
      <c r="P30435"/>
      <c r="AA30435"/>
    </row>
    <row r="30436" spans="16:27" x14ac:dyDescent="0.3">
      <c r="P30436"/>
      <c r="AA30436"/>
    </row>
    <row r="30437" spans="16:27" x14ac:dyDescent="0.3">
      <c r="P30437"/>
      <c r="AA30437"/>
    </row>
    <row r="30438" spans="16:27" x14ac:dyDescent="0.3">
      <c r="P30438"/>
      <c r="AA30438"/>
    </row>
    <row r="30439" spans="16:27" x14ac:dyDescent="0.3">
      <c r="P30439"/>
      <c r="AA30439"/>
    </row>
    <row r="30440" spans="16:27" x14ac:dyDescent="0.3">
      <c r="P30440"/>
      <c r="AA30440"/>
    </row>
    <row r="30441" spans="16:27" x14ac:dyDescent="0.3">
      <c r="P30441"/>
      <c r="AA30441"/>
    </row>
    <row r="30442" spans="16:27" x14ac:dyDescent="0.3">
      <c r="P30442"/>
      <c r="AA30442"/>
    </row>
    <row r="30443" spans="16:27" x14ac:dyDescent="0.3">
      <c r="P30443"/>
      <c r="AA30443"/>
    </row>
    <row r="30444" spans="16:27" x14ac:dyDescent="0.3">
      <c r="P30444"/>
      <c r="AA30444"/>
    </row>
    <row r="30445" spans="16:27" x14ac:dyDescent="0.3">
      <c r="P30445"/>
      <c r="AA30445"/>
    </row>
    <row r="30446" spans="16:27" x14ac:dyDescent="0.3">
      <c r="P30446"/>
      <c r="AA30446"/>
    </row>
    <row r="30447" spans="16:27" x14ac:dyDescent="0.3">
      <c r="P30447"/>
      <c r="AA30447"/>
    </row>
    <row r="30448" spans="16:27" x14ac:dyDescent="0.3">
      <c r="P30448"/>
      <c r="AA30448"/>
    </row>
    <row r="30449" spans="16:27" x14ac:dyDescent="0.3">
      <c r="P30449"/>
      <c r="AA30449"/>
    </row>
    <row r="30450" spans="16:27" x14ac:dyDescent="0.3">
      <c r="P30450"/>
      <c r="AA30450"/>
    </row>
    <row r="30451" spans="16:27" x14ac:dyDescent="0.3">
      <c r="P30451"/>
      <c r="AA30451"/>
    </row>
    <row r="30452" spans="16:27" x14ac:dyDescent="0.3">
      <c r="P30452"/>
      <c r="AA30452"/>
    </row>
    <row r="30453" spans="16:27" x14ac:dyDescent="0.3">
      <c r="P30453"/>
      <c r="AA30453"/>
    </row>
    <row r="30454" spans="16:27" x14ac:dyDescent="0.3">
      <c r="P30454"/>
      <c r="AA30454"/>
    </row>
    <row r="30455" spans="16:27" x14ac:dyDescent="0.3">
      <c r="P30455"/>
      <c r="AA30455"/>
    </row>
    <row r="30456" spans="16:27" x14ac:dyDescent="0.3">
      <c r="P30456"/>
      <c r="AA30456"/>
    </row>
    <row r="30457" spans="16:27" x14ac:dyDescent="0.3">
      <c r="P30457"/>
      <c r="AA30457"/>
    </row>
    <row r="30458" spans="16:27" x14ac:dyDescent="0.3">
      <c r="P30458"/>
      <c r="AA30458"/>
    </row>
    <row r="30459" spans="16:27" x14ac:dyDescent="0.3">
      <c r="P30459"/>
      <c r="AA30459"/>
    </row>
    <row r="30460" spans="16:27" x14ac:dyDescent="0.3">
      <c r="P30460"/>
      <c r="AA30460"/>
    </row>
    <row r="30461" spans="16:27" x14ac:dyDescent="0.3">
      <c r="P30461"/>
      <c r="AA30461"/>
    </row>
    <row r="30462" spans="16:27" x14ac:dyDescent="0.3">
      <c r="P30462"/>
      <c r="AA30462"/>
    </row>
    <row r="30463" spans="16:27" x14ac:dyDescent="0.3">
      <c r="P30463"/>
      <c r="AA30463"/>
    </row>
    <row r="30464" spans="16:27" x14ac:dyDescent="0.3">
      <c r="P30464"/>
      <c r="AA30464"/>
    </row>
    <row r="30465" spans="16:27" x14ac:dyDescent="0.3">
      <c r="P30465"/>
      <c r="AA30465"/>
    </row>
    <row r="30466" spans="16:27" x14ac:dyDescent="0.3">
      <c r="P30466"/>
      <c r="AA30466"/>
    </row>
    <row r="30467" spans="16:27" x14ac:dyDescent="0.3">
      <c r="P30467"/>
      <c r="AA30467"/>
    </row>
    <row r="30468" spans="16:27" x14ac:dyDescent="0.3">
      <c r="P30468"/>
      <c r="AA30468"/>
    </row>
    <row r="30469" spans="16:27" x14ac:dyDescent="0.3">
      <c r="P30469"/>
      <c r="AA30469"/>
    </row>
    <row r="30470" spans="16:27" x14ac:dyDescent="0.3">
      <c r="P30470"/>
      <c r="AA30470"/>
    </row>
    <row r="30471" spans="16:27" x14ac:dyDescent="0.3">
      <c r="P30471"/>
      <c r="AA30471"/>
    </row>
    <row r="30472" spans="16:27" x14ac:dyDescent="0.3">
      <c r="P30472"/>
      <c r="AA30472"/>
    </row>
    <row r="30473" spans="16:27" x14ac:dyDescent="0.3">
      <c r="P30473"/>
      <c r="AA30473"/>
    </row>
    <row r="30474" spans="16:27" x14ac:dyDescent="0.3">
      <c r="P30474"/>
      <c r="AA30474"/>
    </row>
    <row r="30475" spans="16:27" x14ac:dyDescent="0.3">
      <c r="P30475"/>
      <c r="AA30475"/>
    </row>
    <row r="30476" spans="16:27" x14ac:dyDescent="0.3">
      <c r="P30476"/>
      <c r="AA30476"/>
    </row>
    <row r="30477" spans="16:27" x14ac:dyDescent="0.3">
      <c r="P30477"/>
      <c r="AA30477"/>
    </row>
    <row r="30478" spans="16:27" x14ac:dyDescent="0.3">
      <c r="P30478"/>
      <c r="AA30478"/>
    </row>
    <row r="30479" spans="16:27" x14ac:dyDescent="0.3">
      <c r="P30479"/>
      <c r="AA30479"/>
    </row>
    <row r="30480" spans="16:27" x14ac:dyDescent="0.3">
      <c r="P30480"/>
      <c r="AA30480"/>
    </row>
    <row r="30481" spans="16:27" x14ac:dyDescent="0.3">
      <c r="P30481"/>
      <c r="AA30481"/>
    </row>
    <row r="30482" spans="16:27" x14ac:dyDescent="0.3">
      <c r="P30482"/>
      <c r="AA30482"/>
    </row>
    <row r="30483" spans="16:27" x14ac:dyDescent="0.3">
      <c r="P30483"/>
      <c r="AA30483"/>
    </row>
    <row r="30484" spans="16:27" x14ac:dyDescent="0.3">
      <c r="P30484"/>
      <c r="AA30484"/>
    </row>
    <row r="30485" spans="16:27" x14ac:dyDescent="0.3">
      <c r="P30485"/>
      <c r="AA30485"/>
    </row>
    <row r="30486" spans="16:27" x14ac:dyDescent="0.3">
      <c r="P30486"/>
      <c r="AA30486"/>
    </row>
    <row r="30487" spans="16:27" x14ac:dyDescent="0.3">
      <c r="P30487"/>
      <c r="AA30487"/>
    </row>
    <row r="30488" spans="16:27" x14ac:dyDescent="0.3">
      <c r="P30488"/>
      <c r="AA30488"/>
    </row>
    <row r="30489" spans="16:27" x14ac:dyDescent="0.3">
      <c r="P30489"/>
      <c r="AA30489"/>
    </row>
    <row r="30490" spans="16:27" x14ac:dyDescent="0.3">
      <c r="P30490"/>
      <c r="AA30490"/>
    </row>
    <row r="30491" spans="16:27" x14ac:dyDescent="0.3">
      <c r="P30491"/>
      <c r="AA30491"/>
    </row>
    <row r="30492" spans="16:27" x14ac:dyDescent="0.3">
      <c r="P30492"/>
      <c r="AA30492"/>
    </row>
    <row r="30493" spans="16:27" x14ac:dyDescent="0.3">
      <c r="P30493"/>
      <c r="AA30493"/>
    </row>
    <row r="30494" spans="16:27" x14ac:dyDescent="0.3">
      <c r="P30494"/>
      <c r="AA30494"/>
    </row>
    <row r="30495" spans="16:27" x14ac:dyDescent="0.3">
      <c r="P30495"/>
      <c r="AA30495"/>
    </row>
    <row r="30496" spans="16:27" x14ac:dyDescent="0.3">
      <c r="P30496"/>
      <c r="AA30496"/>
    </row>
    <row r="30497" spans="16:27" x14ac:dyDescent="0.3">
      <c r="P30497"/>
      <c r="AA30497"/>
    </row>
    <row r="30498" spans="16:27" x14ac:dyDescent="0.3">
      <c r="P30498"/>
      <c r="AA30498"/>
    </row>
    <row r="30499" spans="16:27" x14ac:dyDescent="0.3">
      <c r="P30499"/>
      <c r="AA30499"/>
    </row>
    <row r="30500" spans="16:27" x14ac:dyDescent="0.3">
      <c r="P30500"/>
      <c r="AA30500"/>
    </row>
    <row r="30501" spans="16:27" x14ac:dyDescent="0.3">
      <c r="P30501"/>
      <c r="AA30501"/>
    </row>
    <row r="30502" spans="16:27" x14ac:dyDescent="0.3">
      <c r="P30502"/>
      <c r="AA30502"/>
    </row>
    <row r="30503" spans="16:27" x14ac:dyDescent="0.3">
      <c r="P30503"/>
      <c r="AA30503"/>
    </row>
    <row r="30504" spans="16:27" x14ac:dyDescent="0.3">
      <c r="P30504"/>
      <c r="AA30504"/>
    </row>
    <row r="30505" spans="16:27" x14ac:dyDescent="0.3">
      <c r="P30505"/>
      <c r="AA30505"/>
    </row>
    <row r="30506" spans="16:27" x14ac:dyDescent="0.3">
      <c r="P30506"/>
      <c r="AA30506"/>
    </row>
    <row r="30507" spans="16:27" x14ac:dyDescent="0.3">
      <c r="P30507"/>
      <c r="AA30507"/>
    </row>
    <row r="30508" spans="16:27" x14ac:dyDescent="0.3">
      <c r="P30508"/>
      <c r="AA30508"/>
    </row>
    <row r="30509" spans="16:27" x14ac:dyDescent="0.3">
      <c r="P30509"/>
      <c r="AA30509"/>
    </row>
    <row r="30510" spans="16:27" x14ac:dyDescent="0.3">
      <c r="P30510"/>
      <c r="AA30510"/>
    </row>
    <row r="30511" spans="16:27" x14ac:dyDescent="0.3">
      <c r="P30511"/>
      <c r="AA30511"/>
    </row>
    <row r="30512" spans="16:27" x14ac:dyDescent="0.3">
      <c r="P30512"/>
      <c r="AA30512"/>
    </row>
    <row r="30513" spans="16:27" x14ac:dyDescent="0.3">
      <c r="P30513"/>
      <c r="AA30513"/>
    </row>
    <row r="30514" spans="16:27" x14ac:dyDescent="0.3">
      <c r="P30514"/>
      <c r="AA30514"/>
    </row>
    <row r="30515" spans="16:27" x14ac:dyDescent="0.3">
      <c r="P30515"/>
      <c r="AA30515"/>
    </row>
    <row r="30516" spans="16:27" x14ac:dyDescent="0.3">
      <c r="P30516"/>
      <c r="AA30516"/>
    </row>
    <row r="30517" spans="16:27" x14ac:dyDescent="0.3">
      <c r="P30517"/>
      <c r="AA30517"/>
    </row>
    <row r="30518" spans="16:27" x14ac:dyDescent="0.3">
      <c r="P30518"/>
      <c r="AA30518"/>
    </row>
    <row r="30519" spans="16:27" x14ac:dyDescent="0.3">
      <c r="P30519"/>
      <c r="AA30519"/>
    </row>
    <row r="30520" spans="16:27" x14ac:dyDescent="0.3">
      <c r="P30520"/>
      <c r="AA30520"/>
    </row>
    <row r="30521" spans="16:27" x14ac:dyDescent="0.3">
      <c r="P30521"/>
      <c r="AA30521"/>
    </row>
    <row r="30522" spans="16:27" x14ac:dyDescent="0.3">
      <c r="P30522"/>
      <c r="AA30522"/>
    </row>
    <row r="30523" spans="16:27" x14ac:dyDescent="0.3">
      <c r="P30523"/>
      <c r="AA30523"/>
    </row>
    <row r="30524" spans="16:27" x14ac:dyDescent="0.3">
      <c r="P30524"/>
      <c r="AA30524"/>
    </row>
    <row r="30525" spans="16:27" x14ac:dyDescent="0.3">
      <c r="P30525"/>
      <c r="AA30525"/>
    </row>
    <row r="30526" spans="16:27" x14ac:dyDescent="0.3">
      <c r="P30526"/>
      <c r="AA30526"/>
    </row>
    <row r="30527" spans="16:27" x14ac:dyDescent="0.3">
      <c r="P30527"/>
      <c r="AA30527"/>
    </row>
    <row r="30528" spans="16:27" x14ac:dyDescent="0.3">
      <c r="P30528"/>
      <c r="AA30528"/>
    </row>
    <row r="30529" spans="16:27" x14ac:dyDescent="0.3">
      <c r="P30529"/>
      <c r="AA30529"/>
    </row>
    <row r="30530" spans="16:27" x14ac:dyDescent="0.3">
      <c r="P30530"/>
      <c r="AA30530"/>
    </row>
    <row r="30531" spans="16:27" x14ac:dyDescent="0.3">
      <c r="P30531"/>
      <c r="AA30531"/>
    </row>
    <row r="30532" spans="16:27" x14ac:dyDescent="0.3">
      <c r="P30532"/>
      <c r="AA30532"/>
    </row>
    <row r="30533" spans="16:27" x14ac:dyDescent="0.3">
      <c r="P30533"/>
      <c r="AA30533"/>
    </row>
    <row r="30534" spans="16:27" x14ac:dyDescent="0.3">
      <c r="P30534"/>
      <c r="AA30534"/>
    </row>
    <row r="30535" spans="16:27" x14ac:dyDescent="0.3">
      <c r="P30535"/>
      <c r="AA30535"/>
    </row>
    <row r="30536" spans="16:27" x14ac:dyDescent="0.3">
      <c r="P30536"/>
      <c r="AA30536"/>
    </row>
    <row r="30537" spans="16:27" x14ac:dyDescent="0.3">
      <c r="P30537"/>
      <c r="AA30537"/>
    </row>
    <row r="30538" spans="16:27" x14ac:dyDescent="0.3">
      <c r="P30538"/>
      <c r="AA30538"/>
    </row>
    <row r="30539" spans="16:27" x14ac:dyDescent="0.3">
      <c r="P30539"/>
      <c r="AA30539"/>
    </row>
    <row r="30540" spans="16:27" x14ac:dyDescent="0.3">
      <c r="P30540"/>
      <c r="AA30540"/>
    </row>
    <row r="30541" spans="16:27" x14ac:dyDescent="0.3">
      <c r="P30541"/>
      <c r="AA30541"/>
    </row>
    <row r="30542" spans="16:27" x14ac:dyDescent="0.3">
      <c r="P30542"/>
      <c r="AA30542"/>
    </row>
    <row r="30543" spans="16:27" x14ac:dyDescent="0.3">
      <c r="P30543"/>
      <c r="AA30543"/>
    </row>
    <row r="30544" spans="16:27" x14ac:dyDescent="0.3">
      <c r="P30544"/>
      <c r="AA30544"/>
    </row>
    <row r="30545" spans="16:27" x14ac:dyDescent="0.3">
      <c r="P30545"/>
      <c r="AA30545"/>
    </row>
    <row r="30546" spans="16:27" x14ac:dyDescent="0.3">
      <c r="P30546"/>
      <c r="AA30546"/>
    </row>
    <row r="30547" spans="16:27" x14ac:dyDescent="0.3">
      <c r="P30547"/>
      <c r="AA30547"/>
    </row>
    <row r="30548" spans="16:27" x14ac:dyDescent="0.3">
      <c r="P30548"/>
      <c r="AA30548"/>
    </row>
    <row r="30549" spans="16:27" x14ac:dyDescent="0.3">
      <c r="P30549"/>
      <c r="AA30549"/>
    </row>
    <row r="30550" spans="16:27" x14ac:dyDescent="0.3">
      <c r="P30550"/>
      <c r="AA30550"/>
    </row>
    <row r="30551" spans="16:27" x14ac:dyDescent="0.3">
      <c r="P30551"/>
      <c r="AA30551"/>
    </row>
    <row r="30552" spans="16:27" x14ac:dyDescent="0.3">
      <c r="P30552"/>
      <c r="AA30552"/>
    </row>
    <row r="30553" spans="16:27" x14ac:dyDescent="0.3">
      <c r="P30553"/>
      <c r="AA30553"/>
    </row>
    <row r="30554" spans="16:27" x14ac:dyDescent="0.3">
      <c r="P30554"/>
      <c r="AA30554"/>
    </row>
    <row r="30555" spans="16:27" x14ac:dyDescent="0.3">
      <c r="P30555"/>
      <c r="AA30555"/>
    </row>
    <row r="30556" spans="16:27" x14ac:dyDescent="0.3">
      <c r="P30556"/>
      <c r="AA30556"/>
    </row>
    <row r="30557" spans="16:27" x14ac:dyDescent="0.3">
      <c r="P30557"/>
      <c r="AA30557"/>
    </row>
    <row r="30558" spans="16:27" x14ac:dyDescent="0.3">
      <c r="P30558"/>
      <c r="AA30558"/>
    </row>
    <row r="30559" spans="16:27" x14ac:dyDescent="0.3">
      <c r="P30559"/>
      <c r="AA30559"/>
    </row>
    <row r="30560" spans="16:27" x14ac:dyDescent="0.3">
      <c r="P30560"/>
      <c r="AA30560"/>
    </row>
    <row r="30561" spans="16:27" x14ac:dyDescent="0.3">
      <c r="P30561"/>
      <c r="AA30561"/>
    </row>
    <row r="30562" spans="16:27" x14ac:dyDescent="0.3">
      <c r="P30562"/>
      <c r="AA30562"/>
    </row>
    <row r="30563" spans="16:27" x14ac:dyDescent="0.3">
      <c r="P30563"/>
      <c r="AA30563"/>
    </row>
    <row r="30564" spans="16:27" x14ac:dyDescent="0.3">
      <c r="P30564"/>
      <c r="AA30564"/>
    </row>
    <row r="30565" spans="16:27" x14ac:dyDescent="0.3">
      <c r="P30565"/>
      <c r="AA30565"/>
    </row>
    <row r="30566" spans="16:27" x14ac:dyDescent="0.3">
      <c r="P30566"/>
      <c r="AA30566"/>
    </row>
    <row r="30567" spans="16:27" x14ac:dyDescent="0.3">
      <c r="P30567"/>
      <c r="AA30567"/>
    </row>
    <row r="30568" spans="16:27" x14ac:dyDescent="0.3">
      <c r="P30568"/>
      <c r="AA30568"/>
    </row>
    <row r="30569" spans="16:27" x14ac:dyDescent="0.3">
      <c r="P30569"/>
      <c r="AA30569"/>
    </row>
    <row r="30570" spans="16:27" x14ac:dyDescent="0.3">
      <c r="P30570"/>
      <c r="AA30570"/>
    </row>
    <row r="30571" spans="16:27" x14ac:dyDescent="0.3">
      <c r="P30571"/>
      <c r="AA30571"/>
    </row>
    <row r="30572" spans="16:27" x14ac:dyDescent="0.3">
      <c r="P30572"/>
      <c r="AA30572"/>
    </row>
    <row r="30573" spans="16:27" x14ac:dyDescent="0.3">
      <c r="P30573"/>
      <c r="AA30573"/>
    </row>
    <row r="30574" spans="16:27" x14ac:dyDescent="0.3">
      <c r="P30574"/>
      <c r="AA30574"/>
    </row>
    <row r="30575" spans="16:27" x14ac:dyDescent="0.3">
      <c r="P30575"/>
      <c r="AA30575"/>
    </row>
    <row r="30576" spans="16:27" x14ac:dyDescent="0.3">
      <c r="P30576"/>
      <c r="AA30576"/>
    </row>
    <row r="30577" spans="16:27" x14ac:dyDescent="0.3">
      <c r="P30577"/>
      <c r="AA30577"/>
    </row>
    <row r="30578" spans="16:27" x14ac:dyDescent="0.3">
      <c r="P30578"/>
      <c r="AA30578"/>
    </row>
    <row r="30579" spans="16:27" x14ac:dyDescent="0.3">
      <c r="P30579"/>
      <c r="AA30579"/>
    </row>
    <row r="30580" spans="16:27" x14ac:dyDescent="0.3">
      <c r="P30580"/>
      <c r="AA30580"/>
    </row>
    <row r="30581" spans="16:27" x14ac:dyDescent="0.3">
      <c r="P30581"/>
      <c r="AA30581"/>
    </row>
    <row r="30582" spans="16:27" x14ac:dyDescent="0.3">
      <c r="P30582"/>
      <c r="AA30582"/>
    </row>
    <row r="30583" spans="16:27" x14ac:dyDescent="0.3">
      <c r="P30583"/>
      <c r="AA30583"/>
    </row>
    <row r="30584" spans="16:27" x14ac:dyDescent="0.3">
      <c r="P30584"/>
      <c r="AA30584"/>
    </row>
    <row r="30585" spans="16:27" x14ac:dyDescent="0.3">
      <c r="P30585"/>
      <c r="AA30585"/>
    </row>
    <row r="30586" spans="16:27" x14ac:dyDescent="0.3">
      <c r="P30586"/>
      <c r="AA30586"/>
    </row>
    <row r="30587" spans="16:27" x14ac:dyDescent="0.3">
      <c r="P30587"/>
      <c r="AA30587"/>
    </row>
    <row r="30588" spans="16:27" x14ac:dyDescent="0.3">
      <c r="P30588"/>
      <c r="AA30588"/>
    </row>
    <row r="30589" spans="16:27" x14ac:dyDescent="0.3">
      <c r="P30589"/>
      <c r="AA30589"/>
    </row>
    <row r="30590" spans="16:27" x14ac:dyDescent="0.3">
      <c r="P30590"/>
      <c r="AA30590"/>
    </row>
    <row r="30591" spans="16:27" x14ac:dyDescent="0.3">
      <c r="P30591"/>
      <c r="AA30591"/>
    </row>
    <row r="30592" spans="16:27" x14ac:dyDescent="0.3">
      <c r="P30592"/>
      <c r="AA30592"/>
    </row>
    <row r="30593" spans="16:27" x14ac:dyDescent="0.3">
      <c r="P30593"/>
      <c r="AA30593"/>
    </row>
    <row r="30594" spans="16:27" x14ac:dyDescent="0.3">
      <c r="P30594"/>
      <c r="AA30594"/>
    </row>
    <row r="30595" spans="16:27" x14ac:dyDescent="0.3">
      <c r="P30595"/>
      <c r="AA30595"/>
    </row>
    <row r="30596" spans="16:27" x14ac:dyDescent="0.3">
      <c r="P30596"/>
      <c r="AA30596"/>
    </row>
    <row r="30597" spans="16:27" x14ac:dyDescent="0.3">
      <c r="P30597"/>
      <c r="AA30597"/>
    </row>
    <row r="30598" spans="16:27" x14ac:dyDescent="0.3">
      <c r="P30598"/>
      <c r="AA30598"/>
    </row>
    <row r="30599" spans="16:27" x14ac:dyDescent="0.3">
      <c r="P30599"/>
      <c r="AA30599"/>
    </row>
    <row r="30600" spans="16:27" x14ac:dyDescent="0.3">
      <c r="P30600"/>
      <c r="AA30600"/>
    </row>
    <row r="30601" spans="16:27" x14ac:dyDescent="0.3">
      <c r="P30601"/>
      <c r="AA30601"/>
    </row>
    <row r="30602" spans="16:27" x14ac:dyDescent="0.3">
      <c r="P30602"/>
      <c r="AA30602"/>
    </row>
    <row r="30603" spans="16:27" x14ac:dyDescent="0.3">
      <c r="P30603"/>
      <c r="AA30603"/>
    </row>
    <row r="30604" spans="16:27" x14ac:dyDescent="0.3">
      <c r="P30604"/>
      <c r="AA30604"/>
    </row>
    <row r="30605" spans="16:27" x14ac:dyDescent="0.3">
      <c r="P30605"/>
      <c r="AA30605"/>
    </row>
    <row r="30606" spans="16:27" x14ac:dyDescent="0.3">
      <c r="P30606"/>
      <c r="AA30606"/>
    </row>
    <row r="30607" spans="16:27" x14ac:dyDescent="0.3">
      <c r="P30607"/>
      <c r="AA30607"/>
    </row>
    <row r="30608" spans="16:27" x14ac:dyDescent="0.3">
      <c r="P30608"/>
      <c r="AA30608"/>
    </row>
    <row r="30609" spans="16:27" x14ac:dyDescent="0.3">
      <c r="P30609"/>
      <c r="AA30609"/>
    </row>
    <row r="30610" spans="16:27" x14ac:dyDescent="0.3">
      <c r="P30610"/>
      <c r="AA30610"/>
    </row>
    <row r="30611" spans="16:27" x14ac:dyDescent="0.3">
      <c r="P30611"/>
      <c r="AA30611"/>
    </row>
    <row r="30612" spans="16:27" x14ac:dyDescent="0.3">
      <c r="P30612"/>
      <c r="AA30612"/>
    </row>
    <row r="30613" spans="16:27" x14ac:dyDescent="0.3">
      <c r="P30613"/>
      <c r="AA30613"/>
    </row>
    <row r="30614" spans="16:27" x14ac:dyDescent="0.3">
      <c r="P30614"/>
      <c r="AA30614"/>
    </row>
    <row r="30615" spans="16:27" x14ac:dyDescent="0.3">
      <c r="P30615"/>
      <c r="AA30615"/>
    </row>
    <row r="30616" spans="16:27" x14ac:dyDescent="0.3">
      <c r="P30616"/>
      <c r="AA30616"/>
    </row>
    <row r="30617" spans="16:27" x14ac:dyDescent="0.3">
      <c r="P30617"/>
      <c r="AA30617"/>
    </row>
    <row r="30618" spans="16:27" x14ac:dyDescent="0.3">
      <c r="P30618"/>
      <c r="AA30618"/>
    </row>
    <row r="30619" spans="16:27" x14ac:dyDescent="0.3">
      <c r="P30619"/>
      <c r="AA30619"/>
    </row>
    <row r="30620" spans="16:27" x14ac:dyDescent="0.3">
      <c r="P30620"/>
      <c r="AA30620"/>
    </row>
    <row r="30621" spans="16:27" x14ac:dyDescent="0.3">
      <c r="P30621"/>
      <c r="AA30621"/>
    </row>
    <row r="30622" spans="16:27" x14ac:dyDescent="0.3">
      <c r="P30622"/>
      <c r="AA30622"/>
    </row>
    <row r="30623" spans="16:27" x14ac:dyDescent="0.3">
      <c r="P30623"/>
      <c r="AA30623"/>
    </row>
    <row r="30624" spans="16:27" x14ac:dyDescent="0.3">
      <c r="P30624"/>
      <c r="AA30624"/>
    </row>
    <row r="30625" spans="16:27" x14ac:dyDescent="0.3">
      <c r="P30625"/>
      <c r="AA30625"/>
    </row>
    <row r="30626" spans="16:27" x14ac:dyDescent="0.3">
      <c r="P30626"/>
      <c r="AA30626"/>
    </row>
    <row r="30627" spans="16:27" x14ac:dyDescent="0.3">
      <c r="P30627"/>
      <c r="AA30627"/>
    </row>
    <row r="30628" spans="16:27" x14ac:dyDescent="0.3">
      <c r="P30628"/>
      <c r="AA30628"/>
    </row>
    <row r="30629" spans="16:27" x14ac:dyDescent="0.3">
      <c r="P30629"/>
      <c r="AA30629"/>
    </row>
    <row r="30630" spans="16:27" x14ac:dyDescent="0.3">
      <c r="P30630"/>
      <c r="AA30630"/>
    </row>
    <row r="30631" spans="16:27" x14ac:dyDescent="0.3">
      <c r="P30631"/>
      <c r="AA30631"/>
    </row>
    <row r="30632" spans="16:27" x14ac:dyDescent="0.3">
      <c r="P30632"/>
      <c r="AA30632"/>
    </row>
    <row r="30633" spans="16:27" x14ac:dyDescent="0.3">
      <c r="P30633"/>
      <c r="AA30633"/>
    </row>
    <row r="30634" spans="16:27" x14ac:dyDescent="0.3">
      <c r="P30634"/>
      <c r="AA30634"/>
    </row>
    <row r="30635" spans="16:27" x14ac:dyDescent="0.3">
      <c r="P30635"/>
      <c r="AA30635"/>
    </row>
    <row r="30636" spans="16:27" x14ac:dyDescent="0.3">
      <c r="P30636"/>
      <c r="AA30636"/>
    </row>
    <row r="30637" spans="16:27" x14ac:dyDescent="0.3">
      <c r="P30637"/>
      <c r="AA30637"/>
    </row>
    <row r="30638" spans="16:27" x14ac:dyDescent="0.3">
      <c r="P30638"/>
      <c r="AA30638"/>
    </row>
    <row r="30639" spans="16:27" x14ac:dyDescent="0.3">
      <c r="P30639"/>
      <c r="AA30639"/>
    </row>
    <row r="30640" spans="16:27" x14ac:dyDescent="0.3">
      <c r="P30640"/>
      <c r="AA30640"/>
    </row>
    <row r="30641" spans="16:27" x14ac:dyDescent="0.3">
      <c r="P30641"/>
      <c r="AA30641"/>
    </row>
    <row r="30642" spans="16:27" x14ac:dyDescent="0.3">
      <c r="P30642"/>
      <c r="AA30642"/>
    </row>
    <row r="30643" spans="16:27" x14ac:dyDescent="0.3">
      <c r="P30643"/>
      <c r="AA30643"/>
    </row>
    <row r="30644" spans="16:27" x14ac:dyDescent="0.3">
      <c r="P30644"/>
      <c r="AA30644"/>
    </row>
    <row r="30645" spans="16:27" x14ac:dyDescent="0.3">
      <c r="P30645"/>
      <c r="AA30645"/>
    </row>
    <row r="30646" spans="16:27" x14ac:dyDescent="0.3">
      <c r="P30646"/>
      <c r="AA30646"/>
    </row>
    <row r="30647" spans="16:27" x14ac:dyDescent="0.3">
      <c r="P30647"/>
      <c r="AA30647"/>
    </row>
    <row r="30648" spans="16:27" x14ac:dyDescent="0.3">
      <c r="P30648"/>
      <c r="AA30648"/>
    </row>
    <row r="30649" spans="16:27" x14ac:dyDescent="0.3">
      <c r="P30649"/>
      <c r="AA30649"/>
    </row>
    <row r="30650" spans="16:27" x14ac:dyDescent="0.3">
      <c r="P30650"/>
      <c r="AA30650"/>
    </row>
    <row r="30651" spans="16:27" x14ac:dyDescent="0.3">
      <c r="P30651"/>
      <c r="AA30651"/>
    </row>
    <row r="30652" spans="16:27" x14ac:dyDescent="0.3">
      <c r="P30652"/>
      <c r="AA30652"/>
    </row>
    <row r="30653" spans="16:27" x14ac:dyDescent="0.3">
      <c r="P30653"/>
      <c r="AA30653"/>
    </row>
    <row r="30654" spans="16:27" x14ac:dyDescent="0.3">
      <c r="P30654"/>
      <c r="AA30654"/>
    </row>
    <row r="30655" spans="16:27" x14ac:dyDescent="0.3">
      <c r="P30655"/>
      <c r="AA30655"/>
    </row>
    <row r="30656" spans="16:27" x14ac:dyDescent="0.3">
      <c r="P30656"/>
      <c r="AA30656"/>
    </row>
    <row r="30657" spans="16:27" x14ac:dyDescent="0.3">
      <c r="P30657"/>
      <c r="AA30657"/>
    </row>
    <row r="30658" spans="16:27" x14ac:dyDescent="0.3">
      <c r="P30658"/>
      <c r="AA30658"/>
    </row>
    <row r="30659" spans="16:27" x14ac:dyDescent="0.3">
      <c r="P30659"/>
      <c r="AA30659"/>
    </row>
    <row r="30660" spans="16:27" x14ac:dyDescent="0.3">
      <c r="P30660"/>
      <c r="AA30660"/>
    </row>
    <row r="30661" spans="16:27" x14ac:dyDescent="0.3">
      <c r="P30661"/>
      <c r="AA30661"/>
    </row>
    <row r="30662" spans="16:27" x14ac:dyDescent="0.3">
      <c r="P30662"/>
      <c r="AA30662"/>
    </row>
    <row r="30663" spans="16:27" x14ac:dyDescent="0.3">
      <c r="P30663"/>
      <c r="AA30663"/>
    </row>
    <row r="30664" spans="16:27" x14ac:dyDescent="0.3">
      <c r="P30664"/>
      <c r="AA30664"/>
    </row>
    <row r="30665" spans="16:27" x14ac:dyDescent="0.3">
      <c r="P30665"/>
      <c r="AA30665"/>
    </row>
    <row r="30666" spans="16:27" x14ac:dyDescent="0.3">
      <c r="P30666"/>
      <c r="AA30666"/>
    </row>
    <row r="30667" spans="16:27" x14ac:dyDescent="0.3">
      <c r="P30667"/>
      <c r="AA30667"/>
    </row>
    <row r="30668" spans="16:27" x14ac:dyDescent="0.3">
      <c r="P30668"/>
      <c r="AA30668"/>
    </row>
    <row r="30669" spans="16:27" x14ac:dyDescent="0.3">
      <c r="P30669"/>
      <c r="AA30669"/>
    </row>
    <row r="30670" spans="16:27" x14ac:dyDescent="0.3">
      <c r="P30670"/>
      <c r="AA30670"/>
    </row>
    <row r="30671" spans="16:27" x14ac:dyDescent="0.3">
      <c r="P30671"/>
      <c r="AA30671"/>
    </row>
    <row r="30672" spans="16:27" x14ac:dyDescent="0.3">
      <c r="P30672"/>
      <c r="AA30672"/>
    </row>
    <row r="30673" spans="16:27" x14ac:dyDescent="0.3">
      <c r="P30673"/>
      <c r="AA30673"/>
    </row>
    <row r="30674" spans="16:27" x14ac:dyDescent="0.3">
      <c r="P30674"/>
      <c r="AA30674"/>
    </row>
    <row r="30675" spans="16:27" x14ac:dyDescent="0.3">
      <c r="P30675"/>
      <c r="AA30675"/>
    </row>
    <row r="30676" spans="16:27" x14ac:dyDescent="0.3">
      <c r="P30676"/>
      <c r="AA30676"/>
    </row>
    <row r="30677" spans="16:27" x14ac:dyDescent="0.3">
      <c r="P30677"/>
      <c r="AA30677"/>
    </row>
    <row r="30678" spans="16:27" x14ac:dyDescent="0.3">
      <c r="P30678"/>
      <c r="AA30678"/>
    </row>
    <row r="30679" spans="16:27" x14ac:dyDescent="0.3">
      <c r="P30679"/>
      <c r="AA30679"/>
    </row>
    <row r="30680" spans="16:27" x14ac:dyDescent="0.3">
      <c r="P30680"/>
      <c r="AA30680"/>
    </row>
    <row r="30681" spans="16:27" x14ac:dyDescent="0.3">
      <c r="P30681"/>
      <c r="AA30681"/>
    </row>
    <row r="30682" spans="16:27" x14ac:dyDescent="0.3">
      <c r="P30682"/>
      <c r="AA30682"/>
    </row>
    <row r="30683" spans="16:27" x14ac:dyDescent="0.3">
      <c r="P30683"/>
      <c r="AA30683"/>
    </row>
    <row r="30684" spans="16:27" x14ac:dyDescent="0.3">
      <c r="P30684"/>
      <c r="AA30684"/>
    </row>
    <row r="30685" spans="16:27" x14ac:dyDescent="0.3">
      <c r="P30685"/>
      <c r="AA30685"/>
    </row>
    <row r="30686" spans="16:27" x14ac:dyDescent="0.3">
      <c r="P30686"/>
      <c r="AA30686"/>
    </row>
    <row r="30687" spans="16:27" x14ac:dyDescent="0.3">
      <c r="P30687"/>
      <c r="AA30687"/>
    </row>
    <row r="30688" spans="16:27" x14ac:dyDescent="0.3">
      <c r="P30688"/>
      <c r="AA30688"/>
    </row>
    <row r="30689" spans="16:27" x14ac:dyDescent="0.3">
      <c r="P30689"/>
      <c r="AA30689"/>
    </row>
    <row r="30690" spans="16:27" x14ac:dyDescent="0.3">
      <c r="P30690"/>
      <c r="AA30690"/>
    </row>
    <row r="30691" spans="16:27" x14ac:dyDescent="0.3">
      <c r="P30691"/>
      <c r="AA30691"/>
    </row>
    <row r="30692" spans="16:27" x14ac:dyDescent="0.3">
      <c r="P30692"/>
      <c r="AA30692"/>
    </row>
    <row r="30693" spans="16:27" x14ac:dyDescent="0.3">
      <c r="P30693"/>
      <c r="AA30693"/>
    </row>
    <row r="30694" spans="16:27" x14ac:dyDescent="0.3">
      <c r="P30694"/>
      <c r="AA30694"/>
    </row>
    <row r="30695" spans="16:27" x14ac:dyDescent="0.3">
      <c r="P30695"/>
      <c r="AA30695"/>
    </row>
    <row r="30696" spans="16:27" x14ac:dyDescent="0.3">
      <c r="P30696"/>
      <c r="AA30696"/>
    </row>
    <row r="30697" spans="16:27" x14ac:dyDescent="0.3">
      <c r="P30697"/>
      <c r="AA30697"/>
    </row>
    <row r="30698" spans="16:27" x14ac:dyDescent="0.3">
      <c r="P30698"/>
      <c r="AA30698"/>
    </row>
    <row r="30699" spans="16:27" x14ac:dyDescent="0.3">
      <c r="P30699"/>
      <c r="AA30699"/>
    </row>
    <row r="30700" spans="16:27" x14ac:dyDescent="0.3">
      <c r="P30700"/>
      <c r="AA30700"/>
    </row>
    <row r="30701" spans="16:27" x14ac:dyDescent="0.3">
      <c r="P30701"/>
      <c r="AA30701"/>
    </row>
    <row r="30702" spans="16:27" x14ac:dyDescent="0.3">
      <c r="P30702"/>
      <c r="AA30702"/>
    </row>
    <row r="30703" spans="16:27" x14ac:dyDescent="0.3">
      <c r="P30703"/>
      <c r="AA30703"/>
    </row>
    <row r="30704" spans="16:27" x14ac:dyDescent="0.3">
      <c r="P30704"/>
      <c r="AA30704"/>
    </row>
    <row r="30705" spans="16:27" x14ac:dyDescent="0.3">
      <c r="P30705"/>
      <c r="AA30705"/>
    </row>
    <row r="30706" spans="16:27" x14ac:dyDescent="0.3">
      <c r="P30706"/>
      <c r="AA30706"/>
    </row>
    <row r="30707" spans="16:27" x14ac:dyDescent="0.3">
      <c r="P30707"/>
      <c r="AA30707"/>
    </row>
    <row r="30708" spans="16:27" x14ac:dyDescent="0.3">
      <c r="P30708"/>
      <c r="AA30708"/>
    </row>
    <row r="30709" spans="16:27" x14ac:dyDescent="0.3">
      <c r="P30709"/>
      <c r="AA30709"/>
    </row>
    <row r="30710" spans="16:27" x14ac:dyDescent="0.3">
      <c r="P30710"/>
      <c r="AA30710"/>
    </row>
    <row r="30711" spans="16:27" x14ac:dyDescent="0.3">
      <c r="P30711"/>
      <c r="AA30711"/>
    </row>
    <row r="30712" spans="16:27" x14ac:dyDescent="0.3">
      <c r="P30712"/>
      <c r="AA30712"/>
    </row>
    <row r="30713" spans="16:27" x14ac:dyDescent="0.3">
      <c r="P30713"/>
      <c r="AA30713"/>
    </row>
    <row r="30714" spans="16:27" x14ac:dyDescent="0.3">
      <c r="P30714"/>
      <c r="AA30714"/>
    </row>
    <row r="30715" spans="16:27" x14ac:dyDescent="0.3">
      <c r="P30715"/>
      <c r="AA30715"/>
    </row>
    <row r="30716" spans="16:27" x14ac:dyDescent="0.3">
      <c r="P30716"/>
      <c r="AA30716"/>
    </row>
    <row r="30717" spans="16:27" x14ac:dyDescent="0.3">
      <c r="P30717"/>
      <c r="AA30717"/>
    </row>
    <row r="30718" spans="16:27" x14ac:dyDescent="0.3">
      <c r="P30718"/>
      <c r="AA30718"/>
    </row>
    <row r="30719" spans="16:27" x14ac:dyDescent="0.3">
      <c r="P30719"/>
      <c r="AA30719"/>
    </row>
    <row r="30720" spans="16:27" x14ac:dyDescent="0.3">
      <c r="P30720"/>
      <c r="AA30720"/>
    </row>
    <row r="30721" spans="16:27" x14ac:dyDescent="0.3">
      <c r="P30721"/>
      <c r="AA30721"/>
    </row>
    <row r="30722" spans="16:27" x14ac:dyDescent="0.3">
      <c r="P30722"/>
      <c r="AA30722"/>
    </row>
    <row r="30723" spans="16:27" x14ac:dyDescent="0.3">
      <c r="P30723"/>
      <c r="AA30723"/>
    </row>
    <row r="30724" spans="16:27" x14ac:dyDescent="0.3">
      <c r="P30724"/>
      <c r="AA30724"/>
    </row>
    <row r="30725" spans="16:27" x14ac:dyDescent="0.3">
      <c r="P30725"/>
      <c r="AA30725"/>
    </row>
    <row r="30726" spans="16:27" x14ac:dyDescent="0.3">
      <c r="P30726"/>
      <c r="AA30726"/>
    </row>
    <row r="30727" spans="16:27" x14ac:dyDescent="0.3">
      <c r="P30727"/>
      <c r="AA30727"/>
    </row>
    <row r="30728" spans="16:27" x14ac:dyDescent="0.3">
      <c r="P30728"/>
      <c r="AA30728"/>
    </row>
    <row r="30729" spans="16:27" x14ac:dyDescent="0.3">
      <c r="P30729"/>
      <c r="AA30729"/>
    </row>
    <row r="30730" spans="16:27" x14ac:dyDescent="0.3">
      <c r="P30730"/>
      <c r="AA30730"/>
    </row>
    <row r="30731" spans="16:27" x14ac:dyDescent="0.3">
      <c r="P30731"/>
      <c r="AA30731"/>
    </row>
    <row r="30732" spans="16:27" x14ac:dyDescent="0.3">
      <c r="P30732"/>
      <c r="AA30732"/>
    </row>
    <row r="30733" spans="16:27" x14ac:dyDescent="0.3">
      <c r="P30733"/>
      <c r="AA30733"/>
    </row>
    <row r="30734" spans="16:27" x14ac:dyDescent="0.3">
      <c r="P30734"/>
      <c r="AA30734"/>
    </row>
    <row r="30735" spans="16:27" x14ac:dyDescent="0.3">
      <c r="P30735"/>
      <c r="AA30735"/>
    </row>
    <row r="30736" spans="16:27" x14ac:dyDescent="0.3">
      <c r="P30736"/>
      <c r="AA30736"/>
    </row>
    <row r="30737" spans="16:27" x14ac:dyDescent="0.3">
      <c r="P30737"/>
      <c r="AA30737"/>
    </row>
    <row r="30738" spans="16:27" x14ac:dyDescent="0.3">
      <c r="P30738"/>
      <c r="AA30738"/>
    </row>
    <row r="30739" spans="16:27" x14ac:dyDescent="0.3">
      <c r="P30739"/>
      <c r="AA30739"/>
    </row>
    <row r="30740" spans="16:27" x14ac:dyDescent="0.3">
      <c r="P30740"/>
      <c r="AA30740"/>
    </row>
    <row r="30741" spans="16:27" x14ac:dyDescent="0.3">
      <c r="P30741"/>
      <c r="AA30741"/>
    </row>
    <row r="30742" spans="16:27" x14ac:dyDescent="0.3">
      <c r="P30742"/>
      <c r="AA30742"/>
    </row>
    <row r="30743" spans="16:27" x14ac:dyDescent="0.3">
      <c r="P30743"/>
      <c r="AA30743"/>
    </row>
    <row r="30744" spans="16:27" x14ac:dyDescent="0.3">
      <c r="P30744"/>
      <c r="AA30744"/>
    </row>
    <row r="30745" spans="16:27" x14ac:dyDescent="0.3">
      <c r="P30745"/>
      <c r="AA30745"/>
    </row>
    <row r="30746" spans="16:27" x14ac:dyDescent="0.3">
      <c r="P30746"/>
      <c r="AA30746"/>
    </row>
    <row r="30747" spans="16:27" x14ac:dyDescent="0.3">
      <c r="P30747"/>
      <c r="AA30747"/>
    </row>
    <row r="30748" spans="16:27" x14ac:dyDescent="0.3">
      <c r="P30748"/>
      <c r="AA30748"/>
    </row>
    <row r="30749" spans="16:27" x14ac:dyDescent="0.3">
      <c r="P30749"/>
      <c r="AA30749"/>
    </row>
    <row r="30750" spans="16:27" x14ac:dyDescent="0.3">
      <c r="P30750"/>
      <c r="AA30750"/>
    </row>
    <row r="30751" spans="16:27" x14ac:dyDescent="0.3">
      <c r="P30751"/>
      <c r="AA30751"/>
    </row>
    <row r="30752" spans="16:27" x14ac:dyDescent="0.3">
      <c r="P30752"/>
      <c r="AA30752"/>
    </row>
    <row r="30753" spans="16:27" x14ac:dyDescent="0.3">
      <c r="P30753"/>
      <c r="AA30753"/>
    </row>
    <row r="30754" spans="16:27" x14ac:dyDescent="0.3">
      <c r="P30754"/>
      <c r="AA30754"/>
    </row>
    <row r="30755" spans="16:27" x14ac:dyDescent="0.3">
      <c r="P30755"/>
      <c r="AA30755"/>
    </row>
    <row r="30756" spans="16:27" x14ac:dyDescent="0.3">
      <c r="P30756"/>
      <c r="AA30756"/>
    </row>
    <row r="30757" spans="16:27" x14ac:dyDescent="0.3">
      <c r="P30757"/>
      <c r="AA30757"/>
    </row>
    <row r="30758" spans="16:27" x14ac:dyDescent="0.3">
      <c r="P30758"/>
      <c r="AA30758"/>
    </row>
    <row r="30759" spans="16:27" x14ac:dyDescent="0.3">
      <c r="P30759"/>
      <c r="AA30759"/>
    </row>
    <row r="30760" spans="16:27" x14ac:dyDescent="0.3">
      <c r="P30760"/>
      <c r="AA30760"/>
    </row>
    <row r="30761" spans="16:27" x14ac:dyDescent="0.3">
      <c r="P30761"/>
      <c r="AA30761"/>
    </row>
    <row r="30762" spans="16:27" x14ac:dyDescent="0.3">
      <c r="P30762"/>
      <c r="AA30762"/>
    </row>
    <row r="30763" spans="16:27" x14ac:dyDescent="0.3">
      <c r="P30763"/>
      <c r="AA30763"/>
    </row>
    <row r="30764" spans="16:27" x14ac:dyDescent="0.3">
      <c r="P30764"/>
      <c r="AA30764"/>
    </row>
    <row r="30765" spans="16:27" x14ac:dyDescent="0.3">
      <c r="P30765"/>
      <c r="AA30765"/>
    </row>
    <row r="30766" spans="16:27" x14ac:dyDescent="0.3">
      <c r="P30766"/>
      <c r="AA30766"/>
    </row>
    <row r="30767" spans="16:27" x14ac:dyDescent="0.3">
      <c r="P30767"/>
      <c r="AA30767"/>
    </row>
    <row r="30768" spans="16:27" x14ac:dyDescent="0.3">
      <c r="P30768"/>
      <c r="AA30768"/>
    </row>
    <row r="30769" spans="16:27" x14ac:dyDescent="0.3">
      <c r="P30769"/>
      <c r="AA30769"/>
    </row>
    <row r="30770" spans="16:27" x14ac:dyDescent="0.3">
      <c r="P30770"/>
      <c r="AA30770"/>
    </row>
    <row r="30771" spans="16:27" x14ac:dyDescent="0.3">
      <c r="P30771"/>
      <c r="AA30771"/>
    </row>
    <row r="30772" spans="16:27" x14ac:dyDescent="0.3">
      <c r="P30772"/>
      <c r="AA30772"/>
    </row>
    <row r="30773" spans="16:27" x14ac:dyDescent="0.3">
      <c r="P30773"/>
      <c r="AA30773"/>
    </row>
    <row r="30774" spans="16:27" x14ac:dyDescent="0.3">
      <c r="P30774"/>
      <c r="AA30774"/>
    </row>
    <row r="30775" spans="16:27" x14ac:dyDescent="0.3">
      <c r="P30775"/>
      <c r="AA30775"/>
    </row>
    <row r="30776" spans="16:27" x14ac:dyDescent="0.3">
      <c r="P30776"/>
      <c r="AA30776"/>
    </row>
    <row r="30777" spans="16:27" x14ac:dyDescent="0.3">
      <c r="P30777"/>
      <c r="AA30777"/>
    </row>
    <row r="30778" spans="16:27" x14ac:dyDescent="0.3">
      <c r="P30778"/>
      <c r="AA30778"/>
    </row>
    <row r="30779" spans="16:27" x14ac:dyDescent="0.3">
      <c r="P30779"/>
      <c r="AA30779"/>
    </row>
    <row r="30780" spans="16:27" x14ac:dyDescent="0.3">
      <c r="P30780"/>
      <c r="AA30780"/>
    </row>
    <row r="30781" spans="16:27" x14ac:dyDescent="0.3">
      <c r="P30781"/>
      <c r="AA30781"/>
    </row>
    <row r="30782" spans="16:27" x14ac:dyDescent="0.3">
      <c r="P30782"/>
      <c r="AA30782"/>
    </row>
    <row r="30783" spans="16:27" x14ac:dyDescent="0.3">
      <c r="P30783"/>
      <c r="AA30783"/>
    </row>
    <row r="30784" spans="16:27" x14ac:dyDescent="0.3">
      <c r="P30784"/>
      <c r="AA30784"/>
    </row>
    <row r="30785" spans="16:27" x14ac:dyDescent="0.3">
      <c r="P30785"/>
      <c r="AA30785"/>
    </row>
    <row r="30786" spans="16:27" x14ac:dyDescent="0.3">
      <c r="P30786"/>
      <c r="AA30786"/>
    </row>
    <row r="30787" spans="16:27" x14ac:dyDescent="0.3">
      <c r="P30787"/>
      <c r="AA30787"/>
    </row>
    <row r="30788" spans="16:27" x14ac:dyDescent="0.3">
      <c r="P30788"/>
      <c r="AA30788"/>
    </row>
    <row r="30789" spans="16:27" x14ac:dyDescent="0.3">
      <c r="P30789"/>
      <c r="AA30789"/>
    </row>
    <row r="30790" spans="16:27" x14ac:dyDescent="0.3">
      <c r="P30790"/>
      <c r="AA30790"/>
    </row>
    <row r="30791" spans="16:27" x14ac:dyDescent="0.3">
      <c r="P30791"/>
      <c r="AA30791"/>
    </row>
    <row r="30792" spans="16:27" x14ac:dyDescent="0.3">
      <c r="P30792"/>
      <c r="AA30792"/>
    </row>
    <row r="30793" spans="16:27" x14ac:dyDescent="0.3">
      <c r="P30793"/>
      <c r="AA30793"/>
    </row>
    <row r="30794" spans="16:27" x14ac:dyDescent="0.3">
      <c r="P30794"/>
      <c r="AA30794"/>
    </row>
    <row r="30795" spans="16:27" x14ac:dyDescent="0.3">
      <c r="P30795"/>
      <c r="AA30795"/>
    </row>
    <row r="30796" spans="16:27" x14ac:dyDescent="0.3">
      <c r="P30796"/>
      <c r="AA30796"/>
    </row>
    <row r="30797" spans="16:27" x14ac:dyDescent="0.3">
      <c r="P30797"/>
      <c r="AA30797"/>
    </row>
    <row r="30798" spans="16:27" x14ac:dyDescent="0.3">
      <c r="P30798"/>
      <c r="AA30798"/>
    </row>
    <row r="30799" spans="16:27" x14ac:dyDescent="0.3">
      <c r="P30799"/>
      <c r="AA30799"/>
    </row>
    <row r="30800" spans="16:27" x14ac:dyDescent="0.3">
      <c r="P30800"/>
      <c r="AA30800"/>
    </row>
    <row r="30801" spans="16:27" x14ac:dyDescent="0.3">
      <c r="P30801"/>
      <c r="AA30801"/>
    </row>
    <row r="30802" spans="16:27" x14ac:dyDescent="0.3">
      <c r="P30802"/>
      <c r="AA30802"/>
    </row>
    <row r="30803" spans="16:27" x14ac:dyDescent="0.3">
      <c r="P30803"/>
      <c r="AA30803"/>
    </row>
    <row r="30804" spans="16:27" x14ac:dyDescent="0.3">
      <c r="P30804"/>
      <c r="AA30804"/>
    </row>
    <row r="30805" spans="16:27" x14ac:dyDescent="0.3">
      <c r="P30805"/>
      <c r="AA30805"/>
    </row>
    <row r="30806" spans="16:27" x14ac:dyDescent="0.3">
      <c r="P30806"/>
      <c r="AA30806"/>
    </row>
    <row r="30807" spans="16:27" x14ac:dyDescent="0.3">
      <c r="P30807"/>
      <c r="AA30807"/>
    </row>
    <row r="30808" spans="16:27" x14ac:dyDescent="0.3">
      <c r="P30808"/>
      <c r="AA30808"/>
    </row>
    <row r="30809" spans="16:27" x14ac:dyDescent="0.3">
      <c r="P30809"/>
      <c r="AA30809"/>
    </row>
    <row r="30810" spans="16:27" x14ac:dyDescent="0.3">
      <c r="P30810"/>
      <c r="AA30810"/>
    </row>
    <row r="30811" spans="16:27" x14ac:dyDescent="0.3">
      <c r="P30811"/>
      <c r="AA30811"/>
    </row>
    <row r="30812" spans="16:27" x14ac:dyDescent="0.3">
      <c r="P30812"/>
      <c r="AA30812"/>
    </row>
    <row r="30813" spans="16:27" x14ac:dyDescent="0.3">
      <c r="P30813"/>
      <c r="AA30813"/>
    </row>
    <row r="30814" spans="16:27" x14ac:dyDescent="0.3">
      <c r="P30814"/>
      <c r="AA30814"/>
    </row>
    <row r="30815" spans="16:27" x14ac:dyDescent="0.3">
      <c r="P30815"/>
      <c r="AA30815"/>
    </row>
    <row r="30816" spans="16:27" x14ac:dyDescent="0.3">
      <c r="P30816"/>
      <c r="AA30816"/>
    </row>
    <row r="30817" spans="16:27" x14ac:dyDescent="0.3">
      <c r="P30817"/>
      <c r="AA30817"/>
    </row>
    <row r="30818" spans="16:27" x14ac:dyDescent="0.3">
      <c r="P30818"/>
      <c r="AA30818"/>
    </row>
    <row r="30819" spans="16:27" x14ac:dyDescent="0.3">
      <c r="P30819"/>
      <c r="AA30819"/>
    </row>
    <row r="30820" spans="16:27" x14ac:dyDescent="0.3">
      <c r="P30820"/>
      <c r="AA30820"/>
    </row>
    <row r="30821" spans="16:27" x14ac:dyDescent="0.3">
      <c r="P30821"/>
      <c r="AA30821"/>
    </row>
    <row r="30822" spans="16:27" x14ac:dyDescent="0.3">
      <c r="P30822"/>
      <c r="AA30822"/>
    </row>
    <row r="30823" spans="16:27" x14ac:dyDescent="0.3">
      <c r="P30823"/>
      <c r="AA30823"/>
    </row>
    <row r="30824" spans="16:27" x14ac:dyDescent="0.3">
      <c r="P30824"/>
      <c r="AA30824"/>
    </row>
    <row r="30825" spans="16:27" x14ac:dyDescent="0.3">
      <c r="P30825"/>
      <c r="AA30825"/>
    </row>
    <row r="30826" spans="16:27" x14ac:dyDescent="0.3">
      <c r="P30826"/>
      <c r="AA30826"/>
    </row>
    <row r="30827" spans="16:27" x14ac:dyDescent="0.3">
      <c r="P30827"/>
      <c r="AA30827"/>
    </row>
    <row r="30828" spans="16:27" x14ac:dyDescent="0.3">
      <c r="P30828"/>
      <c r="AA30828"/>
    </row>
    <row r="30829" spans="16:27" x14ac:dyDescent="0.3">
      <c r="P30829"/>
      <c r="AA30829"/>
    </row>
    <row r="30830" spans="16:27" x14ac:dyDescent="0.3">
      <c r="P30830"/>
      <c r="AA30830"/>
    </row>
    <row r="30831" spans="16:27" x14ac:dyDescent="0.3">
      <c r="P30831"/>
      <c r="AA30831"/>
    </row>
    <row r="30832" spans="16:27" x14ac:dyDescent="0.3">
      <c r="P30832"/>
      <c r="AA30832"/>
    </row>
    <row r="30833" spans="16:27" x14ac:dyDescent="0.3">
      <c r="P30833"/>
      <c r="AA30833"/>
    </row>
    <row r="30834" spans="16:27" x14ac:dyDescent="0.3">
      <c r="P30834"/>
      <c r="AA30834"/>
    </row>
    <row r="30835" spans="16:27" x14ac:dyDescent="0.3">
      <c r="P30835"/>
      <c r="AA30835"/>
    </row>
    <row r="30836" spans="16:27" x14ac:dyDescent="0.3">
      <c r="P30836"/>
      <c r="AA30836"/>
    </row>
    <row r="30837" spans="16:27" x14ac:dyDescent="0.3">
      <c r="P30837"/>
      <c r="AA30837"/>
    </row>
    <row r="30838" spans="16:27" x14ac:dyDescent="0.3">
      <c r="P30838"/>
      <c r="AA30838"/>
    </row>
    <row r="30839" spans="16:27" x14ac:dyDescent="0.3">
      <c r="P30839"/>
      <c r="AA30839"/>
    </row>
    <row r="30840" spans="16:27" x14ac:dyDescent="0.3">
      <c r="P30840"/>
      <c r="AA30840"/>
    </row>
    <row r="30841" spans="16:27" x14ac:dyDescent="0.3">
      <c r="P30841"/>
      <c r="AA30841"/>
    </row>
    <row r="30842" spans="16:27" x14ac:dyDescent="0.3">
      <c r="P30842"/>
      <c r="AA30842"/>
    </row>
    <row r="30843" spans="16:27" x14ac:dyDescent="0.3">
      <c r="P30843"/>
      <c r="AA30843"/>
    </row>
    <row r="30844" spans="16:27" x14ac:dyDescent="0.3">
      <c r="P30844"/>
      <c r="AA30844"/>
    </row>
    <row r="30845" spans="16:27" x14ac:dyDescent="0.3">
      <c r="P30845"/>
      <c r="AA30845"/>
    </row>
    <row r="30846" spans="16:27" x14ac:dyDescent="0.3">
      <c r="P30846"/>
      <c r="AA30846"/>
    </row>
    <row r="30847" spans="16:27" x14ac:dyDescent="0.3">
      <c r="P30847"/>
      <c r="AA30847"/>
    </row>
    <row r="30848" spans="16:27" x14ac:dyDescent="0.3">
      <c r="P30848"/>
      <c r="AA30848"/>
    </row>
    <row r="30849" spans="16:27" x14ac:dyDescent="0.3">
      <c r="P30849"/>
      <c r="AA30849"/>
    </row>
    <row r="30850" spans="16:27" x14ac:dyDescent="0.3">
      <c r="P30850"/>
      <c r="AA30850"/>
    </row>
    <row r="30851" spans="16:27" x14ac:dyDescent="0.3">
      <c r="P30851"/>
      <c r="AA30851"/>
    </row>
    <row r="30852" spans="16:27" x14ac:dyDescent="0.3">
      <c r="P30852"/>
      <c r="AA30852"/>
    </row>
    <row r="30853" spans="16:27" x14ac:dyDescent="0.3">
      <c r="P30853"/>
      <c r="AA30853"/>
    </row>
    <row r="30854" spans="16:27" x14ac:dyDescent="0.3">
      <c r="P30854"/>
      <c r="AA30854"/>
    </row>
    <row r="30855" spans="16:27" x14ac:dyDescent="0.3">
      <c r="P30855"/>
      <c r="AA30855"/>
    </row>
    <row r="30856" spans="16:27" x14ac:dyDescent="0.3">
      <c r="P30856"/>
      <c r="AA30856"/>
    </row>
    <row r="30857" spans="16:27" x14ac:dyDescent="0.3">
      <c r="P30857"/>
      <c r="AA30857"/>
    </row>
    <row r="30858" spans="16:27" x14ac:dyDescent="0.3">
      <c r="P30858"/>
      <c r="AA30858"/>
    </row>
    <row r="30859" spans="16:27" x14ac:dyDescent="0.3">
      <c r="P30859"/>
      <c r="AA30859"/>
    </row>
    <row r="30860" spans="16:27" x14ac:dyDescent="0.3">
      <c r="P30860"/>
      <c r="AA30860"/>
    </row>
    <row r="30861" spans="16:27" x14ac:dyDescent="0.3">
      <c r="P30861"/>
      <c r="AA30861"/>
    </row>
    <row r="30862" spans="16:27" x14ac:dyDescent="0.3">
      <c r="P30862"/>
      <c r="AA30862"/>
    </row>
    <row r="30863" spans="16:27" x14ac:dyDescent="0.3">
      <c r="P30863"/>
      <c r="AA30863"/>
    </row>
    <row r="30864" spans="16:27" x14ac:dyDescent="0.3">
      <c r="P30864"/>
      <c r="AA30864"/>
    </row>
    <row r="30865" spans="16:27" x14ac:dyDescent="0.3">
      <c r="P30865"/>
      <c r="AA30865"/>
    </row>
    <row r="30866" spans="16:27" x14ac:dyDescent="0.3">
      <c r="P30866"/>
      <c r="AA30866"/>
    </row>
    <row r="30867" spans="16:27" x14ac:dyDescent="0.3">
      <c r="P30867"/>
      <c r="AA30867"/>
    </row>
    <row r="30868" spans="16:27" x14ac:dyDescent="0.3">
      <c r="P30868"/>
      <c r="AA30868"/>
    </row>
    <row r="30869" spans="16:27" x14ac:dyDescent="0.3">
      <c r="P30869"/>
      <c r="AA30869"/>
    </row>
    <row r="30870" spans="16:27" x14ac:dyDescent="0.3">
      <c r="P30870"/>
      <c r="AA30870"/>
    </row>
    <row r="30871" spans="16:27" x14ac:dyDescent="0.3">
      <c r="P30871"/>
      <c r="AA30871"/>
    </row>
    <row r="30872" spans="16:27" x14ac:dyDescent="0.3">
      <c r="P30872"/>
      <c r="AA30872"/>
    </row>
    <row r="30873" spans="16:27" x14ac:dyDescent="0.3">
      <c r="P30873"/>
      <c r="AA30873"/>
    </row>
    <row r="30874" spans="16:27" x14ac:dyDescent="0.3">
      <c r="P30874"/>
      <c r="AA30874"/>
    </row>
    <row r="30875" spans="16:27" x14ac:dyDescent="0.3">
      <c r="P30875"/>
      <c r="AA30875"/>
    </row>
    <row r="30876" spans="16:27" x14ac:dyDescent="0.3">
      <c r="P30876"/>
      <c r="AA30876"/>
    </row>
    <row r="30877" spans="16:27" x14ac:dyDescent="0.3">
      <c r="P30877"/>
      <c r="AA30877"/>
    </row>
    <row r="30878" spans="16:27" x14ac:dyDescent="0.3">
      <c r="P30878"/>
      <c r="AA30878"/>
    </row>
    <row r="30879" spans="16:27" x14ac:dyDescent="0.3">
      <c r="P30879"/>
      <c r="AA30879"/>
    </row>
    <row r="30880" spans="16:27" x14ac:dyDescent="0.3">
      <c r="P30880"/>
      <c r="AA30880"/>
    </row>
    <row r="30881" spans="16:27" x14ac:dyDescent="0.3">
      <c r="P30881"/>
      <c r="AA30881"/>
    </row>
    <row r="30882" spans="16:27" x14ac:dyDescent="0.3">
      <c r="P30882"/>
      <c r="AA30882"/>
    </row>
    <row r="30883" spans="16:27" x14ac:dyDescent="0.3">
      <c r="P30883"/>
      <c r="AA30883"/>
    </row>
    <row r="30884" spans="16:27" x14ac:dyDescent="0.3">
      <c r="P30884"/>
      <c r="AA30884"/>
    </row>
    <row r="30885" spans="16:27" x14ac:dyDescent="0.3">
      <c r="P30885"/>
      <c r="AA30885"/>
    </row>
    <row r="30886" spans="16:27" x14ac:dyDescent="0.3">
      <c r="P30886"/>
      <c r="AA30886"/>
    </row>
    <row r="30887" spans="16:27" x14ac:dyDescent="0.3">
      <c r="P30887"/>
      <c r="AA30887"/>
    </row>
    <row r="30888" spans="16:27" x14ac:dyDescent="0.3">
      <c r="P30888"/>
      <c r="AA30888"/>
    </row>
    <row r="30889" spans="16:27" x14ac:dyDescent="0.3">
      <c r="P30889"/>
      <c r="AA30889"/>
    </row>
    <row r="30890" spans="16:27" x14ac:dyDescent="0.3">
      <c r="P30890"/>
      <c r="AA30890"/>
    </row>
    <row r="30891" spans="16:27" x14ac:dyDescent="0.3">
      <c r="P30891"/>
      <c r="AA30891"/>
    </row>
    <row r="30892" spans="16:27" x14ac:dyDescent="0.3">
      <c r="P30892"/>
      <c r="AA30892"/>
    </row>
    <row r="30893" spans="16:27" x14ac:dyDescent="0.3">
      <c r="P30893"/>
      <c r="AA30893"/>
    </row>
    <row r="30894" spans="16:27" x14ac:dyDescent="0.3">
      <c r="P30894"/>
      <c r="AA30894"/>
    </row>
    <row r="30895" spans="16:27" x14ac:dyDescent="0.3">
      <c r="P30895"/>
      <c r="AA30895"/>
    </row>
    <row r="30896" spans="16:27" x14ac:dyDescent="0.3">
      <c r="P30896"/>
      <c r="AA30896"/>
    </row>
    <row r="30897" spans="16:27" x14ac:dyDescent="0.3">
      <c r="P30897"/>
      <c r="AA30897"/>
    </row>
    <row r="30898" spans="16:27" x14ac:dyDescent="0.3">
      <c r="P30898"/>
      <c r="AA30898"/>
    </row>
    <row r="30899" spans="16:27" x14ac:dyDescent="0.3">
      <c r="P30899"/>
      <c r="AA30899"/>
    </row>
    <row r="30900" spans="16:27" x14ac:dyDescent="0.3">
      <c r="P30900"/>
      <c r="AA30900"/>
    </row>
    <row r="30901" spans="16:27" x14ac:dyDescent="0.3">
      <c r="P30901"/>
      <c r="AA30901"/>
    </row>
    <row r="30902" spans="16:27" x14ac:dyDescent="0.3">
      <c r="P30902"/>
      <c r="AA30902"/>
    </row>
    <row r="30903" spans="16:27" x14ac:dyDescent="0.3">
      <c r="P30903"/>
      <c r="AA30903"/>
    </row>
    <row r="30904" spans="16:27" x14ac:dyDescent="0.3">
      <c r="P30904"/>
      <c r="AA30904"/>
    </row>
    <row r="30905" spans="16:27" x14ac:dyDescent="0.3">
      <c r="P30905"/>
      <c r="AA30905"/>
    </row>
    <row r="30906" spans="16:27" x14ac:dyDescent="0.3">
      <c r="P30906"/>
      <c r="AA30906"/>
    </row>
    <row r="30907" spans="16:27" x14ac:dyDescent="0.3">
      <c r="P30907"/>
      <c r="AA30907"/>
    </row>
    <row r="30908" spans="16:27" x14ac:dyDescent="0.3">
      <c r="P30908"/>
      <c r="AA30908"/>
    </row>
    <row r="30909" spans="16:27" x14ac:dyDescent="0.3">
      <c r="P30909"/>
      <c r="AA30909"/>
    </row>
    <row r="30910" spans="16:27" x14ac:dyDescent="0.3">
      <c r="P30910"/>
      <c r="AA30910"/>
    </row>
    <row r="30911" spans="16:27" x14ac:dyDescent="0.3">
      <c r="P30911"/>
      <c r="AA30911"/>
    </row>
    <row r="30912" spans="16:27" x14ac:dyDescent="0.3">
      <c r="P30912"/>
      <c r="AA30912"/>
    </row>
    <row r="30913" spans="16:27" x14ac:dyDescent="0.3">
      <c r="P30913"/>
      <c r="AA30913"/>
    </row>
    <row r="30914" spans="16:27" x14ac:dyDescent="0.3">
      <c r="P30914"/>
      <c r="AA30914"/>
    </row>
    <row r="30915" spans="16:27" x14ac:dyDescent="0.3">
      <c r="P30915"/>
      <c r="AA30915"/>
    </row>
    <row r="30916" spans="16:27" x14ac:dyDescent="0.3">
      <c r="P30916"/>
      <c r="AA30916"/>
    </row>
    <row r="30917" spans="16:27" x14ac:dyDescent="0.3">
      <c r="P30917"/>
      <c r="AA30917"/>
    </row>
    <row r="30918" spans="16:27" x14ac:dyDescent="0.3">
      <c r="P30918"/>
      <c r="AA30918"/>
    </row>
    <row r="30919" spans="16:27" x14ac:dyDescent="0.3">
      <c r="P30919"/>
      <c r="AA30919"/>
    </row>
    <row r="30920" spans="16:27" x14ac:dyDescent="0.3">
      <c r="P30920"/>
      <c r="AA30920"/>
    </row>
    <row r="30921" spans="16:27" x14ac:dyDescent="0.3">
      <c r="P30921"/>
      <c r="AA30921"/>
    </row>
    <row r="30922" spans="16:27" x14ac:dyDescent="0.3">
      <c r="P30922"/>
      <c r="AA30922"/>
    </row>
    <row r="30923" spans="16:27" x14ac:dyDescent="0.3">
      <c r="P30923"/>
      <c r="AA30923"/>
    </row>
    <row r="30924" spans="16:27" x14ac:dyDescent="0.3">
      <c r="P30924"/>
      <c r="AA30924"/>
    </row>
    <row r="30925" spans="16:27" x14ac:dyDescent="0.3">
      <c r="P30925"/>
      <c r="AA30925"/>
    </row>
    <row r="30926" spans="16:27" x14ac:dyDescent="0.3">
      <c r="P30926"/>
      <c r="AA30926"/>
    </row>
    <row r="30927" spans="16:27" x14ac:dyDescent="0.3">
      <c r="P30927"/>
      <c r="AA30927"/>
    </row>
    <row r="30928" spans="16:27" x14ac:dyDescent="0.3">
      <c r="P30928"/>
      <c r="AA30928"/>
    </row>
    <row r="30929" spans="16:27" x14ac:dyDescent="0.3">
      <c r="P30929"/>
      <c r="AA30929"/>
    </row>
    <row r="30930" spans="16:27" x14ac:dyDescent="0.3">
      <c r="P30930"/>
      <c r="AA30930"/>
    </row>
    <row r="30931" spans="16:27" x14ac:dyDescent="0.3">
      <c r="P30931"/>
      <c r="AA30931"/>
    </row>
    <row r="30932" spans="16:27" x14ac:dyDescent="0.3">
      <c r="P30932"/>
      <c r="AA30932"/>
    </row>
    <row r="30933" spans="16:27" x14ac:dyDescent="0.3">
      <c r="P30933"/>
      <c r="AA30933"/>
    </row>
    <row r="30934" spans="16:27" x14ac:dyDescent="0.3">
      <c r="P30934"/>
      <c r="AA30934"/>
    </row>
    <row r="30935" spans="16:27" x14ac:dyDescent="0.3">
      <c r="P30935"/>
      <c r="AA30935"/>
    </row>
    <row r="30936" spans="16:27" x14ac:dyDescent="0.3">
      <c r="P30936"/>
      <c r="AA30936"/>
    </row>
    <row r="30937" spans="16:27" x14ac:dyDescent="0.3">
      <c r="P30937"/>
      <c r="AA30937"/>
    </row>
    <row r="30938" spans="16:27" x14ac:dyDescent="0.3">
      <c r="P30938"/>
      <c r="AA30938"/>
    </row>
    <row r="30939" spans="16:27" x14ac:dyDescent="0.3">
      <c r="P30939"/>
      <c r="AA30939"/>
    </row>
    <row r="30940" spans="16:27" x14ac:dyDescent="0.3">
      <c r="P30940"/>
      <c r="AA30940"/>
    </row>
    <row r="30941" spans="16:27" x14ac:dyDescent="0.3">
      <c r="P30941"/>
      <c r="AA30941"/>
    </row>
    <row r="30942" spans="16:27" x14ac:dyDescent="0.3">
      <c r="P30942"/>
      <c r="AA30942"/>
    </row>
    <row r="30943" spans="16:27" x14ac:dyDescent="0.3">
      <c r="P30943"/>
      <c r="AA30943"/>
    </row>
    <row r="30944" spans="16:27" x14ac:dyDescent="0.3">
      <c r="P30944"/>
      <c r="AA30944"/>
    </row>
    <row r="30945" spans="16:27" x14ac:dyDescent="0.3">
      <c r="P30945"/>
      <c r="AA30945"/>
    </row>
    <row r="30946" spans="16:27" x14ac:dyDescent="0.3">
      <c r="P30946"/>
      <c r="AA30946"/>
    </row>
    <row r="30947" spans="16:27" x14ac:dyDescent="0.3">
      <c r="P30947"/>
      <c r="AA30947"/>
    </row>
    <row r="30948" spans="16:27" x14ac:dyDescent="0.3">
      <c r="P30948"/>
      <c r="AA30948"/>
    </row>
    <row r="30949" spans="16:27" x14ac:dyDescent="0.3">
      <c r="P30949"/>
      <c r="AA30949"/>
    </row>
    <row r="30950" spans="16:27" x14ac:dyDescent="0.3">
      <c r="P30950"/>
      <c r="AA30950"/>
    </row>
    <row r="30951" spans="16:27" x14ac:dyDescent="0.3">
      <c r="P30951"/>
      <c r="AA30951"/>
    </row>
    <row r="30952" spans="16:27" x14ac:dyDescent="0.3">
      <c r="P30952"/>
      <c r="AA30952"/>
    </row>
    <row r="30953" spans="16:27" x14ac:dyDescent="0.3">
      <c r="P30953"/>
      <c r="AA30953"/>
    </row>
    <row r="30954" spans="16:27" x14ac:dyDescent="0.3">
      <c r="P30954"/>
      <c r="AA30954"/>
    </row>
    <row r="30955" spans="16:27" x14ac:dyDescent="0.3">
      <c r="P30955"/>
      <c r="AA30955"/>
    </row>
    <row r="30956" spans="16:27" x14ac:dyDescent="0.3">
      <c r="P30956"/>
      <c r="AA30956"/>
    </row>
    <row r="30957" spans="16:27" x14ac:dyDescent="0.3">
      <c r="P30957"/>
      <c r="AA30957"/>
    </row>
    <row r="30958" spans="16:27" x14ac:dyDescent="0.3">
      <c r="P30958"/>
      <c r="AA30958"/>
    </row>
    <row r="30959" spans="16:27" x14ac:dyDescent="0.3">
      <c r="P30959"/>
      <c r="AA30959"/>
    </row>
    <row r="30960" spans="16:27" x14ac:dyDescent="0.3">
      <c r="P30960"/>
      <c r="AA30960"/>
    </row>
    <row r="30961" spans="16:27" x14ac:dyDescent="0.3">
      <c r="P30961"/>
      <c r="AA30961"/>
    </row>
    <row r="30962" spans="16:27" x14ac:dyDescent="0.3">
      <c r="P30962"/>
      <c r="AA30962"/>
    </row>
    <row r="30963" spans="16:27" x14ac:dyDescent="0.3">
      <c r="P30963"/>
      <c r="AA30963"/>
    </row>
    <row r="30964" spans="16:27" x14ac:dyDescent="0.3">
      <c r="P30964"/>
      <c r="AA30964"/>
    </row>
    <row r="30965" spans="16:27" x14ac:dyDescent="0.3">
      <c r="P30965"/>
      <c r="AA30965"/>
    </row>
    <row r="30966" spans="16:27" x14ac:dyDescent="0.3">
      <c r="P30966"/>
      <c r="AA30966"/>
    </row>
    <row r="30967" spans="16:27" x14ac:dyDescent="0.3">
      <c r="P30967"/>
      <c r="AA30967"/>
    </row>
    <row r="30968" spans="16:27" x14ac:dyDescent="0.3">
      <c r="P30968"/>
      <c r="AA30968"/>
    </row>
    <row r="30969" spans="16:27" x14ac:dyDescent="0.3">
      <c r="P30969"/>
      <c r="AA30969"/>
    </row>
    <row r="30970" spans="16:27" x14ac:dyDescent="0.3">
      <c r="P30970"/>
      <c r="AA30970"/>
    </row>
    <row r="30971" spans="16:27" x14ac:dyDescent="0.3">
      <c r="P30971"/>
      <c r="AA30971"/>
    </row>
    <row r="30972" spans="16:27" x14ac:dyDescent="0.3">
      <c r="P30972"/>
      <c r="AA30972"/>
    </row>
    <row r="30973" spans="16:27" x14ac:dyDescent="0.3">
      <c r="P30973"/>
      <c r="AA30973"/>
    </row>
    <row r="30974" spans="16:27" x14ac:dyDescent="0.3">
      <c r="P30974"/>
      <c r="AA30974"/>
    </row>
    <row r="30975" spans="16:27" x14ac:dyDescent="0.3">
      <c r="P30975"/>
      <c r="AA30975"/>
    </row>
    <row r="30976" spans="16:27" x14ac:dyDescent="0.3">
      <c r="P30976"/>
      <c r="AA30976"/>
    </row>
    <row r="30977" spans="16:27" x14ac:dyDescent="0.3">
      <c r="P30977"/>
      <c r="AA30977"/>
    </row>
    <row r="30978" spans="16:27" x14ac:dyDescent="0.3">
      <c r="P30978"/>
      <c r="AA30978"/>
    </row>
    <row r="30979" spans="16:27" x14ac:dyDescent="0.3">
      <c r="P30979"/>
      <c r="AA30979"/>
    </row>
    <row r="30980" spans="16:27" x14ac:dyDescent="0.3">
      <c r="P30980"/>
      <c r="AA30980"/>
    </row>
    <row r="30981" spans="16:27" x14ac:dyDescent="0.3">
      <c r="P30981"/>
      <c r="AA30981"/>
    </row>
    <row r="30982" spans="16:27" x14ac:dyDescent="0.3">
      <c r="P30982"/>
      <c r="AA30982"/>
    </row>
    <row r="30983" spans="16:27" x14ac:dyDescent="0.3">
      <c r="P30983"/>
      <c r="AA30983"/>
    </row>
    <row r="30984" spans="16:27" x14ac:dyDescent="0.3">
      <c r="P30984"/>
      <c r="AA30984"/>
    </row>
    <row r="30985" spans="16:27" x14ac:dyDescent="0.3">
      <c r="P30985"/>
      <c r="AA30985"/>
    </row>
    <row r="30986" spans="16:27" x14ac:dyDescent="0.3">
      <c r="P30986"/>
      <c r="AA30986"/>
    </row>
    <row r="30987" spans="16:27" x14ac:dyDescent="0.3">
      <c r="P30987"/>
      <c r="AA30987"/>
    </row>
    <row r="30988" spans="16:27" x14ac:dyDescent="0.3">
      <c r="P30988"/>
      <c r="AA30988"/>
    </row>
    <row r="30989" spans="16:27" x14ac:dyDescent="0.3">
      <c r="P30989"/>
      <c r="AA30989"/>
    </row>
    <row r="30990" spans="16:27" x14ac:dyDescent="0.3">
      <c r="P30990"/>
      <c r="AA30990"/>
    </row>
    <row r="30991" spans="16:27" x14ac:dyDescent="0.3">
      <c r="P30991"/>
      <c r="AA30991"/>
    </row>
    <row r="30992" spans="16:27" x14ac:dyDescent="0.3">
      <c r="P30992"/>
      <c r="AA30992"/>
    </row>
    <row r="30993" spans="16:27" x14ac:dyDescent="0.3">
      <c r="P30993"/>
      <c r="AA30993"/>
    </row>
    <row r="30994" spans="16:27" x14ac:dyDescent="0.3">
      <c r="P30994"/>
      <c r="AA30994"/>
    </row>
    <row r="30995" spans="16:27" x14ac:dyDescent="0.3">
      <c r="P30995"/>
      <c r="AA30995"/>
    </row>
    <row r="30996" spans="16:27" x14ac:dyDescent="0.3">
      <c r="P30996"/>
      <c r="AA30996"/>
    </row>
    <row r="30997" spans="16:27" x14ac:dyDescent="0.3">
      <c r="P30997"/>
      <c r="AA30997"/>
    </row>
    <row r="30998" spans="16:27" x14ac:dyDescent="0.3">
      <c r="P30998"/>
      <c r="AA30998"/>
    </row>
    <row r="30999" spans="16:27" x14ac:dyDescent="0.3">
      <c r="P30999"/>
      <c r="AA30999"/>
    </row>
    <row r="31000" spans="16:27" x14ac:dyDescent="0.3">
      <c r="P31000"/>
      <c r="AA31000"/>
    </row>
    <row r="31001" spans="16:27" x14ac:dyDescent="0.3">
      <c r="P31001"/>
      <c r="AA31001"/>
    </row>
    <row r="31002" spans="16:27" x14ac:dyDescent="0.3">
      <c r="P31002"/>
      <c r="AA31002"/>
    </row>
    <row r="31003" spans="16:27" x14ac:dyDescent="0.3">
      <c r="P31003"/>
      <c r="AA31003"/>
    </row>
    <row r="31004" spans="16:27" x14ac:dyDescent="0.3">
      <c r="P31004"/>
      <c r="AA31004"/>
    </row>
    <row r="31005" spans="16:27" x14ac:dyDescent="0.3">
      <c r="P31005"/>
      <c r="AA31005"/>
    </row>
    <row r="31006" spans="16:27" x14ac:dyDescent="0.3">
      <c r="P31006"/>
      <c r="AA31006"/>
    </row>
    <row r="31007" spans="16:27" x14ac:dyDescent="0.3">
      <c r="P31007"/>
      <c r="AA31007"/>
    </row>
    <row r="31008" spans="16:27" x14ac:dyDescent="0.3">
      <c r="P31008"/>
      <c r="AA31008"/>
    </row>
    <row r="31009" spans="16:27" x14ac:dyDescent="0.3">
      <c r="P31009"/>
      <c r="AA31009"/>
    </row>
    <row r="31010" spans="16:27" x14ac:dyDescent="0.3">
      <c r="P31010"/>
      <c r="AA31010"/>
    </row>
    <row r="31011" spans="16:27" x14ac:dyDescent="0.3">
      <c r="P31011"/>
      <c r="AA31011"/>
    </row>
    <row r="31012" spans="16:27" x14ac:dyDescent="0.3">
      <c r="P31012"/>
      <c r="AA31012"/>
    </row>
    <row r="31013" spans="16:27" x14ac:dyDescent="0.3">
      <c r="P31013"/>
      <c r="AA31013"/>
    </row>
    <row r="31014" spans="16:27" x14ac:dyDescent="0.3">
      <c r="P31014"/>
      <c r="AA31014"/>
    </row>
    <row r="31015" spans="16:27" x14ac:dyDescent="0.3">
      <c r="P31015"/>
      <c r="AA31015"/>
    </row>
    <row r="31016" spans="16:27" x14ac:dyDescent="0.3">
      <c r="P31016"/>
      <c r="AA31016"/>
    </row>
    <row r="31017" spans="16:27" x14ac:dyDescent="0.3">
      <c r="P31017"/>
      <c r="AA31017"/>
    </row>
    <row r="31018" spans="16:27" x14ac:dyDescent="0.3">
      <c r="P31018"/>
      <c r="AA31018"/>
    </row>
    <row r="31019" spans="16:27" x14ac:dyDescent="0.3">
      <c r="P31019"/>
      <c r="AA31019"/>
    </row>
    <row r="31020" spans="16:27" x14ac:dyDescent="0.3">
      <c r="P31020"/>
      <c r="AA31020"/>
    </row>
    <row r="31021" spans="16:27" x14ac:dyDescent="0.3">
      <c r="P31021"/>
      <c r="AA31021"/>
    </row>
    <row r="31022" spans="16:27" x14ac:dyDescent="0.3">
      <c r="P31022"/>
      <c r="AA31022"/>
    </row>
    <row r="31023" spans="16:27" x14ac:dyDescent="0.3">
      <c r="P31023"/>
      <c r="AA31023"/>
    </row>
    <row r="31024" spans="16:27" x14ac:dyDescent="0.3">
      <c r="P31024"/>
      <c r="AA31024"/>
    </row>
    <row r="31025" spans="16:27" x14ac:dyDescent="0.3">
      <c r="P31025"/>
      <c r="AA31025"/>
    </row>
    <row r="31026" spans="16:27" x14ac:dyDescent="0.3">
      <c r="P31026"/>
      <c r="AA31026"/>
    </row>
    <row r="31027" spans="16:27" x14ac:dyDescent="0.3">
      <c r="P31027"/>
      <c r="AA31027"/>
    </row>
    <row r="31028" spans="16:27" x14ac:dyDescent="0.3">
      <c r="P31028"/>
      <c r="AA31028"/>
    </row>
    <row r="31029" spans="16:27" x14ac:dyDescent="0.3">
      <c r="P31029"/>
      <c r="AA31029"/>
    </row>
    <row r="31030" spans="16:27" x14ac:dyDescent="0.3">
      <c r="P31030"/>
      <c r="AA31030"/>
    </row>
    <row r="31031" spans="16:27" x14ac:dyDescent="0.3">
      <c r="P31031"/>
      <c r="AA31031"/>
    </row>
    <row r="31032" spans="16:27" x14ac:dyDescent="0.3">
      <c r="P31032"/>
      <c r="AA31032"/>
    </row>
    <row r="31033" spans="16:27" x14ac:dyDescent="0.3">
      <c r="P31033"/>
      <c r="AA31033"/>
    </row>
    <row r="31034" spans="16:27" x14ac:dyDescent="0.3">
      <c r="P31034"/>
      <c r="AA31034"/>
    </row>
    <row r="31035" spans="16:27" x14ac:dyDescent="0.3">
      <c r="P31035"/>
      <c r="AA31035"/>
    </row>
    <row r="31036" spans="16:27" x14ac:dyDescent="0.3">
      <c r="P31036"/>
      <c r="AA31036"/>
    </row>
    <row r="31037" spans="16:27" x14ac:dyDescent="0.3">
      <c r="P31037"/>
      <c r="AA31037"/>
    </row>
    <row r="31038" spans="16:27" x14ac:dyDescent="0.3">
      <c r="P31038"/>
      <c r="AA31038"/>
    </row>
    <row r="31039" spans="16:27" x14ac:dyDescent="0.3">
      <c r="P31039"/>
      <c r="AA31039"/>
    </row>
    <row r="31040" spans="16:27" x14ac:dyDescent="0.3">
      <c r="P31040"/>
      <c r="AA31040"/>
    </row>
    <row r="31041" spans="16:27" x14ac:dyDescent="0.3">
      <c r="P31041"/>
      <c r="AA31041"/>
    </row>
    <row r="31042" spans="16:27" x14ac:dyDescent="0.3">
      <c r="P31042"/>
      <c r="AA31042"/>
    </row>
    <row r="31043" spans="16:27" x14ac:dyDescent="0.3">
      <c r="P31043"/>
      <c r="AA31043"/>
    </row>
    <row r="31044" spans="16:27" x14ac:dyDescent="0.3">
      <c r="P31044"/>
      <c r="AA31044"/>
    </row>
    <row r="31045" spans="16:27" x14ac:dyDescent="0.3">
      <c r="P31045"/>
      <c r="AA31045"/>
    </row>
    <row r="31046" spans="16:27" x14ac:dyDescent="0.3">
      <c r="P31046"/>
      <c r="AA31046"/>
    </row>
    <row r="31047" spans="16:27" x14ac:dyDescent="0.3">
      <c r="P31047"/>
      <c r="AA31047"/>
    </row>
    <row r="31048" spans="16:27" x14ac:dyDescent="0.3">
      <c r="P31048"/>
      <c r="AA31048"/>
    </row>
    <row r="31049" spans="16:27" x14ac:dyDescent="0.3">
      <c r="P31049"/>
      <c r="AA31049"/>
    </row>
    <row r="31050" spans="16:27" x14ac:dyDescent="0.3">
      <c r="P31050"/>
      <c r="AA31050"/>
    </row>
    <row r="31051" spans="16:27" x14ac:dyDescent="0.3">
      <c r="P31051"/>
      <c r="AA31051"/>
    </row>
    <row r="31052" spans="16:27" x14ac:dyDescent="0.3">
      <c r="P31052"/>
      <c r="AA31052"/>
    </row>
    <row r="31053" spans="16:27" x14ac:dyDescent="0.3">
      <c r="P31053"/>
      <c r="AA31053"/>
    </row>
    <row r="31054" spans="16:27" x14ac:dyDescent="0.3">
      <c r="P31054"/>
      <c r="AA31054"/>
    </row>
    <row r="31055" spans="16:27" x14ac:dyDescent="0.3">
      <c r="P31055"/>
      <c r="AA31055"/>
    </row>
    <row r="31056" spans="16:27" x14ac:dyDescent="0.3">
      <c r="P31056"/>
      <c r="AA31056"/>
    </row>
    <row r="31057" spans="16:27" x14ac:dyDescent="0.3">
      <c r="P31057"/>
      <c r="AA31057"/>
    </row>
    <row r="31058" spans="16:27" x14ac:dyDescent="0.3">
      <c r="P31058"/>
      <c r="AA31058"/>
    </row>
    <row r="31059" spans="16:27" x14ac:dyDescent="0.3">
      <c r="P31059"/>
      <c r="AA31059"/>
    </row>
    <row r="31060" spans="16:27" x14ac:dyDescent="0.3">
      <c r="P31060"/>
      <c r="AA31060"/>
    </row>
    <row r="31061" spans="16:27" x14ac:dyDescent="0.3">
      <c r="P31061"/>
      <c r="AA31061"/>
    </row>
    <row r="31062" spans="16:27" x14ac:dyDescent="0.3">
      <c r="P31062"/>
      <c r="AA31062"/>
    </row>
    <row r="31063" spans="16:27" x14ac:dyDescent="0.3">
      <c r="P31063"/>
      <c r="AA31063"/>
    </row>
    <row r="31064" spans="16:27" x14ac:dyDescent="0.3">
      <c r="P31064"/>
      <c r="AA31064"/>
    </row>
    <row r="31065" spans="16:27" x14ac:dyDescent="0.3">
      <c r="P31065"/>
      <c r="AA31065"/>
    </row>
    <row r="31066" spans="16:27" x14ac:dyDescent="0.3">
      <c r="P31066"/>
      <c r="AA31066"/>
    </row>
    <row r="31067" spans="16:27" x14ac:dyDescent="0.3">
      <c r="P31067"/>
      <c r="AA31067"/>
    </row>
    <row r="31068" spans="16:27" x14ac:dyDescent="0.3">
      <c r="P31068"/>
      <c r="AA31068"/>
    </row>
    <row r="31069" spans="16:27" x14ac:dyDescent="0.3">
      <c r="P31069"/>
      <c r="AA31069"/>
    </row>
    <row r="31070" spans="16:27" x14ac:dyDescent="0.3">
      <c r="P31070"/>
      <c r="AA31070"/>
    </row>
    <row r="31071" spans="16:27" x14ac:dyDescent="0.3">
      <c r="P31071"/>
      <c r="AA31071"/>
    </row>
    <row r="31072" spans="16:27" x14ac:dyDescent="0.3">
      <c r="P31072"/>
      <c r="AA31072"/>
    </row>
    <row r="31073" spans="16:27" x14ac:dyDescent="0.3">
      <c r="P31073"/>
      <c r="AA31073"/>
    </row>
    <row r="31074" spans="16:27" x14ac:dyDescent="0.3">
      <c r="P31074"/>
      <c r="AA31074"/>
    </row>
    <row r="31075" spans="16:27" x14ac:dyDescent="0.3">
      <c r="P31075"/>
      <c r="AA31075"/>
    </row>
    <row r="31076" spans="16:27" x14ac:dyDescent="0.3">
      <c r="P31076"/>
      <c r="AA31076"/>
    </row>
    <row r="31077" spans="16:27" x14ac:dyDescent="0.3">
      <c r="P31077"/>
      <c r="AA31077"/>
    </row>
    <row r="31078" spans="16:27" x14ac:dyDescent="0.3">
      <c r="P31078"/>
      <c r="AA31078"/>
    </row>
    <row r="31079" spans="16:27" x14ac:dyDescent="0.3">
      <c r="P31079"/>
      <c r="AA31079"/>
    </row>
    <row r="31080" spans="16:27" x14ac:dyDescent="0.3">
      <c r="P31080"/>
      <c r="AA31080"/>
    </row>
    <row r="31081" spans="16:27" x14ac:dyDescent="0.3">
      <c r="P31081"/>
      <c r="AA31081"/>
    </row>
    <row r="31082" spans="16:27" x14ac:dyDescent="0.3">
      <c r="P31082"/>
      <c r="AA31082"/>
    </row>
    <row r="31083" spans="16:27" x14ac:dyDescent="0.3">
      <c r="P31083"/>
      <c r="AA31083"/>
    </row>
    <row r="31084" spans="16:27" x14ac:dyDescent="0.3">
      <c r="P31084"/>
      <c r="AA31084"/>
    </row>
    <row r="31085" spans="16:27" x14ac:dyDescent="0.3">
      <c r="P31085"/>
      <c r="AA31085"/>
    </row>
    <row r="31086" spans="16:27" x14ac:dyDescent="0.3">
      <c r="P31086"/>
      <c r="AA31086"/>
    </row>
    <row r="31087" spans="16:27" x14ac:dyDescent="0.3">
      <c r="P31087"/>
      <c r="AA31087"/>
    </row>
    <row r="31088" spans="16:27" x14ac:dyDescent="0.3">
      <c r="P31088"/>
      <c r="AA31088"/>
    </row>
    <row r="31089" spans="16:27" x14ac:dyDescent="0.3">
      <c r="P31089"/>
      <c r="AA31089"/>
    </row>
    <row r="31090" spans="16:27" x14ac:dyDescent="0.3">
      <c r="P31090"/>
      <c r="AA31090"/>
    </row>
    <row r="31091" spans="16:27" x14ac:dyDescent="0.3">
      <c r="P31091"/>
      <c r="AA31091"/>
    </row>
    <row r="31092" spans="16:27" x14ac:dyDescent="0.3">
      <c r="P31092"/>
      <c r="AA31092"/>
    </row>
    <row r="31093" spans="16:27" x14ac:dyDescent="0.3">
      <c r="P31093"/>
      <c r="AA31093"/>
    </row>
    <row r="31094" spans="16:27" x14ac:dyDescent="0.3">
      <c r="P31094"/>
      <c r="AA31094"/>
    </row>
    <row r="31095" spans="16:27" x14ac:dyDescent="0.3">
      <c r="P31095"/>
      <c r="AA31095"/>
    </row>
    <row r="31096" spans="16:27" x14ac:dyDescent="0.3">
      <c r="P31096"/>
      <c r="AA31096"/>
    </row>
    <row r="31097" spans="16:27" x14ac:dyDescent="0.3">
      <c r="P31097"/>
      <c r="AA31097"/>
    </row>
    <row r="31098" spans="16:27" x14ac:dyDescent="0.3">
      <c r="P31098"/>
      <c r="AA31098"/>
    </row>
    <row r="31099" spans="16:27" x14ac:dyDescent="0.3">
      <c r="P31099"/>
      <c r="AA31099"/>
    </row>
    <row r="31100" spans="16:27" x14ac:dyDescent="0.3">
      <c r="P31100"/>
      <c r="AA31100"/>
    </row>
    <row r="31101" spans="16:27" x14ac:dyDescent="0.3">
      <c r="P31101"/>
      <c r="AA31101"/>
    </row>
    <row r="31102" spans="16:27" x14ac:dyDescent="0.3">
      <c r="P31102"/>
      <c r="AA31102"/>
    </row>
    <row r="31103" spans="16:27" x14ac:dyDescent="0.3">
      <c r="P31103"/>
      <c r="AA31103"/>
    </row>
    <row r="31104" spans="16:27" x14ac:dyDescent="0.3">
      <c r="P31104"/>
      <c r="AA31104"/>
    </row>
    <row r="31105" spans="16:27" x14ac:dyDescent="0.3">
      <c r="P31105"/>
      <c r="AA31105"/>
    </row>
    <row r="31106" spans="16:27" x14ac:dyDescent="0.3">
      <c r="P31106"/>
      <c r="AA31106"/>
    </row>
    <row r="31107" spans="16:27" x14ac:dyDescent="0.3">
      <c r="P31107"/>
      <c r="AA31107"/>
    </row>
    <row r="31108" spans="16:27" x14ac:dyDescent="0.3">
      <c r="P31108"/>
      <c r="AA31108"/>
    </row>
    <row r="31109" spans="16:27" x14ac:dyDescent="0.3">
      <c r="P31109"/>
      <c r="AA31109"/>
    </row>
    <row r="31110" spans="16:27" x14ac:dyDescent="0.3">
      <c r="P31110"/>
      <c r="AA31110"/>
    </row>
    <row r="31111" spans="16:27" x14ac:dyDescent="0.3">
      <c r="P31111"/>
      <c r="AA31111"/>
    </row>
    <row r="31112" spans="16:27" x14ac:dyDescent="0.3">
      <c r="P31112"/>
      <c r="AA31112"/>
    </row>
    <row r="31113" spans="16:27" x14ac:dyDescent="0.3">
      <c r="P31113"/>
      <c r="AA31113"/>
    </row>
    <row r="31114" spans="16:27" x14ac:dyDescent="0.3">
      <c r="P31114"/>
      <c r="AA31114"/>
    </row>
    <row r="31115" spans="16:27" x14ac:dyDescent="0.3">
      <c r="P31115"/>
      <c r="AA31115"/>
    </row>
    <row r="31116" spans="16:27" x14ac:dyDescent="0.3">
      <c r="P31116"/>
      <c r="AA31116"/>
    </row>
    <row r="31117" spans="16:27" x14ac:dyDescent="0.3">
      <c r="P31117"/>
      <c r="AA31117"/>
    </row>
    <row r="31118" spans="16:27" x14ac:dyDescent="0.3">
      <c r="P31118"/>
      <c r="AA31118"/>
    </row>
    <row r="31119" spans="16:27" x14ac:dyDescent="0.3">
      <c r="P31119"/>
      <c r="AA31119"/>
    </row>
    <row r="31120" spans="16:27" x14ac:dyDescent="0.3">
      <c r="P31120"/>
      <c r="AA31120"/>
    </row>
    <row r="31121" spans="16:27" x14ac:dyDescent="0.3">
      <c r="P31121"/>
      <c r="AA31121"/>
    </row>
    <row r="31122" spans="16:27" x14ac:dyDescent="0.3">
      <c r="P31122"/>
      <c r="AA31122"/>
    </row>
    <row r="31123" spans="16:27" x14ac:dyDescent="0.3">
      <c r="P31123"/>
      <c r="AA31123"/>
    </row>
    <row r="31124" spans="16:27" x14ac:dyDescent="0.3">
      <c r="P31124"/>
      <c r="AA31124"/>
    </row>
    <row r="31125" spans="16:27" x14ac:dyDescent="0.3">
      <c r="P31125"/>
      <c r="AA31125"/>
    </row>
    <row r="31126" spans="16:27" x14ac:dyDescent="0.3">
      <c r="P31126"/>
      <c r="AA31126"/>
    </row>
    <row r="31127" spans="16:27" x14ac:dyDescent="0.3">
      <c r="P31127"/>
      <c r="AA31127"/>
    </row>
    <row r="31128" spans="16:27" x14ac:dyDescent="0.3">
      <c r="P31128"/>
      <c r="AA31128"/>
    </row>
    <row r="31129" spans="16:27" x14ac:dyDescent="0.3">
      <c r="P31129"/>
      <c r="AA31129"/>
    </row>
    <row r="31130" spans="16:27" x14ac:dyDescent="0.3">
      <c r="P31130"/>
      <c r="AA31130"/>
    </row>
    <row r="31131" spans="16:27" x14ac:dyDescent="0.3">
      <c r="P31131"/>
      <c r="AA31131"/>
    </row>
    <row r="31132" spans="16:27" x14ac:dyDescent="0.3">
      <c r="P31132"/>
      <c r="AA31132"/>
    </row>
    <row r="31133" spans="16:27" x14ac:dyDescent="0.3">
      <c r="P31133"/>
      <c r="AA31133"/>
    </row>
    <row r="31134" spans="16:27" x14ac:dyDescent="0.3">
      <c r="P31134"/>
      <c r="AA31134"/>
    </row>
    <row r="31135" spans="16:27" x14ac:dyDescent="0.3">
      <c r="P31135"/>
      <c r="AA31135"/>
    </row>
    <row r="31136" spans="16:27" x14ac:dyDescent="0.3">
      <c r="P31136"/>
      <c r="AA31136"/>
    </row>
    <row r="31137" spans="16:27" x14ac:dyDescent="0.3">
      <c r="P31137"/>
      <c r="AA31137"/>
    </row>
    <row r="31138" spans="16:27" x14ac:dyDescent="0.3">
      <c r="P31138"/>
      <c r="AA31138"/>
    </row>
    <row r="31139" spans="16:27" x14ac:dyDescent="0.3">
      <c r="P31139"/>
      <c r="AA31139"/>
    </row>
    <row r="31140" spans="16:27" x14ac:dyDescent="0.3">
      <c r="P31140"/>
      <c r="AA31140"/>
    </row>
    <row r="31141" spans="16:27" x14ac:dyDescent="0.3">
      <c r="P31141"/>
      <c r="AA31141"/>
    </row>
    <row r="31142" spans="16:27" x14ac:dyDescent="0.3">
      <c r="P31142"/>
      <c r="AA31142"/>
    </row>
    <row r="31143" spans="16:27" x14ac:dyDescent="0.3">
      <c r="P31143"/>
      <c r="AA31143"/>
    </row>
    <row r="31144" spans="16:27" x14ac:dyDescent="0.3">
      <c r="P31144"/>
      <c r="AA31144"/>
    </row>
    <row r="31145" spans="16:27" x14ac:dyDescent="0.3">
      <c r="P31145"/>
      <c r="AA31145"/>
    </row>
    <row r="31146" spans="16:27" x14ac:dyDescent="0.3">
      <c r="P31146"/>
      <c r="AA31146"/>
    </row>
    <row r="31147" spans="16:27" x14ac:dyDescent="0.3">
      <c r="P31147"/>
      <c r="AA31147"/>
    </row>
    <row r="31148" spans="16:27" x14ac:dyDescent="0.3">
      <c r="P31148"/>
      <c r="AA31148"/>
    </row>
    <row r="31149" spans="16:27" x14ac:dyDescent="0.3">
      <c r="P31149"/>
      <c r="AA31149"/>
    </row>
    <row r="31150" spans="16:27" x14ac:dyDescent="0.3">
      <c r="P31150"/>
      <c r="AA31150"/>
    </row>
    <row r="31151" spans="16:27" x14ac:dyDescent="0.3">
      <c r="P31151"/>
      <c r="AA31151"/>
    </row>
    <row r="31152" spans="16:27" x14ac:dyDescent="0.3">
      <c r="P31152"/>
      <c r="AA31152"/>
    </row>
    <row r="31153" spans="16:27" x14ac:dyDescent="0.3">
      <c r="P31153"/>
      <c r="AA31153"/>
    </row>
    <row r="31154" spans="16:27" x14ac:dyDescent="0.3">
      <c r="P31154"/>
      <c r="AA31154"/>
    </row>
    <row r="31155" spans="16:27" x14ac:dyDescent="0.3">
      <c r="P31155"/>
      <c r="AA31155"/>
    </row>
    <row r="31156" spans="16:27" x14ac:dyDescent="0.3">
      <c r="P31156"/>
      <c r="AA31156"/>
    </row>
    <row r="31157" spans="16:27" x14ac:dyDescent="0.3">
      <c r="P31157"/>
      <c r="AA31157"/>
    </row>
    <row r="31158" spans="16:27" x14ac:dyDescent="0.3">
      <c r="P31158"/>
      <c r="AA31158"/>
    </row>
    <row r="31159" spans="16:27" x14ac:dyDescent="0.3">
      <c r="P31159"/>
      <c r="AA31159"/>
    </row>
    <row r="31160" spans="16:27" x14ac:dyDescent="0.3">
      <c r="P31160"/>
      <c r="AA31160"/>
    </row>
    <row r="31161" spans="16:27" x14ac:dyDescent="0.3">
      <c r="P31161"/>
      <c r="AA31161"/>
    </row>
    <row r="31162" spans="16:27" x14ac:dyDescent="0.3">
      <c r="P31162"/>
      <c r="AA31162"/>
    </row>
    <row r="31163" spans="16:27" x14ac:dyDescent="0.3">
      <c r="P31163"/>
      <c r="AA31163"/>
    </row>
    <row r="31164" spans="16:27" x14ac:dyDescent="0.3">
      <c r="P31164"/>
      <c r="AA31164"/>
    </row>
    <row r="31165" spans="16:27" x14ac:dyDescent="0.3">
      <c r="P31165"/>
      <c r="AA31165"/>
    </row>
    <row r="31166" spans="16:27" x14ac:dyDescent="0.3">
      <c r="P31166"/>
      <c r="AA31166"/>
    </row>
    <row r="31167" spans="16:27" x14ac:dyDescent="0.3">
      <c r="P31167"/>
      <c r="AA31167"/>
    </row>
    <row r="31168" spans="16:27" x14ac:dyDescent="0.3">
      <c r="P31168"/>
      <c r="AA31168"/>
    </row>
    <row r="31169" spans="16:27" x14ac:dyDescent="0.3">
      <c r="P31169"/>
      <c r="AA31169"/>
    </row>
    <row r="31170" spans="16:27" x14ac:dyDescent="0.3">
      <c r="P31170"/>
      <c r="AA31170"/>
    </row>
    <row r="31171" spans="16:27" x14ac:dyDescent="0.3">
      <c r="P31171"/>
      <c r="AA31171"/>
    </row>
    <row r="31172" spans="16:27" x14ac:dyDescent="0.3">
      <c r="P31172"/>
      <c r="AA31172"/>
    </row>
    <row r="31173" spans="16:27" x14ac:dyDescent="0.3">
      <c r="P31173"/>
      <c r="AA31173"/>
    </row>
    <row r="31174" spans="16:27" x14ac:dyDescent="0.3">
      <c r="P31174"/>
      <c r="AA31174"/>
    </row>
    <row r="31175" spans="16:27" x14ac:dyDescent="0.3">
      <c r="P31175"/>
      <c r="AA31175"/>
    </row>
    <row r="31176" spans="16:27" x14ac:dyDescent="0.3">
      <c r="P31176"/>
      <c r="AA31176"/>
    </row>
    <row r="31177" spans="16:27" x14ac:dyDescent="0.3">
      <c r="P31177"/>
      <c r="AA31177"/>
    </row>
    <row r="31178" spans="16:27" x14ac:dyDescent="0.3">
      <c r="P31178"/>
      <c r="AA31178"/>
    </row>
    <row r="31179" spans="16:27" x14ac:dyDescent="0.3">
      <c r="P31179"/>
      <c r="AA31179"/>
    </row>
    <row r="31180" spans="16:27" x14ac:dyDescent="0.3">
      <c r="P31180"/>
      <c r="AA31180"/>
    </row>
    <row r="31181" spans="16:27" x14ac:dyDescent="0.3">
      <c r="P31181"/>
      <c r="AA31181"/>
    </row>
    <row r="31182" spans="16:27" x14ac:dyDescent="0.3">
      <c r="P31182"/>
      <c r="AA31182"/>
    </row>
    <row r="31183" spans="16:27" x14ac:dyDescent="0.3">
      <c r="P31183"/>
      <c r="AA31183"/>
    </row>
    <row r="31184" spans="16:27" x14ac:dyDescent="0.3">
      <c r="P31184"/>
      <c r="AA31184"/>
    </row>
    <row r="31185" spans="16:27" x14ac:dyDescent="0.3">
      <c r="P31185"/>
      <c r="AA31185"/>
    </row>
    <row r="31186" spans="16:27" x14ac:dyDescent="0.3">
      <c r="P31186"/>
      <c r="AA31186"/>
    </row>
    <row r="31187" spans="16:27" x14ac:dyDescent="0.3">
      <c r="P31187"/>
      <c r="AA31187"/>
    </row>
    <row r="31188" spans="16:27" x14ac:dyDescent="0.3">
      <c r="P31188"/>
      <c r="AA31188"/>
    </row>
    <row r="31189" spans="16:27" x14ac:dyDescent="0.3">
      <c r="P31189"/>
      <c r="AA31189"/>
    </row>
    <row r="31190" spans="16:27" x14ac:dyDescent="0.3">
      <c r="P31190"/>
      <c r="AA31190"/>
    </row>
    <row r="31191" spans="16:27" x14ac:dyDescent="0.3">
      <c r="P31191"/>
      <c r="AA31191"/>
    </row>
    <row r="31192" spans="16:27" x14ac:dyDescent="0.3">
      <c r="P31192"/>
      <c r="AA31192"/>
    </row>
    <row r="31193" spans="16:27" x14ac:dyDescent="0.3">
      <c r="P31193"/>
      <c r="AA31193"/>
    </row>
    <row r="31194" spans="16:27" x14ac:dyDescent="0.3">
      <c r="P31194"/>
      <c r="AA31194"/>
    </row>
    <row r="31195" spans="16:27" x14ac:dyDescent="0.3">
      <c r="P31195"/>
      <c r="AA31195"/>
    </row>
    <row r="31196" spans="16:27" x14ac:dyDescent="0.3">
      <c r="P31196"/>
      <c r="AA31196"/>
    </row>
    <row r="31197" spans="16:27" x14ac:dyDescent="0.3">
      <c r="P31197"/>
      <c r="AA31197"/>
    </row>
    <row r="31198" spans="16:27" x14ac:dyDescent="0.3">
      <c r="P31198"/>
      <c r="AA31198"/>
    </row>
    <row r="31199" spans="16:27" x14ac:dyDescent="0.3">
      <c r="P31199"/>
      <c r="AA31199"/>
    </row>
    <row r="31200" spans="16:27" x14ac:dyDescent="0.3">
      <c r="P31200"/>
      <c r="AA31200"/>
    </row>
    <row r="31201" spans="16:27" x14ac:dyDescent="0.3">
      <c r="P31201"/>
      <c r="AA31201"/>
    </row>
    <row r="31202" spans="16:27" x14ac:dyDescent="0.3">
      <c r="P31202"/>
      <c r="AA31202"/>
    </row>
    <row r="31203" spans="16:27" x14ac:dyDescent="0.3">
      <c r="P31203"/>
      <c r="AA31203"/>
    </row>
    <row r="31204" spans="16:27" x14ac:dyDescent="0.3">
      <c r="P31204"/>
      <c r="AA31204"/>
    </row>
    <row r="31205" spans="16:27" x14ac:dyDescent="0.3">
      <c r="P31205"/>
      <c r="AA31205"/>
    </row>
    <row r="31206" spans="16:27" x14ac:dyDescent="0.3">
      <c r="P31206"/>
      <c r="AA31206"/>
    </row>
    <row r="31207" spans="16:27" x14ac:dyDescent="0.3">
      <c r="P31207"/>
      <c r="AA31207"/>
    </row>
    <row r="31208" spans="16:27" x14ac:dyDescent="0.3">
      <c r="P31208"/>
      <c r="AA31208"/>
    </row>
    <row r="31209" spans="16:27" x14ac:dyDescent="0.3">
      <c r="P31209"/>
      <c r="AA31209"/>
    </row>
    <row r="31210" spans="16:27" x14ac:dyDescent="0.3">
      <c r="P31210"/>
      <c r="AA31210"/>
    </row>
    <row r="31211" spans="16:27" x14ac:dyDescent="0.3">
      <c r="P31211"/>
      <c r="AA31211"/>
    </row>
    <row r="31212" spans="16:27" x14ac:dyDescent="0.3">
      <c r="P31212"/>
      <c r="AA31212"/>
    </row>
    <row r="31213" spans="16:27" x14ac:dyDescent="0.3">
      <c r="P31213"/>
      <c r="AA31213"/>
    </row>
    <row r="31214" spans="16:27" x14ac:dyDescent="0.3">
      <c r="P31214"/>
      <c r="AA31214"/>
    </row>
    <row r="31215" spans="16:27" x14ac:dyDescent="0.3">
      <c r="P31215"/>
      <c r="AA31215"/>
    </row>
    <row r="31216" spans="16:27" x14ac:dyDescent="0.3">
      <c r="P31216"/>
      <c r="AA31216"/>
    </row>
    <row r="31217" spans="16:27" x14ac:dyDescent="0.3">
      <c r="P31217"/>
      <c r="AA31217"/>
    </row>
    <row r="31218" spans="16:27" x14ac:dyDescent="0.3">
      <c r="P31218"/>
      <c r="AA31218"/>
    </row>
    <row r="31219" spans="16:27" x14ac:dyDescent="0.3">
      <c r="P31219"/>
      <c r="AA31219"/>
    </row>
    <row r="31220" spans="16:27" x14ac:dyDescent="0.3">
      <c r="P31220"/>
      <c r="AA31220"/>
    </row>
    <row r="31221" spans="16:27" x14ac:dyDescent="0.3">
      <c r="P31221"/>
      <c r="AA31221"/>
    </row>
    <row r="31222" spans="16:27" x14ac:dyDescent="0.3">
      <c r="P31222"/>
      <c r="AA31222"/>
    </row>
    <row r="31223" spans="16:27" x14ac:dyDescent="0.3">
      <c r="P31223"/>
      <c r="AA31223"/>
    </row>
    <row r="31224" spans="16:27" x14ac:dyDescent="0.3">
      <c r="P31224"/>
      <c r="AA31224"/>
    </row>
    <row r="31225" spans="16:27" x14ac:dyDescent="0.3">
      <c r="P31225"/>
      <c r="AA31225"/>
    </row>
    <row r="31226" spans="16:27" x14ac:dyDescent="0.3">
      <c r="P31226"/>
      <c r="AA31226"/>
    </row>
    <row r="31227" spans="16:27" x14ac:dyDescent="0.3">
      <c r="P31227"/>
      <c r="AA31227"/>
    </row>
    <row r="31228" spans="16:27" x14ac:dyDescent="0.3">
      <c r="P31228"/>
      <c r="AA31228"/>
    </row>
    <row r="31229" spans="16:27" x14ac:dyDescent="0.3">
      <c r="P31229"/>
      <c r="AA31229"/>
    </row>
    <row r="31230" spans="16:27" x14ac:dyDescent="0.3">
      <c r="P31230"/>
      <c r="AA31230"/>
    </row>
    <row r="31231" spans="16:27" x14ac:dyDescent="0.3">
      <c r="P31231"/>
      <c r="AA31231"/>
    </row>
    <row r="31232" spans="16:27" x14ac:dyDescent="0.3">
      <c r="P31232"/>
      <c r="AA31232"/>
    </row>
    <row r="31233" spans="16:27" x14ac:dyDescent="0.3">
      <c r="P31233"/>
      <c r="AA31233"/>
    </row>
    <row r="31234" spans="16:27" x14ac:dyDescent="0.3">
      <c r="P31234"/>
      <c r="AA31234"/>
    </row>
    <row r="31235" spans="16:27" x14ac:dyDescent="0.3">
      <c r="P31235"/>
      <c r="AA31235"/>
    </row>
    <row r="31236" spans="16:27" x14ac:dyDescent="0.3">
      <c r="P31236"/>
      <c r="AA31236"/>
    </row>
    <row r="31237" spans="16:27" x14ac:dyDescent="0.3">
      <c r="P31237"/>
      <c r="AA31237"/>
    </row>
    <row r="31238" spans="16:27" x14ac:dyDescent="0.3">
      <c r="P31238"/>
      <c r="AA31238"/>
    </row>
    <row r="31239" spans="16:27" x14ac:dyDescent="0.3">
      <c r="P31239"/>
      <c r="AA31239"/>
    </row>
    <row r="31240" spans="16:27" x14ac:dyDescent="0.3">
      <c r="P31240"/>
      <c r="AA31240"/>
    </row>
    <row r="31241" spans="16:27" x14ac:dyDescent="0.3">
      <c r="P31241"/>
      <c r="AA31241"/>
    </row>
    <row r="31242" spans="16:27" x14ac:dyDescent="0.3">
      <c r="P31242"/>
      <c r="AA31242"/>
    </row>
    <row r="31243" spans="16:27" x14ac:dyDescent="0.3">
      <c r="P31243"/>
      <c r="AA31243"/>
    </row>
    <row r="31244" spans="16:27" x14ac:dyDescent="0.3">
      <c r="P31244"/>
      <c r="AA31244"/>
    </row>
    <row r="31245" spans="16:27" x14ac:dyDescent="0.3">
      <c r="P31245"/>
      <c r="AA31245"/>
    </row>
    <row r="31246" spans="16:27" x14ac:dyDescent="0.3">
      <c r="P31246"/>
      <c r="AA31246"/>
    </row>
    <row r="31247" spans="16:27" x14ac:dyDescent="0.3">
      <c r="P31247"/>
      <c r="AA31247"/>
    </row>
    <row r="31248" spans="16:27" x14ac:dyDescent="0.3">
      <c r="P31248"/>
      <c r="AA31248"/>
    </row>
    <row r="31249" spans="16:27" x14ac:dyDescent="0.3">
      <c r="P31249"/>
      <c r="AA31249"/>
    </row>
    <row r="31250" spans="16:27" x14ac:dyDescent="0.3">
      <c r="P31250"/>
      <c r="AA31250"/>
    </row>
    <row r="31251" spans="16:27" x14ac:dyDescent="0.3">
      <c r="P31251"/>
      <c r="AA31251"/>
    </row>
    <row r="31252" spans="16:27" x14ac:dyDescent="0.3">
      <c r="P31252"/>
      <c r="AA31252"/>
    </row>
    <row r="31253" spans="16:27" x14ac:dyDescent="0.3">
      <c r="P31253"/>
      <c r="AA31253"/>
    </row>
    <row r="31254" spans="16:27" x14ac:dyDescent="0.3">
      <c r="P31254"/>
      <c r="AA31254"/>
    </row>
    <row r="31255" spans="16:27" x14ac:dyDescent="0.3">
      <c r="P31255"/>
      <c r="AA31255"/>
    </row>
    <row r="31256" spans="16:27" x14ac:dyDescent="0.3">
      <c r="P31256"/>
      <c r="AA31256"/>
    </row>
    <row r="31257" spans="16:27" x14ac:dyDescent="0.3">
      <c r="P31257"/>
      <c r="AA31257"/>
    </row>
    <row r="31258" spans="16:27" x14ac:dyDescent="0.3">
      <c r="P31258"/>
      <c r="AA31258"/>
    </row>
    <row r="31259" spans="16:27" x14ac:dyDescent="0.3">
      <c r="P31259"/>
      <c r="AA31259"/>
    </row>
    <row r="31260" spans="16:27" x14ac:dyDescent="0.3">
      <c r="P31260"/>
      <c r="AA31260"/>
    </row>
    <row r="31261" spans="16:27" x14ac:dyDescent="0.3">
      <c r="P31261"/>
      <c r="AA31261"/>
    </row>
    <row r="31262" spans="16:27" x14ac:dyDescent="0.3">
      <c r="P31262"/>
      <c r="AA31262"/>
    </row>
    <row r="31263" spans="16:27" x14ac:dyDescent="0.3">
      <c r="P31263"/>
      <c r="AA31263"/>
    </row>
    <row r="31264" spans="16:27" x14ac:dyDescent="0.3">
      <c r="P31264"/>
      <c r="AA31264"/>
    </row>
    <row r="31265" spans="16:27" x14ac:dyDescent="0.3">
      <c r="P31265"/>
      <c r="AA31265"/>
    </row>
    <row r="31266" spans="16:27" x14ac:dyDescent="0.3">
      <c r="P31266"/>
      <c r="AA31266"/>
    </row>
    <row r="31267" spans="16:27" x14ac:dyDescent="0.3">
      <c r="P31267"/>
      <c r="AA31267"/>
    </row>
    <row r="31268" spans="16:27" x14ac:dyDescent="0.3">
      <c r="P31268"/>
      <c r="AA31268"/>
    </row>
    <row r="31269" spans="16:27" x14ac:dyDescent="0.3">
      <c r="P31269"/>
      <c r="AA31269"/>
    </row>
    <row r="31270" spans="16:27" x14ac:dyDescent="0.3">
      <c r="P31270"/>
      <c r="AA31270"/>
    </row>
    <row r="31271" spans="16:27" x14ac:dyDescent="0.3">
      <c r="P31271"/>
      <c r="AA31271"/>
    </row>
    <row r="31272" spans="16:27" x14ac:dyDescent="0.3">
      <c r="P31272"/>
      <c r="AA31272"/>
    </row>
    <row r="31273" spans="16:27" x14ac:dyDescent="0.3">
      <c r="P31273"/>
      <c r="AA31273"/>
    </row>
    <row r="31274" spans="16:27" x14ac:dyDescent="0.3">
      <c r="P31274"/>
      <c r="AA31274"/>
    </row>
    <row r="31275" spans="16:27" x14ac:dyDescent="0.3">
      <c r="P31275"/>
      <c r="AA31275"/>
    </row>
    <row r="31276" spans="16:27" x14ac:dyDescent="0.3">
      <c r="P31276"/>
      <c r="AA31276"/>
    </row>
    <row r="31277" spans="16:27" x14ac:dyDescent="0.3">
      <c r="P31277"/>
      <c r="AA31277"/>
    </row>
    <row r="31278" spans="16:27" x14ac:dyDescent="0.3">
      <c r="P31278"/>
      <c r="AA31278"/>
    </row>
    <row r="31279" spans="16:27" x14ac:dyDescent="0.3">
      <c r="P31279"/>
      <c r="AA31279"/>
    </row>
    <row r="31280" spans="16:27" x14ac:dyDescent="0.3">
      <c r="P31280"/>
      <c r="AA31280"/>
    </row>
    <row r="31281" spans="16:27" x14ac:dyDescent="0.3">
      <c r="P31281"/>
      <c r="AA31281"/>
    </row>
    <row r="31282" spans="16:27" x14ac:dyDescent="0.3">
      <c r="P31282"/>
      <c r="AA31282"/>
    </row>
    <row r="31283" spans="16:27" x14ac:dyDescent="0.3">
      <c r="P31283"/>
      <c r="AA31283"/>
    </row>
    <row r="31284" spans="16:27" x14ac:dyDescent="0.3">
      <c r="P31284"/>
      <c r="AA31284"/>
    </row>
    <row r="31285" spans="16:27" x14ac:dyDescent="0.3">
      <c r="P31285"/>
      <c r="AA31285"/>
    </row>
    <row r="31286" spans="16:27" x14ac:dyDescent="0.3">
      <c r="P31286"/>
      <c r="AA31286"/>
    </row>
    <row r="31287" spans="16:27" x14ac:dyDescent="0.3">
      <c r="P31287"/>
      <c r="AA31287"/>
    </row>
    <row r="31288" spans="16:27" x14ac:dyDescent="0.3">
      <c r="P31288"/>
      <c r="AA31288"/>
    </row>
    <row r="31289" spans="16:27" x14ac:dyDescent="0.3">
      <c r="P31289"/>
      <c r="AA31289"/>
    </row>
    <row r="31290" spans="16:27" x14ac:dyDescent="0.3">
      <c r="P31290"/>
      <c r="AA31290"/>
    </row>
    <row r="31291" spans="16:27" x14ac:dyDescent="0.3">
      <c r="P31291"/>
      <c r="AA31291"/>
    </row>
    <row r="31292" spans="16:27" x14ac:dyDescent="0.3">
      <c r="P31292"/>
      <c r="AA31292"/>
    </row>
    <row r="31293" spans="16:27" x14ac:dyDescent="0.3">
      <c r="P31293"/>
      <c r="AA31293"/>
    </row>
    <row r="31294" spans="16:27" x14ac:dyDescent="0.3">
      <c r="P31294"/>
      <c r="AA31294"/>
    </row>
    <row r="31295" spans="16:27" x14ac:dyDescent="0.3">
      <c r="P31295"/>
      <c r="AA31295"/>
    </row>
    <row r="31296" spans="16:27" x14ac:dyDescent="0.3">
      <c r="P31296"/>
      <c r="AA31296"/>
    </row>
    <row r="31297" spans="16:27" x14ac:dyDescent="0.3">
      <c r="P31297"/>
      <c r="AA31297"/>
    </row>
    <row r="31298" spans="16:27" x14ac:dyDescent="0.3">
      <c r="P31298"/>
      <c r="AA31298"/>
    </row>
    <row r="31299" spans="16:27" x14ac:dyDescent="0.3">
      <c r="P31299"/>
      <c r="AA31299"/>
    </row>
    <row r="31300" spans="16:27" x14ac:dyDescent="0.3">
      <c r="P31300"/>
      <c r="AA31300"/>
    </row>
    <row r="31301" spans="16:27" x14ac:dyDescent="0.3">
      <c r="P31301"/>
      <c r="AA31301"/>
    </row>
    <row r="31302" spans="16:27" x14ac:dyDescent="0.3">
      <c r="P31302"/>
      <c r="AA31302"/>
    </row>
    <row r="31303" spans="16:27" x14ac:dyDescent="0.3">
      <c r="P31303"/>
      <c r="AA31303"/>
    </row>
    <row r="31304" spans="16:27" x14ac:dyDescent="0.3">
      <c r="P31304"/>
      <c r="AA31304"/>
    </row>
    <row r="31305" spans="16:27" x14ac:dyDescent="0.3">
      <c r="P31305"/>
      <c r="AA31305"/>
    </row>
    <row r="31306" spans="16:27" x14ac:dyDescent="0.3">
      <c r="P31306"/>
      <c r="AA31306"/>
    </row>
    <row r="31307" spans="16:27" x14ac:dyDescent="0.3">
      <c r="P31307"/>
      <c r="AA31307"/>
    </row>
    <row r="31308" spans="16:27" x14ac:dyDescent="0.3">
      <c r="P31308"/>
      <c r="AA31308"/>
    </row>
    <row r="31309" spans="16:27" x14ac:dyDescent="0.3">
      <c r="P31309"/>
      <c r="AA31309"/>
    </row>
    <row r="31310" spans="16:27" x14ac:dyDescent="0.3">
      <c r="P31310"/>
      <c r="AA31310"/>
    </row>
    <row r="31311" spans="16:27" x14ac:dyDescent="0.3">
      <c r="P31311"/>
      <c r="AA31311"/>
    </row>
    <row r="31312" spans="16:27" x14ac:dyDescent="0.3">
      <c r="P31312"/>
      <c r="AA31312"/>
    </row>
    <row r="31313" spans="16:27" x14ac:dyDescent="0.3">
      <c r="P31313"/>
      <c r="AA31313"/>
    </row>
    <row r="31314" spans="16:27" x14ac:dyDescent="0.3">
      <c r="P31314"/>
      <c r="AA31314"/>
    </row>
    <row r="31315" spans="16:27" x14ac:dyDescent="0.3">
      <c r="P31315"/>
      <c r="AA31315"/>
    </row>
    <row r="31316" spans="16:27" x14ac:dyDescent="0.3">
      <c r="P31316"/>
      <c r="AA31316"/>
    </row>
    <row r="31317" spans="16:27" x14ac:dyDescent="0.3">
      <c r="P31317"/>
      <c r="AA31317"/>
    </row>
    <row r="31318" spans="16:27" x14ac:dyDescent="0.3">
      <c r="P31318"/>
      <c r="AA31318"/>
    </row>
    <row r="31319" spans="16:27" x14ac:dyDescent="0.3">
      <c r="P31319"/>
      <c r="AA31319"/>
    </row>
    <row r="31320" spans="16:27" x14ac:dyDescent="0.3">
      <c r="P31320"/>
      <c r="AA31320"/>
    </row>
    <row r="31321" spans="16:27" x14ac:dyDescent="0.3">
      <c r="P31321"/>
      <c r="AA31321"/>
    </row>
    <row r="31322" spans="16:27" x14ac:dyDescent="0.3">
      <c r="P31322"/>
      <c r="AA31322"/>
    </row>
    <row r="31323" spans="16:27" x14ac:dyDescent="0.3">
      <c r="P31323"/>
      <c r="AA31323"/>
    </row>
    <row r="31324" spans="16:27" x14ac:dyDescent="0.3">
      <c r="P31324"/>
      <c r="AA31324"/>
    </row>
    <row r="31325" spans="16:27" x14ac:dyDescent="0.3">
      <c r="P31325"/>
      <c r="AA31325"/>
    </row>
    <row r="31326" spans="16:27" x14ac:dyDescent="0.3">
      <c r="P31326"/>
      <c r="AA31326"/>
    </row>
    <row r="31327" spans="16:27" x14ac:dyDescent="0.3">
      <c r="P31327"/>
      <c r="AA31327"/>
    </row>
    <row r="31328" spans="16:27" x14ac:dyDescent="0.3">
      <c r="P31328"/>
      <c r="AA31328"/>
    </row>
    <row r="31329" spans="16:27" x14ac:dyDescent="0.3">
      <c r="P31329"/>
      <c r="AA31329"/>
    </row>
    <row r="31330" spans="16:27" x14ac:dyDescent="0.3">
      <c r="P31330"/>
      <c r="AA31330"/>
    </row>
    <row r="31331" spans="16:27" x14ac:dyDescent="0.3">
      <c r="P31331"/>
      <c r="AA31331"/>
    </row>
    <row r="31332" spans="16:27" x14ac:dyDescent="0.3">
      <c r="P31332"/>
      <c r="AA31332"/>
    </row>
    <row r="31333" spans="16:27" x14ac:dyDescent="0.3">
      <c r="P31333"/>
      <c r="AA31333"/>
    </row>
    <row r="31334" spans="16:27" x14ac:dyDescent="0.3">
      <c r="P31334"/>
      <c r="AA31334"/>
    </row>
    <row r="31335" spans="16:27" x14ac:dyDescent="0.3">
      <c r="P31335"/>
      <c r="AA31335"/>
    </row>
    <row r="31336" spans="16:27" x14ac:dyDescent="0.3">
      <c r="P31336"/>
      <c r="AA31336"/>
    </row>
    <row r="31337" spans="16:27" x14ac:dyDescent="0.3">
      <c r="P31337"/>
      <c r="AA31337"/>
    </row>
    <row r="31338" spans="16:27" x14ac:dyDescent="0.3">
      <c r="P31338"/>
      <c r="AA31338"/>
    </row>
    <row r="31339" spans="16:27" x14ac:dyDescent="0.3">
      <c r="P31339"/>
      <c r="AA31339"/>
    </row>
    <row r="31340" spans="16:27" x14ac:dyDescent="0.3">
      <c r="P31340"/>
      <c r="AA31340"/>
    </row>
    <row r="31341" spans="16:27" x14ac:dyDescent="0.3">
      <c r="P31341"/>
      <c r="AA31341"/>
    </row>
    <row r="31342" spans="16:27" x14ac:dyDescent="0.3">
      <c r="P31342"/>
      <c r="AA31342"/>
    </row>
    <row r="31343" spans="16:27" x14ac:dyDescent="0.3">
      <c r="P31343"/>
      <c r="AA31343"/>
    </row>
    <row r="31344" spans="16:27" x14ac:dyDescent="0.3">
      <c r="P31344"/>
      <c r="AA31344"/>
    </row>
    <row r="31345" spans="16:27" x14ac:dyDescent="0.3">
      <c r="P31345"/>
      <c r="AA31345"/>
    </row>
    <row r="31346" spans="16:27" x14ac:dyDescent="0.3">
      <c r="P31346"/>
      <c r="AA31346"/>
    </row>
    <row r="31347" spans="16:27" x14ac:dyDescent="0.3">
      <c r="P31347"/>
      <c r="AA31347"/>
    </row>
    <row r="31348" spans="16:27" x14ac:dyDescent="0.3">
      <c r="P31348"/>
      <c r="AA31348"/>
    </row>
    <row r="31349" spans="16:27" x14ac:dyDescent="0.3">
      <c r="P31349"/>
      <c r="AA31349"/>
    </row>
    <row r="31350" spans="16:27" x14ac:dyDescent="0.3">
      <c r="P31350"/>
      <c r="AA31350"/>
    </row>
    <row r="31351" spans="16:27" x14ac:dyDescent="0.3">
      <c r="P31351"/>
      <c r="AA31351"/>
    </row>
    <row r="31352" spans="16:27" x14ac:dyDescent="0.3">
      <c r="P31352"/>
      <c r="AA31352"/>
    </row>
    <row r="31353" spans="16:27" x14ac:dyDescent="0.3">
      <c r="P31353"/>
      <c r="AA31353"/>
    </row>
    <row r="31354" spans="16:27" x14ac:dyDescent="0.3">
      <c r="P31354"/>
      <c r="AA31354"/>
    </row>
    <row r="31355" spans="16:27" x14ac:dyDescent="0.3">
      <c r="P31355"/>
      <c r="AA31355"/>
    </row>
    <row r="31356" spans="16:27" x14ac:dyDescent="0.3">
      <c r="P31356"/>
      <c r="AA31356"/>
    </row>
    <row r="31357" spans="16:27" x14ac:dyDescent="0.3">
      <c r="P31357"/>
      <c r="AA31357"/>
    </row>
    <row r="31358" spans="16:27" x14ac:dyDescent="0.3">
      <c r="P31358"/>
      <c r="AA31358"/>
    </row>
    <row r="31359" spans="16:27" x14ac:dyDescent="0.3">
      <c r="P31359"/>
      <c r="AA31359"/>
    </row>
    <row r="31360" spans="16:27" x14ac:dyDescent="0.3">
      <c r="P31360"/>
      <c r="AA31360"/>
    </row>
    <row r="31361" spans="16:27" x14ac:dyDescent="0.3">
      <c r="P31361"/>
      <c r="AA31361"/>
    </row>
    <row r="31362" spans="16:27" x14ac:dyDescent="0.3">
      <c r="P31362"/>
      <c r="AA31362"/>
    </row>
    <row r="31363" spans="16:27" x14ac:dyDescent="0.3">
      <c r="P31363"/>
      <c r="AA31363"/>
    </row>
    <row r="31364" spans="16:27" x14ac:dyDescent="0.3">
      <c r="P31364"/>
      <c r="AA31364"/>
    </row>
    <row r="31365" spans="16:27" x14ac:dyDescent="0.3">
      <c r="P31365"/>
      <c r="AA31365"/>
    </row>
    <row r="31366" spans="16:27" x14ac:dyDescent="0.3">
      <c r="P31366"/>
      <c r="AA31366"/>
    </row>
    <row r="31367" spans="16:27" x14ac:dyDescent="0.3">
      <c r="P31367"/>
      <c r="AA31367"/>
    </row>
    <row r="31368" spans="16:27" x14ac:dyDescent="0.3">
      <c r="P31368"/>
      <c r="AA31368"/>
    </row>
    <row r="31369" spans="16:27" x14ac:dyDescent="0.3">
      <c r="P31369"/>
      <c r="AA31369"/>
    </row>
    <row r="31370" spans="16:27" x14ac:dyDescent="0.3">
      <c r="P31370"/>
      <c r="AA31370"/>
    </row>
    <row r="31371" spans="16:27" x14ac:dyDescent="0.3">
      <c r="P31371"/>
      <c r="AA31371"/>
    </row>
    <row r="31372" spans="16:27" x14ac:dyDescent="0.3">
      <c r="P31372"/>
      <c r="AA31372"/>
    </row>
    <row r="31373" spans="16:27" x14ac:dyDescent="0.3">
      <c r="P31373"/>
      <c r="AA31373"/>
    </row>
    <row r="31374" spans="16:27" x14ac:dyDescent="0.3">
      <c r="P31374"/>
      <c r="AA31374"/>
    </row>
    <row r="31375" spans="16:27" x14ac:dyDescent="0.3">
      <c r="P31375"/>
      <c r="AA31375"/>
    </row>
    <row r="31376" spans="16:27" x14ac:dyDescent="0.3">
      <c r="P31376"/>
      <c r="AA31376"/>
    </row>
    <row r="31377" spans="16:27" x14ac:dyDescent="0.3">
      <c r="P31377"/>
      <c r="AA31377"/>
    </row>
    <row r="31378" spans="16:27" x14ac:dyDescent="0.3">
      <c r="P31378"/>
      <c r="AA31378"/>
    </row>
    <row r="31379" spans="16:27" x14ac:dyDescent="0.3">
      <c r="P31379"/>
      <c r="AA31379"/>
    </row>
    <row r="31380" spans="16:27" x14ac:dyDescent="0.3">
      <c r="P31380"/>
      <c r="AA31380"/>
    </row>
    <row r="31381" spans="16:27" x14ac:dyDescent="0.3">
      <c r="P31381"/>
      <c r="AA31381"/>
    </row>
    <row r="31382" spans="16:27" x14ac:dyDescent="0.3">
      <c r="P31382"/>
      <c r="AA31382"/>
    </row>
    <row r="31383" spans="16:27" x14ac:dyDescent="0.3">
      <c r="P31383"/>
      <c r="AA31383"/>
    </row>
    <row r="31384" spans="16:27" x14ac:dyDescent="0.3">
      <c r="P31384"/>
      <c r="AA31384"/>
    </row>
    <row r="31385" spans="16:27" x14ac:dyDescent="0.3">
      <c r="P31385"/>
      <c r="AA31385"/>
    </row>
    <row r="31386" spans="16:27" x14ac:dyDescent="0.3">
      <c r="P31386"/>
      <c r="AA31386"/>
    </row>
    <row r="31387" spans="16:27" x14ac:dyDescent="0.3">
      <c r="P31387"/>
      <c r="AA31387"/>
    </row>
    <row r="31388" spans="16:27" x14ac:dyDescent="0.3">
      <c r="P31388"/>
      <c r="AA31388"/>
    </row>
    <row r="31389" spans="16:27" x14ac:dyDescent="0.3">
      <c r="P31389"/>
      <c r="AA31389"/>
    </row>
    <row r="31390" spans="16:27" x14ac:dyDescent="0.3">
      <c r="P31390"/>
      <c r="AA31390"/>
    </row>
    <row r="31391" spans="16:27" x14ac:dyDescent="0.3">
      <c r="P31391"/>
      <c r="AA31391"/>
    </row>
    <row r="31392" spans="16:27" x14ac:dyDescent="0.3">
      <c r="P31392"/>
      <c r="AA31392"/>
    </row>
    <row r="31393" spans="16:27" x14ac:dyDescent="0.3">
      <c r="P31393"/>
      <c r="AA31393"/>
    </row>
    <row r="31394" spans="16:27" x14ac:dyDescent="0.3">
      <c r="P31394"/>
      <c r="AA31394"/>
    </row>
    <row r="31395" spans="16:27" x14ac:dyDescent="0.3">
      <c r="P31395"/>
      <c r="AA31395"/>
    </row>
    <row r="31396" spans="16:27" x14ac:dyDescent="0.3">
      <c r="P31396"/>
      <c r="AA31396"/>
    </row>
    <row r="31397" spans="16:27" x14ac:dyDescent="0.3">
      <c r="P31397"/>
      <c r="AA31397"/>
    </row>
    <row r="31398" spans="16:27" x14ac:dyDescent="0.3">
      <c r="P31398"/>
      <c r="AA31398"/>
    </row>
    <row r="31399" spans="16:27" x14ac:dyDescent="0.3">
      <c r="P31399"/>
      <c r="AA31399"/>
    </row>
    <row r="31400" spans="16:27" x14ac:dyDescent="0.3">
      <c r="P31400"/>
      <c r="AA31400"/>
    </row>
    <row r="31401" spans="16:27" x14ac:dyDescent="0.3">
      <c r="P31401"/>
      <c r="AA31401"/>
    </row>
    <row r="31402" spans="16:27" x14ac:dyDescent="0.3">
      <c r="P31402"/>
      <c r="AA31402"/>
    </row>
    <row r="31403" spans="16:27" x14ac:dyDescent="0.3">
      <c r="P31403"/>
      <c r="AA31403"/>
    </row>
    <row r="31404" spans="16:27" x14ac:dyDescent="0.3">
      <c r="P31404"/>
      <c r="AA31404"/>
    </row>
    <row r="31405" spans="16:27" x14ac:dyDescent="0.3">
      <c r="P31405"/>
      <c r="AA31405"/>
    </row>
    <row r="31406" spans="16:27" x14ac:dyDescent="0.3">
      <c r="P31406"/>
      <c r="AA31406"/>
    </row>
    <row r="31407" spans="16:27" x14ac:dyDescent="0.3">
      <c r="P31407"/>
      <c r="AA31407"/>
    </row>
    <row r="31408" spans="16:27" x14ac:dyDescent="0.3">
      <c r="P31408"/>
      <c r="AA31408"/>
    </row>
    <row r="31409" spans="16:27" x14ac:dyDescent="0.3">
      <c r="P31409"/>
      <c r="AA31409"/>
    </row>
    <row r="31410" spans="16:27" x14ac:dyDescent="0.3">
      <c r="P31410"/>
      <c r="AA31410"/>
    </row>
    <row r="31411" spans="16:27" x14ac:dyDescent="0.3">
      <c r="P31411"/>
      <c r="AA31411"/>
    </row>
    <row r="31412" spans="16:27" x14ac:dyDescent="0.3">
      <c r="P31412"/>
      <c r="AA31412"/>
    </row>
    <row r="31413" spans="16:27" x14ac:dyDescent="0.3">
      <c r="P31413"/>
      <c r="AA31413"/>
    </row>
    <row r="31414" spans="16:27" x14ac:dyDescent="0.3">
      <c r="P31414"/>
      <c r="AA31414"/>
    </row>
    <row r="31415" spans="16:27" x14ac:dyDescent="0.3">
      <c r="P31415"/>
      <c r="AA31415"/>
    </row>
    <row r="31416" spans="16:27" x14ac:dyDescent="0.3">
      <c r="P31416"/>
      <c r="AA31416"/>
    </row>
    <row r="31417" spans="16:27" x14ac:dyDescent="0.3">
      <c r="P31417"/>
      <c r="AA31417"/>
    </row>
    <row r="31418" spans="16:27" x14ac:dyDescent="0.3">
      <c r="P31418"/>
      <c r="AA31418"/>
    </row>
    <row r="31419" spans="16:27" x14ac:dyDescent="0.3">
      <c r="P31419"/>
      <c r="AA31419"/>
    </row>
    <row r="31420" spans="16:27" x14ac:dyDescent="0.3">
      <c r="P31420"/>
      <c r="AA31420"/>
    </row>
    <row r="31421" spans="16:27" x14ac:dyDescent="0.3">
      <c r="P31421"/>
      <c r="AA31421"/>
    </row>
    <row r="31422" spans="16:27" x14ac:dyDescent="0.3">
      <c r="P31422"/>
      <c r="AA31422"/>
    </row>
    <row r="31423" spans="16:27" x14ac:dyDescent="0.3">
      <c r="P31423"/>
      <c r="AA31423"/>
    </row>
    <row r="31424" spans="16:27" x14ac:dyDescent="0.3">
      <c r="P31424"/>
      <c r="AA31424"/>
    </row>
    <row r="31425" spans="16:27" x14ac:dyDescent="0.3">
      <c r="P31425"/>
      <c r="AA31425"/>
    </row>
    <row r="31426" spans="16:27" x14ac:dyDescent="0.3">
      <c r="P31426"/>
      <c r="AA31426"/>
    </row>
    <row r="31427" spans="16:27" x14ac:dyDescent="0.3">
      <c r="P31427"/>
      <c r="AA31427"/>
    </row>
    <row r="31428" spans="16:27" x14ac:dyDescent="0.3">
      <c r="P31428"/>
      <c r="AA31428"/>
    </row>
    <row r="31429" spans="16:27" x14ac:dyDescent="0.3">
      <c r="P31429"/>
      <c r="AA31429"/>
    </row>
    <row r="31430" spans="16:27" x14ac:dyDescent="0.3">
      <c r="P31430"/>
      <c r="AA31430"/>
    </row>
    <row r="31431" spans="16:27" x14ac:dyDescent="0.3">
      <c r="P31431"/>
      <c r="AA31431"/>
    </row>
    <row r="31432" spans="16:27" x14ac:dyDescent="0.3">
      <c r="P31432"/>
      <c r="AA31432"/>
    </row>
    <row r="31433" spans="16:27" x14ac:dyDescent="0.3">
      <c r="P31433"/>
      <c r="AA31433"/>
    </row>
    <row r="31434" spans="16:27" x14ac:dyDescent="0.3">
      <c r="P31434"/>
      <c r="AA31434"/>
    </row>
    <row r="31435" spans="16:27" x14ac:dyDescent="0.3">
      <c r="P31435"/>
      <c r="AA31435"/>
    </row>
    <row r="31436" spans="16:27" x14ac:dyDescent="0.3">
      <c r="P31436"/>
      <c r="AA31436"/>
    </row>
    <row r="31437" spans="16:27" x14ac:dyDescent="0.3">
      <c r="P31437"/>
      <c r="AA31437"/>
    </row>
    <row r="31438" spans="16:27" x14ac:dyDescent="0.3">
      <c r="P31438"/>
      <c r="AA31438"/>
    </row>
    <row r="31439" spans="16:27" x14ac:dyDescent="0.3">
      <c r="P31439"/>
      <c r="AA31439"/>
    </row>
    <row r="31440" spans="16:27" x14ac:dyDescent="0.3">
      <c r="P31440"/>
      <c r="AA31440"/>
    </row>
    <row r="31441" spans="16:27" x14ac:dyDescent="0.3">
      <c r="P31441"/>
      <c r="AA31441"/>
    </row>
    <row r="31442" spans="16:27" x14ac:dyDescent="0.3">
      <c r="P31442"/>
      <c r="AA31442"/>
    </row>
    <row r="31443" spans="16:27" x14ac:dyDescent="0.3">
      <c r="P31443"/>
      <c r="AA31443"/>
    </row>
    <row r="31444" spans="16:27" x14ac:dyDescent="0.3">
      <c r="P31444"/>
      <c r="AA31444"/>
    </row>
    <row r="31445" spans="16:27" x14ac:dyDescent="0.3">
      <c r="P31445"/>
      <c r="AA31445"/>
    </row>
    <row r="31446" spans="16:27" x14ac:dyDescent="0.3">
      <c r="P31446"/>
      <c r="AA31446"/>
    </row>
    <row r="31447" spans="16:27" x14ac:dyDescent="0.3">
      <c r="P31447"/>
      <c r="AA31447"/>
    </row>
    <row r="31448" spans="16:27" x14ac:dyDescent="0.3">
      <c r="P31448"/>
      <c r="AA31448"/>
    </row>
    <row r="31449" spans="16:27" x14ac:dyDescent="0.3">
      <c r="P31449"/>
      <c r="AA31449"/>
    </row>
    <row r="31450" spans="16:27" x14ac:dyDescent="0.3">
      <c r="P31450"/>
      <c r="AA31450"/>
    </row>
    <row r="31451" spans="16:27" x14ac:dyDescent="0.3">
      <c r="P31451"/>
      <c r="AA31451"/>
    </row>
    <row r="31452" spans="16:27" x14ac:dyDescent="0.3">
      <c r="P31452"/>
      <c r="AA31452"/>
    </row>
    <row r="31453" spans="16:27" x14ac:dyDescent="0.3">
      <c r="P31453"/>
      <c r="AA31453"/>
    </row>
    <row r="31454" spans="16:27" x14ac:dyDescent="0.3">
      <c r="P31454"/>
      <c r="AA31454"/>
    </row>
    <row r="31455" spans="16:27" x14ac:dyDescent="0.3">
      <c r="P31455"/>
      <c r="AA31455"/>
    </row>
    <row r="31456" spans="16:27" x14ac:dyDescent="0.3">
      <c r="P31456"/>
      <c r="AA31456"/>
    </row>
    <row r="31457" spans="16:27" x14ac:dyDescent="0.3">
      <c r="P31457"/>
      <c r="AA31457"/>
    </row>
    <row r="31458" spans="16:27" x14ac:dyDescent="0.3">
      <c r="P31458"/>
      <c r="AA31458"/>
    </row>
    <row r="31459" spans="16:27" x14ac:dyDescent="0.3">
      <c r="P31459"/>
      <c r="AA31459"/>
    </row>
    <row r="31460" spans="16:27" x14ac:dyDescent="0.3">
      <c r="P31460"/>
      <c r="AA31460"/>
    </row>
    <row r="31461" spans="16:27" x14ac:dyDescent="0.3">
      <c r="P31461"/>
      <c r="AA31461"/>
    </row>
    <row r="31462" spans="16:27" x14ac:dyDescent="0.3">
      <c r="P31462"/>
      <c r="AA31462"/>
    </row>
    <row r="31463" spans="16:27" x14ac:dyDescent="0.3">
      <c r="P31463"/>
      <c r="AA31463"/>
    </row>
    <row r="31464" spans="16:27" x14ac:dyDescent="0.3">
      <c r="P31464"/>
      <c r="AA31464"/>
    </row>
    <row r="31465" spans="16:27" x14ac:dyDescent="0.3">
      <c r="P31465"/>
      <c r="AA31465"/>
    </row>
    <row r="31466" spans="16:27" x14ac:dyDescent="0.3">
      <c r="P31466"/>
      <c r="AA31466"/>
    </row>
    <row r="31467" spans="16:27" x14ac:dyDescent="0.3">
      <c r="P31467"/>
      <c r="AA31467"/>
    </row>
    <row r="31468" spans="16:27" x14ac:dyDescent="0.3">
      <c r="P31468"/>
      <c r="AA31468"/>
    </row>
    <row r="31469" spans="16:27" x14ac:dyDescent="0.3">
      <c r="P31469"/>
      <c r="AA31469"/>
    </row>
    <row r="31470" spans="16:27" x14ac:dyDescent="0.3">
      <c r="P31470"/>
      <c r="AA31470"/>
    </row>
    <row r="31471" spans="16:27" x14ac:dyDescent="0.3">
      <c r="P31471"/>
      <c r="AA31471"/>
    </row>
    <row r="31472" spans="16:27" x14ac:dyDescent="0.3">
      <c r="P31472"/>
      <c r="AA31472"/>
    </row>
    <row r="31473" spans="16:27" x14ac:dyDescent="0.3">
      <c r="P31473"/>
      <c r="AA31473"/>
    </row>
    <row r="31474" spans="16:27" x14ac:dyDescent="0.3">
      <c r="P31474"/>
      <c r="AA31474"/>
    </row>
    <row r="31475" spans="16:27" x14ac:dyDescent="0.3">
      <c r="P31475"/>
      <c r="AA31475"/>
    </row>
    <row r="31476" spans="16:27" x14ac:dyDescent="0.3">
      <c r="P31476"/>
      <c r="AA31476"/>
    </row>
    <row r="31477" spans="16:27" x14ac:dyDescent="0.3">
      <c r="P31477"/>
      <c r="AA31477"/>
    </row>
    <row r="31478" spans="16:27" x14ac:dyDescent="0.3">
      <c r="P31478"/>
      <c r="AA31478"/>
    </row>
    <row r="31479" spans="16:27" x14ac:dyDescent="0.3">
      <c r="P31479"/>
      <c r="AA31479"/>
    </row>
    <row r="31480" spans="16:27" x14ac:dyDescent="0.3">
      <c r="P31480"/>
      <c r="AA31480"/>
    </row>
    <row r="31481" spans="16:27" x14ac:dyDescent="0.3">
      <c r="P31481"/>
      <c r="AA31481"/>
    </row>
    <row r="31482" spans="16:27" x14ac:dyDescent="0.3">
      <c r="P31482"/>
      <c r="AA31482"/>
    </row>
    <row r="31483" spans="16:27" x14ac:dyDescent="0.3">
      <c r="P31483"/>
      <c r="AA31483"/>
    </row>
    <row r="31484" spans="16:27" x14ac:dyDescent="0.3">
      <c r="P31484"/>
      <c r="AA31484"/>
    </row>
    <row r="31485" spans="16:27" x14ac:dyDescent="0.3">
      <c r="P31485"/>
      <c r="AA31485"/>
    </row>
    <row r="31486" spans="16:27" x14ac:dyDescent="0.3">
      <c r="P31486"/>
      <c r="AA31486"/>
    </row>
    <row r="31487" spans="16:27" x14ac:dyDescent="0.3">
      <c r="P31487"/>
      <c r="AA31487"/>
    </row>
    <row r="31488" spans="16:27" x14ac:dyDescent="0.3">
      <c r="P31488"/>
      <c r="AA31488"/>
    </row>
    <row r="31489" spans="16:27" x14ac:dyDescent="0.3">
      <c r="P31489"/>
      <c r="AA31489"/>
    </row>
    <row r="31490" spans="16:27" x14ac:dyDescent="0.3">
      <c r="P31490"/>
      <c r="AA31490"/>
    </row>
    <row r="31491" spans="16:27" x14ac:dyDescent="0.3">
      <c r="P31491"/>
      <c r="AA31491"/>
    </row>
    <row r="31492" spans="16:27" x14ac:dyDescent="0.3">
      <c r="P31492"/>
      <c r="AA31492"/>
    </row>
    <row r="31493" spans="16:27" x14ac:dyDescent="0.3">
      <c r="P31493"/>
      <c r="AA31493"/>
    </row>
    <row r="31494" spans="16:27" x14ac:dyDescent="0.3">
      <c r="P31494"/>
      <c r="AA31494"/>
    </row>
    <row r="31495" spans="16:27" x14ac:dyDescent="0.3">
      <c r="P31495"/>
      <c r="AA31495"/>
    </row>
    <row r="31496" spans="16:27" x14ac:dyDescent="0.3">
      <c r="P31496"/>
      <c r="AA31496"/>
    </row>
    <row r="31497" spans="16:27" x14ac:dyDescent="0.3">
      <c r="P31497"/>
      <c r="AA31497"/>
    </row>
    <row r="31498" spans="16:27" x14ac:dyDescent="0.3">
      <c r="P31498"/>
      <c r="AA31498"/>
    </row>
    <row r="31499" spans="16:27" x14ac:dyDescent="0.3">
      <c r="P31499"/>
      <c r="AA31499"/>
    </row>
    <row r="31500" spans="16:27" x14ac:dyDescent="0.3">
      <c r="P31500"/>
      <c r="AA31500"/>
    </row>
    <row r="31501" spans="16:27" x14ac:dyDescent="0.3">
      <c r="P31501"/>
      <c r="AA31501"/>
    </row>
    <row r="31502" spans="16:27" x14ac:dyDescent="0.3">
      <c r="P31502"/>
      <c r="AA31502"/>
    </row>
    <row r="31503" spans="16:27" x14ac:dyDescent="0.3">
      <c r="P31503"/>
      <c r="AA31503"/>
    </row>
    <row r="31504" spans="16:27" x14ac:dyDescent="0.3">
      <c r="P31504"/>
      <c r="AA31504"/>
    </row>
    <row r="31505" spans="16:27" x14ac:dyDescent="0.3">
      <c r="P31505"/>
      <c r="AA31505"/>
    </row>
    <row r="31506" spans="16:27" x14ac:dyDescent="0.3">
      <c r="P31506"/>
      <c r="AA31506"/>
    </row>
    <row r="31507" spans="16:27" x14ac:dyDescent="0.3">
      <c r="P31507"/>
      <c r="AA31507"/>
    </row>
    <row r="31508" spans="16:27" x14ac:dyDescent="0.3">
      <c r="P31508"/>
      <c r="AA31508"/>
    </row>
    <row r="31509" spans="16:27" x14ac:dyDescent="0.3">
      <c r="P31509"/>
      <c r="AA31509"/>
    </row>
    <row r="31510" spans="16:27" x14ac:dyDescent="0.3">
      <c r="P31510"/>
      <c r="AA31510"/>
    </row>
    <row r="31511" spans="16:27" x14ac:dyDescent="0.3">
      <c r="P31511"/>
      <c r="AA31511"/>
    </row>
    <row r="31512" spans="16:27" x14ac:dyDescent="0.3">
      <c r="P31512"/>
      <c r="AA31512"/>
    </row>
    <row r="31513" spans="16:27" x14ac:dyDescent="0.3">
      <c r="P31513"/>
      <c r="AA31513"/>
    </row>
    <row r="31514" spans="16:27" x14ac:dyDescent="0.3">
      <c r="P31514"/>
      <c r="AA31514"/>
    </row>
    <row r="31515" spans="16:27" x14ac:dyDescent="0.3">
      <c r="P31515"/>
      <c r="AA31515"/>
    </row>
    <row r="31516" spans="16:27" x14ac:dyDescent="0.3">
      <c r="P31516"/>
      <c r="AA31516"/>
    </row>
    <row r="31517" spans="16:27" x14ac:dyDescent="0.3">
      <c r="P31517"/>
      <c r="AA31517"/>
    </row>
    <row r="31518" spans="16:27" x14ac:dyDescent="0.3">
      <c r="P31518"/>
      <c r="AA31518"/>
    </row>
    <row r="31519" spans="16:27" x14ac:dyDescent="0.3">
      <c r="P31519"/>
      <c r="AA31519"/>
    </row>
    <row r="31520" spans="16:27" x14ac:dyDescent="0.3">
      <c r="P31520"/>
      <c r="AA31520"/>
    </row>
    <row r="31521" spans="16:27" x14ac:dyDescent="0.3">
      <c r="P31521"/>
      <c r="AA31521"/>
    </row>
    <row r="31522" spans="16:27" x14ac:dyDescent="0.3">
      <c r="P31522"/>
      <c r="AA31522"/>
    </row>
    <row r="31523" spans="16:27" x14ac:dyDescent="0.3">
      <c r="P31523"/>
      <c r="AA31523"/>
    </row>
    <row r="31524" spans="16:27" x14ac:dyDescent="0.3">
      <c r="P31524"/>
      <c r="AA31524"/>
    </row>
    <row r="31525" spans="16:27" x14ac:dyDescent="0.3">
      <c r="P31525"/>
      <c r="AA31525"/>
    </row>
    <row r="31526" spans="16:27" x14ac:dyDescent="0.3">
      <c r="P31526"/>
      <c r="AA31526"/>
    </row>
    <row r="31527" spans="16:27" x14ac:dyDescent="0.3">
      <c r="P31527"/>
      <c r="AA31527"/>
    </row>
    <row r="31528" spans="16:27" x14ac:dyDescent="0.3">
      <c r="P31528"/>
      <c r="AA31528"/>
    </row>
    <row r="31529" spans="16:27" x14ac:dyDescent="0.3">
      <c r="P31529"/>
      <c r="AA31529"/>
    </row>
    <row r="31530" spans="16:27" x14ac:dyDescent="0.3">
      <c r="P31530"/>
      <c r="AA31530"/>
    </row>
    <row r="31531" spans="16:27" x14ac:dyDescent="0.3">
      <c r="P31531"/>
      <c r="AA31531"/>
    </row>
    <row r="31532" spans="16:27" x14ac:dyDescent="0.3">
      <c r="P31532"/>
      <c r="AA31532"/>
    </row>
    <row r="31533" spans="16:27" x14ac:dyDescent="0.3">
      <c r="P31533"/>
      <c r="AA31533"/>
    </row>
    <row r="31534" spans="16:27" x14ac:dyDescent="0.3">
      <c r="P31534"/>
      <c r="AA31534"/>
    </row>
    <row r="31535" spans="16:27" x14ac:dyDescent="0.3">
      <c r="P31535"/>
      <c r="AA31535"/>
    </row>
    <row r="31536" spans="16:27" x14ac:dyDescent="0.3">
      <c r="P31536"/>
      <c r="AA31536"/>
    </row>
    <row r="31537" spans="16:27" x14ac:dyDescent="0.3">
      <c r="P31537"/>
      <c r="AA31537"/>
    </row>
    <row r="31538" spans="16:27" x14ac:dyDescent="0.3">
      <c r="P31538"/>
      <c r="AA31538"/>
    </row>
    <row r="31539" spans="16:27" x14ac:dyDescent="0.3">
      <c r="P31539"/>
      <c r="AA31539"/>
    </row>
    <row r="31540" spans="16:27" x14ac:dyDescent="0.3">
      <c r="P31540"/>
      <c r="AA31540"/>
    </row>
    <row r="31541" spans="16:27" x14ac:dyDescent="0.3">
      <c r="P31541"/>
      <c r="AA31541"/>
    </row>
    <row r="31542" spans="16:27" x14ac:dyDescent="0.3">
      <c r="P31542"/>
      <c r="AA31542"/>
    </row>
    <row r="31543" spans="16:27" x14ac:dyDescent="0.3">
      <c r="P31543"/>
      <c r="AA31543"/>
    </row>
    <row r="31544" spans="16:27" x14ac:dyDescent="0.3">
      <c r="P31544"/>
      <c r="AA31544"/>
    </row>
    <row r="31545" spans="16:27" x14ac:dyDescent="0.3">
      <c r="P31545"/>
      <c r="AA31545"/>
    </row>
    <row r="31546" spans="16:27" x14ac:dyDescent="0.3">
      <c r="P31546"/>
      <c r="AA31546"/>
    </row>
    <row r="31547" spans="16:27" x14ac:dyDescent="0.3">
      <c r="P31547"/>
      <c r="AA31547"/>
    </row>
    <row r="31548" spans="16:27" x14ac:dyDescent="0.3">
      <c r="P31548"/>
      <c r="AA31548"/>
    </row>
    <row r="31549" spans="16:27" x14ac:dyDescent="0.3">
      <c r="P31549"/>
      <c r="AA31549"/>
    </row>
    <row r="31550" spans="16:27" x14ac:dyDescent="0.3">
      <c r="P31550"/>
      <c r="AA31550"/>
    </row>
    <row r="31551" spans="16:27" x14ac:dyDescent="0.3">
      <c r="P31551"/>
      <c r="AA31551"/>
    </row>
    <row r="31552" spans="16:27" x14ac:dyDescent="0.3">
      <c r="P31552"/>
      <c r="AA31552"/>
    </row>
    <row r="31553" spans="16:27" x14ac:dyDescent="0.3">
      <c r="P31553"/>
      <c r="AA31553"/>
    </row>
    <row r="31554" spans="16:27" x14ac:dyDescent="0.3">
      <c r="P31554"/>
      <c r="AA31554"/>
    </row>
    <row r="31555" spans="16:27" x14ac:dyDescent="0.3">
      <c r="P31555"/>
      <c r="AA31555"/>
    </row>
    <row r="31556" spans="16:27" x14ac:dyDescent="0.3">
      <c r="P31556"/>
      <c r="AA31556"/>
    </row>
    <row r="31557" spans="16:27" x14ac:dyDescent="0.3">
      <c r="P31557"/>
      <c r="AA31557"/>
    </row>
    <row r="31558" spans="16:27" x14ac:dyDescent="0.3">
      <c r="P31558"/>
      <c r="AA31558"/>
    </row>
    <row r="31559" spans="16:27" x14ac:dyDescent="0.3">
      <c r="P31559"/>
      <c r="AA31559"/>
    </row>
    <row r="31560" spans="16:27" x14ac:dyDescent="0.3">
      <c r="P31560"/>
      <c r="AA31560"/>
    </row>
    <row r="31561" spans="16:27" x14ac:dyDescent="0.3">
      <c r="P31561"/>
      <c r="AA31561"/>
    </row>
    <row r="31562" spans="16:27" x14ac:dyDescent="0.3">
      <c r="P31562"/>
      <c r="AA31562"/>
    </row>
    <row r="31563" spans="16:27" x14ac:dyDescent="0.3">
      <c r="P31563"/>
      <c r="AA31563"/>
    </row>
    <row r="31564" spans="16:27" x14ac:dyDescent="0.3">
      <c r="P31564"/>
      <c r="AA31564"/>
    </row>
    <row r="31565" spans="16:27" x14ac:dyDescent="0.3">
      <c r="P31565"/>
      <c r="AA31565"/>
    </row>
    <row r="31566" spans="16:27" x14ac:dyDescent="0.3">
      <c r="P31566"/>
      <c r="AA31566"/>
    </row>
    <row r="31567" spans="16:27" x14ac:dyDescent="0.3">
      <c r="P31567"/>
      <c r="AA31567"/>
    </row>
    <row r="31568" spans="16:27" x14ac:dyDescent="0.3">
      <c r="P31568"/>
      <c r="AA31568"/>
    </row>
    <row r="31569" spans="16:27" x14ac:dyDescent="0.3">
      <c r="P31569"/>
      <c r="AA31569"/>
    </row>
    <row r="31570" spans="16:27" x14ac:dyDescent="0.3">
      <c r="P31570"/>
      <c r="AA31570"/>
    </row>
    <row r="31571" spans="16:27" x14ac:dyDescent="0.3">
      <c r="P31571"/>
      <c r="AA31571"/>
    </row>
    <row r="31572" spans="16:27" x14ac:dyDescent="0.3">
      <c r="P31572"/>
      <c r="AA31572"/>
    </row>
    <row r="31573" spans="16:27" x14ac:dyDescent="0.3">
      <c r="P31573"/>
      <c r="AA31573"/>
    </row>
    <row r="31574" spans="16:27" x14ac:dyDescent="0.3">
      <c r="P31574"/>
      <c r="AA31574"/>
    </row>
    <row r="31575" spans="16:27" x14ac:dyDescent="0.3">
      <c r="P31575"/>
      <c r="AA31575"/>
    </row>
    <row r="31576" spans="16:27" x14ac:dyDescent="0.3">
      <c r="P31576"/>
      <c r="AA31576"/>
    </row>
    <row r="31577" spans="16:27" x14ac:dyDescent="0.3">
      <c r="P31577"/>
      <c r="AA31577"/>
    </row>
    <row r="31578" spans="16:27" x14ac:dyDescent="0.3">
      <c r="P31578"/>
      <c r="AA31578"/>
    </row>
    <row r="31579" spans="16:27" x14ac:dyDescent="0.3">
      <c r="P31579"/>
      <c r="AA31579"/>
    </row>
    <row r="31580" spans="16:27" x14ac:dyDescent="0.3">
      <c r="P31580"/>
      <c r="AA31580"/>
    </row>
    <row r="31581" spans="16:27" x14ac:dyDescent="0.3">
      <c r="P31581"/>
      <c r="AA31581"/>
    </row>
    <row r="31582" spans="16:27" x14ac:dyDescent="0.3">
      <c r="P31582"/>
      <c r="AA31582"/>
    </row>
    <row r="31583" spans="16:27" x14ac:dyDescent="0.3">
      <c r="P31583"/>
      <c r="AA31583"/>
    </row>
    <row r="31584" spans="16:27" x14ac:dyDescent="0.3">
      <c r="P31584"/>
      <c r="AA31584"/>
    </row>
    <row r="31585" spans="16:27" x14ac:dyDescent="0.3">
      <c r="P31585"/>
      <c r="AA31585"/>
    </row>
    <row r="31586" spans="16:27" x14ac:dyDescent="0.3">
      <c r="P31586"/>
      <c r="AA31586"/>
    </row>
    <row r="31587" spans="16:27" x14ac:dyDescent="0.3">
      <c r="P31587"/>
      <c r="AA31587"/>
    </row>
    <row r="31588" spans="16:27" x14ac:dyDescent="0.3">
      <c r="P31588"/>
      <c r="AA31588"/>
    </row>
    <row r="31589" spans="16:27" x14ac:dyDescent="0.3">
      <c r="P31589"/>
      <c r="AA31589"/>
    </row>
    <row r="31590" spans="16:27" x14ac:dyDescent="0.3">
      <c r="P31590"/>
      <c r="AA31590"/>
    </row>
    <row r="31591" spans="16:27" x14ac:dyDescent="0.3">
      <c r="P31591"/>
      <c r="AA31591"/>
    </row>
    <row r="31592" spans="16:27" x14ac:dyDescent="0.3">
      <c r="P31592"/>
      <c r="AA31592"/>
    </row>
    <row r="31593" spans="16:27" x14ac:dyDescent="0.3">
      <c r="P31593"/>
      <c r="AA31593"/>
    </row>
    <row r="31594" spans="16:27" x14ac:dyDescent="0.3">
      <c r="P31594"/>
      <c r="AA31594"/>
    </row>
    <row r="31595" spans="16:27" x14ac:dyDescent="0.3">
      <c r="P31595"/>
      <c r="AA31595"/>
    </row>
    <row r="31596" spans="16:27" x14ac:dyDescent="0.3">
      <c r="P31596"/>
      <c r="AA31596"/>
    </row>
    <row r="31597" spans="16:27" x14ac:dyDescent="0.3">
      <c r="P31597"/>
      <c r="AA31597"/>
    </row>
    <row r="31598" spans="16:27" x14ac:dyDescent="0.3">
      <c r="P31598"/>
      <c r="AA31598"/>
    </row>
    <row r="31599" spans="16:27" x14ac:dyDescent="0.3">
      <c r="P31599"/>
      <c r="AA31599"/>
    </row>
    <row r="31600" spans="16:27" x14ac:dyDescent="0.3">
      <c r="P31600"/>
      <c r="AA31600"/>
    </row>
    <row r="31601" spans="16:27" x14ac:dyDescent="0.3">
      <c r="P31601"/>
      <c r="AA31601"/>
    </row>
    <row r="31602" spans="16:27" x14ac:dyDescent="0.3">
      <c r="P31602"/>
      <c r="AA31602"/>
    </row>
    <row r="31603" spans="16:27" x14ac:dyDescent="0.3">
      <c r="P31603"/>
      <c r="AA31603"/>
    </row>
    <row r="31604" spans="16:27" x14ac:dyDescent="0.3">
      <c r="P31604"/>
      <c r="AA31604"/>
    </row>
    <row r="31605" spans="16:27" x14ac:dyDescent="0.3">
      <c r="P31605"/>
      <c r="AA31605"/>
    </row>
    <row r="31606" spans="16:27" x14ac:dyDescent="0.3">
      <c r="P31606"/>
      <c r="AA31606"/>
    </row>
    <row r="31607" spans="16:27" x14ac:dyDescent="0.3">
      <c r="P31607"/>
      <c r="AA31607"/>
    </row>
    <row r="31608" spans="16:27" x14ac:dyDescent="0.3">
      <c r="P31608"/>
      <c r="AA31608"/>
    </row>
    <row r="31609" spans="16:27" x14ac:dyDescent="0.3">
      <c r="P31609"/>
      <c r="AA31609"/>
    </row>
    <row r="31610" spans="16:27" x14ac:dyDescent="0.3">
      <c r="P31610"/>
      <c r="AA31610"/>
    </row>
    <row r="31611" spans="16:27" x14ac:dyDescent="0.3">
      <c r="P31611"/>
      <c r="AA31611"/>
    </row>
    <row r="31612" spans="16:27" x14ac:dyDescent="0.3">
      <c r="P31612"/>
      <c r="AA31612"/>
    </row>
    <row r="31613" spans="16:27" x14ac:dyDescent="0.3">
      <c r="P31613"/>
      <c r="AA31613"/>
    </row>
    <row r="31614" spans="16:27" x14ac:dyDescent="0.3">
      <c r="P31614"/>
      <c r="AA31614"/>
    </row>
    <row r="31615" spans="16:27" x14ac:dyDescent="0.3">
      <c r="P31615"/>
      <c r="AA31615"/>
    </row>
    <row r="31616" spans="16:27" x14ac:dyDescent="0.3">
      <c r="P31616"/>
      <c r="AA31616"/>
    </row>
    <row r="31617" spans="16:27" x14ac:dyDescent="0.3">
      <c r="P31617"/>
      <c r="AA31617"/>
    </row>
    <row r="31618" spans="16:27" x14ac:dyDescent="0.3">
      <c r="P31618"/>
      <c r="AA31618"/>
    </row>
    <row r="31619" spans="16:27" x14ac:dyDescent="0.3">
      <c r="P31619"/>
      <c r="AA31619"/>
    </row>
    <row r="31620" spans="16:27" x14ac:dyDescent="0.3">
      <c r="P31620"/>
      <c r="AA31620"/>
    </row>
    <row r="31621" spans="16:27" x14ac:dyDescent="0.3">
      <c r="P31621"/>
      <c r="AA31621"/>
    </row>
    <row r="31622" spans="16:27" x14ac:dyDescent="0.3">
      <c r="P31622"/>
      <c r="AA31622"/>
    </row>
    <row r="31623" spans="16:27" x14ac:dyDescent="0.3">
      <c r="P31623"/>
      <c r="AA31623"/>
    </row>
    <row r="31624" spans="16:27" x14ac:dyDescent="0.3">
      <c r="P31624"/>
      <c r="AA31624"/>
    </row>
    <row r="31625" spans="16:27" x14ac:dyDescent="0.3">
      <c r="P31625"/>
      <c r="AA31625"/>
    </row>
    <row r="31626" spans="16:27" x14ac:dyDescent="0.3">
      <c r="P31626"/>
      <c r="AA31626"/>
    </row>
    <row r="31627" spans="16:27" x14ac:dyDescent="0.3">
      <c r="P31627"/>
      <c r="AA31627"/>
    </row>
    <row r="31628" spans="16:27" x14ac:dyDescent="0.3">
      <c r="P31628"/>
      <c r="AA31628"/>
    </row>
    <row r="31629" spans="16:27" x14ac:dyDescent="0.3">
      <c r="P31629"/>
      <c r="AA31629"/>
    </row>
    <row r="31630" spans="16:27" x14ac:dyDescent="0.3">
      <c r="P31630"/>
      <c r="AA31630"/>
    </row>
    <row r="31631" spans="16:27" x14ac:dyDescent="0.3">
      <c r="P31631"/>
      <c r="AA31631"/>
    </row>
    <row r="31632" spans="16:27" x14ac:dyDescent="0.3">
      <c r="P31632"/>
      <c r="AA31632"/>
    </row>
    <row r="31633" spans="16:27" x14ac:dyDescent="0.3">
      <c r="P31633"/>
      <c r="AA31633"/>
    </row>
    <row r="31634" spans="16:27" x14ac:dyDescent="0.3">
      <c r="P31634"/>
      <c r="AA31634"/>
    </row>
    <row r="31635" spans="16:27" x14ac:dyDescent="0.3">
      <c r="P31635"/>
      <c r="AA31635"/>
    </row>
    <row r="31636" spans="16:27" x14ac:dyDescent="0.3">
      <c r="P31636"/>
      <c r="AA31636"/>
    </row>
    <row r="31637" spans="16:27" x14ac:dyDescent="0.3">
      <c r="P31637"/>
      <c r="AA31637"/>
    </row>
    <row r="31638" spans="16:27" x14ac:dyDescent="0.3">
      <c r="P31638"/>
      <c r="AA31638"/>
    </row>
    <row r="31639" spans="16:27" x14ac:dyDescent="0.3">
      <c r="P31639"/>
      <c r="AA31639"/>
    </row>
    <row r="31640" spans="16:27" x14ac:dyDescent="0.3">
      <c r="P31640"/>
      <c r="AA31640"/>
    </row>
    <row r="31641" spans="16:27" x14ac:dyDescent="0.3">
      <c r="P31641"/>
      <c r="AA31641"/>
    </row>
    <row r="31642" spans="16:27" x14ac:dyDescent="0.3">
      <c r="P31642"/>
      <c r="AA31642"/>
    </row>
    <row r="31643" spans="16:27" x14ac:dyDescent="0.3">
      <c r="P31643"/>
      <c r="AA31643"/>
    </row>
    <row r="31644" spans="16:27" x14ac:dyDescent="0.3">
      <c r="P31644"/>
      <c r="AA31644"/>
    </row>
    <row r="31645" spans="16:27" x14ac:dyDescent="0.3">
      <c r="P31645"/>
      <c r="AA31645"/>
    </row>
    <row r="31646" spans="16:27" x14ac:dyDescent="0.3">
      <c r="P31646"/>
      <c r="AA31646"/>
    </row>
    <row r="31647" spans="16:27" x14ac:dyDescent="0.3">
      <c r="P31647"/>
      <c r="AA31647"/>
    </row>
    <row r="31648" spans="16:27" x14ac:dyDescent="0.3">
      <c r="P31648"/>
      <c r="AA31648"/>
    </row>
    <row r="31649" spans="16:27" x14ac:dyDescent="0.3">
      <c r="P31649"/>
      <c r="AA31649"/>
    </row>
    <row r="31650" spans="16:27" x14ac:dyDescent="0.3">
      <c r="P31650"/>
      <c r="AA31650"/>
    </row>
    <row r="31651" spans="16:27" x14ac:dyDescent="0.3">
      <c r="P31651"/>
      <c r="AA31651"/>
    </row>
    <row r="31652" spans="16:27" x14ac:dyDescent="0.3">
      <c r="P31652"/>
      <c r="AA31652"/>
    </row>
    <row r="31653" spans="16:27" x14ac:dyDescent="0.3">
      <c r="P31653"/>
      <c r="AA31653"/>
    </row>
    <row r="31654" spans="16:27" x14ac:dyDescent="0.3">
      <c r="P31654"/>
      <c r="AA31654"/>
    </row>
    <row r="31655" spans="16:27" x14ac:dyDescent="0.3">
      <c r="P31655"/>
      <c r="AA31655"/>
    </row>
    <row r="31656" spans="16:27" x14ac:dyDescent="0.3">
      <c r="P31656"/>
      <c r="AA31656"/>
    </row>
    <row r="31657" spans="16:27" x14ac:dyDescent="0.3">
      <c r="P31657"/>
      <c r="AA31657"/>
    </row>
    <row r="31658" spans="16:27" x14ac:dyDescent="0.3">
      <c r="P31658"/>
      <c r="AA31658"/>
    </row>
    <row r="31659" spans="16:27" x14ac:dyDescent="0.3">
      <c r="P31659"/>
      <c r="AA31659"/>
    </row>
    <row r="31660" spans="16:27" x14ac:dyDescent="0.3">
      <c r="P31660"/>
      <c r="AA31660"/>
    </row>
    <row r="31661" spans="16:27" x14ac:dyDescent="0.3">
      <c r="P31661"/>
      <c r="AA31661"/>
    </row>
    <row r="31662" spans="16:27" x14ac:dyDescent="0.3">
      <c r="P31662"/>
      <c r="AA31662"/>
    </row>
    <row r="31663" spans="16:27" x14ac:dyDescent="0.3">
      <c r="P31663"/>
      <c r="AA31663"/>
    </row>
    <row r="31664" spans="16:27" x14ac:dyDescent="0.3">
      <c r="P31664"/>
      <c r="AA31664"/>
    </row>
    <row r="31665" spans="16:27" x14ac:dyDescent="0.3">
      <c r="P31665"/>
      <c r="AA31665"/>
    </row>
    <row r="31666" spans="16:27" x14ac:dyDescent="0.3">
      <c r="P31666"/>
      <c r="AA31666"/>
    </row>
    <row r="31667" spans="16:27" x14ac:dyDescent="0.3">
      <c r="P31667"/>
      <c r="AA31667"/>
    </row>
    <row r="31668" spans="16:27" x14ac:dyDescent="0.3">
      <c r="P31668"/>
      <c r="AA31668"/>
    </row>
    <row r="31669" spans="16:27" x14ac:dyDescent="0.3">
      <c r="P31669"/>
      <c r="AA31669"/>
    </row>
    <row r="31670" spans="16:27" x14ac:dyDescent="0.3">
      <c r="P31670"/>
      <c r="AA31670"/>
    </row>
    <row r="31671" spans="16:27" x14ac:dyDescent="0.3">
      <c r="P31671"/>
      <c r="AA31671"/>
    </row>
    <row r="31672" spans="16:27" x14ac:dyDescent="0.3">
      <c r="P31672"/>
      <c r="AA31672"/>
    </row>
    <row r="31673" spans="16:27" x14ac:dyDescent="0.3">
      <c r="P31673"/>
      <c r="AA31673"/>
    </row>
    <row r="31674" spans="16:27" x14ac:dyDescent="0.3">
      <c r="P31674"/>
      <c r="AA31674"/>
    </row>
    <row r="31675" spans="16:27" x14ac:dyDescent="0.3">
      <c r="P31675"/>
      <c r="AA31675"/>
    </row>
    <row r="31676" spans="16:27" x14ac:dyDescent="0.3">
      <c r="P31676"/>
      <c r="AA31676"/>
    </row>
    <row r="31677" spans="16:27" x14ac:dyDescent="0.3">
      <c r="P31677"/>
      <c r="AA31677"/>
    </row>
    <row r="31678" spans="16:27" x14ac:dyDescent="0.3">
      <c r="P31678"/>
      <c r="AA31678"/>
    </row>
    <row r="31679" spans="16:27" x14ac:dyDescent="0.3">
      <c r="P31679"/>
      <c r="AA31679"/>
    </row>
    <row r="31680" spans="16:27" x14ac:dyDescent="0.3">
      <c r="P31680"/>
      <c r="AA31680"/>
    </row>
    <row r="31681" spans="16:27" x14ac:dyDescent="0.3">
      <c r="P31681"/>
      <c r="AA31681"/>
    </row>
    <row r="31682" spans="16:27" x14ac:dyDescent="0.3">
      <c r="P31682"/>
      <c r="AA31682"/>
    </row>
    <row r="31683" spans="16:27" x14ac:dyDescent="0.3">
      <c r="P31683"/>
      <c r="AA31683"/>
    </row>
    <row r="31684" spans="16:27" x14ac:dyDescent="0.3">
      <c r="P31684"/>
      <c r="AA31684"/>
    </row>
    <row r="31685" spans="16:27" x14ac:dyDescent="0.3">
      <c r="P31685"/>
      <c r="AA31685"/>
    </row>
    <row r="31686" spans="16:27" x14ac:dyDescent="0.3">
      <c r="P31686"/>
      <c r="AA31686"/>
    </row>
    <row r="31687" spans="16:27" x14ac:dyDescent="0.3">
      <c r="P31687"/>
      <c r="AA31687"/>
    </row>
    <row r="31688" spans="16:27" x14ac:dyDescent="0.3">
      <c r="P31688"/>
      <c r="AA31688"/>
    </row>
    <row r="31689" spans="16:27" x14ac:dyDescent="0.3">
      <c r="P31689"/>
      <c r="AA31689"/>
    </row>
    <row r="31690" spans="16:27" x14ac:dyDescent="0.3">
      <c r="P31690"/>
      <c r="AA31690"/>
    </row>
    <row r="31691" spans="16:27" x14ac:dyDescent="0.3">
      <c r="P31691"/>
      <c r="AA31691"/>
    </row>
    <row r="31692" spans="16:27" x14ac:dyDescent="0.3">
      <c r="P31692"/>
      <c r="AA31692"/>
    </row>
    <row r="31693" spans="16:27" x14ac:dyDescent="0.3">
      <c r="P31693"/>
      <c r="AA31693"/>
    </row>
    <row r="31694" spans="16:27" x14ac:dyDescent="0.3">
      <c r="P31694"/>
      <c r="AA31694"/>
    </row>
    <row r="31695" spans="16:27" x14ac:dyDescent="0.3">
      <c r="P31695"/>
      <c r="AA31695"/>
    </row>
    <row r="31696" spans="16:27" x14ac:dyDescent="0.3">
      <c r="P31696"/>
      <c r="AA31696"/>
    </row>
    <row r="31697" spans="16:27" x14ac:dyDescent="0.3">
      <c r="P31697"/>
      <c r="AA31697"/>
    </row>
    <row r="31698" spans="16:27" x14ac:dyDescent="0.3">
      <c r="P31698"/>
      <c r="AA31698"/>
    </row>
    <row r="31699" spans="16:27" x14ac:dyDescent="0.3">
      <c r="P31699"/>
      <c r="AA31699"/>
    </row>
    <row r="31700" spans="16:27" x14ac:dyDescent="0.3">
      <c r="P31700"/>
      <c r="AA31700"/>
    </row>
    <row r="31701" spans="16:27" x14ac:dyDescent="0.3">
      <c r="P31701"/>
      <c r="AA31701"/>
    </row>
    <row r="31702" spans="16:27" x14ac:dyDescent="0.3">
      <c r="P31702"/>
      <c r="AA31702"/>
    </row>
    <row r="31703" spans="16:27" x14ac:dyDescent="0.3">
      <c r="P31703"/>
      <c r="AA31703"/>
    </row>
    <row r="31704" spans="16:27" x14ac:dyDescent="0.3">
      <c r="P31704"/>
      <c r="AA31704"/>
    </row>
    <row r="31705" spans="16:27" x14ac:dyDescent="0.3">
      <c r="P31705"/>
      <c r="AA31705"/>
    </row>
    <row r="31706" spans="16:27" x14ac:dyDescent="0.3">
      <c r="P31706"/>
      <c r="AA31706"/>
    </row>
    <row r="31707" spans="16:27" x14ac:dyDescent="0.3">
      <c r="P31707"/>
      <c r="AA31707"/>
    </row>
    <row r="31708" spans="16:27" x14ac:dyDescent="0.3">
      <c r="P31708"/>
      <c r="AA31708"/>
    </row>
    <row r="31709" spans="16:27" x14ac:dyDescent="0.3">
      <c r="P31709"/>
      <c r="AA31709"/>
    </row>
    <row r="31710" spans="16:27" x14ac:dyDescent="0.3">
      <c r="P31710"/>
      <c r="AA31710"/>
    </row>
    <row r="31711" spans="16:27" x14ac:dyDescent="0.3">
      <c r="P31711"/>
      <c r="AA31711"/>
    </row>
    <row r="31712" spans="16:27" x14ac:dyDescent="0.3">
      <c r="P31712"/>
      <c r="AA31712"/>
    </row>
    <row r="31713" spans="16:27" x14ac:dyDescent="0.3">
      <c r="P31713"/>
      <c r="AA31713"/>
    </row>
    <row r="31714" spans="16:27" x14ac:dyDescent="0.3">
      <c r="P31714"/>
      <c r="AA31714"/>
    </row>
    <row r="31715" spans="16:27" x14ac:dyDescent="0.3">
      <c r="P31715"/>
      <c r="AA31715"/>
    </row>
    <row r="31716" spans="16:27" x14ac:dyDescent="0.3">
      <c r="P31716"/>
      <c r="AA31716"/>
    </row>
    <row r="31717" spans="16:27" x14ac:dyDescent="0.3">
      <c r="P31717"/>
      <c r="AA31717"/>
    </row>
    <row r="31718" spans="16:27" x14ac:dyDescent="0.3">
      <c r="P31718"/>
      <c r="AA31718"/>
    </row>
    <row r="31719" spans="16:27" x14ac:dyDescent="0.3">
      <c r="P31719"/>
      <c r="AA31719"/>
    </row>
    <row r="31720" spans="16:27" x14ac:dyDescent="0.3">
      <c r="P31720"/>
      <c r="AA31720"/>
    </row>
    <row r="31721" spans="16:27" x14ac:dyDescent="0.3">
      <c r="P31721"/>
      <c r="AA31721"/>
    </row>
    <row r="31722" spans="16:27" x14ac:dyDescent="0.3">
      <c r="P31722"/>
      <c r="AA31722"/>
    </row>
    <row r="31723" spans="16:27" x14ac:dyDescent="0.3">
      <c r="P31723"/>
      <c r="AA31723"/>
    </row>
    <row r="31724" spans="16:27" x14ac:dyDescent="0.3">
      <c r="P31724"/>
      <c r="AA31724"/>
    </row>
    <row r="31725" spans="16:27" x14ac:dyDescent="0.3">
      <c r="P31725"/>
      <c r="AA31725"/>
    </row>
    <row r="31726" spans="16:27" x14ac:dyDescent="0.3">
      <c r="P31726"/>
      <c r="AA31726"/>
    </row>
    <row r="31727" spans="16:27" x14ac:dyDescent="0.3">
      <c r="P31727"/>
      <c r="AA31727"/>
    </row>
    <row r="31728" spans="16:27" x14ac:dyDescent="0.3">
      <c r="P31728"/>
      <c r="AA31728"/>
    </row>
    <row r="31729" spans="16:27" x14ac:dyDescent="0.3">
      <c r="P31729"/>
      <c r="AA31729"/>
    </row>
    <row r="31730" spans="16:27" x14ac:dyDescent="0.3">
      <c r="P31730"/>
      <c r="AA31730"/>
    </row>
    <row r="31731" spans="16:27" x14ac:dyDescent="0.3">
      <c r="P31731"/>
      <c r="AA31731"/>
    </row>
    <row r="31732" spans="16:27" x14ac:dyDescent="0.3">
      <c r="P31732"/>
      <c r="AA31732"/>
    </row>
    <row r="31733" spans="16:27" x14ac:dyDescent="0.3">
      <c r="P31733"/>
      <c r="AA31733"/>
    </row>
    <row r="31734" spans="16:27" x14ac:dyDescent="0.3">
      <c r="P31734"/>
      <c r="AA31734"/>
    </row>
    <row r="31735" spans="16:27" x14ac:dyDescent="0.3">
      <c r="P31735"/>
      <c r="AA31735"/>
    </row>
    <row r="31736" spans="16:27" x14ac:dyDescent="0.3">
      <c r="P31736"/>
      <c r="AA31736"/>
    </row>
    <row r="31737" spans="16:27" x14ac:dyDescent="0.3">
      <c r="P31737"/>
      <c r="AA31737"/>
    </row>
    <row r="31738" spans="16:27" x14ac:dyDescent="0.3">
      <c r="P31738"/>
      <c r="AA31738"/>
    </row>
    <row r="31739" spans="16:27" x14ac:dyDescent="0.3">
      <c r="P31739"/>
      <c r="AA31739"/>
    </row>
    <row r="31740" spans="16:27" x14ac:dyDescent="0.3">
      <c r="P31740"/>
      <c r="AA31740"/>
    </row>
    <row r="31741" spans="16:27" x14ac:dyDescent="0.3">
      <c r="P31741"/>
      <c r="AA31741"/>
    </row>
    <row r="31742" spans="16:27" x14ac:dyDescent="0.3">
      <c r="P31742"/>
      <c r="AA31742"/>
    </row>
    <row r="31743" spans="16:27" x14ac:dyDescent="0.3">
      <c r="P31743"/>
      <c r="AA31743"/>
    </row>
    <row r="31744" spans="16:27" x14ac:dyDescent="0.3">
      <c r="P31744"/>
      <c r="AA31744"/>
    </row>
    <row r="31745" spans="16:27" x14ac:dyDescent="0.3">
      <c r="P31745"/>
      <c r="AA31745"/>
    </row>
    <row r="31746" spans="16:27" x14ac:dyDescent="0.3">
      <c r="P31746"/>
      <c r="AA31746"/>
    </row>
    <row r="31747" spans="16:27" x14ac:dyDescent="0.3">
      <c r="P31747"/>
      <c r="AA31747"/>
    </row>
    <row r="31748" spans="16:27" x14ac:dyDescent="0.3">
      <c r="P31748"/>
      <c r="AA31748"/>
    </row>
    <row r="31749" spans="16:27" x14ac:dyDescent="0.3">
      <c r="P31749"/>
      <c r="AA31749"/>
    </row>
    <row r="31750" spans="16:27" x14ac:dyDescent="0.3">
      <c r="P31750"/>
      <c r="AA31750"/>
    </row>
    <row r="31751" spans="16:27" x14ac:dyDescent="0.3">
      <c r="P31751"/>
      <c r="AA31751"/>
    </row>
    <row r="31752" spans="16:27" x14ac:dyDescent="0.3">
      <c r="P31752"/>
      <c r="AA31752"/>
    </row>
    <row r="31753" spans="16:27" x14ac:dyDescent="0.3">
      <c r="P31753"/>
      <c r="AA31753"/>
    </row>
    <row r="31754" spans="16:27" x14ac:dyDescent="0.3">
      <c r="P31754"/>
      <c r="AA31754"/>
    </row>
    <row r="31755" spans="16:27" x14ac:dyDescent="0.3">
      <c r="P31755"/>
      <c r="AA31755"/>
    </row>
    <row r="31756" spans="16:27" x14ac:dyDescent="0.3">
      <c r="P31756"/>
      <c r="AA31756"/>
    </row>
    <row r="31757" spans="16:27" x14ac:dyDescent="0.3">
      <c r="P31757"/>
      <c r="AA31757"/>
    </row>
    <row r="31758" spans="16:27" x14ac:dyDescent="0.3">
      <c r="P31758"/>
      <c r="AA31758"/>
    </row>
    <row r="31759" spans="16:27" x14ac:dyDescent="0.3">
      <c r="P31759"/>
      <c r="AA31759"/>
    </row>
    <row r="31760" spans="16:27" x14ac:dyDescent="0.3">
      <c r="P31760"/>
      <c r="AA31760"/>
    </row>
    <row r="31761" spans="16:27" x14ac:dyDescent="0.3">
      <c r="P31761"/>
      <c r="AA31761"/>
    </row>
    <row r="31762" spans="16:27" x14ac:dyDescent="0.3">
      <c r="P31762"/>
      <c r="AA31762"/>
    </row>
    <row r="31763" spans="16:27" x14ac:dyDescent="0.3">
      <c r="P31763"/>
      <c r="AA31763"/>
    </row>
    <row r="31764" spans="16:27" x14ac:dyDescent="0.3">
      <c r="P31764"/>
      <c r="AA31764"/>
    </row>
    <row r="31765" spans="16:27" x14ac:dyDescent="0.3">
      <c r="P31765"/>
      <c r="AA31765"/>
    </row>
    <row r="31766" spans="16:27" x14ac:dyDescent="0.3">
      <c r="P31766"/>
      <c r="AA31766"/>
    </row>
    <row r="31767" spans="16:27" x14ac:dyDescent="0.3">
      <c r="P31767"/>
      <c r="AA31767"/>
    </row>
    <row r="31768" spans="16:27" x14ac:dyDescent="0.3">
      <c r="P31768"/>
      <c r="AA31768"/>
    </row>
    <row r="31769" spans="16:27" x14ac:dyDescent="0.3">
      <c r="P31769"/>
      <c r="AA31769"/>
    </row>
    <row r="31770" spans="16:27" x14ac:dyDescent="0.3">
      <c r="P31770"/>
      <c r="AA31770"/>
    </row>
    <row r="31771" spans="16:27" x14ac:dyDescent="0.3">
      <c r="P31771"/>
      <c r="AA31771"/>
    </row>
    <row r="31772" spans="16:27" x14ac:dyDescent="0.3">
      <c r="P31772"/>
      <c r="AA31772"/>
    </row>
    <row r="31773" spans="16:27" x14ac:dyDescent="0.3">
      <c r="P31773"/>
      <c r="AA31773"/>
    </row>
    <row r="31774" spans="16:27" x14ac:dyDescent="0.3">
      <c r="P31774"/>
      <c r="AA31774"/>
    </row>
    <row r="31775" spans="16:27" x14ac:dyDescent="0.3">
      <c r="P31775"/>
      <c r="AA31775"/>
    </row>
    <row r="31776" spans="16:27" x14ac:dyDescent="0.3">
      <c r="P31776"/>
      <c r="AA31776"/>
    </row>
    <row r="31777" spans="16:27" x14ac:dyDescent="0.3">
      <c r="P31777"/>
      <c r="AA31777"/>
    </row>
    <row r="31778" spans="16:27" x14ac:dyDescent="0.3">
      <c r="P31778"/>
      <c r="AA31778"/>
    </row>
    <row r="31779" spans="16:27" x14ac:dyDescent="0.3">
      <c r="P31779"/>
      <c r="AA31779"/>
    </row>
    <row r="31780" spans="16:27" x14ac:dyDescent="0.3">
      <c r="P31780"/>
      <c r="AA31780"/>
    </row>
    <row r="31781" spans="16:27" x14ac:dyDescent="0.3">
      <c r="P31781"/>
      <c r="AA31781"/>
    </row>
    <row r="31782" spans="16:27" x14ac:dyDescent="0.3">
      <c r="P31782"/>
      <c r="AA31782"/>
    </row>
    <row r="31783" spans="16:27" x14ac:dyDescent="0.3">
      <c r="P31783"/>
      <c r="AA31783"/>
    </row>
    <row r="31784" spans="16:27" x14ac:dyDescent="0.3">
      <c r="P31784"/>
      <c r="AA31784"/>
    </row>
    <row r="31785" spans="16:27" x14ac:dyDescent="0.3">
      <c r="P31785"/>
      <c r="AA31785"/>
    </row>
    <row r="31786" spans="16:27" x14ac:dyDescent="0.3">
      <c r="P31786"/>
      <c r="AA31786"/>
    </row>
    <row r="31787" spans="16:27" x14ac:dyDescent="0.3">
      <c r="P31787"/>
      <c r="AA31787"/>
    </row>
    <row r="31788" spans="16:27" x14ac:dyDescent="0.3">
      <c r="P31788"/>
      <c r="AA31788"/>
    </row>
    <row r="31789" spans="16:27" x14ac:dyDescent="0.3">
      <c r="P31789"/>
      <c r="AA31789"/>
    </row>
    <row r="31790" spans="16:27" x14ac:dyDescent="0.3">
      <c r="P31790"/>
      <c r="AA31790"/>
    </row>
    <row r="31791" spans="16:27" x14ac:dyDescent="0.3">
      <c r="P31791"/>
      <c r="AA31791"/>
    </row>
    <row r="31792" spans="16:27" x14ac:dyDescent="0.3">
      <c r="P31792"/>
      <c r="AA31792"/>
    </row>
    <row r="31793" spans="16:27" x14ac:dyDescent="0.3">
      <c r="P31793"/>
      <c r="AA31793"/>
    </row>
    <row r="31794" spans="16:27" x14ac:dyDescent="0.3">
      <c r="P31794"/>
      <c r="AA31794"/>
    </row>
    <row r="31795" spans="16:27" x14ac:dyDescent="0.3">
      <c r="P31795"/>
      <c r="AA31795"/>
    </row>
    <row r="31796" spans="16:27" x14ac:dyDescent="0.3">
      <c r="P31796"/>
      <c r="AA31796"/>
    </row>
    <row r="31797" spans="16:27" x14ac:dyDescent="0.3">
      <c r="P31797"/>
      <c r="AA31797"/>
    </row>
    <row r="31798" spans="16:27" x14ac:dyDescent="0.3">
      <c r="P31798"/>
      <c r="AA31798"/>
    </row>
    <row r="31799" spans="16:27" x14ac:dyDescent="0.3">
      <c r="P31799"/>
      <c r="AA31799"/>
    </row>
    <row r="31800" spans="16:27" x14ac:dyDescent="0.3">
      <c r="P31800"/>
      <c r="AA31800"/>
    </row>
    <row r="31801" spans="16:27" x14ac:dyDescent="0.3">
      <c r="P31801"/>
      <c r="AA31801"/>
    </row>
    <row r="31802" spans="16:27" x14ac:dyDescent="0.3">
      <c r="P31802"/>
      <c r="AA31802"/>
    </row>
    <row r="31803" spans="16:27" x14ac:dyDescent="0.3">
      <c r="P31803"/>
      <c r="AA31803"/>
    </row>
    <row r="31804" spans="16:27" x14ac:dyDescent="0.3">
      <c r="P31804"/>
      <c r="AA31804"/>
    </row>
    <row r="31805" spans="16:27" x14ac:dyDescent="0.3">
      <c r="P31805"/>
      <c r="AA31805"/>
    </row>
    <row r="31806" spans="16:27" x14ac:dyDescent="0.3">
      <c r="P31806"/>
      <c r="AA31806"/>
    </row>
    <row r="31807" spans="16:27" x14ac:dyDescent="0.3">
      <c r="P31807"/>
      <c r="AA31807"/>
    </row>
    <row r="31808" spans="16:27" x14ac:dyDescent="0.3">
      <c r="P31808"/>
      <c r="AA31808"/>
    </row>
    <row r="31809" spans="16:27" x14ac:dyDescent="0.3">
      <c r="P31809"/>
      <c r="AA31809"/>
    </row>
    <row r="31810" spans="16:27" x14ac:dyDescent="0.3">
      <c r="P31810"/>
      <c r="AA31810"/>
    </row>
    <row r="31811" spans="16:27" x14ac:dyDescent="0.3">
      <c r="P31811"/>
      <c r="AA31811"/>
    </row>
    <row r="31812" spans="16:27" x14ac:dyDescent="0.3">
      <c r="P31812"/>
      <c r="AA31812"/>
    </row>
    <row r="31813" spans="16:27" x14ac:dyDescent="0.3">
      <c r="P31813"/>
      <c r="AA31813"/>
    </row>
    <row r="31814" spans="16:27" x14ac:dyDescent="0.3">
      <c r="P31814"/>
      <c r="AA31814"/>
    </row>
    <row r="31815" spans="16:27" x14ac:dyDescent="0.3">
      <c r="P31815"/>
      <c r="AA31815"/>
    </row>
    <row r="31816" spans="16:27" x14ac:dyDescent="0.3">
      <c r="P31816"/>
      <c r="AA31816"/>
    </row>
    <row r="31817" spans="16:27" x14ac:dyDescent="0.3">
      <c r="P31817"/>
      <c r="AA31817"/>
    </row>
    <row r="31818" spans="16:27" x14ac:dyDescent="0.3">
      <c r="P31818"/>
      <c r="AA31818"/>
    </row>
    <row r="31819" spans="16:27" x14ac:dyDescent="0.3">
      <c r="P31819"/>
      <c r="AA31819"/>
    </row>
    <row r="31820" spans="16:27" x14ac:dyDescent="0.3">
      <c r="P31820"/>
      <c r="AA31820"/>
    </row>
    <row r="31821" spans="16:27" x14ac:dyDescent="0.3">
      <c r="P31821"/>
      <c r="AA31821"/>
    </row>
    <row r="31822" spans="16:27" x14ac:dyDescent="0.3">
      <c r="P31822"/>
      <c r="AA31822"/>
    </row>
    <row r="31823" spans="16:27" x14ac:dyDescent="0.3">
      <c r="P31823"/>
      <c r="AA31823"/>
    </row>
    <row r="31824" spans="16:27" x14ac:dyDescent="0.3">
      <c r="P31824"/>
      <c r="AA31824"/>
    </row>
    <row r="31825" spans="16:27" x14ac:dyDescent="0.3">
      <c r="P31825"/>
      <c r="AA31825"/>
    </row>
    <row r="31826" spans="16:27" x14ac:dyDescent="0.3">
      <c r="P31826"/>
      <c r="AA31826"/>
    </row>
    <row r="31827" spans="16:27" x14ac:dyDescent="0.3">
      <c r="P31827"/>
      <c r="AA31827"/>
    </row>
    <row r="31828" spans="16:27" x14ac:dyDescent="0.3">
      <c r="P31828"/>
      <c r="AA31828"/>
    </row>
    <row r="31829" spans="16:27" x14ac:dyDescent="0.3">
      <c r="P31829"/>
      <c r="AA31829"/>
    </row>
    <row r="31830" spans="16:27" x14ac:dyDescent="0.3">
      <c r="P31830"/>
      <c r="AA31830"/>
    </row>
    <row r="31831" spans="16:27" x14ac:dyDescent="0.3">
      <c r="P31831"/>
      <c r="AA31831"/>
    </row>
    <row r="31832" spans="16:27" x14ac:dyDescent="0.3">
      <c r="P31832"/>
      <c r="AA31832"/>
    </row>
    <row r="31833" spans="16:27" x14ac:dyDescent="0.3">
      <c r="P31833"/>
      <c r="AA31833"/>
    </row>
    <row r="31834" spans="16:27" x14ac:dyDescent="0.3">
      <c r="P31834"/>
      <c r="AA31834"/>
    </row>
    <row r="31835" spans="16:27" x14ac:dyDescent="0.3">
      <c r="P31835"/>
      <c r="AA31835"/>
    </row>
    <row r="31836" spans="16:27" x14ac:dyDescent="0.3">
      <c r="P31836"/>
      <c r="AA31836"/>
    </row>
    <row r="31837" spans="16:27" x14ac:dyDescent="0.3">
      <c r="P31837"/>
      <c r="AA31837"/>
    </row>
    <row r="31838" spans="16:27" x14ac:dyDescent="0.3">
      <c r="P31838"/>
      <c r="AA31838"/>
    </row>
    <row r="31839" spans="16:27" x14ac:dyDescent="0.3">
      <c r="P31839"/>
      <c r="AA31839"/>
    </row>
    <row r="31840" spans="16:27" x14ac:dyDescent="0.3">
      <c r="P31840"/>
      <c r="AA31840"/>
    </row>
    <row r="31841" spans="16:27" x14ac:dyDescent="0.3">
      <c r="P31841"/>
      <c r="AA31841"/>
    </row>
    <row r="31842" spans="16:27" x14ac:dyDescent="0.3">
      <c r="P31842"/>
      <c r="AA31842"/>
    </row>
    <row r="31843" spans="16:27" x14ac:dyDescent="0.3">
      <c r="P31843"/>
      <c r="AA31843"/>
    </row>
    <row r="31844" spans="16:27" x14ac:dyDescent="0.3">
      <c r="P31844"/>
      <c r="AA31844"/>
    </row>
    <row r="31845" spans="16:27" x14ac:dyDescent="0.3">
      <c r="P31845"/>
      <c r="AA31845"/>
    </row>
    <row r="31846" spans="16:27" x14ac:dyDescent="0.3">
      <c r="P31846"/>
      <c r="AA31846"/>
    </row>
    <row r="31847" spans="16:27" x14ac:dyDescent="0.3">
      <c r="P31847"/>
      <c r="AA31847"/>
    </row>
    <row r="31848" spans="16:27" x14ac:dyDescent="0.3">
      <c r="P31848"/>
      <c r="AA31848"/>
    </row>
    <row r="31849" spans="16:27" x14ac:dyDescent="0.3">
      <c r="P31849"/>
      <c r="AA31849"/>
    </row>
    <row r="31850" spans="16:27" x14ac:dyDescent="0.3">
      <c r="P31850"/>
      <c r="AA31850"/>
    </row>
    <row r="31851" spans="16:27" x14ac:dyDescent="0.3">
      <c r="P31851"/>
      <c r="AA31851"/>
    </row>
    <row r="31852" spans="16:27" x14ac:dyDescent="0.3">
      <c r="P31852"/>
      <c r="AA31852"/>
    </row>
    <row r="31853" spans="16:27" x14ac:dyDescent="0.3">
      <c r="P31853"/>
      <c r="AA31853"/>
    </row>
    <row r="31854" spans="16:27" x14ac:dyDescent="0.3">
      <c r="P31854"/>
      <c r="AA31854"/>
    </row>
    <row r="31855" spans="16:27" x14ac:dyDescent="0.3">
      <c r="P31855"/>
      <c r="AA31855"/>
    </row>
    <row r="31856" spans="16:27" x14ac:dyDescent="0.3">
      <c r="P31856"/>
      <c r="AA31856"/>
    </row>
    <row r="31857" spans="16:27" x14ac:dyDescent="0.3">
      <c r="P31857"/>
      <c r="AA31857"/>
    </row>
    <row r="31858" spans="16:27" x14ac:dyDescent="0.3">
      <c r="P31858"/>
      <c r="AA31858"/>
    </row>
    <row r="31859" spans="16:27" x14ac:dyDescent="0.3">
      <c r="P31859"/>
      <c r="AA31859"/>
    </row>
    <row r="31860" spans="16:27" x14ac:dyDescent="0.3">
      <c r="P31860"/>
      <c r="AA31860"/>
    </row>
    <row r="31861" spans="16:27" x14ac:dyDescent="0.3">
      <c r="P31861"/>
      <c r="AA31861"/>
    </row>
    <row r="31862" spans="16:27" x14ac:dyDescent="0.3">
      <c r="P31862"/>
      <c r="AA31862"/>
    </row>
    <row r="31863" spans="16:27" x14ac:dyDescent="0.3">
      <c r="P31863"/>
      <c r="AA31863"/>
    </row>
    <row r="31864" spans="16:27" x14ac:dyDescent="0.3">
      <c r="P31864"/>
      <c r="AA31864"/>
    </row>
    <row r="31865" spans="16:27" x14ac:dyDescent="0.3">
      <c r="P31865"/>
      <c r="AA31865"/>
    </row>
    <row r="31866" spans="16:27" x14ac:dyDescent="0.3">
      <c r="P31866"/>
      <c r="AA31866"/>
    </row>
    <row r="31867" spans="16:27" x14ac:dyDescent="0.3">
      <c r="P31867"/>
      <c r="AA31867"/>
    </row>
    <row r="31868" spans="16:27" x14ac:dyDescent="0.3">
      <c r="P31868"/>
      <c r="AA31868"/>
    </row>
    <row r="31869" spans="16:27" x14ac:dyDescent="0.3">
      <c r="P31869"/>
      <c r="AA31869"/>
    </row>
    <row r="31870" spans="16:27" x14ac:dyDescent="0.3">
      <c r="P31870"/>
      <c r="AA31870"/>
    </row>
    <row r="31871" spans="16:27" x14ac:dyDescent="0.3">
      <c r="P31871"/>
      <c r="AA31871"/>
    </row>
    <row r="31872" spans="16:27" x14ac:dyDescent="0.3">
      <c r="P31872"/>
      <c r="AA31872"/>
    </row>
    <row r="31873" spans="16:27" x14ac:dyDescent="0.3">
      <c r="P31873"/>
      <c r="AA31873"/>
    </row>
    <row r="31874" spans="16:27" x14ac:dyDescent="0.3">
      <c r="P31874"/>
      <c r="AA31874"/>
    </row>
    <row r="31875" spans="16:27" x14ac:dyDescent="0.3">
      <c r="P31875"/>
      <c r="AA31875"/>
    </row>
    <row r="31876" spans="16:27" x14ac:dyDescent="0.3">
      <c r="P31876"/>
      <c r="AA31876"/>
    </row>
    <row r="31877" spans="16:27" x14ac:dyDescent="0.3">
      <c r="P31877"/>
      <c r="AA31877"/>
    </row>
    <row r="31878" spans="16:27" x14ac:dyDescent="0.3">
      <c r="P31878"/>
      <c r="AA31878"/>
    </row>
    <row r="31879" spans="16:27" x14ac:dyDescent="0.3">
      <c r="P31879"/>
      <c r="AA31879"/>
    </row>
    <row r="31880" spans="16:27" x14ac:dyDescent="0.3">
      <c r="P31880"/>
      <c r="AA31880"/>
    </row>
    <row r="31881" spans="16:27" x14ac:dyDescent="0.3">
      <c r="P31881"/>
      <c r="AA31881"/>
    </row>
    <row r="31882" spans="16:27" x14ac:dyDescent="0.3">
      <c r="P31882"/>
      <c r="AA31882"/>
    </row>
    <row r="31883" spans="16:27" x14ac:dyDescent="0.3">
      <c r="P31883"/>
      <c r="AA31883"/>
    </row>
    <row r="31884" spans="16:27" x14ac:dyDescent="0.3">
      <c r="P31884"/>
      <c r="AA31884"/>
    </row>
    <row r="31885" spans="16:27" x14ac:dyDescent="0.3">
      <c r="P31885"/>
      <c r="AA31885"/>
    </row>
    <row r="31886" spans="16:27" x14ac:dyDescent="0.3">
      <c r="P31886"/>
      <c r="AA31886"/>
    </row>
    <row r="31887" spans="16:27" x14ac:dyDescent="0.3">
      <c r="P31887"/>
      <c r="AA31887"/>
    </row>
    <row r="31888" spans="16:27" x14ac:dyDescent="0.3">
      <c r="P31888"/>
      <c r="AA31888"/>
    </row>
    <row r="31889" spans="16:27" x14ac:dyDescent="0.3">
      <c r="P31889"/>
      <c r="AA31889"/>
    </row>
    <row r="31890" spans="16:27" x14ac:dyDescent="0.3">
      <c r="P31890"/>
      <c r="AA31890"/>
    </row>
    <row r="31891" spans="16:27" x14ac:dyDescent="0.3">
      <c r="P31891"/>
      <c r="AA31891"/>
    </row>
    <row r="31892" spans="16:27" x14ac:dyDescent="0.3">
      <c r="P31892"/>
      <c r="AA31892"/>
    </row>
    <row r="31893" spans="16:27" x14ac:dyDescent="0.3">
      <c r="P31893"/>
      <c r="AA31893"/>
    </row>
    <row r="31894" spans="16:27" x14ac:dyDescent="0.3">
      <c r="P31894"/>
      <c r="AA31894"/>
    </row>
    <row r="31895" spans="16:27" x14ac:dyDescent="0.3">
      <c r="P31895"/>
      <c r="AA31895"/>
    </row>
    <row r="31896" spans="16:27" x14ac:dyDescent="0.3">
      <c r="P31896"/>
      <c r="AA31896"/>
    </row>
    <row r="31897" spans="16:27" x14ac:dyDescent="0.3">
      <c r="P31897"/>
      <c r="AA31897"/>
    </row>
    <row r="31898" spans="16:27" x14ac:dyDescent="0.3">
      <c r="P31898"/>
      <c r="AA31898"/>
    </row>
    <row r="31899" spans="16:27" x14ac:dyDescent="0.3">
      <c r="P31899"/>
      <c r="AA31899"/>
    </row>
    <row r="31900" spans="16:27" x14ac:dyDescent="0.3">
      <c r="P31900"/>
      <c r="AA31900"/>
    </row>
    <row r="31901" spans="16:27" x14ac:dyDescent="0.3">
      <c r="P31901"/>
      <c r="AA31901"/>
    </row>
    <row r="31902" spans="16:27" x14ac:dyDescent="0.3">
      <c r="P31902"/>
      <c r="AA31902"/>
    </row>
    <row r="31903" spans="16:27" x14ac:dyDescent="0.3">
      <c r="P31903"/>
      <c r="AA31903"/>
    </row>
    <row r="31904" spans="16:27" x14ac:dyDescent="0.3">
      <c r="P31904"/>
      <c r="AA31904"/>
    </row>
    <row r="31905" spans="16:27" x14ac:dyDescent="0.3">
      <c r="P31905"/>
      <c r="AA31905"/>
    </row>
    <row r="31906" spans="16:27" x14ac:dyDescent="0.3">
      <c r="P31906"/>
      <c r="AA31906"/>
    </row>
    <row r="31907" spans="16:27" x14ac:dyDescent="0.3">
      <c r="P31907"/>
      <c r="AA31907"/>
    </row>
    <row r="31908" spans="16:27" x14ac:dyDescent="0.3">
      <c r="P31908"/>
      <c r="AA31908"/>
    </row>
    <row r="31909" spans="16:27" x14ac:dyDescent="0.3">
      <c r="P31909"/>
      <c r="AA31909"/>
    </row>
    <row r="31910" spans="16:27" x14ac:dyDescent="0.3">
      <c r="P31910"/>
      <c r="AA31910"/>
    </row>
    <row r="31911" spans="16:27" x14ac:dyDescent="0.3">
      <c r="P31911"/>
      <c r="AA31911"/>
    </row>
    <row r="31912" spans="16:27" x14ac:dyDescent="0.3">
      <c r="P31912"/>
      <c r="AA31912"/>
    </row>
    <row r="31913" spans="16:27" x14ac:dyDescent="0.3">
      <c r="P31913"/>
      <c r="AA31913"/>
    </row>
    <row r="31914" spans="16:27" x14ac:dyDescent="0.3">
      <c r="P31914"/>
      <c r="AA31914"/>
    </row>
    <row r="31915" spans="16:27" x14ac:dyDescent="0.3">
      <c r="P31915"/>
      <c r="AA31915"/>
    </row>
    <row r="31916" spans="16:27" x14ac:dyDescent="0.3">
      <c r="P31916"/>
      <c r="AA31916"/>
    </row>
    <row r="31917" spans="16:27" x14ac:dyDescent="0.3">
      <c r="P31917"/>
      <c r="AA31917"/>
    </row>
    <row r="31918" spans="16:27" x14ac:dyDescent="0.3">
      <c r="P31918"/>
      <c r="AA31918"/>
    </row>
    <row r="31919" spans="16:27" x14ac:dyDescent="0.3">
      <c r="P31919"/>
      <c r="AA31919"/>
    </row>
    <row r="31920" spans="16:27" x14ac:dyDescent="0.3">
      <c r="P31920"/>
      <c r="AA31920"/>
    </row>
    <row r="31921" spans="16:27" x14ac:dyDescent="0.3">
      <c r="P31921"/>
      <c r="AA31921"/>
    </row>
    <row r="31922" spans="16:27" x14ac:dyDescent="0.3">
      <c r="P31922"/>
      <c r="AA31922"/>
    </row>
    <row r="31923" spans="16:27" x14ac:dyDescent="0.3">
      <c r="P31923"/>
      <c r="AA31923"/>
    </row>
    <row r="31924" spans="16:27" x14ac:dyDescent="0.3">
      <c r="P31924"/>
      <c r="AA31924"/>
    </row>
    <row r="31925" spans="16:27" x14ac:dyDescent="0.3">
      <c r="P31925"/>
      <c r="AA31925"/>
    </row>
    <row r="31926" spans="16:27" x14ac:dyDescent="0.3">
      <c r="P31926"/>
      <c r="AA31926"/>
    </row>
    <row r="31927" spans="16:27" x14ac:dyDescent="0.3">
      <c r="P31927"/>
      <c r="AA31927"/>
    </row>
    <row r="31928" spans="16:27" x14ac:dyDescent="0.3">
      <c r="P31928"/>
      <c r="AA31928"/>
    </row>
    <row r="31929" spans="16:27" x14ac:dyDescent="0.3">
      <c r="P31929"/>
      <c r="AA31929"/>
    </row>
    <row r="31930" spans="16:27" x14ac:dyDescent="0.3">
      <c r="P31930"/>
      <c r="AA31930"/>
    </row>
    <row r="31931" spans="16:27" x14ac:dyDescent="0.3">
      <c r="P31931"/>
      <c r="AA31931"/>
    </row>
    <row r="31932" spans="16:27" x14ac:dyDescent="0.3">
      <c r="P31932"/>
      <c r="AA31932"/>
    </row>
    <row r="31933" spans="16:27" x14ac:dyDescent="0.3">
      <c r="P31933"/>
      <c r="AA31933"/>
    </row>
    <row r="31934" spans="16:27" x14ac:dyDescent="0.3">
      <c r="P31934"/>
      <c r="AA31934"/>
    </row>
    <row r="31935" spans="16:27" x14ac:dyDescent="0.3">
      <c r="P31935"/>
      <c r="AA31935"/>
    </row>
    <row r="31936" spans="16:27" x14ac:dyDescent="0.3">
      <c r="P31936"/>
      <c r="AA31936"/>
    </row>
    <row r="31937" spans="16:27" x14ac:dyDescent="0.3">
      <c r="P31937"/>
      <c r="AA31937"/>
    </row>
    <row r="31938" spans="16:27" x14ac:dyDescent="0.3">
      <c r="P31938"/>
      <c r="AA31938"/>
    </row>
    <row r="31939" spans="16:27" x14ac:dyDescent="0.3">
      <c r="P31939"/>
      <c r="AA31939"/>
    </row>
    <row r="31940" spans="16:27" x14ac:dyDescent="0.3">
      <c r="P31940"/>
      <c r="AA31940"/>
    </row>
    <row r="31941" spans="16:27" x14ac:dyDescent="0.3">
      <c r="P31941"/>
      <c r="AA31941"/>
    </row>
    <row r="31942" spans="16:27" x14ac:dyDescent="0.3">
      <c r="P31942"/>
      <c r="AA31942"/>
    </row>
    <row r="31943" spans="16:27" x14ac:dyDescent="0.3">
      <c r="P31943"/>
      <c r="AA31943"/>
    </row>
    <row r="31944" spans="16:27" x14ac:dyDescent="0.3">
      <c r="P31944"/>
      <c r="AA31944"/>
    </row>
    <row r="31945" spans="16:27" x14ac:dyDescent="0.3">
      <c r="P31945"/>
      <c r="AA31945"/>
    </row>
    <row r="31946" spans="16:27" x14ac:dyDescent="0.3">
      <c r="P31946"/>
      <c r="AA31946"/>
    </row>
    <row r="31947" spans="16:27" x14ac:dyDescent="0.3">
      <c r="P31947"/>
      <c r="AA31947"/>
    </row>
    <row r="31948" spans="16:27" x14ac:dyDescent="0.3">
      <c r="P31948"/>
      <c r="AA31948"/>
    </row>
    <row r="31949" spans="16:27" x14ac:dyDescent="0.3">
      <c r="P31949"/>
      <c r="AA31949"/>
    </row>
    <row r="31950" spans="16:27" x14ac:dyDescent="0.3">
      <c r="P31950"/>
      <c r="AA31950"/>
    </row>
    <row r="31951" spans="16:27" x14ac:dyDescent="0.3">
      <c r="P31951"/>
      <c r="AA31951"/>
    </row>
    <row r="31952" spans="16:27" x14ac:dyDescent="0.3">
      <c r="P31952"/>
      <c r="AA31952"/>
    </row>
    <row r="31953" spans="16:27" x14ac:dyDescent="0.3">
      <c r="P31953"/>
      <c r="AA31953"/>
    </row>
    <row r="31954" spans="16:27" x14ac:dyDescent="0.3">
      <c r="P31954"/>
      <c r="AA31954"/>
    </row>
    <row r="31955" spans="16:27" x14ac:dyDescent="0.3">
      <c r="P31955"/>
      <c r="AA31955"/>
    </row>
    <row r="31956" spans="16:27" x14ac:dyDescent="0.3">
      <c r="P31956"/>
      <c r="AA31956"/>
    </row>
    <row r="31957" spans="16:27" x14ac:dyDescent="0.3">
      <c r="P31957"/>
      <c r="AA31957"/>
    </row>
    <row r="31958" spans="16:27" x14ac:dyDescent="0.3">
      <c r="P31958"/>
      <c r="AA31958"/>
    </row>
    <row r="31959" spans="16:27" x14ac:dyDescent="0.3">
      <c r="P31959"/>
      <c r="AA31959"/>
    </row>
    <row r="31960" spans="16:27" x14ac:dyDescent="0.3">
      <c r="P31960"/>
      <c r="AA31960"/>
    </row>
    <row r="31961" spans="16:27" x14ac:dyDescent="0.3">
      <c r="P31961"/>
      <c r="AA31961"/>
    </row>
    <row r="31962" spans="16:27" x14ac:dyDescent="0.3">
      <c r="P31962"/>
      <c r="AA31962"/>
    </row>
    <row r="31963" spans="16:27" x14ac:dyDescent="0.3">
      <c r="P31963"/>
      <c r="AA31963"/>
    </row>
    <row r="31964" spans="16:27" x14ac:dyDescent="0.3">
      <c r="P31964"/>
      <c r="AA31964"/>
    </row>
    <row r="31965" spans="16:27" x14ac:dyDescent="0.3">
      <c r="P31965"/>
      <c r="AA31965"/>
    </row>
    <row r="31966" spans="16:27" x14ac:dyDescent="0.3">
      <c r="P31966"/>
      <c r="AA31966"/>
    </row>
    <row r="31967" spans="16:27" x14ac:dyDescent="0.3">
      <c r="P31967"/>
      <c r="AA31967"/>
    </row>
    <row r="31968" spans="16:27" x14ac:dyDescent="0.3">
      <c r="P31968"/>
      <c r="AA31968"/>
    </row>
    <row r="31969" spans="16:27" x14ac:dyDescent="0.3">
      <c r="P31969"/>
      <c r="AA31969"/>
    </row>
    <row r="31970" spans="16:27" x14ac:dyDescent="0.3">
      <c r="P31970"/>
      <c r="AA31970"/>
    </row>
    <row r="31971" spans="16:27" x14ac:dyDescent="0.3">
      <c r="P31971"/>
      <c r="AA31971"/>
    </row>
    <row r="31972" spans="16:27" x14ac:dyDescent="0.3">
      <c r="P31972"/>
      <c r="AA31972"/>
    </row>
    <row r="31973" spans="16:27" x14ac:dyDescent="0.3">
      <c r="P31973"/>
      <c r="AA31973"/>
    </row>
    <row r="31974" spans="16:27" x14ac:dyDescent="0.3">
      <c r="P31974"/>
      <c r="AA31974"/>
    </row>
    <row r="31975" spans="16:27" x14ac:dyDescent="0.3">
      <c r="P31975"/>
      <c r="AA31975"/>
    </row>
    <row r="31976" spans="16:27" x14ac:dyDescent="0.3">
      <c r="P31976"/>
      <c r="AA31976"/>
    </row>
    <row r="31977" spans="16:27" x14ac:dyDescent="0.3">
      <c r="P31977"/>
      <c r="AA31977"/>
    </row>
    <row r="31978" spans="16:27" x14ac:dyDescent="0.3">
      <c r="P31978"/>
      <c r="AA31978"/>
    </row>
    <row r="31979" spans="16:27" x14ac:dyDescent="0.3">
      <c r="P31979"/>
      <c r="AA31979"/>
    </row>
    <row r="31980" spans="16:27" x14ac:dyDescent="0.3">
      <c r="P31980"/>
      <c r="AA31980"/>
    </row>
    <row r="31981" spans="16:27" x14ac:dyDescent="0.3">
      <c r="P31981"/>
      <c r="AA31981"/>
    </row>
    <row r="31982" spans="16:27" x14ac:dyDescent="0.3">
      <c r="P31982"/>
      <c r="AA31982"/>
    </row>
    <row r="31983" spans="16:27" x14ac:dyDescent="0.3">
      <c r="P31983"/>
      <c r="AA31983"/>
    </row>
    <row r="31984" spans="16:27" x14ac:dyDescent="0.3">
      <c r="P31984"/>
      <c r="AA31984"/>
    </row>
    <row r="31985" spans="16:27" x14ac:dyDescent="0.3">
      <c r="P31985"/>
      <c r="AA31985"/>
    </row>
    <row r="31986" spans="16:27" x14ac:dyDescent="0.3">
      <c r="P31986"/>
      <c r="AA31986"/>
    </row>
    <row r="31987" spans="16:27" x14ac:dyDescent="0.3">
      <c r="P31987"/>
      <c r="AA31987"/>
    </row>
    <row r="31988" spans="16:27" x14ac:dyDescent="0.3">
      <c r="P31988"/>
      <c r="AA31988"/>
    </row>
    <row r="31989" spans="16:27" x14ac:dyDescent="0.3">
      <c r="P31989"/>
      <c r="AA31989"/>
    </row>
    <row r="31990" spans="16:27" x14ac:dyDescent="0.3">
      <c r="P31990"/>
      <c r="AA31990"/>
    </row>
    <row r="31991" spans="16:27" x14ac:dyDescent="0.3">
      <c r="P31991"/>
      <c r="AA31991"/>
    </row>
    <row r="31992" spans="16:27" x14ac:dyDescent="0.3">
      <c r="P31992"/>
      <c r="AA31992"/>
    </row>
    <row r="31993" spans="16:27" x14ac:dyDescent="0.3">
      <c r="P31993"/>
      <c r="AA31993"/>
    </row>
    <row r="31994" spans="16:27" x14ac:dyDescent="0.3">
      <c r="P31994"/>
      <c r="AA31994"/>
    </row>
    <row r="31995" spans="16:27" x14ac:dyDescent="0.3">
      <c r="P31995"/>
      <c r="AA31995"/>
    </row>
    <row r="31996" spans="16:27" x14ac:dyDescent="0.3">
      <c r="P31996"/>
      <c r="AA31996"/>
    </row>
    <row r="31997" spans="16:27" x14ac:dyDescent="0.3">
      <c r="P31997"/>
      <c r="AA31997"/>
    </row>
    <row r="31998" spans="16:27" x14ac:dyDescent="0.3">
      <c r="P31998"/>
      <c r="AA31998"/>
    </row>
    <row r="31999" spans="16:27" x14ac:dyDescent="0.3">
      <c r="P31999"/>
      <c r="AA31999"/>
    </row>
    <row r="32000" spans="16:27" x14ac:dyDescent="0.3">
      <c r="P32000"/>
      <c r="AA32000"/>
    </row>
    <row r="32001" spans="16:27" x14ac:dyDescent="0.3">
      <c r="P32001"/>
      <c r="AA32001"/>
    </row>
    <row r="32002" spans="16:27" x14ac:dyDescent="0.3">
      <c r="P32002"/>
      <c r="AA32002"/>
    </row>
    <row r="32003" spans="16:27" x14ac:dyDescent="0.3">
      <c r="P32003"/>
      <c r="AA32003"/>
    </row>
    <row r="32004" spans="16:27" x14ac:dyDescent="0.3">
      <c r="P32004"/>
      <c r="AA32004"/>
    </row>
    <row r="32005" spans="16:27" x14ac:dyDescent="0.3">
      <c r="P32005"/>
      <c r="AA32005"/>
    </row>
    <row r="32006" spans="16:27" x14ac:dyDescent="0.3">
      <c r="P32006"/>
      <c r="AA32006"/>
    </row>
    <row r="32007" spans="16:27" x14ac:dyDescent="0.3">
      <c r="P32007"/>
      <c r="AA32007"/>
    </row>
    <row r="32008" spans="16:27" x14ac:dyDescent="0.3">
      <c r="P32008"/>
      <c r="AA32008"/>
    </row>
    <row r="32009" spans="16:27" x14ac:dyDescent="0.3">
      <c r="P32009"/>
      <c r="AA32009"/>
    </row>
    <row r="32010" spans="16:27" x14ac:dyDescent="0.3">
      <c r="P32010"/>
      <c r="AA32010"/>
    </row>
    <row r="32011" spans="16:27" x14ac:dyDescent="0.3">
      <c r="P32011"/>
      <c r="AA32011"/>
    </row>
    <row r="32012" spans="16:27" x14ac:dyDescent="0.3">
      <c r="P32012"/>
      <c r="AA32012"/>
    </row>
    <row r="32013" spans="16:27" x14ac:dyDescent="0.3">
      <c r="P32013"/>
      <c r="AA32013"/>
    </row>
    <row r="32014" spans="16:27" x14ac:dyDescent="0.3">
      <c r="P32014"/>
      <c r="AA32014"/>
    </row>
    <row r="32015" spans="16:27" x14ac:dyDescent="0.3">
      <c r="P32015"/>
      <c r="AA32015"/>
    </row>
    <row r="32016" spans="16:27" x14ac:dyDescent="0.3">
      <c r="P32016"/>
      <c r="AA32016"/>
    </row>
    <row r="32017" spans="16:27" x14ac:dyDescent="0.3">
      <c r="P32017"/>
      <c r="AA32017"/>
    </row>
    <row r="32018" spans="16:27" x14ac:dyDescent="0.3">
      <c r="P32018"/>
      <c r="AA32018"/>
    </row>
    <row r="32019" spans="16:27" x14ac:dyDescent="0.3">
      <c r="P32019"/>
      <c r="AA32019"/>
    </row>
    <row r="32020" spans="16:27" x14ac:dyDescent="0.3">
      <c r="P32020"/>
      <c r="AA32020"/>
    </row>
    <row r="32021" spans="16:27" x14ac:dyDescent="0.3">
      <c r="P32021"/>
      <c r="AA32021"/>
    </row>
    <row r="32022" spans="16:27" x14ac:dyDescent="0.3">
      <c r="P32022"/>
      <c r="AA32022"/>
    </row>
    <row r="32023" spans="16:27" x14ac:dyDescent="0.3">
      <c r="P32023"/>
      <c r="AA32023"/>
    </row>
    <row r="32024" spans="16:27" x14ac:dyDescent="0.3">
      <c r="P32024"/>
      <c r="AA32024"/>
    </row>
    <row r="32025" spans="16:27" x14ac:dyDescent="0.3">
      <c r="P32025"/>
      <c r="AA32025"/>
    </row>
    <row r="32026" spans="16:27" x14ac:dyDescent="0.3">
      <c r="P32026"/>
      <c r="AA32026"/>
    </row>
    <row r="32027" spans="16:27" x14ac:dyDescent="0.3">
      <c r="P32027"/>
      <c r="AA32027"/>
    </row>
    <row r="32028" spans="16:27" x14ac:dyDescent="0.3">
      <c r="P32028"/>
      <c r="AA32028"/>
    </row>
    <row r="32029" spans="16:27" x14ac:dyDescent="0.3">
      <c r="P32029"/>
      <c r="AA32029"/>
    </row>
    <row r="32030" spans="16:27" x14ac:dyDescent="0.3">
      <c r="P32030"/>
      <c r="AA32030"/>
    </row>
    <row r="32031" spans="16:27" x14ac:dyDescent="0.3">
      <c r="P32031"/>
      <c r="AA32031"/>
    </row>
    <row r="32032" spans="16:27" x14ac:dyDescent="0.3">
      <c r="P32032"/>
      <c r="AA32032"/>
    </row>
    <row r="32033" spans="16:27" x14ac:dyDescent="0.3">
      <c r="P32033"/>
      <c r="AA32033"/>
    </row>
    <row r="32034" spans="16:27" x14ac:dyDescent="0.3">
      <c r="P32034"/>
      <c r="AA32034"/>
    </row>
    <row r="32035" spans="16:27" x14ac:dyDescent="0.3">
      <c r="P32035"/>
      <c r="AA32035"/>
    </row>
    <row r="32036" spans="16:27" x14ac:dyDescent="0.3">
      <c r="P32036"/>
      <c r="AA32036"/>
    </row>
    <row r="32037" spans="16:27" x14ac:dyDescent="0.3">
      <c r="P32037"/>
      <c r="AA32037"/>
    </row>
    <row r="32038" spans="16:27" x14ac:dyDescent="0.3">
      <c r="P32038"/>
      <c r="AA32038"/>
    </row>
    <row r="32039" spans="16:27" x14ac:dyDescent="0.3">
      <c r="P32039"/>
      <c r="AA32039"/>
    </row>
    <row r="32040" spans="16:27" x14ac:dyDescent="0.3">
      <c r="P32040"/>
      <c r="AA32040"/>
    </row>
    <row r="32041" spans="16:27" x14ac:dyDescent="0.3">
      <c r="P32041"/>
      <c r="AA32041"/>
    </row>
    <row r="32042" spans="16:27" x14ac:dyDescent="0.3">
      <c r="P32042"/>
      <c r="AA32042"/>
    </row>
    <row r="32043" spans="16:27" x14ac:dyDescent="0.3">
      <c r="P32043"/>
      <c r="AA32043"/>
    </row>
    <row r="32044" spans="16:27" x14ac:dyDescent="0.3">
      <c r="P32044"/>
      <c r="AA32044"/>
    </row>
    <row r="32045" spans="16:27" x14ac:dyDescent="0.3">
      <c r="P32045"/>
      <c r="AA32045"/>
    </row>
    <row r="32046" spans="16:27" x14ac:dyDescent="0.3">
      <c r="P32046"/>
      <c r="AA32046"/>
    </row>
    <row r="32047" spans="16:27" x14ac:dyDescent="0.3">
      <c r="P32047"/>
      <c r="AA32047"/>
    </row>
    <row r="32048" spans="16:27" x14ac:dyDescent="0.3">
      <c r="P32048"/>
      <c r="AA32048"/>
    </row>
    <row r="32049" spans="16:27" x14ac:dyDescent="0.3">
      <c r="P32049"/>
      <c r="AA32049"/>
    </row>
    <row r="32050" spans="16:27" x14ac:dyDescent="0.3">
      <c r="P32050"/>
      <c r="AA32050"/>
    </row>
    <row r="32051" spans="16:27" x14ac:dyDescent="0.3">
      <c r="P32051"/>
      <c r="AA32051"/>
    </row>
    <row r="32052" spans="16:27" x14ac:dyDescent="0.3">
      <c r="P32052"/>
      <c r="AA32052"/>
    </row>
    <row r="32053" spans="16:27" x14ac:dyDescent="0.3">
      <c r="P32053"/>
      <c r="AA32053"/>
    </row>
    <row r="32054" spans="16:27" x14ac:dyDescent="0.3">
      <c r="P32054"/>
      <c r="AA32054"/>
    </row>
    <row r="32055" spans="16:27" x14ac:dyDescent="0.3">
      <c r="P32055"/>
      <c r="AA32055"/>
    </row>
    <row r="32056" spans="16:27" x14ac:dyDescent="0.3">
      <c r="P32056"/>
      <c r="AA32056"/>
    </row>
    <row r="32057" spans="16:27" x14ac:dyDescent="0.3">
      <c r="P32057"/>
      <c r="AA32057"/>
    </row>
    <row r="32058" spans="16:27" x14ac:dyDescent="0.3">
      <c r="P32058"/>
      <c r="AA32058"/>
    </row>
    <row r="32059" spans="16:27" x14ac:dyDescent="0.3">
      <c r="P32059"/>
      <c r="AA32059"/>
    </row>
    <row r="32060" spans="16:27" x14ac:dyDescent="0.3">
      <c r="P32060"/>
      <c r="AA32060"/>
    </row>
    <row r="32061" spans="16:27" x14ac:dyDescent="0.3">
      <c r="P32061"/>
      <c r="AA32061"/>
    </row>
    <row r="32062" spans="16:27" x14ac:dyDescent="0.3">
      <c r="P32062"/>
      <c r="AA32062"/>
    </row>
    <row r="32063" spans="16:27" x14ac:dyDescent="0.3">
      <c r="P32063"/>
      <c r="AA32063"/>
    </row>
    <row r="32064" spans="16:27" x14ac:dyDescent="0.3">
      <c r="P32064"/>
      <c r="AA32064"/>
    </row>
    <row r="32065" spans="16:27" x14ac:dyDescent="0.3">
      <c r="P32065"/>
      <c r="AA32065"/>
    </row>
    <row r="32066" spans="16:27" x14ac:dyDescent="0.3">
      <c r="P32066"/>
      <c r="AA32066"/>
    </row>
    <row r="32067" spans="16:27" x14ac:dyDescent="0.3">
      <c r="P32067"/>
      <c r="AA32067"/>
    </row>
    <row r="32068" spans="16:27" x14ac:dyDescent="0.3">
      <c r="P32068"/>
      <c r="AA32068"/>
    </row>
    <row r="32069" spans="16:27" x14ac:dyDescent="0.3">
      <c r="P32069"/>
      <c r="AA32069"/>
    </row>
    <row r="32070" spans="16:27" x14ac:dyDescent="0.3">
      <c r="P32070"/>
      <c r="AA32070"/>
    </row>
    <row r="32071" spans="16:27" x14ac:dyDescent="0.3">
      <c r="P32071"/>
      <c r="AA32071"/>
    </row>
    <row r="32072" spans="16:27" x14ac:dyDescent="0.3">
      <c r="P32072"/>
      <c r="AA32072"/>
    </row>
    <row r="32073" spans="16:27" x14ac:dyDescent="0.3">
      <c r="P32073"/>
      <c r="AA32073"/>
    </row>
    <row r="32074" spans="16:27" x14ac:dyDescent="0.3">
      <c r="P32074"/>
      <c r="AA32074"/>
    </row>
    <row r="32075" spans="16:27" x14ac:dyDescent="0.3">
      <c r="P32075"/>
      <c r="AA32075"/>
    </row>
    <row r="32076" spans="16:27" x14ac:dyDescent="0.3">
      <c r="P32076"/>
      <c r="AA32076"/>
    </row>
    <row r="32077" spans="16:27" x14ac:dyDescent="0.3">
      <c r="P32077"/>
      <c r="AA32077"/>
    </row>
    <row r="32078" spans="16:27" x14ac:dyDescent="0.3">
      <c r="P32078"/>
      <c r="AA32078"/>
    </row>
    <row r="32079" spans="16:27" x14ac:dyDescent="0.3">
      <c r="P32079"/>
      <c r="AA32079"/>
    </row>
    <row r="32080" spans="16:27" x14ac:dyDescent="0.3">
      <c r="P32080"/>
      <c r="AA32080"/>
    </row>
    <row r="32081" spans="16:27" x14ac:dyDescent="0.3">
      <c r="P32081"/>
      <c r="AA32081"/>
    </row>
    <row r="32082" spans="16:27" x14ac:dyDescent="0.3">
      <c r="P32082"/>
      <c r="AA32082"/>
    </row>
    <row r="32083" spans="16:27" x14ac:dyDescent="0.3">
      <c r="P32083"/>
      <c r="AA32083"/>
    </row>
    <row r="32084" spans="16:27" x14ac:dyDescent="0.3">
      <c r="P32084"/>
      <c r="AA32084"/>
    </row>
    <row r="32085" spans="16:27" x14ac:dyDescent="0.3">
      <c r="P32085"/>
      <c r="AA32085"/>
    </row>
    <row r="32086" spans="16:27" x14ac:dyDescent="0.3">
      <c r="P32086"/>
      <c r="AA32086"/>
    </row>
    <row r="32087" spans="16:27" x14ac:dyDescent="0.3">
      <c r="P32087"/>
      <c r="AA32087"/>
    </row>
    <row r="32088" spans="16:27" x14ac:dyDescent="0.3">
      <c r="P32088"/>
      <c r="AA32088"/>
    </row>
    <row r="32089" spans="16:27" x14ac:dyDescent="0.3">
      <c r="P32089"/>
      <c r="AA32089"/>
    </row>
    <row r="32090" spans="16:27" x14ac:dyDescent="0.3">
      <c r="P32090"/>
      <c r="AA32090"/>
    </row>
    <row r="32091" spans="16:27" x14ac:dyDescent="0.3">
      <c r="P32091"/>
      <c r="AA32091"/>
    </row>
    <row r="32092" spans="16:27" x14ac:dyDescent="0.3">
      <c r="P32092"/>
      <c r="AA32092"/>
    </row>
    <row r="32093" spans="16:27" x14ac:dyDescent="0.3">
      <c r="P32093"/>
      <c r="AA32093"/>
    </row>
    <row r="32094" spans="16:27" x14ac:dyDescent="0.3">
      <c r="P32094"/>
      <c r="AA32094"/>
    </row>
    <row r="32095" spans="16:27" x14ac:dyDescent="0.3">
      <c r="P32095"/>
      <c r="AA32095"/>
    </row>
    <row r="32096" spans="16:27" x14ac:dyDescent="0.3">
      <c r="P32096"/>
      <c r="AA32096"/>
    </row>
    <row r="32097" spans="16:27" x14ac:dyDescent="0.3">
      <c r="P32097"/>
      <c r="AA32097"/>
    </row>
    <row r="32098" spans="16:27" x14ac:dyDescent="0.3">
      <c r="P32098"/>
      <c r="AA32098"/>
    </row>
    <row r="32099" spans="16:27" x14ac:dyDescent="0.3">
      <c r="P32099"/>
      <c r="AA32099"/>
    </row>
    <row r="32100" spans="16:27" x14ac:dyDescent="0.3">
      <c r="P32100"/>
      <c r="AA32100"/>
    </row>
    <row r="32101" spans="16:27" x14ac:dyDescent="0.3">
      <c r="P32101"/>
      <c r="AA32101"/>
    </row>
    <row r="32102" spans="16:27" x14ac:dyDescent="0.3">
      <c r="P32102"/>
      <c r="AA32102"/>
    </row>
    <row r="32103" spans="16:27" x14ac:dyDescent="0.3">
      <c r="P32103"/>
      <c r="AA32103"/>
    </row>
    <row r="32104" spans="16:27" x14ac:dyDescent="0.3">
      <c r="P32104"/>
      <c r="AA32104"/>
    </row>
    <row r="32105" spans="16:27" x14ac:dyDescent="0.3">
      <c r="P32105"/>
      <c r="AA32105"/>
    </row>
    <row r="32106" spans="16:27" x14ac:dyDescent="0.3">
      <c r="P32106"/>
      <c r="AA32106"/>
    </row>
    <row r="32107" spans="16:27" x14ac:dyDescent="0.3">
      <c r="P32107"/>
      <c r="AA32107"/>
    </row>
    <row r="32108" spans="16:27" x14ac:dyDescent="0.3">
      <c r="P32108"/>
      <c r="AA32108"/>
    </row>
    <row r="32109" spans="16:27" x14ac:dyDescent="0.3">
      <c r="P32109"/>
      <c r="AA32109"/>
    </row>
    <row r="32110" spans="16:27" x14ac:dyDescent="0.3">
      <c r="P32110"/>
      <c r="AA32110"/>
    </row>
    <row r="32111" spans="16:27" x14ac:dyDescent="0.3">
      <c r="P32111"/>
      <c r="AA32111"/>
    </row>
    <row r="32112" spans="16:27" x14ac:dyDescent="0.3">
      <c r="P32112"/>
      <c r="AA32112"/>
    </row>
    <row r="32113" spans="16:27" x14ac:dyDescent="0.3">
      <c r="P32113"/>
      <c r="AA32113"/>
    </row>
    <row r="32114" spans="16:27" x14ac:dyDescent="0.3">
      <c r="P32114"/>
      <c r="AA32114"/>
    </row>
    <row r="32115" spans="16:27" x14ac:dyDescent="0.3">
      <c r="P32115"/>
      <c r="AA32115"/>
    </row>
    <row r="32116" spans="16:27" x14ac:dyDescent="0.3">
      <c r="P32116"/>
      <c r="AA32116"/>
    </row>
    <row r="32117" spans="16:27" x14ac:dyDescent="0.3">
      <c r="P32117"/>
      <c r="AA32117"/>
    </row>
    <row r="32118" spans="16:27" x14ac:dyDescent="0.3">
      <c r="P32118"/>
      <c r="AA32118"/>
    </row>
    <row r="32119" spans="16:27" x14ac:dyDescent="0.3">
      <c r="P32119"/>
      <c r="AA32119"/>
    </row>
    <row r="32120" spans="16:27" x14ac:dyDescent="0.3">
      <c r="P32120"/>
      <c r="AA32120"/>
    </row>
    <row r="32121" spans="16:27" x14ac:dyDescent="0.3">
      <c r="P32121"/>
      <c r="AA32121"/>
    </row>
    <row r="32122" spans="16:27" x14ac:dyDescent="0.3">
      <c r="P32122"/>
      <c r="AA32122"/>
    </row>
    <row r="32123" spans="16:27" x14ac:dyDescent="0.3">
      <c r="P32123"/>
      <c r="AA32123"/>
    </row>
    <row r="32124" spans="16:27" x14ac:dyDescent="0.3">
      <c r="P32124"/>
      <c r="AA32124"/>
    </row>
    <row r="32125" spans="16:27" x14ac:dyDescent="0.3">
      <c r="P32125"/>
      <c r="AA32125"/>
    </row>
    <row r="32126" spans="16:27" x14ac:dyDescent="0.3">
      <c r="P32126"/>
      <c r="AA32126"/>
    </row>
    <row r="32127" spans="16:27" x14ac:dyDescent="0.3">
      <c r="P32127"/>
      <c r="AA32127"/>
    </row>
    <row r="32128" spans="16:27" x14ac:dyDescent="0.3">
      <c r="P32128"/>
      <c r="AA32128"/>
    </row>
    <row r="32129" spans="16:27" x14ac:dyDescent="0.3">
      <c r="P32129"/>
      <c r="AA32129"/>
    </row>
    <row r="32130" spans="16:27" x14ac:dyDescent="0.3">
      <c r="P32130"/>
      <c r="AA32130"/>
    </row>
    <row r="32131" spans="16:27" x14ac:dyDescent="0.3">
      <c r="P32131"/>
      <c r="AA32131"/>
    </row>
    <row r="32132" spans="16:27" x14ac:dyDescent="0.3">
      <c r="P32132"/>
      <c r="AA32132"/>
    </row>
    <row r="32133" spans="16:27" x14ac:dyDescent="0.3">
      <c r="P32133"/>
      <c r="AA32133"/>
    </row>
    <row r="32134" spans="16:27" x14ac:dyDescent="0.3">
      <c r="P32134"/>
      <c r="AA32134"/>
    </row>
    <row r="32135" spans="16:27" x14ac:dyDescent="0.3">
      <c r="P32135"/>
      <c r="AA32135"/>
    </row>
    <row r="32136" spans="16:27" x14ac:dyDescent="0.3">
      <c r="P32136"/>
      <c r="AA32136"/>
    </row>
    <row r="32137" spans="16:27" x14ac:dyDescent="0.3">
      <c r="P32137"/>
      <c r="AA32137"/>
    </row>
    <row r="32138" spans="16:27" x14ac:dyDescent="0.3">
      <c r="P32138"/>
      <c r="AA32138"/>
    </row>
    <row r="32139" spans="16:27" x14ac:dyDescent="0.3">
      <c r="P32139"/>
      <c r="AA32139"/>
    </row>
    <row r="32140" spans="16:27" x14ac:dyDescent="0.3">
      <c r="P32140"/>
      <c r="AA32140"/>
    </row>
    <row r="32141" spans="16:27" x14ac:dyDescent="0.3">
      <c r="P32141"/>
      <c r="AA32141"/>
    </row>
    <row r="32142" spans="16:27" x14ac:dyDescent="0.3">
      <c r="P32142"/>
      <c r="AA32142"/>
    </row>
    <row r="32143" spans="16:27" x14ac:dyDescent="0.3">
      <c r="P32143"/>
      <c r="AA32143"/>
    </row>
    <row r="32144" spans="16:27" x14ac:dyDescent="0.3">
      <c r="P32144"/>
      <c r="AA32144"/>
    </row>
    <row r="32145" spans="16:27" x14ac:dyDescent="0.3">
      <c r="P32145"/>
      <c r="AA32145"/>
    </row>
    <row r="32146" spans="16:27" x14ac:dyDescent="0.3">
      <c r="P32146"/>
      <c r="AA32146"/>
    </row>
    <row r="32147" spans="16:27" x14ac:dyDescent="0.3">
      <c r="P32147"/>
      <c r="AA32147"/>
    </row>
    <row r="32148" spans="16:27" x14ac:dyDescent="0.3">
      <c r="P32148"/>
      <c r="AA32148"/>
    </row>
    <row r="32149" spans="16:27" x14ac:dyDescent="0.3">
      <c r="P32149"/>
      <c r="AA32149"/>
    </row>
    <row r="32150" spans="16:27" x14ac:dyDescent="0.3">
      <c r="P32150"/>
      <c r="AA32150"/>
    </row>
    <row r="32151" spans="16:27" x14ac:dyDescent="0.3">
      <c r="P32151"/>
      <c r="AA32151"/>
    </row>
    <row r="32152" spans="16:27" x14ac:dyDescent="0.3">
      <c r="P32152"/>
      <c r="AA32152"/>
    </row>
    <row r="32153" spans="16:27" x14ac:dyDescent="0.3">
      <c r="P32153"/>
      <c r="AA32153"/>
    </row>
    <row r="32154" spans="16:27" x14ac:dyDescent="0.3">
      <c r="P32154"/>
      <c r="AA32154"/>
    </row>
    <row r="32155" spans="16:27" x14ac:dyDescent="0.3">
      <c r="P32155"/>
      <c r="AA32155"/>
    </row>
    <row r="32156" spans="16:27" x14ac:dyDescent="0.3">
      <c r="P32156"/>
      <c r="AA32156"/>
    </row>
    <row r="32157" spans="16:27" x14ac:dyDescent="0.3">
      <c r="P32157"/>
      <c r="AA32157"/>
    </row>
    <row r="32158" spans="16:27" x14ac:dyDescent="0.3">
      <c r="P32158"/>
      <c r="AA32158"/>
    </row>
    <row r="32159" spans="16:27" x14ac:dyDescent="0.3">
      <c r="P32159"/>
      <c r="AA32159"/>
    </row>
    <row r="32160" spans="16:27" x14ac:dyDescent="0.3">
      <c r="P32160"/>
      <c r="AA32160"/>
    </row>
    <row r="32161" spans="16:27" x14ac:dyDescent="0.3">
      <c r="P32161"/>
      <c r="AA32161"/>
    </row>
    <row r="32162" spans="16:27" x14ac:dyDescent="0.3">
      <c r="P32162"/>
      <c r="AA32162"/>
    </row>
    <row r="32163" spans="16:27" x14ac:dyDescent="0.3">
      <c r="P32163"/>
      <c r="AA32163"/>
    </row>
    <row r="32164" spans="16:27" x14ac:dyDescent="0.3">
      <c r="P32164"/>
      <c r="AA32164"/>
    </row>
    <row r="32165" spans="16:27" x14ac:dyDescent="0.3">
      <c r="P32165"/>
      <c r="AA32165"/>
    </row>
    <row r="32166" spans="16:27" x14ac:dyDescent="0.3">
      <c r="P32166"/>
      <c r="AA32166"/>
    </row>
    <row r="32167" spans="16:27" x14ac:dyDescent="0.3">
      <c r="P32167"/>
      <c r="AA32167"/>
    </row>
    <row r="32168" spans="16:27" x14ac:dyDescent="0.3">
      <c r="P32168"/>
      <c r="AA32168"/>
    </row>
    <row r="32169" spans="16:27" x14ac:dyDescent="0.3">
      <c r="P32169"/>
      <c r="AA32169"/>
    </row>
    <row r="32170" spans="16:27" x14ac:dyDescent="0.3">
      <c r="P32170"/>
      <c r="AA32170"/>
    </row>
    <row r="32171" spans="16:27" x14ac:dyDescent="0.3">
      <c r="P32171"/>
      <c r="AA32171"/>
    </row>
    <row r="32172" spans="16:27" x14ac:dyDescent="0.3">
      <c r="P32172"/>
      <c r="AA32172"/>
    </row>
    <row r="32173" spans="16:27" x14ac:dyDescent="0.3">
      <c r="P32173"/>
      <c r="AA32173"/>
    </row>
    <row r="32174" spans="16:27" x14ac:dyDescent="0.3">
      <c r="P32174"/>
      <c r="AA32174"/>
    </row>
    <row r="32175" spans="16:27" x14ac:dyDescent="0.3">
      <c r="P32175"/>
      <c r="AA32175"/>
    </row>
    <row r="32176" spans="16:27" x14ac:dyDescent="0.3">
      <c r="P32176"/>
      <c r="AA32176"/>
    </row>
    <row r="32177" spans="16:27" x14ac:dyDescent="0.3">
      <c r="P32177"/>
      <c r="AA32177"/>
    </row>
    <row r="32178" spans="16:27" x14ac:dyDescent="0.3">
      <c r="P32178"/>
      <c r="AA32178"/>
    </row>
    <row r="32179" spans="16:27" x14ac:dyDescent="0.3">
      <c r="P32179"/>
      <c r="AA32179"/>
    </row>
    <row r="32180" spans="16:27" x14ac:dyDescent="0.3">
      <c r="P32180"/>
      <c r="AA32180"/>
    </row>
    <row r="32181" spans="16:27" x14ac:dyDescent="0.3">
      <c r="P32181"/>
      <c r="AA32181"/>
    </row>
    <row r="32182" spans="16:27" x14ac:dyDescent="0.3">
      <c r="P32182"/>
      <c r="AA32182"/>
    </row>
    <row r="32183" spans="16:27" x14ac:dyDescent="0.3">
      <c r="P32183"/>
      <c r="AA32183"/>
    </row>
    <row r="32184" spans="16:27" x14ac:dyDescent="0.3">
      <c r="P32184"/>
      <c r="AA32184"/>
    </row>
    <row r="32185" spans="16:27" x14ac:dyDescent="0.3">
      <c r="P32185"/>
      <c r="AA32185"/>
    </row>
    <row r="32186" spans="16:27" x14ac:dyDescent="0.3">
      <c r="P32186"/>
      <c r="AA32186"/>
    </row>
    <row r="32187" spans="16:27" x14ac:dyDescent="0.3">
      <c r="P32187"/>
      <c r="AA32187"/>
    </row>
    <row r="32188" spans="16:27" x14ac:dyDescent="0.3">
      <c r="P32188"/>
      <c r="AA32188"/>
    </row>
    <row r="32189" spans="16:27" x14ac:dyDescent="0.3">
      <c r="P32189"/>
      <c r="AA32189"/>
    </row>
    <row r="32190" spans="16:27" x14ac:dyDescent="0.3">
      <c r="P32190"/>
      <c r="AA32190"/>
    </row>
    <row r="32191" spans="16:27" x14ac:dyDescent="0.3">
      <c r="P32191"/>
      <c r="AA32191"/>
    </row>
    <row r="32192" spans="16:27" x14ac:dyDescent="0.3">
      <c r="P32192"/>
      <c r="AA32192"/>
    </row>
    <row r="32193" spans="16:27" x14ac:dyDescent="0.3">
      <c r="P32193"/>
      <c r="AA32193"/>
    </row>
    <row r="32194" spans="16:27" x14ac:dyDescent="0.3">
      <c r="P32194"/>
      <c r="AA32194"/>
    </row>
    <row r="32195" spans="16:27" x14ac:dyDescent="0.3">
      <c r="P32195"/>
      <c r="AA32195"/>
    </row>
    <row r="32196" spans="16:27" x14ac:dyDescent="0.3">
      <c r="P32196"/>
      <c r="AA32196"/>
    </row>
    <row r="32197" spans="16:27" x14ac:dyDescent="0.3">
      <c r="P32197"/>
      <c r="AA32197"/>
    </row>
    <row r="32198" spans="16:27" x14ac:dyDescent="0.3">
      <c r="P32198"/>
      <c r="AA32198"/>
    </row>
    <row r="32199" spans="16:27" x14ac:dyDescent="0.3">
      <c r="P32199"/>
      <c r="AA32199"/>
    </row>
    <row r="32200" spans="16:27" x14ac:dyDescent="0.3">
      <c r="P32200"/>
      <c r="AA32200"/>
    </row>
    <row r="32201" spans="16:27" x14ac:dyDescent="0.3">
      <c r="P32201"/>
      <c r="AA32201"/>
    </row>
    <row r="32202" spans="16:27" x14ac:dyDescent="0.3">
      <c r="P32202"/>
      <c r="AA32202"/>
    </row>
    <row r="32203" spans="16:27" x14ac:dyDescent="0.3">
      <c r="P32203"/>
      <c r="AA32203"/>
    </row>
    <row r="32204" spans="16:27" x14ac:dyDescent="0.3">
      <c r="P32204"/>
      <c r="AA32204"/>
    </row>
    <row r="32205" spans="16:27" x14ac:dyDescent="0.3">
      <c r="P32205"/>
      <c r="AA32205"/>
    </row>
    <row r="32206" spans="16:27" x14ac:dyDescent="0.3">
      <c r="P32206"/>
      <c r="AA32206"/>
    </row>
    <row r="32207" spans="16:27" x14ac:dyDescent="0.3">
      <c r="P32207"/>
      <c r="AA32207"/>
    </row>
    <row r="32208" spans="16:27" x14ac:dyDescent="0.3">
      <c r="P32208"/>
      <c r="AA32208"/>
    </row>
    <row r="32209" spans="16:27" x14ac:dyDescent="0.3">
      <c r="P32209"/>
      <c r="AA32209"/>
    </row>
    <row r="32210" spans="16:27" x14ac:dyDescent="0.3">
      <c r="P32210"/>
      <c r="AA32210"/>
    </row>
    <row r="32211" spans="16:27" x14ac:dyDescent="0.3">
      <c r="P32211"/>
      <c r="AA32211"/>
    </row>
    <row r="32212" spans="16:27" x14ac:dyDescent="0.3">
      <c r="P32212"/>
      <c r="AA32212"/>
    </row>
    <row r="32213" spans="16:27" x14ac:dyDescent="0.3">
      <c r="P32213"/>
      <c r="AA32213"/>
    </row>
    <row r="32214" spans="16:27" x14ac:dyDescent="0.3">
      <c r="P32214"/>
      <c r="AA32214"/>
    </row>
    <row r="32215" spans="16:27" x14ac:dyDescent="0.3">
      <c r="P32215"/>
      <c r="AA32215"/>
    </row>
    <row r="32216" spans="16:27" x14ac:dyDescent="0.3">
      <c r="P32216"/>
      <c r="AA32216"/>
    </row>
    <row r="32217" spans="16:27" x14ac:dyDescent="0.3">
      <c r="P32217"/>
      <c r="AA32217"/>
    </row>
    <row r="32218" spans="16:27" x14ac:dyDescent="0.3">
      <c r="P32218"/>
      <c r="AA32218"/>
    </row>
    <row r="32219" spans="16:27" x14ac:dyDescent="0.3">
      <c r="P32219"/>
      <c r="AA32219"/>
    </row>
    <row r="32220" spans="16:27" x14ac:dyDescent="0.3">
      <c r="P32220"/>
      <c r="AA32220"/>
    </row>
    <row r="32221" spans="16:27" x14ac:dyDescent="0.3">
      <c r="P32221"/>
      <c r="AA32221"/>
    </row>
    <row r="32222" spans="16:27" x14ac:dyDescent="0.3">
      <c r="P32222"/>
      <c r="AA32222"/>
    </row>
    <row r="32223" spans="16:27" x14ac:dyDescent="0.3">
      <c r="P32223"/>
      <c r="AA32223"/>
    </row>
    <row r="32224" spans="16:27" x14ac:dyDescent="0.3">
      <c r="P32224"/>
      <c r="AA32224"/>
    </row>
    <row r="32225" spans="16:27" x14ac:dyDescent="0.3">
      <c r="P32225"/>
      <c r="AA32225"/>
    </row>
    <row r="32226" spans="16:27" x14ac:dyDescent="0.3">
      <c r="P32226"/>
      <c r="AA32226"/>
    </row>
    <row r="32227" spans="16:27" x14ac:dyDescent="0.3">
      <c r="P32227"/>
      <c r="AA32227"/>
    </row>
    <row r="32228" spans="16:27" x14ac:dyDescent="0.3">
      <c r="P32228"/>
      <c r="AA32228"/>
    </row>
    <row r="32229" spans="16:27" x14ac:dyDescent="0.3">
      <c r="P32229"/>
      <c r="AA32229"/>
    </row>
    <row r="32230" spans="16:27" x14ac:dyDescent="0.3">
      <c r="P32230"/>
      <c r="AA32230"/>
    </row>
    <row r="32231" spans="16:27" x14ac:dyDescent="0.3">
      <c r="P32231"/>
      <c r="AA32231"/>
    </row>
    <row r="32232" spans="16:27" x14ac:dyDescent="0.3">
      <c r="P32232"/>
      <c r="AA32232"/>
    </row>
    <row r="32233" spans="16:27" x14ac:dyDescent="0.3">
      <c r="P32233"/>
      <c r="AA32233"/>
    </row>
    <row r="32234" spans="16:27" x14ac:dyDescent="0.3">
      <c r="P32234"/>
      <c r="AA32234"/>
    </row>
    <row r="32235" spans="16:27" x14ac:dyDescent="0.3">
      <c r="P32235"/>
      <c r="AA32235"/>
    </row>
    <row r="32236" spans="16:27" x14ac:dyDescent="0.3">
      <c r="P32236"/>
      <c r="AA32236"/>
    </row>
    <row r="32237" spans="16:27" x14ac:dyDescent="0.3">
      <c r="P32237"/>
      <c r="AA32237"/>
    </row>
    <row r="32238" spans="16:27" x14ac:dyDescent="0.3">
      <c r="P32238"/>
      <c r="AA32238"/>
    </row>
    <row r="32239" spans="16:27" x14ac:dyDescent="0.3">
      <c r="P32239"/>
      <c r="AA32239"/>
    </row>
    <row r="32240" spans="16:27" x14ac:dyDescent="0.3">
      <c r="P32240"/>
      <c r="AA32240"/>
    </row>
    <row r="32241" spans="16:27" x14ac:dyDescent="0.3">
      <c r="P32241"/>
      <c r="AA32241"/>
    </row>
    <row r="32242" spans="16:27" x14ac:dyDescent="0.3">
      <c r="P32242"/>
      <c r="AA32242"/>
    </row>
    <row r="32243" spans="16:27" x14ac:dyDescent="0.3">
      <c r="P32243"/>
      <c r="AA32243"/>
    </row>
    <row r="32244" spans="16:27" x14ac:dyDescent="0.3">
      <c r="P32244"/>
      <c r="AA32244"/>
    </row>
    <row r="32245" spans="16:27" x14ac:dyDescent="0.3">
      <c r="P32245"/>
      <c r="AA32245"/>
    </row>
    <row r="32246" spans="16:27" x14ac:dyDescent="0.3">
      <c r="P32246"/>
      <c r="AA32246"/>
    </row>
    <row r="32247" spans="16:27" x14ac:dyDescent="0.3">
      <c r="P32247"/>
      <c r="AA32247"/>
    </row>
    <row r="32248" spans="16:27" x14ac:dyDescent="0.3">
      <c r="P32248"/>
      <c r="AA32248"/>
    </row>
    <row r="32249" spans="16:27" x14ac:dyDescent="0.3">
      <c r="P32249"/>
      <c r="AA32249"/>
    </row>
    <row r="32250" spans="16:27" x14ac:dyDescent="0.3">
      <c r="P32250"/>
      <c r="AA32250"/>
    </row>
    <row r="32251" spans="16:27" x14ac:dyDescent="0.3">
      <c r="P32251"/>
      <c r="AA32251"/>
    </row>
    <row r="32252" spans="16:27" x14ac:dyDescent="0.3">
      <c r="P32252"/>
      <c r="AA32252"/>
    </row>
    <row r="32253" spans="16:27" x14ac:dyDescent="0.3">
      <c r="P32253"/>
      <c r="AA32253"/>
    </row>
    <row r="32254" spans="16:27" x14ac:dyDescent="0.3">
      <c r="P32254"/>
      <c r="AA32254"/>
    </row>
    <row r="32255" spans="16:27" x14ac:dyDescent="0.3">
      <c r="P32255"/>
      <c r="AA32255"/>
    </row>
    <row r="32256" spans="16:27" x14ac:dyDescent="0.3">
      <c r="P32256"/>
      <c r="AA32256"/>
    </row>
    <row r="32257" spans="16:27" x14ac:dyDescent="0.3">
      <c r="P32257"/>
      <c r="AA32257"/>
    </row>
    <row r="32258" spans="16:27" x14ac:dyDescent="0.3">
      <c r="P32258"/>
      <c r="AA32258"/>
    </row>
    <row r="32259" spans="16:27" x14ac:dyDescent="0.3">
      <c r="P32259"/>
      <c r="AA32259"/>
    </row>
    <row r="32260" spans="16:27" x14ac:dyDescent="0.3">
      <c r="P32260"/>
      <c r="AA32260"/>
    </row>
    <row r="32261" spans="16:27" x14ac:dyDescent="0.3">
      <c r="P32261"/>
      <c r="AA32261"/>
    </row>
    <row r="32262" spans="16:27" x14ac:dyDescent="0.3">
      <c r="P32262"/>
      <c r="AA32262"/>
    </row>
    <row r="32263" spans="16:27" x14ac:dyDescent="0.3">
      <c r="P32263"/>
      <c r="AA32263"/>
    </row>
    <row r="32264" spans="16:27" x14ac:dyDescent="0.3">
      <c r="P32264"/>
      <c r="AA32264"/>
    </row>
    <row r="32265" spans="16:27" x14ac:dyDescent="0.3">
      <c r="P32265"/>
      <c r="AA32265"/>
    </row>
    <row r="32266" spans="16:27" x14ac:dyDescent="0.3">
      <c r="P32266"/>
      <c r="AA32266"/>
    </row>
    <row r="32267" spans="16:27" x14ac:dyDescent="0.3">
      <c r="P32267"/>
      <c r="AA32267"/>
    </row>
    <row r="32268" spans="16:27" x14ac:dyDescent="0.3">
      <c r="P32268"/>
      <c r="AA32268"/>
    </row>
    <row r="32269" spans="16:27" x14ac:dyDescent="0.3">
      <c r="P32269"/>
      <c r="AA32269"/>
    </row>
    <row r="32270" spans="16:27" x14ac:dyDescent="0.3">
      <c r="P32270"/>
      <c r="AA32270"/>
    </row>
    <row r="32271" spans="16:27" x14ac:dyDescent="0.3">
      <c r="P32271"/>
      <c r="AA32271"/>
    </row>
    <row r="32272" spans="16:27" x14ac:dyDescent="0.3">
      <c r="P32272"/>
      <c r="AA32272"/>
    </row>
    <row r="32273" spans="16:27" x14ac:dyDescent="0.3">
      <c r="P32273"/>
      <c r="AA32273"/>
    </row>
    <row r="32274" spans="16:27" x14ac:dyDescent="0.3">
      <c r="P32274"/>
      <c r="AA32274"/>
    </row>
    <row r="32275" spans="16:27" x14ac:dyDescent="0.3">
      <c r="P32275"/>
      <c r="AA32275"/>
    </row>
    <row r="32276" spans="16:27" x14ac:dyDescent="0.3">
      <c r="P32276"/>
      <c r="AA32276"/>
    </row>
    <row r="32277" spans="16:27" x14ac:dyDescent="0.3">
      <c r="P32277"/>
      <c r="AA32277"/>
    </row>
    <row r="32278" spans="16:27" x14ac:dyDescent="0.3">
      <c r="P32278"/>
      <c r="AA32278"/>
    </row>
    <row r="32279" spans="16:27" x14ac:dyDescent="0.3">
      <c r="P32279"/>
      <c r="AA32279"/>
    </row>
    <row r="32280" spans="16:27" x14ac:dyDescent="0.3">
      <c r="P32280"/>
      <c r="AA32280"/>
    </row>
    <row r="32281" spans="16:27" x14ac:dyDescent="0.3">
      <c r="P32281"/>
      <c r="AA32281"/>
    </row>
    <row r="32282" spans="16:27" x14ac:dyDescent="0.3">
      <c r="P32282"/>
      <c r="AA32282"/>
    </row>
    <row r="32283" spans="16:27" x14ac:dyDescent="0.3">
      <c r="P32283"/>
      <c r="AA32283"/>
    </row>
    <row r="32284" spans="16:27" x14ac:dyDescent="0.3">
      <c r="P32284"/>
      <c r="AA32284"/>
    </row>
    <row r="32285" spans="16:27" x14ac:dyDescent="0.3">
      <c r="P32285"/>
      <c r="AA32285"/>
    </row>
    <row r="32286" spans="16:27" x14ac:dyDescent="0.3">
      <c r="P32286"/>
      <c r="AA32286"/>
    </row>
    <row r="32287" spans="16:27" x14ac:dyDescent="0.3">
      <c r="P32287"/>
      <c r="AA32287"/>
    </row>
    <row r="32288" spans="16:27" x14ac:dyDescent="0.3">
      <c r="P32288"/>
      <c r="AA32288"/>
    </row>
    <row r="32289" spans="16:27" x14ac:dyDescent="0.3">
      <c r="P32289"/>
      <c r="AA32289"/>
    </row>
    <row r="32290" spans="16:27" x14ac:dyDescent="0.3">
      <c r="P32290"/>
      <c r="AA32290"/>
    </row>
    <row r="32291" spans="16:27" x14ac:dyDescent="0.3">
      <c r="P32291"/>
      <c r="AA32291"/>
    </row>
    <row r="32292" spans="16:27" x14ac:dyDescent="0.3">
      <c r="P32292"/>
      <c r="AA32292"/>
    </row>
    <row r="32293" spans="16:27" x14ac:dyDescent="0.3">
      <c r="P32293"/>
      <c r="AA32293"/>
    </row>
    <row r="32294" spans="16:27" x14ac:dyDescent="0.3">
      <c r="P32294"/>
      <c r="AA32294"/>
    </row>
    <row r="32295" spans="16:27" x14ac:dyDescent="0.3">
      <c r="P32295"/>
      <c r="AA32295"/>
    </row>
    <row r="32296" spans="16:27" x14ac:dyDescent="0.3">
      <c r="P32296"/>
      <c r="AA32296"/>
    </row>
    <row r="32297" spans="16:27" x14ac:dyDescent="0.3">
      <c r="P32297"/>
      <c r="AA32297"/>
    </row>
    <row r="32298" spans="16:27" x14ac:dyDescent="0.3">
      <c r="P32298"/>
      <c r="AA32298"/>
    </row>
    <row r="32299" spans="16:27" x14ac:dyDescent="0.3">
      <c r="P32299"/>
      <c r="AA32299"/>
    </row>
    <row r="32300" spans="16:27" x14ac:dyDescent="0.3">
      <c r="P32300"/>
      <c r="AA32300"/>
    </row>
    <row r="32301" spans="16:27" x14ac:dyDescent="0.3">
      <c r="P32301"/>
      <c r="AA32301"/>
    </row>
    <row r="32302" spans="16:27" x14ac:dyDescent="0.3">
      <c r="P32302"/>
      <c r="AA32302"/>
    </row>
    <row r="32303" spans="16:27" x14ac:dyDescent="0.3">
      <c r="P32303"/>
      <c r="AA32303"/>
    </row>
    <row r="32304" spans="16:27" x14ac:dyDescent="0.3">
      <c r="P32304"/>
      <c r="AA32304"/>
    </row>
    <row r="32305" spans="16:27" x14ac:dyDescent="0.3">
      <c r="P32305"/>
      <c r="AA32305"/>
    </row>
    <row r="32306" spans="16:27" x14ac:dyDescent="0.3">
      <c r="P32306"/>
      <c r="AA32306"/>
    </row>
    <row r="32307" spans="16:27" x14ac:dyDescent="0.3">
      <c r="P32307"/>
      <c r="AA32307"/>
    </row>
    <row r="32308" spans="16:27" x14ac:dyDescent="0.3">
      <c r="P32308"/>
      <c r="AA32308"/>
    </row>
    <row r="32309" spans="16:27" x14ac:dyDescent="0.3">
      <c r="P32309"/>
      <c r="AA32309"/>
    </row>
    <row r="32310" spans="16:27" x14ac:dyDescent="0.3">
      <c r="P32310"/>
      <c r="AA32310"/>
    </row>
    <row r="32311" spans="16:27" x14ac:dyDescent="0.3">
      <c r="P32311"/>
      <c r="AA32311"/>
    </row>
    <row r="32312" spans="16:27" x14ac:dyDescent="0.3">
      <c r="P32312"/>
      <c r="AA32312"/>
    </row>
    <row r="32313" spans="16:27" x14ac:dyDescent="0.3">
      <c r="P32313"/>
      <c r="AA32313"/>
    </row>
    <row r="32314" spans="16:27" x14ac:dyDescent="0.3">
      <c r="P32314"/>
      <c r="AA32314"/>
    </row>
    <row r="32315" spans="16:27" x14ac:dyDescent="0.3">
      <c r="P32315"/>
      <c r="AA32315"/>
    </row>
    <row r="32316" spans="16:27" x14ac:dyDescent="0.3">
      <c r="P32316"/>
      <c r="AA32316"/>
    </row>
    <row r="32317" spans="16:27" x14ac:dyDescent="0.3">
      <c r="P32317"/>
      <c r="AA32317"/>
    </row>
    <row r="32318" spans="16:27" x14ac:dyDescent="0.3">
      <c r="P32318"/>
      <c r="AA32318"/>
    </row>
    <row r="32319" spans="16:27" x14ac:dyDescent="0.3">
      <c r="P32319"/>
      <c r="AA32319"/>
    </row>
    <row r="32320" spans="16:27" x14ac:dyDescent="0.3">
      <c r="P32320"/>
      <c r="AA32320"/>
    </row>
    <row r="32321" spans="16:27" x14ac:dyDescent="0.3">
      <c r="P32321"/>
      <c r="AA32321"/>
    </row>
    <row r="32322" spans="16:27" x14ac:dyDescent="0.3">
      <c r="P32322"/>
      <c r="AA32322"/>
    </row>
    <row r="32323" spans="16:27" x14ac:dyDescent="0.3">
      <c r="P32323"/>
      <c r="AA32323"/>
    </row>
    <row r="32324" spans="16:27" x14ac:dyDescent="0.3">
      <c r="P32324"/>
      <c r="AA32324"/>
    </row>
    <row r="32325" spans="16:27" x14ac:dyDescent="0.3">
      <c r="P32325"/>
      <c r="AA32325"/>
    </row>
    <row r="32326" spans="16:27" x14ac:dyDescent="0.3">
      <c r="P32326"/>
      <c r="AA32326"/>
    </row>
    <row r="32327" spans="16:27" x14ac:dyDescent="0.3">
      <c r="P32327"/>
      <c r="AA32327"/>
    </row>
    <row r="32328" spans="16:27" x14ac:dyDescent="0.3">
      <c r="P32328"/>
      <c r="AA32328"/>
    </row>
    <row r="32329" spans="16:27" x14ac:dyDescent="0.3">
      <c r="P32329"/>
      <c r="AA32329"/>
    </row>
    <row r="32330" spans="16:27" x14ac:dyDescent="0.3">
      <c r="P32330"/>
      <c r="AA32330"/>
    </row>
    <row r="32331" spans="16:27" x14ac:dyDescent="0.3">
      <c r="P32331"/>
      <c r="AA32331"/>
    </row>
    <row r="32332" spans="16:27" x14ac:dyDescent="0.3">
      <c r="P32332"/>
      <c r="AA32332"/>
    </row>
    <row r="32333" spans="16:27" x14ac:dyDescent="0.3">
      <c r="P32333"/>
      <c r="AA32333"/>
    </row>
    <row r="32334" spans="16:27" x14ac:dyDescent="0.3">
      <c r="P32334"/>
      <c r="AA32334"/>
    </row>
    <row r="32335" spans="16:27" x14ac:dyDescent="0.3">
      <c r="P32335"/>
      <c r="AA32335"/>
    </row>
    <row r="32336" spans="16:27" x14ac:dyDescent="0.3">
      <c r="P32336"/>
      <c r="AA32336"/>
    </row>
    <row r="32337" spans="16:27" x14ac:dyDescent="0.3">
      <c r="P32337"/>
      <c r="AA32337"/>
    </row>
    <row r="32338" spans="16:27" x14ac:dyDescent="0.3">
      <c r="P32338"/>
      <c r="AA32338"/>
    </row>
    <row r="32339" spans="16:27" x14ac:dyDescent="0.3">
      <c r="P32339"/>
      <c r="AA32339"/>
    </row>
    <row r="32340" spans="16:27" x14ac:dyDescent="0.3">
      <c r="P32340"/>
      <c r="AA32340"/>
    </row>
    <row r="32341" spans="16:27" x14ac:dyDescent="0.3">
      <c r="P32341"/>
      <c r="AA32341"/>
    </row>
    <row r="32342" spans="16:27" x14ac:dyDescent="0.3">
      <c r="P32342"/>
      <c r="AA32342"/>
    </row>
    <row r="32343" spans="16:27" x14ac:dyDescent="0.3">
      <c r="P32343"/>
      <c r="AA32343"/>
    </row>
    <row r="32344" spans="16:27" x14ac:dyDescent="0.3">
      <c r="P32344"/>
      <c r="AA32344"/>
    </row>
    <row r="32345" spans="16:27" x14ac:dyDescent="0.3">
      <c r="P32345"/>
      <c r="AA32345"/>
    </row>
    <row r="32346" spans="16:27" x14ac:dyDescent="0.3">
      <c r="P32346"/>
      <c r="AA32346"/>
    </row>
    <row r="32347" spans="16:27" x14ac:dyDescent="0.3">
      <c r="P32347"/>
      <c r="AA32347"/>
    </row>
    <row r="32348" spans="16:27" x14ac:dyDescent="0.3">
      <c r="P32348"/>
      <c r="AA32348"/>
    </row>
    <row r="32349" spans="16:27" x14ac:dyDescent="0.3">
      <c r="P32349"/>
      <c r="AA32349"/>
    </row>
    <row r="32350" spans="16:27" x14ac:dyDescent="0.3">
      <c r="P32350"/>
      <c r="AA32350"/>
    </row>
    <row r="32351" spans="16:27" x14ac:dyDescent="0.3">
      <c r="P32351"/>
      <c r="AA32351"/>
    </row>
    <row r="32352" spans="16:27" x14ac:dyDescent="0.3">
      <c r="P32352"/>
      <c r="AA32352"/>
    </row>
    <row r="32353" spans="16:27" x14ac:dyDescent="0.3">
      <c r="P32353"/>
      <c r="AA32353"/>
    </row>
    <row r="32354" spans="16:27" x14ac:dyDescent="0.3">
      <c r="P32354"/>
      <c r="AA32354"/>
    </row>
    <row r="32355" spans="16:27" x14ac:dyDescent="0.3">
      <c r="P32355"/>
      <c r="AA32355"/>
    </row>
    <row r="32356" spans="16:27" x14ac:dyDescent="0.3">
      <c r="P32356"/>
      <c r="AA32356"/>
    </row>
    <row r="32357" spans="16:27" x14ac:dyDescent="0.3">
      <c r="P32357"/>
      <c r="AA32357"/>
    </row>
    <row r="32358" spans="16:27" x14ac:dyDescent="0.3">
      <c r="P32358"/>
      <c r="AA32358"/>
    </row>
    <row r="32359" spans="16:27" x14ac:dyDescent="0.3">
      <c r="P32359"/>
      <c r="AA32359"/>
    </row>
    <row r="32360" spans="16:27" x14ac:dyDescent="0.3">
      <c r="P32360"/>
      <c r="AA32360"/>
    </row>
    <row r="32361" spans="16:27" x14ac:dyDescent="0.3">
      <c r="P32361"/>
      <c r="AA32361"/>
    </row>
    <row r="32362" spans="16:27" x14ac:dyDescent="0.3">
      <c r="P32362"/>
      <c r="AA32362"/>
    </row>
    <row r="32363" spans="16:27" x14ac:dyDescent="0.3">
      <c r="P32363"/>
      <c r="AA32363"/>
    </row>
    <row r="32364" spans="16:27" x14ac:dyDescent="0.3">
      <c r="P32364"/>
      <c r="AA32364"/>
    </row>
    <row r="32365" spans="16:27" x14ac:dyDescent="0.3">
      <c r="P32365"/>
      <c r="AA32365"/>
    </row>
    <row r="32366" spans="16:27" x14ac:dyDescent="0.3">
      <c r="P32366"/>
      <c r="AA32366"/>
    </row>
    <row r="32367" spans="16:27" x14ac:dyDescent="0.3">
      <c r="P32367"/>
      <c r="AA32367"/>
    </row>
    <row r="32368" spans="16:27" x14ac:dyDescent="0.3">
      <c r="P32368"/>
      <c r="AA32368"/>
    </row>
    <row r="32369" spans="16:27" x14ac:dyDescent="0.3">
      <c r="P32369"/>
      <c r="AA32369"/>
    </row>
    <row r="32370" spans="16:27" x14ac:dyDescent="0.3">
      <c r="P32370"/>
      <c r="AA32370"/>
    </row>
    <row r="32371" spans="16:27" x14ac:dyDescent="0.3">
      <c r="P32371"/>
      <c r="AA32371"/>
    </row>
    <row r="32372" spans="16:27" x14ac:dyDescent="0.3">
      <c r="P32372"/>
      <c r="AA32372"/>
    </row>
    <row r="32373" spans="16:27" x14ac:dyDescent="0.3">
      <c r="P32373"/>
      <c r="AA32373"/>
    </row>
    <row r="32374" spans="16:27" x14ac:dyDescent="0.3">
      <c r="P32374"/>
      <c r="AA32374"/>
    </row>
    <row r="32375" spans="16:27" x14ac:dyDescent="0.3">
      <c r="P32375"/>
      <c r="AA32375"/>
    </row>
    <row r="32376" spans="16:27" x14ac:dyDescent="0.3">
      <c r="P32376"/>
      <c r="AA32376"/>
    </row>
    <row r="32377" spans="16:27" x14ac:dyDescent="0.3">
      <c r="P32377"/>
      <c r="AA32377"/>
    </row>
    <row r="32378" spans="16:27" x14ac:dyDescent="0.3">
      <c r="P32378"/>
      <c r="AA32378"/>
    </row>
    <row r="32379" spans="16:27" x14ac:dyDescent="0.3">
      <c r="P32379"/>
      <c r="AA32379"/>
    </row>
    <row r="32380" spans="16:27" x14ac:dyDescent="0.3">
      <c r="P32380"/>
      <c r="AA32380"/>
    </row>
    <row r="32381" spans="16:27" x14ac:dyDescent="0.3">
      <c r="P32381"/>
      <c r="AA32381"/>
    </row>
    <row r="32382" spans="16:27" x14ac:dyDescent="0.3">
      <c r="P32382"/>
      <c r="AA32382"/>
    </row>
    <row r="32383" spans="16:27" x14ac:dyDescent="0.3">
      <c r="P32383"/>
      <c r="AA32383"/>
    </row>
    <row r="32384" spans="16:27" x14ac:dyDescent="0.3">
      <c r="P32384"/>
      <c r="AA32384"/>
    </row>
    <row r="32385" spans="16:27" x14ac:dyDescent="0.3">
      <c r="P32385"/>
      <c r="AA32385"/>
    </row>
    <row r="32386" spans="16:27" x14ac:dyDescent="0.3">
      <c r="P32386"/>
      <c r="AA32386"/>
    </row>
    <row r="32387" spans="16:27" x14ac:dyDescent="0.3">
      <c r="P32387"/>
      <c r="AA32387"/>
    </row>
    <row r="32388" spans="16:27" x14ac:dyDescent="0.3">
      <c r="P32388"/>
      <c r="AA32388"/>
    </row>
    <row r="32389" spans="16:27" x14ac:dyDescent="0.3">
      <c r="P32389"/>
      <c r="AA32389"/>
    </row>
    <row r="32390" spans="16:27" x14ac:dyDescent="0.3">
      <c r="P32390"/>
      <c r="AA32390"/>
    </row>
    <row r="32391" spans="16:27" x14ac:dyDescent="0.3">
      <c r="P32391"/>
      <c r="AA32391"/>
    </row>
    <row r="32392" spans="16:27" x14ac:dyDescent="0.3">
      <c r="P32392"/>
      <c r="AA32392"/>
    </row>
    <row r="32393" spans="16:27" x14ac:dyDescent="0.3">
      <c r="P32393"/>
      <c r="AA32393"/>
    </row>
    <row r="32394" spans="16:27" x14ac:dyDescent="0.3">
      <c r="P32394"/>
      <c r="AA32394"/>
    </row>
    <row r="32395" spans="16:27" x14ac:dyDescent="0.3">
      <c r="P32395"/>
      <c r="AA32395"/>
    </row>
    <row r="32396" spans="16:27" x14ac:dyDescent="0.3">
      <c r="P32396"/>
      <c r="AA32396"/>
    </row>
    <row r="32397" spans="16:27" x14ac:dyDescent="0.3">
      <c r="P32397"/>
      <c r="AA32397"/>
    </row>
    <row r="32398" spans="16:27" x14ac:dyDescent="0.3">
      <c r="P32398"/>
      <c r="AA32398"/>
    </row>
    <row r="32399" spans="16:27" x14ac:dyDescent="0.3">
      <c r="P32399"/>
      <c r="AA32399"/>
    </row>
    <row r="32400" spans="16:27" x14ac:dyDescent="0.3">
      <c r="P32400"/>
      <c r="AA32400"/>
    </row>
    <row r="32401" spans="16:27" x14ac:dyDescent="0.3">
      <c r="P32401"/>
      <c r="AA32401"/>
    </row>
    <row r="32402" spans="16:27" x14ac:dyDescent="0.3">
      <c r="P32402"/>
      <c r="AA32402"/>
    </row>
    <row r="32403" spans="16:27" x14ac:dyDescent="0.3">
      <c r="P32403"/>
      <c r="AA32403"/>
    </row>
    <row r="32404" spans="16:27" x14ac:dyDescent="0.3">
      <c r="P32404"/>
      <c r="AA32404"/>
    </row>
    <row r="32405" spans="16:27" x14ac:dyDescent="0.3">
      <c r="P32405"/>
      <c r="AA32405"/>
    </row>
    <row r="32406" spans="16:27" x14ac:dyDescent="0.3">
      <c r="P32406"/>
      <c r="AA32406"/>
    </row>
    <row r="32407" spans="16:27" x14ac:dyDescent="0.3">
      <c r="P32407"/>
      <c r="AA32407"/>
    </row>
    <row r="32408" spans="16:27" x14ac:dyDescent="0.3">
      <c r="P32408"/>
      <c r="AA32408"/>
    </row>
    <row r="32409" spans="16:27" x14ac:dyDescent="0.3">
      <c r="P32409"/>
      <c r="AA32409"/>
    </row>
    <row r="32410" spans="16:27" x14ac:dyDescent="0.3">
      <c r="P32410"/>
      <c r="AA32410"/>
    </row>
    <row r="32411" spans="16:27" x14ac:dyDescent="0.3">
      <c r="P32411"/>
      <c r="AA32411"/>
    </row>
    <row r="32412" spans="16:27" x14ac:dyDescent="0.3">
      <c r="P32412"/>
      <c r="AA32412"/>
    </row>
    <row r="32413" spans="16:27" x14ac:dyDescent="0.3">
      <c r="P32413"/>
      <c r="AA32413"/>
    </row>
    <row r="32414" spans="16:27" x14ac:dyDescent="0.3">
      <c r="P32414"/>
      <c r="AA32414"/>
    </row>
    <row r="32415" spans="16:27" x14ac:dyDescent="0.3">
      <c r="P32415"/>
      <c r="AA32415"/>
    </row>
    <row r="32416" spans="16:27" x14ac:dyDescent="0.3">
      <c r="P32416"/>
      <c r="AA32416"/>
    </row>
    <row r="32417" spans="16:27" x14ac:dyDescent="0.3">
      <c r="P32417"/>
      <c r="AA32417"/>
    </row>
    <row r="32418" spans="16:27" x14ac:dyDescent="0.3">
      <c r="P32418"/>
      <c r="AA32418"/>
    </row>
    <row r="32419" spans="16:27" x14ac:dyDescent="0.3">
      <c r="P32419"/>
      <c r="AA32419"/>
    </row>
    <row r="32420" spans="16:27" x14ac:dyDescent="0.3">
      <c r="P32420"/>
      <c r="AA32420"/>
    </row>
    <row r="32421" spans="16:27" x14ac:dyDescent="0.3">
      <c r="P32421"/>
      <c r="AA32421"/>
    </row>
    <row r="32422" spans="16:27" x14ac:dyDescent="0.3">
      <c r="P32422"/>
      <c r="AA32422"/>
    </row>
    <row r="32423" spans="16:27" x14ac:dyDescent="0.3">
      <c r="P32423"/>
      <c r="AA32423"/>
    </row>
    <row r="32424" spans="16:27" x14ac:dyDescent="0.3">
      <c r="P32424"/>
      <c r="AA32424"/>
    </row>
    <row r="32425" spans="16:27" x14ac:dyDescent="0.3">
      <c r="P32425"/>
      <c r="AA32425"/>
    </row>
    <row r="32426" spans="16:27" x14ac:dyDescent="0.3">
      <c r="P32426"/>
      <c r="AA32426"/>
    </row>
    <row r="32427" spans="16:27" x14ac:dyDescent="0.3">
      <c r="P32427"/>
      <c r="AA32427"/>
    </row>
    <row r="32428" spans="16:27" x14ac:dyDescent="0.3">
      <c r="P32428"/>
      <c r="AA32428"/>
    </row>
    <row r="32429" spans="16:27" x14ac:dyDescent="0.3">
      <c r="P32429"/>
      <c r="AA32429"/>
    </row>
    <row r="32430" spans="16:27" x14ac:dyDescent="0.3">
      <c r="P32430"/>
      <c r="AA32430"/>
    </row>
    <row r="32431" spans="16:27" x14ac:dyDescent="0.3">
      <c r="P32431"/>
      <c r="AA32431"/>
    </row>
    <row r="32432" spans="16:27" x14ac:dyDescent="0.3">
      <c r="P32432"/>
      <c r="AA32432"/>
    </row>
    <row r="32433" spans="16:27" x14ac:dyDescent="0.3">
      <c r="P32433"/>
      <c r="AA32433"/>
    </row>
    <row r="32434" spans="16:27" x14ac:dyDescent="0.3">
      <c r="P32434"/>
      <c r="AA32434"/>
    </row>
    <row r="32435" spans="16:27" x14ac:dyDescent="0.3">
      <c r="P32435"/>
      <c r="AA32435"/>
    </row>
    <row r="32436" spans="16:27" x14ac:dyDescent="0.3">
      <c r="P32436"/>
      <c r="AA32436"/>
    </row>
    <row r="32437" spans="16:27" x14ac:dyDescent="0.3">
      <c r="P32437"/>
      <c r="AA32437"/>
    </row>
    <row r="32438" spans="16:27" x14ac:dyDescent="0.3">
      <c r="P32438"/>
      <c r="AA32438"/>
    </row>
    <row r="32439" spans="16:27" x14ac:dyDescent="0.3">
      <c r="P32439"/>
      <c r="AA32439"/>
    </row>
    <row r="32440" spans="16:27" x14ac:dyDescent="0.3">
      <c r="P32440"/>
      <c r="AA32440"/>
    </row>
    <row r="32441" spans="16:27" x14ac:dyDescent="0.3">
      <c r="P32441"/>
      <c r="AA32441"/>
    </row>
    <row r="32442" spans="16:27" x14ac:dyDescent="0.3">
      <c r="P32442"/>
      <c r="AA32442"/>
    </row>
    <row r="32443" spans="16:27" x14ac:dyDescent="0.3">
      <c r="P32443"/>
      <c r="AA32443"/>
    </row>
    <row r="32444" spans="16:27" x14ac:dyDescent="0.3">
      <c r="P32444"/>
      <c r="AA32444"/>
    </row>
    <row r="32445" spans="16:27" x14ac:dyDescent="0.3">
      <c r="P32445"/>
      <c r="AA32445"/>
    </row>
    <row r="32446" spans="16:27" x14ac:dyDescent="0.3">
      <c r="P32446"/>
      <c r="AA32446"/>
    </row>
    <row r="32447" spans="16:27" x14ac:dyDescent="0.3">
      <c r="P32447"/>
      <c r="AA32447"/>
    </row>
    <row r="32448" spans="16:27" x14ac:dyDescent="0.3">
      <c r="P32448"/>
      <c r="AA32448"/>
    </row>
    <row r="32449" spans="16:27" x14ac:dyDescent="0.3">
      <c r="P32449"/>
      <c r="AA32449"/>
    </row>
    <row r="32450" spans="16:27" x14ac:dyDescent="0.3">
      <c r="P32450"/>
      <c r="AA32450"/>
    </row>
    <row r="32451" spans="16:27" x14ac:dyDescent="0.3">
      <c r="P32451"/>
      <c r="AA32451"/>
    </row>
    <row r="32452" spans="16:27" x14ac:dyDescent="0.3">
      <c r="P32452"/>
      <c r="AA32452"/>
    </row>
    <row r="32453" spans="16:27" x14ac:dyDescent="0.3">
      <c r="P32453"/>
      <c r="AA32453"/>
    </row>
    <row r="32454" spans="16:27" x14ac:dyDescent="0.3">
      <c r="P32454"/>
      <c r="AA32454"/>
    </row>
    <row r="32455" spans="16:27" x14ac:dyDescent="0.3">
      <c r="P32455"/>
      <c r="AA32455"/>
    </row>
    <row r="32456" spans="16:27" x14ac:dyDescent="0.3">
      <c r="P32456"/>
      <c r="AA32456"/>
    </row>
    <row r="32457" spans="16:27" x14ac:dyDescent="0.3">
      <c r="P32457"/>
      <c r="AA32457"/>
    </row>
    <row r="32458" spans="16:27" x14ac:dyDescent="0.3">
      <c r="P32458"/>
      <c r="AA32458"/>
    </row>
    <row r="32459" spans="16:27" x14ac:dyDescent="0.3">
      <c r="P32459"/>
      <c r="AA32459"/>
    </row>
    <row r="32460" spans="16:27" x14ac:dyDescent="0.3">
      <c r="P32460"/>
      <c r="AA32460"/>
    </row>
    <row r="32461" spans="16:27" x14ac:dyDescent="0.3">
      <c r="P32461"/>
      <c r="AA32461"/>
    </row>
    <row r="32462" spans="16:27" x14ac:dyDescent="0.3">
      <c r="P32462"/>
      <c r="AA32462"/>
    </row>
    <row r="32463" spans="16:27" x14ac:dyDescent="0.3">
      <c r="P32463"/>
      <c r="AA32463"/>
    </row>
    <row r="32464" spans="16:27" x14ac:dyDescent="0.3">
      <c r="P32464"/>
      <c r="AA32464"/>
    </row>
    <row r="32465" spans="16:27" x14ac:dyDescent="0.3">
      <c r="P32465"/>
      <c r="AA32465"/>
    </row>
    <row r="32466" spans="16:27" x14ac:dyDescent="0.3">
      <c r="P32466"/>
      <c r="AA32466"/>
    </row>
    <row r="32467" spans="16:27" x14ac:dyDescent="0.3">
      <c r="P32467"/>
      <c r="AA32467"/>
    </row>
    <row r="32468" spans="16:27" x14ac:dyDescent="0.3">
      <c r="P32468"/>
      <c r="AA32468"/>
    </row>
    <row r="32469" spans="16:27" x14ac:dyDescent="0.3">
      <c r="P32469"/>
      <c r="AA32469"/>
    </row>
    <row r="32470" spans="16:27" x14ac:dyDescent="0.3">
      <c r="P32470"/>
      <c r="AA32470"/>
    </row>
    <row r="32471" spans="16:27" x14ac:dyDescent="0.3">
      <c r="P32471"/>
      <c r="AA32471"/>
    </row>
    <row r="32472" spans="16:27" x14ac:dyDescent="0.3">
      <c r="P32472"/>
      <c r="AA32472"/>
    </row>
    <row r="32473" spans="16:27" x14ac:dyDescent="0.3">
      <c r="P32473"/>
      <c r="AA32473"/>
    </row>
    <row r="32474" spans="16:27" x14ac:dyDescent="0.3">
      <c r="P32474"/>
      <c r="AA32474"/>
    </row>
    <row r="32475" spans="16:27" x14ac:dyDescent="0.3">
      <c r="P32475"/>
      <c r="AA32475"/>
    </row>
    <row r="32476" spans="16:27" x14ac:dyDescent="0.3">
      <c r="P32476"/>
      <c r="AA32476"/>
    </row>
    <row r="32477" spans="16:27" x14ac:dyDescent="0.3">
      <c r="P32477"/>
      <c r="AA32477"/>
    </row>
    <row r="32478" spans="16:27" x14ac:dyDescent="0.3">
      <c r="P32478"/>
      <c r="AA32478"/>
    </row>
    <row r="32479" spans="16:27" x14ac:dyDescent="0.3">
      <c r="P32479"/>
      <c r="AA32479"/>
    </row>
    <row r="32480" spans="16:27" x14ac:dyDescent="0.3">
      <c r="P32480"/>
      <c r="AA32480"/>
    </row>
    <row r="32481" spans="16:27" x14ac:dyDescent="0.3">
      <c r="P32481"/>
      <c r="AA32481"/>
    </row>
    <row r="32482" spans="16:27" x14ac:dyDescent="0.3">
      <c r="P32482"/>
      <c r="AA32482"/>
    </row>
    <row r="32483" spans="16:27" x14ac:dyDescent="0.3">
      <c r="P32483"/>
      <c r="AA32483"/>
    </row>
    <row r="32484" spans="16:27" x14ac:dyDescent="0.3">
      <c r="P32484"/>
      <c r="AA32484"/>
    </row>
    <row r="32485" spans="16:27" x14ac:dyDescent="0.3">
      <c r="P32485"/>
      <c r="AA32485"/>
    </row>
    <row r="32486" spans="16:27" x14ac:dyDescent="0.3">
      <c r="P32486"/>
      <c r="AA32486"/>
    </row>
    <row r="32487" spans="16:27" x14ac:dyDescent="0.3">
      <c r="P32487"/>
      <c r="AA32487"/>
    </row>
    <row r="32488" spans="16:27" x14ac:dyDescent="0.3">
      <c r="P32488"/>
      <c r="AA32488"/>
    </row>
    <row r="32489" spans="16:27" x14ac:dyDescent="0.3">
      <c r="P32489"/>
      <c r="AA32489"/>
    </row>
    <row r="32490" spans="16:27" x14ac:dyDescent="0.3">
      <c r="P32490"/>
      <c r="AA32490"/>
    </row>
    <row r="32491" spans="16:27" x14ac:dyDescent="0.3">
      <c r="P32491"/>
      <c r="AA32491"/>
    </row>
    <row r="32492" spans="16:27" x14ac:dyDescent="0.3">
      <c r="P32492"/>
      <c r="AA32492"/>
    </row>
    <row r="32493" spans="16:27" x14ac:dyDescent="0.3">
      <c r="P32493"/>
      <c r="AA32493"/>
    </row>
    <row r="32494" spans="16:27" x14ac:dyDescent="0.3">
      <c r="P32494"/>
      <c r="AA32494"/>
    </row>
    <row r="32495" spans="16:27" x14ac:dyDescent="0.3">
      <c r="P32495"/>
      <c r="AA32495"/>
    </row>
    <row r="32496" spans="16:27" x14ac:dyDescent="0.3">
      <c r="P32496"/>
      <c r="AA32496"/>
    </row>
    <row r="32497" spans="16:27" x14ac:dyDescent="0.3">
      <c r="P32497"/>
      <c r="AA32497"/>
    </row>
    <row r="32498" spans="16:27" x14ac:dyDescent="0.3">
      <c r="P32498"/>
      <c r="AA32498"/>
    </row>
    <row r="32499" spans="16:27" x14ac:dyDescent="0.3">
      <c r="P32499"/>
      <c r="AA32499"/>
    </row>
    <row r="32500" spans="16:27" x14ac:dyDescent="0.3">
      <c r="P32500"/>
      <c r="AA32500"/>
    </row>
    <row r="32501" spans="16:27" x14ac:dyDescent="0.3">
      <c r="P32501"/>
      <c r="AA32501"/>
    </row>
    <row r="32502" spans="16:27" x14ac:dyDescent="0.3">
      <c r="P32502"/>
      <c r="AA32502"/>
    </row>
    <row r="32503" spans="16:27" x14ac:dyDescent="0.3">
      <c r="P32503"/>
      <c r="AA32503"/>
    </row>
    <row r="32504" spans="16:27" x14ac:dyDescent="0.3">
      <c r="P32504"/>
      <c r="AA32504"/>
    </row>
    <row r="32505" spans="16:27" x14ac:dyDescent="0.3">
      <c r="P32505"/>
      <c r="AA32505"/>
    </row>
    <row r="32506" spans="16:27" x14ac:dyDescent="0.3">
      <c r="P32506"/>
      <c r="AA32506"/>
    </row>
    <row r="32507" spans="16:27" x14ac:dyDescent="0.3">
      <c r="P32507"/>
      <c r="AA32507"/>
    </row>
    <row r="32508" spans="16:27" x14ac:dyDescent="0.3">
      <c r="P32508"/>
      <c r="AA32508"/>
    </row>
    <row r="32509" spans="16:27" x14ac:dyDescent="0.3">
      <c r="P32509"/>
      <c r="AA32509"/>
    </row>
    <row r="32510" spans="16:27" x14ac:dyDescent="0.3">
      <c r="P32510"/>
      <c r="AA32510"/>
    </row>
    <row r="32511" spans="16:27" x14ac:dyDescent="0.3">
      <c r="P32511"/>
      <c r="AA32511"/>
    </row>
    <row r="32512" spans="16:27" x14ac:dyDescent="0.3">
      <c r="P32512"/>
      <c r="AA32512"/>
    </row>
    <row r="32513" spans="16:27" x14ac:dyDescent="0.3">
      <c r="P32513"/>
      <c r="AA32513"/>
    </row>
    <row r="32514" spans="16:27" x14ac:dyDescent="0.3">
      <c r="P32514"/>
      <c r="AA32514"/>
    </row>
    <row r="32515" spans="16:27" x14ac:dyDescent="0.3">
      <c r="P32515"/>
      <c r="AA32515"/>
    </row>
    <row r="32516" spans="16:27" x14ac:dyDescent="0.3">
      <c r="P32516"/>
      <c r="AA32516"/>
    </row>
    <row r="32517" spans="16:27" x14ac:dyDescent="0.3">
      <c r="P32517"/>
      <c r="AA32517"/>
    </row>
    <row r="32518" spans="16:27" x14ac:dyDescent="0.3">
      <c r="P32518"/>
      <c r="AA32518"/>
    </row>
    <row r="32519" spans="16:27" x14ac:dyDescent="0.3">
      <c r="P32519"/>
      <c r="AA32519"/>
    </row>
    <row r="32520" spans="16:27" x14ac:dyDescent="0.3">
      <c r="P32520"/>
      <c r="AA32520"/>
    </row>
    <row r="32521" spans="16:27" x14ac:dyDescent="0.3">
      <c r="P32521"/>
      <c r="AA32521"/>
    </row>
    <row r="32522" spans="16:27" x14ac:dyDescent="0.3">
      <c r="P32522"/>
      <c r="AA32522"/>
    </row>
    <row r="32523" spans="16:27" x14ac:dyDescent="0.3">
      <c r="P32523"/>
      <c r="AA32523"/>
    </row>
    <row r="32524" spans="16:27" x14ac:dyDescent="0.3">
      <c r="P32524"/>
      <c r="AA32524"/>
    </row>
    <row r="32525" spans="16:27" x14ac:dyDescent="0.3">
      <c r="P32525"/>
      <c r="AA32525"/>
    </row>
    <row r="32526" spans="16:27" x14ac:dyDescent="0.3">
      <c r="P32526"/>
      <c r="AA32526"/>
    </row>
    <row r="32527" spans="16:27" x14ac:dyDescent="0.3">
      <c r="P32527"/>
      <c r="AA32527"/>
    </row>
    <row r="32528" spans="16:27" x14ac:dyDescent="0.3">
      <c r="P32528"/>
      <c r="AA32528"/>
    </row>
    <row r="32529" spans="16:27" x14ac:dyDescent="0.3">
      <c r="P32529"/>
      <c r="AA32529"/>
    </row>
    <row r="32530" spans="16:27" x14ac:dyDescent="0.3">
      <c r="P32530"/>
      <c r="AA32530"/>
    </row>
    <row r="32531" spans="16:27" x14ac:dyDescent="0.3">
      <c r="P32531"/>
      <c r="AA32531"/>
    </row>
    <row r="32532" spans="16:27" x14ac:dyDescent="0.3">
      <c r="P32532"/>
      <c r="AA32532"/>
    </row>
    <row r="32533" spans="16:27" x14ac:dyDescent="0.3">
      <c r="P32533"/>
      <c r="AA32533"/>
    </row>
    <row r="32534" spans="16:27" x14ac:dyDescent="0.3">
      <c r="P32534"/>
      <c r="AA32534"/>
    </row>
    <row r="32535" spans="16:27" x14ac:dyDescent="0.3">
      <c r="P32535"/>
      <c r="AA32535"/>
    </row>
    <row r="32536" spans="16:27" x14ac:dyDescent="0.3">
      <c r="P32536"/>
      <c r="AA32536"/>
    </row>
    <row r="32537" spans="16:27" x14ac:dyDescent="0.3">
      <c r="P32537"/>
      <c r="AA32537"/>
    </row>
    <row r="32538" spans="16:27" x14ac:dyDescent="0.3">
      <c r="P32538"/>
      <c r="AA32538"/>
    </row>
    <row r="32539" spans="16:27" x14ac:dyDescent="0.3">
      <c r="P32539"/>
      <c r="AA32539"/>
    </row>
    <row r="32540" spans="16:27" x14ac:dyDescent="0.3">
      <c r="P32540"/>
      <c r="AA32540"/>
    </row>
    <row r="32541" spans="16:27" x14ac:dyDescent="0.3">
      <c r="P32541"/>
      <c r="AA32541"/>
    </row>
    <row r="32542" spans="16:27" x14ac:dyDescent="0.3">
      <c r="P32542"/>
      <c r="AA32542"/>
    </row>
    <row r="32543" spans="16:27" x14ac:dyDescent="0.3">
      <c r="P32543"/>
      <c r="AA32543"/>
    </row>
    <row r="32544" spans="16:27" x14ac:dyDescent="0.3">
      <c r="P32544"/>
      <c r="AA32544"/>
    </row>
    <row r="32545" spans="16:27" x14ac:dyDescent="0.3">
      <c r="P32545"/>
      <c r="AA32545"/>
    </row>
    <row r="32546" spans="16:27" x14ac:dyDescent="0.3">
      <c r="P32546"/>
      <c r="AA32546"/>
    </row>
    <row r="32547" spans="16:27" x14ac:dyDescent="0.3">
      <c r="P32547"/>
      <c r="AA32547"/>
    </row>
    <row r="32548" spans="16:27" x14ac:dyDescent="0.3">
      <c r="P32548"/>
      <c r="AA32548"/>
    </row>
    <row r="32549" spans="16:27" x14ac:dyDescent="0.3">
      <c r="P32549"/>
      <c r="AA32549"/>
    </row>
    <row r="32550" spans="16:27" x14ac:dyDescent="0.3">
      <c r="P32550"/>
      <c r="AA32550"/>
    </row>
    <row r="32551" spans="16:27" x14ac:dyDescent="0.3">
      <c r="P32551"/>
      <c r="AA32551"/>
    </row>
    <row r="32552" spans="16:27" x14ac:dyDescent="0.3">
      <c r="P32552"/>
      <c r="AA32552"/>
    </row>
    <row r="32553" spans="16:27" x14ac:dyDescent="0.3">
      <c r="P32553"/>
      <c r="AA32553"/>
    </row>
    <row r="32554" spans="16:27" x14ac:dyDescent="0.3">
      <c r="P32554"/>
      <c r="AA32554"/>
    </row>
    <row r="32555" spans="16:27" x14ac:dyDescent="0.3">
      <c r="P32555"/>
      <c r="AA32555"/>
    </row>
    <row r="32556" spans="16:27" x14ac:dyDescent="0.3">
      <c r="P32556"/>
      <c r="AA32556"/>
    </row>
    <row r="32557" spans="16:27" x14ac:dyDescent="0.3">
      <c r="P32557"/>
      <c r="AA32557"/>
    </row>
    <row r="32558" spans="16:27" x14ac:dyDescent="0.3">
      <c r="P32558"/>
      <c r="AA32558"/>
    </row>
    <row r="32559" spans="16:27" x14ac:dyDescent="0.3">
      <c r="P32559"/>
      <c r="AA32559"/>
    </row>
    <row r="32560" spans="16:27" x14ac:dyDescent="0.3">
      <c r="P32560"/>
      <c r="AA32560"/>
    </row>
    <row r="32561" spans="16:27" x14ac:dyDescent="0.3">
      <c r="P32561"/>
      <c r="AA32561"/>
    </row>
    <row r="32562" spans="16:27" x14ac:dyDescent="0.3">
      <c r="P32562"/>
      <c r="AA32562"/>
    </row>
    <row r="32563" spans="16:27" x14ac:dyDescent="0.3">
      <c r="P32563"/>
      <c r="AA32563"/>
    </row>
    <row r="32564" spans="16:27" x14ac:dyDescent="0.3">
      <c r="P32564"/>
      <c r="AA32564"/>
    </row>
    <row r="32565" spans="16:27" x14ac:dyDescent="0.3">
      <c r="P32565"/>
      <c r="AA32565"/>
    </row>
    <row r="32566" spans="16:27" x14ac:dyDescent="0.3">
      <c r="P32566"/>
      <c r="AA32566"/>
    </row>
    <row r="32567" spans="16:27" x14ac:dyDescent="0.3">
      <c r="P32567"/>
      <c r="AA32567"/>
    </row>
    <row r="32568" spans="16:27" x14ac:dyDescent="0.3">
      <c r="P32568"/>
      <c r="AA32568"/>
    </row>
    <row r="32569" spans="16:27" x14ac:dyDescent="0.3">
      <c r="P32569"/>
      <c r="AA32569"/>
    </row>
    <row r="32570" spans="16:27" x14ac:dyDescent="0.3">
      <c r="P32570"/>
      <c r="AA32570"/>
    </row>
    <row r="32571" spans="16:27" x14ac:dyDescent="0.3">
      <c r="P32571"/>
      <c r="AA32571"/>
    </row>
    <row r="32572" spans="16:27" x14ac:dyDescent="0.3">
      <c r="P32572"/>
      <c r="AA32572"/>
    </row>
    <row r="32573" spans="16:27" x14ac:dyDescent="0.3">
      <c r="P32573"/>
      <c r="AA32573"/>
    </row>
    <row r="32574" spans="16:27" x14ac:dyDescent="0.3">
      <c r="P32574"/>
      <c r="AA32574"/>
    </row>
    <row r="32575" spans="16:27" x14ac:dyDescent="0.3">
      <c r="P32575"/>
      <c r="AA32575"/>
    </row>
    <row r="32576" spans="16:27" x14ac:dyDescent="0.3">
      <c r="P32576"/>
      <c r="AA32576"/>
    </row>
    <row r="32577" spans="16:27" x14ac:dyDescent="0.3">
      <c r="P32577"/>
      <c r="AA32577"/>
    </row>
    <row r="32578" spans="16:27" x14ac:dyDescent="0.3">
      <c r="P32578"/>
      <c r="AA32578"/>
    </row>
    <row r="32579" spans="16:27" x14ac:dyDescent="0.3">
      <c r="P32579"/>
      <c r="AA32579"/>
    </row>
    <row r="32580" spans="16:27" x14ac:dyDescent="0.3">
      <c r="P32580"/>
      <c r="AA32580"/>
    </row>
    <row r="32581" spans="16:27" x14ac:dyDescent="0.3">
      <c r="P32581"/>
      <c r="AA32581"/>
    </row>
    <row r="32582" spans="16:27" x14ac:dyDescent="0.3">
      <c r="P32582"/>
      <c r="AA32582"/>
    </row>
    <row r="32583" spans="16:27" x14ac:dyDescent="0.3">
      <c r="P32583"/>
      <c r="AA32583"/>
    </row>
    <row r="32584" spans="16:27" x14ac:dyDescent="0.3">
      <c r="P32584"/>
      <c r="AA32584"/>
    </row>
    <row r="32585" spans="16:27" x14ac:dyDescent="0.3">
      <c r="P32585"/>
      <c r="AA32585"/>
    </row>
    <row r="32586" spans="16:27" x14ac:dyDescent="0.3">
      <c r="P32586"/>
      <c r="AA32586"/>
    </row>
    <row r="32587" spans="16:27" x14ac:dyDescent="0.3">
      <c r="P32587"/>
      <c r="AA32587"/>
    </row>
    <row r="32588" spans="16:27" x14ac:dyDescent="0.3">
      <c r="P32588"/>
      <c r="AA32588"/>
    </row>
    <row r="32589" spans="16:27" x14ac:dyDescent="0.3">
      <c r="P32589"/>
      <c r="AA32589"/>
    </row>
    <row r="32590" spans="16:27" x14ac:dyDescent="0.3">
      <c r="P32590"/>
      <c r="AA32590"/>
    </row>
    <row r="32591" spans="16:27" x14ac:dyDescent="0.3">
      <c r="P32591"/>
      <c r="AA32591"/>
    </row>
    <row r="32592" spans="16:27" x14ac:dyDescent="0.3">
      <c r="P32592"/>
      <c r="AA32592"/>
    </row>
    <row r="32593" spans="16:27" x14ac:dyDescent="0.3">
      <c r="P32593"/>
      <c r="AA32593"/>
    </row>
    <row r="32594" spans="16:27" x14ac:dyDescent="0.3">
      <c r="P32594"/>
      <c r="AA32594"/>
    </row>
    <row r="32595" spans="16:27" x14ac:dyDescent="0.3">
      <c r="P32595"/>
      <c r="AA32595"/>
    </row>
    <row r="32596" spans="16:27" x14ac:dyDescent="0.3">
      <c r="P32596"/>
      <c r="AA32596"/>
    </row>
    <row r="32597" spans="16:27" x14ac:dyDescent="0.3">
      <c r="P32597"/>
      <c r="AA32597"/>
    </row>
    <row r="32598" spans="16:27" x14ac:dyDescent="0.3">
      <c r="P32598"/>
      <c r="AA32598"/>
    </row>
    <row r="32599" spans="16:27" x14ac:dyDescent="0.3">
      <c r="P32599"/>
      <c r="AA32599"/>
    </row>
    <row r="32600" spans="16:27" x14ac:dyDescent="0.3">
      <c r="P32600"/>
      <c r="AA32600"/>
    </row>
    <row r="32601" spans="16:27" x14ac:dyDescent="0.3">
      <c r="P32601"/>
      <c r="AA32601"/>
    </row>
    <row r="32602" spans="16:27" x14ac:dyDescent="0.3">
      <c r="P32602"/>
      <c r="AA32602"/>
    </row>
    <row r="32603" spans="16:27" x14ac:dyDescent="0.3">
      <c r="P32603"/>
      <c r="AA32603"/>
    </row>
    <row r="32604" spans="16:27" x14ac:dyDescent="0.3">
      <c r="P32604"/>
      <c r="AA32604"/>
    </row>
    <row r="32605" spans="16:27" x14ac:dyDescent="0.3">
      <c r="P32605"/>
      <c r="AA32605"/>
    </row>
    <row r="32606" spans="16:27" x14ac:dyDescent="0.3">
      <c r="P32606"/>
      <c r="AA32606"/>
    </row>
    <row r="32607" spans="16:27" x14ac:dyDescent="0.3">
      <c r="P32607"/>
      <c r="AA32607"/>
    </row>
    <row r="32608" spans="16:27" x14ac:dyDescent="0.3">
      <c r="P32608"/>
      <c r="AA32608"/>
    </row>
    <row r="32609" spans="16:27" x14ac:dyDescent="0.3">
      <c r="P32609"/>
      <c r="AA32609"/>
    </row>
    <row r="32610" spans="16:27" x14ac:dyDescent="0.3">
      <c r="P32610"/>
      <c r="AA32610"/>
    </row>
    <row r="32611" spans="16:27" x14ac:dyDescent="0.3">
      <c r="P32611"/>
      <c r="AA32611"/>
    </row>
    <row r="32612" spans="16:27" x14ac:dyDescent="0.3">
      <c r="P32612"/>
      <c r="AA32612"/>
    </row>
    <row r="32613" spans="16:27" x14ac:dyDescent="0.3">
      <c r="P32613"/>
      <c r="AA32613"/>
    </row>
    <row r="32614" spans="16:27" x14ac:dyDescent="0.3">
      <c r="P32614"/>
      <c r="AA32614"/>
    </row>
    <row r="32615" spans="16:27" x14ac:dyDescent="0.3">
      <c r="P32615"/>
      <c r="AA32615"/>
    </row>
    <row r="32616" spans="16:27" x14ac:dyDescent="0.3">
      <c r="P32616"/>
      <c r="AA32616"/>
    </row>
    <row r="32617" spans="16:27" x14ac:dyDescent="0.3">
      <c r="P32617"/>
      <c r="AA32617"/>
    </row>
    <row r="32618" spans="16:27" x14ac:dyDescent="0.3">
      <c r="P32618"/>
      <c r="AA32618"/>
    </row>
    <row r="32619" spans="16:27" x14ac:dyDescent="0.3">
      <c r="P32619"/>
      <c r="AA32619"/>
    </row>
    <row r="32620" spans="16:27" x14ac:dyDescent="0.3">
      <c r="P32620"/>
      <c r="AA32620"/>
    </row>
    <row r="32621" spans="16:27" x14ac:dyDescent="0.3">
      <c r="P32621"/>
      <c r="AA32621"/>
    </row>
    <row r="32622" spans="16:27" x14ac:dyDescent="0.3">
      <c r="P32622"/>
      <c r="AA32622"/>
    </row>
    <row r="32623" spans="16:27" x14ac:dyDescent="0.3">
      <c r="P32623"/>
      <c r="AA32623"/>
    </row>
    <row r="32624" spans="16:27" x14ac:dyDescent="0.3">
      <c r="P32624"/>
      <c r="AA32624"/>
    </row>
    <row r="32625" spans="16:27" x14ac:dyDescent="0.3">
      <c r="P32625"/>
      <c r="AA32625"/>
    </row>
    <row r="32626" spans="16:27" x14ac:dyDescent="0.3">
      <c r="P32626"/>
      <c r="AA32626"/>
    </row>
    <row r="32627" spans="16:27" x14ac:dyDescent="0.3">
      <c r="P32627"/>
      <c r="AA32627"/>
    </row>
    <row r="32628" spans="16:27" x14ac:dyDescent="0.3">
      <c r="P32628"/>
      <c r="AA32628"/>
    </row>
    <row r="32629" spans="16:27" x14ac:dyDescent="0.3">
      <c r="P32629"/>
      <c r="AA32629"/>
    </row>
    <row r="32630" spans="16:27" x14ac:dyDescent="0.3">
      <c r="P32630"/>
      <c r="AA32630"/>
    </row>
    <row r="32631" spans="16:27" x14ac:dyDescent="0.3">
      <c r="P32631"/>
      <c r="AA32631"/>
    </row>
    <row r="32632" spans="16:27" x14ac:dyDescent="0.3">
      <c r="P32632"/>
      <c r="AA32632"/>
    </row>
    <row r="32633" spans="16:27" x14ac:dyDescent="0.3">
      <c r="P32633"/>
      <c r="AA32633"/>
    </row>
    <row r="32634" spans="16:27" x14ac:dyDescent="0.3">
      <c r="P32634"/>
      <c r="AA32634"/>
    </row>
    <row r="32635" spans="16:27" x14ac:dyDescent="0.3">
      <c r="P32635"/>
      <c r="AA32635"/>
    </row>
    <row r="32636" spans="16:27" x14ac:dyDescent="0.3">
      <c r="P32636"/>
      <c r="AA32636"/>
    </row>
    <row r="32637" spans="16:27" x14ac:dyDescent="0.3">
      <c r="P32637"/>
      <c r="AA32637"/>
    </row>
    <row r="32638" spans="16:27" x14ac:dyDescent="0.3">
      <c r="P32638"/>
      <c r="AA32638"/>
    </row>
    <row r="32639" spans="16:27" x14ac:dyDescent="0.3">
      <c r="P32639"/>
      <c r="AA32639"/>
    </row>
    <row r="32640" spans="16:27" x14ac:dyDescent="0.3">
      <c r="P32640"/>
      <c r="AA32640"/>
    </row>
    <row r="32641" spans="16:27" x14ac:dyDescent="0.3">
      <c r="P32641"/>
      <c r="AA32641"/>
    </row>
    <row r="32642" spans="16:27" x14ac:dyDescent="0.3">
      <c r="P32642"/>
      <c r="AA32642"/>
    </row>
    <row r="32643" spans="16:27" x14ac:dyDescent="0.3">
      <c r="P32643"/>
      <c r="AA32643"/>
    </row>
    <row r="32644" spans="16:27" x14ac:dyDescent="0.3">
      <c r="P32644"/>
      <c r="AA32644"/>
    </row>
    <row r="32645" spans="16:27" x14ac:dyDescent="0.3">
      <c r="P32645"/>
      <c r="AA32645"/>
    </row>
    <row r="32646" spans="16:27" x14ac:dyDescent="0.3">
      <c r="P32646"/>
      <c r="AA32646"/>
    </row>
    <row r="32647" spans="16:27" x14ac:dyDescent="0.3">
      <c r="P32647"/>
      <c r="AA32647"/>
    </row>
    <row r="32648" spans="16:27" x14ac:dyDescent="0.3">
      <c r="P32648"/>
      <c r="AA32648"/>
    </row>
    <row r="32649" spans="16:27" x14ac:dyDescent="0.3">
      <c r="P32649"/>
      <c r="AA32649"/>
    </row>
    <row r="32650" spans="16:27" x14ac:dyDescent="0.3">
      <c r="P32650"/>
      <c r="AA32650"/>
    </row>
    <row r="32651" spans="16:27" x14ac:dyDescent="0.3">
      <c r="P32651"/>
      <c r="AA32651"/>
    </row>
    <row r="32652" spans="16:27" x14ac:dyDescent="0.3">
      <c r="P32652"/>
      <c r="AA32652"/>
    </row>
    <row r="32653" spans="16:27" x14ac:dyDescent="0.3">
      <c r="P32653"/>
      <c r="AA32653"/>
    </row>
    <row r="32654" spans="16:27" x14ac:dyDescent="0.3">
      <c r="P32654"/>
      <c r="AA32654"/>
    </row>
    <row r="32655" spans="16:27" x14ac:dyDescent="0.3">
      <c r="P32655"/>
      <c r="AA32655"/>
    </row>
    <row r="32656" spans="16:27" x14ac:dyDescent="0.3">
      <c r="P32656"/>
      <c r="AA32656"/>
    </row>
    <row r="32657" spans="16:27" x14ac:dyDescent="0.3">
      <c r="P32657"/>
      <c r="AA32657"/>
    </row>
    <row r="32658" spans="16:27" x14ac:dyDescent="0.3">
      <c r="P32658"/>
      <c r="AA32658"/>
    </row>
    <row r="32659" spans="16:27" x14ac:dyDescent="0.3">
      <c r="P32659"/>
      <c r="AA32659"/>
    </row>
    <row r="32660" spans="16:27" x14ac:dyDescent="0.3">
      <c r="P32660"/>
      <c r="AA32660"/>
    </row>
    <row r="32661" spans="16:27" x14ac:dyDescent="0.3">
      <c r="P32661"/>
      <c r="AA32661"/>
    </row>
    <row r="32662" spans="16:27" x14ac:dyDescent="0.3">
      <c r="P32662"/>
      <c r="AA32662"/>
    </row>
    <row r="32663" spans="16:27" x14ac:dyDescent="0.3">
      <c r="P32663"/>
      <c r="AA32663"/>
    </row>
    <row r="32664" spans="16:27" x14ac:dyDescent="0.3">
      <c r="P32664"/>
      <c r="AA32664"/>
    </row>
    <row r="32665" spans="16:27" x14ac:dyDescent="0.3">
      <c r="P32665"/>
      <c r="AA32665"/>
    </row>
    <row r="32666" spans="16:27" x14ac:dyDescent="0.3">
      <c r="P32666"/>
      <c r="AA32666"/>
    </row>
    <row r="32667" spans="16:27" x14ac:dyDescent="0.3">
      <c r="P32667"/>
      <c r="AA32667"/>
    </row>
    <row r="32668" spans="16:27" x14ac:dyDescent="0.3">
      <c r="P32668"/>
      <c r="AA32668"/>
    </row>
    <row r="32669" spans="16:27" x14ac:dyDescent="0.3">
      <c r="P32669"/>
      <c r="AA32669"/>
    </row>
    <row r="32670" spans="16:27" x14ac:dyDescent="0.3">
      <c r="P32670"/>
      <c r="AA32670"/>
    </row>
    <row r="32671" spans="16:27" x14ac:dyDescent="0.3">
      <c r="P32671"/>
      <c r="AA32671"/>
    </row>
    <row r="32672" spans="16:27" x14ac:dyDescent="0.3">
      <c r="P32672"/>
      <c r="AA32672"/>
    </row>
    <row r="32673" spans="16:27" x14ac:dyDescent="0.3">
      <c r="P32673"/>
      <c r="AA32673"/>
    </row>
    <row r="32674" spans="16:27" x14ac:dyDescent="0.3">
      <c r="P32674"/>
      <c r="AA32674"/>
    </row>
    <row r="32675" spans="16:27" x14ac:dyDescent="0.3">
      <c r="P32675"/>
      <c r="AA32675"/>
    </row>
    <row r="32676" spans="16:27" x14ac:dyDescent="0.3">
      <c r="P32676"/>
      <c r="AA32676"/>
    </row>
    <row r="32677" spans="16:27" x14ac:dyDescent="0.3">
      <c r="P32677"/>
      <c r="AA32677"/>
    </row>
    <row r="32678" spans="16:27" x14ac:dyDescent="0.3">
      <c r="P32678"/>
      <c r="AA32678"/>
    </row>
    <row r="32679" spans="16:27" x14ac:dyDescent="0.3">
      <c r="P32679"/>
      <c r="AA32679"/>
    </row>
    <row r="32680" spans="16:27" x14ac:dyDescent="0.3">
      <c r="P32680"/>
      <c r="AA32680"/>
    </row>
    <row r="32681" spans="16:27" x14ac:dyDescent="0.3">
      <c r="P32681"/>
      <c r="AA32681"/>
    </row>
    <row r="32682" spans="16:27" x14ac:dyDescent="0.3">
      <c r="P32682"/>
      <c r="AA32682"/>
    </row>
    <row r="32683" spans="16:27" x14ac:dyDescent="0.3">
      <c r="P32683"/>
      <c r="AA32683"/>
    </row>
    <row r="32684" spans="16:27" x14ac:dyDescent="0.3">
      <c r="P32684"/>
      <c r="AA32684"/>
    </row>
    <row r="32685" spans="16:27" x14ac:dyDescent="0.3">
      <c r="P32685"/>
      <c r="AA32685"/>
    </row>
    <row r="32686" spans="16:27" x14ac:dyDescent="0.3">
      <c r="P32686"/>
      <c r="AA32686"/>
    </row>
    <row r="32687" spans="16:27" x14ac:dyDescent="0.3">
      <c r="P32687"/>
      <c r="AA32687"/>
    </row>
    <row r="32688" spans="16:27" x14ac:dyDescent="0.3">
      <c r="P32688"/>
      <c r="AA32688"/>
    </row>
    <row r="32689" spans="16:27" x14ac:dyDescent="0.3">
      <c r="P32689"/>
      <c r="AA32689"/>
    </row>
    <row r="32690" spans="16:27" x14ac:dyDescent="0.3">
      <c r="P32690"/>
      <c r="AA32690"/>
    </row>
    <row r="32691" spans="16:27" x14ac:dyDescent="0.3">
      <c r="P32691"/>
      <c r="AA32691"/>
    </row>
    <row r="32692" spans="16:27" x14ac:dyDescent="0.3">
      <c r="P32692"/>
      <c r="AA32692"/>
    </row>
    <row r="32693" spans="16:27" x14ac:dyDescent="0.3">
      <c r="P32693"/>
      <c r="AA32693"/>
    </row>
    <row r="32694" spans="16:27" x14ac:dyDescent="0.3">
      <c r="P32694"/>
      <c r="AA32694"/>
    </row>
    <row r="32695" spans="16:27" x14ac:dyDescent="0.3">
      <c r="P32695"/>
      <c r="AA32695"/>
    </row>
    <row r="32696" spans="16:27" x14ac:dyDescent="0.3">
      <c r="P32696"/>
      <c r="AA32696"/>
    </row>
    <row r="32697" spans="16:27" x14ac:dyDescent="0.3">
      <c r="P32697"/>
      <c r="AA32697"/>
    </row>
    <row r="32698" spans="16:27" x14ac:dyDescent="0.3">
      <c r="P32698"/>
      <c r="AA32698"/>
    </row>
    <row r="32699" spans="16:27" x14ac:dyDescent="0.3">
      <c r="P32699"/>
      <c r="AA32699"/>
    </row>
    <row r="32700" spans="16:27" x14ac:dyDescent="0.3">
      <c r="P32700"/>
      <c r="AA32700"/>
    </row>
    <row r="32701" spans="16:27" x14ac:dyDescent="0.3">
      <c r="P32701"/>
      <c r="AA32701"/>
    </row>
    <row r="32702" spans="16:27" x14ac:dyDescent="0.3">
      <c r="P32702"/>
      <c r="AA32702"/>
    </row>
    <row r="32703" spans="16:27" x14ac:dyDescent="0.3">
      <c r="P32703"/>
      <c r="AA32703"/>
    </row>
    <row r="32704" spans="16:27" x14ac:dyDescent="0.3">
      <c r="P32704"/>
      <c r="AA32704"/>
    </row>
    <row r="32705" spans="16:27" x14ac:dyDescent="0.3">
      <c r="P32705"/>
      <c r="AA32705"/>
    </row>
    <row r="32706" spans="16:27" x14ac:dyDescent="0.3">
      <c r="P32706"/>
      <c r="AA32706"/>
    </row>
    <row r="32707" spans="16:27" x14ac:dyDescent="0.3">
      <c r="P32707"/>
      <c r="AA32707"/>
    </row>
    <row r="32708" spans="16:27" x14ac:dyDescent="0.3">
      <c r="P32708"/>
      <c r="AA32708"/>
    </row>
    <row r="32709" spans="16:27" x14ac:dyDescent="0.3">
      <c r="P32709"/>
      <c r="AA32709"/>
    </row>
    <row r="32710" spans="16:27" x14ac:dyDescent="0.3">
      <c r="P32710"/>
      <c r="AA32710"/>
    </row>
    <row r="32711" spans="16:27" x14ac:dyDescent="0.3">
      <c r="P32711"/>
      <c r="AA32711"/>
    </row>
    <row r="32712" spans="16:27" x14ac:dyDescent="0.3">
      <c r="P32712"/>
      <c r="AA32712"/>
    </row>
    <row r="32713" spans="16:27" x14ac:dyDescent="0.3">
      <c r="P32713"/>
      <c r="AA32713"/>
    </row>
    <row r="32714" spans="16:27" x14ac:dyDescent="0.3">
      <c r="P32714"/>
      <c r="AA32714"/>
    </row>
    <row r="32715" spans="16:27" x14ac:dyDescent="0.3">
      <c r="P32715"/>
      <c r="AA32715"/>
    </row>
    <row r="32716" spans="16:27" x14ac:dyDescent="0.3">
      <c r="P32716"/>
      <c r="AA32716"/>
    </row>
    <row r="32717" spans="16:27" x14ac:dyDescent="0.3">
      <c r="P32717"/>
      <c r="AA32717"/>
    </row>
    <row r="32718" spans="16:27" x14ac:dyDescent="0.3">
      <c r="P32718"/>
      <c r="AA32718"/>
    </row>
    <row r="32719" spans="16:27" x14ac:dyDescent="0.3">
      <c r="P32719"/>
      <c r="AA32719"/>
    </row>
    <row r="32720" spans="16:27" x14ac:dyDescent="0.3">
      <c r="P32720"/>
      <c r="AA32720"/>
    </row>
    <row r="32721" spans="16:27" x14ac:dyDescent="0.3">
      <c r="P32721"/>
      <c r="AA32721"/>
    </row>
    <row r="32722" spans="16:27" x14ac:dyDescent="0.3">
      <c r="P32722"/>
      <c r="AA32722"/>
    </row>
    <row r="32723" spans="16:27" x14ac:dyDescent="0.3">
      <c r="P32723"/>
      <c r="AA32723"/>
    </row>
    <row r="32724" spans="16:27" x14ac:dyDescent="0.3">
      <c r="P32724"/>
      <c r="AA32724"/>
    </row>
    <row r="32725" spans="16:27" x14ac:dyDescent="0.3">
      <c r="P32725"/>
      <c r="AA32725"/>
    </row>
    <row r="32726" spans="16:27" x14ac:dyDescent="0.3">
      <c r="P32726"/>
      <c r="AA32726"/>
    </row>
    <row r="32727" spans="16:27" x14ac:dyDescent="0.3">
      <c r="P32727"/>
      <c r="AA32727"/>
    </row>
    <row r="32728" spans="16:27" x14ac:dyDescent="0.3">
      <c r="P32728"/>
      <c r="AA32728"/>
    </row>
    <row r="32729" spans="16:27" x14ac:dyDescent="0.3">
      <c r="P32729"/>
      <c r="AA32729"/>
    </row>
    <row r="32730" spans="16:27" x14ac:dyDescent="0.3">
      <c r="P32730"/>
      <c r="AA32730"/>
    </row>
    <row r="32731" spans="16:27" x14ac:dyDescent="0.3">
      <c r="P32731"/>
      <c r="AA32731"/>
    </row>
    <row r="32732" spans="16:27" x14ac:dyDescent="0.3">
      <c r="P32732"/>
      <c r="AA32732"/>
    </row>
    <row r="32733" spans="16:27" x14ac:dyDescent="0.3">
      <c r="P32733"/>
      <c r="AA32733"/>
    </row>
    <row r="32734" spans="16:27" x14ac:dyDescent="0.3">
      <c r="P32734"/>
      <c r="AA32734"/>
    </row>
    <row r="32735" spans="16:27" x14ac:dyDescent="0.3">
      <c r="P32735"/>
      <c r="AA32735"/>
    </row>
    <row r="32736" spans="16:27" x14ac:dyDescent="0.3">
      <c r="P32736"/>
      <c r="AA32736"/>
    </row>
    <row r="32737" spans="16:27" x14ac:dyDescent="0.3">
      <c r="P32737"/>
      <c r="AA32737"/>
    </row>
    <row r="32738" spans="16:27" x14ac:dyDescent="0.3">
      <c r="P32738"/>
      <c r="AA32738"/>
    </row>
    <row r="32739" spans="16:27" x14ac:dyDescent="0.3">
      <c r="P32739"/>
      <c r="AA32739"/>
    </row>
    <row r="32740" spans="16:27" x14ac:dyDescent="0.3">
      <c r="P32740"/>
      <c r="AA32740"/>
    </row>
    <row r="32741" spans="16:27" x14ac:dyDescent="0.3">
      <c r="P32741"/>
      <c r="AA32741"/>
    </row>
    <row r="32742" spans="16:27" x14ac:dyDescent="0.3">
      <c r="P32742"/>
      <c r="AA32742"/>
    </row>
    <row r="32743" spans="16:27" x14ac:dyDescent="0.3">
      <c r="P32743"/>
      <c r="AA32743"/>
    </row>
    <row r="32744" spans="16:27" x14ac:dyDescent="0.3">
      <c r="P32744"/>
      <c r="AA32744"/>
    </row>
    <row r="32745" spans="16:27" x14ac:dyDescent="0.3">
      <c r="P32745"/>
      <c r="AA32745"/>
    </row>
    <row r="32746" spans="16:27" x14ac:dyDescent="0.3">
      <c r="P32746"/>
      <c r="AA32746"/>
    </row>
    <row r="32747" spans="16:27" x14ac:dyDescent="0.3">
      <c r="P32747"/>
      <c r="AA32747"/>
    </row>
    <row r="32748" spans="16:27" x14ac:dyDescent="0.3">
      <c r="P32748"/>
      <c r="AA32748"/>
    </row>
    <row r="32749" spans="16:27" x14ac:dyDescent="0.3">
      <c r="P32749"/>
      <c r="AA32749"/>
    </row>
    <row r="32750" spans="16:27" x14ac:dyDescent="0.3">
      <c r="P32750"/>
      <c r="AA32750"/>
    </row>
    <row r="32751" spans="16:27" x14ac:dyDescent="0.3">
      <c r="P32751"/>
      <c r="AA32751"/>
    </row>
    <row r="32752" spans="16:27" x14ac:dyDescent="0.3">
      <c r="P32752"/>
      <c r="AA32752"/>
    </row>
    <row r="32753" spans="16:27" x14ac:dyDescent="0.3">
      <c r="P32753"/>
      <c r="AA32753"/>
    </row>
    <row r="32754" spans="16:27" x14ac:dyDescent="0.3">
      <c r="P32754"/>
      <c r="AA32754"/>
    </row>
    <row r="32755" spans="16:27" x14ac:dyDescent="0.3">
      <c r="P32755"/>
      <c r="AA32755"/>
    </row>
    <row r="32756" spans="16:27" x14ac:dyDescent="0.3">
      <c r="P32756"/>
      <c r="AA32756"/>
    </row>
    <row r="32757" spans="16:27" x14ac:dyDescent="0.3">
      <c r="P32757"/>
      <c r="AA32757"/>
    </row>
    <row r="32758" spans="16:27" x14ac:dyDescent="0.3">
      <c r="P32758"/>
      <c r="AA32758"/>
    </row>
    <row r="32759" spans="16:27" x14ac:dyDescent="0.3">
      <c r="P32759"/>
      <c r="AA32759"/>
    </row>
    <row r="32760" spans="16:27" x14ac:dyDescent="0.3">
      <c r="P32760"/>
      <c r="AA32760"/>
    </row>
    <row r="32761" spans="16:27" x14ac:dyDescent="0.3">
      <c r="P32761"/>
      <c r="AA32761"/>
    </row>
    <row r="32762" spans="16:27" x14ac:dyDescent="0.3">
      <c r="P32762"/>
      <c r="AA32762"/>
    </row>
    <row r="32763" spans="16:27" x14ac:dyDescent="0.3">
      <c r="P32763"/>
      <c r="AA32763"/>
    </row>
    <row r="32764" spans="16:27" x14ac:dyDescent="0.3">
      <c r="P32764"/>
      <c r="AA32764"/>
    </row>
    <row r="32765" spans="16:27" x14ac:dyDescent="0.3">
      <c r="P32765"/>
      <c r="AA32765"/>
    </row>
    <row r="32766" spans="16:27" x14ac:dyDescent="0.3">
      <c r="P32766"/>
      <c r="AA32766"/>
    </row>
    <row r="32767" spans="16:27" x14ac:dyDescent="0.3">
      <c r="P32767"/>
      <c r="AA32767"/>
    </row>
    <row r="32768" spans="16:27" x14ac:dyDescent="0.3">
      <c r="P32768"/>
      <c r="AA32768"/>
    </row>
    <row r="32769" spans="16:27" x14ac:dyDescent="0.3">
      <c r="P32769"/>
      <c r="AA32769"/>
    </row>
    <row r="32770" spans="16:27" x14ac:dyDescent="0.3">
      <c r="P32770"/>
      <c r="AA32770"/>
    </row>
    <row r="32771" spans="16:27" x14ac:dyDescent="0.3">
      <c r="P32771"/>
      <c r="AA32771"/>
    </row>
    <row r="32772" spans="16:27" x14ac:dyDescent="0.3">
      <c r="P32772"/>
      <c r="AA32772"/>
    </row>
    <row r="32773" spans="16:27" x14ac:dyDescent="0.3">
      <c r="P32773"/>
      <c r="AA32773"/>
    </row>
    <row r="32774" spans="16:27" x14ac:dyDescent="0.3">
      <c r="P32774"/>
      <c r="AA32774"/>
    </row>
    <row r="32775" spans="16:27" x14ac:dyDescent="0.3">
      <c r="P32775"/>
      <c r="AA32775"/>
    </row>
    <row r="32776" spans="16:27" x14ac:dyDescent="0.3">
      <c r="P32776"/>
      <c r="AA32776"/>
    </row>
    <row r="32777" spans="16:27" x14ac:dyDescent="0.3">
      <c r="P32777"/>
      <c r="AA32777"/>
    </row>
    <row r="32778" spans="16:27" x14ac:dyDescent="0.3">
      <c r="P32778"/>
      <c r="AA32778"/>
    </row>
    <row r="32779" spans="16:27" x14ac:dyDescent="0.3">
      <c r="P32779"/>
      <c r="AA32779"/>
    </row>
    <row r="32780" spans="16:27" x14ac:dyDescent="0.3">
      <c r="P32780"/>
      <c r="AA32780"/>
    </row>
    <row r="32781" spans="16:27" x14ac:dyDescent="0.3">
      <c r="P32781"/>
      <c r="AA32781"/>
    </row>
    <row r="32782" spans="16:27" x14ac:dyDescent="0.3">
      <c r="P32782"/>
      <c r="AA32782"/>
    </row>
    <row r="32783" spans="16:27" x14ac:dyDescent="0.3">
      <c r="P32783"/>
      <c r="AA32783"/>
    </row>
    <row r="32784" spans="16:27" x14ac:dyDescent="0.3">
      <c r="P32784"/>
      <c r="AA32784"/>
    </row>
    <row r="32785" spans="16:27" x14ac:dyDescent="0.3">
      <c r="P32785"/>
      <c r="AA32785"/>
    </row>
    <row r="32786" spans="16:27" x14ac:dyDescent="0.3">
      <c r="P32786"/>
      <c r="AA32786"/>
    </row>
    <row r="32787" spans="16:27" x14ac:dyDescent="0.3">
      <c r="P32787"/>
      <c r="AA32787"/>
    </row>
    <row r="32788" spans="16:27" x14ac:dyDescent="0.3">
      <c r="P32788"/>
      <c r="AA32788"/>
    </row>
    <row r="32789" spans="16:27" x14ac:dyDescent="0.3">
      <c r="P32789"/>
      <c r="AA32789"/>
    </row>
    <row r="32790" spans="16:27" x14ac:dyDescent="0.3">
      <c r="P32790"/>
      <c r="AA32790"/>
    </row>
    <row r="32791" spans="16:27" x14ac:dyDescent="0.3">
      <c r="P32791"/>
      <c r="AA32791"/>
    </row>
    <row r="32792" spans="16:27" x14ac:dyDescent="0.3">
      <c r="P32792"/>
      <c r="AA32792"/>
    </row>
    <row r="32793" spans="16:27" x14ac:dyDescent="0.3">
      <c r="P32793"/>
      <c r="AA32793"/>
    </row>
    <row r="32794" spans="16:27" x14ac:dyDescent="0.3">
      <c r="P32794"/>
      <c r="AA32794"/>
    </row>
    <row r="32795" spans="16:27" x14ac:dyDescent="0.3">
      <c r="P32795"/>
      <c r="AA32795"/>
    </row>
    <row r="32796" spans="16:27" x14ac:dyDescent="0.3">
      <c r="P32796"/>
      <c r="AA32796"/>
    </row>
    <row r="32797" spans="16:27" x14ac:dyDescent="0.3">
      <c r="P32797"/>
      <c r="AA32797"/>
    </row>
    <row r="32798" spans="16:27" x14ac:dyDescent="0.3">
      <c r="P32798"/>
      <c r="AA32798"/>
    </row>
    <row r="32799" spans="16:27" x14ac:dyDescent="0.3">
      <c r="P32799"/>
      <c r="AA32799"/>
    </row>
    <row r="32800" spans="16:27" x14ac:dyDescent="0.3">
      <c r="P32800"/>
      <c r="AA32800"/>
    </row>
    <row r="32801" spans="16:27" x14ac:dyDescent="0.3">
      <c r="P32801"/>
      <c r="AA32801"/>
    </row>
    <row r="32802" spans="16:27" x14ac:dyDescent="0.3">
      <c r="P32802"/>
      <c r="AA32802"/>
    </row>
    <row r="32803" spans="16:27" x14ac:dyDescent="0.3">
      <c r="P32803"/>
      <c r="AA32803"/>
    </row>
    <row r="32804" spans="16:27" x14ac:dyDescent="0.3">
      <c r="P32804"/>
      <c r="AA32804"/>
    </row>
    <row r="32805" spans="16:27" x14ac:dyDescent="0.3">
      <c r="P32805"/>
      <c r="AA32805"/>
    </row>
    <row r="32806" spans="16:27" x14ac:dyDescent="0.3">
      <c r="P32806"/>
      <c r="AA32806"/>
    </row>
    <row r="32807" spans="16:27" x14ac:dyDescent="0.3">
      <c r="P32807"/>
      <c r="AA32807"/>
    </row>
    <row r="32808" spans="16:27" x14ac:dyDescent="0.3">
      <c r="P32808"/>
      <c r="AA32808"/>
    </row>
    <row r="32809" spans="16:27" x14ac:dyDescent="0.3">
      <c r="P32809"/>
      <c r="AA32809"/>
    </row>
    <row r="32810" spans="16:27" x14ac:dyDescent="0.3">
      <c r="P32810"/>
      <c r="AA32810"/>
    </row>
    <row r="32811" spans="16:27" x14ac:dyDescent="0.3">
      <c r="P32811"/>
      <c r="AA32811"/>
    </row>
    <row r="32812" spans="16:27" x14ac:dyDescent="0.3">
      <c r="P32812"/>
      <c r="AA32812"/>
    </row>
    <row r="32813" spans="16:27" x14ac:dyDescent="0.3">
      <c r="P32813"/>
      <c r="AA32813"/>
    </row>
    <row r="32814" spans="16:27" x14ac:dyDescent="0.3">
      <c r="P32814"/>
      <c r="AA32814"/>
    </row>
    <row r="32815" spans="16:27" x14ac:dyDescent="0.3">
      <c r="P32815"/>
      <c r="AA32815"/>
    </row>
    <row r="32816" spans="16:27" x14ac:dyDescent="0.3">
      <c r="P32816"/>
      <c r="AA32816"/>
    </row>
    <row r="32817" spans="16:27" x14ac:dyDescent="0.3">
      <c r="P32817"/>
      <c r="AA32817"/>
    </row>
    <row r="32818" spans="16:27" x14ac:dyDescent="0.3">
      <c r="P32818"/>
      <c r="AA32818"/>
    </row>
    <row r="32819" spans="16:27" x14ac:dyDescent="0.3">
      <c r="P32819"/>
      <c r="AA32819"/>
    </row>
    <row r="32820" spans="16:27" x14ac:dyDescent="0.3">
      <c r="P32820"/>
      <c r="AA32820"/>
    </row>
    <row r="32821" spans="16:27" x14ac:dyDescent="0.3">
      <c r="P32821"/>
      <c r="AA32821"/>
    </row>
    <row r="32822" spans="16:27" x14ac:dyDescent="0.3">
      <c r="P32822"/>
      <c r="AA32822"/>
    </row>
    <row r="32823" spans="16:27" x14ac:dyDescent="0.3">
      <c r="P32823"/>
      <c r="AA32823"/>
    </row>
    <row r="32824" spans="16:27" x14ac:dyDescent="0.3">
      <c r="P32824"/>
      <c r="AA32824"/>
    </row>
    <row r="32825" spans="16:27" x14ac:dyDescent="0.3">
      <c r="P32825"/>
      <c r="AA32825"/>
    </row>
    <row r="32826" spans="16:27" x14ac:dyDescent="0.3">
      <c r="P32826"/>
      <c r="AA32826"/>
    </row>
    <row r="32827" spans="16:27" x14ac:dyDescent="0.3">
      <c r="P32827"/>
      <c r="AA32827"/>
    </row>
    <row r="32828" spans="16:27" x14ac:dyDescent="0.3">
      <c r="P32828"/>
      <c r="AA32828"/>
    </row>
    <row r="32829" spans="16:27" x14ac:dyDescent="0.3">
      <c r="P32829"/>
      <c r="AA32829"/>
    </row>
    <row r="32830" spans="16:27" x14ac:dyDescent="0.3">
      <c r="P32830"/>
      <c r="AA32830"/>
    </row>
    <row r="32831" spans="16:27" x14ac:dyDescent="0.3">
      <c r="P32831"/>
      <c r="AA32831"/>
    </row>
    <row r="32832" spans="16:27" x14ac:dyDescent="0.3">
      <c r="P32832"/>
      <c r="AA32832"/>
    </row>
    <row r="32833" spans="16:27" x14ac:dyDescent="0.3">
      <c r="P32833"/>
      <c r="AA32833"/>
    </row>
    <row r="32834" spans="16:27" x14ac:dyDescent="0.3">
      <c r="P32834"/>
      <c r="AA32834"/>
    </row>
    <row r="32835" spans="16:27" x14ac:dyDescent="0.3">
      <c r="P32835"/>
      <c r="AA32835"/>
    </row>
    <row r="32836" spans="16:27" x14ac:dyDescent="0.3">
      <c r="P32836"/>
      <c r="AA32836"/>
    </row>
    <row r="32837" spans="16:27" x14ac:dyDescent="0.3">
      <c r="P32837"/>
      <c r="AA32837"/>
    </row>
    <row r="32838" spans="16:27" x14ac:dyDescent="0.3">
      <c r="P32838"/>
      <c r="AA32838"/>
    </row>
    <row r="32839" spans="16:27" x14ac:dyDescent="0.3">
      <c r="P32839"/>
      <c r="AA32839"/>
    </row>
    <row r="32840" spans="16:27" x14ac:dyDescent="0.3">
      <c r="P32840"/>
      <c r="AA32840"/>
    </row>
    <row r="32841" spans="16:27" x14ac:dyDescent="0.3">
      <c r="P32841"/>
      <c r="AA32841"/>
    </row>
    <row r="32842" spans="16:27" x14ac:dyDescent="0.3">
      <c r="P32842"/>
      <c r="AA32842"/>
    </row>
    <row r="32843" spans="16:27" x14ac:dyDescent="0.3">
      <c r="P32843"/>
      <c r="AA32843"/>
    </row>
    <row r="32844" spans="16:27" x14ac:dyDescent="0.3">
      <c r="P32844"/>
      <c r="AA32844"/>
    </row>
    <row r="32845" spans="16:27" x14ac:dyDescent="0.3">
      <c r="P32845"/>
      <c r="AA32845"/>
    </row>
    <row r="32846" spans="16:27" x14ac:dyDescent="0.3">
      <c r="P32846"/>
      <c r="AA32846"/>
    </row>
    <row r="32847" spans="16:27" x14ac:dyDescent="0.3">
      <c r="P32847"/>
      <c r="AA32847"/>
    </row>
    <row r="32848" spans="16:27" x14ac:dyDescent="0.3">
      <c r="P32848"/>
      <c r="AA32848"/>
    </row>
    <row r="32849" spans="16:27" x14ac:dyDescent="0.3">
      <c r="P32849"/>
      <c r="AA32849"/>
    </row>
    <row r="32850" spans="16:27" x14ac:dyDescent="0.3">
      <c r="P32850"/>
      <c r="AA32850"/>
    </row>
    <row r="32851" spans="16:27" x14ac:dyDescent="0.3">
      <c r="P32851"/>
      <c r="AA32851"/>
    </row>
    <row r="32852" spans="16:27" x14ac:dyDescent="0.3">
      <c r="P32852"/>
      <c r="AA32852"/>
    </row>
    <row r="32853" spans="16:27" x14ac:dyDescent="0.3">
      <c r="P32853"/>
      <c r="AA32853"/>
    </row>
    <row r="32854" spans="16:27" x14ac:dyDescent="0.3">
      <c r="P32854"/>
      <c r="AA32854"/>
    </row>
    <row r="32855" spans="16:27" x14ac:dyDescent="0.3">
      <c r="P32855"/>
      <c r="AA32855"/>
    </row>
    <row r="32856" spans="16:27" x14ac:dyDescent="0.3">
      <c r="P32856"/>
      <c r="AA32856"/>
    </row>
    <row r="32857" spans="16:27" x14ac:dyDescent="0.3">
      <c r="P32857"/>
      <c r="AA32857"/>
    </row>
    <row r="32858" spans="16:27" x14ac:dyDescent="0.3">
      <c r="P32858"/>
      <c r="AA32858"/>
    </row>
    <row r="32859" spans="16:27" x14ac:dyDescent="0.3">
      <c r="P32859"/>
      <c r="AA32859"/>
    </row>
    <row r="32860" spans="16:27" x14ac:dyDescent="0.3">
      <c r="P32860"/>
      <c r="AA32860"/>
    </row>
    <row r="32861" spans="16:27" x14ac:dyDescent="0.3">
      <c r="P32861"/>
      <c r="AA32861"/>
    </row>
    <row r="32862" spans="16:27" x14ac:dyDescent="0.3">
      <c r="P32862"/>
      <c r="AA32862"/>
    </row>
    <row r="32863" spans="16:27" x14ac:dyDescent="0.3">
      <c r="P32863"/>
      <c r="AA32863"/>
    </row>
    <row r="32864" spans="16:27" x14ac:dyDescent="0.3">
      <c r="P32864"/>
      <c r="AA32864"/>
    </row>
    <row r="32865" spans="16:27" x14ac:dyDescent="0.3">
      <c r="P32865"/>
      <c r="AA32865"/>
    </row>
    <row r="32866" spans="16:27" x14ac:dyDescent="0.3">
      <c r="P32866"/>
      <c r="AA32866"/>
    </row>
    <row r="32867" spans="16:27" x14ac:dyDescent="0.3">
      <c r="P32867"/>
      <c r="AA32867"/>
    </row>
    <row r="32868" spans="16:27" x14ac:dyDescent="0.3">
      <c r="P32868"/>
      <c r="AA32868"/>
    </row>
    <row r="32869" spans="16:27" x14ac:dyDescent="0.3">
      <c r="P32869"/>
      <c r="AA32869"/>
    </row>
    <row r="32870" spans="16:27" x14ac:dyDescent="0.3">
      <c r="P32870"/>
      <c r="AA32870"/>
    </row>
    <row r="32871" spans="16:27" x14ac:dyDescent="0.3">
      <c r="P32871"/>
      <c r="AA32871"/>
    </row>
    <row r="32872" spans="16:27" x14ac:dyDescent="0.3">
      <c r="P32872"/>
      <c r="AA32872"/>
    </row>
    <row r="32873" spans="16:27" x14ac:dyDescent="0.3">
      <c r="P32873"/>
      <c r="AA32873"/>
    </row>
    <row r="32874" spans="16:27" x14ac:dyDescent="0.3">
      <c r="P32874"/>
      <c r="AA32874"/>
    </row>
    <row r="32875" spans="16:27" x14ac:dyDescent="0.3">
      <c r="P32875"/>
      <c r="AA32875"/>
    </row>
    <row r="32876" spans="16:27" x14ac:dyDescent="0.3">
      <c r="P32876"/>
      <c r="AA32876"/>
    </row>
    <row r="32877" spans="16:27" x14ac:dyDescent="0.3">
      <c r="P32877"/>
      <c r="AA32877"/>
    </row>
    <row r="32878" spans="16:27" x14ac:dyDescent="0.3">
      <c r="P32878"/>
      <c r="AA32878"/>
    </row>
    <row r="32879" spans="16:27" x14ac:dyDescent="0.3">
      <c r="P32879"/>
      <c r="AA32879"/>
    </row>
    <row r="32880" spans="16:27" x14ac:dyDescent="0.3">
      <c r="P32880"/>
      <c r="AA32880"/>
    </row>
    <row r="32881" spans="16:27" x14ac:dyDescent="0.3">
      <c r="P32881"/>
      <c r="AA32881"/>
    </row>
    <row r="32882" spans="16:27" x14ac:dyDescent="0.3">
      <c r="P32882"/>
      <c r="AA32882"/>
    </row>
    <row r="32883" spans="16:27" x14ac:dyDescent="0.3">
      <c r="P32883"/>
      <c r="AA32883"/>
    </row>
    <row r="32884" spans="16:27" x14ac:dyDescent="0.3">
      <c r="P32884"/>
      <c r="AA32884"/>
    </row>
    <row r="32885" spans="16:27" x14ac:dyDescent="0.3">
      <c r="P32885"/>
      <c r="AA32885"/>
    </row>
    <row r="32886" spans="16:27" x14ac:dyDescent="0.3">
      <c r="P32886"/>
      <c r="AA32886"/>
    </row>
    <row r="32887" spans="16:27" x14ac:dyDescent="0.3">
      <c r="P32887"/>
      <c r="AA32887"/>
    </row>
    <row r="32888" spans="16:27" x14ac:dyDescent="0.3">
      <c r="P32888"/>
      <c r="AA32888"/>
    </row>
    <row r="32889" spans="16:27" x14ac:dyDescent="0.3">
      <c r="P32889"/>
      <c r="AA32889"/>
    </row>
    <row r="32890" spans="16:27" x14ac:dyDescent="0.3">
      <c r="P32890"/>
      <c r="AA32890"/>
    </row>
    <row r="32891" spans="16:27" x14ac:dyDescent="0.3">
      <c r="P32891"/>
      <c r="AA32891"/>
    </row>
    <row r="32892" spans="16:27" x14ac:dyDescent="0.3">
      <c r="P32892"/>
      <c r="AA32892"/>
    </row>
    <row r="32893" spans="16:27" x14ac:dyDescent="0.3">
      <c r="P32893"/>
      <c r="AA32893"/>
    </row>
    <row r="32894" spans="16:27" x14ac:dyDescent="0.3">
      <c r="P32894"/>
      <c r="AA32894"/>
    </row>
    <row r="32895" spans="16:27" x14ac:dyDescent="0.3">
      <c r="P32895"/>
      <c r="AA32895"/>
    </row>
    <row r="32896" spans="16:27" x14ac:dyDescent="0.3">
      <c r="P32896"/>
      <c r="AA32896"/>
    </row>
    <row r="32897" spans="16:27" x14ac:dyDescent="0.3">
      <c r="P32897"/>
      <c r="AA32897"/>
    </row>
    <row r="32898" spans="16:27" x14ac:dyDescent="0.3">
      <c r="P32898"/>
      <c r="AA32898"/>
    </row>
    <row r="32899" spans="16:27" x14ac:dyDescent="0.3">
      <c r="P32899"/>
      <c r="AA32899"/>
    </row>
    <row r="32900" spans="16:27" x14ac:dyDescent="0.3">
      <c r="P32900"/>
      <c r="AA32900"/>
    </row>
    <row r="32901" spans="16:27" x14ac:dyDescent="0.3">
      <c r="P32901"/>
      <c r="AA32901"/>
    </row>
    <row r="32902" spans="16:27" x14ac:dyDescent="0.3">
      <c r="P32902"/>
      <c r="AA32902"/>
    </row>
    <row r="32903" spans="16:27" x14ac:dyDescent="0.3">
      <c r="P32903"/>
      <c r="AA32903"/>
    </row>
    <row r="32904" spans="16:27" x14ac:dyDescent="0.3">
      <c r="P32904"/>
      <c r="AA32904"/>
    </row>
    <row r="32905" spans="16:27" x14ac:dyDescent="0.3">
      <c r="P32905"/>
      <c r="AA32905"/>
    </row>
    <row r="32906" spans="16:27" x14ac:dyDescent="0.3">
      <c r="P32906"/>
      <c r="AA32906"/>
    </row>
    <row r="32907" spans="16:27" x14ac:dyDescent="0.3">
      <c r="P32907"/>
      <c r="AA32907"/>
    </row>
    <row r="32908" spans="16:27" x14ac:dyDescent="0.3">
      <c r="P32908"/>
      <c r="AA32908"/>
    </row>
    <row r="32909" spans="16:27" x14ac:dyDescent="0.3">
      <c r="P32909"/>
      <c r="AA32909"/>
    </row>
    <row r="32910" spans="16:27" x14ac:dyDescent="0.3">
      <c r="P32910"/>
      <c r="AA32910"/>
    </row>
    <row r="32911" spans="16:27" x14ac:dyDescent="0.3">
      <c r="P32911"/>
      <c r="AA32911"/>
    </row>
    <row r="32912" spans="16:27" x14ac:dyDescent="0.3">
      <c r="P32912"/>
      <c r="AA32912"/>
    </row>
    <row r="32913" spans="16:27" x14ac:dyDescent="0.3">
      <c r="P32913"/>
      <c r="AA32913"/>
    </row>
    <row r="32914" spans="16:27" x14ac:dyDescent="0.3">
      <c r="P32914"/>
      <c r="AA32914"/>
    </row>
    <row r="32915" spans="16:27" x14ac:dyDescent="0.3">
      <c r="P32915"/>
      <c r="AA32915"/>
    </row>
    <row r="32916" spans="16:27" x14ac:dyDescent="0.3">
      <c r="P32916"/>
      <c r="AA32916"/>
    </row>
    <row r="32917" spans="16:27" x14ac:dyDescent="0.3">
      <c r="P32917"/>
      <c r="AA32917"/>
    </row>
    <row r="32918" spans="16:27" x14ac:dyDescent="0.3">
      <c r="P32918"/>
      <c r="AA32918"/>
    </row>
    <row r="32919" spans="16:27" x14ac:dyDescent="0.3">
      <c r="P32919"/>
      <c r="AA32919"/>
    </row>
    <row r="32920" spans="16:27" x14ac:dyDescent="0.3">
      <c r="P32920"/>
      <c r="AA32920"/>
    </row>
    <row r="32921" spans="16:27" x14ac:dyDescent="0.3">
      <c r="P32921"/>
      <c r="AA32921"/>
    </row>
    <row r="32922" spans="16:27" x14ac:dyDescent="0.3">
      <c r="P32922"/>
      <c r="AA32922"/>
    </row>
    <row r="32923" spans="16:27" x14ac:dyDescent="0.3">
      <c r="P32923"/>
      <c r="AA32923"/>
    </row>
    <row r="32924" spans="16:27" x14ac:dyDescent="0.3">
      <c r="P32924"/>
      <c r="AA32924"/>
    </row>
    <row r="32925" spans="16:27" x14ac:dyDescent="0.3">
      <c r="P32925"/>
      <c r="AA32925"/>
    </row>
    <row r="32926" spans="16:27" x14ac:dyDescent="0.3">
      <c r="P32926"/>
      <c r="AA32926"/>
    </row>
    <row r="32927" spans="16:27" x14ac:dyDescent="0.3">
      <c r="P32927"/>
      <c r="AA32927"/>
    </row>
    <row r="32928" spans="16:27" x14ac:dyDescent="0.3">
      <c r="P32928"/>
      <c r="AA32928"/>
    </row>
    <row r="32929" spans="16:27" x14ac:dyDescent="0.3">
      <c r="P32929"/>
      <c r="AA32929"/>
    </row>
    <row r="32930" spans="16:27" x14ac:dyDescent="0.3">
      <c r="P32930"/>
      <c r="AA32930"/>
    </row>
    <row r="32931" spans="16:27" x14ac:dyDescent="0.3">
      <c r="P32931"/>
      <c r="AA32931"/>
    </row>
    <row r="32932" spans="16:27" x14ac:dyDescent="0.3">
      <c r="P32932"/>
      <c r="AA32932"/>
    </row>
    <row r="32933" spans="16:27" x14ac:dyDescent="0.3">
      <c r="P32933"/>
      <c r="AA32933"/>
    </row>
    <row r="32934" spans="16:27" x14ac:dyDescent="0.3">
      <c r="P32934"/>
      <c r="AA32934"/>
    </row>
    <row r="32935" spans="16:27" x14ac:dyDescent="0.3">
      <c r="P32935"/>
      <c r="AA32935"/>
    </row>
    <row r="32936" spans="16:27" x14ac:dyDescent="0.3">
      <c r="P32936"/>
      <c r="AA32936"/>
    </row>
    <row r="32937" spans="16:27" x14ac:dyDescent="0.3">
      <c r="P32937"/>
      <c r="AA32937"/>
    </row>
    <row r="32938" spans="16:27" x14ac:dyDescent="0.3">
      <c r="P32938"/>
      <c r="AA32938"/>
    </row>
    <row r="32939" spans="16:27" x14ac:dyDescent="0.3">
      <c r="P32939"/>
      <c r="AA32939"/>
    </row>
    <row r="32940" spans="16:27" x14ac:dyDescent="0.3">
      <c r="P32940"/>
      <c r="AA32940"/>
    </row>
    <row r="32941" spans="16:27" x14ac:dyDescent="0.3">
      <c r="P32941"/>
      <c r="AA32941"/>
    </row>
    <row r="32942" spans="16:27" x14ac:dyDescent="0.3">
      <c r="P32942"/>
      <c r="AA32942"/>
    </row>
    <row r="32943" spans="16:27" x14ac:dyDescent="0.3">
      <c r="P32943"/>
      <c r="AA32943"/>
    </row>
    <row r="32944" spans="16:27" x14ac:dyDescent="0.3">
      <c r="P32944"/>
      <c r="AA32944"/>
    </row>
    <row r="32945" spans="16:27" x14ac:dyDescent="0.3">
      <c r="P32945"/>
      <c r="AA32945"/>
    </row>
    <row r="32946" spans="16:27" x14ac:dyDescent="0.3">
      <c r="P32946"/>
      <c r="AA32946"/>
    </row>
    <row r="32947" spans="16:27" x14ac:dyDescent="0.3">
      <c r="P32947"/>
      <c r="AA32947"/>
    </row>
    <row r="32948" spans="16:27" x14ac:dyDescent="0.3">
      <c r="P32948"/>
      <c r="AA32948"/>
    </row>
    <row r="32949" spans="16:27" x14ac:dyDescent="0.3">
      <c r="P32949"/>
      <c r="AA32949"/>
    </row>
    <row r="32950" spans="16:27" x14ac:dyDescent="0.3">
      <c r="P32950"/>
      <c r="AA32950"/>
    </row>
    <row r="32951" spans="16:27" x14ac:dyDescent="0.3">
      <c r="P32951"/>
      <c r="AA32951"/>
    </row>
    <row r="32952" spans="16:27" x14ac:dyDescent="0.3">
      <c r="P32952"/>
      <c r="AA32952"/>
    </row>
    <row r="32953" spans="16:27" x14ac:dyDescent="0.3">
      <c r="P32953"/>
      <c r="AA32953"/>
    </row>
    <row r="32954" spans="16:27" x14ac:dyDescent="0.3">
      <c r="P32954"/>
      <c r="AA32954"/>
    </row>
    <row r="32955" spans="16:27" x14ac:dyDescent="0.3">
      <c r="P32955"/>
      <c r="AA32955"/>
    </row>
    <row r="32956" spans="16:27" x14ac:dyDescent="0.3">
      <c r="P32956"/>
      <c r="AA32956"/>
    </row>
    <row r="32957" spans="16:27" x14ac:dyDescent="0.3">
      <c r="P32957"/>
      <c r="AA32957"/>
    </row>
    <row r="32958" spans="16:27" x14ac:dyDescent="0.3">
      <c r="P32958"/>
      <c r="AA32958"/>
    </row>
    <row r="32959" spans="16:27" x14ac:dyDescent="0.3">
      <c r="P32959"/>
      <c r="AA32959"/>
    </row>
    <row r="32960" spans="16:27" x14ac:dyDescent="0.3">
      <c r="P32960"/>
      <c r="AA32960"/>
    </row>
    <row r="32961" spans="16:27" x14ac:dyDescent="0.3">
      <c r="P32961"/>
      <c r="AA32961"/>
    </row>
    <row r="32962" spans="16:27" x14ac:dyDescent="0.3">
      <c r="P32962"/>
      <c r="AA32962"/>
    </row>
    <row r="32963" spans="16:27" x14ac:dyDescent="0.3">
      <c r="P32963"/>
      <c r="AA32963"/>
    </row>
    <row r="32964" spans="16:27" x14ac:dyDescent="0.3">
      <c r="P32964"/>
      <c r="AA32964"/>
    </row>
    <row r="32965" spans="16:27" x14ac:dyDescent="0.3">
      <c r="P32965"/>
      <c r="AA32965"/>
    </row>
    <row r="32966" spans="16:27" x14ac:dyDescent="0.3">
      <c r="P32966"/>
      <c r="AA32966"/>
    </row>
    <row r="32967" spans="16:27" x14ac:dyDescent="0.3">
      <c r="P32967"/>
      <c r="AA32967"/>
    </row>
    <row r="32968" spans="16:27" x14ac:dyDescent="0.3">
      <c r="P32968"/>
      <c r="AA32968"/>
    </row>
    <row r="32969" spans="16:27" x14ac:dyDescent="0.3">
      <c r="P32969"/>
      <c r="AA32969"/>
    </row>
    <row r="32970" spans="16:27" x14ac:dyDescent="0.3">
      <c r="P32970"/>
      <c r="AA32970"/>
    </row>
    <row r="32971" spans="16:27" x14ac:dyDescent="0.3">
      <c r="P32971"/>
      <c r="AA32971"/>
    </row>
    <row r="32972" spans="16:27" x14ac:dyDescent="0.3">
      <c r="P32972"/>
      <c r="AA32972"/>
    </row>
    <row r="32973" spans="16:27" x14ac:dyDescent="0.3">
      <c r="P32973"/>
      <c r="AA32973"/>
    </row>
    <row r="32974" spans="16:27" x14ac:dyDescent="0.3">
      <c r="P32974"/>
      <c r="AA32974"/>
    </row>
    <row r="32975" spans="16:27" x14ac:dyDescent="0.3">
      <c r="P32975"/>
      <c r="AA32975"/>
    </row>
    <row r="32976" spans="16:27" x14ac:dyDescent="0.3">
      <c r="P32976"/>
      <c r="AA32976"/>
    </row>
    <row r="32977" spans="16:27" x14ac:dyDescent="0.3">
      <c r="P32977"/>
      <c r="AA32977"/>
    </row>
    <row r="32978" spans="16:27" x14ac:dyDescent="0.3">
      <c r="P32978"/>
      <c r="AA32978"/>
    </row>
    <row r="32979" spans="16:27" x14ac:dyDescent="0.3">
      <c r="P32979"/>
      <c r="AA32979"/>
    </row>
    <row r="32980" spans="16:27" x14ac:dyDescent="0.3">
      <c r="P32980"/>
      <c r="AA32980"/>
    </row>
    <row r="32981" spans="16:27" x14ac:dyDescent="0.3">
      <c r="P32981"/>
      <c r="AA32981"/>
    </row>
    <row r="32982" spans="16:27" x14ac:dyDescent="0.3">
      <c r="P32982"/>
      <c r="AA32982"/>
    </row>
    <row r="32983" spans="16:27" x14ac:dyDescent="0.3">
      <c r="P32983"/>
      <c r="AA32983"/>
    </row>
    <row r="32984" spans="16:27" x14ac:dyDescent="0.3">
      <c r="P32984"/>
      <c r="AA32984"/>
    </row>
    <row r="32985" spans="16:27" x14ac:dyDescent="0.3">
      <c r="P32985"/>
      <c r="AA32985"/>
    </row>
    <row r="32986" spans="16:27" x14ac:dyDescent="0.3">
      <c r="P32986"/>
      <c r="AA32986"/>
    </row>
    <row r="32987" spans="16:27" x14ac:dyDescent="0.3">
      <c r="P32987"/>
      <c r="AA32987"/>
    </row>
    <row r="32988" spans="16:27" x14ac:dyDescent="0.3">
      <c r="P32988"/>
      <c r="AA32988"/>
    </row>
    <row r="32989" spans="16:27" x14ac:dyDescent="0.3">
      <c r="P32989"/>
      <c r="AA32989"/>
    </row>
    <row r="32990" spans="16:27" x14ac:dyDescent="0.3">
      <c r="P32990"/>
      <c r="AA32990"/>
    </row>
    <row r="32991" spans="16:27" x14ac:dyDescent="0.3">
      <c r="P32991"/>
      <c r="AA32991"/>
    </row>
    <row r="32992" spans="16:27" x14ac:dyDescent="0.3">
      <c r="P32992"/>
      <c r="AA32992"/>
    </row>
    <row r="32993" spans="16:27" x14ac:dyDescent="0.3">
      <c r="P32993"/>
      <c r="AA32993"/>
    </row>
    <row r="32994" spans="16:27" x14ac:dyDescent="0.3">
      <c r="P32994"/>
      <c r="AA32994"/>
    </row>
    <row r="32995" spans="16:27" x14ac:dyDescent="0.3">
      <c r="P32995"/>
      <c r="AA32995"/>
    </row>
    <row r="32996" spans="16:27" x14ac:dyDescent="0.3">
      <c r="P32996"/>
      <c r="AA32996"/>
    </row>
    <row r="32997" spans="16:27" x14ac:dyDescent="0.3">
      <c r="P32997"/>
      <c r="AA32997"/>
    </row>
    <row r="32998" spans="16:27" x14ac:dyDescent="0.3">
      <c r="P32998"/>
      <c r="AA32998"/>
    </row>
    <row r="32999" spans="16:27" x14ac:dyDescent="0.3">
      <c r="P32999"/>
      <c r="AA32999"/>
    </row>
    <row r="33000" spans="16:27" x14ac:dyDescent="0.3">
      <c r="P33000"/>
      <c r="AA33000"/>
    </row>
    <row r="33001" spans="16:27" x14ac:dyDescent="0.3">
      <c r="P33001"/>
      <c r="AA33001"/>
    </row>
    <row r="33002" spans="16:27" x14ac:dyDescent="0.3">
      <c r="P33002"/>
      <c r="AA33002"/>
    </row>
    <row r="33003" spans="16:27" x14ac:dyDescent="0.3">
      <c r="P33003"/>
      <c r="AA33003"/>
    </row>
    <row r="33004" spans="16:27" x14ac:dyDescent="0.3">
      <c r="P33004"/>
      <c r="AA33004"/>
    </row>
    <row r="33005" spans="16:27" x14ac:dyDescent="0.3">
      <c r="P33005"/>
      <c r="AA33005"/>
    </row>
    <row r="33006" spans="16:27" x14ac:dyDescent="0.3">
      <c r="P33006"/>
      <c r="AA33006"/>
    </row>
    <row r="33007" spans="16:27" x14ac:dyDescent="0.3">
      <c r="P33007"/>
      <c r="AA33007"/>
    </row>
    <row r="33008" spans="16:27" x14ac:dyDescent="0.3">
      <c r="P33008"/>
      <c r="AA33008"/>
    </row>
    <row r="33009" spans="16:27" x14ac:dyDescent="0.3">
      <c r="P33009"/>
      <c r="AA33009"/>
    </row>
    <row r="33010" spans="16:27" x14ac:dyDescent="0.3">
      <c r="P33010"/>
      <c r="AA33010"/>
    </row>
    <row r="33011" spans="16:27" x14ac:dyDescent="0.3">
      <c r="P33011"/>
      <c r="AA33011"/>
    </row>
    <row r="33012" spans="16:27" x14ac:dyDescent="0.3">
      <c r="P33012"/>
      <c r="AA33012"/>
    </row>
    <row r="33013" spans="16:27" x14ac:dyDescent="0.3">
      <c r="P33013"/>
      <c r="AA33013"/>
    </row>
    <row r="33014" spans="16:27" x14ac:dyDescent="0.3">
      <c r="P33014"/>
      <c r="AA33014"/>
    </row>
    <row r="33015" spans="16:27" x14ac:dyDescent="0.3">
      <c r="P33015"/>
      <c r="AA33015"/>
    </row>
    <row r="33016" spans="16:27" x14ac:dyDescent="0.3">
      <c r="P33016"/>
      <c r="AA33016"/>
    </row>
    <row r="33017" spans="16:27" x14ac:dyDescent="0.3">
      <c r="P33017"/>
      <c r="AA33017"/>
    </row>
    <row r="33018" spans="16:27" x14ac:dyDescent="0.3">
      <c r="P33018"/>
      <c r="AA33018"/>
    </row>
    <row r="33019" spans="16:27" x14ac:dyDescent="0.3">
      <c r="P33019"/>
      <c r="AA33019"/>
    </row>
    <row r="33020" spans="16:27" x14ac:dyDescent="0.3">
      <c r="P33020"/>
      <c r="AA33020"/>
    </row>
    <row r="33021" spans="16:27" x14ac:dyDescent="0.3">
      <c r="P33021"/>
      <c r="AA33021"/>
    </row>
    <row r="33022" spans="16:27" x14ac:dyDescent="0.3">
      <c r="P33022"/>
      <c r="AA33022"/>
    </row>
    <row r="33023" spans="16:27" x14ac:dyDescent="0.3">
      <c r="P33023"/>
      <c r="AA33023"/>
    </row>
    <row r="33024" spans="16:27" x14ac:dyDescent="0.3">
      <c r="P33024"/>
      <c r="AA33024"/>
    </row>
    <row r="33025" spans="16:27" x14ac:dyDescent="0.3">
      <c r="P33025"/>
      <c r="AA33025"/>
    </row>
    <row r="33026" spans="16:27" x14ac:dyDescent="0.3">
      <c r="P33026"/>
      <c r="AA33026"/>
    </row>
    <row r="33027" spans="16:27" x14ac:dyDescent="0.3">
      <c r="P33027"/>
      <c r="AA33027"/>
    </row>
    <row r="33028" spans="16:27" x14ac:dyDescent="0.3">
      <c r="P33028"/>
      <c r="AA33028"/>
    </row>
    <row r="33029" spans="16:27" x14ac:dyDescent="0.3">
      <c r="P33029"/>
      <c r="AA33029"/>
    </row>
    <row r="33030" spans="16:27" x14ac:dyDescent="0.3">
      <c r="P33030"/>
      <c r="AA33030"/>
    </row>
    <row r="33031" spans="16:27" x14ac:dyDescent="0.3">
      <c r="P33031"/>
      <c r="AA33031"/>
    </row>
    <row r="33032" spans="16:27" x14ac:dyDescent="0.3">
      <c r="P33032"/>
      <c r="AA33032"/>
    </row>
    <row r="33033" spans="16:27" x14ac:dyDescent="0.3">
      <c r="P33033"/>
      <c r="AA33033"/>
    </row>
    <row r="33034" spans="16:27" x14ac:dyDescent="0.3">
      <c r="P33034"/>
      <c r="AA33034"/>
    </row>
    <row r="33035" spans="16:27" x14ac:dyDescent="0.3">
      <c r="P33035"/>
      <c r="AA33035"/>
    </row>
    <row r="33036" spans="16:27" x14ac:dyDescent="0.3">
      <c r="P33036"/>
      <c r="AA33036"/>
    </row>
    <row r="33037" spans="16:27" x14ac:dyDescent="0.3">
      <c r="P33037"/>
      <c r="AA33037"/>
    </row>
    <row r="33038" spans="16:27" x14ac:dyDescent="0.3">
      <c r="P33038"/>
      <c r="AA33038"/>
    </row>
    <row r="33039" spans="16:27" x14ac:dyDescent="0.3">
      <c r="P33039"/>
      <c r="AA33039"/>
    </row>
    <row r="33040" spans="16:27" x14ac:dyDescent="0.3">
      <c r="P33040"/>
      <c r="AA33040"/>
    </row>
    <row r="33041" spans="16:27" x14ac:dyDescent="0.3">
      <c r="P33041"/>
      <c r="AA33041"/>
    </row>
    <row r="33042" spans="16:27" x14ac:dyDescent="0.3">
      <c r="P33042"/>
      <c r="AA33042"/>
    </row>
    <row r="33043" spans="16:27" x14ac:dyDescent="0.3">
      <c r="P33043"/>
      <c r="AA33043"/>
    </row>
    <row r="33044" spans="16:27" x14ac:dyDescent="0.3">
      <c r="P33044"/>
      <c r="AA33044"/>
    </row>
    <row r="33045" spans="16:27" x14ac:dyDescent="0.3">
      <c r="P33045"/>
      <c r="AA33045"/>
    </row>
    <row r="33046" spans="16:27" x14ac:dyDescent="0.3">
      <c r="P33046"/>
      <c r="AA33046"/>
    </row>
    <row r="33047" spans="16:27" x14ac:dyDescent="0.3">
      <c r="P33047"/>
      <c r="AA33047"/>
    </row>
    <row r="33048" spans="16:27" x14ac:dyDescent="0.3">
      <c r="P33048"/>
      <c r="AA33048"/>
    </row>
    <row r="33049" spans="16:27" x14ac:dyDescent="0.3">
      <c r="P33049"/>
      <c r="AA33049"/>
    </row>
    <row r="33050" spans="16:27" x14ac:dyDescent="0.3">
      <c r="P33050"/>
      <c r="AA33050"/>
    </row>
    <row r="33051" spans="16:27" x14ac:dyDescent="0.3">
      <c r="P33051"/>
      <c r="AA33051"/>
    </row>
    <row r="33052" spans="16:27" x14ac:dyDescent="0.3">
      <c r="P33052"/>
      <c r="AA33052"/>
    </row>
    <row r="33053" spans="16:27" x14ac:dyDescent="0.3">
      <c r="P33053"/>
      <c r="AA33053"/>
    </row>
    <row r="33054" spans="16:27" x14ac:dyDescent="0.3">
      <c r="P33054"/>
      <c r="AA33054"/>
    </row>
    <row r="33055" spans="16:27" x14ac:dyDescent="0.3">
      <c r="P33055"/>
      <c r="AA33055"/>
    </row>
    <row r="33056" spans="16:27" x14ac:dyDescent="0.3">
      <c r="P33056"/>
      <c r="AA33056"/>
    </row>
    <row r="33057" spans="16:27" x14ac:dyDescent="0.3">
      <c r="P33057"/>
      <c r="AA33057"/>
    </row>
    <row r="33058" spans="16:27" x14ac:dyDescent="0.3">
      <c r="P33058"/>
      <c r="AA33058"/>
    </row>
    <row r="33059" spans="16:27" x14ac:dyDescent="0.3">
      <c r="P33059"/>
      <c r="AA33059"/>
    </row>
    <row r="33060" spans="16:27" x14ac:dyDescent="0.3">
      <c r="P33060"/>
      <c r="AA33060"/>
    </row>
    <row r="33061" spans="16:27" x14ac:dyDescent="0.3">
      <c r="P33061"/>
      <c r="AA33061"/>
    </row>
    <row r="33062" spans="16:27" x14ac:dyDescent="0.3">
      <c r="P33062"/>
      <c r="AA33062"/>
    </row>
    <row r="33063" spans="16:27" x14ac:dyDescent="0.3">
      <c r="P33063"/>
      <c r="AA33063"/>
    </row>
    <row r="33064" spans="16:27" x14ac:dyDescent="0.3">
      <c r="P33064"/>
      <c r="AA33064"/>
    </row>
    <row r="33065" spans="16:27" x14ac:dyDescent="0.3">
      <c r="P33065"/>
      <c r="AA33065"/>
    </row>
    <row r="33066" spans="16:27" x14ac:dyDescent="0.3">
      <c r="P33066"/>
      <c r="AA33066"/>
    </row>
    <row r="33067" spans="16:27" x14ac:dyDescent="0.3">
      <c r="P33067"/>
      <c r="AA33067"/>
    </row>
    <row r="33068" spans="16:27" x14ac:dyDescent="0.3">
      <c r="P33068"/>
      <c r="AA33068"/>
    </row>
    <row r="33069" spans="16:27" x14ac:dyDescent="0.3">
      <c r="P33069"/>
      <c r="AA33069"/>
    </row>
    <row r="33070" spans="16:27" x14ac:dyDescent="0.3">
      <c r="P33070"/>
      <c r="AA33070"/>
    </row>
    <row r="33071" spans="16:27" x14ac:dyDescent="0.3">
      <c r="P33071"/>
      <c r="AA33071"/>
    </row>
    <row r="33072" spans="16:27" x14ac:dyDescent="0.3">
      <c r="P33072"/>
      <c r="AA33072"/>
    </row>
    <row r="33073" spans="16:27" x14ac:dyDescent="0.3">
      <c r="P33073"/>
      <c r="AA33073"/>
    </row>
    <row r="33074" spans="16:27" x14ac:dyDescent="0.3">
      <c r="P33074"/>
      <c r="AA33074"/>
    </row>
    <row r="33075" spans="16:27" x14ac:dyDescent="0.3">
      <c r="P33075"/>
      <c r="AA33075"/>
    </row>
    <row r="33076" spans="16:27" x14ac:dyDescent="0.3">
      <c r="P33076"/>
      <c r="AA33076"/>
    </row>
    <row r="33077" spans="16:27" x14ac:dyDescent="0.3">
      <c r="P33077"/>
      <c r="AA33077"/>
    </row>
    <row r="33078" spans="16:27" x14ac:dyDescent="0.3">
      <c r="P33078"/>
      <c r="AA33078"/>
    </row>
    <row r="33079" spans="16:27" x14ac:dyDescent="0.3">
      <c r="P33079"/>
      <c r="AA33079"/>
    </row>
    <row r="33080" spans="16:27" x14ac:dyDescent="0.3">
      <c r="P33080"/>
      <c r="AA33080"/>
    </row>
    <row r="33081" spans="16:27" x14ac:dyDescent="0.3">
      <c r="P33081"/>
      <c r="AA33081"/>
    </row>
    <row r="33082" spans="16:27" x14ac:dyDescent="0.3">
      <c r="P33082"/>
      <c r="AA33082"/>
    </row>
    <row r="33083" spans="16:27" x14ac:dyDescent="0.3">
      <c r="P33083"/>
      <c r="AA33083"/>
    </row>
    <row r="33084" spans="16:27" x14ac:dyDescent="0.3">
      <c r="P33084"/>
      <c r="AA33084"/>
    </row>
    <row r="33085" spans="16:27" x14ac:dyDescent="0.3">
      <c r="P33085"/>
      <c r="AA33085"/>
    </row>
    <row r="33086" spans="16:27" x14ac:dyDescent="0.3">
      <c r="P33086"/>
      <c r="AA33086"/>
    </row>
    <row r="33087" spans="16:27" x14ac:dyDescent="0.3">
      <c r="P33087"/>
      <c r="AA33087"/>
    </row>
    <row r="33088" spans="16:27" x14ac:dyDescent="0.3">
      <c r="P33088"/>
      <c r="AA33088"/>
    </row>
    <row r="33089" spans="16:27" x14ac:dyDescent="0.3">
      <c r="P33089"/>
      <c r="AA33089"/>
    </row>
    <row r="33090" spans="16:27" x14ac:dyDescent="0.3">
      <c r="P33090"/>
      <c r="AA33090"/>
    </row>
    <row r="33091" spans="16:27" x14ac:dyDescent="0.3">
      <c r="P33091"/>
      <c r="AA33091"/>
    </row>
    <row r="33092" spans="16:27" x14ac:dyDescent="0.3">
      <c r="P33092"/>
      <c r="AA33092"/>
    </row>
    <row r="33093" spans="16:27" x14ac:dyDescent="0.3">
      <c r="P33093"/>
      <c r="AA33093"/>
    </row>
    <row r="33094" spans="16:27" x14ac:dyDescent="0.3">
      <c r="P33094"/>
      <c r="AA33094"/>
    </row>
    <row r="33095" spans="16:27" x14ac:dyDescent="0.3">
      <c r="P33095"/>
      <c r="AA33095"/>
    </row>
    <row r="33096" spans="16:27" x14ac:dyDescent="0.3">
      <c r="P33096"/>
      <c r="AA33096"/>
    </row>
    <row r="33097" spans="16:27" x14ac:dyDescent="0.3">
      <c r="P33097"/>
      <c r="AA33097"/>
    </row>
    <row r="33098" spans="16:27" x14ac:dyDescent="0.3">
      <c r="P33098"/>
      <c r="AA33098"/>
    </row>
    <row r="33099" spans="16:27" x14ac:dyDescent="0.3">
      <c r="P33099"/>
      <c r="AA33099"/>
    </row>
    <row r="33100" spans="16:27" x14ac:dyDescent="0.3">
      <c r="P33100"/>
      <c r="AA33100"/>
    </row>
    <row r="33101" spans="16:27" x14ac:dyDescent="0.3">
      <c r="P33101"/>
      <c r="AA33101"/>
    </row>
    <row r="33102" spans="16:27" x14ac:dyDescent="0.3">
      <c r="P33102"/>
      <c r="AA33102"/>
    </row>
    <row r="33103" spans="16:27" x14ac:dyDescent="0.3">
      <c r="P33103"/>
      <c r="AA33103"/>
    </row>
    <row r="33104" spans="16:27" x14ac:dyDescent="0.3">
      <c r="P33104"/>
      <c r="AA33104"/>
    </row>
    <row r="33105" spans="16:27" x14ac:dyDescent="0.3">
      <c r="P33105"/>
      <c r="AA33105"/>
    </row>
    <row r="33106" spans="16:27" x14ac:dyDescent="0.3">
      <c r="P33106"/>
      <c r="AA33106"/>
    </row>
    <row r="33107" spans="16:27" x14ac:dyDescent="0.3">
      <c r="P33107"/>
      <c r="AA33107"/>
    </row>
    <row r="33108" spans="16:27" x14ac:dyDescent="0.3">
      <c r="P33108"/>
      <c r="AA33108"/>
    </row>
    <row r="33109" spans="16:27" x14ac:dyDescent="0.3">
      <c r="P33109"/>
      <c r="AA33109"/>
    </row>
    <row r="33110" spans="16:27" x14ac:dyDescent="0.3">
      <c r="P33110"/>
      <c r="AA33110"/>
    </row>
    <row r="33111" spans="16:27" x14ac:dyDescent="0.3">
      <c r="P33111"/>
      <c r="AA33111"/>
    </row>
    <row r="33112" spans="16:27" x14ac:dyDescent="0.3">
      <c r="P33112"/>
      <c r="AA33112"/>
    </row>
    <row r="33113" spans="16:27" x14ac:dyDescent="0.3">
      <c r="P33113"/>
      <c r="AA33113"/>
    </row>
    <row r="33114" spans="16:27" x14ac:dyDescent="0.3">
      <c r="P33114"/>
      <c r="AA33114"/>
    </row>
    <row r="33115" spans="16:27" x14ac:dyDescent="0.3">
      <c r="P33115"/>
      <c r="AA33115"/>
    </row>
    <row r="33116" spans="16:27" x14ac:dyDescent="0.3">
      <c r="P33116"/>
      <c r="AA33116"/>
    </row>
    <row r="33117" spans="16:27" x14ac:dyDescent="0.3">
      <c r="P33117"/>
      <c r="AA33117"/>
    </row>
    <row r="33118" spans="16:27" x14ac:dyDescent="0.3">
      <c r="P33118"/>
      <c r="AA33118"/>
    </row>
    <row r="33119" spans="16:27" x14ac:dyDescent="0.3">
      <c r="P33119"/>
      <c r="AA33119"/>
    </row>
    <row r="33120" spans="16:27" x14ac:dyDescent="0.3">
      <c r="P33120"/>
      <c r="AA33120"/>
    </row>
    <row r="33121" spans="16:27" x14ac:dyDescent="0.3">
      <c r="P33121"/>
      <c r="AA33121"/>
    </row>
    <row r="33122" spans="16:27" x14ac:dyDescent="0.3">
      <c r="P33122"/>
      <c r="AA33122"/>
    </row>
    <row r="33123" spans="16:27" x14ac:dyDescent="0.3">
      <c r="P33123"/>
      <c r="AA33123"/>
    </row>
    <row r="33124" spans="16:27" x14ac:dyDescent="0.3">
      <c r="P33124"/>
      <c r="AA33124"/>
    </row>
    <row r="33125" spans="16:27" x14ac:dyDescent="0.3">
      <c r="P33125"/>
      <c r="AA33125"/>
    </row>
    <row r="33126" spans="16:27" x14ac:dyDescent="0.3">
      <c r="P33126"/>
      <c r="AA33126"/>
    </row>
    <row r="33127" spans="16:27" x14ac:dyDescent="0.3">
      <c r="P33127"/>
      <c r="AA33127"/>
    </row>
    <row r="33128" spans="16:27" x14ac:dyDescent="0.3">
      <c r="P33128"/>
      <c r="AA33128"/>
    </row>
    <row r="33129" spans="16:27" x14ac:dyDescent="0.3">
      <c r="P33129"/>
      <c r="AA33129"/>
    </row>
    <row r="33130" spans="16:27" x14ac:dyDescent="0.3">
      <c r="P33130"/>
      <c r="AA33130"/>
    </row>
    <row r="33131" spans="16:27" x14ac:dyDescent="0.3">
      <c r="P33131"/>
      <c r="AA33131"/>
    </row>
    <row r="33132" spans="16:27" x14ac:dyDescent="0.3">
      <c r="P33132"/>
      <c r="AA33132"/>
    </row>
    <row r="33133" spans="16:27" x14ac:dyDescent="0.3">
      <c r="P33133"/>
      <c r="AA33133"/>
    </row>
    <row r="33134" spans="16:27" x14ac:dyDescent="0.3">
      <c r="P33134"/>
      <c r="AA33134"/>
    </row>
    <row r="33135" spans="16:27" x14ac:dyDescent="0.3">
      <c r="P33135"/>
      <c r="AA33135"/>
    </row>
    <row r="33136" spans="16:27" x14ac:dyDescent="0.3">
      <c r="P33136"/>
      <c r="AA33136"/>
    </row>
    <row r="33137" spans="16:27" x14ac:dyDescent="0.3">
      <c r="P33137"/>
      <c r="AA33137"/>
    </row>
    <row r="33138" spans="16:27" x14ac:dyDescent="0.3">
      <c r="P33138"/>
      <c r="AA33138"/>
    </row>
    <row r="33139" spans="16:27" x14ac:dyDescent="0.3">
      <c r="P33139"/>
      <c r="AA33139"/>
    </row>
    <row r="33140" spans="16:27" x14ac:dyDescent="0.3">
      <c r="P33140"/>
      <c r="AA33140"/>
    </row>
    <row r="33141" spans="16:27" x14ac:dyDescent="0.3">
      <c r="P33141"/>
      <c r="AA33141"/>
    </row>
    <row r="33142" spans="16:27" x14ac:dyDescent="0.3">
      <c r="P33142"/>
      <c r="AA33142"/>
    </row>
    <row r="33143" spans="16:27" x14ac:dyDescent="0.3">
      <c r="P33143"/>
      <c r="AA33143"/>
    </row>
    <row r="33144" spans="16:27" x14ac:dyDescent="0.3">
      <c r="P33144"/>
      <c r="AA33144"/>
    </row>
    <row r="33145" spans="16:27" x14ac:dyDescent="0.3">
      <c r="P33145"/>
      <c r="AA33145"/>
    </row>
    <row r="33146" spans="16:27" x14ac:dyDescent="0.3">
      <c r="P33146"/>
      <c r="AA33146"/>
    </row>
    <row r="33147" spans="16:27" x14ac:dyDescent="0.3">
      <c r="P33147"/>
      <c r="AA33147"/>
    </row>
    <row r="33148" spans="16:27" x14ac:dyDescent="0.3">
      <c r="P33148"/>
      <c r="AA33148"/>
    </row>
    <row r="33149" spans="16:27" x14ac:dyDescent="0.3">
      <c r="P33149"/>
      <c r="AA33149"/>
    </row>
    <row r="33150" spans="16:27" x14ac:dyDescent="0.3">
      <c r="P33150"/>
      <c r="AA33150"/>
    </row>
    <row r="33151" spans="16:27" x14ac:dyDescent="0.3">
      <c r="P33151"/>
      <c r="AA33151"/>
    </row>
    <row r="33152" spans="16:27" x14ac:dyDescent="0.3">
      <c r="P33152"/>
      <c r="AA33152"/>
    </row>
    <row r="33153" spans="16:27" x14ac:dyDescent="0.3">
      <c r="P33153"/>
      <c r="AA33153"/>
    </row>
    <row r="33154" spans="16:27" x14ac:dyDescent="0.3">
      <c r="P33154"/>
      <c r="AA33154"/>
    </row>
    <row r="33155" spans="16:27" x14ac:dyDescent="0.3">
      <c r="P33155"/>
      <c r="AA33155"/>
    </row>
    <row r="33156" spans="16:27" x14ac:dyDescent="0.3">
      <c r="P33156"/>
      <c r="AA33156"/>
    </row>
    <row r="33157" spans="16:27" x14ac:dyDescent="0.3">
      <c r="P33157"/>
      <c r="AA33157"/>
    </row>
    <row r="33158" spans="16:27" x14ac:dyDescent="0.3">
      <c r="P33158"/>
      <c r="AA33158"/>
    </row>
    <row r="33159" spans="16:27" x14ac:dyDescent="0.3">
      <c r="P33159"/>
      <c r="AA33159"/>
    </row>
    <row r="33160" spans="16:27" x14ac:dyDescent="0.3">
      <c r="P33160"/>
      <c r="AA33160"/>
    </row>
    <row r="33161" spans="16:27" x14ac:dyDescent="0.3">
      <c r="P33161"/>
      <c r="AA33161"/>
    </row>
    <row r="33162" spans="16:27" x14ac:dyDescent="0.3">
      <c r="P33162"/>
      <c r="AA33162"/>
    </row>
    <row r="33163" spans="16:27" x14ac:dyDescent="0.3">
      <c r="P33163"/>
      <c r="AA33163"/>
    </row>
    <row r="33164" spans="16:27" x14ac:dyDescent="0.3">
      <c r="P33164"/>
      <c r="AA33164"/>
    </row>
    <row r="33165" spans="16:27" x14ac:dyDescent="0.3">
      <c r="P33165"/>
      <c r="AA33165"/>
    </row>
    <row r="33166" spans="16:27" x14ac:dyDescent="0.3">
      <c r="P33166"/>
      <c r="AA33166"/>
    </row>
    <row r="33167" spans="16:27" x14ac:dyDescent="0.3">
      <c r="P33167"/>
      <c r="AA33167"/>
    </row>
    <row r="33168" spans="16:27" x14ac:dyDescent="0.3">
      <c r="P33168"/>
      <c r="AA33168"/>
    </row>
    <row r="33169" spans="16:27" x14ac:dyDescent="0.3">
      <c r="P33169"/>
      <c r="AA33169"/>
    </row>
    <row r="33170" spans="16:27" x14ac:dyDescent="0.3">
      <c r="P33170"/>
      <c r="AA33170"/>
    </row>
    <row r="33171" spans="16:27" x14ac:dyDescent="0.3">
      <c r="P33171"/>
      <c r="AA33171"/>
    </row>
    <row r="33172" spans="16:27" x14ac:dyDescent="0.3">
      <c r="P33172"/>
      <c r="AA33172"/>
    </row>
    <row r="33173" spans="16:27" x14ac:dyDescent="0.3">
      <c r="P33173"/>
      <c r="AA33173"/>
    </row>
    <row r="33174" spans="16:27" x14ac:dyDescent="0.3">
      <c r="P33174"/>
      <c r="AA33174"/>
    </row>
    <row r="33175" spans="16:27" x14ac:dyDescent="0.3">
      <c r="P33175"/>
      <c r="AA33175"/>
    </row>
    <row r="33176" spans="16:27" x14ac:dyDescent="0.3">
      <c r="P33176"/>
      <c r="AA33176"/>
    </row>
    <row r="33177" spans="16:27" x14ac:dyDescent="0.3">
      <c r="P33177"/>
      <c r="AA33177"/>
    </row>
    <row r="33178" spans="16:27" x14ac:dyDescent="0.3">
      <c r="P33178"/>
      <c r="AA33178"/>
    </row>
    <row r="33179" spans="16:27" x14ac:dyDescent="0.3">
      <c r="P33179"/>
      <c r="AA33179"/>
    </row>
    <row r="33180" spans="16:27" x14ac:dyDescent="0.3">
      <c r="P33180"/>
      <c r="AA33180"/>
    </row>
    <row r="33181" spans="16:27" x14ac:dyDescent="0.3">
      <c r="P33181"/>
      <c r="AA33181"/>
    </row>
    <row r="33182" spans="16:27" x14ac:dyDescent="0.3">
      <c r="P33182"/>
      <c r="AA33182"/>
    </row>
    <row r="33183" spans="16:27" x14ac:dyDescent="0.3">
      <c r="P33183"/>
      <c r="AA33183"/>
    </row>
    <row r="33184" spans="16:27" x14ac:dyDescent="0.3">
      <c r="P33184"/>
      <c r="AA33184"/>
    </row>
    <row r="33185" spans="16:27" x14ac:dyDescent="0.3">
      <c r="P33185"/>
      <c r="AA33185"/>
    </row>
    <row r="33186" spans="16:27" x14ac:dyDescent="0.3">
      <c r="P33186"/>
      <c r="AA33186"/>
    </row>
    <row r="33187" spans="16:27" x14ac:dyDescent="0.3">
      <c r="P33187"/>
      <c r="AA33187"/>
    </row>
    <row r="33188" spans="16:27" x14ac:dyDescent="0.3">
      <c r="P33188"/>
      <c r="AA33188"/>
    </row>
    <row r="33189" spans="16:27" x14ac:dyDescent="0.3">
      <c r="P33189"/>
      <c r="AA33189"/>
    </row>
    <row r="33190" spans="16:27" x14ac:dyDescent="0.3">
      <c r="P33190"/>
      <c r="AA33190"/>
    </row>
    <row r="33191" spans="16:27" x14ac:dyDescent="0.3">
      <c r="P33191"/>
      <c r="AA33191"/>
    </row>
    <row r="33192" spans="16:27" x14ac:dyDescent="0.3">
      <c r="P33192"/>
      <c r="AA33192"/>
    </row>
    <row r="33193" spans="16:27" x14ac:dyDescent="0.3">
      <c r="P33193"/>
      <c r="AA33193"/>
    </row>
    <row r="33194" spans="16:27" x14ac:dyDescent="0.3">
      <c r="P33194"/>
      <c r="AA33194"/>
    </row>
    <row r="33195" spans="16:27" x14ac:dyDescent="0.3">
      <c r="P33195"/>
      <c r="AA33195"/>
    </row>
    <row r="33196" spans="16:27" x14ac:dyDescent="0.3">
      <c r="P33196"/>
      <c r="AA33196"/>
    </row>
    <row r="33197" spans="16:27" x14ac:dyDescent="0.3">
      <c r="P33197"/>
      <c r="AA33197"/>
    </row>
    <row r="33198" spans="16:27" x14ac:dyDescent="0.3">
      <c r="P33198"/>
      <c r="AA33198"/>
    </row>
    <row r="33199" spans="16:27" x14ac:dyDescent="0.3">
      <c r="P33199"/>
      <c r="AA33199"/>
    </row>
    <row r="33200" spans="16:27" x14ac:dyDescent="0.3">
      <c r="P33200"/>
      <c r="AA33200"/>
    </row>
    <row r="33201" spans="16:27" x14ac:dyDescent="0.3">
      <c r="P33201"/>
      <c r="AA33201"/>
    </row>
    <row r="33202" spans="16:27" x14ac:dyDescent="0.3">
      <c r="P33202"/>
      <c r="AA33202"/>
    </row>
    <row r="33203" spans="16:27" x14ac:dyDescent="0.3">
      <c r="P33203"/>
      <c r="AA33203"/>
    </row>
    <row r="33204" spans="16:27" x14ac:dyDescent="0.3">
      <c r="P33204"/>
      <c r="AA33204"/>
    </row>
    <row r="33205" spans="16:27" x14ac:dyDescent="0.3">
      <c r="P33205"/>
      <c r="AA33205"/>
    </row>
    <row r="33206" spans="16:27" x14ac:dyDescent="0.3">
      <c r="P33206"/>
      <c r="AA33206"/>
    </row>
    <row r="33207" spans="16:27" x14ac:dyDescent="0.3">
      <c r="P33207"/>
      <c r="AA33207"/>
    </row>
    <row r="33208" spans="16:27" x14ac:dyDescent="0.3">
      <c r="P33208"/>
      <c r="AA33208"/>
    </row>
    <row r="33209" spans="16:27" x14ac:dyDescent="0.3">
      <c r="P33209"/>
      <c r="AA33209"/>
    </row>
    <row r="33210" spans="16:27" x14ac:dyDescent="0.3">
      <c r="P33210"/>
      <c r="AA33210"/>
    </row>
    <row r="33211" spans="16:27" x14ac:dyDescent="0.3">
      <c r="P33211"/>
      <c r="AA33211"/>
    </row>
    <row r="33212" spans="16:27" x14ac:dyDescent="0.3">
      <c r="P33212"/>
      <c r="AA33212"/>
    </row>
    <row r="33213" spans="16:27" x14ac:dyDescent="0.3">
      <c r="P33213"/>
      <c r="AA33213"/>
    </row>
    <row r="33214" spans="16:27" x14ac:dyDescent="0.3">
      <c r="P33214"/>
      <c r="AA33214"/>
    </row>
    <row r="33215" spans="16:27" x14ac:dyDescent="0.3">
      <c r="P33215"/>
      <c r="AA33215"/>
    </row>
    <row r="33216" spans="16:27" x14ac:dyDescent="0.3">
      <c r="P33216"/>
      <c r="AA33216"/>
    </row>
    <row r="33217" spans="16:27" x14ac:dyDescent="0.3">
      <c r="P33217"/>
      <c r="AA33217"/>
    </row>
    <row r="33218" spans="16:27" x14ac:dyDescent="0.3">
      <c r="P33218"/>
      <c r="AA33218"/>
    </row>
    <row r="33219" spans="16:27" x14ac:dyDescent="0.3">
      <c r="P33219"/>
      <c r="AA33219"/>
    </row>
    <row r="33220" spans="16:27" x14ac:dyDescent="0.3">
      <c r="P33220"/>
      <c r="AA33220"/>
    </row>
    <row r="33221" spans="16:27" x14ac:dyDescent="0.3">
      <c r="P33221"/>
      <c r="AA33221"/>
    </row>
    <row r="33222" spans="16:27" x14ac:dyDescent="0.3">
      <c r="P33222"/>
      <c r="AA33222"/>
    </row>
    <row r="33223" spans="16:27" x14ac:dyDescent="0.3">
      <c r="P33223"/>
      <c r="AA33223"/>
    </row>
    <row r="33224" spans="16:27" x14ac:dyDescent="0.3">
      <c r="P33224"/>
      <c r="AA33224"/>
    </row>
    <row r="33225" spans="16:27" x14ac:dyDescent="0.3">
      <c r="P33225"/>
      <c r="AA33225"/>
    </row>
    <row r="33226" spans="16:27" x14ac:dyDescent="0.3">
      <c r="P33226"/>
      <c r="AA33226"/>
    </row>
    <row r="33227" spans="16:27" x14ac:dyDescent="0.3">
      <c r="P33227"/>
      <c r="AA33227"/>
    </row>
    <row r="33228" spans="16:27" x14ac:dyDescent="0.3">
      <c r="P33228"/>
      <c r="AA33228"/>
    </row>
    <row r="33229" spans="16:27" x14ac:dyDescent="0.3">
      <c r="P33229"/>
      <c r="AA33229"/>
    </row>
    <row r="33230" spans="16:27" x14ac:dyDescent="0.3">
      <c r="P33230"/>
      <c r="AA33230"/>
    </row>
    <row r="33231" spans="16:27" x14ac:dyDescent="0.3">
      <c r="P33231"/>
      <c r="AA33231"/>
    </row>
    <row r="33232" spans="16:27" x14ac:dyDescent="0.3">
      <c r="P33232"/>
      <c r="AA33232"/>
    </row>
    <row r="33233" spans="16:27" x14ac:dyDescent="0.3">
      <c r="P33233"/>
      <c r="AA33233"/>
    </row>
    <row r="33234" spans="16:27" x14ac:dyDescent="0.3">
      <c r="P33234"/>
      <c r="AA33234"/>
    </row>
    <row r="33235" spans="16:27" x14ac:dyDescent="0.3">
      <c r="P33235"/>
      <c r="AA33235"/>
    </row>
    <row r="33236" spans="16:27" x14ac:dyDescent="0.3">
      <c r="P33236"/>
      <c r="AA33236"/>
    </row>
    <row r="33237" spans="16:27" x14ac:dyDescent="0.3">
      <c r="P33237"/>
      <c r="AA33237"/>
    </row>
    <row r="33238" spans="16:27" x14ac:dyDescent="0.3">
      <c r="P33238"/>
      <c r="AA33238"/>
    </row>
    <row r="33239" spans="16:27" x14ac:dyDescent="0.3">
      <c r="P33239"/>
      <c r="AA33239"/>
    </row>
    <row r="33240" spans="16:27" x14ac:dyDescent="0.3">
      <c r="P33240"/>
      <c r="AA33240"/>
    </row>
    <row r="33241" spans="16:27" x14ac:dyDescent="0.3">
      <c r="P33241"/>
      <c r="AA33241"/>
    </row>
    <row r="33242" spans="16:27" x14ac:dyDescent="0.3">
      <c r="P33242"/>
      <c r="AA33242"/>
    </row>
    <row r="33243" spans="16:27" x14ac:dyDescent="0.3">
      <c r="P33243"/>
      <c r="AA33243"/>
    </row>
    <row r="33244" spans="16:27" x14ac:dyDescent="0.3">
      <c r="P33244"/>
      <c r="AA33244"/>
    </row>
    <row r="33245" spans="16:27" x14ac:dyDescent="0.3">
      <c r="P33245"/>
      <c r="AA33245"/>
    </row>
    <row r="33246" spans="16:27" x14ac:dyDescent="0.3">
      <c r="P33246"/>
      <c r="AA33246"/>
    </row>
    <row r="33247" spans="16:27" x14ac:dyDescent="0.3">
      <c r="P33247"/>
      <c r="AA33247"/>
    </row>
    <row r="33248" spans="16:27" x14ac:dyDescent="0.3">
      <c r="P33248"/>
      <c r="AA33248"/>
    </row>
    <row r="33249" spans="16:27" x14ac:dyDescent="0.3">
      <c r="P33249"/>
      <c r="AA33249"/>
    </row>
    <row r="33250" spans="16:27" x14ac:dyDescent="0.3">
      <c r="P33250"/>
      <c r="AA33250"/>
    </row>
    <row r="33251" spans="16:27" x14ac:dyDescent="0.3">
      <c r="P33251"/>
      <c r="AA33251"/>
    </row>
    <row r="33252" spans="16:27" x14ac:dyDescent="0.3">
      <c r="P33252"/>
      <c r="AA33252"/>
    </row>
    <row r="33253" spans="16:27" x14ac:dyDescent="0.3">
      <c r="P33253"/>
      <c r="AA33253"/>
    </row>
    <row r="33254" spans="16:27" x14ac:dyDescent="0.3">
      <c r="P33254"/>
      <c r="AA33254"/>
    </row>
    <row r="33255" spans="16:27" x14ac:dyDescent="0.3">
      <c r="P33255"/>
      <c r="AA33255"/>
    </row>
    <row r="33256" spans="16:27" x14ac:dyDescent="0.3">
      <c r="P33256"/>
      <c r="AA33256"/>
    </row>
    <row r="33257" spans="16:27" x14ac:dyDescent="0.3">
      <c r="P33257"/>
      <c r="AA33257"/>
    </row>
    <row r="33258" spans="16:27" x14ac:dyDescent="0.3">
      <c r="P33258"/>
      <c r="AA33258"/>
    </row>
    <row r="33259" spans="16:27" x14ac:dyDescent="0.3">
      <c r="P33259"/>
      <c r="AA33259"/>
    </row>
    <row r="33260" spans="16:27" x14ac:dyDescent="0.3">
      <c r="P33260"/>
      <c r="AA33260"/>
    </row>
    <row r="33261" spans="16:27" x14ac:dyDescent="0.3">
      <c r="P33261"/>
      <c r="AA33261"/>
    </row>
    <row r="33262" spans="16:27" x14ac:dyDescent="0.3">
      <c r="P33262"/>
      <c r="AA33262"/>
    </row>
    <row r="33263" spans="16:27" x14ac:dyDescent="0.3">
      <c r="P33263"/>
      <c r="AA33263"/>
    </row>
    <row r="33264" spans="16:27" x14ac:dyDescent="0.3">
      <c r="P33264"/>
      <c r="AA33264"/>
    </row>
    <row r="33265" spans="16:27" x14ac:dyDescent="0.3">
      <c r="P33265"/>
      <c r="AA33265"/>
    </row>
    <row r="33266" spans="16:27" x14ac:dyDescent="0.3">
      <c r="P33266"/>
      <c r="AA33266"/>
    </row>
    <row r="33267" spans="16:27" x14ac:dyDescent="0.3">
      <c r="P33267"/>
      <c r="AA33267"/>
    </row>
    <row r="33268" spans="16:27" x14ac:dyDescent="0.3">
      <c r="P33268"/>
      <c r="AA33268"/>
    </row>
    <row r="33269" spans="16:27" x14ac:dyDescent="0.3">
      <c r="P33269"/>
      <c r="AA33269"/>
    </row>
    <row r="33270" spans="16:27" x14ac:dyDescent="0.3">
      <c r="P33270"/>
      <c r="AA33270"/>
    </row>
    <row r="33271" spans="16:27" x14ac:dyDescent="0.3">
      <c r="P33271"/>
      <c r="AA33271"/>
    </row>
    <row r="33272" spans="16:27" x14ac:dyDescent="0.3">
      <c r="P33272"/>
      <c r="AA33272"/>
    </row>
    <row r="33273" spans="16:27" x14ac:dyDescent="0.3">
      <c r="P33273"/>
      <c r="AA33273"/>
    </row>
    <row r="33274" spans="16:27" x14ac:dyDescent="0.3">
      <c r="P33274"/>
      <c r="AA33274"/>
    </row>
    <row r="33275" spans="16:27" x14ac:dyDescent="0.3">
      <c r="P33275"/>
      <c r="AA33275"/>
    </row>
    <row r="33276" spans="16:27" x14ac:dyDescent="0.3">
      <c r="P33276"/>
      <c r="AA33276"/>
    </row>
    <row r="33277" spans="16:27" x14ac:dyDescent="0.3">
      <c r="P33277"/>
      <c r="AA33277"/>
    </row>
    <row r="33278" spans="16:27" x14ac:dyDescent="0.3">
      <c r="P33278"/>
      <c r="AA33278"/>
    </row>
    <row r="33279" spans="16:27" x14ac:dyDescent="0.3">
      <c r="P33279"/>
      <c r="AA33279"/>
    </row>
    <row r="33280" spans="16:27" x14ac:dyDescent="0.3">
      <c r="P33280"/>
      <c r="AA33280"/>
    </row>
    <row r="33281" spans="16:27" x14ac:dyDescent="0.3">
      <c r="P33281"/>
      <c r="AA33281"/>
    </row>
    <row r="33282" spans="16:27" x14ac:dyDescent="0.3">
      <c r="P33282"/>
      <c r="AA33282"/>
    </row>
    <row r="33283" spans="16:27" x14ac:dyDescent="0.3">
      <c r="P33283"/>
      <c r="AA33283"/>
    </row>
    <row r="33284" spans="16:27" x14ac:dyDescent="0.3">
      <c r="P33284"/>
      <c r="AA33284"/>
    </row>
    <row r="33285" spans="16:27" x14ac:dyDescent="0.3">
      <c r="P33285"/>
      <c r="AA33285"/>
    </row>
    <row r="33286" spans="16:27" x14ac:dyDescent="0.3">
      <c r="P33286"/>
      <c r="AA33286"/>
    </row>
    <row r="33287" spans="16:27" x14ac:dyDescent="0.3">
      <c r="P33287"/>
      <c r="AA33287"/>
    </row>
    <row r="33288" spans="16:27" x14ac:dyDescent="0.3">
      <c r="P33288"/>
      <c r="AA33288"/>
    </row>
    <row r="33289" spans="16:27" x14ac:dyDescent="0.3">
      <c r="P33289"/>
      <c r="AA33289"/>
    </row>
    <row r="33290" spans="16:27" x14ac:dyDescent="0.3">
      <c r="P33290"/>
      <c r="AA33290"/>
    </row>
    <row r="33291" spans="16:27" x14ac:dyDescent="0.3">
      <c r="P33291"/>
      <c r="AA33291"/>
    </row>
    <row r="33292" spans="16:27" x14ac:dyDescent="0.3">
      <c r="P33292"/>
      <c r="AA33292"/>
    </row>
    <row r="33293" spans="16:27" x14ac:dyDescent="0.3">
      <c r="P33293"/>
      <c r="AA33293"/>
    </row>
    <row r="33294" spans="16:27" x14ac:dyDescent="0.3">
      <c r="P33294"/>
      <c r="AA33294"/>
    </row>
    <row r="33295" spans="16:27" x14ac:dyDescent="0.3">
      <c r="P33295"/>
      <c r="AA33295"/>
    </row>
    <row r="33296" spans="16:27" x14ac:dyDescent="0.3">
      <c r="P33296"/>
      <c r="AA33296"/>
    </row>
    <row r="33297" spans="16:27" x14ac:dyDescent="0.3">
      <c r="P33297"/>
      <c r="AA33297"/>
    </row>
    <row r="33298" spans="16:27" x14ac:dyDescent="0.3">
      <c r="P33298"/>
      <c r="AA33298"/>
    </row>
    <row r="33299" spans="16:27" x14ac:dyDescent="0.3">
      <c r="P33299"/>
      <c r="AA33299"/>
    </row>
    <row r="33300" spans="16:27" x14ac:dyDescent="0.3">
      <c r="P33300"/>
      <c r="AA33300"/>
    </row>
    <row r="33301" spans="16:27" x14ac:dyDescent="0.3">
      <c r="P33301"/>
      <c r="AA33301"/>
    </row>
    <row r="33302" spans="16:27" x14ac:dyDescent="0.3">
      <c r="P33302"/>
      <c r="AA33302"/>
    </row>
    <row r="33303" spans="16:27" x14ac:dyDescent="0.3">
      <c r="P33303"/>
      <c r="AA33303"/>
    </row>
    <row r="33304" spans="16:27" x14ac:dyDescent="0.3">
      <c r="P33304"/>
      <c r="AA33304"/>
    </row>
    <row r="33305" spans="16:27" x14ac:dyDescent="0.3">
      <c r="P33305"/>
      <c r="AA33305"/>
    </row>
    <row r="33306" spans="16:27" x14ac:dyDescent="0.3">
      <c r="P33306"/>
      <c r="AA33306"/>
    </row>
    <row r="33307" spans="16:27" x14ac:dyDescent="0.3">
      <c r="P33307"/>
      <c r="AA33307"/>
    </row>
    <row r="33308" spans="16:27" x14ac:dyDescent="0.3">
      <c r="P33308"/>
      <c r="AA33308"/>
    </row>
    <row r="33309" spans="16:27" x14ac:dyDescent="0.3">
      <c r="P33309"/>
      <c r="AA33309"/>
    </row>
    <row r="33310" spans="16:27" x14ac:dyDescent="0.3">
      <c r="P33310"/>
      <c r="AA33310"/>
    </row>
    <row r="33311" spans="16:27" x14ac:dyDescent="0.3">
      <c r="P33311"/>
      <c r="AA33311"/>
    </row>
    <row r="33312" spans="16:27" x14ac:dyDescent="0.3">
      <c r="P33312"/>
      <c r="AA33312"/>
    </row>
    <row r="33313" spans="16:27" x14ac:dyDescent="0.3">
      <c r="P33313"/>
      <c r="AA33313"/>
    </row>
    <row r="33314" spans="16:27" x14ac:dyDescent="0.3">
      <c r="P33314"/>
      <c r="AA33314"/>
    </row>
    <row r="33315" spans="16:27" x14ac:dyDescent="0.3">
      <c r="P33315"/>
      <c r="AA33315"/>
    </row>
    <row r="33316" spans="16:27" x14ac:dyDescent="0.3">
      <c r="P33316"/>
      <c r="AA33316"/>
    </row>
    <row r="33317" spans="16:27" x14ac:dyDescent="0.3">
      <c r="P33317"/>
      <c r="AA33317"/>
    </row>
    <row r="33318" spans="16:27" x14ac:dyDescent="0.3">
      <c r="P33318"/>
      <c r="AA33318"/>
    </row>
    <row r="33319" spans="16:27" x14ac:dyDescent="0.3">
      <c r="P33319"/>
      <c r="AA33319"/>
    </row>
    <row r="33320" spans="16:27" x14ac:dyDescent="0.3">
      <c r="P33320"/>
      <c r="AA33320"/>
    </row>
    <row r="33321" spans="16:27" x14ac:dyDescent="0.3">
      <c r="P33321"/>
      <c r="AA33321"/>
    </row>
    <row r="33322" spans="16:27" x14ac:dyDescent="0.3">
      <c r="P33322"/>
      <c r="AA33322"/>
    </row>
    <row r="33323" spans="16:27" x14ac:dyDescent="0.3">
      <c r="P33323"/>
      <c r="AA33323"/>
    </row>
    <row r="33324" spans="16:27" x14ac:dyDescent="0.3">
      <c r="P33324"/>
      <c r="AA33324"/>
    </row>
    <row r="33325" spans="16:27" x14ac:dyDescent="0.3">
      <c r="P33325"/>
      <c r="AA33325"/>
    </row>
    <row r="33326" spans="16:27" x14ac:dyDescent="0.3">
      <c r="P33326"/>
      <c r="AA33326"/>
    </row>
    <row r="33327" spans="16:27" x14ac:dyDescent="0.3">
      <c r="P33327"/>
      <c r="AA33327"/>
    </row>
    <row r="33328" spans="16:27" x14ac:dyDescent="0.3">
      <c r="P33328"/>
      <c r="AA33328"/>
    </row>
    <row r="33329" spans="16:27" x14ac:dyDescent="0.3">
      <c r="P33329"/>
      <c r="AA33329"/>
    </row>
    <row r="33330" spans="16:27" x14ac:dyDescent="0.3">
      <c r="P33330"/>
      <c r="AA33330"/>
    </row>
    <row r="33331" spans="16:27" x14ac:dyDescent="0.3">
      <c r="P33331"/>
      <c r="AA33331"/>
    </row>
    <row r="33332" spans="16:27" x14ac:dyDescent="0.3">
      <c r="P33332"/>
      <c r="AA33332"/>
    </row>
    <row r="33333" spans="16:27" x14ac:dyDescent="0.3">
      <c r="P33333"/>
      <c r="AA33333"/>
    </row>
    <row r="33334" spans="16:27" x14ac:dyDescent="0.3">
      <c r="P33334"/>
      <c r="AA33334"/>
    </row>
    <row r="33335" spans="16:27" x14ac:dyDescent="0.3">
      <c r="P33335"/>
      <c r="AA33335"/>
    </row>
    <row r="33336" spans="16:27" x14ac:dyDescent="0.3">
      <c r="P33336"/>
      <c r="AA33336"/>
    </row>
    <row r="33337" spans="16:27" x14ac:dyDescent="0.3">
      <c r="P33337"/>
      <c r="AA33337"/>
    </row>
    <row r="33338" spans="16:27" x14ac:dyDescent="0.3">
      <c r="P33338"/>
      <c r="AA33338"/>
    </row>
    <row r="33339" spans="16:27" x14ac:dyDescent="0.3">
      <c r="P33339"/>
      <c r="AA33339"/>
    </row>
    <row r="33340" spans="16:27" x14ac:dyDescent="0.3">
      <c r="P33340"/>
      <c r="AA33340"/>
    </row>
    <row r="33341" spans="16:27" x14ac:dyDescent="0.3">
      <c r="P33341"/>
      <c r="AA33341"/>
    </row>
    <row r="33342" spans="16:27" x14ac:dyDescent="0.3">
      <c r="P33342"/>
      <c r="AA33342"/>
    </row>
    <row r="33343" spans="16:27" x14ac:dyDescent="0.3">
      <c r="P33343"/>
      <c r="AA33343"/>
    </row>
    <row r="33344" spans="16:27" x14ac:dyDescent="0.3">
      <c r="P33344"/>
      <c r="AA33344"/>
    </row>
    <row r="33345" spans="16:27" x14ac:dyDescent="0.3">
      <c r="P33345"/>
      <c r="AA33345"/>
    </row>
    <row r="33346" spans="16:27" x14ac:dyDescent="0.3">
      <c r="P33346"/>
      <c r="AA33346"/>
    </row>
    <row r="33347" spans="16:27" x14ac:dyDescent="0.3">
      <c r="P33347"/>
      <c r="AA33347"/>
    </row>
    <row r="33348" spans="16:27" x14ac:dyDescent="0.3">
      <c r="P33348"/>
      <c r="AA33348"/>
    </row>
    <row r="33349" spans="16:27" x14ac:dyDescent="0.3">
      <c r="P33349"/>
      <c r="AA33349"/>
    </row>
    <row r="33350" spans="16:27" x14ac:dyDescent="0.3">
      <c r="P33350"/>
      <c r="AA33350"/>
    </row>
    <row r="33351" spans="16:27" x14ac:dyDescent="0.3">
      <c r="P33351"/>
      <c r="AA33351"/>
    </row>
    <row r="33352" spans="16:27" x14ac:dyDescent="0.3">
      <c r="P33352"/>
      <c r="AA33352"/>
    </row>
    <row r="33353" spans="16:27" x14ac:dyDescent="0.3">
      <c r="P33353"/>
      <c r="AA33353"/>
    </row>
    <row r="33354" spans="16:27" x14ac:dyDescent="0.3">
      <c r="P33354"/>
      <c r="AA33354"/>
    </row>
    <row r="33355" spans="16:27" x14ac:dyDescent="0.3">
      <c r="P33355"/>
      <c r="AA33355"/>
    </row>
    <row r="33356" spans="16:27" x14ac:dyDescent="0.3">
      <c r="P33356"/>
      <c r="AA33356"/>
    </row>
    <row r="33357" spans="16:27" x14ac:dyDescent="0.3">
      <c r="P33357"/>
      <c r="AA33357"/>
    </row>
    <row r="33358" spans="16:27" x14ac:dyDescent="0.3">
      <c r="P33358"/>
      <c r="AA33358"/>
    </row>
    <row r="33359" spans="16:27" x14ac:dyDescent="0.3">
      <c r="P33359"/>
      <c r="AA33359"/>
    </row>
    <row r="33360" spans="16:27" x14ac:dyDescent="0.3">
      <c r="P33360"/>
      <c r="AA33360"/>
    </row>
    <row r="33361" spans="16:27" x14ac:dyDescent="0.3">
      <c r="P33361"/>
      <c r="AA33361"/>
    </row>
    <row r="33362" spans="16:27" x14ac:dyDescent="0.3">
      <c r="P33362"/>
      <c r="AA33362"/>
    </row>
    <row r="33363" spans="16:27" x14ac:dyDescent="0.3">
      <c r="P33363"/>
      <c r="AA33363"/>
    </row>
    <row r="33364" spans="16:27" x14ac:dyDescent="0.3">
      <c r="P33364"/>
      <c r="AA33364"/>
    </row>
    <row r="33365" spans="16:27" x14ac:dyDescent="0.3">
      <c r="P33365"/>
      <c r="AA33365"/>
    </row>
    <row r="33366" spans="16:27" x14ac:dyDescent="0.3">
      <c r="P33366"/>
      <c r="AA33366"/>
    </row>
    <row r="33367" spans="16:27" x14ac:dyDescent="0.3">
      <c r="P33367"/>
      <c r="AA33367"/>
    </row>
    <row r="33368" spans="16:27" x14ac:dyDescent="0.3">
      <c r="P33368"/>
      <c r="AA33368"/>
    </row>
    <row r="33369" spans="16:27" x14ac:dyDescent="0.3">
      <c r="P33369"/>
      <c r="AA33369"/>
    </row>
    <row r="33370" spans="16:27" x14ac:dyDescent="0.3">
      <c r="P33370"/>
      <c r="AA33370"/>
    </row>
    <row r="33371" spans="16:27" x14ac:dyDescent="0.3">
      <c r="P33371"/>
      <c r="AA33371"/>
    </row>
    <row r="33372" spans="16:27" x14ac:dyDescent="0.3">
      <c r="P33372"/>
      <c r="AA33372"/>
    </row>
    <row r="33373" spans="16:27" x14ac:dyDescent="0.3">
      <c r="P33373"/>
      <c r="AA33373"/>
    </row>
    <row r="33374" spans="16:27" x14ac:dyDescent="0.3">
      <c r="P33374"/>
      <c r="AA33374"/>
    </row>
    <row r="33375" spans="16:27" x14ac:dyDescent="0.3">
      <c r="P33375"/>
      <c r="AA33375"/>
    </row>
    <row r="33376" spans="16:27" x14ac:dyDescent="0.3">
      <c r="P33376"/>
      <c r="AA33376"/>
    </row>
    <row r="33377" spans="16:27" x14ac:dyDescent="0.3">
      <c r="P33377"/>
      <c r="AA33377"/>
    </row>
    <row r="33378" spans="16:27" x14ac:dyDescent="0.3">
      <c r="P33378"/>
      <c r="AA33378"/>
    </row>
    <row r="33379" spans="16:27" x14ac:dyDescent="0.3">
      <c r="P33379"/>
      <c r="AA33379"/>
    </row>
    <row r="33380" spans="16:27" x14ac:dyDescent="0.3">
      <c r="P33380"/>
      <c r="AA33380"/>
    </row>
    <row r="33381" spans="16:27" x14ac:dyDescent="0.3">
      <c r="P33381"/>
      <c r="AA33381"/>
    </row>
    <row r="33382" spans="16:27" x14ac:dyDescent="0.3">
      <c r="P33382"/>
      <c r="AA33382"/>
    </row>
    <row r="33383" spans="16:27" x14ac:dyDescent="0.3">
      <c r="P33383"/>
      <c r="AA33383"/>
    </row>
    <row r="33384" spans="16:27" x14ac:dyDescent="0.3">
      <c r="P33384"/>
      <c r="AA33384"/>
    </row>
    <row r="33385" spans="16:27" x14ac:dyDescent="0.3">
      <c r="P33385"/>
      <c r="AA33385"/>
    </row>
    <row r="33386" spans="16:27" x14ac:dyDescent="0.3">
      <c r="P33386"/>
      <c r="AA33386"/>
    </row>
    <row r="33387" spans="16:27" x14ac:dyDescent="0.3">
      <c r="P33387"/>
      <c r="AA33387"/>
    </row>
    <row r="33388" spans="16:27" x14ac:dyDescent="0.3">
      <c r="P33388"/>
      <c r="AA33388"/>
    </row>
    <row r="33389" spans="16:27" x14ac:dyDescent="0.3">
      <c r="P33389"/>
      <c r="AA33389"/>
    </row>
    <row r="33390" spans="16:27" x14ac:dyDescent="0.3">
      <c r="P33390"/>
      <c r="AA33390"/>
    </row>
    <row r="33391" spans="16:27" x14ac:dyDescent="0.3">
      <c r="P33391"/>
      <c r="AA33391"/>
    </row>
    <row r="33392" spans="16:27" x14ac:dyDescent="0.3">
      <c r="P33392"/>
      <c r="AA33392"/>
    </row>
    <row r="33393" spans="16:27" x14ac:dyDescent="0.3">
      <c r="P33393"/>
      <c r="AA33393"/>
    </row>
    <row r="33394" spans="16:27" x14ac:dyDescent="0.3">
      <c r="P33394"/>
      <c r="AA33394"/>
    </row>
    <row r="33395" spans="16:27" x14ac:dyDescent="0.3">
      <c r="P33395"/>
      <c r="AA33395"/>
    </row>
    <row r="33396" spans="16:27" x14ac:dyDescent="0.3">
      <c r="P33396"/>
      <c r="AA33396"/>
    </row>
    <row r="33397" spans="16:27" x14ac:dyDescent="0.3">
      <c r="P33397"/>
      <c r="AA33397"/>
    </row>
    <row r="33398" spans="16:27" x14ac:dyDescent="0.3">
      <c r="P33398"/>
      <c r="AA33398"/>
    </row>
    <row r="33399" spans="16:27" x14ac:dyDescent="0.3">
      <c r="P33399"/>
      <c r="AA33399"/>
    </row>
    <row r="33400" spans="16:27" x14ac:dyDescent="0.3">
      <c r="P33400"/>
      <c r="AA33400"/>
    </row>
    <row r="33401" spans="16:27" x14ac:dyDescent="0.3">
      <c r="P33401"/>
      <c r="AA33401"/>
    </row>
    <row r="33402" spans="16:27" x14ac:dyDescent="0.3">
      <c r="P33402"/>
      <c r="AA33402"/>
    </row>
    <row r="33403" spans="16:27" x14ac:dyDescent="0.3">
      <c r="P33403"/>
      <c r="AA33403"/>
    </row>
    <row r="33404" spans="16:27" x14ac:dyDescent="0.3">
      <c r="P33404"/>
      <c r="AA33404"/>
    </row>
    <row r="33405" spans="16:27" x14ac:dyDescent="0.3">
      <c r="P33405"/>
      <c r="AA33405"/>
    </row>
    <row r="33406" spans="16:27" x14ac:dyDescent="0.3">
      <c r="P33406"/>
      <c r="AA33406"/>
    </row>
    <row r="33407" spans="16:27" x14ac:dyDescent="0.3">
      <c r="P33407"/>
      <c r="AA33407"/>
    </row>
    <row r="33408" spans="16:27" x14ac:dyDescent="0.3">
      <c r="P33408"/>
      <c r="AA33408"/>
    </row>
    <row r="33409" spans="16:27" x14ac:dyDescent="0.3">
      <c r="P33409"/>
      <c r="AA33409"/>
    </row>
    <row r="33410" spans="16:27" x14ac:dyDescent="0.3">
      <c r="P33410"/>
      <c r="AA33410"/>
    </row>
    <row r="33411" spans="16:27" x14ac:dyDescent="0.3">
      <c r="P33411"/>
      <c r="AA33411"/>
    </row>
    <row r="33412" spans="16:27" x14ac:dyDescent="0.3">
      <c r="P33412"/>
      <c r="AA33412"/>
    </row>
    <row r="33413" spans="16:27" x14ac:dyDescent="0.3">
      <c r="P33413"/>
      <c r="AA33413"/>
    </row>
    <row r="33414" spans="16:27" x14ac:dyDescent="0.3">
      <c r="P33414"/>
      <c r="AA33414"/>
    </row>
    <row r="33415" spans="16:27" x14ac:dyDescent="0.3">
      <c r="P33415"/>
      <c r="AA33415"/>
    </row>
    <row r="33416" spans="16:27" x14ac:dyDescent="0.3">
      <c r="P33416"/>
      <c r="AA33416"/>
    </row>
    <row r="33417" spans="16:27" x14ac:dyDescent="0.3">
      <c r="P33417"/>
      <c r="AA33417"/>
    </row>
    <row r="33418" spans="16:27" x14ac:dyDescent="0.3">
      <c r="P33418"/>
      <c r="AA33418"/>
    </row>
    <row r="33419" spans="16:27" x14ac:dyDescent="0.3">
      <c r="P33419"/>
      <c r="AA33419"/>
    </row>
    <row r="33420" spans="16:27" x14ac:dyDescent="0.3">
      <c r="P33420"/>
      <c r="AA33420"/>
    </row>
    <row r="33421" spans="16:27" x14ac:dyDescent="0.3">
      <c r="P33421"/>
      <c r="AA33421"/>
    </row>
    <row r="33422" spans="16:27" x14ac:dyDescent="0.3">
      <c r="P33422"/>
      <c r="AA33422"/>
    </row>
    <row r="33423" spans="16:27" x14ac:dyDescent="0.3">
      <c r="P33423"/>
      <c r="AA33423"/>
    </row>
    <row r="33424" spans="16:27" x14ac:dyDescent="0.3">
      <c r="P33424"/>
      <c r="AA33424"/>
    </row>
    <row r="33425" spans="16:27" x14ac:dyDescent="0.3">
      <c r="P33425"/>
      <c r="AA33425"/>
    </row>
    <row r="33426" spans="16:27" x14ac:dyDescent="0.3">
      <c r="P33426"/>
      <c r="AA33426"/>
    </row>
    <row r="33427" spans="16:27" x14ac:dyDescent="0.3">
      <c r="P33427"/>
      <c r="AA33427"/>
    </row>
    <row r="33428" spans="16:27" x14ac:dyDescent="0.3">
      <c r="P33428"/>
      <c r="AA33428"/>
    </row>
    <row r="33429" spans="16:27" x14ac:dyDescent="0.3">
      <c r="P33429"/>
      <c r="AA33429"/>
    </row>
    <row r="33430" spans="16:27" x14ac:dyDescent="0.3">
      <c r="P33430"/>
      <c r="AA33430"/>
    </row>
    <row r="33431" spans="16:27" x14ac:dyDescent="0.3">
      <c r="P33431"/>
      <c r="AA33431"/>
    </row>
    <row r="33432" spans="16:27" x14ac:dyDescent="0.3">
      <c r="P33432"/>
      <c r="AA33432"/>
    </row>
    <row r="33433" spans="16:27" x14ac:dyDescent="0.3">
      <c r="P33433"/>
      <c r="AA33433"/>
    </row>
    <row r="33434" spans="16:27" x14ac:dyDescent="0.3">
      <c r="P33434"/>
      <c r="AA33434"/>
    </row>
    <row r="33435" spans="16:27" x14ac:dyDescent="0.3">
      <c r="P33435"/>
      <c r="AA33435"/>
    </row>
    <row r="33436" spans="16:27" x14ac:dyDescent="0.3">
      <c r="P33436"/>
      <c r="AA33436"/>
    </row>
    <row r="33437" spans="16:27" x14ac:dyDescent="0.3">
      <c r="P33437"/>
      <c r="AA33437"/>
    </row>
    <row r="33438" spans="16:27" x14ac:dyDescent="0.3">
      <c r="P33438"/>
      <c r="AA33438"/>
    </row>
    <row r="33439" spans="16:27" x14ac:dyDescent="0.3">
      <c r="P33439"/>
      <c r="AA33439"/>
    </row>
    <row r="33440" spans="16:27" x14ac:dyDescent="0.3">
      <c r="P33440"/>
      <c r="AA33440"/>
    </row>
    <row r="33441" spans="16:27" x14ac:dyDescent="0.3">
      <c r="P33441"/>
      <c r="AA33441"/>
    </row>
    <row r="33442" spans="16:27" x14ac:dyDescent="0.3">
      <c r="P33442"/>
      <c r="AA33442"/>
    </row>
    <row r="33443" spans="16:27" x14ac:dyDescent="0.3">
      <c r="P33443"/>
      <c r="AA33443"/>
    </row>
    <row r="33444" spans="16:27" x14ac:dyDescent="0.3">
      <c r="P33444"/>
      <c r="AA33444"/>
    </row>
    <row r="33445" spans="16:27" x14ac:dyDescent="0.3">
      <c r="P33445"/>
      <c r="AA33445"/>
    </row>
    <row r="33446" spans="16:27" x14ac:dyDescent="0.3">
      <c r="P33446"/>
      <c r="AA33446"/>
    </row>
    <row r="33447" spans="16:27" x14ac:dyDescent="0.3">
      <c r="P33447"/>
      <c r="AA33447"/>
    </row>
    <row r="33448" spans="16:27" x14ac:dyDescent="0.3">
      <c r="P33448"/>
      <c r="AA33448"/>
    </row>
    <row r="33449" spans="16:27" x14ac:dyDescent="0.3">
      <c r="P33449"/>
      <c r="AA33449"/>
    </row>
    <row r="33450" spans="16:27" x14ac:dyDescent="0.3">
      <c r="P33450"/>
      <c r="AA33450"/>
    </row>
    <row r="33451" spans="16:27" x14ac:dyDescent="0.3">
      <c r="P33451"/>
      <c r="AA33451"/>
    </row>
    <row r="33452" spans="16:27" x14ac:dyDescent="0.3">
      <c r="P33452"/>
      <c r="AA33452"/>
    </row>
    <row r="33453" spans="16:27" x14ac:dyDescent="0.3">
      <c r="P33453"/>
      <c r="AA33453"/>
    </row>
    <row r="33454" spans="16:27" x14ac:dyDescent="0.3">
      <c r="P33454"/>
      <c r="AA33454"/>
    </row>
    <row r="33455" spans="16:27" x14ac:dyDescent="0.3">
      <c r="P33455"/>
      <c r="AA33455"/>
    </row>
    <row r="33456" spans="16:27" x14ac:dyDescent="0.3">
      <c r="P33456"/>
      <c r="AA33456"/>
    </row>
    <row r="33457" spans="16:27" x14ac:dyDescent="0.3">
      <c r="P33457"/>
      <c r="AA33457"/>
    </row>
    <row r="33458" spans="16:27" x14ac:dyDescent="0.3">
      <c r="P33458"/>
      <c r="AA33458"/>
    </row>
    <row r="33459" spans="16:27" x14ac:dyDescent="0.3">
      <c r="P33459"/>
      <c r="AA33459"/>
    </row>
    <row r="33460" spans="16:27" x14ac:dyDescent="0.3">
      <c r="P33460"/>
      <c r="AA33460"/>
    </row>
    <row r="33461" spans="16:27" x14ac:dyDescent="0.3">
      <c r="P33461"/>
      <c r="AA33461"/>
    </row>
    <row r="33462" spans="16:27" x14ac:dyDescent="0.3">
      <c r="P33462"/>
      <c r="AA33462"/>
    </row>
    <row r="33463" spans="16:27" x14ac:dyDescent="0.3">
      <c r="P33463"/>
      <c r="AA33463"/>
    </row>
    <row r="33464" spans="16:27" x14ac:dyDescent="0.3">
      <c r="P33464"/>
      <c r="AA33464"/>
    </row>
    <row r="33465" spans="16:27" x14ac:dyDescent="0.3">
      <c r="P33465"/>
      <c r="AA33465"/>
    </row>
    <row r="33466" spans="16:27" x14ac:dyDescent="0.3">
      <c r="P33466"/>
      <c r="AA33466"/>
    </row>
    <row r="33467" spans="16:27" x14ac:dyDescent="0.3">
      <c r="P33467"/>
      <c r="AA33467"/>
    </row>
    <row r="33468" spans="16:27" x14ac:dyDescent="0.3">
      <c r="P33468"/>
      <c r="AA33468"/>
    </row>
    <row r="33469" spans="16:27" x14ac:dyDescent="0.3">
      <c r="P33469"/>
      <c r="AA33469"/>
    </row>
    <row r="33470" spans="16:27" x14ac:dyDescent="0.3">
      <c r="P33470"/>
      <c r="AA33470"/>
    </row>
    <row r="33471" spans="16:27" x14ac:dyDescent="0.3">
      <c r="P33471"/>
      <c r="AA33471"/>
    </row>
    <row r="33472" spans="16:27" x14ac:dyDescent="0.3">
      <c r="P33472"/>
      <c r="AA33472"/>
    </row>
    <row r="33473" spans="16:27" x14ac:dyDescent="0.3">
      <c r="P33473"/>
      <c r="AA33473"/>
    </row>
    <row r="33474" spans="16:27" x14ac:dyDescent="0.3">
      <c r="P33474"/>
      <c r="AA33474"/>
    </row>
    <row r="33475" spans="16:27" x14ac:dyDescent="0.3">
      <c r="P33475"/>
      <c r="AA33475"/>
    </row>
    <row r="33476" spans="16:27" x14ac:dyDescent="0.3">
      <c r="P33476"/>
      <c r="AA33476"/>
    </row>
    <row r="33477" spans="16:27" x14ac:dyDescent="0.3">
      <c r="P33477"/>
      <c r="AA33477"/>
    </row>
    <row r="33478" spans="16:27" x14ac:dyDescent="0.3">
      <c r="P33478"/>
      <c r="AA33478"/>
    </row>
    <row r="33479" spans="16:27" x14ac:dyDescent="0.3">
      <c r="P33479"/>
      <c r="AA33479"/>
    </row>
    <row r="33480" spans="16:27" x14ac:dyDescent="0.3">
      <c r="P33480"/>
      <c r="AA33480"/>
    </row>
    <row r="33481" spans="16:27" x14ac:dyDescent="0.3">
      <c r="P33481"/>
      <c r="AA33481"/>
    </row>
    <row r="33482" spans="16:27" x14ac:dyDescent="0.3">
      <c r="P33482"/>
      <c r="AA33482"/>
    </row>
    <row r="33483" spans="16:27" x14ac:dyDescent="0.3">
      <c r="P33483"/>
      <c r="AA33483"/>
    </row>
    <row r="33484" spans="16:27" x14ac:dyDescent="0.3">
      <c r="P33484"/>
      <c r="AA33484"/>
    </row>
    <row r="33485" spans="16:27" x14ac:dyDescent="0.3">
      <c r="P33485"/>
      <c r="AA33485"/>
    </row>
    <row r="33486" spans="16:27" x14ac:dyDescent="0.3">
      <c r="P33486"/>
      <c r="AA33486"/>
    </row>
    <row r="33487" spans="16:27" x14ac:dyDescent="0.3">
      <c r="P33487"/>
      <c r="AA33487"/>
    </row>
    <row r="33488" spans="16:27" x14ac:dyDescent="0.3">
      <c r="P33488"/>
      <c r="AA33488"/>
    </row>
    <row r="33489" spans="16:27" x14ac:dyDescent="0.3">
      <c r="P33489"/>
      <c r="AA33489"/>
    </row>
    <row r="33490" spans="16:27" x14ac:dyDescent="0.3">
      <c r="P33490"/>
      <c r="AA33490"/>
    </row>
    <row r="33491" spans="16:27" x14ac:dyDescent="0.3">
      <c r="P33491"/>
      <c r="AA33491"/>
    </row>
    <row r="33492" spans="16:27" x14ac:dyDescent="0.3">
      <c r="P33492"/>
      <c r="AA33492"/>
    </row>
    <row r="33493" spans="16:27" x14ac:dyDescent="0.3">
      <c r="P33493"/>
      <c r="AA33493"/>
    </row>
    <row r="33494" spans="16:27" x14ac:dyDescent="0.3">
      <c r="P33494"/>
      <c r="AA33494"/>
    </row>
    <row r="33495" spans="16:27" x14ac:dyDescent="0.3">
      <c r="P33495"/>
      <c r="AA33495"/>
    </row>
    <row r="33496" spans="16:27" x14ac:dyDescent="0.3">
      <c r="P33496"/>
      <c r="AA33496"/>
    </row>
    <row r="33497" spans="16:27" x14ac:dyDescent="0.3">
      <c r="P33497"/>
      <c r="AA33497"/>
    </row>
    <row r="33498" spans="16:27" x14ac:dyDescent="0.3">
      <c r="P33498"/>
      <c r="AA33498"/>
    </row>
    <row r="33499" spans="16:27" x14ac:dyDescent="0.3">
      <c r="P33499"/>
      <c r="AA33499"/>
    </row>
    <row r="33500" spans="16:27" x14ac:dyDescent="0.3">
      <c r="P33500"/>
      <c r="AA33500"/>
    </row>
    <row r="33501" spans="16:27" x14ac:dyDescent="0.3">
      <c r="P33501"/>
      <c r="AA33501"/>
    </row>
    <row r="33502" spans="16:27" x14ac:dyDescent="0.3">
      <c r="P33502"/>
      <c r="AA33502"/>
    </row>
    <row r="33503" spans="16:27" x14ac:dyDescent="0.3">
      <c r="P33503"/>
      <c r="AA33503"/>
    </row>
    <row r="33504" spans="16:27" x14ac:dyDescent="0.3">
      <c r="P33504"/>
      <c r="AA33504"/>
    </row>
    <row r="33505" spans="16:27" x14ac:dyDescent="0.3">
      <c r="P33505"/>
      <c r="AA33505"/>
    </row>
    <row r="33506" spans="16:27" x14ac:dyDescent="0.3">
      <c r="P33506"/>
      <c r="AA33506"/>
    </row>
    <row r="33507" spans="16:27" x14ac:dyDescent="0.3">
      <c r="P33507"/>
      <c r="AA33507"/>
    </row>
    <row r="33508" spans="16:27" x14ac:dyDescent="0.3">
      <c r="P33508"/>
      <c r="AA33508"/>
    </row>
    <row r="33509" spans="16:27" x14ac:dyDescent="0.3">
      <c r="P33509"/>
      <c r="AA33509"/>
    </row>
    <row r="33510" spans="16:27" x14ac:dyDescent="0.3">
      <c r="P33510"/>
      <c r="AA33510"/>
    </row>
    <row r="33511" spans="16:27" x14ac:dyDescent="0.3">
      <c r="P33511"/>
      <c r="AA33511"/>
    </row>
    <row r="33512" spans="16:27" x14ac:dyDescent="0.3">
      <c r="P33512"/>
      <c r="AA33512"/>
    </row>
    <row r="33513" spans="16:27" x14ac:dyDescent="0.3">
      <c r="P33513"/>
      <c r="AA33513"/>
    </row>
    <row r="33514" spans="16:27" x14ac:dyDescent="0.3">
      <c r="P33514"/>
      <c r="AA33514"/>
    </row>
    <row r="33515" spans="16:27" x14ac:dyDescent="0.3">
      <c r="P33515"/>
      <c r="AA33515"/>
    </row>
    <row r="33516" spans="16:27" x14ac:dyDescent="0.3">
      <c r="P33516"/>
      <c r="AA33516"/>
    </row>
    <row r="33517" spans="16:27" x14ac:dyDescent="0.3">
      <c r="P33517"/>
      <c r="AA33517"/>
    </row>
    <row r="33518" spans="16:27" x14ac:dyDescent="0.3">
      <c r="P33518"/>
      <c r="AA33518"/>
    </row>
    <row r="33519" spans="16:27" x14ac:dyDescent="0.3">
      <c r="P33519"/>
      <c r="AA33519"/>
    </row>
    <row r="33520" spans="16:27" x14ac:dyDescent="0.3">
      <c r="P33520"/>
      <c r="AA33520"/>
    </row>
    <row r="33521" spans="16:27" x14ac:dyDescent="0.3">
      <c r="P33521"/>
      <c r="AA33521"/>
    </row>
    <row r="33522" spans="16:27" x14ac:dyDescent="0.3">
      <c r="P33522"/>
      <c r="AA33522"/>
    </row>
    <row r="33523" spans="16:27" x14ac:dyDescent="0.3">
      <c r="P33523"/>
      <c r="AA33523"/>
    </row>
    <row r="33524" spans="16:27" x14ac:dyDescent="0.3">
      <c r="P33524"/>
      <c r="AA33524"/>
    </row>
    <row r="33525" spans="16:27" x14ac:dyDescent="0.3">
      <c r="P33525"/>
      <c r="AA33525"/>
    </row>
    <row r="33526" spans="16:27" x14ac:dyDescent="0.3">
      <c r="P33526"/>
      <c r="AA33526"/>
    </row>
    <row r="33527" spans="16:27" x14ac:dyDescent="0.3">
      <c r="P33527"/>
      <c r="AA33527"/>
    </row>
    <row r="33528" spans="16:27" x14ac:dyDescent="0.3">
      <c r="P33528"/>
      <c r="AA33528"/>
    </row>
    <row r="33529" spans="16:27" x14ac:dyDescent="0.3">
      <c r="P33529"/>
      <c r="AA33529"/>
    </row>
    <row r="33530" spans="16:27" x14ac:dyDescent="0.3">
      <c r="P33530"/>
      <c r="AA33530"/>
    </row>
    <row r="33531" spans="16:27" x14ac:dyDescent="0.3">
      <c r="P33531"/>
      <c r="AA33531"/>
    </row>
    <row r="33532" spans="16:27" x14ac:dyDescent="0.3">
      <c r="P33532"/>
      <c r="AA33532"/>
    </row>
    <row r="33533" spans="16:27" x14ac:dyDescent="0.3">
      <c r="P33533"/>
      <c r="AA33533"/>
    </row>
    <row r="33534" spans="16:27" x14ac:dyDescent="0.3">
      <c r="P33534"/>
      <c r="AA33534"/>
    </row>
    <row r="33535" spans="16:27" x14ac:dyDescent="0.3">
      <c r="P33535"/>
      <c r="AA33535"/>
    </row>
    <row r="33536" spans="16:27" x14ac:dyDescent="0.3">
      <c r="P33536"/>
      <c r="AA33536"/>
    </row>
    <row r="33537" spans="16:27" x14ac:dyDescent="0.3">
      <c r="P33537"/>
      <c r="AA33537"/>
    </row>
    <row r="33538" spans="16:27" x14ac:dyDescent="0.3">
      <c r="P33538"/>
      <c r="AA33538"/>
    </row>
    <row r="33539" spans="16:27" x14ac:dyDescent="0.3">
      <c r="P33539"/>
      <c r="AA33539"/>
    </row>
    <row r="33540" spans="16:27" x14ac:dyDescent="0.3">
      <c r="P33540"/>
      <c r="AA33540"/>
    </row>
    <row r="33541" spans="16:27" x14ac:dyDescent="0.3">
      <c r="P33541"/>
      <c r="AA33541"/>
    </row>
    <row r="33542" spans="16:27" x14ac:dyDescent="0.3">
      <c r="P33542"/>
      <c r="AA33542"/>
    </row>
    <row r="33543" spans="16:27" x14ac:dyDescent="0.3">
      <c r="P33543"/>
      <c r="AA33543"/>
    </row>
    <row r="33544" spans="16:27" x14ac:dyDescent="0.3">
      <c r="P33544"/>
      <c r="AA33544"/>
    </row>
    <row r="33545" spans="16:27" x14ac:dyDescent="0.3">
      <c r="P33545"/>
      <c r="AA33545"/>
    </row>
    <row r="33546" spans="16:27" x14ac:dyDescent="0.3">
      <c r="P33546"/>
      <c r="AA33546"/>
    </row>
    <row r="33547" spans="16:27" x14ac:dyDescent="0.3">
      <c r="P33547"/>
      <c r="AA33547"/>
    </row>
    <row r="33548" spans="16:27" x14ac:dyDescent="0.3">
      <c r="P33548"/>
      <c r="AA33548"/>
    </row>
    <row r="33549" spans="16:27" x14ac:dyDescent="0.3">
      <c r="P33549"/>
      <c r="AA33549"/>
    </row>
    <row r="33550" spans="16:27" x14ac:dyDescent="0.3">
      <c r="P33550"/>
      <c r="AA33550"/>
    </row>
    <row r="33551" spans="16:27" x14ac:dyDescent="0.3">
      <c r="P33551"/>
      <c r="AA33551"/>
    </row>
    <row r="33552" spans="16:27" x14ac:dyDescent="0.3">
      <c r="P33552"/>
      <c r="AA33552"/>
    </row>
    <row r="33553" spans="16:27" x14ac:dyDescent="0.3">
      <c r="P33553"/>
      <c r="AA33553"/>
    </row>
    <row r="33554" spans="16:27" x14ac:dyDescent="0.3">
      <c r="P33554"/>
      <c r="AA33554"/>
    </row>
    <row r="33555" spans="16:27" x14ac:dyDescent="0.3">
      <c r="P33555"/>
      <c r="AA33555"/>
    </row>
    <row r="33556" spans="16:27" x14ac:dyDescent="0.3">
      <c r="P33556"/>
      <c r="AA33556"/>
    </row>
    <row r="33557" spans="16:27" x14ac:dyDescent="0.3">
      <c r="P33557"/>
      <c r="AA33557"/>
    </row>
    <row r="33558" spans="16:27" x14ac:dyDescent="0.3">
      <c r="P33558"/>
      <c r="AA33558"/>
    </row>
    <row r="33559" spans="16:27" x14ac:dyDescent="0.3">
      <c r="P33559"/>
      <c r="AA33559"/>
    </row>
    <row r="33560" spans="16:27" x14ac:dyDescent="0.3">
      <c r="P33560"/>
      <c r="AA33560"/>
    </row>
    <row r="33561" spans="16:27" x14ac:dyDescent="0.3">
      <c r="P33561"/>
      <c r="AA33561"/>
    </row>
    <row r="33562" spans="16:27" x14ac:dyDescent="0.3">
      <c r="P33562"/>
      <c r="AA33562"/>
    </row>
    <row r="33563" spans="16:27" x14ac:dyDescent="0.3">
      <c r="P33563"/>
      <c r="AA33563"/>
    </row>
    <row r="33564" spans="16:27" x14ac:dyDescent="0.3">
      <c r="P33564"/>
      <c r="AA33564"/>
    </row>
    <row r="33565" spans="16:27" x14ac:dyDescent="0.3">
      <c r="P33565"/>
      <c r="AA33565"/>
    </row>
    <row r="33566" spans="16:27" x14ac:dyDescent="0.3">
      <c r="P33566"/>
      <c r="AA33566"/>
    </row>
    <row r="33567" spans="16:27" x14ac:dyDescent="0.3">
      <c r="P33567"/>
      <c r="AA33567"/>
    </row>
    <row r="33568" spans="16:27" x14ac:dyDescent="0.3">
      <c r="P33568"/>
      <c r="AA33568"/>
    </row>
    <row r="33569" spans="16:27" x14ac:dyDescent="0.3">
      <c r="P33569"/>
      <c r="AA33569"/>
    </row>
    <row r="33570" spans="16:27" x14ac:dyDescent="0.3">
      <c r="P33570"/>
      <c r="AA33570"/>
    </row>
    <row r="33571" spans="16:27" x14ac:dyDescent="0.3">
      <c r="P33571"/>
      <c r="AA33571"/>
    </row>
    <row r="33572" spans="16:27" x14ac:dyDescent="0.3">
      <c r="P33572"/>
      <c r="AA33572"/>
    </row>
    <row r="33573" spans="16:27" x14ac:dyDescent="0.3">
      <c r="P33573"/>
      <c r="AA33573"/>
    </row>
    <row r="33574" spans="16:27" x14ac:dyDescent="0.3">
      <c r="P33574"/>
      <c r="AA33574"/>
    </row>
    <row r="33575" spans="16:27" x14ac:dyDescent="0.3">
      <c r="P33575"/>
      <c r="AA33575"/>
    </row>
    <row r="33576" spans="16:27" x14ac:dyDescent="0.3">
      <c r="P33576"/>
      <c r="AA33576"/>
    </row>
    <row r="33577" spans="16:27" x14ac:dyDescent="0.3">
      <c r="P33577"/>
      <c r="AA33577"/>
    </row>
    <row r="33578" spans="16:27" x14ac:dyDescent="0.3">
      <c r="P33578"/>
      <c r="AA33578"/>
    </row>
    <row r="33579" spans="16:27" x14ac:dyDescent="0.3">
      <c r="P33579"/>
      <c r="AA33579"/>
    </row>
    <row r="33580" spans="16:27" x14ac:dyDescent="0.3">
      <c r="P33580"/>
      <c r="AA33580"/>
    </row>
    <row r="33581" spans="16:27" x14ac:dyDescent="0.3">
      <c r="P33581"/>
      <c r="AA33581"/>
    </row>
    <row r="33582" spans="16:27" x14ac:dyDescent="0.3">
      <c r="P33582"/>
      <c r="AA33582"/>
    </row>
    <row r="33583" spans="16:27" x14ac:dyDescent="0.3">
      <c r="P33583"/>
      <c r="AA33583"/>
    </row>
    <row r="33584" spans="16:27" x14ac:dyDescent="0.3">
      <c r="P33584"/>
      <c r="AA33584"/>
    </row>
    <row r="33585" spans="16:27" x14ac:dyDescent="0.3">
      <c r="P33585"/>
      <c r="AA33585"/>
    </row>
    <row r="33586" spans="16:27" x14ac:dyDescent="0.3">
      <c r="P33586"/>
      <c r="AA33586"/>
    </row>
    <row r="33587" spans="16:27" x14ac:dyDescent="0.3">
      <c r="P33587"/>
      <c r="AA33587"/>
    </row>
    <row r="33588" spans="16:27" x14ac:dyDescent="0.3">
      <c r="P33588"/>
      <c r="AA33588"/>
    </row>
    <row r="33589" spans="16:27" x14ac:dyDescent="0.3">
      <c r="P33589"/>
      <c r="AA33589"/>
    </row>
    <row r="33590" spans="16:27" x14ac:dyDescent="0.3">
      <c r="P33590"/>
      <c r="AA33590"/>
    </row>
    <row r="33591" spans="16:27" x14ac:dyDescent="0.3">
      <c r="P33591"/>
      <c r="AA33591"/>
    </row>
    <row r="33592" spans="16:27" x14ac:dyDescent="0.3">
      <c r="P33592"/>
      <c r="AA33592"/>
    </row>
    <row r="33593" spans="16:27" x14ac:dyDescent="0.3">
      <c r="P33593"/>
      <c r="AA33593"/>
    </row>
    <row r="33594" spans="16:27" x14ac:dyDescent="0.3">
      <c r="P33594"/>
      <c r="AA33594"/>
    </row>
    <row r="33595" spans="16:27" x14ac:dyDescent="0.3">
      <c r="P33595"/>
      <c r="AA33595"/>
    </row>
    <row r="33596" spans="16:27" x14ac:dyDescent="0.3">
      <c r="P33596"/>
      <c r="AA33596"/>
    </row>
    <row r="33597" spans="16:27" x14ac:dyDescent="0.3">
      <c r="P33597"/>
      <c r="AA33597"/>
    </row>
    <row r="33598" spans="16:27" x14ac:dyDescent="0.3">
      <c r="P33598"/>
      <c r="AA33598"/>
    </row>
    <row r="33599" spans="16:27" x14ac:dyDescent="0.3">
      <c r="P33599"/>
      <c r="AA33599"/>
    </row>
    <row r="33600" spans="16:27" x14ac:dyDescent="0.3">
      <c r="P33600"/>
      <c r="AA33600"/>
    </row>
    <row r="33601" spans="16:27" x14ac:dyDescent="0.3">
      <c r="P33601"/>
      <c r="AA33601"/>
    </row>
    <row r="33602" spans="16:27" x14ac:dyDescent="0.3">
      <c r="P33602"/>
      <c r="AA33602"/>
    </row>
    <row r="33603" spans="16:27" x14ac:dyDescent="0.3">
      <c r="P33603"/>
      <c r="AA33603"/>
    </row>
    <row r="33604" spans="16:27" x14ac:dyDescent="0.3">
      <c r="P33604"/>
      <c r="AA33604"/>
    </row>
    <row r="33605" spans="16:27" x14ac:dyDescent="0.3">
      <c r="P33605"/>
      <c r="AA33605"/>
    </row>
    <row r="33606" spans="16:27" x14ac:dyDescent="0.3">
      <c r="P33606"/>
      <c r="AA33606"/>
    </row>
    <row r="33607" spans="16:27" x14ac:dyDescent="0.3">
      <c r="P33607"/>
      <c r="AA33607"/>
    </row>
    <row r="33608" spans="16:27" x14ac:dyDescent="0.3">
      <c r="P33608"/>
      <c r="AA33608"/>
    </row>
    <row r="33609" spans="16:27" x14ac:dyDescent="0.3">
      <c r="P33609"/>
      <c r="AA33609"/>
    </row>
    <row r="33610" spans="16:27" x14ac:dyDescent="0.3">
      <c r="P33610"/>
      <c r="AA33610"/>
    </row>
    <row r="33611" spans="16:27" x14ac:dyDescent="0.3">
      <c r="P33611"/>
      <c r="AA33611"/>
    </row>
    <row r="33612" spans="16:27" x14ac:dyDescent="0.3">
      <c r="P33612"/>
      <c r="AA33612"/>
    </row>
    <row r="33613" spans="16:27" x14ac:dyDescent="0.3">
      <c r="P33613"/>
      <c r="AA33613"/>
    </row>
    <row r="33614" spans="16:27" x14ac:dyDescent="0.3">
      <c r="P33614"/>
      <c r="AA33614"/>
    </row>
    <row r="33615" spans="16:27" x14ac:dyDescent="0.3">
      <c r="P33615"/>
      <c r="AA33615"/>
    </row>
    <row r="33616" spans="16:27" x14ac:dyDescent="0.3">
      <c r="P33616"/>
      <c r="AA33616"/>
    </row>
    <row r="33617" spans="16:27" x14ac:dyDescent="0.3">
      <c r="P33617"/>
      <c r="AA33617"/>
    </row>
    <row r="33618" spans="16:27" x14ac:dyDescent="0.3">
      <c r="P33618"/>
      <c r="AA33618"/>
    </row>
    <row r="33619" spans="16:27" x14ac:dyDescent="0.3">
      <c r="P33619"/>
      <c r="AA33619"/>
    </row>
    <row r="33620" spans="16:27" x14ac:dyDescent="0.3">
      <c r="P33620"/>
      <c r="AA33620"/>
    </row>
    <row r="33621" spans="16:27" x14ac:dyDescent="0.3">
      <c r="P33621"/>
      <c r="AA33621"/>
    </row>
    <row r="33622" spans="16:27" x14ac:dyDescent="0.3">
      <c r="P33622"/>
      <c r="AA33622"/>
    </row>
    <row r="33623" spans="16:27" x14ac:dyDescent="0.3">
      <c r="P33623"/>
      <c r="AA33623"/>
    </row>
    <row r="33624" spans="16:27" x14ac:dyDescent="0.3">
      <c r="P33624"/>
      <c r="AA33624"/>
    </row>
    <row r="33625" spans="16:27" x14ac:dyDescent="0.3">
      <c r="P33625"/>
      <c r="AA33625"/>
    </row>
    <row r="33626" spans="16:27" x14ac:dyDescent="0.3">
      <c r="P33626"/>
      <c r="AA33626"/>
    </row>
    <row r="33627" spans="16:27" x14ac:dyDescent="0.3">
      <c r="P33627"/>
      <c r="AA33627"/>
    </row>
    <row r="33628" spans="16:27" x14ac:dyDescent="0.3">
      <c r="P33628"/>
      <c r="AA33628"/>
    </row>
    <row r="33629" spans="16:27" x14ac:dyDescent="0.3">
      <c r="P33629"/>
      <c r="AA33629"/>
    </row>
    <row r="33630" spans="16:27" x14ac:dyDescent="0.3">
      <c r="P33630"/>
      <c r="AA33630"/>
    </row>
    <row r="33631" spans="16:27" x14ac:dyDescent="0.3">
      <c r="P33631"/>
      <c r="AA33631"/>
    </row>
    <row r="33632" spans="16:27" x14ac:dyDescent="0.3">
      <c r="P33632"/>
      <c r="AA33632"/>
    </row>
    <row r="33633" spans="16:27" x14ac:dyDescent="0.3">
      <c r="P33633"/>
      <c r="AA33633"/>
    </row>
    <row r="33634" spans="16:27" x14ac:dyDescent="0.3">
      <c r="P33634"/>
      <c r="AA33634"/>
    </row>
    <row r="33635" spans="16:27" x14ac:dyDescent="0.3">
      <c r="P33635"/>
      <c r="AA33635"/>
    </row>
    <row r="33636" spans="16:27" x14ac:dyDescent="0.3">
      <c r="P33636"/>
      <c r="AA33636"/>
    </row>
    <row r="33637" spans="16:27" x14ac:dyDescent="0.3">
      <c r="P33637"/>
      <c r="AA33637"/>
    </row>
    <row r="33638" spans="16:27" x14ac:dyDescent="0.3">
      <c r="P33638"/>
      <c r="AA33638"/>
    </row>
    <row r="33639" spans="16:27" x14ac:dyDescent="0.3">
      <c r="P33639"/>
      <c r="AA33639"/>
    </row>
    <row r="33640" spans="16:27" x14ac:dyDescent="0.3">
      <c r="P33640"/>
      <c r="AA33640"/>
    </row>
    <row r="33641" spans="16:27" x14ac:dyDescent="0.3">
      <c r="P33641"/>
      <c r="AA33641"/>
    </row>
    <row r="33642" spans="16:27" x14ac:dyDescent="0.3">
      <c r="P33642"/>
      <c r="AA33642"/>
    </row>
    <row r="33643" spans="16:27" x14ac:dyDescent="0.3">
      <c r="P33643"/>
      <c r="AA33643"/>
    </row>
    <row r="33644" spans="16:27" x14ac:dyDescent="0.3">
      <c r="P33644"/>
      <c r="AA33644"/>
    </row>
    <row r="33645" spans="16:27" x14ac:dyDescent="0.3">
      <c r="P33645"/>
      <c r="AA33645"/>
    </row>
    <row r="33646" spans="16:27" x14ac:dyDescent="0.3">
      <c r="P33646"/>
      <c r="AA33646"/>
    </row>
    <row r="33647" spans="16:27" x14ac:dyDescent="0.3">
      <c r="P33647"/>
      <c r="AA33647"/>
    </row>
    <row r="33648" spans="16:27" x14ac:dyDescent="0.3">
      <c r="P33648"/>
      <c r="AA33648"/>
    </row>
    <row r="33649" spans="16:27" x14ac:dyDescent="0.3">
      <c r="P33649"/>
      <c r="AA33649"/>
    </row>
    <row r="33650" spans="16:27" x14ac:dyDescent="0.3">
      <c r="P33650"/>
      <c r="AA33650"/>
    </row>
    <row r="33651" spans="16:27" x14ac:dyDescent="0.3">
      <c r="P33651"/>
      <c r="AA33651"/>
    </row>
    <row r="33652" spans="16:27" x14ac:dyDescent="0.3">
      <c r="P33652"/>
      <c r="AA33652"/>
    </row>
    <row r="33653" spans="16:27" x14ac:dyDescent="0.3">
      <c r="P33653"/>
      <c r="AA33653"/>
    </row>
    <row r="33654" spans="16:27" x14ac:dyDescent="0.3">
      <c r="P33654"/>
      <c r="AA33654"/>
    </row>
    <row r="33655" spans="16:27" x14ac:dyDescent="0.3">
      <c r="P33655"/>
      <c r="AA33655"/>
    </row>
    <row r="33656" spans="16:27" x14ac:dyDescent="0.3">
      <c r="P33656"/>
      <c r="AA33656"/>
    </row>
    <row r="33657" spans="16:27" x14ac:dyDescent="0.3">
      <c r="P33657"/>
      <c r="AA33657"/>
    </row>
    <row r="33658" spans="16:27" x14ac:dyDescent="0.3">
      <c r="P33658"/>
      <c r="AA33658"/>
    </row>
    <row r="33659" spans="16:27" x14ac:dyDescent="0.3">
      <c r="P33659"/>
      <c r="AA33659"/>
    </row>
    <row r="33660" spans="16:27" x14ac:dyDescent="0.3">
      <c r="P33660"/>
      <c r="AA33660"/>
    </row>
    <row r="33661" spans="16:27" x14ac:dyDescent="0.3">
      <c r="P33661"/>
      <c r="AA33661"/>
    </row>
    <row r="33662" spans="16:27" x14ac:dyDescent="0.3">
      <c r="P33662"/>
      <c r="AA33662"/>
    </row>
    <row r="33663" spans="16:27" x14ac:dyDescent="0.3">
      <c r="P33663"/>
      <c r="AA33663"/>
    </row>
    <row r="33664" spans="16:27" x14ac:dyDescent="0.3">
      <c r="P33664"/>
      <c r="AA33664"/>
    </row>
    <row r="33665" spans="16:27" x14ac:dyDescent="0.3">
      <c r="P33665"/>
      <c r="AA33665"/>
    </row>
    <row r="33666" spans="16:27" x14ac:dyDescent="0.3">
      <c r="P33666"/>
      <c r="AA33666"/>
    </row>
    <row r="33667" spans="16:27" x14ac:dyDescent="0.3">
      <c r="P33667"/>
      <c r="AA33667"/>
    </row>
    <row r="33668" spans="16:27" x14ac:dyDescent="0.3">
      <c r="P33668"/>
      <c r="AA33668"/>
    </row>
    <row r="33669" spans="16:27" x14ac:dyDescent="0.3">
      <c r="P33669"/>
      <c r="AA33669"/>
    </row>
    <row r="33670" spans="16:27" x14ac:dyDescent="0.3">
      <c r="P33670"/>
      <c r="AA33670"/>
    </row>
    <row r="33671" spans="16:27" x14ac:dyDescent="0.3">
      <c r="P33671"/>
      <c r="AA33671"/>
    </row>
    <row r="33672" spans="16:27" x14ac:dyDescent="0.3">
      <c r="P33672"/>
      <c r="AA33672"/>
    </row>
    <row r="33673" spans="16:27" x14ac:dyDescent="0.3">
      <c r="P33673"/>
      <c r="AA33673"/>
    </row>
    <row r="33674" spans="16:27" x14ac:dyDescent="0.3">
      <c r="P33674"/>
      <c r="AA33674"/>
    </row>
    <row r="33675" spans="16:27" x14ac:dyDescent="0.3">
      <c r="P33675"/>
      <c r="AA33675"/>
    </row>
    <row r="33676" spans="16:27" x14ac:dyDescent="0.3">
      <c r="P33676"/>
      <c r="AA33676"/>
    </row>
    <row r="33677" spans="16:27" x14ac:dyDescent="0.3">
      <c r="P33677"/>
      <c r="AA33677"/>
    </row>
    <row r="33678" spans="16:27" x14ac:dyDescent="0.3">
      <c r="P33678"/>
      <c r="AA33678"/>
    </row>
    <row r="33679" spans="16:27" x14ac:dyDescent="0.3">
      <c r="P33679"/>
      <c r="AA33679"/>
    </row>
    <row r="33680" spans="16:27" x14ac:dyDescent="0.3">
      <c r="P33680"/>
      <c r="AA33680"/>
    </row>
    <row r="33681" spans="16:27" x14ac:dyDescent="0.3">
      <c r="P33681"/>
      <c r="AA33681"/>
    </row>
    <row r="33682" spans="16:27" x14ac:dyDescent="0.3">
      <c r="P33682"/>
      <c r="AA33682"/>
    </row>
    <row r="33683" spans="16:27" x14ac:dyDescent="0.3">
      <c r="P33683"/>
      <c r="AA33683"/>
    </row>
    <row r="33684" spans="16:27" x14ac:dyDescent="0.3">
      <c r="P33684"/>
      <c r="AA33684"/>
    </row>
    <row r="33685" spans="16:27" x14ac:dyDescent="0.3">
      <c r="P33685"/>
      <c r="AA33685"/>
    </row>
    <row r="33686" spans="16:27" x14ac:dyDescent="0.3">
      <c r="P33686"/>
      <c r="AA33686"/>
    </row>
    <row r="33687" spans="16:27" x14ac:dyDescent="0.3">
      <c r="P33687"/>
      <c r="AA33687"/>
    </row>
    <row r="33688" spans="16:27" x14ac:dyDescent="0.3">
      <c r="P33688"/>
      <c r="AA33688"/>
    </row>
    <row r="33689" spans="16:27" x14ac:dyDescent="0.3">
      <c r="P33689"/>
      <c r="AA33689"/>
    </row>
    <row r="33690" spans="16:27" x14ac:dyDescent="0.3">
      <c r="P33690"/>
      <c r="AA33690"/>
    </row>
    <row r="33691" spans="16:27" x14ac:dyDescent="0.3">
      <c r="P33691"/>
      <c r="AA33691"/>
    </row>
    <row r="33692" spans="16:27" x14ac:dyDescent="0.3">
      <c r="P33692"/>
      <c r="AA33692"/>
    </row>
    <row r="33693" spans="16:27" x14ac:dyDescent="0.3">
      <c r="P33693"/>
      <c r="AA33693"/>
    </row>
    <row r="33694" spans="16:27" x14ac:dyDescent="0.3">
      <c r="P33694"/>
      <c r="AA33694"/>
    </row>
    <row r="33695" spans="16:27" x14ac:dyDescent="0.3">
      <c r="P33695"/>
      <c r="AA33695"/>
    </row>
    <row r="33696" spans="16:27" x14ac:dyDescent="0.3">
      <c r="P33696"/>
      <c r="AA33696"/>
    </row>
    <row r="33697" spans="16:27" x14ac:dyDescent="0.3">
      <c r="P33697"/>
      <c r="AA33697"/>
    </row>
    <row r="33698" spans="16:27" x14ac:dyDescent="0.3">
      <c r="P33698"/>
      <c r="AA33698"/>
    </row>
    <row r="33699" spans="16:27" x14ac:dyDescent="0.3">
      <c r="P33699"/>
      <c r="AA33699"/>
    </row>
    <row r="33700" spans="16:27" x14ac:dyDescent="0.3">
      <c r="P33700"/>
      <c r="AA33700"/>
    </row>
    <row r="33701" spans="16:27" x14ac:dyDescent="0.3">
      <c r="P33701"/>
      <c r="AA33701"/>
    </row>
    <row r="33702" spans="16:27" x14ac:dyDescent="0.3">
      <c r="P33702"/>
      <c r="AA33702"/>
    </row>
    <row r="33703" spans="16:27" x14ac:dyDescent="0.3">
      <c r="P33703"/>
      <c r="AA33703"/>
    </row>
    <row r="33704" spans="16:27" x14ac:dyDescent="0.3">
      <c r="P33704"/>
      <c r="AA33704"/>
    </row>
    <row r="33705" spans="16:27" x14ac:dyDescent="0.3">
      <c r="P33705"/>
      <c r="AA33705"/>
    </row>
    <row r="33706" spans="16:27" x14ac:dyDescent="0.3">
      <c r="P33706"/>
      <c r="AA33706"/>
    </row>
    <row r="33707" spans="16:27" x14ac:dyDescent="0.3">
      <c r="P33707"/>
      <c r="AA33707"/>
    </row>
    <row r="33708" spans="16:27" x14ac:dyDescent="0.3">
      <c r="P33708"/>
      <c r="AA33708"/>
    </row>
    <row r="33709" spans="16:27" x14ac:dyDescent="0.3">
      <c r="P33709"/>
      <c r="AA33709"/>
    </row>
    <row r="33710" spans="16:27" x14ac:dyDescent="0.3">
      <c r="P33710"/>
      <c r="AA33710"/>
    </row>
    <row r="33711" spans="16:27" x14ac:dyDescent="0.3">
      <c r="P33711"/>
      <c r="AA33711"/>
    </row>
    <row r="33712" spans="16:27" x14ac:dyDescent="0.3">
      <c r="P33712"/>
      <c r="AA33712"/>
    </row>
    <row r="33713" spans="16:27" x14ac:dyDescent="0.3">
      <c r="P33713"/>
      <c r="AA33713"/>
    </row>
    <row r="33714" spans="16:27" x14ac:dyDescent="0.3">
      <c r="P33714"/>
      <c r="AA33714"/>
    </row>
    <row r="33715" spans="16:27" x14ac:dyDescent="0.3">
      <c r="P33715"/>
      <c r="AA33715"/>
    </row>
    <row r="33716" spans="16:27" x14ac:dyDescent="0.3">
      <c r="P33716"/>
      <c r="AA33716"/>
    </row>
    <row r="33717" spans="16:27" x14ac:dyDescent="0.3">
      <c r="P33717"/>
      <c r="AA33717"/>
    </row>
    <row r="33718" spans="16:27" x14ac:dyDescent="0.3">
      <c r="P33718"/>
      <c r="AA33718"/>
    </row>
    <row r="33719" spans="16:27" x14ac:dyDescent="0.3">
      <c r="P33719"/>
      <c r="AA33719"/>
    </row>
    <row r="33720" spans="16:27" x14ac:dyDescent="0.3">
      <c r="P33720"/>
      <c r="AA33720"/>
    </row>
    <row r="33721" spans="16:27" x14ac:dyDescent="0.3">
      <c r="P33721"/>
      <c r="AA33721"/>
    </row>
    <row r="33722" spans="16:27" x14ac:dyDescent="0.3">
      <c r="P33722"/>
      <c r="AA33722"/>
    </row>
    <row r="33723" spans="16:27" x14ac:dyDescent="0.3">
      <c r="P33723"/>
      <c r="AA33723"/>
    </row>
    <row r="33724" spans="16:27" x14ac:dyDescent="0.3">
      <c r="P33724"/>
      <c r="AA33724"/>
    </row>
    <row r="33725" spans="16:27" x14ac:dyDescent="0.3">
      <c r="P33725"/>
      <c r="AA33725"/>
    </row>
    <row r="33726" spans="16:27" x14ac:dyDescent="0.3">
      <c r="P33726"/>
      <c r="AA33726"/>
    </row>
    <row r="33727" spans="16:27" x14ac:dyDescent="0.3">
      <c r="P33727"/>
      <c r="AA33727"/>
    </row>
    <row r="33728" spans="16:27" x14ac:dyDescent="0.3">
      <c r="P33728"/>
      <c r="AA33728"/>
    </row>
    <row r="33729" spans="16:27" x14ac:dyDescent="0.3">
      <c r="P33729"/>
      <c r="AA33729"/>
    </row>
    <row r="33730" spans="16:27" x14ac:dyDescent="0.3">
      <c r="P33730"/>
      <c r="AA33730"/>
    </row>
    <row r="33731" spans="16:27" x14ac:dyDescent="0.3">
      <c r="P33731"/>
      <c r="AA33731"/>
    </row>
    <row r="33732" spans="16:27" x14ac:dyDescent="0.3">
      <c r="P33732"/>
      <c r="AA33732"/>
    </row>
    <row r="33733" spans="16:27" x14ac:dyDescent="0.3">
      <c r="P33733"/>
      <c r="AA33733"/>
    </row>
    <row r="33734" spans="16:27" x14ac:dyDescent="0.3">
      <c r="P33734"/>
      <c r="AA33734"/>
    </row>
    <row r="33735" spans="16:27" x14ac:dyDescent="0.3">
      <c r="P33735"/>
      <c r="AA33735"/>
    </row>
    <row r="33736" spans="16:27" x14ac:dyDescent="0.3">
      <c r="P33736"/>
      <c r="AA33736"/>
    </row>
    <row r="33737" spans="16:27" x14ac:dyDescent="0.3">
      <c r="P33737"/>
      <c r="AA33737"/>
    </row>
    <row r="33738" spans="16:27" x14ac:dyDescent="0.3">
      <c r="P33738"/>
      <c r="AA33738"/>
    </row>
    <row r="33739" spans="16:27" x14ac:dyDescent="0.3">
      <c r="P33739"/>
      <c r="AA33739"/>
    </row>
    <row r="33740" spans="16:27" x14ac:dyDescent="0.3">
      <c r="P33740"/>
      <c r="AA33740"/>
    </row>
    <row r="33741" spans="16:27" x14ac:dyDescent="0.3">
      <c r="P33741"/>
      <c r="AA33741"/>
    </row>
    <row r="33742" spans="16:27" x14ac:dyDescent="0.3">
      <c r="P33742"/>
      <c r="AA33742"/>
    </row>
    <row r="33743" spans="16:27" x14ac:dyDescent="0.3">
      <c r="P33743"/>
      <c r="AA33743"/>
    </row>
    <row r="33744" spans="16:27" x14ac:dyDescent="0.3">
      <c r="P33744"/>
      <c r="AA33744"/>
    </row>
    <row r="33745" spans="16:27" x14ac:dyDescent="0.3">
      <c r="P33745"/>
      <c r="AA33745"/>
    </row>
    <row r="33746" spans="16:27" x14ac:dyDescent="0.3">
      <c r="P33746"/>
      <c r="AA33746"/>
    </row>
    <row r="33747" spans="16:27" x14ac:dyDescent="0.3">
      <c r="P33747"/>
      <c r="AA33747"/>
    </row>
    <row r="33748" spans="16:27" x14ac:dyDescent="0.3">
      <c r="P33748"/>
      <c r="AA33748"/>
    </row>
    <row r="33749" spans="16:27" x14ac:dyDescent="0.3">
      <c r="P33749"/>
      <c r="AA33749"/>
    </row>
    <row r="33750" spans="16:27" x14ac:dyDescent="0.3">
      <c r="P33750"/>
      <c r="AA33750"/>
    </row>
    <row r="33751" spans="16:27" x14ac:dyDescent="0.3">
      <c r="P33751"/>
      <c r="AA33751"/>
    </row>
    <row r="33752" spans="16:27" x14ac:dyDescent="0.3">
      <c r="P33752"/>
      <c r="AA33752"/>
    </row>
    <row r="33753" spans="16:27" x14ac:dyDescent="0.3">
      <c r="P33753"/>
      <c r="AA33753"/>
    </row>
    <row r="33754" spans="16:27" x14ac:dyDescent="0.3">
      <c r="P33754"/>
      <c r="AA33754"/>
    </row>
    <row r="33755" spans="16:27" x14ac:dyDescent="0.3">
      <c r="P33755"/>
      <c r="AA33755"/>
    </row>
    <row r="33756" spans="16:27" x14ac:dyDescent="0.3">
      <c r="P33756"/>
      <c r="AA33756"/>
    </row>
    <row r="33757" spans="16:27" x14ac:dyDescent="0.3">
      <c r="P33757"/>
      <c r="AA33757"/>
    </row>
    <row r="33758" spans="16:27" x14ac:dyDescent="0.3">
      <c r="P33758"/>
      <c r="AA33758"/>
    </row>
    <row r="33759" spans="16:27" x14ac:dyDescent="0.3">
      <c r="P33759"/>
      <c r="AA33759"/>
    </row>
    <row r="33760" spans="16:27" x14ac:dyDescent="0.3">
      <c r="P33760"/>
      <c r="AA33760"/>
    </row>
    <row r="33761" spans="16:27" x14ac:dyDescent="0.3">
      <c r="P33761"/>
      <c r="AA33761"/>
    </row>
    <row r="33762" spans="16:27" x14ac:dyDescent="0.3">
      <c r="P33762"/>
      <c r="AA33762"/>
    </row>
    <row r="33763" spans="16:27" x14ac:dyDescent="0.3">
      <c r="P33763"/>
      <c r="AA33763"/>
    </row>
    <row r="33764" spans="16:27" x14ac:dyDescent="0.3">
      <c r="P33764"/>
      <c r="AA33764"/>
    </row>
    <row r="33765" spans="16:27" x14ac:dyDescent="0.3">
      <c r="P33765"/>
      <c r="AA33765"/>
    </row>
    <row r="33766" spans="16:27" x14ac:dyDescent="0.3">
      <c r="P33766"/>
      <c r="AA33766"/>
    </row>
    <row r="33767" spans="16:27" x14ac:dyDescent="0.3">
      <c r="P33767"/>
      <c r="AA33767"/>
    </row>
    <row r="33768" spans="16:27" x14ac:dyDescent="0.3">
      <c r="P33768"/>
      <c r="AA33768"/>
    </row>
    <row r="33769" spans="16:27" x14ac:dyDescent="0.3">
      <c r="P33769"/>
      <c r="AA33769"/>
    </row>
    <row r="33770" spans="16:27" x14ac:dyDescent="0.3">
      <c r="P33770"/>
      <c r="AA33770"/>
    </row>
    <row r="33771" spans="16:27" x14ac:dyDescent="0.3">
      <c r="P33771"/>
      <c r="AA33771"/>
    </row>
    <row r="33772" spans="16:27" x14ac:dyDescent="0.3">
      <c r="P33772"/>
      <c r="AA33772"/>
    </row>
    <row r="33773" spans="16:27" x14ac:dyDescent="0.3">
      <c r="P33773"/>
      <c r="AA33773"/>
    </row>
    <row r="33774" spans="16:27" x14ac:dyDescent="0.3">
      <c r="P33774"/>
      <c r="AA33774"/>
    </row>
    <row r="33775" spans="16:27" x14ac:dyDescent="0.3">
      <c r="P33775"/>
      <c r="AA33775"/>
    </row>
    <row r="33776" spans="16:27" x14ac:dyDescent="0.3">
      <c r="P33776"/>
      <c r="AA33776"/>
    </row>
    <row r="33777" spans="16:27" x14ac:dyDescent="0.3">
      <c r="P33777"/>
      <c r="AA33777"/>
    </row>
    <row r="33778" spans="16:27" x14ac:dyDescent="0.3">
      <c r="P33778"/>
      <c r="AA33778"/>
    </row>
    <row r="33779" spans="16:27" x14ac:dyDescent="0.3">
      <c r="P33779"/>
      <c r="AA33779"/>
    </row>
    <row r="33780" spans="16:27" x14ac:dyDescent="0.3">
      <c r="P33780"/>
      <c r="AA33780"/>
    </row>
    <row r="33781" spans="16:27" x14ac:dyDescent="0.3">
      <c r="P33781"/>
      <c r="AA33781"/>
    </row>
    <row r="33782" spans="16:27" x14ac:dyDescent="0.3">
      <c r="P33782"/>
      <c r="AA33782"/>
    </row>
    <row r="33783" spans="16:27" x14ac:dyDescent="0.3">
      <c r="P33783"/>
      <c r="AA33783"/>
    </row>
    <row r="33784" spans="16:27" x14ac:dyDescent="0.3">
      <c r="P33784"/>
      <c r="AA33784"/>
    </row>
    <row r="33785" spans="16:27" x14ac:dyDescent="0.3">
      <c r="P33785"/>
      <c r="AA33785"/>
    </row>
    <row r="33786" spans="16:27" x14ac:dyDescent="0.3">
      <c r="P33786"/>
      <c r="AA33786"/>
    </row>
    <row r="33787" spans="16:27" x14ac:dyDescent="0.3">
      <c r="P33787"/>
      <c r="AA33787"/>
    </row>
    <row r="33788" spans="16:27" x14ac:dyDescent="0.3">
      <c r="P33788"/>
      <c r="AA33788"/>
    </row>
    <row r="33789" spans="16:27" x14ac:dyDescent="0.3">
      <c r="P33789"/>
      <c r="AA33789"/>
    </row>
    <row r="33790" spans="16:27" x14ac:dyDescent="0.3">
      <c r="P33790"/>
      <c r="AA33790"/>
    </row>
    <row r="33791" spans="16:27" x14ac:dyDescent="0.3">
      <c r="P33791"/>
      <c r="AA33791"/>
    </row>
    <row r="33792" spans="16:27" x14ac:dyDescent="0.3">
      <c r="P33792"/>
      <c r="AA33792"/>
    </row>
    <row r="33793" spans="16:27" x14ac:dyDescent="0.3">
      <c r="P33793"/>
      <c r="AA33793"/>
    </row>
    <row r="33794" spans="16:27" x14ac:dyDescent="0.3">
      <c r="P33794"/>
      <c r="AA33794"/>
    </row>
    <row r="33795" spans="16:27" x14ac:dyDescent="0.3">
      <c r="P33795"/>
      <c r="AA33795"/>
    </row>
    <row r="33796" spans="16:27" x14ac:dyDescent="0.3">
      <c r="P33796"/>
      <c r="AA33796"/>
    </row>
    <row r="33797" spans="16:27" x14ac:dyDescent="0.3">
      <c r="P33797"/>
      <c r="AA33797"/>
    </row>
    <row r="33798" spans="16:27" x14ac:dyDescent="0.3">
      <c r="P33798"/>
      <c r="AA33798"/>
    </row>
    <row r="33799" spans="16:27" x14ac:dyDescent="0.3">
      <c r="P33799"/>
      <c r="AA33799"/>
    </row>
    <row r="33800" spans="16:27" x14ac:dyDescent="0.3">
      <c r="P33800"/>
      <c r="AA33800"/>
    </row>
    <row r="33801" spans="16:27" x14ac:dyDescent="0.3">
      <c r="P33801"/>
      <c r="AA33801"/>
    </row>
    <row r="33802" spans="16:27" x14ac:dyDescent="0.3">
      <c r="P33802"/>
      <c r="AA33802"/>
    </row>
    <row r="33803" spans="16:27" x14ac:dyDescent="0.3">
      <c r="P33803"/>
      <c r="AA33803"/>
    </row>
    <row r="33804" spans="16:27" x14ac:dyDescent="0.3">
      <c r="P33804"/>
      <c r="AA33804"/>
    </row>
    <row r="33805" spans="16:27" x14ac:dyDescent="0.3">
      <c r="P33805"/>
      <c r="AA33805"/>
    </row>
    <row r="33806" spans="16:27" x14ac:dyDescent="0.3">
      <c r="P33806"/>
      <c r="AA33806"/>
    </row>
    <row r="33807" spans="16:27" x14ac:dyDescent="0.3">
      <c r="P33807"/>
      <c r="AA33807"/>
    </row>
    <row r="33808" spans="16:27" x14ac:dyDescent="0.3">
      <c r="P33808"/>
      <c r="AA33808"/>
    </row>
    <row r="33809" spans="16:27" x14ac:dyDescent="0.3">
      <c r="P33809"/>
      <c r="AA33809"/>
    </row>
    <row r="33810" spans="16:27" x14ac:dyDescent="0.3">
      <c r="P33810"/>
      <c r="AA33810"/>
    </row>
    <row r="33811" spans="16:27" x14ac:dyDescent="0.3">
      <c r="P33811"/>
      <c r="AA33811"/>
    </row>
    <row r="33812" spans="16:27" x14ac:dyDescent="0.3">
      <c r="P33812"/>
      <c r="AA33812"/>
    </row>
    <row r="33813" spans="16:27" x14ac:dyDescent="0.3">
      <c r="P33813"/>
      <c r="AA33813"/>
    </row>
    <row r="33814" spans="16:27" x14ac:dyDescent="0.3">
      <c r="P33814"/>
      <c r="AA33814"/>
    </row>
    <row r="33815" spans="16:27" x14ac:dyDescent="0.3">
      <c r="P33815"/>
      <c r="AA33815"/>
    </row>
    <row r="33816" spans="16:27" x14ac:dyDescent="0.3">
      <c r="P33816"/>
      <c r="AA33816"/>
    </row>
    <row r="33817" spans="16:27" x14ac:dyDescent="0.3">
      <c r="P33817"/>
      <c r="AA33817"/>
    </row>
    <row r="33818" spans="16:27" x14ac:dyDescent="0.3">
      <c r="P33818"/>
      <c r="AA33818"/>
    </row>
    <row r="33819" spans="16:27" x14ac:dyDescent="0.3">
      <c r="P33819"/>
      <c r="AA33819"/>
    </row>
    <row r="33820" spans="16:27" x14ac:dyDescent="0.3">
      <c r="P33820"/>
      <c r="AA33820"/>
    </row>
    <row r="33821" spans="16:27" x14ac:dyDescent="0.3">
      <c r="P33821"/>
      <c r="AA33821"/>
    </row>
    <row r="33822" spans="16:27" x14ac:dyDescent="0.3">
      <c r="P33822"/>
      <c r="AA33822"/>
    </row>
    <row r="33823" spans="16:27" x14ac:dyDescent="0.3">
      <c r="P33823"/>
      <c r="AA33823"/>
    </row>
    <row r="33824" spans="16:27" x14ac:dyDescent="0.3">
      <c r="P33824"/>
      <c r="AA33824"/>
    </row>
    <row r="33825" spans="16:27" x14ac:dyDescent="0.3">
      <c r="P33825"/>
      <c r="AA33825"/>
    </row>
    <row r="33826" spans="16:27" x14ac:dyDescent="0.3">
      <c r="P33826"/>
      <c r="AA33826"/>
    </row>
    <row r="33827" spans="16:27" x14ac:dyDescent="0.3">
      <c r="P33827"/>
      <c r="AA33827"/>
    </row>
    <row r="33828" spans="16:27" x14ac:dyDescent="0.3">
      <c r="P33828"/>
      <c r="AA33828"/>
    </row>
    <row r="33829" spans="16:27" x14ac:dyDescent="0.3">
      <c r="P33829"/>
      <c r="AA33829"/>
    </row>
    <row r="33830" spans="16:27" x14ac:dyDescent="0.3">
      <c r="P33830"/>
      <c r="AA33830"/>
    </row>
    <row r="33831" spans="16:27" x14ac:dyDescent="0.3">
      <c r="P33831"/>
      <c r="AA33831"/>
    </row>
    <row r="33832" spans="16:27" x14ac:dyDescent="0.3">
      <c r="P33832"/>
      <c r="AA33832"/>
    </row>
    <row r="33833" spans="16:27" x14ac:dyDescent="0.3">
      <c r="P33833"/>
      <c r="AA33833"/>
    </row>
    <row r="33834" spans="16:27" x14ac:dyDescent="0.3">
      <c r="P33834"/>
      <c r="AA33834"/>
    </row>
    <row r="33835" spans="16:27" x14ac:dyDescent="0.3">
      <c r="P33835"/>
      <c r="AA33835"/>
    </row>
    <row r="33836" spans="16:27" x14ac:dyDescent="0.3">
      <c r="P33836"/>
      <c r="AA33836"/>
    </row>
    <row r="33837" spans="16:27" x14ac:dyDescent="0.3">
      <c r="P33837"/>
      <c r="AA33837"/>
    </row>
    <row r="33838" spans="16:27" x14ac:dyDescent="0.3">
      <c r="P33838"/>
      <c r="AA33838"/>
    </row>
    <row r="33839" spans="16:27" x14ac:dyDescent="0.3">
      <c r="P33839"/>
      <c r="AA33839"/>
    </row>
    <row r="33840" spans="16:27" x14ac:dyDescent="0.3">
      <c r="P33840"/>
      <c r="AA33840"/>
    </row>
    <row r="33841" spans="16:27" x14ac:dyDescent="0.3">
      <c r="P33841"/>
      <c r="AA33841"/>
    </row>
    <row r="33842" spans="16:27" x14ac:dyDescent="0.3">
      <c r="P33842"/>
      <c r="AA33842"/>
    </row>
    <row r="33843" spans="16:27" x14ac:dyDescent="0.3">
      <c r="P33843"/>
      <c r="AA33843"/>
    </row>
    <row r="33844" spans="16:27" x14ac:dyDescent="0.3">
      <c r="P33844"/>
      <c r="AA33844"/>
    </row>
    <row r="33845" spans="16:27" x14ac:dyDescent="0.3">
      <c r="P33845"/>
      <c r="AA33845"/>
    </row>
    <row r="33846" spans="16:27" x14ac:dyDescent="0.3">
      <c r="P33846"/>
      <c r="AA33846"/>
    </row>
    <row r="33847" spans="16:27" x14ac:dyDescent="0.3">
      <c r="P33847"/>
      <c r="AA33847"/>
    </row>
    <row r="33848" spans="16:27" x14ac:dyDescent="0.3">
      <c r="P33848"/>
      <c r="AA33848"/>
    </row>
    <row r="33849" spans="16:27" x14ac:dyDescent="0.3">
      <c r="P33849"/>
      <c r="AA33849"/>
    </row>
    <row r="33850" spans="16:27" x14ac:dyDescent="0.3">
      <c r="P33850"/>
      <c r="AA33850"/>
    </row>
    <row r="33851" spans="16:27" x14ac:dyDescent="0.3">
      <c r="P33851"/>
      <c r="AA33851"/>
    </row>
    <row r="33852" spans="16:27" x14ac:dyDescent="0.3">
      <c r="P33852"/>
      <c r="AA33852"/>
    </row>
    <row r="33853" spans="16:27" x14ac:dyDescent="0.3">
      <c r="P33853"/>
      <c r="AA33853"/>
    </row>
    <row r="33854" spans="16:27" x14ac:dyDescent="0.3">
      <c r="P33854"/>
      <c r="AA33854"/>
    </row>
    <row r="33855" spans="16:27" x14ac:dyDescent="0.3">
      <c r="P33855"/>
      <c r="AA33855"/>
    </row>
    <row r="33856" spans="16:27" x14ac:dyDescent="0.3">
      <c r="P33856"/>
      <c r="AA33856"/>
    </row>
    <row r="33857" spans="16:27" x14ac:dyDescent="0.3">
      <c r="P33857"/>
      <c r="AA33857"/>
    </row>
    <row r="33858" spans="16:27" x14ac:dyDescent="0.3">
      <c r="P33858"/>
      <c r="AA33858"/>
    </row>
    <row r="33859" spans="16:27" x14ac:dyDescent="0.3">
      <c r="P33859"/>
      <c r="AA33859"/>
    </row>
    <row r="33860" spans="16:27" x14ac:dyDescent="0.3">
      <c r="P33860"/>
      <c r="AA33860"/>
    </row>
    <row r="33861" spans="16:27" x14ac:dyDescent="0.3">
      <c r="P33861"/>
      <c r="AA33861"/>
    </row>
    <row r="33862" spans="16:27" x14ac:dyDescent="0.3">
      <c r="P33862"/>
      <c r="AA33862"/>
    </row>
    <row r="33863" spans="16:27" x14ac:dyDescent="0.3">
      <c r="P33863"/>
      <c r="AA33863"/>
    </row>
    <row r="33864" spans="16:27" x14ac:dyDescent="0.3">
      <c r="P33864"/>
      <c r="AA33864"/>
    </row>
    <row r="33865" spans="16:27" x14ac:dyDescent="0.3">
      <c r="P33865"/>
      <c r="AA33865"/>
    </row>
    <row r="33866" spans="16:27" x14ac:dyDescent="0.3">
      <c r="P33866"/>
      <c r="AA33866"/>
    </row>
    <row r="33867" spans="16:27" x14ac:dyDescent="0.3">
      <c r="P33867"/>
      <c r="AA33867"/>
    </row>
    <row r="33868" spans="16:27" x14ac:dyDescent="0.3">
      <c r="P33868"/>
      <c r="AA33868"/>
    </row>
    <row r="33869" spans="16:27" x14ac:dyDescent="0.3">
      <c r="P33869"/>
      <c r="AA33869"/>
    </row>
    <row r="33870" spans="16:27" x14ac:dyDescent="0.3">
      <c r="P33870"/>
      <c r="AA33870"/>
    </row>
    <row r="33871" spans="16:27" x14ac:dyDescent="0.3">
      <c r="P33871"/>
      <c r="AA33871"/>
    </row>
    <row r="33872" spans="16:27" x14ac:dyDescent="0.3">
      <c r="P33872"/>
      <c r="AA33872"/>
    </row>
    <row r="33873" spans="16:27" x14ac:dyDescent="0.3">
      <c r="P33873"/>
      <c r="AA33873"/>
    </row>
    <row r="33874" spans="16:27" x14ac:dyDescent="0.3">
      <c r="P33874"/>
      <c r="AA33874"/>
    </row>
    <row r="33875" spans="16:27" x14ac:dyDescent="0.3">
      <c r="P33875"/>
      <c r="AA33875"/>
    </row>
    <row r="33876" spans="16:27" x14ac:dyDescent="0.3">
      <c r="P33876"/>
      <c r="AA33876"/>
    </row>
    <row r="33877" spans="16:27" x14ac:dyDescent="0.3">
      <c r="P33877"/>
      <c r="AA33877"/>
    </row>
    <row r="33878" spans="16:27" x14ac:dyDescent="0.3">
      <c r="P33878"/>
      <c r="AA33878"/>
    </row>
    <row r="33879" spans="16:27" x14ac:dyDescent="0.3">
      <c r="P33879"/>
      <c r="AA33879"/>
    </row>
    <row r="33880" spans="16:27" x14ac:dyDescent="0.3">
      <c r="P33880"/>
      <c r="AA33880"/>
    </row>
    <row r="33881" spans="16:27" x14ac:dyDescent="0.3">
      <c r="P33881"/>
      <c r="AA33881"/>
    </row>
    <row r="33882" spans="16:27" x14ac:dyDescent="0.3">
      <c r="P33882"/>
      <c r="AA33882"/>
    </row>
    <row r="33883" spans="16:27" x14ac:dyDescent="0.3">
      <c r="P33883"/>
      <c r="AA33883"/>
    </row>
    <row r="33884" spans="16:27" x14ac:dyDescent="0.3">
      <c r="P33884"/>
      <c r="AA33884"/>
    </row>
    <row r="33885" spans="16:27" x14ac:dyDescent="0.3">
      <c r="P33885"/>
      <c r="AA33885"/>
    </row>
    <row r="33886" spans="16:27" x14ac:dyDescent="0.3">
      <c r="P33886"/>
      <c r="AA33886"/>
    </row>
    <row r="33887" spans="16:27" x14ac:dyDescent="0.3">
      <c r="P33887"/>
      <c r="AA33887"/>
    </row>
    <row r="33888" spans="16:27" x14ac:dyDescent="0.3">
      <c r="P33888"/>
      <c r="AA33888"/>
    </row>
    <row r="33889" spans="16:27" x14ac:dyDescent="0.3">
      <c r="P33889"/>
      <c r="AA33889"/>
    </row>
    <row r="33890" spans="16:27" x14ac:dyDescent="0.3">
      <c r="P33890"/>
      <c r="AA33890"/>
    </row>
    <row r="33891" spans="16:27" x14ac:dyDescent="0.3">
      <c r="P33891"/>
      <c r="AA33891"/>
    </row>
    <row r="33892" spans="16:27" x14ac:dyDescent="0.3">
      <c r="P33892"/>
      <c r="AA33892"/>
    </row>
    <row r="33893" spans="16:27" x14ac:dyDescent="0.3">
      <c r="P33893"/>
      <c r="AA33893"/>
    </row>
    <row r="33894" spans="16:27" x14ac:dyDescent="0.3">
      <c r="P33894"/>
      <c r="AA33894"/>
    </row>
    <row r="33895" spans="16:27" x14ac:dyDescent="0.3">
      <c r="P33895"/>
      <c r="AA33895"/>
    </row>
    <row r="33896" spans="16:27" x14ac:dyDescent="0.3">
      <c r="P33896"/>
      <c r="AA33896"/>
    </row>
    <row r="33897" spans="16:27" x14ac:dyDescent="0.3">
      <c r="P33897"/>
      <c r="AA33897"/>
    </row>
    <row r="33898" spans="16:27" x14ac:dyDescent="0.3">
      <c r="P33898"/>
      <c r="AA33898"/>
    </row>
    <row r="33899" spans="16:27" x14ac:dyDescent="0.3">
      <c r="P33899"/>
      <c r="AA33899"/>
    </row>
    <row r="33900" spans="16:27" x14ac:dyDescent="0.3">
      <c r="P33900"/>
      <c r="AA33900"/>
    </row>
    <row r="33901" spans="16:27" x14ac:dyDescent="0.3">
      <c r="P33901"/>
      <c r="AA33901"/>
    </row>
    <row r="33902" spans="16:27" x14ac:dyDescent="0.3">
      <c r="P33902"/>
      <c r="AA33902"/>
    </row>
    <row r="33903" spans="16:27" x14ac:dyDescent="0.3">
      <c r="P33903"/>
      <c r="AA33903"/>
    </row>
    <row r="33904" spans="16:27" x14ac:dyDescent="0.3">
      <c r="P33904"/>
      <c r="AA33904"/>
    </row>
    <row r="33905" spans="16:27" x14ac:dyDescent="0.3">
      <c r="P33905"/>
      <c r="AA33905"/>
    </row>
    <row r="33906" spans="16:27" x14ac:dyDescent="0.3">
      <c r="P33906"/>
      <c r="AA33906"/>
    </row>
    <row r="33907" spans="16:27" x14ac:dyDescent="0.3">
      <c r="P33907"/>
      <c r="AA33907"/>
    </row>
    <row r="33908" spans="16:27" x14ac:dyDescent="0.3">
      <c r="P33908"/>
      <c r="AA33908"/>
    </row>
    <row r="33909" spans="16:27" x14ac:dyDescent="0.3">
      <c r="P33909"/>
      <c r="AA33909"/>
    </row>
    <row r="33910" spans="16:27" x14ac:dyDescent="0.3">
      <c r="P33910"/>
      <c r="AA33910"/>
    </row>
    <row r="33911" spans="16:27" x14ac:dyDescent="0.3">
      <c r="P33911"/>
      <c r="AA33911"/>
    </row>
    <row r="33912" spans="16:27" x14ac:dyDescent="0.3">
      <c r="P33912"/>
      <c r="AA33912"/>
    </row>
    <row r="33913" spans="16:27" x14ac:dyDescent="0.3">
      <c r="P33913"/>
      <c r="AA33913"/>
    </row>
    <row r="33914" spans="16:27" x14ac:dyDescent="0.3">
      <c r="P33914"/>
      <c r="AA33914"/>
    </row>
    <row r="33915" spans="16:27" x14ac:dyDescent="0.3">
      <c r="P33915"/>
      <c r="AA33915"/>
    </row>
    <row r="33916" spans="16:27" x14ac:dyDescent="0.3">
      <c r="P33916"/>
      <c r="AA33916"/>
    </row>
    <row r="33917" spans="16:27" x14ac:dyDescent="0.3">
      <c r="P33917"/>
      <c r="AA33917"/>
    </row>
    <row r="33918" spans="16:27" x14ac:dyDescent="0.3">
      <c r="P33918"/>
      <c r="AA33918"/>
    </row>
    <row r="33919" spans="16:27" x14ac:dyDescent="0.3">
      <c r="P33919"/>
      <c r="AA33919"/>
    </row>
    <row r="33920" spans="16:27" x14ac:dyDescent="0.3">
      <c r="P33920"/>
      <c r="AA33920"/>
    </row>
    <row r="33921" spans="16:27" x14ac:dyDescent="0.3">
      <c r="P33921"/>
      <c r="AA33921"/>
    </row>
    <row r="33922" spans="16:27" x14ac:dyDescent="0.3">
      <c r="P33922"/>
      <c r="AA33922"/>
    </row>
    <row r="33923" spans="16:27" x14ac:dyDescent="0.3">
      <c r="P33923"/>
      <c r="AA33923"/>
    </row>
    <row r="33924" spans="16:27" x14ac:dyDescent="0.3">
      <c r="P33924"/>
      <c r="AA33924"/>
    </row>
    <row r="33925" spans="16:27" x14ac:dyDescent="0.3">
      <c r="P33925"/>
      <c r="AA33925"/>
    </row>
    <row r="33926" spans="16:27" x14ac:dyDescent="0.3">
      <c r="P33926"/>
      <c r="AA33926"/>
    </row>
    <row r="33927" spans="16:27" x14ac:dyDescent="0.3">
      <c r="P33927"/>
      <c r="AA33927"/>
    </row>
    <row r="33928" spans="16:27" x14ac:dyDescent="0.3">
      <c r="P33928"/>
      <c r="AA33928"/>
    </row>
    <row r="33929" spans="16:27" x14ac:dyDescent="0.3">
      <c r="P33929"/>
      <c r="AA33929"/>
    </row>
    <row r="33930" spans="16:27" x14ac:dyDescent="0.3">
      <c r="P33930"/>
      <c r="AA33930"/>
    </row>
    <row r="33931" spans="16:27" x14ac:dyDescent="0.3">
      <c r="P33931"/>
      <c r="AA33931"/>
    </row>
    <row r="33932" spans="16:27" x14ac:dyDescent="0.3">
      <c r="P33932"/>
      <c r="AA33932"/>
    </row>
    <row r="33933" spans="16:27" x14ac:dyDescent="0.3">
      <c r="P33933"/>
      <c r="AA33933"/>
    </row>
    <row r="33934" spans="16:27" x14ac:dyDescent="0.3">
      <c r="P33934"/>
      <c r="AA33934"/>
    </row>
    <row r="33935" spans="16:27" x14ac:dyDescent="0.3">
      <c r="P33935"/>
      <c r="AA33935"/>
    </row>
    <row r="33936" spans="16:27" x14ac:dyDescent="0.3">
      <c r="P33936"/>
      <c r="AA33936"/>
    </row>
    <row r="33937" spans="16:27" x14ac:dyDescent="0.3">
      <c r="P33937"/>
      <c r="AA33937"/>
    </row>
    <row r="33938" spans="16:27" x14ac:dyDescent="0.3">
      <c r="P33938"/>
      <c r="AA33938"/>
    </row>
    <row r="33939" spans="16:27" x14ac:dyDescent="0.3">
      <c r="P33939"/>
      <c r="AA33939"/>
    </row>
    <row r="33940" spans="16:27" x14ac:dyDescent="0.3">
      <c r="P33940"/>
      <c r="AA33940"/>
    </row>
    <row r="33941" spans="16:27" x14ac:dyDescent="0.3">
      <c r="P33941"/>
      <c r="AA33941"/>
    </row>
    <row r="33942" spans="16:27" x14ac:dyDescent="0.3">
      <c r="P33942"/>
      <c r="AA33942"/>
    </row>
    <row r="33943" spans="16:27" x14ac:dyDescent="0.3">
      <c r="P33943"/>
      <c r="AA33943"/>
    </row>
    <row r="33944" spans="16:27" x14ac:dyDescent="0.3">
      <c r="P33944"/>
      <c r="AA33944"/>
    </row>
    <row r="33945" spans="16:27" x14ac:dyDescent="0.3">
      <c r="P33945"/>
      <c r="AA33945"/>
    </row>
    <row r="33946" spans="16:27" x14ac:dyDescent="0.3">
      <c r="P33946"/>
      <c r="AA33946"/>
    </row>
    <row r="33947" spans="16:27" x14ac:dyDescent="0.3">
      <c r="P33947"/>
      <c r="AA33947"/>
    </row>
    <row r="33948" spans="16:27" x14ac:dyDescent="0.3">
      <c r="P33948"/>
      <c r="AA33948"/>
    </row>
    <row r="33949" spans="16:27" x14ac:dyDescent="0.3">
      <c r="P33949"/>
      <c r="AA33949"/>
    </row>
    <row r="33950" spans="16:27" x14ac:dyDescent="0.3">
      <c r="P33950"/>
      <c r="AA33950"/>
    </row>
    <row r="33951" spans="16:27" x14ac:dyDescent="0.3">
      <c r="P33951"/>
      <c r="AA33951"/>
    </row>
    <row r="33952" spans="16:27" x14ac:dyDescent="0.3">
      <c r="P33952"/>
      <c r="AA33952"/>
    </row>
    <row r="33953" spans="16:27" x14ac:dyDescent="0.3">
      <c r="P33953"/>
      <c r="AA33953"/>
    </row>
    <row r="33954" spans="16:27" x14ac:dyDescent="0.3">
      <c r="P33954"/>
      <c r="AA33954"/>
    </row>
    <row r="33955" spans="16:27" x14ac:dyDescent="0.3">
      <c r="P33955"/>
      <c r="AA33955"/>
    </row>
    <row r="33956" spans="16:27" x14ac:dyDescent="0.3">
      <c r="P33956"/>
      <c r="AA33956"/>
    </row>
    <row r="33957" spans="16:27" x14ac:dyDescent="0.3">
      <c r="P33957"/>
      <c r="AA33957"/>
    </row>
    <row r="33958" spans="16:27" x14ac:dyDescent="0.3">
      <c r="P33958"/>
      <c r="AA33958"/>
    </row>
    <row r="33959" spans="16:27" x14ac:dyDescent="0.3">
      <c r="P33959"/>
      <c r="AA33959"/>
    </row>
    <row r="33960" spans="16:27" x14ac:dyDescent="0.3">
      <c r="P33960"/>
      <c r="AA33960"/>
    </row>
    <row r="33961" spans="16:27" x14ac:dyDescent="0.3">
      <c r="P33961"/>
      <c r="AA33961"/>
    </row>
    <row r="33962" spans="16:27" x14ac:dyDescent="0.3">
      <c r="P33962"/>
      <c r="AA33962"/>
    </row>
    <row r="33963" spans="16:27" x14ac:dyDescent="0.3">
      <c r="P33963"/>
      <c r="AA33963"/>
    </row>
    <row r="33964" spans="16:27" x14ac:dyDescent="0.3">
      <c r="P33964"/>
      <c r="AA33964"/>
    </row>
    <row r="33965" spans="16:27" x14ac:dyDescent="0.3">
      <c r="P33965"/>
      <c r="AA33965"/>
    </row>
    <row r="33966" spans="16:27" x14ac:dyDescent="0.3">
      <c r="P33966"/>
      <c r="AA33966"/>
    </row>
    <row r="33967" spans="16:27" x14ac:dyDescent="0.3">
      <c r="P33967"/>
      <c r="AA33967"/>
    </row>
    <row r="33968" spans="16:27" x14ac:dyDescent="0.3">
      <c r="P33968"/>
      <c r="AA33968"/>
    </row>
    <row r="33969" spans="16:27" x14ac:dyDescent="0.3">
      <c r="P33969"/>
      <c r="AA33969"/>
    </row>
    <row r="33970" spans="16:27" x14ac:dyDescent="0.3">
      <c r="P33970"/>
      <c r="AA33970"/>
    </row>
    <row r="33971" spans="16:27" x14ac:dyDescent="0.3">
      <c r="P33971"/>
      <c r="AA33971"/>
    </row>
    <row r="33972" spans="16:27" x14ac:dyDescent="0.3">
      <c r="P33972"/>
      <c r="AA33972"/>
    </row>
    <row r="33973" spans="16:27" x14ac:dyDescent="0.3">
      <c r="P33973"/>
      <c r="AA33973"/>
    </row>
    <row r="33974" spans="16:27" x14ac:dyDescent="0.3">
      <c r="P33974"/>
      <c r="AA33974"/>
    </row>
    <row r="33975" spans="16:27" x14ac:dyDescent="0.3">
      <c r="P33975"/>
      <c r="AA33975"/>
    </row>
    <row r="33976" spans="16:27" x14ac:dyDescent="0.3">
      <c r="P33976"/>
      <c r="AA33976"/>
    </row>
    <row r="33977" spans="16:27" x14ac:dyDescent="0.3">
      <c r="P33977"/>
      <c r="AA33977"/>
    </row>
    <row r="33978" spans="16:27" x14ac:dyDescent="0.3">
      <c r="P33978"/>
      <c r="AA33978"/>
    </row>
    <row r="33979" spans="16:27" x14ac:dyDescent="0.3">
      <c r="P33979"/>
      <c r="AA33979"/>
    </row>
    <row r="33980" spans="16:27" x14ac:dyDescent="0.3">
      <c r="P33980"/>
      <c r="AA33980"/>
    </row>
    <row r="33981" spans="16:27" x14ac:dyDescent="0.3">
      <c r="P33981"/>
      <c r="AA33981"/>
    </row>
    <row r="33982" spans="16:27" x14ac:dyDescent="0.3">
      <c r="P33982"/>
      <c r="AA33982"/>
    </row>
    <row r="33983" spans="16:27" x14ac:dyDescent="0.3">
      <c r="P33983"/>
      <c r="AA33983"/>
    </row>
    <row r="33984" spans="16:27" x14ac:dyDescent="0.3">
      <c r="P33984"/>
      <c r="AA33984"/>
    </row>
    <row r="33985" spans="16:27" x14ac:dyDescent="0.3">
      <c r="P33985"/>
      <c r="AA33985"/>
    </row>
    <row r="33986" spans="16:27" x14ac:dyDescent="0.3">
      <c r="P33986"/>
      <c r="AA33986"/>
    </row>
    <row r="33987" spans="16:27" x14ac:dyDescent="0.3">
      <c r="P33987"/>
      <c r="AA33987"/>
    </row>
    <row r="33988" spans="16:27" x14ac:dyDescent="0.3">
      <c r="P33988"/>
      <c r="AA33988"/>
    </row>
    <row r="33989" spans="16:27" x14ac:dyDescent="0.3">
      <c r="P33989"/>
      <c r="AA33989"/>
    </row>
    <row r="33990" spans="16:27" x14ac:dyDescent="0.3">
      <c r="P33990"/>
      <c r="AA33990"/>
    </row>
    <row r="33991" spans="16:27" x14ac:dyDescent="0.3">
      <c r="P33991"/>
      <c r="AA33991"/>
    </row>
    <row r="33992" spans="16:27" x14ac:dyDescent="0.3">
      <c r="P33992"/>
      <c r="AA33992"/>
    </row>
    <row r="33993" spans="16:27" x14ac:dyDescent="0.3">
      <c r="P33993"/>
      <c r="AA33993"/>
    </row>
    <row r="33994" spans="16:27" x14ac:dyDescent="0.3">
      <c r="P33994"/>
      <c r="AA33994"/>
    </row>
    <row r="33995" spans="16:27" x14ac:dyDescent="0.3">
      <c r="P33995"/>
      <c r="AA33995"/>
    </row>
    <row r="33996" spans="16:27" x14ac:dyDescent="0.3">
      <c r="P33996"/>
      <c r="AA33996"/>
    </row>
    <row r="33997" spans="16:27" x14ac:dyDescent="0.3">
      <c r="P33997"/>
      <c r="AA33997"/>
    </row>
    <row r="33998" spans="16:27" x14ac:dyDescent="0.3">
      <c r="P33998"/>
      <c r="AA33998"/>
    </row>
    <row r="33999" spans="16:27" x14ac:dyDescent="0.3">
      <c r="P33999"/>
      <c r="AA33999"/>
    </row>
    <row r="34000" spans="16:27" x14ac:dyDescent="0.3">
      <c r="P34000"/>
      <c r="AA34000"/>
    </row>
    <row r="34001" spans="16:27" x14ac:dyDescent="0.3">
      <c r="P34001"/>
      <c r="AA34001"/>
    </row>
    <row r="34002" spans="16:27" x14ac:dyDescent="0.3">
      <c r="P34002"/>
      <c r="AA34002"/>
    </row>
    <row r="34003" spans="16:27" x14ac:dyDescent="0.3">
      <c r="P34003"/>
      <c r="AA34003"/>
    </row>
    <row r="34004" spans="16:27" x14ac:dyDescent="0.3">
      <c r="P34004"/>
      <c r="AA34004"/>
    </row>
    <row r="34005" spans="16:27" x14ac:dyDescent="0.3">
      <c r="P34005"/>
      <c r="AA34005"/>
    </row>
    <row r="34006" spans="16:27" x14ac:dyDescent="0.3">
      <c r="P34006"/>
      <c r="AA34006"/>
    </row>
    <row r="34007" spans="16:27" x14ac:dyDescent="0.3">
      <c r="P34007"/>
      <c r="AA34007"/>
    </row>
    <row r="34008" spans="16:27" x14ac:dyDescent="0.3">
      <c r="P34008"/>
      <c r="AA34008"/>
    </row>
    <row r="34009" spans="16:27" x14ac:dyDescent="0.3">
      <c r="P34009"/>
      <c r="AA34009"/>
    </row>
    <row r="34010" spans="16:27" x14ac:dyDescent="0.3">
      <c r="P34010"/>
      <c r="AA34010"/>
    </row>
    <row r="34011" spans="16:27" x14ac:dyDescent="0.3">
      <c r="P34011"/>
      <c r="AA34011"/>
    </row>
    <row r="34012" spans="16:27" x14ac:dyDescent="0.3">
      <c r="P34012"/>
      <c r="AA34012"/>
    </row>
    <row r="34013" spans="16:27" x14ac:dyDescent="0.3">
      <c r="P34013"/>
      <c r="AA34013"/>
    </row>
    <row r="34014" spans="16:27" x14ac:dyDescent="0.3">
      <c r="P34014"/>
      <c r="AA34014"/>
    </row>
    <row r="34015" spans="16:27" x14ac:dyDescent="0.3">
      <c r="P34015"/>
      <c r="AA34015"/>
    </row>
    <row r="34016" spans="16:27" x14ac:dyDescent="0.3">
      <c r="P34016"/>
      <c r="AA34016"/>
    </row>
    <row r="34017" spans="16:27" x14ac:dyDescent="0.3">
      <c r="P34017"/>
      <c r="AA34017"/>
    </row>
    <row r="34018" spans="16:27" x14ac:dyDescent="0.3">
      <c r="P34018"/>
      <c r="AA34018"/>
    </row>
    <row r="34019" spans="16:27" x14ac:dyDescent="0.3">
      <c r="P34019"/>
      <c r="AA34019"/>
    </row>
    <row r="34020" spans="16:27" x14ac:dyDescent="0.3">
      <c r="P34020"/>
      <c r="AA34020"/>
    </row>
    <row r="34021" spans="16:27" x14ac:dyDescent="0.3">
      <c r="P34021"/>
      <c r="AA34021"/>
    </row>
    <row r="34022" spans="16:27" x14ac:dyDescent="0.3">
      <c r="P34022"/>
      <c r="AA34022"/>
    </row>
    <row r="34023" spans="16:27" x14ac:dyDescent="0.3">
      <c r="P34023"/>
      <c r="AA34023"/>
    </row>
    <row r="34024" spans="16:27" x14ac:dyDescent="0.3">
      <c r="P34024"/>
      <c r="AA34024"/>
    </row>
    <row r="34025" spans="16:27" x14ac:dyDescent="0.3">
      <c r="P34025"/>
      <c r="AA34025"/>
    </row>
    <row r="34026" spans="16:27" x14ac:dyDescent="0.3">
      <c r="P34026"/>
      <c r="AA34026"/>
    </row>
    <row r="34027" spans="16:27" x14ac:dyDescent="0.3">
      <c r="P34027"/>
      <c r="AA34027"/>
    </row>
    <row r="34028" spans="16:27" x14ac:dyDescent="0.3">
      <c r="P34028"/>
      <c r="AA34028"/>
    </row>
    <row r="34029" spans="16:27" x14ac:dyDescent="0.3">
      <c r="P34029"/>
      <c r="AA34029"/>
    </row>
    <row r="34030" spans="16:27" x14ac:dyDescent="0.3">
      <c r="P34030"/>
      <c r="AA34030"/>
    </row>
    <row r="34031" spans="16:27" x14ac:dyDescent="0.3">
      <c r="P34031"/>
      <c r="AA34031"/>
    </row>
    <row r="34032" spans="16:27" x14ac:dyDescent="0.3">
      <c r="P34032"/>
      <c r="AA34032"/>
    </row>
    <row r="34033" spans="16:27" x14ac:dyDescent="0.3">
      <c r="P34033"/>
      <c r="AA34033"/>
    </row>
    <row r="34034" spans="16:27" x14ac:dyDescent="0.3">
      <c r="P34034"/>
      <c r="AA34034"/>
    </row>
    <row r="34035" spans="16:27" x14ac:dyDescent="0.3">
      <c r="P34035"/>
      <c r="AA34035"/>
    </row>
    <row r="34036" spans="16:27" x14ac:dyDescent="0.3">
      <c r="P34036"/>
      <c r="AA34036"/>
    </row>
    <row r="34037" spans="16:27" x14ac:dyDescent="0.3">
      <c r="P34037"/>
      <c r="AA34037"/>
    </row>
    <row r="34038" spans="16:27" x14ac:dyDescent="0.3">
      <c r="P34038"/>
      <c r="AA34038"/>
    </row>
    <row r="34039" spans="16:27" x14ac:dyDescent="0.3">
      <c r="P34039"/>
      <c r="AA34039"/>
    </row>
    <row r="34040" spans="16:27" x14ac:dyDescent="0.3">
      <c r="P34040"/>
      <c r="AA34040"/>
    </row>
    <row r="34041" spans="16:27" x14ac:dyDescent="0.3">
      <c r="P34041"/>
      <c r="AA34041"/>
    </row>
    <row r="34042" spans="16:27" x14ac:dyDescent="0.3">
      <c r="P34042"/>
      <c r="AA34042"/>
    </row>
    <row r="34043" spans="16:27" x14ac:dyDescent="0.3">
      <c r="P34043"/>
      <c r="AA34043"/>
    </row>
    <row r="34044" spans="16:27" x14ac:dyDescent="0.3">
      <c r="P34044"/>
      <c r="AA34044"/>
    </row>
    <row r="34045" spans="16:27" x14ac:dyDescent="0.3">
      <c r="P34045"/>
      <c r="AA34045"/>
    </row>
    <row r="34046" spans="16:27" x14ac:dyDescent="0.3">
      <c r="P34046"/>
      <c r="AA34046"/>
    </row>
    <row r="34047" spans="16:27" x14ac:dyDescent="0.3">
      <c r="P34047"/>
      <c r="AA34047"/>
    </row>
    <row r="34048" spans="16:27" x14ac:dyDescent="0.3">
      <c r="P34048"/>
      <c r="AA34048"/>
    </row>
    <row r="34049" spans="16:27" x14ac:dyDescent="0.3">
      <c r="P34049"/>
      <c r="AA34049"/>
    </row>
    <row r="34050" spans="16:27" x14ac:dyDescent="0.3">
      <c r="P34050"/>
      <c r="AA34050"/>
    </row>
    <row r="34051" spans="16:27" x14ac:dyDescent="0.3">
      <c r="P34051"/>
      <c r="AA34051"/>
    </row>
    <row r="34052" spans="16:27" x14ac:dyDescent="0.3">
      <c r="P34052"/>
      <c r="AA34052"/>
    </row>
    <row r="34053" spans="16:27" x14ac:dyDescent="0.3">
      <c r="P34053"/>
      <c r="AA34053"/>
    </row>
    <row r="34054" spans="16:27" x14ac:dyDescent="0.3">
      <c r="P34054"/>
      <c r="AA34054"/>
    </row>
    <row r="34055" spans="16:27" x14ac:dyDescent="0.3">
      <c r="P34055"/>
      <c r="AA34055"/>
    </row>
    <row r="34056" spans="16:27" x14ac:dyDescent="0.3">
      <c r="P34056"/>
      <c r="AA34056"/>
    </row>
    <row r="34057" spans="16:27" x14ac:dyDescent="0.3">
      <c r="P34057"/>
      <c r="AA34057"/>
    </row>
    <row r="34058" spans="16:27" x14ac:dyDescent="0.3">
      <c r="P34058"/>
      <c r="AA34058"/>
    </row>
    <row r="34059" spans="16:27" x14ac:dyDescent="0.3">
      <c r="P34059"/>
      <c r="AA34059"/>
    </row>
    <row r="34060" spans="16:27" x14ac:dyDescent="0.3">
      <c r="P34060"/>
      <c r="AA34060"/>
    </row>
    <row r="34061" spans="16:27" x14ac:dyDescent="0.3">
      <c r="P34061"/>
      <c r="AA34061"/>
    </row>
    <row r="34062" spans="16:27" x14ac:dyDescent="0.3">
      <c r="P34062"/>
      <c r="AA34062"/>
    </row>
    <row r="34063" spans="16:27" x14ac:dyDescent="0.3">
      <c r="P34063"/>
      <c r="AA34063"/>
    </row>
    <row r="34064" spans="16:27" x14ac:dyDescent="0.3">
      <c r="P34064"/>
      <c r="AA34064"/>
    </row>
    <row r="34065" spans="16:27" x14ac:dyDescent="0.3">
      <c r="P34065"/>
      <c r="AA34065"/>
    </row>
    <row r="34066" spans="16:27" x14ac:dyDescent="0.3">
      <c r="P34066"/>
      <c r="AA34066"/>
    </row>
    <row r="34067" spans="16:27" x14ac:dyDescent="0.3">
      <c r="P34067"/>
      <c r="AA34067"/>
    </row>
    <row r="34068" spans="16:27" x14ac:dyDescent="0.3">
      <c r="P34068"/>
      <c r="AA34068"/>
    </row>
    <row r="34069" spans="16:27" x14ac:dyDescent="0.3">
      <c r="P34069"/>
      <c r="AA34069"/>
    </row>
    <row r="34070" spans="16:27" x14ac:dyDescent="0.3">
      <c r="P34070"/>
      <c r="AA34070"/>
    </row>
    <row r="34071" spans="16:27" x14ac:dyDescent="0.3">
      <c r="P34071"/>
      <c r="AA34071"/>
    </row>
    <row r="34072" spans="16:27" x14ac:dyDescent="0.3">
      <c r="P34072"/>
      <c r="AA34072"/>
    </row>
    <row r="34073" spans="16:27" x14ac:dyDescent="0.3">
      <c r="P34073"/>
      <c r="AA34073"/>
    </row>
    <row r="34074" spans="16:27" x14ac:dyDescent="0.3">
      <c r="P34074"/>
      <c r="AA34074"/>
    </row>
    <row r="34075" spans="16:27" x14ac:dyDescent="0.3">
      <c r="P34075"/>
      <c r="AA34075"/>
    </row>
    <row r="34076" spans="16:27" x14ac:dyDescent="0.3">
      <c r="P34076"/>
      <c r="AA34076"/>
    </row>
    <row r="34077" spans="16:27" x14ac:dyDescent="0.3">
      <c r="P34077"/>
      <c r="AA34077"/>
    </row>
    <row r="34078" spans="16:27" x14ac:dyDescent="0.3">
      <c r="P34078"/>
      <c r="AA34078"/>
    </row>
    <row r="34079" spans="16:27" x14ac:dyDescent="0.3">
      <c r="P34079"/>
      <c r="AA34079"/>
    </row>
    <row r="34080" spans="16:27" x14ac:dyDescent="0.3">
      <c r="P34080"/>
      <c r="AA34080"/>
    </row>
    <row r="34081" spans="16:27" x14ac:dyDescent="0.3">
      <c r="P34081"/>
      <c r="AA34081"/>
    </row>
    <row r="34082" spans="16:27" x14ac:dyDescent="0.3">
      <c r="P34082"/>
      <c r="AA34082"/>
    </row>
    <row r="34083" spans="16:27" x14ac:dyDescent="0.3">
      <c r="P34083"/>
      <c r="AA34083"/>
    </row>
    <row r="34084" spans="16:27" x14ac:dyDescent="0.3">
      <c r="P34084"/>
      <c r="AA34084"/>
    </row>
    <row r="34085" spans="16:27" x14ac:dyDescent="0.3">
      <c r="P34085"/>
      <c r="AA34085"/>
    </row>
    <row r="34086" spans="16:27" x14ac:dyDescent="0.3">
      <c r="P34086"/>
      <c r="AA34086"/>
    </row>
    <row r="34087" spans="16:27" x14ac:dyDescent="0.3">
      <c r="P34087"/>
      <c r="AA34087"/>
    </row>
    <row r="34088" spans="16:27" x14ac:dyDescent="0.3">
      <c r="P34088"/>
      <c r="AA34088"/>
    </row>
    <row r="34089" spans="16:27" x14ac:dyDescent="0.3">
      <c r="P34089"/>
      <c r="AA34089"/>
    </row>
    <row r="34090" spans="16:27" x14ac:dyDescent="0.3">
      <c r="P34090"/>
      <c r="AA34090"/>
    </row>
    <row r="34091" spans="16:27" x14ac:dyDescent="0.3">
      <c r="P34091"/>
      <c r="AA34091"/>
    </row>
    <row r="34092" spans="16:27" x14ac:dyDescent="0.3">
      <c r="P34092"/>
      <c r="AA34092"/>
    </row>
    <row r="34093" spans="16:27" x14ac:dyDescent="0.3">
      <c r="P34093"/>
      <c r="AA34093"/>
    </row>
    <row r="34094" spans="16:27" x14ac:dyDescent="0.3">
      <c r="P34094"/>
      <c r="AA34094"/>
    </row>
    <row r="34095" spans="16:27" x14ac:dyDescent="0.3">
      <c r="P34095"/>
      <c r="AA34095"/>
    </row>
    <row r="34096" spans="16:27" x14ac:dyDescent="0.3">
      <c r="P34096"/>
      <c r="AA34096"/>
    </row>
    <row r="34097" spans="16:27" x14ac:dyDescent="0.3">
      <c r="P34097"/>
      <c r="AA34097"/>
    </row>
    <row r="34098" spans="16:27" x14ac:dyDescent="0.3">
      <c r="P34098"/>
      <c r="AA34098"/>
    </row>
    <row r="34099" spans="16:27" x14ac:dyDescent="0.3">
      <c r="P34099"/>
      <c r="AA34099"/>
    </row>
    <row r="34100" spans="16:27" x14ac:dyDescent="0.3">
      <c r="P34100"/>
      <c r="AA34100"/>
    </row>
    <row r="34101" spans="16:27" x14ac:dyDescent="0.3">
      <c r="P34101"/>
      <c r="AA34101"/>
    </row>
    <row r="34102" spans="16:27" x14ac:dyDescent="0.3">
      <c r="P34102"/>
      <c r="AA34102"/>
    </row>
    <row r="34103" spans="16:27" x14ac:dyDescent="0.3">
      <c r="P34103"/>
      <c r="AA34103"/>
    </row>
    <row r="34104" spans="16:27" x14ac:dyDescent="0.3">
      <c r="P34104"/>
      <c r="AA34104"/>
    </row>
    <row r="34105" spans="16:27" x14ac:dyDescent="0.3">
      <c r="P34105"/>
      <c r="AA34105"/>
    </row>
    <row r="34106" spans="16:27" x14ac:dyDescent="0.3">
      <c r="P34106"/>
      <c r="AA34106"/>
    </row>
    <row r="34107" spans="16:27" x14ac:dyDescent="0.3">
      <c r="P34107"/>
      <c r="AA34107"/>
    </row>
    <row r="34108" spans="16:27" x14ac:dyDescent="0.3">
      <c r="P34108"/>
      <c r="AA34108"/>
    </row>
    <row r="34109" spans="16:27" x14ac:dyDescent="0.3">
      <c r="P34109"/>
      <c r="AA34109"/>
    </row>
    <row r="34110" spans="16:27" x14ac:dyDescent="0.3">
      <c r="P34110"/>
      <c r="AA34110"/>
    </row>
    <row r="34111" spans="16:27" x14ac:dyDescent="0.3">
      <c r="P34111"/>
      <c r="AA34111"/>
    </row>
    <row r="34112" spans="16:27" x14ac:dyDescent="0.3">
      <c r="P34112"/>
      <c r="AA34112"/>
    </row>
    <row r="34113" spans="16:27" x14ac:dyDescent="0.3">
      <c r="P34113"/>
      <c r="AA34113"/>
    </row>
    <row r="34114" spans="16:27" x14ac:dyDescent="0.3">
      <c r="P34114"/>
      <c r="AA34114"/>
    </row>
    <row r="34115" spans="16:27" x14ac:dyDescent="0.3">
      <c r="P34115"/>
      <c r="AA34115"/>
    </row>
    <row r="34116" spans="16:27" x14ac:dyDescent="0.3">
      <c r="P34116"/>
      <c r="AA34116"/>
    </row>
    <row r="34117" spans="16:27" x14ac:dyDescent="0.3">
      <c r="P34117"/>
      <c r="AA34117"/>
    </row>
    <row r="34118" spans="16:27" x14ac:dyDescent="0.3">
      <c r="P34118"/>
      <c r="AA34118"/>
    </row>
    <row r="34119" spans="16:27" x14ac:dyDescent="0.3">
      <c r="P34119"/>
      <c r="AA34119"/>
    </row>
    <row r="34120" spans="16:27" x14ac:dyDescent="0.3">
      <c r="P34120"/>
      <c r="AA34120"/>
    </row>
    <row r="34121" spans="16:27" x14ac:dyDescent="0.3">
      <c r="P34121"/>
      <c r="AA34121"/>
    </row>
    <row r="34122" spans="16:27" x14ac:dyDescent="0.3">
      <c r="P34122"/>
      <c r="AA34122"/>
    </row>
    <row r="34123" spans="16:27" x14ac:dyDescent="0.3">
      <c r="P34123"/>
      <c r="AA34123"/>
    </row>
    <row r="34124" spans="16:27" x14ac:dyDescent="0.3">
      <c r="P34124"/>
      <c r="AA34124"/>
    </row>
    <row r="34125" spans="16:27" x14ac:dyDescent="0.3">
      <c r="P34125"/>
      <c r="AA34125"/>
    </row>
    <row r="34126" spans="16:27" x14ac:dyDescent="0.3">
      <c r="P34126"/>
      <c r="AA34126"/>
    </row>
    <row r="34127" spans="16:27" x14ac:dyDescent="0.3">
      <c r="P34127"/>
      <c r="AA34127"/>
    </row>
    <row r="34128" spans="16:27" x14ac:dyDescent="0.3">
      <c r="P34128"/>
      <c r="AA34128"/>
    </row>
    <row r="34129" spans="16:27" x14ac:dyDescent="0.3">
      <c r="P34129"/>
      <c r="AA34129"/>
    </row>
    <row r="34130" spans="16:27" x14ac:dyDescent="0.3">
      <c r="P34130"/>
      <c r="AA34130"/>
    </row>
    <row r="34131" spans="16:27" x14ac:dyDescent="0.3">
      <c r="P34131"/>
      <c r="AA34131"/>
    </row>
    <row r="34132" spans="16:27" x14ac:dyDescent="0.3">
      <c r="P34132"/>
      <c r="AA34132"/>
    </row>
    <row r="34133" spans="16:27" x14ac:dyDescent="0.3">
      <c r="P34133"/>
      <c r="AA34133"/>
    </row>
    <row r="34134" spans="16:27" x14ac:dyDescent="0.3">
      <c r="P34134"/>
      <c r="AA34134"/>
    </row>
    <row r="34135" spans="16:27" x14ac:dyDescent="0.3">
      <c r="P34135"/>
      <c r="AA34135"/>
    </row>
    <row r="34136" spans="16:27" x14ac:dyDescent="0.3">
      <c r="P34136"/>
      <c r="AA34136"/>
    </row>
    <row r="34137" spans="16:27" x14ac:dyDescent="0.3">
      <c r="P34137"/>
      <c r="AA34137"/>
    </row>
    <row r="34138" spans="16:27" x14ac:dyDescent="0.3">
      <c r="P34138"/>
      <c r="AA34138"/>
    </row>
    <row r="34139" spans="16:27" x14ac:dyDescent="0.3">
      <c r="P34139"/>
      <c r="AA34139"/>
    </row>
    <row r="34140" spans="16:27" x14ac:dyDescent="0.3">
      <c r="P34140"/>
      <c r="AA34140"/>
    </row>
    <row r="34141" spans="16:27" x14ac:dyDescent="0.3">
      <c r="P34141"/>
      <c r="AA34141"/>
    </row>
    <row r="34142" spans="16:27" x14ac:dyDescent="0.3">
      <c r="P34142"/>
      <c r="AA34142"/>
    </row>
    <row r="34143" spans="16:27" x14ac:dyDescent="0.3">
      <c r="P34143"/>
      <c r="AA34143"/>
    </row>
    <row r="34144" spans="16:27" x14ac:dyDescent="0.3">
      <c r="P34144"/>
      <c r="AA34144"/>
    </row>
    <row r="34145" spans="16:27" x14ac:dyDescent="0.3">
      <c r="P34145"/>
      <c r="AA34145"/>
    </row>
    <row r="34146" spans="16:27" x14ac:dyDescent="0.3">
      <c r="P34146"/>
      <c r="AA34146"/>
    </row>
    <row r="34147" spans="16:27" x14ac:dyDescent="0.3">
      <c r="P34147"/>
      <c r="AA34147"/>
    </row>
    <row r="34148" spans="16:27" x14ac:dyDescent="0.3">
      <c r="P34148"/>
      <c r="AA34148"/>
    </row>
    <row r="34149" spans="16:27" x14ac:dyDescent="0.3">
      <c r="P34149"/>
      <c r="AA34149"/>
    </row>
    <row r="34150" spans="16:27" x14ac:dyDescent="0.3">
      <c r="P34150"/>
      <c r="AA34150"/>
    </row>
    <row r="34151" spans="16:27" x14ac:dyDescent="0.3">
      <c r="P34151"/>
      <c r="AA34151"/>
    </row>
    <row r="34152" spans="16:27" x14ac:dyDescent="0.3">
      <c r="P34152"/>
      <c r="AA34152"/>
    </row>
    <row r="34153" spans="16:27" x14ac:dyDescent="0.3">
      <c r="P34153"/>
      <c r="AA34153"/>
    </row>
    <row r="34154" spans="16:27" x14ac:dyDescent="0.3">
      <c r="P34154"/>
      <c r="AA34154"/>
    </row>
    <row r="34155" spans="16:27" x14ac:dyDescent="0.3">
      <c r="P34155"/>
      <c r="AA34155"/>
    </row>
    <row r="34156" spans="16:27" x14ac:dyDescent="0.3">
      <c r="P34156"/>
      <c r="AA34156"/>
    </row>
    <row r="34157" spans="16:27" x14ac:dyDescent="0.3">
      <c r="P34157"/>
      <c r="AA34157"/>
    </row>
    <row r="34158" spans="16:27" x14ac:dyDescent="0.3">
      <c r="P34158"/>
      <c r="AA34158"/>
    </row>
    <row r="34159" spans="16:27" x14ac:dyDescent="0.3">
      <c r="P34159"/>
      <c r="AA34159"/>
    </row>
    <row r="34160" spans="16:27" x14ac:dyDescent="0.3">
      <c r="P34160"/>
      <c r="AA34160"/>
    </row>
    <row r="34161" spans="16:27" x14ac:dyDescent="0.3">
      <c r="P34161"/>
      <c r="AA34161"/>
    </row>
    <row r="34162" spans="16:27" x14ac:dyDescent="0.3">
      <c r="P34162"/>
      <c r="AA34162"/>
    </row>
    <row r="34163" spans="16:27" x14ac:dyDescent="0.3">
      <c r="P34163"/>
      <c r="AA34163"/>
    </row>
    <row r="34164" spans="16:27" x14ac:dyDescent="0.3">
      <c r="P34164"/>
      <c r="AA34164"/>
    </row>
    <row r="34165" spans="16:27" x14ac:dyDescent="0.3">
      <c r="P34165"/>
      <c r="AA34165"/>
    </row>
    <row r="34166" spans="16:27" x14ac:dyDescent="0.3">
      <c r="P34166"/>
      <c r="AA34166"/>
    </row>
    <row r="34167" spans="16:27" x14ac:dyDescent="0.3">
      <c r="P34167"/>
      <c r="AA34167"/>
    </row>
    <row r="34168" spans="16:27" x14ac:dyDescent="0.3">
      <c r="P34168"/>
      <c r="AA34168"/>
    </row>
    <row r="34169" spans="16:27" x14ac:dyDescent="0.3">
      <c r="P34169"/>
      <c r="AA34169"/>
    </row>
    <row r="34170" spans="16:27" x14ac:dyDescent="0.3">
      <c r="P34170"/>
      <c r="AA34170"/>
    </row>
    <row r="34171" spans="16:27" x14ac:dyDescent="0.3">
      <c r="P34171"/>
      <c r="AA34171"/>
    </row>
    <row r="34172" spans="16:27" x14ac:dyDescent="0.3">
      <c r="P34172"/>
      <c r="AA34172"/>
    </row>
    <row r="34173" spans="16:27" x14ac:dyDescent="0.3">
      <c r="P34173"/>
      <c r="AA34173"/>
    </row>
    <row r="34174" spans="16:27" x14ac:dyDescent="0.3">
      <c r="P34174"/>
      <c r="AA34174"/>
    </row>
    <row r="34175" spans="16:27" x14ac:dyDescent="0.3">
      <c r="P34175"/>
      <c r="AA34175"/>
    </row>
    <row r="34176" spans="16:27" x14ac:dyDescent="0.3">
      <c r="P34176"/>
      <c r="AA34176"/>
    </row>
    <row r="34177" spans="16:27" x14ac:dyDescent="0.3">
      <c r="P34177"/>
      <c r="AA34177"/>
    </row>
    <row r="34178" spans="16:27" x14ac:dyDescent="0.3">
      <c r="P34178"/>
      <c r="AA34178"/>
    </row>
    <row r="34179" spans="16:27" x14ac:dyDescent="0.3">
      <c r="P34179"/>
      <c r="AA34179"/>
    </row>
    <row r="34180" spans="16:27" x14ac:dyDescent="0.3">
      <c r="P34180"/>
      <c r="AA34180"/>
    </row>
    <row r="34181" spans="16:27" x14ac:dyDescent="0.3">
      <c r="P34181"/>
      <c r="AA34181"/>
    </row>
    <row r="34182" spans="16:27" x14ac:dyDescent="0.3">
      <c r="P34182"/>
      <c r="AA34182"/>
    </row>
    <row r="34183" spans="16:27" x14ac:dyDescent="0.3">
      <c r="P34183"/>
      <c r="AA34183"/>
    </row>
    <row r="34184" spans="16:27" x14ac:dyDescent="0.3">
      <c r="P34184"/>
      <c r="AA34184"/>
    </row>
    <row r="34185" spans="16:27" x14ac:dyDescent="0.3">
      <c r="P34185"/>
      <c r="AA34185"/>
    </row>
    <row r="34186" spans="16:27" x14ac:dyDescent="0.3">
      <c r="P34186"/>
      <c r="AA34186"/>
    </row>
    <row r="34187" spans="16:27" x14ac:dyDescent="0.3">
      <c r="P34187"/>
      <c r="AA34187"/>
    </row>
    <row r="34188" spans="16:27" x14ac:dyDescent="0.3">
      <c r="P34188"/>
      <c r="AA34188"/>
    </row>
    <row r="34189" spans="16:27" x14ac:dyDescent="0.3">
      <c r="P34189"/>
      <c r="AA34189"/>
    </row>
    <row r="34190" spans="16:27" x14ac:dyDescent="0.3">
      <c r="P34190"/>
      <c r="AA34190"/>
    </row>
    <row r="34191" spans="16:27" x14ac:dyDescent="0.3">
      <c r="P34191"/>
      <c r="AA34191"/>
    </row>
    <row r="34192" spans="16:27" x14ac:dyDescent="0.3">
      <c r="P34192"/>
      <c r="AA34192"/>
    </row>
    <row r="34193" spans="16:27" x14ac:dyDescent="0.3">
      <c r="P34193"/>
      <c r="AA34193"/>
    </row>
    <row r="34194" spans="16:27" x14ac:dyDescent="0.3">
      <c r="P34194"/>
      <c r="AA34194"/>
    </row>
    <row r="34195" spans="16:27" x14ac:dyDescent="0.3">
      <c r="P34195"/>
      <c r="AA34195"/>
    </row>
    <row r="34196" spans="16:27" x14ac:dyDescent="0.3">
      <c r="P34196"/>
      <c r="AA34196"/>
    </row>
    <row r="34197" spans="16:27" x14ac:dyDescent="0.3">
      <c r="P34197"/>
      <c r="AA34197"/>
    </row>
    <row r="34198" spans="16:27" x14ac:dyDescent="0.3">
      <c r="P34198"/>
      <c r="AA34198"/>
    </row>
    <row r="34199" spans="16:27" x14ac:dyDescent="0.3">
      <c r="P34199"/>
      <c r="AA34199"/>
    </row>
    <row r="34200" spans="16:27" x14ac:dyDescent="0.3">
      <c r="P34200"/>
      <c r="AA34200"/>
    </row>
    <row r="34201" spans="16:27" x14ac:dyDescent="0.3">
      <c r="P34201"/>
      <c r="AA34201"/>
    </row>
    <row r="34202" spans="16:27" x14ac:dyDescent="0.3">
      <c r="P34202"/>
      <c r="AA34202"/>
    </row>
    <row r="34203" spans="16:27" x14ac:dyDescent="0.3">
      <c r="P34203"/>
      <c r="AA34203"/>
    </row>
    <row r="34204" spans="16:27" x14ac:dyDescent="0.3">
      <c r="P34204"/>
      <c r="AA34204"/>
    </row>
    <row r="34205" spans="16:27" x14ac:dyDescent="0.3">
      <c r="P34205"/>
      <c r="AA34205"/>
    </row>
    <row r="34206" spans="16:27" x14ac:dyDescent="0.3">
      <c r="P34206"/>
      <c r="AA34206"/>
    </row>
    <row r="34207" spans="16:27" x14ac:dyDescent="0.3">
      <c r="P34207"/>
      <c r="AA34207"/>
    </row>
    <row r="34208" spans="16:27" x14ac:dyDescent="0.3">
      <c r="P34208"/>
      <c r="AA34208"/>
    </row>
    <row r="34209" spans="16:27" x14ac:dyDescent="0.3">
      <c r="P34209"/>
      <c r="AA34209"/>
    </row>
    <row r="34210" spans="16:27" x14ac:dyDescent="0.3">
      <c r="P34210"/>
      <c r="AA34210"/>
    </row>
    <row r="34211" spans="16:27" x14ac:dyDescent="0.3">
      <c r="P34211"/>
      <c r="AA34211"/>
    </row>
    <row r="34212" spans="16:27" x14ac:dyDescent="0.3">
      <c r="P34212"/>
      <c r="AA34212"/>
    </row>
    <row r="34213" spans="16:27" x14ac:dyDescent="0.3">
      <c r="P34213"/>
      <c r="AA34213"/>
    </row>
    <row r="34214" spans="16:27" x14ac:dyDescent="0.3">
      <c r="P34214"/>
      <c r="AA34214"/>
    </row>
    <row r="34215" spans="16:27" x14ac:dyDescent="0.3">
      <c r="P34215"/>
      <c r="AA34215"/>
    </row>
    <row r="34216" spans="16:27" x14ac:dyDescent="0.3">
      <c r="P34216"/>
      <c r="AA34216"/>
    </row>
    <row r="34217" spans="16:27" x14ac:dyDescent="0.3">
      <c r="P34217"/>
      <c r="AA34217"/>
    </row>
    <row r="34218" spans="16:27" x14ac:dyDescent="0.3">
      <c r="P34218"/>
      <c r="AA34218"/>
    </row>
    <row r="34219" spans="16:27" x14ac:dyDescent="0.3">
      <c r="P34219"/>
      <c r="AA34219"/>
    </row>
    <row r="34220" spans="16:27" x14ac:dyDescent="0.3">
      <c r="P34220"/>
      <c r="AA34220"/>
    </row>
    <row r="34221" spans="16:27" x14ac:dyDescent="0.3">
      <c r="P34221"/>
      <c r="AA34221"/>
    </row>
    <row r="34222" spans="16:27" x14ac:dyDescent="0.3">
      <c r="P34222"/>
      <c r="AA34222"/>
    </row>
    <row r="34223" spans="16:27" x14ac:dyDescent="0.3">
      <c r="P34223"/>
      <c r="AA34223"/>
    </row>
    <row r="34224" spans="16:27" x14ac:dyDescent="0.3">
      <c r="P34224"/>
      <c r="AA34224"/>
    </row>
    <row r="34225" spans="16:27" x14ac:dyDescent="0.3">
      <c r="P34225"/>
      <c r="AA34225"/>
    </row>
    <row r="34226" spans="16:27" x14ac:dyDescent="0.3">
      <c r="P34226"/>
      <c r="AA34226"/>
    </row>
    <row r="34227" spans="16:27" x14ac:dyDescent="0.3">
      <c r="P34227"/>
      <c r="AA34227"/>
    </row>
    <row r="34228" spans="16:27" x14ac:dyDescent="0.3">
      <c r="P34228"/>
      <c r="AA34228"/>
    </row>
    <row r="34229" spans="16:27" x14ac:dyDescent="0.3">
      <c r="P34229"/>
      <c r="AA34229"/>
    </row>
    <row r="34230" spans="16:27" x14ac:dyDescent="0.3">
      <c r="P34230"/>
      <c r="AA34230"/>
    </row>
    <row r="34231" spans="16:27" x14ac:dyDescent="0.3">
      <c r="P34231"/>
      <c r="AA34231"/>
    </row>
    <row r="34232" spans="16:27" x14ac:dyDescent="0.3">
      <c r="P34232"/>
      <c r="AA34232"/>
    </row>
    <row r="34233" spans="16:27" x14ac:dyDescent="0.3">
      <c r="P34233"/>
      <c r="AA34233"/>
    </row>
    <row r="34234" spans="16:27" x14ac:dyDescent="0.3">
      <c r="P34234"/>
      <c r="AA34234"/>
    </row>
    <row r="34235" spans="16:27" x14ac:dyDescent="0.3">
      <c r="P34235"/>
      <c r="AA34235"/>
    </row>
    <row r="34236" spans="16:27" x14ac:dyDescent="0.3">
      <c r="P34236"/>
      <c r="AA34236"/>
    </row>
    <row r="34237" spans="16:27" x14ac:dyDescent="0.3">
      <c r="P34237"/>
      <c r="AA34237"/>
    </row>
    <row r="34238" spans="16:27" x14ac:dyDescent="0.3">
      <c r="P34238"/>
      <c r="AA34238"/>
    </row>
    <row r="34239" spans="16:27" x14ac:dyDescent="0.3">
      <c r="P34239"/>
      <c r="AA34239"/>
    </row>
    <row r="34240" spans="16:27" x14ac:dyDescent="0.3">
      <c r="P34240"/>
      <c r="AA34240"/>
    </row>
    <row r="34241" spans="16:27" x14ac:dyDescent="0.3">
      <c r="P34241"/>
      <c r="AA34241"/>
    </row>
    <row r="34242" spans="16:27" x14ac:dyDescent="0.3">
      <c r="P34242"/>
      <c r="AA34242"/>
    </row>
    <row r="34243" spans="16:27" x14ac:dyDescent="0.3">
      <c r="P34243"/>
      <c r="AA34243"/>
    </row>
    <row r="34244" spans="16:27" x14ac:dyDescent="0.3">
      <c r="P34244"/>
      <c r="AA34244"/>
    </row>
    <row r="34245" spans="16:27" x14ac:dyDescent="0.3">
      <c r="P34245"/>
      <c r="AA34245"/>
    </row>
    <row r="34246" spans="16:27" x14ac:dyDescent="0.3">
      <c r="P34246"/>
      <c r="AA34246"/>
    </row>
    <row r="34247" spans="16:27" x14ac:dyDescent="0.3">
      <c r="P34247"/>
      <c r="AA34247"/>
    </row>
    <row r="34248" spans="16:27" x14ac:dyDescent="0.3">
      <c r="P34248"/>
      <c r="AA34248"/>
    </row>
    <row r="34249" spans="16:27" x14ac:dyDescent="0.3">
      <c r="P34249"/>
      <c r="AA34249"/>
    </row>
    <row r="34250" spans="16:27" x14ac:dyDescent="0.3">
      <c r="P34250"/>
      <c r="AA34250"/>
    </row>
    <row r="34251" spans="16:27" x14ac:dyDescent="0.3">
      <c r="P34251"/>
      <c r="AA34251"/>
    </row>
    <row r="34252" spans="16:27" x14ac:dyDescent="0.3">
      <c r="P34252"/>
      <c r="AA34252"/>
    </row>
    <row r="34253" spans="16:27" x14ac:dyDescent="0.3">
      <c r="P34253"/>
      <c r="AA34253"/>
    </row>
    <row r="34254" spans="16:27" x14ac:dyDescent="0.3">
      <c r="P34254"/>
      <c r="AA34254"/>
    </row>
    <row r="34255" spans="16:27" x14ac:dyDescent="0.3">
      <c r="P34255"/>
      <c r="AA34255"/>
    </row>
    <row r="34256" spans="16:27" x14ac:dyDescent="0.3">
      <c r="P34256"/>
      <c r="AA34256"/>
    </row>
    <row r="34257" spans="16:27" x14ac:dyDescent="0.3">
      <c r="P34257"/>
      <c r="AA34257"/>
    </row>
    <row r="34258" spans="16:27" x14ac:dyDescent="0.3">
      <c r="P34258"/>
      <c r="AA34258"/>
    </row>
    <row r="34259" spans="16:27" x14ac:dyDescent="0.3">
      <c r="P34259"/>
      <c r="AA34259"/>
    </row>
    <row r="34260" spans="16:27" x14ac:dyDescent="0.3">
      <c r="P34260"/>
      <c r="AA34260"/>
    </row>
    <row r="34261" spans="16:27" x14ac:dyDescent="0.3">
      <c r="P34261"/>
      <c r="AA34261"/>
    </row>
    <row r="34262" spans="16:27" x14ac:dyDescent="0.3">
      <c r="P34262"/>
      <c r="AA34262"/>
    </row>
    <row r="34263" spans="16:27" x14ac:dyDescent="0.3">
      <c r="P34263"/>
      <c r="AA34263"/>
    </row>
    <row r="34264" spans="16:27" x14ac:dyDescent="0.3">
      <c r="P34264"/>
      <c r="AA34264"/>
    </row>
    <row r="34265" spans="16:27" x14ac:dyDescent="0.3">
      <c r="P34265"/>
      <c r="AA34265"/>
    </row>
    <row r="34266" spans="16:27" x14ac:dyDescent="0.3">
      <c r="P34266"/>
      <c r="AA34266"/>
    </row>
    <row r="34267" spans="16:27" x14ac:dyDescent="0.3">
      <c r="P34267"/>
      <c r="AA34267"/>
    </row>
    <row r="34268" spans="16:27" x14ac:dyDescent="0.3">
      <c r="P34268"/>
      <c r="AA34268"/>
    </row>
    <row r="34269" spans="16:27" x14ac:dyDescent="0.3">
      <c r="P34269"/>
      <c r="AA34269"/>
    </row>
    <row r="34270" spans="16:27" x14ac:dyDescent="0.3">
      <c r="P34270"/>
      <c r="AA34270"/>
    </row>
    <row r="34271" spans="16:27" x14ac:dyDescent="0.3">
      <c r="P34271"/>
      <c r="AA34271"/>
    </row>
    <row r="34272" spans="16:27" x14ac:dyDescent="0.3">
      <c r="P34272"/>
      <c r="AA34272"/>
    </row>
    <row r="34273" spans="16:27" x14ac:dyDescent="0.3">
      <c r="P34273"/>
      <c r="AA34273"/>
    </row>
    <row r="34274" spans="16:27" x14ac:dyDescent="0.3">
      <c r="P34274"/>
      <c r="AA34274"/>
    </row>
    <row r="34275" spans="16:27" x14ac:dyDescent="0.3">
      <c r="P34275"/>
      <c r="AA34275"/>
    </row>
    <row r="34276" spans="16:27" x14ac:dyDescent="0.3">
      <c r="P34276"/>
      <c r="AA34276"/>
    </row>
    <row r="34277" spans="16:27" x14ac:dyDescent="0.3">
      <c r="P34277"/>
      <c r="AA34277"/>
    </row>
    <row r="34278" spans="16:27" x14ac:dyDescent="0.3">
      <c r="P34278"/>
      <c r="AA34278"/>
    </row>
    <row r="34279" spans="16:27" x14ac:dyDescent="0.3">
      <c r="P34279"/>
      <c r="AA34279"/>
    </row>
    <row r="34280" spans="16:27" x14ac:dyDescent="0.3">
      <c r="P34280"/>
      <c r="AA34280"/>
    </row>
    <row r="34281" spans="16:27" x14ac:dyDescent="0.3">
      <c r="P34281"/>
      <c r="AA34281"/>
    </row>
    <row r="34282" spans="16:27" x14ac:dyDescent="0.3">
      <c r="P34282"/>
      <c r="AA34282"/>
    </row>
    <row r="34283" spans="16:27" x14ac:dyDescent="0.3">
      <c r="P34283"/>
      <c r="AA34283"/>
    </row>
    <row r="34284" spans="16:27" x14ac:dyDescent="0.3">
      <c r="P34284"/>
      <c r="AA34284"/>
    </row>
    <row r="34285" spans="16:27" x14ac:dyDescent="0.3">
      <c r="P34285"/>
      <c r="AA34285"/>
    </row>
    <row r="34286" spans="16:27" x14ac:dyDescent="0.3">
      <c r="P34286"/>
      <c r="AA34286"/>
    </row>
    <row r="34287" spans="16:27" x14ac:dyDescent="0.3">
      <c r="P34287"/>
      <c r="AA34287"/>
    </row>
    <row r="34288" spans="16:27" x14ac:dyDescent="0.3">
      <c r="P34288"/>
      <c r="AA34288"/>
    </row>
    <row r="34289" spans="16:27" x14ac:dyDescent="0.3">
      <c r="P34289"/>
      <c r="AA34289"/>
    </row>
    <row r="34290" spans="16:27" x14ac:dyDescent="0.3">
      <c r="P34290"/>
      <c r="AA34290"/>
    </row>
    <row r="34291" spans="16:27" x14ac:dyDescent="0.3">
      <c r="P34291"/>
      <c r="AA34291"/>
    </row>
    <row r="34292" spans="16:27" x14ac:dyDescent="0.3">
      <c r="P34292"/>
      <c r="AA34292"/>
    </row>
    <row r="34293" spans="16:27" x14ac:dyDescent="0.3">
      <c r="P34293"/>
      <c r="AA34293"/>
    </row>
    <row r="34294" spans="16:27" x14ac:dyDescent="0.3">
      <c r="P34294"/>
      <c r="AA34294"/>
    </row>
    <row r="34295" spans="16:27" x14ac:dyDescent="0.3">
      <c r="P34295"/>
      <c r="AA34295"/>
    </row>
    <row r="34296" spans="16:27" x14ac:dyDescent="0.3">
      <c r="P34296"/>
      <c r="AA34296"/>
    </row>
    <row r="34297" spans="16:27" x14ac:dyDescent="0.3">
      <c r="P34297"/>
      <c r="AA34297"/>
    </row>
    <row r="34298" spans="16:27" x14ac:dyDescent="0.3">
      <c r="P34298"/>
      <c r="AA34298"/>
    </row>
    <row r="34299" spans="16:27" x14ac:dyDescent="0.3">
      <c r="P34299"/>
      <c r="AA34299"/>
    </row>
    <row r="34300" spans="16:27" x14ac:dyDescent="0.3">
      <c r="P34300"/>
      <c r="AA34300"/>
    </row>
    <row r="34301" spans="16:27" x14ac:dyDescent="0.3">
      <c r="P34301"/>
      <c r="AA34301"/>
    </row>
    <row r="34302" spans="16:27" x14ac:dyDescent="0.3">
      <c r="P34302"/>
      <c r="AA34302"/>
    </row>
    <row r="34303" spans="16:27" x14ac:dyDescent="0.3">
      <c r="P34303"/>
      <c r="AA34303"/>
    </row>
    <row r="34304" spans="16:27" x14ac:dyDescent="0.3">
      <c r="P34304"/>
      <c r="AA34304"/>
    </row>
    <row r="34305" spans="16:27" x14ac:dyDescent="0.3">
      <c r="P34305"/>
      <c r="AA34305"/>
    </row>
    <row r="34306" spans="16:27" x14ac:dyDescent="0.3">
      <c r="P34306"/>
      <c r="AA34306"/>
    </row>
    <row r="34307" spans="16:27" x14ac:dyDescent="0.3">
      <c r="P34307"/>
      <c r="AA34307"/>
    </row>
    <row r="34308" spans="16:27" x14ac:dyDescent="0.3">
      <c r="P34308"/>
      <c r="AA34308"/>
    </row>
    <row r="34309" spans="16:27" x14ac:dyDescent="0.3">
      <c r="P34309"/>
      <c r="AA34309"/>
    </row>
    <row r="34310" spans="16:27" x14ac:dyDescent="0.3">
      <c r="P34310"/>
      <c r="AA34310"/>
    </row>
    <row r="34311" spans="16:27" x14ac:dyDescent="0.3">
      <c r="P34311"/>
      <c r="AA34311"/>
    </row>
    <row r="34312" spans="16:27" x14ac:dyDescent="0.3">
      <c r="P34312"/>
      <c r="AA34312"/>
    </row>
    <row r="34313" spans="16:27" x14ac:dyDescent="0.3">
      <c r="P34313"/>
      <c r="AA34313"/>
    </row>
    <row r="34314" spans="16:27" x14ac:dyDescent="0.3">
      <c r="P34314"/>
      <c r="AA34314"/>
    </row>
    <row r="34315" spans="16:27" x14ac:dyDescent="0.3">
      <c r="P34315"/>
      <c r="AA34315"/>
    </row>
    <row r="34316" spans="16:27" x14ac:dyDescent="0.3">
      <c r="P34316"/>
      <c r="AA34316"/>
    </row>
    <row r="34317" spans="16:27" x14ac:dyDescent="0.3">
      <c r="P34317"/>
      <c r="AA34317"/>
    </row>
    <row r="34318" spans="16:27" x14ac:dyDescent="0.3">
      <c r="P34318"/>
      <c r="AA34318"/>
    </row>
    <row r="34319" spans="16:27" x14ac:dyDescent="0.3">
      <c r="P34319"/>
      <c r="AA34319"/>
    </row>
    <row r="34320" spans="16:27" x14ac:dyDescent="0.3">
      <c r="P34320"/>
      <c r="AA34320"/>
    </row>
    <row r="34321" spans="16:27" x14ac:dyDescent="0.3">
      <c r="P34321"/>
      <c r="AA34321"/>
    </row>
    <row r="34322" spans="16:27" x14ac:dyDescent="0.3">
      <c r="P34322"/>
      <c r="AA34322"/>
    </row>
    <row r="34323" spans="16:27" x14ac:dyDescent="0.3">
      <c r="P34323"/>
      <c r="AA34323"/>
    </row>
    <row r="34324" spans="16:27" x14ac:dyDescent="0.3">
      <c r="P34324"/>
      <c r="AA34324"/>
    </row>
    <row r="34325" spans="16:27" x14ac:dyDescent="0.3">
      <c r="P34325"/>
      <c r="AA34325"/>
    </row>
    <row r="34326" spans="16:27" x14ac:dyDescent="0.3">
      <c r="P34326"/>
      <c r="AA34326"/>
    </row>
    <row r="34327" spans="16:27" x14ac:dyDescent="0.3">
      <c r="P34327"/>
      <c r="AA34327"/>
    </row>
    <row r="34328" spans="16:27" x14ac:dyDescent="0.3">
      <c r="P34328"/>
      <c r="AA34328"/>
    </row>
    <row r="34329" spans="16:27" x14ac:dyDescent="0.3">
      <c r="P34329"/>
      <c r="AA34329"/>
    </row>
    <row r="34330" spans="16:27" x14ac:dyDescent="0.3">
      <c r="P34330"/>
      <c r="AA34330"/>
    </row>
    <row r="34331" spans="16:27" x14ac:dyDescent="0.3">
      <c r="P34331"/>
      <c r="AA34331"/>
    </row>
    <row r="34332" spans="16:27" x14ac:dyDescent="0.3">
      <c r="P34332"/>
      <c r="AA34332"/>
    </row>
    <row r="34333" spans="16:27" x14ac:dyDescent="0.3">
      <c r="P34333"/>
      <c r="AA34333"/>
    </row>
    <row r="34334" spans="16:27" x14ac:dyDescent="0.3">
      <c r="P34334"/>
      <c r="AA34334"/>
    </row>
    <row r="34335" spans="16:27" x14ac:dyDescent="0.3">
      <c r="P34335"/>
      <c r="AA34335"/>
    </row>
    <row r="34336" spans="16:27" x14ac:dyDescent="0.3">
      <c r="P34336"/>
      <c r="AA34336"/>
    </row>
    <row r="34337" spans="16:27" x14ac:dyDescent="0.3">
      <c r="P34337"/>
      <c r="AA34337"/>
    </row>
    <row r="34338" spans="16:27" x14ac:dyDescent="0.3">
      <c r="P34338"/>
      <c r="AA34338"/>
    </row>
    <row r="34339" spans="16:27" x14ac:dyDescent="0.3">
      <c r="P34339"/>
      <c r="AA34339"/>
    </row>
    <row r="34340" spans="16:27" x14ac:dyDescent="0.3">
      <c r="P34340"/>
      <c r="AA34340"/>
    </row>
    <row r="34341" spans="16:27" x14ac:dyDescent="0.3">
      <c r="P34341"/>
      <c r="AA34341"/>
    </row>
    <row r="34342" spans="16:27" x14ac:dyDescent="0.3">
      <c r="P34342"/>
      <c r="AA34342"/>
    </row>
    <row r="34343" spans="16:27" x14ac:dyDescent="0.3">
      <c r="P34343"/>
      <c r="AA34343"/>
    </row>
    <row r="34344" spans="16:27" x14ac:dyDescent="0.3">
      <c r="P34344"/>
      <c r="AA34344"/>
    </row>
    <row r="34345" spans="16:27" x14ac:dyDescent="0.3">
      <c r="P34345"/>
      <c r="AA34345"/>
    </row>
    <row r="34346" spans="16:27" x14ac:dyDescent="0.3">
      <c r="P34346"/>
      <c r="AA34346"/>
    </row>
    <row r="34347" spans="16:27" x14ac:dyDescent="0.3">
      <c r="P34347"/>
      <c r="AA34347"/>
    </row>
    <row r="34348" spans="16:27" x14ac:dyDescent="0.3">
      <c r="P34348"/>
      <c r="AA34348"/>
    </row>
    <row r="34349" spans="16:27" x14ac:dyDescent="0.3">
      <c r="P34349"/>
      <c r="AA34349"/>
    </row>
    <row r="34350" spans="16:27" x14ac:dyDescent="0.3">
      <c r="P34350"/>
      <c r="AA34350"/>
    </row>
    <row r="34351" spans="16:27" x14ac:dyDescent="0.3">
      <c r="P34351"/>
      <c r="AA34351"/>
    </row>
    <row r="34352" spans="16:27" x14ac:dyDescent="0.3">
      <c r="P34352"/>
      <c r="AA34352"/>
    </row>
    <row r="34353" spans="16:27" x14ac:dyDescent="0.3">
      <c r="P34353"/>
      <c r="AA34353"/>
    </row>
    <row r="34354" spans="16:27" x14ac:dyDescent="0.3">
      <c r="P34354"/>
      <c r="AA34354"/>
    </row>
    <row r="34355" spans="16:27" x14ac:dyDescent="0.3">
      <c r="P34355"/>
      <c r="AA34355"/>
    </row>
    <row r="34356" spans="16:27" x14ac:dyDescent="0.3">
      <c r="P34356"/>
      <c r="AA34356"/>
    </row>
    <row r="34357" spans="16:27" x14ac:dyDescent="0.3">
      <c r="P34357"/>
      <c r="AA34357"/>
    </row>
    <row r="34358" spans="16:27" x14ac:dyDescent="0.3">
      <c r="P34358"/>
      <c r="AA34358"/>
    </row>
    <row r="34359" spans="16:27" x14ac:dyDescent="0.3">
      <c r="P34359"/>
      <c r="AA34359"/>
    </row>
    <row r="34360" spans="16:27" x14ac:dyDescent="0.3">
      <c r="P34360"/>
      <c r="AA34360"/>
    </row>
    <row r="34361" spans="16:27" x14ac:dyDescent="0.3">
      <c r="P34361"/>
      <c r="AA34361"/>
    </row>
    <row r="34362" spans="16:27" x14ac:dyDescent="0.3">
      <c r="P34362"/>
      <c r="AA34362"/>
    </row>
    <row r="34363" spans="16:27" x14ac:dyDescent="0.3">
      <c r="P34363"/>
      <c r="AA34363"/>
    </row>
    <row r="34364" spans="16:27" x14ac:dyDescent="0.3">
      <c r="P34364"/>
      <c r="AA34364"/>
    </row>
    <row r="34365" spans="16:27" x14ac:dyDescent="0.3">
      <c r="P34365"/>
      <c r="AA34365"/>
    </row>
    <row r="34366" spans="16:27" x14ac:dyDescent="0.3">
      <c r="P34366"/>
      <c r="AA34366"/>
    </row>
    <row r="34367" spans="16:27" x14ac:dyDescent="0.3">
      <c r="P34367"/>
      <c r="AA34367"/>
    </row>
    <row r="34368" spans="16:27" x14ac:dyDescent="0.3">
      <c r="P34368"/>
      <c r="AA34368"/>
    </row>
    <row r="34369" spans="16:27" x14ac:dyDescent="0.3">
      <c r="P34369"/>
      <c r="AA34369"/>
    </row>
    <row r="34370" spans="16:27" x14ac:dyDescent="0.3">
      <c r="P34370"/>
      <c r="AA34370"/>
    </row>
    <row r="34371" spans="16:27" x14ac:dyDescent="0.3">
      <c r="P34371"/>
      <c r="AA34371"/>
    </row>
    <row r="34372" spans="16:27" x14ac:dyDescent="0.3">
      <c r="P34372"/>
      <c r="AA34372"/>
    </row>
    <row r="34373" spans="16:27" x14ac:dyDescent="0.3">
      <c r="P34373"/>
      <c r="AA34373"/>
    </row>
    <row r="34374" spans="16:27" x14ac:dyDescent="0.3">
      <c r="P34374"/>
      <c r="AA34374"/>
    </row>
    <row r="34375" spans="16:27" x14ac:dyDescent="0.3">
      <c r="P34375"/>
      <c r="AA34375"/>
    </row>
    <row r="34376" spans="16:27" x14ac:dyDescent="0.3">
      <c r="P34376"/>
      <c r="AA34376"/>
    </row>
    <row r="34377" spans="16:27" x14ac:dyDescent="0.3">
      <c r="P34377"/>
      <c r="AA34377"/>
    </row>
    <row r="34378" spans="16:27" x14ac:dyDescent="0.3">
      <c r="P34378"/>
      <c r="AA34378"/>
    </row>
    <row r="34379" spans="16:27" x14ac:dyDescent="0.3">
      <c r="P34379"/>
      <c r="AA34379"/>
    </row>
    <row r="34380" spans="16:27" x14ac:dyDescent="0.3">
      <c r="P34380"/>
      <c r="AA34380"/>
    </row>
    <row r="34381" spans="16:27" x14ac:dyDescent="0.3">
      <c r="P34381"/>
      <c r="AA34381"/>
    </row>
    <row r="34382" spans="16:27" x14ac:dyDescent="0.3">
      <c r="P34382"/>
      <c r="AA34382"/>
    </row>
    <row r="34383" spans="16:27" x14ac:dyDescent="0.3">
      <c r="P34383"/>
      <c r="AA34383"/>
    </row>
    <row r="34384" spans="16:27" x14ac:dyDescent="0.3">
      <c r="P34384"/>
      <c r="AA34384"/>
    </row>
    <row r="34385" spans="16:27" x14ac:dyDescent="0.3">
      <c r="P34385"/>
      <c r="AA34385"/>
    </row>
    <row r="34386" spans="16:27" x14ac:dyDescent="0.3">
      <c r="P34386"/>
      <c r="AA34386"/>
    </row>
    <row r="34387" spans="16:27" x14ac:dyDescent="0.3">
      <c r="P34387"/>
      <c r="AA34387"/>
    </row>
    <row r="34388" spans="16:27" x14ac:dyDescent="0.3">
      <c r="P34388"/>
      <c r="AA34388"/>
    </row>
    <row r="34389" spans="16:27" x14ac:dyDescent="0.3">
      <c r="P34389"/>
      <c r="AA34389"/>
    </row>
    <row r="34390" spans="16:27" x14ac:dyDescent="0.3">
      <c r="P34390"/>
      <c r="AA34390"/>
    </row>
    <row r="34391" spans="16:27" x14ac:dyDescent="0.3">
      <c r="P34391"/>
      <c r="AA34391"/>
    </row>
    <row r="34392" spans="16:27" x14ac:dyDescent="0.3">
      <c r="P34392"/>
      <c r="AA34392"/>
    </row>
    <row r="34393" spans="16:27" x14ac:dyDescent="0.3">
      <c r="P34393"/>
      <c r="AA34393"/>
    </row>
    <row r="34394" spans="16:27" x14ac:dyDescent="0.3">
      <c r="P34394"/>
      <c r="AA34394"/>
    </row>
    <row r="34395" spans="16:27" x14ac:dyDescent="0.3">
      <c r="P34395"/>
      <c r="AA34395"/>
    </row>
    <row r="34396" spans="16:27" x14ac:dyDescent="0.3">
      <c r="P34396"/>
      <c r="AA34396"/>
    </row>
    <row r="34397" spans="16:27" x14ac:dyDescent="0.3">
      <c r="P34397"/>
      <c r="AA34397"/>
    </row>
    <row r="34398" spans="16:27" x14ac:dyDescent="0.3">
      <c r="P34398"/>
      <c r="AA34398"/>
    </row>
    <row r="34399" spans="16:27" x14ac:dyDescent="0.3">
      <c r="P34399"/>
      <c r="AA34399"/>
    </row>
    <row r="34400" spans="16:27" x14ac:dyDescent="0.3">
      <c r="P34400"/>
      <c r="AA34400"/>
    </row>
    <row r="34401" spans="16:27" x14ac:dyDescent="0.3">
      <c r="P34401"/>
      <c r="AA34401"/>
    </row>
    <row r="34402" spans="16:27" x14ac:dyDescent="0.3">
      <c r="P34402"/>
      <c r="AA34402"/>
    </row>
    <row r="34403" spans="16:27" x14ac:dyDescent="0.3">
      <c r="P34403"/>
      <c r="AA34403"/>
    </row>
    <row r="34404" spans="16:27" x14ac:dyDescent="0.3">
      <c r="P34404"/>
      <c r="AA34404"/>
    </row>
    <row r="34405" spans="16:27" x14ac:dyDescent="0.3">
      <c r="P34405"/>
      <c r="AA34405"/>
    </row>
    <row r="34406" spans="16:27" x14ac:dyDescent="0.3">
      <c r="P34406"/>
      <c r="AA34406"/>
    </row>
    <row r="34407" spans="16:27" x14ac:dyDescent="0.3">
      <c r="P34407"/>
      <c r="AA34407"/>
    </row>
    <row r="34408" spans="16:27" x14ac:dyDescent="0.3">
      <c r="P34408"/>
      <c r="AA34408"/>
    </row>
    <row r="34409" spans="16:27" x14ac:dyDescent="0.3">
      <c r="P34409"/>
      <c r="AA34409"/>
    </row>
    <row r="34410" spans="16:27" x14ac:dyDescent="0.3">
      <c r="P34410"/>
      <c r="AA34410"/>
    </row>
    <row r="34411" spans="16:27" x14ac:dyDescent="0.3">
      <c r="P34411"/>
      <c r="AA34411"/>
    </row>
    <row r="34412" spans="16:27" x14ac:dyDescent="0.3">
      <c r="P34412"/>
      <c r="AA34412"/>
    </row>
    <row r="34413" spans="16:27" x14ac:dyDescent="0.3">
      <c r="P34413"/>
      <c r="AA34413"/>
    </row>
    <row r="34414" spans="16:27" x14ac:dyDescent="0.3">
      <c r="P34414"/>
      <c r="AA34414"/>
    </row>
    <row r="34415" spans="16:27" x14ac:dyDescent="0.3">
      <c r="P34415"/>
      <c r="AA34415"/>
    </row>
    <row r="34416" spans="16:27" x14ac:dyDescent="0.3">
      <c r="P34416"/>
      <c r="AA34416"/>
    </row>
    <row r="34417" spans="16:27" x14ac:dyDescent="0.3">
      <c r="P34417"/>
      <c r="AA34417"/>
    </row>
    <row r="34418" spans="16:27" x14ac:dyDescent="0.3">
      <c r="P34418"/>
      <c r="AA34418"/>
    </row>
    <row r="34419" spans="16:27" x14ac:dyDescent="0.3">
      <c r="P34419"/>
      <c r="AA34419"/>
    </row>
    <row r="34420" spans="16:27" x14ac:dyDescent="0.3">
      <c r="P34420"/>
      <c r="AA34420"/>
    </row>
    <row r="34421" spans="16:27" x14ac:dyDescent="0.3">
      <c r="P34421"/>
      <c r="AA34421"/>
    </row>
    <row r="34422" spans="16:27" x14ac:dyDescent="0.3">
      <c r="P34422"/>
      <c r="AA34422"/>
    </row>
    <row r="34423" spans="16:27" x14ac:dyDescent="0.3">
      <c r="P34423"/>
      <c r="AA34423"/>
    </row>
    <row r="34424" spans="16:27" x14ac:dyDescent="0.3">
      <c r="P34424"/>
      <c r="AA34424"/>
    </row>
    <row r="34425" spans="16:27" x14ac:dyDescent="0.3">
      <c r="P34425"/>
      <c r="AA34425"/>
    </row>
    <row r="34426" spans="16:27" x14ac:dyDescent="0.3">
      <c r="P34426"/>
      <c r="AA34426"/>
    </row>
    <row r="34427" spans="16:27" x14ac:dyDescent="0.3">
      <c r="P34427"/>
      <c r="AA34427"/>
    </row>
    <row r="34428" spans="16:27" x14ac:dyDescent="0.3">
      <c r="P34428"/>
      <c r="AA34428"/>
    </row>
    <row r="34429" spans="16:27" x14ac:dyDescent="0.3">
      <c r="P34429"/>
      <c r="AA34429"/>
    </row>
    <row r="34430" spans="16:27" x14ac:dyDescent="0.3">
      <c r="P34430"/>
      <c r="AA34430"/>
    </row>
    <row r="34431" spans="16:27" x14ac:dyDescent="0.3">
      <c r="P34431"/>
      <c r="AA34431"/>
    </row>
    <row r="34432" spans="16:27" x14ac:dyDescent="0.3">
      <c r="P34432"/>
      <c r="AA34432"/>
    </row>
    <row r="34433" spans="16:27" x14ac:dyDescent="0.3">
      <c r="P34433"/>
      <c r="AA34433"/>
    </row>
    <row r="34434" spans="16:27" x14ac:dyDescent="0.3">
      <c r="P34434"/>
      <c r="AA34434"/>
    </row>
    <row r="34435" spans="16:27" x14ac:dyDescent="0.3">
      <c r="P34435"/>
      <c r="AA34435"/>
    </row>
    <row r="34436" spans="16:27" x14ac:dyDescent="0.3">
      <c r="P34436"/>
      <c r="AA34436"/>
    </row>
    <row r="34437" spans="16:27" x14ac:dyDescent="0.3">
      <c r="P34437"/>
      <c r="AA34437"/>
    </row>
    <row r="34438" spans="16:27" x14ac:dyDescent="0.3">
      <c r="P34438"/>
      <c r="AA34438"/>
    </row>
    <row r="34439" spans="16:27" x14ac:dyDescent="0.3">
      <c r="P34439"/>
      <c r="AA34439"/>
    </row>
    <row r="34440" spans="16:27" x14ac:dyDescent="0.3">
      <c r="P34440"/>
      <c r="AA34440"/>
    </row>
    <row r="34441" spans="16:27" x14ac:dyDescent="0.3">
      <c r="P34441"/>
      <c r="AA34441"/>
    </row>
    <row r="34442" spans="16:27" x14ac:dyDescent="0.3">
      <c r="P34442"/>
      <c r="AA34442"/>
    </row>
    <row r="34443" spans="16:27" x14ac:dyDescent="0.3">
      <c r="P34443"/>
      <c r="AA34443"/>
    </row>
    <row r="34444" spans="16:27" x14ac:dyDescent="0.3">
      <c r="P34444"/>
      <c r="AA34444"/>
    </row>
    <row r="34445" spans="16:27" x14ac:dyDescent="0.3">
      <c r="P34445"/>
      <c r="AA34445"/>
    </row>
    <row r="34446" spans="16:27" x14ac:dyDescent="0.3">
      <c r="P34446"/>
      <c r="AA34446"/>
    </row>
    <row r="34447" spans="16:27" x14ac:dyDescent="0.3">
      <c r="P34447"/>
      <c r="AA34447"/>
    </row>
    <row r="34448" spans="16:27" x14ac:dyDescent="0.3">
      <c r="P34448"/>
      <c r="AA34448"/>
    </row>
    <row r="34449" spans="16:27" x14ac:dyDescent="0.3">
      <c r="P34449"/>
      <c r="AA34449"/>
    </row>
    <row r="34450" spans="16:27" x14ac:dyDescent="0.3">
      <c r="P34450"/>
      <c r="AA34450"/>
    </row>
    <row r="34451" spans="16:27" x14ac:dyDescent="0.3">
      <c r="P34451"/>
      <c r="AA34451"/>
    </row>
    <row r="34452" spans="16:27" x14ac:dyDescent="0.3">
      <c r="P34452"/>
      <c r="AA34452"/>
    </row>
    <row r="34453" spans="16:27" x14ac:dyDescent="0.3">
      <c r="P34453"/>
      <c r="AA34453"/>
    </row>
    <row r="34454" spans="16:27" x14ac:dyDescent="0.3">
      <c r="P34454"/>
      <c r="AA34454"/>
    </row>
    <row r="34455" spans="16:27" x14ac:dyDescent="0.3">
      <c r="P34455"/>
      <c r="AA34455"/>
    </row>
    <row r="34456" spans="16:27" x14ac:dyDescent="0.3">
      <c r="P34456"/>
      <c r="AA34456"/>
    </row>
    <row r="34457" spans="16:27" x14ac:dyDescent="0.3">
      <c r="P34457"/>
      <c r="AA34457"/>
    </row>
    <row r="34458" spans="16:27" x14ac:dyDescent="0.3">
      <c r="P34458"/>
      <c r="AA34458"/>
    </row>
    <row r="34459" spans="16:27" x14ac:dyDescent="0.3">
      <c r="P34459"/>
      <c r="AA34459"/>
    </row>
    <row r="34460" spans="16:27" x14ac:dyDescent="0.3">
      <c r="P34460"/>
      <c r="AA34460"/>
    </row>
    <row r="34461" spans="16:27" x14ac:dyDescent="0.3">
      <c r="P34461"/>
      <c r="AA34461"/>
    </row>
    <row r="34462" spans="16:27" x14ac:dyDescent="0.3">
      <c r="P34462"/>
      <c r="AA34462"/>
    </row>
    <row r="34463" spans="16:27" x14ac:dyDescent="0.3">
      <c r="P34463"/>
      <c r="AA34463"/>
    </row>
    <row r="34464" spans="16:27" x14ac:dyDescent="0.3">
      <c r="P34464"/>
      <c r="AA34464"/>
    </row>
    <row r="34465" spans="16:27" x14ac:dyDescent="0.3">
      <c r="P34465"/>
      <c r="AA34465"/>
    </row>
    <row r="34466" spans="16:27" x14ac:dyDescent="0.3">
      <c r="P34466"/>
      <c r="AA34466"/>
    </row>
    <row r="34467" spans="16:27" x14ac:dyDescent="0.3">
      <c r="P34467"/>
      <c r="AA34467"/>
    </row>
    <row r="34468" spans="16:27" x14ac:dyDescent="0.3">
      <c r="P34468"/>
      <c r="AA34468"/>
    </row>
    <row r="34469" spans="16:27" x14ac:dyDescent="0.3">
      <c r="P34469"/>
      <c r="AA34469"/>
    </row>
    <row r="34470" spans="16:27" x14ac:dyDescent="0.3">
      <c r="P34470"/>
      <c r="AA34470"/>
    </row>
    <row r="34471" spans="16:27" x14ac:dyDescent="0.3">
      <c r="P34471"/>
      <c r="AA34471"/>
    </row>
    <row r="34472" spans="16:27" x14ac:dyDescent="0.3">
      <c r="P34472"/>
      <c r="AA34472"/>
    </row>
    <row r="34473" spans="16:27" x14ac:dyDescent="0.3">
      <c r="P34473"/>
      <c r="AA34473"/>
    </row>
    <row r="34474" spans="16:27" x14ac:dyDescent="0.3">
      <c r="P34474"/>
      <c r="AA34474"/>
    </row>
    <row r="34475" spans="16:27" x14ac:dyDescent="0.3">
      <c r="P34475"/>
      <c r="AA34475"/>
    </row>
    <row r="34476" spans="16:27" x14ac:dyDescent="0.3">
      <c r="P34476"/>
      <c r="AA34476"/>
    </row>
    <row r="34477" spans="16:27" x14ac:dyDescent="0.3">
      <c r="P34477"/>
      <c r="AA34477"/>
    </row>
    <row r="34478" spans="16:27" x14ac:dyDescent="0.3">
      <c r="P34478"/>
      <c r="AA34478"/>
    </row>
    <row r="34479" spans="16:27" x14ac:dyDescent="0.3">
      <c r="P34479"/>
      <c r="AA34479"/>
    </row>
    <row r="34480" spans="16:27" x14ac:dyDescent="0.3">
      <c r="P34480"/>
      <c r="AA34480"/>
    </row>
    <row r="34481" spans="16:27" x14ac:dyDescent="0.3">
      <c r="P34481"/>
      <c r="AA34481"/>
    </row>
    <row r="34482" spans="16:27" x14ac:dyDescent="0.3">
      <c r="P34482"/>
      <c r="AA34482"/>
    </row>
    <row r="34483" spans="16:27" x14ac:dyDescent="0.3">
      <c r="P34483"/>
      <c r="AA34483"/>
    </row>
    <row r="34484" spans="16:27" x14ac:dyDescent="0.3">
      <c r="P34484"/>
      <c r="AA34484"/>
    </row>
    <row r="34485" spans="16:27" x14ac:dyDescent="0.3">
      <c r="P34485"/>
      <c r="AA34485"/>
    </row>
    <row r="34486" spans="16:27" x14ac:dyDescent="0.3">
      <c r="P34486"/>
      <c r="AA34486"/>
    </row>
    <row r="34487" spans="16:27" x14ac:dyDescent="0.3">
      <c r="P34487"/>
      <c r="AA34487"/>
    </row>
    <row r="34488" spans="16:27" x14ac:dyDescent="0.3">
      <c r="P34488"/>
      <c r="AA34488"/>
    </row>
    <row r="34489" spans="16:27" x14ac:dyDescent="0.3">
      <c r="P34489"/>
      <c r="AA34489"/>
    </row>
    <row r="34490" spans="16:27" x14ac:dyDescent="0.3">
      <c r="P34490"/>
      <c r="AA34490"/>
    </row>
    <row r="34491" spans="16:27" x14ac:dyDescent="0.3">
      <c r="P34491"/>
      <c r="AA34491"/>
    </row>
    <row r="34492" spans="16:27" x14ac:dyDescent="0.3">
      <c r="P34492"/>
      <c r="AA34492"/>
    </row>
    <row r="34493" spans="16:27" x14ac:dyDescent="0.3">
      <c r="P34493"/>
      <c r="AA34493"/>
    </row>
    <row r="34494" spans="16:27" x14ac:dyDescent="0.3">
      <c r="P34494"/>
      <c r="AA34494"/>
    </row>
    <row r="34495" spans="16:27" x14ac:dyDescent="0.3">
      <c r="P34495"/>
      <c r="AA34495"/>
    </row>
    <row r="34496" spans="16:27" x14ac:dyDescent="0.3">
      <c r="P34496"/>
      <c r="AA34496"/>
    </row>
    <row r="34497" spans="16:27" x14ac:dyDescent="0.3">
      <c r="P34497"/>
      <c r="AA34497"/>
    </row>
    <row r="34498" spans="16:27" x14ac:dyDescent="0.3">
      <c r="P34498"/>
      <c r="AA34498"/>
    </row>
    <row r="34499" spans="16:27" x14ac:dyDescent="0.3">
      <c r="P34499"/>
      <c r="AA34499"/>
    </row>
    <row r="34500" spans="16:27" x14ac:dyDescent="0.3">
      <c r="P34500"/>
      <c r="AA34500"/>
    </row>
    <row r="34501" spans="16:27" x14ac:dyDescent="0.3">
      <c r="P34501"/>
      <c r="AA34501"/>
    </row>
    <row r="34502" spans="16:27" x14ac:dyDescent="0.3">
      <c r="P34502"/>
      <c r="AA34502"/>
    </row>
    <row r="34503" spans="16:27" x14ac:dyDescent="0.3">
      <c r="P34503"/>
      <c r="AA34503"/>
    </row>
    <row r="34504" spans="16:27" x14ac:dyDescent="0.3">
      <c r="P34504"/>
      <c r="AA34504"/>
    </row>
    <row r="34505" spans="16:27" x14ac:dyDescent="0.3">
      <c r="P34505"/>
      <c r="AA34505"/>
    </row>
    <row r="34506" spans="16:27" x14ac:dyDescent="0.3">
      <c r="P34506"/>
      <c r="AA34506"/>
    </row>
    <row r="34507" spans="16:27" x14ac:dyDescent="0.3">
      <c r="P34507"/>
      <c r="AA34507"/>
    </row>
    <row r="34508" spans="16:27" x14ac:dyDescent="0.3">
      <c r="P34508"/>
      <c r="AA34508"/>
    </row>
    <row r="34509" spans="16:27" x14ac:dyDescent="0.3">
      <c r="P34509"/>
      <c r="AA34509"/>
    </row>
    <row r="34510" spans="16:27" x14ac:dyDescent="0.3">
      <c r="P34510"/>
      <c r="AA34510"/>
    </row>
    <row r="34511" spans="16:27" x14ac:dyDescent="0.3">
      <c r="P34511"/>
      <c r="AA34511"/>
    </row>
    <row r="34512" spans="16:27" x14ac:dyDescent="0.3">
      <c r="P34512"/>
      <c r="AA34512"/>
    </row>
    <row r="34513" spans="16:27" x14ac:dyDescent="0.3">
      <c r="P34513"/>
      <c r="AA34513"/>
    </row>
    <row r="34514" spans="16:27" x14ac:dyDescent="0.3">
      <c r="P34514"/>
      <c r="AA34514"/>
    </row>
    <row r="34515" spans="16:27" x14ac:dyDescent="0.3">
      <c r="P34515"/>
      <c r="AA34515"/>
    </row>
    <row r="34516" spans="16:27" x14ac:dyDescent="0.3">
      <c r="P34516"/>
      <c r="AA34516"/>
    </row>
    <row r="34517" spans="16:27" x14ac:dyDescent="0.3">
      <c r="P34517"/>
      <c r="AA34517"/>
    </row>
    <row r="34518" spans="16:27" x14ac:dyDescent="0.3">
      <c r="P34518"/>
      <c r="AA34518"/>
    </row>
    <row r="34519" spans="16:27" x14ac:dyDescent="0.3">
      <c r="P34519"/>
      <c r="AA34519"/>
    </row>
    <row r="34520" spans="16:27" x14ac:dyDescent="0.3">
      <c r="P34520"/>
      <c r="AA34520"/>
    </row>
    <row r="34521" spans="16:27" x14ac:dyDescent="0.3">
      <c r="P34521"/>
      <c r="AA34521"/>
    </row>
    <row r="34522" spans="16:27" x14ac:dyDescent="0.3">
      <c r="P34522"/>
      <c r="AA34522"/>
    </row>
    <row r="34523" spans="16:27" x14ac:dyDescent="0.3">
      <c r="P34523"/>
      <c r="AA34523"/>
    </row>
    <row r="34524" spans="16:27" x14ac:dyDescent="0.3">
      <c r="P34524"/>
      <c r="AA34524"/>
    </row>
    <row r="34525" spans="16:27" x14ac:dyDescent="0.3">
      <c r="P34525"/>
      <c r="AA34525"/>
    </row>
    <row r="34526" spans="16:27" x14ac:dyDescent="0.3">
      <c r="P34526"/>
      <c r="AA34526"/>
    </row>
    <row r="34527" spans="16:27" x14ac:dyDescent="0.3">
      <c r="P34527"/>
      <c r="AA34527"/>
    </row>
    <row r="34528" spans="16:27" x14ac:dyDescent="0.3">
      <c r="P34528"/>
      <c r="AA34528"/>
    </row>
    <row r="34529" spans="16:27" x14ac:dyDescent="0.3">
      <c r="P34529"/>
      <c r="AA34529"/>
    </row>
    <row r="34530" spans="16:27" x14ac:dyDescent="0.3">
      <c r="P34530"/>
      <c r="AA34530"/>
    </row>
    <row r="34531" spans="16:27" x14ac:dyDescent="0.3">
      <c r="P34531"/>
      <c r="AA34531"/>
    </row>
    <row r="34532" spans="16:27" x14ac:dyDescent="0.3">
      <c r="P34532"/>
      <c r="AA34532"/>
    </row>
    <row r="34533" spans="16:27" x14ac:dyDescent="0.3">
      <c r="P34533"/>
      <c r="AA34533"/>
    </row>
    <row r="34534" spans="16:27" x14ac:dyDescent="0.3">
      <c r="P34534"/>
      <c r="AA34534"/>
    </row>
    <row r="34535" spans="16:27" x14ac:dyDescent="0.3">
      <c r="P34535"/>
      <c r="AA34535"/>
    </row>
    <row r="34536" spans="16:27" x14ac:dyDescent="0.3">
      <c r="P34536"/>
      <c r="AA34536"/>
    </row>
    <row r="34537" spans="16:27" x14ac:dyDescent="0.3">
      <c r="P34537"/>
      <c r="AA34537"/>
    </row>
    <row r="34538" spans="16:27" x14ac:dyDescent="0.3">
      <c r="P34538"/>
      <c r="AA34538"/>
    </row>
    <row r="34539" spans="16:27" x14ac:dyDescent="0.3">
      <c r="P34539"/>
      <c r="AA34539"/>
    </row>
    <row r="34540" spans="16:27" x14ac:dyDescent="0.3">
      <c r="P34540"/>
      <c r="AA34540"/>
    </row>
    <row r="34541" spans="16:27" x14ac:dyDescent="0.3">
      <c r="P34541"/>
      <c r="AA34541"/>
    </row>
    <row r="34542" spans="16:27" x14ac:dyDescent="0.3">
      <c r="P34542"/>
      <c r="AA34542"/>
    </row>
    <row r="34543" spans="16:27" x14ac:dyDescent="0.3">
      <c r="P34543"/>
      <c r="AA34543"/>
    </row>
    <row r="34544" spans="16:27" x14ac:dyDescent="0.3">
      <c r="P34544"/>
      <c r="AA34544"/>
    </row>
    <row r="34545" spans="16:27" x14ac:dyDescent="0.3">
      <c r="P34545"/>
      <c r="AA34545"/>
    </row>
    <row r="34546" spans="16:27" x14ac:dyDescent="0.3">
      <c r="P34546"/>
      <c r="AA34546"/>
    </row>
    <row r="34547" spans="16:27" x14ac:dyDescent="0.3">
      <c r="P34547"/>
      <c r="AA34547"/>
    </row>
    <row r="34548" spans="16:27" x14ac:dyDescent="0.3">
      <c r="P34548"/>
      <c r="AA34548"/>
    </row>
    <row r="34549" spans="16:27" x14ac:dyDescent="0.3">
      <c r="P34549"/>
      <c r="AA34549"/>
    </row>
    <row r="34550" spans="16:27" x14ac:dyDescent="0.3">
      <c r="P34550"/>
      <c r="AA34550"/>
    </row>
    <row r="34551" spans="16:27" x14ac:dyDescent="0.3">
      <c r="P34551"/>
      <c r="AA34551"/>
    </row>
    <row r="34552" spans="16:27" x14ac:dyDescent="0.3">
      <c r="P34552"/>
      <c r="AA34552"/>
    </row>
    <row r="34553" spans="16:27" x14ac:dyDescent="0.3">
      <c r="P34553"/>
      <c r="AA34553"/>
    </row>
    <row r="34554" spans="16:27" x14ac:dyDescent="0.3">
      <c r="P34554"/>
      <c r="AA34554"/>
    </row>
    <row r="34555" spans="16:27" x14ac:dyDescent="0.3">
      <c r="P34555"/>
      <c r="AA34555"/>
    </row>
    <row r="34556" spans="16:27" x14ac:dyDescent="0.3">
      <c r="P34556"/>
      <c r="AA34556"/>
    </row>
    <row r="34557" spans="16:27" x14ac:dyDescent="0.3">
      <c r="P34557"/>
      <c r="AA34557"/>
    </row>
    <row r="34558" spans="16:27" x14ac:dyDescent="0.3">
      <c r="P34558"/>
      <c r="AA34558"/>
    </row>
    <row r="34559" spans="16:27" x14ac:dyDescent="0.3">
      <c r="P34559"/>
      <c r="AA34559"/>
    </row>
    <row r="34560" spans="16:27" x14ac:dyDescent="0.3">
      <c r="P34560"/>
      <c r="AA34560"/>
    </row>
    <row r="34561" spans="16:27" x14ac:dyDescent="0.3">
      <c r="P34561"/>
      <c r="AA34561"/>
    </row>
    <row r="34562" spans="16:27" x14ac:dyDescent="0.3">
      <c r="P34562"/>
      <c r="AA34562"/>
    </row>
    <row r="34563" spans="16:27" x14ac:dyDescent="0.3">
      <c r="P34563"/>
      <c r="AA34563"/>
    </row>
    <row r="34564" spans="16:27" x14ac:dyDescent="0.3">
      <c r="P34564"/>
      <c r="AA34564"/>
    </row>
    <row r="34565" spans="16:27" x14ac:dyDescent="0.3">
      <c r="P34565"/>
      <c r="AA34565"/>
    </row>
    <row r="34566" spans="16:27" x14ac:dyDescent="0.3">
      <c r="P34566"/>
      <c r="AA34566"/>
    </row>
    <row r="34567" spans="16:27" x14ac:dyDescent="0.3">
      <c r="P34567"/>
      <c r="AA34567"/>
    </row>
    <row r="34568" spans="16:27" x14ac:dyDescent="0.3">
      <c r="P34568"/>
      <c r="AA34568"/>
    </row>
    <row r="34569" spans="16:27" x14ac:dyDescent="0.3">
      <c r="P34569"/>
      <c r="AA34569"/>
    </row>
    <row r="34570" spans="16:27" x14ac:dyDescent="0.3">
      <c r="P34570"/>
      <c r="AA34570"/>
    </row>
    <row r="34571" spans="16:27" x14ac:dyDescent="0.3">
      <c r="P34571"/>
      <c r="AA34571"/>
    </row>
    <row r="34572" spans="16:27" x14ac:dyDescent="0.3">
      <c r="P34572"/>
      <c r="AA34572"/>
    </row>
    <row r="34573" spans="16:27" x14ac:dyDescent="0.3">
      <c r="P34573"/>
      <c r="AA34573"/>
    </row>
    <row r="34574" spans="16:27" x14ac:dyDescent="0.3">
      <c r="P34574"/>
      <c r="AA34574"/>
    </row>
    <row r="34575" spans="16:27" x14ac:dyDescent="0.3">
      <c r="P34575"/>
      <c r="AA34575"/>
    </row>
    <row r="34576" spans="16:27" x14ac:dyDescent="0.3">
      <c r="P34576"/>
      <c r="AA34576"/>
    </row>
    <row r="34577" spans="16:27" x14ac:dyDescent="0.3">
      <c r="P34577"/>
      <c r="AA34577"/>
    </row>
    <row r="34578" spans="16:27" x14ac:dyDescent="0.3">
      <c r="P34578"/>
      <c r="AA34578"/>
    </row>
    <row r="34579" spans="16:27" x14ac:dyDescent="0.3">
      <c r="P34579"/>
      <c r="AA34579"/>
    </row>
    <row r="34580" spans="16:27" x14ac:dyDescent="0.3">
      <c r="P34580"/>
      <c r="AA34580"/>
    </row>
    <row r="34581" spans="16:27" x14ac:dyDescent="0.3">
      <c r="P34581"/>
      <c r="AA34581"/>
    </row>
    <row r="34582" spans="16:27" x14ac:dyDescent="0.3">
      <c r="P34582"/>
      <c r="AA34582"/>
    </row>
    <row r="34583" spans="16:27" x14ac:dyDescent="0.3">
      <c r="P34583"/>
      <c r="AA34583"/>
    </row>
    <row r="34584" spans="16:27" x14ac:dyDescent="0.3">
      <c r="P34584"/>
      <c r="AA34584"/>
    </row>
    <row r="34585" spans="16:27" x14ac:dyDescent="0.3">
      <c r="P34585"/>
      <c r="AA34585"/>
    </row>
    <row r="34586" spans="16:27" x14ac:dyDescent="0.3">
      <c r="P34586"/>
      <c r="AA34586"/>
    </row>
    <row r="34587" spans="16:27" x14ac:dyDescent="0.3">
      <c r="P34587"/>
      <c r="AA34587"/>
    </row>
    <row r="34588" spans="16:27" x14ac:dyDescent="0.3">
      <c r="P34588"/>
      <c r="AA34588"/>
    </row>
    <row r="34589" spans="16:27" x14ac:dyDescent="0.3">
      <c r="P34589"/>
      <c r="AA34589"/>
    </row>
    <row r="34590" spans="16:27" x14ac:dyDescent="0.3">
      <c r="P34590"/>
      <c r="AA34590"/>
    </row>
    <row r="34591" spans="16:27" x14ac:dyDescent="0.3">
      <c r="P34591"/>
      <c r="AA34591"/>
    </row>
    <row r="34592" spans="16:27" x14ac:dyDescent="0.3">
      <c r="P34592"/>
      <c r="AA34592"/>
    </row>
    <row r="34593" spans="16:27" x14ac:dyDescent="0.3">
      <c r="P34593"/>
      <c r="AA34593"/>
    </row>
    <row r="34594" spans="16:27" x14ac:dyDescent="0.3">
      <c r="P34594"/>
      <c r="AA34594"/>
    </row>
    <row r="34595" spans="16:27" x14ac:dyDescent="0.3">
      <c r="P34595"/>
      <c r="AA34595"/>
    </row>
    <row r="34596" spans="16:27" x14ac:dyDescent="0.3">
      <c r="P34596"/>
      <c r="AA34596"/>
    </row>
    <row r="34597" spans="16:27" x14ac:dyDescent="0.3">
      <c r="P34597"/>
      <c r="AA34597"/>
    </row>
    <row r="34598" spans="16:27" x14ac:dyDescent="0.3">
      <c r="P34598"/>
      <c r="AA34598"/>
    </row>
    <row r="34599" spans="16:27" x14ac:dyDescent="0.3">
      <c r="P34599"/>
      <c r="AA34599"/>
    </row>
    <row r="34600" spans="16:27" x14ac:dyDescent="0.3">
      <c r="P34600"/>
      <c r="AA34600"/>
    </row>
    <row r="34601" spans="16:27" x14ac:dyDescent="0.3">
      <c r="P34601"/>
      <c r="AA34601"/>
    </row>
    <row r="34602" spans="16:27" x14ac:dyDescent="0.3">
      <c r="P34602"/>
      <c r="AA34602"/>
    </row>
    <row r="34603" spans="16:27" x14ac:dyDescent="0.3">
      <c r="P34603"/>
      <c r="AA34603"/>
    </row>
    <row r="34604" spans="16:27" x14ac:dyDescent="0.3">
      <c r="P34604"/>
      <c r="AA34604"/>
    </row>
    <row r="34605" spans="16:27" x14ac:dyDescent="0.3">
      <c r="P34605"/>
      <c r="AA34605"/>
    </row>
    <row r="34606" spans="16:27" x14ac:dyDescent="0.3">
      <c r="P34606"/>
      <c r="AA34606"/>
    </row>
    <row r="34607" spans="16:27" x14ac:dyDescent="0.3">
      <c r="P34607"/>
      <c r="AA34607"/>
    </row>
    <row r="34608" spans="16:27" x14ac:dyDescent="0.3">
      <c r="P34608"/>
      <c r="AA34608"/>
    </row>
    <row r="34609" spans="16:27" x14ac:dyDescent="0.3">
      <c r="P34609"/>
      <c r="AA34609"/>
    </row>
    <row r="34610" spans="16:27" x14ac:dyDescent="0.3">
      <c r="P34610"/>
      <c r="AA34610"/>
    </row>
    <row r="34611" spans="16:27" x14ac:dyDescent="0.3">
      <c r="P34611"/>
      <c r="AA34611"/>
    </row>
    <row r="34612" spans="16:27" x14ac:dyDescent="0.3">
      <c r="P34612"/>
      <c r="AA34612"/>
    </row>
    <row r="34613" spans="16:27" x14ac:dyDescent="0.3">
      <c r="P34613"/>
      <c r="AA34613"/>
    </row>
    <row r="34614" spans="16:27" x14ac:dyDescent="0.3">
      <c r="P34614"/>
      <c r="AA34614"/>
    </row>
    <row r="34615" spans="16:27" x14ac:dyDescent="0.3">
      <c r="P34615"/>
      <c r="AA34615"/>
    </row>
    <row r="34616" spans="16:27" x14ac:dyDescent="0.3">
      <c r="P34616"/>
      <c r="AA34616"/>
    </row>
    <row r="34617" spans="16:27" x14ac:dyDescent="0.3">
      <c r="P34617"/>
      <c r="AA34617"/>
    </row>
    <row r="34618" spans="16:27" x14ac:dyDescent="0.3">
      <c r="P34618"/>
      <c r="AA34618"/>
    </row>
    <row r="34619" spans="16:27" x14ac:dyDescent="0.3">
      <c r="P34619"/>
      <c r="AA34619"/>
    </row>
    <row r="34620" spans="16:27" x14ac:dyDescent="0.3">
      <c r="P34620"/>
      <c r="AA34620"/>
    </row>
    <row r="34621" spans="16:27" x14ac:dyDescent="0.3">
      <c r="P34621"/>
      <c r="AA34621"/>
    </row>
    <row r="34622" spans="16:27" x14ac:dyDescent="0.3">
      <c r="P34622"/>
      <c r="AA34622"/>
    </row>
    <row r="34623" spans="16:27" x14ac:dyDescent="0.3">
      <c r="P34623"/>
      <c r="AA34623"/>
    </row>
    <row r="34624" spans="16:27" x14ac:dyDescent="0.3">
      <c r="P34624"/>
      <c r="AA34624"/>
    </row>
    <row r="34625" spans="16:27" x14ac:dyDescent="0.3">
      <c r="P34625"/>
      <c r="AA34625"/>
    </row>
    <row r="34626" spans="16:27" x14ac:dyDescent="0.3">
      <c r="P34626"/>
      <c r="AA34626"/>
    </row>
    <row r="34627" spans="16:27" x14ac:dyDescent="0.3">
      <c r="P34627"/>
      <c r="AA34627"/>
    </row>
    <row r="34628" spans="16:27" x14ac:dyDescent="0.3">
      <c r="P34628"/>
      <c r="AA34628"/>
    </row>
    <row r="34629" spans="16:27" x14ac:dyDescent="0.3">
      <c r="P34629"/>
      <c r="AA34629"/>
    </row>
    <row r="34630" spans="16:27" x14ac:dyDescent="0.3">
      <c r="P34630"/>
      <c r="AA34630"/>
    </row>
    <row r="34631" spans="16:27" x14ac:dyDescent="0.3">
      <c r="P34631"/>
      <c r="AA34631"/>
    </row>
    <row r="34632" spans="16:27" x14ac:dyDescent="0.3">
      <c r="P34632"/>
      <c r="AA34632"/>
    </row>
    <row r="34633" spans="16:27" x14ac:dyDescent="0.3">
      <c r="P34633"/>
      <c r="AA34633"/>
    </row>
    <row r="34634" spans="16:27" x14ac:dyDescent="0.3">
      <c r="P34634"/>
      <c r="AA34634"/>
    </row>
    <row r="34635" spans="16:27" x14ac:dyDescent="0.3">
      <c r="P34635"/>
      <c r="AA34635"/>
    </row>
    <row r="34636" spans="16:27" x14ac:dyDescent="0.3">
      <c r="P34636"/>
      <c r="AA34636"/>
    </row>
    <row r="34637" spans="16:27" x14ac:dyDescent="0.3">
      <c r="P34637"/>
      <c r="AA34637"/>
    </row>
    <row r="34638" spans="16:27" x14ac:dyDescent="0.3">
      <c r="P34638"/>
      <c r="AA34638"/>
    </row>
    <row r="34639" spans="16:27" x14ac:dyDescent="0.3">
      <c r="P34639"/>
      <c r="AA34639"/>
    </row>
    <row r="34640" spans="16:27" x14ac:dyDescent="0.3">
      <c r="P34640"/>
      <c r="AA34640"/>
    </row>
    <row r="34641" spans="16:27" x14ac:dyDescent="0.3">
      <c r="P34641"/>
      <c r="AA34641"/>
    </row>
    <row r="34642" spans="16:27" x14ac:dyDescent="0.3">
      <c r="P34642"/>
      <c r="AA34642"/>
    </row>
    <row r="34643" spans="16:27" x14ac:dyDescent="0.3">
      <c r="P34643"/>
      <c r="AA34643"/>
    </row>
    <row r="34644" spans="16:27" x14ac:dyDescent="0.3">
      <c r="P34644"/>
      <c r="AA34644"/>
    </row>
    <row r="34645" spans="16:27" x14ac:dyDescent="0.3">
      <c r="P34645"/>
      <c r="AA34645"/>
    </row>
    <row r="34646" spans="16:27" x14ac:dyDescent="0.3">
      <c r="P34646"/>
      <c r="AA34646"/>
    </row>
    <row r="34647" spans="16:27" x14ac:dyDescent="0.3">
      <c r="P34647"/>
      <c r="AA34647"/>
    </row>
    <row r="34648" spans="16:27" x14ac:dyDescent="0.3">
      <c r="P34648"/>
      <c r="AA34648"/>
    </row>
    <row r="34649" spans="16:27" x14ac:dyDescent="0.3">
      <c r="P34649"/>
      <c r="AA34649"/>
    </row>
    <row r="34650" spans="16:27" x14ac:dyDescent="0.3">
      <c r="P34650"/>
      <c r="AA34650"/>
    </row>
    <row r="34651" spans="16:27" x14ac:dyDescent="0.3">
      <c r="P34651"/>
      <c r="AA34651"/>
    </row>
    <row r="34652" spans="16:27" x14ac:dyDescent="0.3">
      <c r="P34652"/>
      <c r="AA34652"/>
    </row>
    <row r="34653" spans="16:27" x14ac:dyDescent="0.3">
      <c r="P34653"/>
      <c r="AA34653"/>
    </row>
    <row r="34654" spans="16:27" x14ac:dyDescent="0.3">
      <c r="P34654"/>
      <c r="AA34654"/>
    </row>
    <row r="34655" spans="16:27" x14ac:dyDescent="0.3">
      <c r="P34655"/>
      <c r="AA34655"/>
    </row>
    <row r="34656" spans="16:27" x14ac:dyDescent="0.3">
      <c r="P34656"/>
      <c r="AA34656"/>
    </row>
    <row r="34657" spans="16:27" x14ac:dyDescent="0.3">
      <c r="P34657"/>
      <c r="AA34657"/>
    </row>
    <row r="34658" spans="16:27" x14ac:dyDescent="0.3">
      <c r="P34658"/>
      <c r="AA34658"/>
    </row>
    <row r="34659" spans="16:27" x14ac:dyDescent="0.3">
      <c r="P34659"/>
      <c r="AA34659"/>
    </row>
    <row r="34660" spans="16:27" x14ac:dyDescent="0.3">
      <c r="P34660"/>
      <c r="AA34660"/>
    </row>
    <row r="34661" spans="16:27" x14ac:dyDescent="0.3">
      <c r="P34661"/>
      <c r="AA34661"/>
    </row>
    <row r="34662" spans="16:27" x14ac:dyDescent="0.3">
      <c r="P34662"/>
      <c r="AA34662"/>
    </row>
    <row r="34663" spans="16:27" x14ac:dyDescent="0.3">
      <c r="P34663"/>
      <c r="AA34663"/>
    </row>
    <row r="34664" spans="16:27" x14ac:dyDescent="0.3">
      <c r="P34664"/>
      <c r="AA34664"/>
    </row>
    <row r="34665" spans="16:27" x14ac:dyDescent="0.3">
      <c r="P34665"/>
      <c r="AA34665"/>
    </row>
    <row r="34666" spans="16:27" x14ac:dyDescent="0.3">
      <c r="P34666"/>
      <c r="AA34666"/>
    </row>
    <row r="34667" spans="16:27" x14ac:dyDescent="0.3">
      <c r="P34667"/>
      <c r="AA34667"/>
    </row>
    <row r="34668" spans="16:27" x14ac:dyDescent="0.3">
      <c r="P34668"/>
      <c r="AA34668"/>
    </row>
    <row r="34669" spans="16:27" x14ac:dyDescent="0.3">
      <c r="P34669"/>
      <c r="AA34669"/>
    </row>
    <row r="34670" spans="16:27" x14ac:dyDescent="0.3">
      <c r="P34670"/>
      <c r="AA34670"/>
    </row>
    <row r="34671" spans="16:27" x14ac:dyDescent="0.3">
      <c r="P34671"/>
      <c r="AA34671"/>
    </row>
    <row r="34672" spans="16:27" x14ac:dyDescent="0.3">
      <c r="P34672"/>
      <c r="AA34672"/>
    </row>
    <row r="34673" spans="16:27" x14ac:dyDescent="0.3">
      <c r="P34673"/>
      <c r="AA34673"/>
    </row>
    <row r="34674" spans="16:27" x14ac:dyDescent="0.3">
      <c r="P34674"/>
      <c r="AA34674"/>
    </row>
    <row r="34675" spans="16:27" x14ac:dyDescent="0.3">
      <c r="P34675"/>
      <c r="AA34675"/>
    </row>
    <row r="34676" spans="16:27" x14ac:dyDescent="0.3">
      <c r="P34676"/>
      <c r="AA34676"/>
    </row>
    <row r="34677" spans="16:27" x14ac:dyDescent="0.3">
      <c r="P34677"/>
      <c r="AA34677"/>
    </row>
    <row r="34678" spans="16:27" x14ac:dyDescent="0.3">
      <c r="P34678"/>
      <c r="AA34678"/>
    </row>
    <row r="34679" spans="16:27" x14ac:dyDescent="0.3">
      <c r="P34679"/>
      <c r="AA34679"/>
    </row>
    <row r="34680" spans="16:27" x14ac:dyDescent="0.3">
      <c r="P34680"/>
      <c r="AA34680"/>
    </row>
    <row r="34681" spans="16:27" x14ac:dyDescent="0.3">
      <c r="P34681"/>
      <c r="AA34681"/>
    </row>
    <row r="34682" spans="16:27" x14ac:dyDescent="0.3">
      <c r="P34682"/>
      <c r="AA34682"/>
    </row>
    <row r="34683" spans="16:27" x14ac:dyDescent="0.3">
      <c r="P34683"/>
      <c r="AA34683"/>
    </row>
    <row r="34684" spans="16:27" x14ac:dyDescent="0.3">
      <c r="P34684"/>
      <c r="AA34684"/>
    </row>
    <row r="34685" spans="16:27" x14ac:dyDescent="0.3">
      <c r="P34685"/>
      <c r="AA34685"/>
    </row>
    <row r="34686" spans="16:27" x14ac:dyDescent="0.3">
      <c r="P34686"/>
      <c r="AA34686"/>
    </row>
    <row r="34687" spans="16:27" x14ac:dyDescent="0.3">
      <c r="P34687"/>
      <c r="AA34687"/>
    </row>
    <row r="34688" spans="16:27" x14ac:dyDescent="0.3">
      <c r="P34688"/>
      <c r="AA34688"/>
    </row>
    <row r="34689" spans="16:27" x14ac:dyDescent="0.3">
      <c r="P34689"/>
      <c r="AA34689"/>
    </row>
    <row r="34690" spans="16:27" x14ac:dyDescent="0.3">
      <c r="P34690"/>
      <c r="AA34690"/>
    </row>
    <row r="34691" spans="16:27" x14ac:dyDescent="0.3">
      <c r="P34691"/>
      <c r="AA34691"/>
    </row>
    <row r="34692" spans="16:27" x14ac:dyDescent="0.3">
      <c r="P34692"/>
      <c r="AA34692"/>
    </row>
    <row r="34693" spans="16:27" x14ac:dyDescent="0.3">
      <c r="P34693"/>
      <c r="AA34693"/>
    </row>
    <row r="34694" spans="16:27" x14ac:dyDescent="0.3">
      <c r="P34694"/>
      <c r="AA34694"/>
    </row>
    <row r="34695" spans="16:27" x14ac:dyDescent="0.3">
      <c r="P34695"/>
      <c r="AA34695"/>
    </row>
    <row r="34696" spans="16:27" x14ac:dyDescent="0.3">
      <c r="P34696"/>
      <c r="AA34696"/>
    </row>
    <row r="34697" spans="16:27" x14ac:dyDescent="0.3">
      <c r="P34697"/>
      <c r="AA34697"/>
    </row>
    <row r="34698" spans="16:27" x14ac:dyDescent="0.3">
      <c r="P34698"/>
      <c r="AA34698"/>
    </row>
    <row r="34699" spans="16:27" x14ac:dyDescent="0.3">
      <c r="P34699"/>
      <c r="AA34699"/>
    </row>
    <row r="34700" spans="16:27" x14ac:dyDescent="0.3">
      <c r="P34700"/>
      <c r="AA34700"/>
    </row>
    <row r="34701" spans="16:27" x14ac:dyDescent="0.3">
      <c r="P34701"/>
      <c r="AA34701"/>
    </row>
    <row r="34702" spans="16:27" x14ac:dyDescent="0.3">
      <c r="P34702"/>
      <c r="AA34702"/>
    </row>
    <row r="34703" spans="16:27" x14ac:dyDescent="0.3">
      <c r="P34703"/>
      <c r="AA34703"/>
    </row>
    <row r="34704" spans="16:27" x14ac:dyDescent="0.3">
      <c r="P34704"/>
      <c r="AA34704"/>
    </row>
    <row r="34705" spans="16:27" x14ac:dyDescent="0.3">
      <c r="P34705"/>
      <c r="AA34705"/>
    </row>
    <row r="34706" spans="16:27" x14ac:dyDescent="0.3">
      <c r="P34706"/>
      <c r="AA34706"/>
    </row>
    <row r="34707" spans="16:27" x14ac:dyDescent="0.3">
      <c r="P34707"/>
      <c r="AA34707"/>
    </row>
    <row r="34708" spans="16:27" x14ac:dyDescent="0.3">
      <c r="P34708"/>
      <c r="AA34708"/>
    </row>
    <row r="34709" spans="16:27" x14ac:dyDescent="0.3">
      <c r="P34709"/>
      <c r="AA34709"/>
    </row>
    <row r="34710" spans="16:27" x14ac:dyDescent="0.3">
      <c r="P34710"/>
      <c r="AA34710"/>
    </row>
    <row r="34711" spans="16:27" x14ac:dyDescent="0.3">
      <c r="P34711"/>
      <c r="AA34711"/>
    </row>
    <row r="34712" spans="16:27" x14ac:dyDescent="0.3">
      <c r="P34712"/>
      <c r="AA34712"/>
    </row>
    <row r="34713" spans="16:27" x14ac:dyDescent="0.3">
      <c r="P34713"/>
      <c r="AA34713"/>
    </row>
    <row r="34714" spans="16:27" x14ac:dyDescent="0.3">
      <c r="P34714"/>
      <c r="AA34714"/>
    </row>
    <row r="34715" spans="16:27" x14ac:dyDescent="0.3">
      <c r="P34715"/>
      <c r="AA34715"/>
    </row>
    <row r="34716" spans="16:27" x14ac:dyDescent="0.3">
      <c r="P34716"/>
      <c r="AA34716"/>
    </row>
    <row r="34717" spans="16:27" x14ac:dyDescent="0.3">
      <c r="P34717"/>
      <c r="AA34717"/>
    </row>
    <row r="34718" spans="16:27" x14ac:dyDescent="0.3">
      <c r="P34718"/>
      <c r="AA34718"/>
    </row>
    <row r="34719" spans="16:27" x14ac:dyDescent="0.3">
      <c r="P34719"/>
      <c r="AA34719"/>
    </row>
    <row r="34720" spans="16:27" x14ac:dyDescent="0.3">
      <c r="P34720"/>
      <c r="AA34720"/>
    </row>
    <row r="34721" spans="16:27" x14ac:dyDescent="0.3">
      <c r="P34721"/>
      <c r="AA34721"/>
    </row>
    <row r="34722" spans="16:27" x14ac:dyDescent="0.3">
      <c r="P34722"/>
      <c r="AA34722"/>
    </row>
    <row r="34723" spans="16:27" x14ac:dyDescent="0.3">
      <c r="P34723"/>
      <c r="AA34723"/>
    </row>
    <row r="34724" spans="16:27" x14ac:dyDescent="0.3">
      <c r="P34724"/>
      <c r="AA34724"/>
    </row>
    <row r="34725" spans="16:27" x14ac:dyDescent="0.3">
      <c r="P34725"/>
      <c r="AA34725"/>
    </row>
    <row r="34726" spans="16:27" x14ac:dyDescent="0.3">
      <c r="P34726"/>
      <c r="AA34726"/>
    </row>
    <row r="34727" spans="16:27" x14ac:dyDescent="0.3">
      <c r="P34727"/>
      <c r="AA34727"/>
    </row>
    <row r="34728" spans="16:27" x14ac:dyDescent="0.3">
      <c r="P34728"/>
      <c r="AA34728"/>
    </row>
    <row r="34729" spans="16:27" x14ac:dyDescent="0.3">
      <c r="P34729"/>
      <c r="AA34729"/>
    </row>
    <row r="34730" spans="16:27" x14ac:dyDescent="0.3">
      <c r="P34730"/>
      <c r="AA34730"/>
    </row>
    <row r="34731" spans="16:27" x14ac:dyDescent="0.3">
      <c r="P34731"/>
      <c r="AA34731"/>
    </row>
    <row r="34732" spans="16:27" x14ac:dyDescent="0.3">
      <c r="P34732"/>
      <c r="AA34732"/>
    </row>
    <row r="34733" spans="16:27" x14ac:dyDescent="0.3">
      <c r="P34733"/>
      <c r="AA34733"/>
    </row>
    <row r="34734" spans="16:27" x14ac:dyDescent="0.3">
      <c r="P34734"/>
      <c r="AA34734"/>
    </row>
    <row r="34735" spans="16:27" x14ac:dyDescent="0.3">
      <c r="P34735"/>
      <c r="AA34735"/>
    </row>
    <row r="34736" spans="16:27" x14ac:dyDescent="0.3">
      <c r="P34736"/>
      <c r="AA34736"/>
    </row>
    <row r="34737" spans="16:27" x14ac:dyDescent="0.3">
      <c r="P34737"/>
      <c r="AA34737"/>
    </row>
    <row r="34738" spans="16:27" x14ac:dyDescent="0.3">
      <c r="P34738"/>
      <c r="AA34738"/>
    </row>
    <row r="34739" spans="16:27" x14ac:dyDescent="0.3">
      <c r="P34739"/>
      <c r="AA34739"/>
    </row>
    <row r="34740" spans="16:27" x14ac:dyDescent="0.3">
      <c r="P34740"/>
      <c r="AA34740"/>
    </row>
    <row r="34741" spans="16:27" x14ac:dyDescent="0.3">
      <c r="P34741"/>
      <c r="AA34741"/>
    </row>
    <row r="34742" spans="16:27" x14ac:dyDescent="0.3">
      <c r="P34742"/>
      <c r="AA34742"/>
    </row>
    <row r="34743" spans="16:27" x14ac:dyDescent="0.3">
      <c r="P34743"/>
      <c r="AA34743"/>
    </row>
    <row r="34744" spans="16:27" x14ac:dyDescent="0.3">
      <c r="P34744"/>
      <c r="AA34744"/>
    </row>
    <row r="34745" spans="16:27" x14ac:dyDescent="0.3">
      <c r="P34745"/>
      <c r="AA34745"/>
    </row>
    <row r="34746" spans="16:27" x14ac:dyDescent="0.3">
      <c r="P34746"/>
      <c r="AA34746"/>
    </row>
    <row r="34747" spans="16:27" x14ac:dyDescent="0.3">
      <c r="P34747"/>
      <c r="AA34747"/>
    </row>
    <row r="34748" spans="16:27" x14ac:dyDescent="0.3">
      <c r="P34748"/>
      <c r="AA34748"/>
    </row>
    <row r="34749" spans="16:27" x14ac:dyDescent="0.3">
      <c r="P34749"/>
      <c r="AA34749"/>
    </row>
    <row r="34750" spans="16:27" x14ac:dyDescent="0.3">
      <c r="P34750"/>
      <c r="AA34750"/>
    </row>
    <row r="34751" spans="16:27" x14ac:dyDescent="0.3">
      <c r="P34751"/>
      <c r="AA34751"/>
    </row>
    <row r="34752" spans="16:27" x14ac:dyDescent="0.3">
      <c r="P34752"/>
      <c r="AA34752"/>
    </row>
    <row r="34753" spans="16:27" x14ac:dyDescent="0.3">
      <c r="P34753"/>
      <c r="AA34753"/>
    </row>
    <row r="34754" spans="16:27" x14ac:dyDescent="0.3">
      <c r="P34754"/>
      <c r="AA34754"/>
    </row>
    <row r="34755" spans="16:27" x14ac:dyDescent="0.3">
      <c r="P34755"/>
      <c r="AA34755"/>
    </row>
    <row r="34756" spans="16:27" x14ac:dyDescent="0.3">
      <c r="P34756"/>
      <c r="AA34756"/>
    </row>
    <row r="34757" spans="16:27" x14ac:dyDescent="0.3">
      <c r="P34757"/>
      <c r="AA34757"/>
    </row>
    <row r="34758" spans="16:27" x14ac:dyDescent="0.3">
      <c r="P34758"/>
      <c r="AA34758"/>
    </row>
    <row r="34759" spans="16:27" x14ac:dyDescent="0.3">
      <c r="P34759"/>
      <c r="AA34759"/>
    </row>
    <row r="34760" spans="16:27" x14ac:dyDescent="0.3">
      <c r="P34760"/>
      <c r="AA34760"/>
    </row>
    <row r="34761" spans="16:27" x14ac:dyDescent="0.3">
      <c r="P34761"/>
      <c r="AA34761"/>
    </row>
    <row r="34762" spans="16:27" x14ac:dyDescent="0.3">
      <c r="P34762"/>
      <c r="AA34762"/>
    </row>
    <row r="34763" spans="16:27" x14ac:dyDescent="0.3">
      <c r="P34763"/>
      <c r="AA34763"/>
    </row>
    <row r="34764" spans="16:27" x14ac:dyDescent="0.3">
      <c r="P34764"/>
      <c r="AA34764"/>
    </row>
    <row r="34765" spans="16:27" x14ac:dyDescent="0.3">
      <c r="P34765"/>
      <c r="AA34765"/>
    </row>
    <row r="34766" spans="16:27" x14ac:dyDescent="0.3">
      <c r="P34766"/>
      <c r="AA34766"/>
    </row>
    <row r="34767" spans="16:27" x14ac:dyDescent="0.3">
      <c r="P34767"/>
      <c r="AA34767"/>
    </row>
    <row r="34768" spans="16:27" x14ac:dyDescent="0.3">
      <c r="P34768"/>
      <c r="AA34768"/>
    </row>
    <row r="34769" spans="16:27" x14ac:dyDescent="0.3">
      <c r="P34769"/>
      <c r="AA34769"/>
    </row>
    <row r="34770" spans="16:27" x14ac:dyDescent="0.3">
      <c r="P34770"/>
      <c r="AA34770"/>
    </row>
    <row r="34771" spans="16:27" x14ac:dyDescent="0.3">
      <c r="P34771"/>
      <c r="AA34771"/>
    </row>
    <row r="34772" spans="16:27" x14ac:dyDescent="0.3">
      <c r="P34772"/>
      <c r="AA34772"/>
    </row>
    <row r="34773" spans="16:27" x14ac:dyDescent="0.3">
      <c r="P34773"/>
      <c r="AA34773"/>
    </row>
    <row r="34774" spans="16:27" x14ac:dyDescent="0.3">
      <c r="P34774"/>
      <c r="AA34774"/>
    </row>
    <row r="34775" spans="16:27" x14ac:dyDescent="0.3">
      <c r="P34775"/>
      <c r="AA34775"/>
    </row>
    <row r="34776" spans="16:27" x14ac:dyDescent="0.3">
      <c r="P34776"/>
      <c r="AA34776"/>
    </row>
    <row r="34777" spans="16:27" x14ac:dyDescent="0.3">
      <c r="P34777"/>
      <c r="AA34777"/>
    </row>
    <row r="34778" spans="16:27" x14ac:dyDescent="0.3">
      <c r="P34778"/>
      <c r="AA34778"/>
    </row>
    <row r="34779" spans="16:27" x14ac:dyDescent="0.3">
      <c r="P34779"/>
      <c r="AA34779"/>
    </row>
    <row r="34780" spans="16:27" x14ac:dyDescent="0.3">
      <c r="P34780"/>
      <c r="AA34780"/>
    </row>
    <row r="34781" spans="16:27" x14ac:dyDescent="0.3">
      <c r="P34781"/>
      <c r="AA34781"/>
    </row>
    <row r="34782" spans="16:27" x14ac:dyDescent="0.3">
      <c r="P34782"/>
      <c r="AA34782"/>
    </row>
    <row r="34783" spans="16:27" x14ac:dyDescent="0.3">
      <c r="P34783"/>
      <c r="AA34783"/>
    </row>
    <row r="34784" spans="16:27" x14ac:dyDescent="0.3">
      <c r="P34784"/>
      <c r="AA34784"/>
    </row>
    <row r="34785" spans="16:27" x14ac:dyDescent="0.3">
      <c r="P34785"/>
      <c r="AA34785"/>
    </row>
    <row r="34786" spans="16:27" x14ac:dyDescent="0.3">
      <c r="P34786"/>
      <c r="AA34786"/>
    </row>
    <row r="34787" spans="16:27" x14ac:dyDescent="0.3">
      <c r="P34787"/>
      <c r="AA34787"/>
    </row>
    <row r="34788" spans="16:27" x14ac:dyDescent="0.3">
      <c r="P34788"/>
      <c r="AA34788"/>
    </row>
    <row r="34789" spans="16:27" x14ac:dyDescent="0.3">
      <c r="P34789"/>
      <c r="AA34789"/>
    </row>
    <row r="34790" spans="16:27" x14ac:dyDescent="0.3">
      <c r="P34790"/>
      <c r="AA34790"/>
    </row>
    <row r="34791" spans="16:27" x14ac:dyDescent="0.3">
      <c r="P34791"/>
      <c r="AA34791"/>
    </row>
    <row r="34792" spans="16:27" x14ac:dyDescent="0.3">
      <c r="P34792"/>
      <c r="AA34792"/>
    </row>
    <row r="34793" spans="16:27" x14ac:dyDescent="0.3">
      <c r="P34793"/>
      <c r="AA34793"/>
    </row>
    <row r="34794" spans="16:27" x14ac:dyDescent="0.3">
      <c r="P34794"/>
      <c r="AA34794"/>
    </row>
    <row r="34795" spans="16:27" x14ac:dyDescent="0.3">
      <c r="P34795"/>
      <c r="AA34795"/>
    </row>
    <row r="34796" spans="16:27" x14ac:dyDescent="0.3">
      <c r="P34796"/>
      <c r="AA34796"/>
    </row>
    <row r="34797" spans="16:27" x14ac:dyDescent="0.3">
      <c r="P34797"/>
      <c r="AA34797"/>
    </row>
    <row r="34798" spans="16:27" x14ac:dyDescent="0.3">
      <c r="P34798"/>
      <c r="AA34798"/>
    </row>
    <row r="34799" spans="16:27" x14ac:dyDescent="0.3">
      <c r="P34799"/>
      <c r="AA34799"/>
    </row>
    <row r="34800" spans="16:27" x14ac:dyDescent="0.3">
      <c r="P34800"/>
      <c r="AA34800"/>
    </row>
    <row r="34801" spans="16:27" x14ac:dyDescent="0.3">
      <c r="P34801"/>
      <c r="AA34801"/>
    </row>
    <row r="34802" spans="16:27" x14ac:dyDescent="0.3">
      <c r="P34802"/>
      <c r="AA34802"/>
    </row>
    <row r="34803" spans="16:27" x14ac:dyDescent="0.3">
      <c r="P34803"/>
      <c r="AA34803"/>
    </row>
    <row r="34804" spans="16:27" x14ac:dyDescent="0.3">
      <c r="P34804"/>
      <c r="AA34804"/>
    </row>
    <row r="34805" spans="16:27" x14ac:dyDescent="0.3">
      <c r="P34805"/>
      <c r="AA34805"/>
    </row>
    <row r="34806" spans="16:27" x14ac:dyDescent="0.3">
      <c r="P34806"/>
      <c r="AA34806"/>
    </row>
    <row r="34807" spans="16:27" x14ac:dyDescent="0.3">
      <c r="P34807"/>
      <c r="AA34807"/>
    </row>
    <row r="34808" spans="16:27" x14ac:dyDescent="0.3">
      <c r="P34808"/>
      <c r="AA34808"/>
    </row>
    <row r="34809" spans="16:27" x14ac:dyDescent="0.3">
      <c r="P34809"/>
      <c r="AA34809"/>
    </row>
    <row r="34810" spans="16:27" x14ac:dyDescent="0.3">
      <c r="P34810"/>
      <c r="AA34810"/>
    </row>
    <row r="34811" spans="16:27" x14ac:dyDescent="0.3">
      <c r="P34811"/>
      <c r="AA34811"/>
    </row>
    <row r="34812" spans="16:27" x14ac:dyDescent="0.3">
      <c r="P34812"/>
      <c r="AA34812"/>
    </row>
    <row r="34813" spans="16:27" x14ac:dyDescent="0.3">
      <c r="P34813"/>
      <c r="AA34813"/>
    </row>
    <row r="34814" spans="16:27" x14ac:dyDescent="0.3">
      <c r="P34814"/>
      <c r="AA34814"/>
    </row>
    <row r="34815" spans="16:27" x14ac:dyDescent="0.3">
      <c r="P34815"/>
      <c r="AA34815"/>
    </row>
    <row r="34816" spans="16:27" x14ac:dyDescent="0.3">
      <c r="P34816"/>
      <c r="AA34816"/>
    </row>
    <row r="34817" spans="16:27" x14ac:dyDescent="0.3">
      <c r="P34817"/>
      <c r="AA34817"/>
    </row>
    <row r="34818" spans="16:27" x14ac:dyDescent="0.3">
      <c r="P34818"/>
      <c r="AA34818"/>
    </row>
    <row r="34819" spans="16:27" x14ac:dyDescent="0.3">
      <c r="P34819"/>
      <c r="AA34819"/>
    </row>
    <row r="34820" spans="16:27" x14ac:dyDescent="0.3">
      <c r="P34820"/>
      <c r="AA34820"/>
    </row>
    <row r="34821" spans="16:27" x14ac:dyDescent="0.3">
      <c r="P34821"/>
      <c r="AA34821"/>
    </row>
    <row r="34822" spans="16:27" x14ac:dyDescent="0.3">
      <c r="P34822"/>
      <c r="AA34822"/>
    </row>
    <row r="34823" spans="16:27" x14ac:dyDescent="0.3">
      <c r="P34823"/>
      <c r="AA34823"/>
    </row>
    <row r="34824" spans="16:27" x14ac:dyDescent="0.3">
      <c r="P34824"/>
      <c r="AA34824"/>
    </row>
    <row r="34825" spans="16:27" x14ac:dyDescent="0.3">
      <c r="P34825"/>
      <c r="AA34825"/>
    </row>
    <row r="34826" spans="16:27" x14ac:dyDescent="0.3">
      <c r="P34826"/>
      <c r="AA34826"/>
    </row>
    <row r="34827" spans="16:27" x14ac:dyDescent="0.3">
      <c r="P34827"/>
      <c r="AA34827"/>
    </row>
    <row r="34828" spans="16:27" x14ac:dyDescent="0.3">
      <c r="P34828"/>
      <c r="AA34828"/>
    </row>
    <row r="34829" spans="16:27" x14ac:dyDescent="0.3">
      <c r="P34829"/>
      <c r="AA34829"/>
    </row>
    <row r="34830" spans="16:27" x14ac:dyDescent="0.3">
      <c r="P34830"/>
      <c r="AA34830"/>
    </row>
    <row r="34831" spans="16:27" x14ac:dyDescent="0.3">
      <c r="P34831"/>
      <c r="AA34831"/>
    </row>
    <row r="34832" spans="16:27" x14ac:dyDescent="0.3">
      <c r="P34832"/>
      <c r="AA34832"/>
    </row>
    <row r="34833" spans="16:27" x14ac:dyDescent="0.3">
      <c r="P34833"/>
      <c r="AA34833"/>
    </row>
    <row r="34834" spans="16:27" x14ac:dyDescent="0.3">
      <c r="P34834"/>
      <c r="AA34834"/>
    </row>
    <row r="34835" spans="16:27" x14ac:dyDescent="0.3">
      <c r="P34835"/>
      <c r="AA34835"/>
    </row>
    <row r="34836" spans="16:27" x14ac:dyDescent="0.3">
      <c r="P34836"/>
      <c r="AA34836"/>
    </row>
    <row r="34837" spans="16:27" x14ac:dyDescent="0.3">
      <c r="P34837"/>
      <c r="AA34837"/>
    </row>
    <row r="34838" spans="16:27" x14ac:dyDescent="0.3">
      <c r="P34838"/>
      <c r="AA34838"/>
    </row>
    <row r="34839" spans="16:27" x14ac:dyDescent="0.3">
      <c r="P34839"/>
      <c r="AA34839"/>
    </row>
    <row r="34840" spans="16:27" x14ac:dyDescent="0.3">
      <c r="P34840"/>
      <c r="AA34840"/>
    </row>
    <row r="34841" spans="16:27" x14ac:dyDescent="0.3">
      <c r="P34841"/>
      <c r="AA34841"/>
    </row>
    <row r="34842" spans="16:27" x14ac:dyDescent="0.3">
      <c r="P34842"/>
      <c r="AA34842"/>
    </row>
    <row r="34843" spans="16:27" x14ac:dyDescent="0.3">
      <c r="P34843"/>
      <c r="AA34843"/>
    </row>
    <row r="34844" spans="16:27" x14ac:dyDescent="0.3">
      <c r="P34844"/>
      <c r="AA34844"/>
    </row>
    <row r="34845" spans="16:27" x14ac:dyDescent="0.3">
      <c r="P34845"/>
      <c r="AA34845"/>
    </row>
    <row r="34846" spans="16:27" x14ac:dyDescent="0.3">
      <c r="P34846"/>
      <c r="AA34846"/>
    </row>
    <row r="34847" spans="16:27" x14ac:dyDescent="0.3">
      <c r="P34847"/>
      <c r="AA34847"/>
    </row>
    <row r="34848" spans="16:27" x14ac:dyDescent="0.3">
      <c r="P34848"/>
      <c r="AA34848"/>
    </row>
    <row r="34849" spans="16:27" x14ac:dyDescent="0.3">
      <c r="P34849"/>
      <c r="AA34849"/>
    </row>
    <row r="34850" spans="16:27" x14ac:dyDescent="0.3">
      <c r="P34850"/>
      <c r="AA34850"/>
    </row>
    <row r="34851" spans="16:27" x14ac:dyDescent="0.3">
      <c r="P34851"/>
      <c r="AA34851"/>
    </row>
    <row r="34852" spans="16:27" x14ac:dyDescent="0.3">
      <c r="P34852"/>
      <c r="AA34852"/>
    </row>
    <row r="34853" spans="16:27" x14ac:dyDescent="0.3">
      <c r="P34853"/>
      <c r="AA34853"/>
    </row>
    <row r="34854" spans="16:27" x14ac:dyDescent="0.3">
      <c r="P34854"/>
      <c r="AA34854"/>
    </row>
    <row r="34855" spans="16:27" x14ac:dyDescent="0.3">
      <c r="P34855"/>
      <c r="AA34855"/>
    </row>
    <row r="34856" spans="16:27" x14ac:dyDescent="0.3">
      <c r="P34856"/>
      <c r="AA34856"/>
    </row>
    <row r="34857" spans="16:27" x14ac:dyDescent="0.3">
      <c r="P34857"/>
      <c r="AA34857"/>
    </row>
    <row r="34858" spans="16:27" x14ac:dyDescent="0.3">
      <c r="P34858"/>
      <c r="AA34858"/>
    </row>
    <row r="34859" spans="16:27" x14ac:dyDescent="0.3">
      <c r="P34859"/>
      <c r="AA34859"/>
    </row>
    <row r="34860" spans="16:27" x14ac:dyDescent="0.3">
      <c r="P34860"/>
      <c r="AA34860"/>
    </row>
    <row r="34861" spans="16:27" x14ac:dyDescent="0.3">
      <c r="P34861"/>
      <c r="AA34861"/>
    </row>
    <row r="34862" spans="16:27" x14ac:dyDescent="0.3">
      <c r="P34862"/>
      <c r="AA34862"/>
    </row>
    <row r="34863" spans="16:27" x14ac:dyDescent="0.3">
      <c r="P34863"/>
      <c r="AA34863"/>
    </row>
    <row r="34864" spans="16:27" x14ac:dyDescent="0.3">
      <c r="P34864"/>
      <c r="AA34864"/>
    </row>
    <row r="34865" spans="16:27" x14ac:dyDescent="0.3">
      <c r="P34865"/>
      <c r="AA34865"/>
    </row>
    <row r="34866" spans="16:27" x14ac:dyDescent="0.3">
      <c r="P34866"/>
      <c r="AA34866"/>
    </row>
    <row r="34867" spans="16:27" x14ac:dyDescent="0.3">
      <c r="P34867"/>
      <c r="AA34867"/>
    </row>
    <row r="34868" spans="16:27" x14ac:dyDescent="0.3">
      <c r="P34868"/>
      <c r="AA34868"/>
    </row>
    <row r="34869" spans="16:27" x14ac:dyDescent="0.3">
      <c r="P34869"/>
      <c r="AA34869"/>
    </row>
    <row r="34870" spans="16:27" x14ac:dyDescent="0.3">
      <c r="P34870"/>
      <c r="AA34870"/>
    </row>
    <row r="34871" spans="16:27" x14ac:dyDescent="0.3">
      <c r="P34871"/>
      <c r="AA34871"/>
    </row>
    <row r="34872" spans="16:27" x14ac:dyDescent="0.3">
      <c r="P34872"/>
      <c r="AA34872"/>
    </row>
    <row r="34873" spans="16:27" x14ac:dyDescent="0.3">
      <c r="P34873"/>
      <c r="AA34873"/>
    </row>
    <row r="34874" spans="16:27" x14ac:dyDescent="0.3">
      <c r="P34874"/>
      <c r="AA34874"/>
    </row>
    <row r="34875" spans="16:27" x14ac:dyDescent="0.3">
      <c r="P34875"/>
      <c r="AA34875"/>
    </row>
    <row r="34876" spans="16:27" x14ac:dyDescent="0.3">
      <c r="P34876"/>
      <c r="AA34876"/>
    </row>
    <row r="34877" spans="16:27" x14ac:dyDescent="0.3">
      <c r="P34877"/>
      <c r="AA34877"/>
    </row>
    <row r="34878" spans="16:27" x14ac:dyDescent="0.3">
      <c r="P34878"/>
      <c r="AA34878"/>
    </row>
    <row r="34879" spans="16:27" x14ac:dyDescent="0.3">
      <c r="P34879"/>
      <c r="AA34879"/>
    </row>
    <row r="34880" spans="16:27" x14ac:dyDescent="0.3">
      <c r="P34880"/>
      <c r="AA34880"/>
    </row>
    <row r="34881" spans="16:27" x14ac:dyDescent="0.3">
      <c r="P34881"/>
      <c r="AA34881"/>
    </row>
    <row r="34882" spans="16:27" x14ac:dyDescent="0.3">
      <c r="P34882"/>
      <c r="AA34882"/>
    </row>
    <row r="34883" spans="16:27" x14ac:dyDescent="0.3">
      <c r="P34883"/>
      <c r="AA34883"/>
    </row>
    <row r="34884" spans="16:27" x14ac:dyDescent="0.3">
      <c r="P34884"/>
      <c r="AA34884"/>
    </row>
    <row r="34885" spans="16:27" x14ac:dyDescent="0.3">
      <c r="P34885"/>
      <c r="AA34885"/>
    </row>
    <row r="34886" spans="16:27" x14ac:dyDescent="0.3">
      <c r="P34886"/>
      <c r="AA34886"/>
    </row>
    <row r="34887" spans="16:27" x14ac:dyDescent="0.3">
      <c r="P34887"/>
      <c r="AA34887"/>
    </row>
    <row r="34888" spans="16:27" x14ac:dyDescent="0.3">
      <c r="P34888"/>
      <c r="AA34888"/>
    </row>
    <row r="34889" spans="16:27" x14ac:dyDescent="0.3">
      <c r="P34889"/>
      <c r="AA34889"/>
    </row>
    <row r="34890" spans="16:27" x14ac:dyDescent="0.3">
      <c r="P34890"/>
      <c r="AA34890"/>
    </row>
    <row r="34891" spans="16:27" x14ac:dyDescent="0.3">
      <c r="P34891"/>
      <c r="AA34891"/>
    </row>
    <row r="34892" spans="16:27" x14ac:dyDescent="0.3">
      <c r="P34892"/>
      <c r="AA34892"/>
    </row>
    <row r="34893" spans="16:27" x14ac:dyDescent="0.3">
      <c r="P34893"/>
      <c r="AA34893"/>
    </row>
    <row r="34894" spans="16:27" x14ac:dyDescent="0.3">
      <c r="P34894"/>
      <c r="AA34894"/>
    </row>
    <row r="34895" spans="16:27" x14ac:dyDescent="0.3">
      <c r="P34895"/>
      <c r="AA34895"/>
    </row>
    <row r="34896" spans="16:27" x14ac:dyDescent="0.3">
      <c r="P34896"/>
      <c r="AA34896"/>
    </row>
    <row r="34897" spans="16:27" x14ac:dyDescent="0.3">
      <c r="P34897"/>
      <c r="AA34897"/>
    </row>
    <row r="34898" spans="16:27" x14ac:dyDescent="0.3">
      <c r="P34898"/>
      <c r="AA34898"/>
    </row>
    <row r="34899" spans="16:27" x14ac:dyDescent="0.3">
      <c r="P34899"/>
      <c r="AA34899"/>
    </row>
    <row r="34900" spans="16:27" x14ac:dyDescent="0.3">
      <c r="P34900"/>
      <c r="AA34900"/>
    </row>
    <row r="34901" spans="16:27" x14ac:dyDescent="0.3">
      <c r="P34901"/>
      <c r="AA34901"/>
    </row>
    <row r="34902" spans="16:27" x14ac:dyDescent="0.3">
      <c r="P34902"/>
      <c r="AA34902"/>
    </row>
    <row r="34903" spans="16:27" x14ac:dyDescent="0.3">
      <c r="P34903"/>
      <c r="AA34903"/>
    </row>
    <row r="34904" spans="16:27" x14ac:dyDescent="0.3">
      <c r="P34904"/>
      <c r="AA34904"/>
    </row>
    <row r="34905" spans="16:27" x14ac:dyDescent="0.3">
      <c r="P34905"/>
      <c r="AA34905"/>
    </row>
    <row r="34906" spans="16:27" x14ac:dyDescent="0.3">
      <c r="P34906"/>
      <c r="AA34906"/>
    </row>
    <row r="34907" spans="16:27" x14ac:dyDescent="0.3">
      <c r="P34907"/>
      <c r="AA34907"/>
    </row>
    <row r="34908" spans="16:27" x14ac:dyDescent="0.3">
      <c r="P34908"/>
      <c r="AA34908"/>
    </row>
    <row r="34909" spans="16:27" x14ac:dyDescent="0.3">
      <c r="P34909"/>
      <c r="AA34909"/>
    </row>
    <row r="34910" spans="16:27" x14ac:dyDescent="0.3">
      <c r="P34910"/>
      <c r="AA34910"/>
    </row>
    <row r="34911" spans="16:27" x14ac:dyDescent="0.3">
      <c r="P34911"/>
      <c r="AA34911"/>
    </row>
    <row r="34912" spans="16:27" x14ac:dyDescent="0.3">
      <c r="P34912"/>
      <c r="AA34912"/>
    </row>
    <row r="34913" spans="16:27" x14ac:dyDescent="0.3">
      <c r="P34913"/>
      <c r="AA34913"/>
    </row>
    <row r="34914" spans="16:27" x14ac:dyDescent="0.3">
      <c r="P34914"/>
      <c r="AA34914"/>
    </row>
    <row r="34915" spans="16:27" x14ac:dyDescent="0.3">
      <c r="P34915"/>
      <c r="AA34915"/>
    </row>
    <row r="34916" spans="16:27" x14ac:dyDescent="0.3">
      <c r="P34916"/>
      <c r="AA34916"/>
    </row>
    <row r="34917" spans="16:27" x14ac:dyDescent="0.3">
      <c r="P34917"/>
      <c r="AA34917"/>
    </row>
    <row r="34918" spans="16:27" x14ac:dyDescent="0.3">
      <c r="P34918"/>
      <c r="AA34918"/>
    </row>
    <row r="34919" spans="16:27" x14ac:dyDescent="0.3">
      <c r="P34919"/>
      <c r="AA34919"/>
    </row>
    <row r="34920" spans="16:27" x14ac:dyDescent="0.3">
      <c r="P34920"/>
      <c r="AA34920"/>
    </row>
    <row r="34921" spans="16:27" x14ac:dyDescent="0.3">
      <c r="P34921"/>
      <c r="AA34921"/>
    </row>
    <row r="34922" spans="16:27" x14ac:dyDescent="0.3">
      <c r="P34922"/>
      <c r="AA34922"/>
    </row>
    <row r="34923" spans="16:27" x14ac:dyDescent="0.3">
      <c r="P34923"/>
      <c r="AA34923"/>
    </row>
    <row r="34924" spans="16:27" x14ac:dyDescent="0.3">
      <c r="P34924"/>
      <c r="AA34924"/>
    </row>
    <row r="34925" spans="16:27" x14ac:dyDescent="0.3">
      <c r="P34925"/>
      <c r="AA34925"/>
    </row>
    <row r="34926" spans="16:27" x14ac:dyDescent="0.3">
      <c r="P34926"/>
      <c r="AA34926"/>
    </row>
    <row r="34927" spans="16:27" x14ac:dyDescent="0.3">
      <c r="P34927"/>
      <c r="AA34927"/>
    </row>
    <row r="34928" spans="16:27" x14ac:dyDescent="0.3">
      <c r="P34928"/>
      <c r="AA34928"/>
    </row>
    <row r="34929" spans="16:27" x14ac:dyDescent="0.3">
      <c r="P34929"/>
      <c r="AA34929"/>
    </row>
    <row r="34930" spans="16:27" x14ac:dyDescent="0.3">
      <c r="P34930"/>
      <c r="AA34930"/>
    </row>
    <row r="34931" spans="16:27" x14ac:dyDescent="0.3">
      <c r="P34931"/>
      <c r="AA34931"/>
    </row>
    <row r="34932" spans="16:27" x14ac:dyDescent="0.3">
      <c r="P34932"/>
      <c r="AA34932"/>
    </row>
    <row r="34933" spans="16:27" x14ac:dyDescent="0.3">
      <c r="P34933"/>
      <c r="AA34933"/>
    </row>
    <row r="34934" spans="16:27" x14ac:dyDescent="0.3">
      <c r="P34934"/>
      <c r="AA34934"/>
    </row>
    <row r="34935" spans="16:27" x14ac:dyDescent="0.3">
      <c r="P34935"/>
      <c r="AA34935"/>
    </row>
    <row r="34936" spans="16:27" x14ac:dyDescent="0.3">
      <c r="P34936"/>
      <c r="AA34936"/>
    </row>
    <row r="34937" spans="16:27" x14ac:dyDescent="0.3">
      <c r="P34937"/>
      <c r="AA34937"/>
    </row>
    <row r="34938" spans="16:27" x14ac:dyDescent="0.3">
      <c r="P34938"/>
      <c r="AA34938"/>
    </row>
    <row r="34939" spans="16:27" x14ac:dyDescent="0.3">
      <c r="P34939"/>
      <c r="AA34939"/>
    </row>
    <row r="34940" spans="16:27" x14ac:dyDescent="0.3">
      <c r="P34940"/>
      <c r="AA34940"/>
    </row>
    <row r="34941" spans="16:27" x14ac:dyDescent="0.3">
      <c r="P34941"/>
      <c r="AA34941"/>
    </row>
    <row r="34942" spans="16:27" x14ac:dyDescent="0.3">
      <c r="P34942"/>
      <c r="AA34942"/>
    </row>
    <row r="34943" spans="16:27" x14ac:dyDescent="0.3">
      <c r="P34943"/>
      <c r="AA34943"/>
    </row>
    <row r="34944" spans="16:27" x14ac:dyDescent="0.3">
      <c r="P34944"/>
      <c r="AA34944"/>
    </row>
    <row r="34945" spans="16:27" x14ac:dyDescent="0.3">
      <c r="P34945"/>
      <c r="AA34945"/>
    </row>
    <row r="34946" spans="16:27" x14ac:dyDescent="0.3">
      <c r="P34946"/>
      <c r="AA34946"/>
    </row>
    <row r="34947" spans="16:27" x14ac:dyDescent="0.3">
      <c r="P34947"/>
      <c r="AA34947"/>
    </row>
    <row r="34948" spans="16:27" x14ac:dyDescent="0.3">
      <c r="P34948"/>
      <c r="AA34948"/>
    </row>
    <row r="34949" spans="16:27" x14ac:dyDescent="0.3">
      <c r="P34949"/>
      <c r="AA34949"/>
    </row>
    <row r="34950" spans="16:27" x14ac:dyDescent="0.3">
      <c r="P34950"/>
      <c r="AA34950"/>
    </row>
    <row r="34951" spans="16:27" x14ac:dyDescent="0.3">
      <c r="P34951"/>
      <c r="AA34951"/>
    </row>
    <row r="34952" spans="16:27" x14ac:dyDescent="0.3">
      <c r="P34952"/>
      <c r="AA34952"/>
    </row>
    <row r="34953" spans="16:27" x14ac:dyDescent="0.3">
      <c r="P34953"/>
      <c r="AA34953"/>
    </row>
    <row r="34954" spans="16:27" x14ac:dyDescent="0.3">
      <c r="P34954"/>
      <c r="AA34954"/>
    </row>
    <row r="34955" spans="16:27" x14ac:dyDescent="0.3">
      <c r="P34955"/>
      <c r="AA34955"/>
    </row>
    <row r="34956" spans="16:27" x14ac:dyDescent="0.3">
      <c r="P34956"/>
      <c r="AA34956"/>
    </row>
    <row r="34957" spans="16:27" x14ac:dyDescent="0.3">
      <c r="P34957"/>
      <c r="AA34957"/>
    </row>
    <row r="34958" spans="16:27" x14ac:dyDescent="0.3">
      <c r="P34958"/>
      <c r="AA34958"/>
    </row>
    <row r="34959" spans="16:27" x14ac:dyDescent="0.3">
      <c r="P34959"/>
      <c r="AA34959"/>
    </row>
    <row r="34960" spans="16:27" x14ac:dyDescent="0.3">
      <c r="P34960"/>
      <c r="AA34960"/>
    </row>
    <row r="34961" spans="16:27" x14ac:dyDescent="0.3">
      <c r="P34961"/>
      <c r="AA34961"/>
    </row>
    <row r="34962" spans="16:27" x14ac:dyDescent="0.3">
      <c r="P34962"/>
      <c r="AA34962"/>
    </row>
    <row r="34963" spans="16:27" x14ac:dyDescent="0.3">
      <c r="P34963"/>
      <c r="AA34963"/>
    </row>
    <row r="34964" spans="16:27" x14ac:dyDescent="0.3">
      <c r="P34964"/>
      <c r="AA34964"/>
    </row>
    <row r="34965" spans="16:27" x14ac:dyDescent="0.3">
      <c r="P34965"/>
      <c r="AA34965"/>
    </row>
    <row r="34966" spans="16:27" x14ac:dyDescent="0.3">
      <c r="P34966"/>
      <c r="AA34966"/>
    </row>
    <row r="34967" spans="16:27" x14ac:dyDescent="0.3">
      <c r="P34967"/>
      <c r="AA34967"/>
    </row>
    <row r="34968" spans="16:27" x14ac:dyDescent="0.3">
      <c r="P34968"/>
      <c r="AA34968"/>
    </row>
    <row r="34969" spans="16:27" x14ac:dyDescent="0.3">
      <c r="P34969"/>
      <c r="AA34969"/>
    </row>
    <row r="34970" spans="16:27" x14ac:dyDescent="0.3">
      <c r="P34970"/>
      <c r="AA34970"/>
    </row>
    <row r="34971" spans="16:27" x14ac:dyDescent="0.3">
      <c r="P34971"/>
      <c r="AA34971"/>
    </row>
    <row r="34972" spans="16:27" x14ac:dyDescent="0.3">
      <c r="P34972"/>
      <c r="AA34972"/>
    </row>
    <row r="34973" spans="16:27" x14ac:dyDescent="0.3">
      <c r="P34973"/>
      <c r="AA34973"/>
    </row>
    <row r="34974" spans="16:27" x14ac:dyDescent="0.3">
      <c r="P34974"/>
      <c r="AA34974"/>
    </row>
    <row r="34975" spans="16:27" x14ac:dyDescent="0.3">
      <c r="P34975"/>
      <c r="AA34975"/>
    </row>
    <row r="34976" spans="16:27" x14ac:dyDescent="0.3">
      <c r="P34976"/>
      <c r="AA34976"/>
    </row>
    <row r="34977" spans="16:27" x14ac:dyDescent="0.3">
      <c r="P34977"/>
      <c r="AA34977"/>
    </row>
    <row r="34978" spans="16:27" x14ac:dyDescent="0.3">
      <c r="P34978"/>
      <c r="AA34978"/>
    </row>
    <row r="34979" spans="16:27" x14ac:dyDescent="0.3">
      <c r="P34979"/>
      <c r="AA34979"/>
    </row>
    <row r="34980" spans="16:27" x14ac:dyDescent="0.3">
      <c r="P34980"/>
      <c r="AA34980"/>
    </row>
    <row r="34981" spans="16:27" x14ac:dyDescent="0.3">
      <c r="P34981"/>
      <c r="AA34981"/>
    </row>
    <row r="34982" spans="16:27" x14ac:dyDescent="0.3">
      <c r="P34982"/>
      <c r="AA34982"/>
    </row>
    <row r="34983" spans="16:27" x14ac:dyDescent="0.3">
      <c r="P34983"/>
      <c r="AA34983"/>
    </row>
    <row r="34984" spans="16:27" x14ac:dyDescent="0.3">
      <c r="P34984"/>
      <c r="AA34984"/>
    </row>
    <row r="34985" spans="16:27" x14ac:dyDescent="0.3">
      <c r="P34985"/>
      <c r="AA34985"/>
    </row>
    <row r="34986" spans="16:27" x14ac:dyDescent="0.3">
      <c r="P34986"/>
      <c r="AA34986"/>
    </row>
    <row r="34987" spans="16:27" x14ac:dyDescent="0.3">
      <c r="P34987"/>
      <c r="AA34987"/>
    </row>
    <row r="34988" spans="16:27" x14ac:dyDescent="0.3">
      <c r="P34988"/>
      <c r="AA34988"/>
    </row>
    <row r="34989" spans="16:27" x14ac:dyDescent="0.3">
      <c r="P34989"/>
      <c r="AA34989"/>
    </row>
    <row r="34990" spans="16:27" x14ac:dyDescent="0.3">
      <c r="P34990"/>
      <c r="AA34990"/>
    </row>
    <row r="34991" spans="16:27" x14ac:dyDescent="0.3">
      <c r="P34991"/>
      <c r="AA34991"/>
    </row>
    <row r="34992" spans="16:27" x14ac:dyDescent="0.3">
      <c r="P34992"/>
      <c r="AA34992"/>
    </row>
    <row r="34993" spans="16:27" x14ac:dyDescent="0.3">
      <c r="P34993"/>
      <c r="AA34993"/>
    </row>
    <row r="34994" spans="16:27" x14ac:dyDescent="0.3">
      <c r="P34994"/>
      <c r="AA34994"/>
    </row>
    <row r="34995" spans="16:27" x14ac:dyDescent="0.3">
      <c r="P34995"/>
      <c r="AA34995"/>
    </row>
    <row r="34996" spans="16:27" x14ac:dyDescent="0.3">
      <c r="P34996"/>
      <c r="AA34996"/>
    </row>
    <row r="34997" spans="16:27" x14ac:dyDescent="0.3">
      <c r="P34997"/>
      <c r="AA34997"/>
    </row>
    <row r="34998" spans="16:27" x14ac:dyDescent="0.3">
      <c r="P34998"/>
      <c r="AA34998"/>
    </row>
    <row r="34999" spans="16:27" x14ac:dyDescent="0.3">
      <c r="P34999"/>
      <c r="AA34999"/>
    </row>
    <row r="35000" spans="16:27" x14ac:dyDescent="0.3">
      <c r="P35000"/>
      <c r="AA35000"/>
    </row>
    <row r="35001" spans="16:27" x14ac:dyDescent="0.3">
      <c r="P35001"/>
      <c r="AA35001"/>
    </row>
    <row r="35002" spans="16:27" x14ac:dyDescent="0.3">
      <c r="P35002"/>
      <c r="AA35002"/>
    </row>
    <row r="35003" spans="16:27" x14ac:dyDescent="0.3">
      <c r="P35003"/>
      <c r="AA35003"/>
    </row>
    <row r="35004" spans="16:27" x14ac:dyDescent="0.3">
      <c r="P35004"/>
      <c r="AA35004"/>
    </row>
    <row r="35005" spans="16:27" x14ac:dyDescent="0.3">
      <c r="P35005"/>
      <c r="AA35005"/>
    </row>
    <row r="35006" spans="16:27" x14ac:dyDescent="0.3">
      <c r="P35006"/>
      <c r="AA35006"/>
    </row>
    <row r="35007" spans="16:27" x14ac:dyDescent="0.3">
      <c r="P35007"/>
      <c r="AA35007"/>
    </row>
    <row r="35008" spans="16:27" x14ac:dyDescent="0.3">
      <c r="P35008"/>
      <c r="AA35008"/>
    </row>
    <row r="35009" spans="16:27" x14ac:dyDescent="0.3">
      <c r="P35009"/>
      <c r="AA35009"/>
    </row>
    <row r="35010" spans="16:27" x14ac:dyDescent="0.3">
      <c r="P35010"/>
      <c r="AA35010"/>
    </row>
    <row r="35011" spans="16:27" x14ac:dyDescent="0.3">
      <c r="P35011"/>
      <c r="AA35011"/>
    </row>
    <row r="35012" spans="16:27" x14ac:dyDescent="0.3">
      <c r="P35012"/>
      <c r="AA35012"/>
    </row>
    <row r="35013" spans="16:27" x14ac:dyDescent="0.3">
      <c r="P35013"/>
      <c r="AA35013"/>
    </row>
    <row r="35014" spans="16:27" x14ac:dyDescent="0.3">
      <c r="P35014"/>
      <c r="AA35014"/>
    </row>
    <row r="35015" spans="16:27" x14ac:dyDescent="0.3">
      <c r="P35015"/>
      <c r="AA35015"/>
    </row>
    <row r="35016" spans="16:27" x14ac:dyDescent="0.3">
      <c r="P35016"/>
      <c r="AA35016"/>
    </row>
    <row r="35017" spans="16:27" x14ac:dyDescent="0.3">
      <c r="P35017"/>
      <c r="AA35017"/>
    </row>
    <row r="35018" spans="16:27" x14ac:dyDescent="0.3">
      <c r="P35018"/>
      <c r="AA35018"/>
    </row>
    <row r="35019" spans="16:27" x14ac:dyDescent="0.3">
      <c r="P35019"/>
      <c r="AA35019"/>
    </row>
    <row r="35020" spans="16:27" x14ac:dyDescent="0.3">
      <c r="P35020"/>
      <c r="AA35020"/>
    </row>
    <row r="35021" spans="16:27" x14ac:dyDescent="0.3">
      <c r="P35021"/>
      <c r="AA35021"/>
    </row>
    <row r="35022" spans="16:27" x14ac:dyDescent="0.3">
      <c r="P35022"/>
      <c r="AA35022"/>
    </row>
    <row r="35023" spans="16:27" x14ac:dyDescent="0.3">
      <c r="P35023"/>
      <c r="AA35023"/>
    </row>
    <row r="35024" spans="16:27" x14ac:dyDescent="0.3">
      <c r="P35024"/>
      <c r="AA35024"/>
    </row>
    <row r="35025" spans="16:27" x14ac:dyDescent="0.3">
      <c r="P35025"/>
      <c r="AA35025"/>
    </row>
    <row r="35026" spans="16:27" x14ac:dyDescent="0.3">
      <c r="P35026"/>
      <c r="AA35026"/>
    </row>
    <row r="35027" spans="16:27" x14ac:dyDescent="0.3">
      <c r="P35027"/>
      <c r="AA35027"/>
    </row>
    <row r="35028" spans="16:27" x14ac:dyDescent="0.3">
      <c r="P35028"/>
      <c r="AA35028"/>
    </row>
    <row r="35029" spans="16:27" x14ac:dyDescent="0.3">
      <c r="P35029"/>
      <c r="AA35029"/>
    </row>
    <row r="35030" spans="16:27" x14ac:dyDescent="0.3">
      <c r="P35030"/>
      <c r="AA35030"/>
    </row>
    <row r="35031" spans="16:27" x14ac:dyDescent="0.3">
      <c r="P35031"/>
      <c r="AA35031"/>
    </row>
    <row r="35032" spans="16:27" x14ac:dyDescent="0.3">
      <c r="P35032"/>
      <c r="AA35032"/>
    </row>
    <row r="35033" spans="16:27" x14ac:dyDescent="0.3">
      <c r="P35033"/>
      <c r="AA35033"/>
    </row>
    <row r="35034" spans="16:27" x14ac:dyDescent="0.3">
      <c r="P35034"/>
      <c r="AA35034"/>
    </row>
    <row r="35035" spans="16:27" x14ac:dyDescent="0.3">
      <c r="P35035"/>
      <c r="AA35035"/>
    </row>
    <row r="35036" spans="16:27" x14ac:dyDescent="0.3">
      <c r="P35036"/>
      <c r="AA35036"/>
    </row>
    <row r="35037" spans="16:27" x14ac:dyDescent="0.3">
      <c r="P35037"/>
      <c r="AA35037"/>
    </row>
    <row r="35038" spans="16:27" x14ac:dyDescent="0.3">
      <c r="P35038"/>
      <c r="AA35038"/>
    </row>
    <row r="35039" spans="16:27" x14ac:dyDescent="0.3">
      <c r="P35039"/>
      <c r="AA35039"/>
    </row>
    <row r="35040" spans="16:27" x14ac:dyDescent="0.3">
      <c r="P35040"/>
      <c r="AA35040"/>
    </row>
    <row r="35041" spans="16:27" x14ac:dyDescent="0.3">
      <c r="P35041"/>
      <c r="AA35041"/>
    </row>
    <row r="35042" spans="16:27" x14ac:dyDescent="0.3">
      <c r="P35042"/>
      <c r="AA35042"/>
    </row>
    <row r="35043" spans="16:27" x14ac:dyDescent="0.3">
      <c r="P35043"/>
      <c r="AA35043"/>
    </row>
    <row r="35044" spans="16:27" x14ac:dyDescent="0.3">
      <c r="P35044"/>
      <c r="AA35044"/>
    </row>
    <row r="35045" spans="16:27" x14ac:dyDescent="0.3">
      <c r="P35045"/>
      <c r="AA35045"/>
    </row>
    <row r="35046" spans="16:27" x14ac:dyDescent="0.3">
      <c r="P35046"/>
      <c r="AA35046"/>
    </row>
    <row r="35047" spans="16:27" x14ac:dyDescent="0.3">
      <c r="P35047"/>
      <c r="AA35047"/>
    </row>
    <row r="35048" spans="16:27" x14ac:dyDescent="0.3">
      <c r="P35048"/>
      <c r="AA35048"/>
    </row>
    <row r="35049" spans="16:27" x14ac:dyDescent="0.3">
      <c r="P35049"/>
      <c r="AA35049"/>
    </row>
    <row r="35050" spans="16:27" x14ac:dyDescent="0.3">
      <c r="P35050"/>
      <c r="AA35050"/>
    </row>
    <row r="35051" spans="16:27" x14ac:dyDescent="0.3">
      <c r="P35051"/>
      <c r="AA35051"/>
    </row>
    <row r="35052" spans="16:27" x14ac:dyDescent="0.3">
      <c r="P35052"/>
      <c r="AA35052"/>
    </row>
    <row r="35053" spans="16:27" x14ac:dyDescent="0.3">
      <c r="P35053"/>
      <c r="AA35053"/>
    </row>
    <row r="35054" spans="16:27" x14ac:dyDescent="0.3">
      <c r="P35054"/>
      <c r="AA35054"/>
    </row>
    <row r="35055" spans="16:27" x14ac:dyDescent="0.3">
      <c r="P35055"/>
      <c r="AA35055"/>
    </row>
    <row r="35056" spans="16:27" x14ac:dyDescent="0.3">
      <c r="P35056"/>
      <c r="AA35056"/>
    </row>
    <row r="35057" spans="16:27" x14ac:dyDescent="0.3">
      <c r="P35057"/>
      <c r="AA35057"/>
    </row>
    <row r="35058" spans="16:27" x14ac:dyDescent="0.3">
      <c r="P35058"/>
      <c r="AA35058"/>
    </row>
    <row r="35059" spans="16:27" x14ac:dyDescent="0.3">
      <c r="P35059"/>
      <c r="AA35059"/>
    </row>
    <row r="35060" spans="16:27" x14ac:dyDescent="0.3">
      <c r="P35060"/>
      <c r="AA35060"/>
    </row>
    <row r="35061" spans="16:27" x14ac:dyDescent="0.3">
      <c r="P35061"/>
      <c r="AA35061"/>
    </row>
    <row r="35062" spans="16:27" x14ac:dyDescent="0.3">
      <c r="P35062"/>
      <c r="AA35062"/>
    </row>
    <row r="35063" spans="16:27" x14ac:dyDescent="0.3">
      <c r="P35063"/>
      <c r="AA35063"/>
    </row>
    <row r="35064" spans="16:27" x14ac:dyDescent="0.3">
      <c r="P35064"/>
      <c r="AA35064"/>
    </row>
    <row r="35065" spans="16:27" x14ac:dyDescent="0.3">
      <c r="P35065"/>
      <c r="AA35065"/>
    </row>
    <row r="35066" spans="16:27" x14ac:dyDescent="0.3">
      <c r="P35066"/>
      <c r="AA35066"/>
    </row>
    <row r="35067" spans="16:27" x14ac:dyDescent="0.3">
      <c r="P35067"/>
      <c r="AA35067"/>
    </row>
    <row r="35068" spans="16:27" x14ac:dyDescent="0.3">
      <c r="P35068"/>
      <c r="AA35068"/>
    </row>
    <row r="35069" spans="16:27" x14ac:dyDescent="0.3">
      <c r="P35069"/>
      <c r="AA35069"/>
    </row>
    <row r="35070" spans="16:27" x14ac:dyDescent="0.3">
      <c r="P35070"/>
      <c r="AA35070"/>
    </row>
    <row r="35071" spans="16:27" x14ac:dyDescent="0.3">
      <c r="P35071"/>
      <c r="AA35071"/>
    </row>
    <row r="35072" spans="16:27" x14ac:dyDescent="0.3">
      <c r="P35072"/>
      <c r="AA35072"/>
    </row>
    <row r="35073" spans="16:27" x14ac:dyDescent="0.3">
      <c r="P35073"/>
      <c r="AA35073"/>
    </row>
    <row r="35074" spans="16:27" x14ac:dyDescent="0.3">
      <c r="P35074"/>
      <c r="AA35074"/>
    </row>
    <row r="35075" spans="16:27" x14ac:dyDescent="0.3">
      <c r="P35075"/>
      <c r="AA35075"/>
    </row>
    <row r="35076" spans="16:27" x14ac:dyDescent="0.3">
      <c r="P35076"/>
      <c r="AA35076"/>
    </row>
    <row r="35077" spans="16:27" x14ac:dyDescent="0.3">
      <c r="P35077"/>
      <c r="AA35077"/>
    </row>
    <row r="35078" spans="16:27" x14ac:dyDescent="0.3">
      <c r="P35078"/>
      <c r="AA35078"/>
    </row>
    <row r="35079" spans="16:27" x14ac:dyDescent="0.3">
      <c r="P35079"/>
      <c r="AA35079"/>
    </row>
    <row r="35080" spans="16:27" x14ac:dyDescent="0.3">
      <c r="P35080"/>
      <c r="AA35080"/>
    </row>
    <row r="35081" spans="16:27" x14ac:dyDescent="0.3">
      <c r="P35081"/>
      <c r="AA35081"/>
    </row>
    <row r="35082" spans="16:27" x14ac:dyDescent="0.3">
      <c r="P35082"/>
      <c r="AA35082"/>
    </row>
    <row r="35083" spans="16:27" x14ac:dyDescent="0.3">
      <c r="P35083"/>
      <c r="AA35083"/>
    </row>
    <row r="35084" spans="16:27" x14ac:dyDescent="0.3">
      <c r="P35084"/>
      <c r="AA35084"/>
    </row>
    <row r="35085" spans="16:27" x14ac:dyDescent="0.3">
      <c r="P35085"/>
      <c r="AA35085"/>
    </row>
    <row r="35086" spans="16:27" x14ac:dyDescent="0.3">
      <c r="P35086"/>
      <c r="AA35086"/>
    </row>
    <row r="35087" spans="16:27" x14ac:dyDescent="0.3">
      <c r="P35087"/>
      <c r="AA35087"/>
    </row>
    <row r="35088" spans="16:27" x14ac:dyDescent="0.3">
      <c r="P35088"/>
      <c r="AA35088"/>
    </row>
    <row r="35089" spans="16:27" x14ac:dyDescent="0.3">
      <c r="P35089"/>
      <c r="AA35089"/>
    </row>
    <row r="35090" spans="16:27" x14ac:dyDescent="0.3">
      <c r="P35090"/>
      <c r="AA35090"/>
    </row>
    <row r="35091" spans="16:27" x14ac:dyDescent="0.3">
      <c r="P35091"/>
      <c r="AA35091"/>
    </row>
    <row r="35092" spans="16:27" x14ac:dyDescent="0.3">
      <c r="P35092"/>
      <c r="AA35092"/>
    </row>
    <row r="35093" spans="16:27" x14ac:dyDescent="0.3">
      <c r="P35093"/>
      <c r="AA35093"/>
    </row>
    <row r="35094" spans="16:27" x14ac:dyDescent="0.3">
      <c r="P35094"/>
      <c r="AA35094"/>
    </row>
    <row r="35095" spans="16:27" x14ac:dyDescent="0.3">
      <c r="P35095"/>
      <c r="AA35095"/>
    </row>
    <row r="35096" spans="16:27" x14ac:dyDescent="0.3">
      <c r="P35096"/>
      <c r="AA35096"/>
    </row>
    <row r="35097" spans="16:27" x14ac:dyDescent="0.3">
      <c r="P35097"/>
      <c r="AA35097"/>
    </row>
    <row r="35098" spans="16:27" x14ac:dyDescent="0.3">
      <c r="P35098"/>
      <c r="AA35098"/>
    </row>
    <row r="35099" spans="16:27" x14ac:dyDescent="0.3">
      <c r="P35099"/>
      <c r="AA35099"/>
    </row>
    <row r="35100" spans="16:27" x14ac:dyDescent="0.3">
      <c r="P35100"/>
      <c r="AA35100"/>
    </row>
    <row r="35101" spans="16:27" x14ac:dyDescent="0.3">
      <c r="P35101"/>
      <c r="AA35101"/>
    </row>
    <row r="35102" spans="16:27" x14ac:dyDescent="0.3">
      <c r="P35102"/>
      <c r="AA35102"/>
    </row>
    <row r="35103" spans="16:27" x14ac:dyDescent="0.3">
      <c r="P35103"/>
      <c r="AA35103"/>
    </row>
    <row r="35104" spans="16:27" x14ac:dyDescent="0.3">
      <c r="P35104"/>
      <c r="AA35104"/>
    </row>
    <row r="35105" spans="16:27" x14ac:dyDescent="0.3">
      <c r="P35105"/>
      <c r="AA35105"/>
    </row>
    <row r="35106" spans="16:27" x14ac:dyDescent="0.3">
      <c r="P35106"/>
      <c r="AA35106"/>
    </row>
    <row r="35107" spans="16:27" x14ac:dyDescent="0.3">
      <c r="P35107"/>
      <c r="AA35107"/>
    </row>
    <row r="35108" spans="16:27" x14ac:dyDescent="0.3">
      <c r="P35108"/>
      <c r="AA35108"/>
    </row>
    <row r="35109" spans="16:27" x14ac:dyDescent="0.3">
      <c r="P35109"/>
      <c r="AA35109"/>
    </row>
    <row r="35110" spans="16:27" x14ac:dyDescent="0.3">
      <c r="P35110"/>
      <c r="AA35110"/>
    </row>
    <row r="35111" spans="16:27" x14ac:dyDescent="0.3">
      <c r="P35111"/>
      <c r="AA35111"/>
    </row>
    <row r="35112" spans="16:27" x14ac:dyDescent="0.3">
      <c r="P35112"/>
      <c r="AA35112"/>
    </row>
    <row r="35113" spans="16:27" x14ac:dyDescent="0.3">
      <c r="P35113"/>
      <c r="AA35113"/>
    </row>
    <row r="35114" spans="16:27" x14ac:dyDescent="0.3">
      <c r="P35114"/>
      <c r="AA35114"/>
    </row>
    <row r="35115" spans="16:27" x14ac:dyDescent="0.3">
      <c r="P35115"/>
      <c r="AA35115"/>
    </row>
    <row r="35116" spans="16:27" x14ac:dyDescent="0.3">
      <c r="P35116"/>
      <c r="AA35116"/>
    </row>
    <row r="35117" spans="16:27" x14ac:dyDescent="0.3">
      <c r="P35117"/>
      <c r="AA35117"/>
    </row>
    <row r="35118" spans="16:27" x14ac:dyDescent="0.3">
      <c r="P35118"/>
      <c r="AA35118"/>
    </row>
    <row r="35119" spans="16:27" x14ac:dyDescent="0.3">
      <c r="P35119"/>
      <c r="AA35119"/>
    </row>
    <row r="35120" spans="16:27" x14ac:dyDescent="0.3">
      <c r="P35120"/>
      <c r="AA35120"/>
    </row>
    <row r="35121" spans="16:27" x14ac:dyDescent="0.3">
      <c r="P35121"/>
      <c r="AA35121"/>
    </row>
    <row r="35122" spans="16:27" x14ac:dyDescent="0.3">
      <c r="P35122"/>
      <c r="AA35122"/>
    </row>
    <row r="35123" spans="16:27" x14ac:dyDescent="0.3">
      <c r="P35123"/>
      <c r="AA35123"/>
    </row>
    <row r="35124" spans="16:27" x14ac:dyDescent="0.3">
      <c r="P35124"/>
      <c r="AA35124"/>
    </row>
    <row r="35125" spans="16:27" x14ac:dyDescent="0.3">
      <c r="P35125"/>
      <c r="AA35125"/>
    </row>
    <row r="35126" spans="16:27" x14ac:dyDescent="0.3">
      <c r="P35126"/>
      <c r="AA35126"/>
    </row>
    <row r="35127" spans="16:27" x14ac:dyDescent="0.3">
      <c r="P35127"/>
      <c r="AA35127"/>
    </row>
    <row r="35128" spans="16:27" x14ac:dyDescent="0.3">
      <c r="P35128"/>
      <c r="AA35128"/>
    </row>
    <row r="35129" spans="16:27" x14ac:dyDescent="0.3">
      <c r="P35129"/>
      <c r="AA35129"/>
    </row>
    <row r="35130" spans="16:27" x14ac:dyDescent="0.3">
      <c r="P35130"/>
      <c r="AA35130"/>
    </row>
    <row r="35131" spans="16:27" x14ac:dyDescent="0.3">
      <c r="P35131"/>
      <c r="AA35131"/>
    </row>
    <row r="35132" spans="16:27" x14ac:dyDescent="0.3">
      <c r="P35132"/>
      <c r="AA35132"/>
    </row>
    <row r="35133" spans="16:27" x14ac:dyDescent="0.3">
      <c r="P35133"/>
      <c r="AA35133"/>
    </row>
    <row r="35134" spans="16:27" x14ac:dyDescent="0.3">
      <c r="P35134"/>
      <c r="AA35134"/>
    </row>
    <row r="35135" spans="16:27" x14ac:dyDescent="0.3">
      <c r="P35135"/>
      <c r="AA35135"/>
    </row>
    <row r="35136" spans="16:27" x14ac:dyDescent="0.3">
      <c r="P35136"/>
      <c r="AA35136"/>
    </row>
    <row r="35137" spans="16:27" x14ac:dyDescent="0.3">
      <c r="P35137"/>
      <c r="AA35137"/>
    </row>
    <row r="35138" spans="16:27" x14ac:dyDescent="0.3">
      <c r="P35138"/>
      <c r="AA35138"/>
    </row>
    <row r="35139" spans="16:27" x14ac:dyDescent="0.3">
      <c r="P35139"/>
      <c r="AA35139"/>
    </row>
    <row r="35140" spans="16:27" x14ac:dyDescent="0.3">
      <c r="P35140"/>
      <c r="AA35140"/>
    </row>
    <row r="35141" spans="16:27" x14ac:dyDescent="0.3">
      <c r="P35141"/>
      <c r="AA35141"/>
    </row>
    <row r="35142" spans="16:27" x14ac:dyDescent="0.3">
      <c r="P35142"/>
      <c r="AA35142"/>
    </row>
    <row r="35143" spans="16:27" x14ac:dyDescent="0.3">
      <c r="P35143"/>
      <c r="AA35143"/>
    </row>
    <row r="35144" spans="16:27" x14ac:dyDescent="0.3">
      <c r="P35144"/>
      <c r="AA35144"/>
    </row>
    <row r="35145" spans="16:27" x14ac:dyDescent="0.3">
      <c r="P35145"/>
      <c r="AA35145"/>
    </row>
    <row r="35146" spans="16:27" x14ac:dyDescent="0.3">
      <c r="P35146"/>
      <c r="AA35146"/>
    </row>
    <row r="35147" spans="16:27" x14ac:dyDescent="0.3">
      <c r="P35147"/>
      <c r="AA35147"/>
    </row>
    <row r="35148" spans="16:27" x14ac:dyDescent="0.3">
      <c r="P35148"/>
      <c r="AA35148"/>
    </row>
    <row r="35149" spans="16:27" x14ac:dyDescent="0.3">
      <c r="P35149"/>
      <c r="AA35149"/>
    </row>
    <row r="35150" spans="16:27" x14ac:dyDescent="0.3">
      <c r="P35150"/>
      <c r="AA35150"/>
    </row>
    <row r="35151" spans="16:27" x14ac:dyDescent="0.3">
      <c r="P35151"/>
      <c r="AA35151"/>
    </row>
    <row r="35152" spans="16:27" x14ac:dyDescent="0.3">
      <c r="P35152"/>
      <c r="AA35152"/>
    </row>
    <row r="35153" spans="16:27" x14ac:dyDescent="0.3">
      <c r="P35153"/>
      <c r="AA35153"/>
    </row>
    <row r="35154" spans="16:27" x14ac:dyDescent="0.3">
      <c r="P35154"/>
      <c r="AA35154"/>
    </row>
    <row r="35155" spans="16:27" x14ac:dyDescent="0.3">
      <c r="P35155"/>
      <c r="AA35155"/>
    </row>
    <row r="35156" spans="16:27" x14ac:dyDescent="0.3">
      <c r="P35156"/>
      <c r="AA35156"/>
    </row>
    <row r="35157" spans="16:27" x14ac:dyDescent="0.3">
      <c r="P35157"/>
      <c r="AA35157"/>
    </row>
    <row r="35158" spans="16:27" x14ac:dyDescent="0.3">
      <c r="P35158"/>
      <c r="AA35158"/>
    </row>
    <row r="35159" spans="16:27" x14ac:dyDescent="0.3">
      <c r="P35159"/>
      <c r="AA35159"/>
    </row>
    <row r="35160" spans="16:27" x14ac:dyDescent="0.3">
      <c r="P35160"/>
      <c r="AA35160"/>
    </row>
    <row r="35161" spans="16:27" x14ac:dyDescent="0.3">
      <c r="P35161"/>
      <c r="AA35161"/>
    </row>
    <row r="35162" spans="16:27" x14ac:dyDescent="0.3">
      <c r="P35162"/>
      <c r="AA35162"/>
    </row>
    <row r="35163" spans="16:27" x14ac:dyDescent="0.3">
      <c r="P35163"/>
      <c r="AA35163"/>
    </row>
    <row r="35164" spans="16:27" x14ac:dyDescent="0.3">
      <c r="P35164"/>
      <c r="AA35164"/>
    </row>
    <row r="35165" spans="16:27" x14ac:dyDescent="0.3">
      <c r="P35165"/>
      <c r="AA35165"/>
    </row>
    <row r="35166" spans="16:27" x14ac:dyDescent="0.3">
      <c r="P35166"/>
      <c r="AA35166"/>
    </row>
    <row r="35167" spans="16:27" x14ac:dyDescent="0.3">
      <c r="P35167"/>
      <c r="AA35167"/>
    </row>
    <row r="35168" spans="16:27" x14ac:dyDescent="0.3">
      <c r="P35168"/>
      <c r="AA35168"/>
    </row>
    <row r="35169" spans="16:27" x14ac:dyDescent="0.3">
      <c r="P35169"/>
      <c r="AA35169"/>
    </row>
    <row r="35170" spans="16:27" x14ac:dyDescent="0.3">
      <c r="P35170"/>
      <c r="AA35170"/>
    </row>
    <row r="35171" spans="16:27" x14ac:dyDescent="0.3">
      <c r="P35171"/>
      <c r="AA35171"/>
    </row>
    <row r="35172" spans="16:27" x14ac:dyDescent="0.3">
      <c r="P35172"/>
      <c r="AA35172"/>
    </row>
    <row r="35173" spans="16:27" x14ac:dyDescent="0.3">
      <c r="P35173"/>
      <c r="AA35173"/>
    </row>
    <row r="35174" spans="16:27" x14ac:dyDescent="0.3">
      <c r="P35174"/>
      <c r="AA35174"/>
    </row>
    <row r="35175" spans="16:27" x14ac:dyDescent="0.3">
      <c r="P35175"/>
      <c r="AA35175"/>
    </row>
    <row r="35176" spans="16:27" x14ac:dyDescent="0.3">
      <c r="P35176"/>
      <c r="AA35176"/>
    </row>
    <row r="35177" spans="16:27" x14ac:dyDescent="0.3">
      <c r="P35177"/>
      <c r="AA35177"/>
    </row>
    <row r="35178" spans="16:27" x14ac:dyDescent="0.3">
      <c r="P35178"/>
      <c r="AA35178"/>
    </row>
    <row r="35179" spans="16:27" x14ac:dyDescent="0.3">
      <c r="P35179"/>
      <c r="AA35179"/>
    </row>
    <row r="35180" spans="16:27" x14ac:dyDescent="0.3">
      <c r="P35180"/>
      <c r="AA35180"/>
    </row>
    <row r="35181" spans="16:27" x14ac:dyDescent="0.3">
      <c r="P35181"/>
      <c r="AA35181"/>
    </row>
    <row r="35182" spans="16:27" x14ac:dyDescent="0.3">
      <c r="P35182"/>
      <c r="AA35182"/>
    </row>
    <row r="35183" spans="16:27" x14ac:dyDescent="0.3">
      <c r="P35183"/>
      <c r="AA35183"/>
    </row>
    <row r="35184" spans="16:27" x14ac:dyDescent="0.3">
      <c r="P35184"/>
      <c r="AA35184"/>
    </row>
    <row r="35185" spans="16:27" x14ac:dyDescent="0.3">
      <c r="P35185"/>
      <c r="AA35185"/>
    </row>
    <row r="35186" spans="16:27" x14ac:dyDescent="0.3">
      <c r="P35186"/>
      <c r="AA35186"/>
    </row>
    <row r="35187" spans="16:27" x14ac:dyDescent="0.3">
      <c r="P35187"/>
      <c r="AA35187"/>
    </row>
    <row r="35188" spans="16:27" x14ac:dyDescent="0.3">
      <c r="P35188"/>
      <c r="AA35188"/>
    </row>
    <row r="35189" spans="16:27" x14ac:dyDescent="0.3">
      <c r="P35189"/>
      <c r="AA35189"/>
    </row>
    <row r="35190" spans="16:27" x14ac:dyDescent="0.3">
      <c r="P35190"/>
      <c r="AA35190"/>
    </row>
    <row r="35191" spans="16:27" x14ac:dyDescent="0.3">
      <c r="P35191"/>
      <c r="AA35191"/>
    </row>
    <row r="35192" spans="16:27" x14ac:dyDescent="0.3">
      <c r="P35192"/>
      <c r="AA35192"/>
    </row>
    <row r="35193" spans="16:27" x14ac:dyDescent="0.3">
      <c r="P35193"/>
      <c r="AA35193"/>
    </row>
    <row r="35194" spans="16:27" x14ac:dyDescent="0.3">
      <c r="P35194"/>
      <c r="AA35194"/>
    </row>
    <row r="35195" spans="16:27" x14ac:dyDescent="0.3">
      <c r="P35195"/>
      <c r="AA35195"/>
    </row>
    <row r="35196" spans="16:27" x14ac:dyDescent="0.3">
      <c r="P35196"/>
      <c r="AA35196"/>
    </row>
    <row r="35197" spans="16:27" x14ac:dyDescent="0.3">
      <c r="P35197"/>
      <c r="AA35197"/>
    </row>
    <row r="35198" spans="16:27" x14ac:dyDescent="0.3">
      <c r="P35198"/>
      <c r="AA35198"/>
    </row>
    <row r="35199" spans="16:27" x14ac:dyDescent="0.3">
      <c r="P35199"/>
      <c r="AA35199"/>
    </row>
    <row r="35200" spans="16:27" x14ac:dyDescent="0.3">
      <c r="P35200"/>
      <c r="AA35200"/>
    </row>
    <row r="35201" spans="16:27" x14ac:dyDescent="0.3">
      <c r="P35201"/>
      <c r="AA35201"/>
    </row>
    <row r="35202" spans="16:27" x14ac:dyDescent="0.3">
      <c r="P35202"/>
      <c r="AA35202"/>
    </row>
    <row r="35203" spans="16:27" x14ac:dyDescent="0.3">
      <c r="P35203"/>
      <c r="AA35203"/>
    </row>
    <row r="35204" spans="16:27" x14ac:dyDescent="0.3">
      <c r="P35204"/>
      <c r="AA35204"/>
    </row>
    <row r="35205" spans="16:27" x14ac:dyDescent="0.3">
      <c r="P35205"/>
      <c r="AA35205"/>
    </row>
    <row r="35206" spans="16:27" x14ac:dyDescent="0.3">
      <c r="P35206"/>
      <c r="AA35206"/>
    </row>
    <row r="35207" spans="16:27" x14ac:dyDescent="0.3">
      <c r="P35207"/>
      <c r="AA35207"/>
    </row>
    <row r="35208" spans="16:27" x14ac:dyDescent="0.3">
      <c r="P35208"/>
      <c r="AA35208"/>
    </row>
    <row r="35209" spans="16:27" x14ac:dyDescent="0.3">
      <c r="P35209"/>
      <c r="AA35209"/>
    </row>
    <row r="35210" spans="16:27" x14ac:dyDescent="0.3">
      <c r="P35210"/>
      <c r="AA35210"/>
    </row>
    <row r="35211" spans="16:27" x14ac:dyDescent="0.3">
      <c r="P35211"/>
      <c r="AA35211"/>
    </row>
    <row r="35212" spans="16:27" x14ac:dyDescent="0.3">
      <c r="P35212"/>
      <c r="AA35212"/>
    </row>
    <row r="35213" spans="16:27" x14ac:dyDescent="0.3">
      <c r="P35213"/>
      <c r="AA35213"/>
    </row>
    <row r="35214" spans="16:27" x14ac:dyDescent="0.3">
      <c r="P35214"/>
      <c r="AA35214"/>
    </row>
    <row r="35215" spans="16:27" x14ac:dyDescent="0.3">
      <c r="P35215"/>
      <c r="AA35215"/>
    </row>
    <row r="35216" spans="16:27" x14ac:dyDescent="0.3">
      <c r="P35216"/>
      <c r="AA35216"/>
    </row>
    <row r="35217" spans="16:27" x14ac:dyDescent="0.3">
      <c r="P35217"/>
      <c r="AA35217"/>
    </row>
    <row r="35218" spans="16:27" x14ac:dyDescent="0.3">
      <c r="P35218"/>
      <c r="AA35218"/>
    </row>
    <row r="35219" spans="16:27" x14ac:dyDescent="0.3">
      <c r="P35219"/>
      <c r="AA35219"/>
    </row>
    <row r="35220" spans="16:27" x14ac:dyDescent="0.3">
      <c r="P35220"/>
      <c r="AA35220"/>
    </row>
    <row r="35221" spans="16:27" x14ac:dyDescent="0.3">
      <c r="P35221"/>
      <c r="AA35221"/>
    </row>
    <row r="35222" spans="16:27" x14ac:dyDescent="0.3">
      <c r="P35222"/>
      <c r="AA35222"/>
    </row>
    <row r="35223" spans="16:27" x14ac:dyDescent="0.3">
      <c r="P35223"/>
      <c r="AA35223"/>
    </row>
    <row r="35224" spans="16:27" x14ac:dyDescent="0.3">
      <c r="P35224"/>
      <c r="AA35224"/>
    </row>
    <row r="35225" spans="16:27" x14ac:dyDescent="0.3">
      <c r="P35225"/>
      <c r="AA35225"/>
    </row>
    <row r="35226" spans="16:27" x14ac:dyDescent="0.3">
      <c r="P35226"/>
      <c r="AA35226"/>
    </row>
    <row r="35227" spans="16:27" x14ac:dyDescent="0.3">
      <c r="P35227"/>
      <c r="AA35227"/>
    </row>
    <row r="35228" spans="16:27" x14ac:dyDescent="0.3">
      <c r="P35228"/>
      <c r="AA35228"/>
    </row>
    <row r="35229" spans="16:27" x14ac:dyDescent="0.3">
      <c r="P35229"/>
      <c r="AA35229"/>
    </row>
    <row r="35230" spans="16:27" x14ac:dyDescent="0.3">
      <c r="P35230"/>
      <c r="AA35230"/>
    </row>
    <row r="35231" spans="16:27" x14ac:dyDescent="0.3">
      <c r="P35231"/>
      <c r="AA35231"/>
    </row>
    <row r="35232" spans="16:27" x14ac:dyDescent="0.3">
      <c r="P35232"/>
      <c r="AA35232"/>
    </row>
    <row r="35233" spans="16:27" x14ac:dyDescent="0.3">
      <c r="P35233"/>
      <c r="AA35233"/>
    </row>
    <row r="35234" spans="16:27" x14ac:dyDescent="0.3">
      <c r="P35234"/>
      <c r="AA35234"/>
    </row>
    <row r="35235" spans="16:27" x14ac:dyDescent="0.3">
      <c r="P35235"/>
      <c r="AA35235"/>
    </row>
    <row r="35236" spans="16:27" x14ac:dyDescent="0.3">
      <c r="P35236"/>
      <c r="AA35236"/>
    </row>
    <row r="35237" spans="16:27" x14ac:dyDescent="0.3">
      <c r="P35237"/>
      <c r="AA35237"/>
    </row>
    <row r="35238" spans="16:27" x14ac:dyDescent="0.3">
      <c r="P35238"/>
      <c r="AA35238"/>
    </row>
    <row r="35239" spans="16:27" x14ac:dyDescent="0.3">
      <c r="P35239"/>
      <c r="AA35239"/>
    </row>
    <row r="35240" spans="16:27" x14ac:dyDescent="0.3">
      <c r="P35240"/>
      <c r="AA35240"/>
    </row>
    <row r="35241" spans="16:27" x14ac:dyDescent="0.3">
      <c r="P35241"/>
      <c r="AA35241"/>
    </row>
    <row r="35242" spans="16:27" x14ac:dyDescent="0.3">
      <c r="P35242"/>
      <c r="AA35242"/>
    </row>
    <row r="35243" spans="16:27" x14ac:dyDescent="0.3">
      <c r="P35243"/>
      <c r="AA35243"/>
    </row>
    <row r="35244" spans="16:27" x14ac:dyDescent="0.3">
      <c r="P35244"/>
      <c r="AA35244"/>
    </row>
    <row r="35245" spans="16:27" x14ac:dyDescent="0.3">
      <c r="P35245"/>
      <c r="AA35245"/>
    </row>
    <row r="35246" spans="16:27" x14ac:dyDescent="0.3">
      <c r="P35246"/>
      <c r="AA35246"/>
    </row>
    <row r="35247" spans="16:27" x14ac:dyDescent="0.3">
      <c r="P35247"/>
      <c r="AA35247"/>
    </row>
    <row r="35248" spans="16:27" x14ac:dyDescent="0.3">
      <c r="P35248"/>
      <c r="AA35248"/>
    </row>
    <row r="35249" spans="16:27" x14ac:dyDescent="0.3">
      <c r="P35249"/>
      <c r="AA35249"/>
    </row>
    <row r="35250" spans="16:27" x14ac:dyDescent="0.3">
      <c r="P35250"/>
      <c r="AA35250"/>
    </row>
    <row r="35251" spans="16:27" x14ac:dyDescent="0.3">
      <c r="P35251"/>
      <c r="AA35251"/>
    </row>
    <row r="35252" spans="16:27" x14ac:dyDescent="0.3">
      <c r="P35252"/>
      <c r="AA35252"/>
    </row>
    <row r="35253" spans="16:27" x14ac:dyDescent="0.3">
      <c r="P35253"/>
      <c r="AA35253"/>
    </row>
    <row r="35254" spans="16:27" x14ac:dyDescent="0.3">
      <c r="P35254"/>
      <c r="AA35254"/>
    </row>
    <row r="35255" spans="16:27" x14ac:dyDescent="0.3">
      <c r="P35255"/>
      <c r="AA35255"/>
    </row>
    <row r="35256" spans="16:27" x14ac:dyDescent="0.3">
      <c r="P35256"/>
      <c r="AA35256"/>
    </row>
    <row r="35257" spans="16:27" x14ac:dyDescent="0.3">
      <c r="P35257"/>
      <c r="AA35257"/>
    </row>
    <row r="35258" spans="16:27" x14ac:dyDescent="0.3">
      <c r="P35258"/>
      <c r="AA35258"/>
    </row>
    <row r="35259" spans="16:27" x14ac:dyDescent="0.3">
      <c r="P35259"/>
      <c r="AA35259"/>
    </row>
    <row r="35260" spans="16:27" x14ac:dyDescent="0.3">
      <c r="P35260"/>
      <c r="AA35260"/>
    </row>
    <row r="35261" spans="16:27" x14ac:dyDescent="0.3">
      <c r="P35261"/>
      <c r="AA35261"/>
    </row>
    <row r="35262" spans="16:27" x14ac:dyDescent="0.3">
      <c r="P35262"/>
      <c r="AA35262"/>
    </row>
    <row r="35263" spans="16:27" x14ac:dyDescent="0.3">
      <c r="P35263"/>
      <c r="AA35263"/>
    </row>
    <row r="35264" spans="16:27" x14ac:dyDescent="0.3">
      <c r="P35264"/>
      <c r="AA35264"/>
    </row>
    <row r="35265" spans="16:27" x14ac:dyDescent="0.3">
      <c r="P35265"/>
      <c r="AA35265"/>
    </row>
    <row r="35266" spans="16:27" x14ac:dyDescent="0.3">
      <c r="P35266"/>
      <c r="AA35266"/>
    </row>
    <row r="35267" spans="16:27" x14ac:dyDescent="0.3">
      <c r="P35267"/>
      <c r="AA35267"/>
    </row>
    <row r="35268" spans="16:27" x14ac:dyDescent="0.3">
      <c r="P35268"/>
      <c r="AA35268"/>
    </row>
    <row r="35269" spans="16:27" x14ac:dyDescent="0.3">
      <c r="P35269"/>
      <c r="AA35269"/>
    </row>
    <row r="35270" spans="16:27" x14ac:dyDescent="0.3">
      <c r="P35270"/>
      <c r="AA35270"/>
    </row>
    <row r="35271" spans="16:27" x14ac:dyDescent="0.3">
      <c r="P35271"/>
      <c r="AA35271"/>
    </row>
    <row r="35272" spans="16:27" x14ac:dyDescent="0.3">
      <c r="P35272"/>
      <c r="AA35272"/>
    </row>
    <row r="35273" spans="16:27" x14ac:dyDescent="0.3">
      <c r="P35273"/>
      <c r="AA35273"/>
    </row>
    <row r="35274" spans="16:27" x14ac:dyDescent="0.3">
      <c r="P35274"/>
      <c r="AA35274"/>
    </row>
    <row r="35275" spans="16:27" x14ac:dyDescent="0.3">
      <c r="P35275"/>
      <c r="AA35275"/>
    </row>
    <row r="35276" spans="16:27" x14ac:dyDescent="0.3">
      <c r="P35276"/>
      <c r="AA35276"/>
    </row>
    <row r="35277" spans="16:27" x14ac:dyDescent="0.3">
      <c r="P35277"/>
      <c r="AA35277"/>
    </row>
    <row r="35278" spans="16:27" x14ac:dyDescent="0.3">
      <c r="P35278"/>
      <c r="AA35278"/>
    </row>
    <row r="35279" spans="16:27" x14ac:dyDescent="0.3">
      <c r="P35279"/>
      <c r="AA35279"/>
    </row>
    <row r="35280" spans="16:27" x14ac:dyDescent="0.3">
      <c r="P35280"/>
      <c r="AA35280"/>
    </row>
    <row r="35281" spans="16:27" x14ac:dyDescent="0.3">
      <c r="P35281"/>
      <c r="AA35281"/>
    </row>
    <row r="35282" spans="16:27" x14ac:dyDescent="0.3">
      <c r="P35282"/>
      <c r="AA35282"/>
    </row>
    <row r="35283" spans="16:27" x14ac:dyDescent="0.3">
      <c r="P35283"/>
      <c r="AA35283"/>
    </row>
    <row r="35284" spans="16:27" x14ac:dyDescent="0.3">
      <c r="P35284"/>
      <c r="AA35284"/>
    </row>
    <row r="35285" spans="16:27" x14ac:dyDescent="0.3">
      <c r="P35285"/>
      <c r="AA35285"/>
    </row>
    <row r="35286" spans="16:27" x14ac:dyDescent="0.3">
      <c r="P35286"/>
      <c r="AA35286"/>
    </row>
    <row r="35287" spans="16:27" x14ac:dyDescent="0.3">
      <c r="P35287"/>
      <c r="AA35287"/>
    </row>
    <row r="35288" spans="16:27" x14ac:dyDescent="0.3">
      <c r="P35288"/>
      <c r="AA35288"/>
    </row>
    <row r="35289" spans="16:27" x14ac:dyDescent="0.3">
      <c r="P35289"/>
      <c r="AA35289"/>
    </row>
    <row r="35290" spans="16:27" x14ac:dyDescent="0.3">
      <c r="P35290"/>
      <c r="AA35290"/>
    </row>
    <row r="35291" spans="16:27" x14ac:dyDescent="0.3">
      <c r="P35291"/>
      <c r="AA35291"/>
    </row>
    <row r="35292" spans="16:27" x14ac:dyDescent="0.3">
      <c r="P35292"/>
      <c r="AA35292"/>
    </row>
    <row r="35293" spans="16:27" x14ac:dyDescent="0.3">
      <c r="P35293"/>
      <c r="AA35293"/>
    </row>
    <row r="35294" spans="16:27" x14ac:dyDescent="0.3">
      <c r="P35294"/>
      <c r="AA35294"/>
    </row>
    <row r="35295" spans="16:27" x14ac:dyDescent="0.3">
      <c r="P35295"/>
      <c r="AA35295"/>
    </row>
    <row r="35296" spans="16:27" x14ac:dyDescent="0.3">
      <c r="P35296"/>
      <c r="AA35296"/>
    </row>
    <row r="35297" spans="16:27" x14ac:dyDescent="0.3">
      <c r="P35297"/>
      <c r="AA35297"/>
    </row>
    <row r="35298" spans="16:27" x14ac:dyDescent="0.3">
      <c r="P35298"/>
      <c r="AA35298"/>
    </row>
    <row r="35299" spans="16:27" x14ac:dyDescent="0.3">
      <c r="P35299"/>
      <c r="AA35299"/>
    </row>
    <row r="35300" spans="16:27" x14ac:dyDescent="0.3">
      <c r="P35300"/>
      <c r="AA35300"/>
    </row>
    <row r="35301" spans="16:27" x14ac:dyDescent="0.3">
      <c r="P35301"/>
      <c r="AA35301"/>
    </row>
    <row r="35302" spans="16:27" x14ac:dyDescent="0.3">
      <c r="P35302"/>
      <c r="AA35302"/>
    </row>
    <row r="35303" spans="16:27" x14ac:dyDescent="0.3">
      <c r="P35303"/>
      <c r="AA35303"/>
    </row>
    <row r="35304" spans="16:27" x14ac:dyDescent="0.3">
      <c r="P35304"/>
      <c r="AA35304"/>
    </row>
    <row r="35305" spans="16:27" x14ac:dyDescent="0.3">
      <c r="P35305"/>
      <c r="AA35305"/>
    </row>
    <row r="35306" spans="16:27" x14ac:dyDescent="0.3">
      <c r="P35306"/>
      <c r="AA35306"/>
    </row>
    <row r="35307" spans="16:27" x14ac:dyDescent="0.3">
      <c r="P35307"/>
      <c r="AA35307"/>
    </row>
    <row r="35308" spans="16:27" x14ac:dyDescent="0.3">
      <c r="P35308"/>
      <c r="AA35308"/>
    </row>
    <row r="35309" spans="16:27" x14ac:dyDescent="0.3">
      <c r="P35309"/>
      <c r="AA35309"/>
    </row>
    <row r="35310" spans="16:27" x14ac:dyDescent="0.3">
      <c r="P35310"/>
      <c r="AA35310"/>
    </row>
    <row r="35311" spans="16:27" x14ac:dyDescent="0.3">
      <c r="P35311"/>
      <c r="AA35311"/>
    </row>
    <row r="35312" spans="16:27" x14ac:dyDescent="0.3">
      <c r="P35312"/>
      <c r="AA35312"/>
    </row>
    <row r="35313" spans="16:27" x14ac:dyDescent="0.3">
      <c r="P35313"/>
      <c r="AA35313"/>
    </row>
    <row r="35314" spans="16:27" x14ac:dyDescent="0.3">
      <c r="P35314"/>
      <c r="AA35314"/>
    </row>
    <row r="35315" spans="16:27" x14ac:dyDescent="0.3">
      <c r="P35315"/>
      <c r="AA35315"/>
    </row>
    <row r="35316" spans="16:27" x14ac:dyDescent="0.3">
      <c r="P35316"/>
      <c r="AA35316"/>
    </row>
    <row r="35317" spans="16:27" x14ac:dyDescent="0.3">
      <c r="P35317"/>
      <c r="AA35317"/>
    </row>
    <row r="35318" spans="16:27" x14ac:dyDescent="0.3">
      <c r="P35318"/>
      <c r="AA35318"/>
    </row>
    <row r="35319" spans="16:27" x14ac:dyDescent="0.3">
      <c r="P35319"/>
      <c r="AA35319"/>
    </row>
    <row r="35320" spans="16:27" x14ac:dyDescent="0.3">
      <c r="P35320"/>
      <c r="AA35320"/>
    </row>
    <row r="35321" spans="16:27" x14ac:dyDescent="0.3">
      <c r="P35321"/>
      <c r="AA35321"/>
    </row>
    <row r="35322" spans="16:27" x14ac:dyDescent="0.3">
      <c r="P35322"/>
      <c r="AA35322"/>
    </row>
    <row r="35323" spans="16:27" x14ac:dyDescent="0.3">
      <c r="P35323"/>
      <c r="AA35323"/>
    </row>
    <row r="35324" spans="16:27" x14ac:dyDescent="0.3">
      <c r="P35324"/>
      <c r="AA35324"/>
    </row>
    <row r="35325" spans="16:27" x14ac:dyDescent="0.3">
      <c r="P35325"/>
      <c r="AA35325"/>
    </row>
    <row r="35326" spans="16:27" x14ac:dyDescent="0.3">
      <c r="P35326"/>
      <c r="AA35326"/>
    </row>
    <row r="35327" spans="16:27" x14ac:dyDescent="0.3">
      <c r="P35327"/>
      <c r="AA35327"/>
    </row>
    <row r="35328" spans="16:27" x14ac:dyDescent="0.3">
      <c r="P35328"/>
      <c r="AA35328"/>
    </row>
    <row r="35329" spans="16:27" x14ac:dyDescent="0.3">
      <c r="P35329"/>
      <c r="AA35329"/>
    </row>
    <row r="35330" spans="16:27" x14ac:dyDescent="0.3">
      <c r="P35330"/>
      <c r="AA35330"/>
    </row>
    <row r="35331" spans="16:27" x14ac:dyDescent="0.3">
      <c r="P35331"/>
      <c r="AA35331"/>
    </row>
    <row r="35332" spans="16:27" x14ac:dyDescent="0.3">
      <c r="P35332"/>
      <c r="AA35332"/>
    </row>
    <row r="35333" spans="16:27" x14ac:dyDescent="0.3">
      <c r="P35333"/>
      <c r="AA35333"/>
    </row>
    <row r="35334" spans="16:27" x14ac:dyDescent="0.3">
      <c r="P35334"/>
      <c r="AA35334"/>
    </row>
    <row r="35335" spans="16:27" x14ac:dyDescent="0.3">
      <c r="P35335"/>
      <c r="AA35335"/>
    </row>
    <row r="35336" spans="16:27" x14ac:dyDescent="0.3">
      <c r="P35336"/>
      <c r="AA35336"/>
    </row>
    <row r="35337" spans="16:27" x14ac:dyDescent="0.3">
      <c r="P35337"/>
      <c r="AA35337"/>
    </row>
    <row r="35338" spans="16:27" x14ac:dyDescent="0.3">
      <c r="P35338"/>
      <c r="AA35338"/>
    </row>
    <row r="35339" spans="16:27" x14ac:dyDescent="0.3">
      <c r="P35339"/>
      <c r="AA35339"/>
    </row>
    <row r="35340" spans="16:27" x14ac:dyDescent="0.3">
      <c r="P35340"/>
      <c r="AA35340"/>
    </row>
    <row r="35341" spans="16:27" x14ac:dyDescent="0.3">
      <c r="P35341"/>
      <c r="AA35341"/>
    </row>
    <row r="35342" spans="16:27" x14ac:dyDescent="0.3">
      <c r="P35342"/>
      <c r="AA35342"/>
    </row>
    <row r="35343" spans="16:27" x14ac:dyDescent="0.3">
      <c r="P35343"/>
      <c r="AA35343"/>
    </row>
    <row r="35344" spans="16:27" x14ac:dyDescent="0.3">
      <c r="P35344"/>
      <c r="AA35344"/>
    </row>
    <row r="35345" spans="16:27" x14ac:dyDescent="0.3">
      <c r="P35345"/>
      <c r="AA35345"/>
    </row>
    <row r="35346" spans="16:27" x14ac:dyDescent="0.3">
      <c r="P35346"/>
      <c r="AA35346"/>
    </row>
    <row r="35347" spans="16:27" x14ac:dyDescent="0.3">
      <c r="P35347"/>
      <c r="AA35347"/>
    </row>
    <row r="35348" spans="16:27" x14ac:dyDescent="0.3">
      <c r="P35348"/>
      <c r="AA35348"/>
    </row>
    <row r="35349" spans="16:27" x14ac:dyDescent="0.3">
      <c r="P35349"/>
      <c r="AA35349"/>
    </row>
    <row r="35350" spans="16:27" x14ac:dyDescent="0.3">
      <c r="P35350"/>
      <c r="AA35350"/>
    </row>
    <row r="35351" spans="16:27" x14ac:dyDescent="0.3">
      <c r="P35351"/>
      <c r="AA35351"/>
    </row>
    <row r="35352" spans="16:27" x14ac:dyDescent="0.3">
      <c r="P35352"/>
      <c r="AA35352"/>
    </row>
    <row r="35353" spans="16:27" x14ac:dyDescent="0.3">
      <c r="P35353"/>
      <c r="AA35353"/>
    </row>
    <row r="35354" spans="16:27" x14ac:dyDescent="0.3">
      <c r="P35354"/>
      <c r="AA35354"/>
    </row>
    <row r="35355" spans="16:27" x14ac:dyDescent="0.3">
      <c r="P35355"/>
      <c r="AA35355"/>
    </row>
    <row r="35356" spans="16:27" x14ac:dyDescent="0.3">
      <c r="P35356"/>
      <c r="AA35356"/>
    </row>
    <row r="35357" spans="16:27" x14ac:dyDescent="0.3">
      <c r="P35357"/>
      <c r="AA35357"/>
    </row>
    <row r="35358" spans="16:27" x14ac:dyDescent="0.3">
      <c r="P35358"/>
      <c r="AA35358"/>
    </row>
    <row r="35359" spans="16:27" x14ac:dyDescent="0.3">
      <c r="P35359"/>
      <c r="AA35359"/>
    </row>
    <row r="35360" spans="16:27" x14ac:dyDescent="0.3">
      <c r="P35360"/>
      <c r="AA35360"/>
    </row>
    <row r="35361" spans="16:27" x14ac:dyDescent="0.3">
      <c r="P35361"/>
      <c r="AA35361"/>
    </row>
    <row r="35362" spans="16:27" x14ac:dyDescent="0.3">
      <c r="P35362"/>
      <c r="AA35362"/>
    </row>
    <row r="35363" spans="16:27" x14ac:dyDescent="0.3">
      <c r="P35363"/>
      <c r="AA35363"/>
    </row>
    <row r="35364" spans="16:27" x14ac:dyDescent="0.3">
      <c r="P35364"/>
      <c r="AA35364"/>
    </row>
    <row r="35365" spans="16:27" x14ac:dyDescent="0.3">
      <c r="P35365"/>
      <c r="AA35365"/>
    </row>
    <row r="35366" spans="16:27" x14ac:dyDescent="0.3">
      <c r="P35366"/>
      <c r="AA35366"/>
    </row>
    <row r="35367" spans="16:27" x14ac:dyDescent="0.3">
      <c r="P35367"/>
      <c r="AA35367"/>
    </row>
    <row r="35368" spans="16:27" x14ac:dyDescent="0.3">
      <c r="P35368"/>
      <c r="AA35368"/>
    </row>
    <row r="35369" spans="16:27" x14ac:dyDescent="0.3">
      <c r="P35369"/>
      <c r="AA35369"/>
    </row>
    <row r="35370" spans="16:27" x14ac:dyDescent="0.3">
      <c r="P35370"/>
      <c r="AA35370"/>
    </row>
    <row r="35371" spans="16:27" x14ac:dyDescent="0.3">
      <c r="P35371"/>
      <c r="AA35371"/>
    </row>
    <row r="35372" spans="16:27" x14ac:dyDescent="0.3">
      <c r="P35372"/>
      <c r="AA35372"/>
    </row>
    <row r="35373" spans="16:27" x14ac:dyDescent="0.3">
      <c r="P35373"/>
      <c r="AA35373"/>
    </row>
    <row r="35374" spans="16:27" x14ac:dyDescent="0.3">
      <c r="P35374"/>
      <c r="AA35374"/>
    </row>
    <row r="35375" spans="16:27" x14ac:dyDescent="0.3">
      <c r="P35375"/>
      <c r="AA35375"/>
    </row>
    <row r="35376" spans="16:27" x14ac:dyDescent="0.3">
      <c r="P35376"/>
      <c r="AA35376"/>
    </row>
    <row r="35377" spans="16:27" x14ac:dyDescent="0.3">
      <c r="P35377"/>
      <c r="AA35377"/>
    </row>
    <row r="35378" spans="16:27" x14ac:dyDescent="0.3">
      <c r="P35378"/>
      <c r="AA35378"/>
    </row>
    <row r="35379" spans="16:27" x14ac:dyDescent="0.3">
      <c r="P35379"/>
      <c r="AA35379"/>
    </row>
    <row r="35380" spans="16:27" x14ac:dyDescent="0.3">
      <c r="P35380"/>
      <c r="AA35380"/>
    </row>
    <row r="35381" spans="16:27" x14ac:dyDescent="0.3">
      <c r="P35381"/>
      <c r="AA35381"/>
    </row>
    <row r="35382" spans="16:27" x14ac:dyDescent="0.3">
      <c r="P35382"/>
      <c r="AA35382"/>
    </row>
    <row r="35383" spans="16:27" x14ac:dyDescent="0.3">
      <c r="P35383"/>
      <c r="AA35383"/>
    </row>
    <row r="35384" spans="16:27" x14ac:dyDescent="0.3">
      <c r="P35384"/>
      <c r="AA35384"/>
    </row>
    <row r="35385" spans="16:27" x14ac:dyDescent="0.3">
      <c r="P35385"/>
      <c r="AA35385"/>
    </row>
    <row r="35386" spans="16:27" x14ac:dyDescent="0.3">
      <c r="P35386"/>
      <c r="AA35386"/>
    </row>
    <row r="35387" spans="16:27" x14ac:dyDescent="0.3">
      <c r="P35387"/>
      <c r="AA35387"/>
    </row>
    <row r="35388" spans="16:27" x14ac:dyDescent="0.3">
      <c r="P35388"/>
      <c r="AA35388"/>
    </row>
    <row r="35389" spans="16:27" x14ac:dyDescent="0.3">
      <c r="P35389"/>
      <c r="AA35389"/>
    </row>
    <row r="35390" spans="16:27" x14ac:dyDescent="0.3">
      <c r="P35390"/>
      <c r="AA35390"/>
    </row>
    <row r="35391" spans="16:27" x14ac:dyDescent="0.3">
      <c r="P35391"/>
      <c r="AA35391"/>
    </row>
    <row r="35392" spans="16:27" x14ac:dyDescent="0.3">
      <c r="P35392"/>
      <c r="AA35392"/>
    </row>
    <row r="35393" spans="16:27" x14ac:dyDescent="0.3">
      <c r="P35393"/>
      <c r="AA35393"/>
    </row>
    <row r="35394" spans="16:27" x14ac:dyDescent="0.3">
      <c r="P35394"/>
      <c r="AA35394"/>
    </row>
    <row r="35395" spans="16:27" x14ac:dyDescent="0.3">
      <c r="P35395"/>
      <c r="AA35395"/>
    </row>
    <row r="35396" spans="16:27" x14ac:dyDescent="0.3">
      <c r="P35396"/>
      <c r="AA35396"/>
    </row>
    <row r="35397" spans="16:27" x14ac:dyDescent="0.3">
      <c r="P35397"/>
      <c r="AA35397"/>
    </row>
    <row r="35398" spans="16:27" x14ac:dyDescent="0.3">
      <c r="P35398"/>
      <c r="AA35398"/>
    </row>
    <row r="35399" spans="16:27" x14ac:dyDescent="0.3">
      <c r="P35399"/>
      <c r="AA35399"/>
    </row>
    <row r="35400" spans="16:27" x14ac:dyDescent="0.3">
      <c r="P35400"/>
      <c r="AA35400"/>
    </row>
    <row r="35401" spans="16:27" x14ac:dyDescent="0.3">
      <c r="P35401"/>
      <c r="AA35401"/>
    </row>
    <row r="35402" spans="16:27" x14ac:dyDescent="0.3">
      <c r="P35402"/>
      <c r="AA35402"/>
    </row>
    <row r="35403" spans="16:27" x14ac:dyDescent="0.3">
      <c r="P35403"/>
      <c r="AA35403"/>
    </row>
    <row r="35404" spans="16:27" x14ac:dyDescent="0.3">
      <c r="P35404"/>
      <c r="AA35404"/>
    </row>
    <row r="35405" spans="16:27" x14ac:dyDescent="0.3">
      <c r="P35405"/>
      <c r="AA35405"/>
    </row>
    <row r="35406" spans="16:27" x14ac:dyDescent="0.3">
      <c r="P35406"/>
      <c r="AA35406"/>
    </row>
    <row r="35407" spans="16:27" x14ac:dyDescent="0.3">
      <c r="P35407"/>
      <c r="AA35407"/>
    </row>
    <row r="35408" spans="16:27" x14ac:dyDescent="0.3">
      <c r="P35408"/>
      <c r="AA35408"/>
    </row>
    <row r="35409" spans="16:27" x14ac:dyDescent="0.3">
      <c r="P35409"/>
      <c r="AA35409"/>
    </row>
    <row r="35410" spans="16:27" x14ac:dyDescent="0.3">
      <c r="P35410"/>
      <c r="AA35410"/>
    </row>
    <row r="35411" spans="16:27" x14ac:dyDescent="0.3">
      <c r="P35411"/>
      <c r="AA35411"/>
    </row>
    <row r="35412" spans="16:27" x14ac:dyDescent="0.3">
      <c r="P35412"/>
      <c r="AA35412"/>
    </row>
    <row r="35413" spans="16:27" x14ac:dyDescent="0.3">
      <c r="P35413"/>
      <c r="AA35413"/>
    </row>
    <row r="35414" spans="16:27" x14ac:dyDescent="0.3">
      <c r="P35414"/>
      <c r="AA35414"/>
    </row>
    <row r="35415" spans="16:27" x14ac:dyDescent="0.3">
      <c r="P35415"/>
      <c r="AA35415"/>
    </row>
    <row r="35416" spans="16:27" x14ac:dyDescent="0.3">
      <c r="P35416"/>
      <c r="AA35416"/>
    </row>
    <row r="35417" spans="16:27" x14ac:dyDescent="0.3">
      <c r="P35417"/>
      <c r="AA35417"/>
    </row>
    <row r="35418" spans="16:27" x14ac:dyDescent="0.3">
      <c r="P35418"/>
      <c r="AA35418"/>
    </row>
    <row r="35419" spans="16:27" x14ac:dyDescent="0.3">
      <c r="P35419"/>
      <c r="AA35419"/>
    </row>
    <row r="35420" spans="16:27" x14ac:dyDescent="0.3">
      <c r="P35420"/>
      <c r="AA35420"/>
    </row>
    <row r="35421" spans="16:27" x14ac:dyDescent="0.3">
      <c r="P35421"/>
      <c r="AA35421"/>
    </row>
    <row r="35422" spans="16:27" x14ac:dyDescent="0.3">
      <c r="P35422"/>
      <c r="AA35422"/>
    </row>
    <row r="35423" spans="16:27" x14ac:dyDescent="0.3">
      <c r="P35423"/>
      <c r="AA35423"/>
    </row>
    <row r="35424" spans="16:27" x14ac:dyDescent="0.3">
      <c r="P35424"/>
      <c r="AA35424"/>
    </row>
    <row r="35425" spans="16:27" x14ac:dyDescent="0.3">
      <c r="P35425"/>
      <c r="AA35425"/>
    </row>
    <row r="35426" spans="16:27" x14ac:dyDescent="0.3">
      <c r="P35426"/>
      <c r="AA35426"/>
    </row>
    <row r="35427" spans="16:27" x14ac:dyDescent="0.3">
      <c r="P35427"/>
      <c r="AA35427"/>
    </row>
    <row r="35428" spans="16:27" x14ac:dyDescent="0.3">
      <c r="P35428"/>
      <c r="AA35428"/>
    </row>
    <row r="35429" spans="16:27" x14ac:dyDescent="0.3">
      <c r="P35429"/>
      <c r="AA35429"/>
    </row>
    <row r="35430" spans="16:27" x14ac:dyDescent="0.3">
      <c r="P35430"/>
      <c r="AA35430"/>
    </row>
    <row r="35431" spans="16:27" x14ac:dyDescent="0.3">
      <c r="P35431"/>
      <c r="AA35431"/>
    </row>
    <row r="35432" spans="16:27" x14ac:dyDescent="0.3">
      <c r="P35432"/>
      <c r="AA35432"/>
    </row>
    <row r="35433" spans="16:27" x14ac:dyDescent="0.3">
      <c r="P35433"/>
      <c r="AA35433"/>
    </row>
    <row r="35434" spans="16:27" x14ac:dyDescent="0.3">
      <c r="P35434"/>
      <c r="AA35434"/>
    </row>
    <row r="35435" spans="16:27" x14ac:dyDescent="0.3">
      <c r="P35435"/>
      <c r="AA35435"/>
    </row>
    <row r="35436" spans="16:27" x14ac:dyDescent="0.3">
      <c r="P35436"/>
      <c r="AA35436"/>
    </row>
    <row r="35437" spans="16:27" x14ac:dyDescent="0.3">
      <c r="P35437"/>
      <c r="AA35437"/>
    </row>
    <row r="35438" spans="16:27" x14ac:dyDescent="0.3">
      <c r="P35438"/>
      <c r="AA35438"/>
    </row>
    <row r="35439" spans="16:27" x14ac:dyDescent="0.3">
      <c r="P35439"/>
      <c r="AA35439"/>
    </row>
    <row r="35440" spans="16:27" x14ac:dyDescent="0.3">
      <c r="P35440"/>
      <c r="AA35440"/>
    </row>
    <row r="35441" spans="16:27" x14ac:dyDescent="0.3">
      <c r="P35441"/>
      <c r="AA35441"/>
    </row>
    <row r="35442" spans="16:27" x14ac:dyDescent="0.3">
      <c r="P35442"/>
      <c r="AA35442"/>
    </row>
    <row r="35443" spans="16:27" x14ac:dyDescent="0.3">
      <c r="P35443"/>
      <c r="AA35443"/>
    </row>
    <row r="35444" spans="16:27" x14ac:dyDescent="0.3">
      <c r="P35444"/>
      <c r="AA35444"/>
    </row>
    <row r="35445" spans="16:27" x14ac:dyDescent="0.3">
      <c r="P35445"/>
      <c r="AA35445"/>
    </row>
    <row r="35446" spans="16:27" x14ac:dyDescent="0.3">
      <c r="P35446"/>
      <c r="AA35446"/>
    </row>
    <row r="35447" spans="16:27" x14ac:dyDescent="0.3">
      <c r="P35447"/>
      <c r="AA35447"/>
    </row>
    <row r="35448" spans="16:27" x14ac:dyDescent="0.3">
      <c r="P35448"/>
      <c r="AA35448"/>
    </row>
    <row r="35449" spans="16:27" x14ac:dyDescent="0.3">
      <c r="P35449"/>
      <c r="AA35449"/>
    </row>
    <row r="35450" spans="16:27" x14ac:dyDescent="0.3">
      <c r="P35450"/>
      <c r="AA35450"/>
    </row>
    <row r="35451" spans="16:27" x14ac:dyDescent="0.3">
      <c r="P35451"/>
      <c r="AA35451"/>
    </row>
    <row r="35452" spans="16:27" x14ac:dyDescent="0.3">
      <c r="P35452"/>
      <c r="AA35452"/>
    </row>
    <row r="35453" spans="16:27" x14ac:dyDescent="0.3">
      <c r="P35453"/>
      <c r="AA35453"/>
    </row>
    <row r="35454" spans="16:27" x14ac:dyDescent="0.3">
      <c r="P35454"/>
      <c r="AA35454"/>
    </row>
    <row r="35455" spans="16:27" x14ac:dyDescent="0.3">
      <c r="P35455"/>
      <c r="AA35455"/>
    </row>
    <row r="35456" spans="16:27" x14ac:dyDescent="0.3">
      <c r="P35456"/>
      <c r="AA35456"/>
    </row>
    <row r="35457" spans="16:27" x14ac:dyDescent="0.3">
      <c r="P35457"/>
      <c r="AA35457"/>
    </row>
    <row r="35458" spans="16:27" x14ac:dyDescent="0.3">
      <c r="P35458"/>
      <c r="AA35458"/>
    </row>
    <row r="35459" spans="16:27" x14ac:dyDescent="0.3">
      <c r="P35459"/>
      <c r="AA35459"/>
    </row>
    <row r="35460" spans="16:27" x14ac:dyDescent="0.3">
      <c r="P35460"/>
      <c r="AA35460"/>
    </row>
    <row r="35461" spans="16:27" x14ac:dyDescent="0.3">
      <c r="P35461"/>
      <c r="AA35461"/>
    </row>
    <row r="35462" spans="16:27" x14ac:dyDescent="0.3">
      <c r="P35462"/>
      <c r="AA35462"/>
    </row>
    <row r="35463" spans="16:27" x14ac:dyDescent="0.3">
      <c r="P35463"/>
      <c r="AA35463"/>
    </row>
    <row r="35464" spans="16:27" x14ac:dyDescent="0.3">
      <c r="P35464"/>
      <c r="AA35464"/>
    </row>
    <row r="35465" spans="16:27" x14ac:dyDescent="0.3">
      <c r="P35465"/>
      <c r="AA35465"/>
    </row>
    <row r="35466" spans="16:27" x14ac:dyDescent="0.3">
      <c r="P35466"/>
      <c r="AA35466"/>
    </row>
    <row r="35467" spans="16:27" x14ac:dyDescent="0.3">
      <c r="P35467"/>
      <c r="AA35467"/>
    </row>
    <row r="35468" spans="16:27" x14ac:dyDescent="0.3">
      <c r="P35468"/>
      <c r="AA35468"/>
    </row>
    <row r="35469" spans="16:27" x14ac:dyDescent="0.3">
      <c r="P35469"/>
      <c r="AA35469"/>
    </row>
    <row r="35470" spans="16:27" x14ac:dyDescent="0.3">
      <c r="P35470"/>
      <c r="AA35470"/>
    </row>
    <row r="35471" spans="16:27" x14ac:dyDescent="0.3">
      <c r="P35471"/>
      <c r="AA35471"/>
    </row>
    <row r="35472" spans="16:27" x14ac:dyDescent="0.3">
      <c r="P35472"/>
      <c r="AA35472"/>
    </row>
    <row r="35473" spans="16:27" x14ac:dyDescent="0.3">
      <c r="P35473"/>
      <c r="AA35473"/>
    </row>
    <row r="35474" spans="16:27" x14ac:dyDescent="0.3">
      <c r="P35474"/>
      <c r="AA35474"/>
    </row>
    <row r="35475" spans="16:27" x14ac:dyDescent="0.3">
      <c r="P35475"/>
      <c r="AA35475"/>
    </row>
    <row r="35476" spans="16:27" x14ac:dyDescent="0.3">
      <c r="P35476"/>
      <c r="AA35476"/>
    </row>
    <row r="35477" spans="16:27" x14ac:dyDescent="0.3">
      <c r="P35477"/>
      <c r="AA35477"/>
    </row>
    <row r="35478" spans="16:27" x14ac:dyDescent="0.3">
      <c r="P35478"/>
      <c r="AA35478"/>
    </row>
    <row r="35479" spans="16:27" x14ac:dyDescent="0.3">
      <c r="P35479"/>
      <c r="AA35479"/>
    </row>
    <row r="35480" spans="16:27" x14ac:dyDescent="0.3">
      <c r="P35480"/>
      <c r="AA35480"/>
    </row>
    <row r="35481" spans="16:27" x14ac:dyDescent="0.3">
      <c r="P35481"/>
      <c r="AA35481"/>
    </row>
    <row r="35482" spans="16:27" x14ac:dyDescent="0.3">
      <c r="P35482"/>
      <c r="AA35482"/>
    </row>
    <row r="35483" spans="16:27" x14ac:dyDescent="0.3">
      <c r="P35483"/>
      <c r="AA35483"/>
    </row>
    <row r="35484" spans="16:27" x14ac:dyDescent="0.3">
      <c r="P35484"/>
      <c r="AA35484"/>
    </row>
    <row r="35485" spans="16:27" x14ac:dyDescent="0.3">
      <c r="P35485"/>
      <c r="AA35485"/>
    </row>
    <row r="35486" spans="16:27" x14ac:dyDescent="0.3">
      <c r="P35486"/>
      <c r="AA35486"/>
    </row>
    <row r="35487" spans="16:27" x14ac:dyDescent="0.3">
      <c r="P35487"/>
      <c r="AA35487"/>
    </row>
    <row r="35488" spans="16:27" x14ac:dyDescent="0.3">
      <c r="P35488"/>
      <c r="AA35488"/>
    </row>
    <row r="35489" spans="16:27" x14ac:dyDescent="0.3">
      <c r="P35489"/>
      <c r="AA35489"/>
    </row>
    <row r="35490" spans="16:27" x14ac:dyDescent="0.3">
      <c r="P35490"/>
      <c r="AA35490"/>
    </row>
    <row r="35491" spans="16:27" x14ac:dyDescent="0.3">
      <c r="P35491"/>
      <c r="AA35491"/>
    </row>
    <row r="35492" spans="16:27" x14ac:dyDescent="0.3">
      <c r="P35492"/>
      <c r="AA35492"/>
    </row>
    <row r="35493" spans="16:27" x14ac:dyDescent="0.3">
      <c r="P35493"/>
      <c r="AA35493"/>
    </row>
    <row r="35494" spans="16:27" x14ac:dyDescent="0.3">
      <c r="P35494"/>
      <c r="AA35494"/>
    </row>
    <row r="35495" spans="16:27" x14ac:dyDescent="0.3">
      <c r="P35495"/>
      <c r="AA35495"/>
    </row>
    <row r="35496" spans="16:27" x14ac:dyDescent="0.3">
      <c r="P35496"/>
      <c r="AA35496"/>
    </row>
    <row r="35497" spans="16:27" x14ac:dyDescent="0.3">
      <c r="P35497"/>
      <c r="AA35497"/>
    </row>
    <row r="35498" spans="16:27" x14ac:dyDescent="0.3">
      <c r="P35498"/>
      <c r="AA35498"/>
    </row>
    <row r="35499" spans="16:27" x14ac:dyDescent="0.3">
      <c r="P35499"/>
      <c r="AA35499"/>
    </row>
    <row r="35500" spans="16:27" x14ac:dyDescent="0.3">
      <c r="P35500"/>
      <c r="AA35500"/>
    </row>
    <row r="35501" spans="16:27" x14ac:dyDescent="0.3">
      <c r="P35501"/>
      <c r="AA35501"/>
    </row>
    <row r="35502" spans="16:27" x14ac:dyDescent="0.3">
      <c r="P35502"/>
      <c r="AA35502"/>
    </row>
    <row r="35503" spans="16:27" x14ac:dyDescent="0.3">
      <c r="P35503"/>
      <c r="AA35503"/>
    </row>
    <row r="35504" spans="16:27" x14ac:dyDescent="0.3">
      <c r="P35504"/>
      <c r="AA35504"/>
    </row>
    <row r="35505" spans="16:27" x14ac:dyDescent="0.3">
      <c r="P35505"/>
      <c r="AA35505"/>
    </row>
    <row r="35506" spans="16:27" x14ac:dyDescent="0.3">
      <c r="P35506"/>
      <c r="AA35506"/>
    </row>
    <row r="35507" spans="16:27" x14ac:dyDescent="0.3">
      <c r="P35507"/>
      <c r="AA35507"/>
    </row>
    <row r="35508" spans="16:27" x14ac:dyDescent="0.3">
      <c r="P35508"/>
      <c r="AA35508"/>
    </row>
    <row r="35509" spans="16:27" x14ac:dyDescent="0.3">
      <c r="P35509"/>
      <c r="AA35509"/>
    </row>
    <row r="35510" spans="16:27" x14ac:dyDescent="0.3">
      <c r="P35510"/>
      <c r="AA35510"/>
    </row>
    <row r="35511" spans="16:27" x14ac:dyDescent="0.3">
      <c r="P35511"/>
      <c r="AA35511"/>
    </row>
    <row r="35512" spans="16:27" x14ac:dyDescent="0.3">
      <c r="P35512"/>
      <c r="AA35512"/>
    </row>
    <row r="35513" spans="16:27" x14ac:dyDescent="0.3">
      <c r="P35513"/>
      <c r="AA35513"/>
    </row>
    <row r="35514" spans="16:27" x14ac:dyDescent="0.3">
      <c r="P35514"/>
      <c r="AA35514"/>
    </row>
    <row r="35515" spans="16:27" x14ac:dyDescent="0.3">
      <c r="P35515"/>
      <c r="AA35515"/>
    </row>
    <row r="35516" spans="16:27" x14ac:dyDescent="0.3">
      <c r="P35516"/>
      <c r="AA35516"/>
    </row>
    <row r="35517" spans="16:27" x14ac:dyDescent="0.3">
      <c r="P35517"/>
      <c r="AA35517"/>
    </row>
    <row r="35518" spans="16:27" x14ac:dyDescent="0.3">
      <c r="P35518"/>
      <c r="AA35518"/>
    </row>
    <row r="35519" spans="16:27" x14ac:dyDescent="0.3">
      <c r="P35519"/>
      <c r="AA35519"/>
    </row>
    <row r="35520" spans="16:27" x14ac:dyDescent="0.3">
      <c r="P35520"/>
      <c r="AA35520"/>
    </row>
    <row r="35521" spans="16:27" x14ac:dyDescent="0.3">
      <c r="P35521"/>
      <c r="AA35521"/>
    </row>
    <row r="35522" spans="16:27" x14ac:dyDescent="0.3">
      <c r="P35522"/>
      <c r="AA35522"/>
    </row>
    <row r="35523" spans="16:27" x14ac:dyDescent="0.3">
      <c r="P35523"/>
      <c r="AA35523"/>
    </row>
    <row r="35524" spans="16:27" x14ac:dyDescent="0.3">
      <c r="P35524"/>
      <c r="AA35524"/>
    </row>
    <row r="35525" spans="16:27" x14ac:dyDescent="0.3">
      <c r="P35525"/>
      <c r="AA35525"/>
    </row>
    <row r="35526" spans="16:27" x14ac:dyDescent="0.3">
      <c r="P35526"/>
      <c r="AA35526"/>
    </row>
    <row r="35527" spans="16:27" x14ac:dyDescent="0.3">
      <c r="P35527"/>
      <c r="AA35527"/>
    </row>
    <row r="35528" spans="16:27" x14ac:dyDescent="0.3">
      <c r="P35528"/>
      <c r="AA35528"/>
    </row>
    <row r="35529" spans="16:27" x14ac:dyDescent="0.3">
      <c r="P35529"/>
      <c r="AA35529"/>
    </row>
    <row r="35530" spans="16:27" x14ac:dyDescent="0.3">
      <c r="P35530"/>
      <c r="AA35530"/>
    </row>
    <row r="35531" spans="16:27" x14ac:dyDescent="0.3">
      <c r="P35531"/>
      <c r="AA35531"/>
    </row>
    <row r="35532" spans="16:27" x14ac:dyDescent="0.3">
      <c r="P35532"/>
      <c r="AA35532"/>
    </row>
    <row r="35533" spans="16:27" x14ac:dyDescent="0.3">
      <c r="P35533"/>
      <c r="AA35533"/>
    </row>
    <row r="35534" spans="16:27" x14ac:dyDescent="0.3">
      <c r="P35534"/>
      <c r="AA35534"/>
    </row>
    <row r="35535" spans="16:27" x14ac:dyDescent="0.3">
      <c r="P35535"/>
      <c r="AA35535"/>
    </row>
    <row r="35536" spans="16:27" x14ac:dyDescent="0.3">
      <c r="P35536"/>
      <c r="AA35536"/>
    </row>
    <row r="35537" spans="16:27" x14ac:dyDescent="0.3">
      <c r="P35537"/>
      <c r="AA35537"/>
    </row>
    <row r="35538" spans="16:27" x14ac:dyDescent="0.3">
      <c r="P35538"/>
      <c r="AA35538"/>
    </row>
    <row r="35539" spans="16:27" x14ac:dyDescent="0.3">
      <c r="P35539"/>
      <c r="AA35539"/>
    </row>
    <row r="35540" spans="16:27" x14ac:dyDescent="0.3">
      <c r="P35540"/>
      <c r="AA35540"/>
    </row>
    <row r="35541" spans="16:27" x14ac:dyDescent="0.3">
      <c r="P35541"/>
      <c r="AA35541"/>
    </row>
    <row r="35542" spans="16:27" x14ac:dyDescent="0.3">
      <c r="P35542"/>
      <c r="AA35542"/>
    </row>
    <row r="35543" spans="16:27" x14ac:dyDescent="0.3">
      <c r="P35543"/>
      <c r="AA35543"/>
    </row>
    <row r="35544" spans="16:27" x14ac:dyDescent="0.3">
      <c r="P35544"/>
      <c r="AA35544"/>
    </row>
    <row r="35545" spans="16:27" x14ac:dyDescent="0.3">
      <c r="P35545"/>
      <c r="AA35545"/>
    </row>
    <row r="35546" spans="16:27" x14ac:dyDescent="0.3">
      <c r="P35546"/>
      <c r="AA35546"/>
    </row>
    <row r="35547" spans="16:27" x14ac:dyDescent="0.3">
      <c r="P35547"/>
      <c r="AA35547"/>
    </row>
    <row r="35548" spans="16:27" x14ac:dyDescent="0.3">
      <c r="P35548"/>
      <c r="AA35548"/>
    </row>
    <row r="35549" spans="16:27" x14ac:dyDescent="0.3">
      <c r="P35549"/>
      <c r="AA35549"/>
    </row>
    <row r="35550" spans="16:27" x14ac:dyDescent="0.3">
      <c r="P35550"/>
      <c r="AA35550"/>
    </row>
    <row r="35551" spans="16:27" x14ac:dyDescent="0.3">
      <c r="P35551"/>
      <c r="AA35551"/>
    </row>
    <row r="35552" spans="16:27" x14ac:dyDescent="0.3">
      <c r="P35552"/>
      <c r="AA35552"/>
    </row>
    <row r="35553" spans="16:27" x14ac:dyDescent="0.3">
      <c r="P35553"/>
      <c r="AA35553"/>
    </row>
    <row r="35554" spans="16:27" x14ac:dyDescent="0.3">
      <c r="P35554"/>
      <c r="AA35554"/>
    </row>
    <row r="35555" spans="16:27" x14ac:dyDescent="0.3">
      <c r="P35555"/>
      <c r="AA35555"/>
    </row>
    <row r="35556" spans="16:27" x14ac:dyDescent="0.3">
      <c r="P35556"/>
      <c r="AA35556"/>
    </row>
    <row r="35557" spans="16:27" x14ac:dyDescent="0.3">
      <c r="P35557"/>
      <c r="AA35557"/>
    </row>
    <row r="35558" spans="16:27" x14ac:dyDescent="0.3">
      <c r="P35558"/>
      <c r="AA35558"/>
    </row>
    <row r="35559" spans="16:27" x14ac:dyDescent="0.3">
      <c r="P35559"/>
      <c r="AA35559"/>
    </row>
    <row r="35560" spans="16:27" x14ac:dyDescent="0.3">
      <c r="P35560"/>
      <c r="AA35560"/>
    </row>
    <row r="35561" spans="16:27" x14ac:dyDescent="0.3">
      <c r="P35561"/>
      <c r="AA35561"/>
    </row>
    <row r="35562" spans="16:27" x14ac:dyDescent="0.3">
      <c r="P35562"/>
      <c r="AA35562"/>
    </row>
    <row r="35563" spans="16:27" x14ac:dyDescent="0.3">
      <c r="P35563"/>
      <c r="AA35563"/>
    </row>
    <row r="35564" spans="16:27" x14ac:dyDescent="0.3">
      <c r="P35564"/>
      <c r="AA35564"/>
    </row>
    <row r="35565" spans="16:27" x14ac:dyDescent="0.3">
      <c r="P35565"/>
      <c r="AA35565"/>
    </row>
    <row r="35566" spans="16:27" x14ac:dyDescent="0.3">
      <c r="P35566"/>
      <c r="AA35566"/>
    </row>
    <row r="35567" spans="16:27" x14ac:dyDescent="0.3">
      <c r="P35567"/>
      <c r="AA35567"/>
    </row>
    <row r="35568" spans="16:27" x14ac:dyDescent="0.3">
      <c r="P35568"/>
      <c r="AA35568"/>
    </row>
    <row r="35569" spans="16:27" x14ac:dyDescent="0.3">
      <c r="P35569"/>
      <c r="AA35569"/>
    </row>
    <row r="35570" spans="16:27" x14ac:dyDescent="0.3">
      <c r="P35570"/>
      <c r="AA35570"/>
    </row>
    <row r="35571" spans="16:27" x14ac:dyDescent="0.3">
      <c r="P35571"/>
      <c r="AA35571"/>
    </row>
    <row r="35572" spans="16:27" x14ac:dyDescent="0.3">
      <c r="P35572"/>
      <c r="AA35572"/>
    </row>
    <row r="35573" spans="16:27" x14ac:dyDescent="0.3">
      <c r="P35573"/>
      <c r="AA35573"/>
    </row>
    <row r="35574" spans="16:27" x14ac:dyDescent="0.3">
      <c r="P35574"/>
      <c r="AA35574"/>
    </row>
    <row r="35575" spans="16:27" x14ac:dyDescent="0.3">
      <c r="P35575"/>
      <c r="AA35575"/>
    </row>
    <row r="35576" spans="16:27" x14ac:dyDescent="0.3">
      <c r="P35576"/>
      <c r="AA35576"/>
    </row>
    <row r="35577" spans="16:27" x14ac:dyDescent="0.3">
      <c r="P35577"/>
      <c r="AA35577"/>
    </row>
    <row r="35578" spans="16:27" x14ac:dyDescent="0.3">
      <c r="P35578"/>
      <c r="AA35578"/>
    </row>
    <row r="35579" spans="16:27" x14ac:dyDescent="0.3">
      <c r="P35579"/>
      <c r="AA35579"/>
    </row>
    <row r="35580" spans="16:27" x14ac:dyDescent="0.3">
      <c r="P35580"/>
      <c r="AA35580"/>
    </row>
    <row r="35581" spans="16:27" x14ac:dyDescent="0.3">
      <c r="P35581"/>
      <c r="AA35581"/>
    </row>
    <row r="35582" spans="16:27" x14ac:dyDescent="0.3">
      <c r="P35582"/>
      <c r="AA35582"/>
    </row>
    <row r="35583" spans="16:27" x14ac:dyDescent="0.3">
      <c r="P35583"/>
      <c r="AA35583"/>
    </row>
    <row r="35584" spans="16:27" x14ac:dyDescent="0.3">
      <c r="P35584"/>
      <c r="AA35584"/>
    </row>
    <row r="35585" spans="16:27" x14ac:dyDescent="0.3">
      <c r="P35585"/>
      <c r="AA35585"/>
    </row>
    <row r="35586" spans="16:27" x14ac:dyDescent="0.3">
      <c r="P35586"/>
      <c r="AA35586"/>
    </row>
    <row r="35587" spans="16:27" x14ac:dyDescent="0.3">
      <c r="P35587"/>
      <c r="AA35587"/>
    </row>
    <row r="35588" spans="16:27" x14ac:dyDescent="0.3">
      <c r="P35588"/>
      <c r="AA35588"/>
    </row>
    <row r="35589" spans="16:27" x14ac:dyDescent="0.3">
      <c r="P35589"/>
      <c r="AA35589"/>
    </row>
    <row r="35590" spans="16:27" x14ac:dyDescent="0.3">
      <c r="P35590"/>
      <c r="AA35590"/>
    </row>
    <row r="35591" spans="16:27" x14ac:dyDescent="0.3">
      <c r="P35591"/>
      <c r="AA35591"/>
    </row>
    <row r="35592" spans="16:27" x14ac:dyDescent="0.3">
      <c r="P35592"/>
      <c r="AA35592"/>
    </row>
    <row r="35593" spans="16:27" x14ac:dyDescent="0.3">
      <c r="P35593"/>
      <c r="AA35593"/>
    </row>
    <row r="35594" spans="16:27" x14ac:dyDescent="0.3">
      <c r="P35594"/>
      <c r="AA35594"/>
    </row>
    <row r="35595" spans="16:27" x14ac:dyDescent="0.3">
      <c r="P35595"/>
      <c r="AA35595"/>
    </row>
    <row r="35596" spans="16:27" x14ac:dyDescent="0.3">
      <c r="P35596"/>
      <c r="AA35596"/>
    </row>
    <row r="35597" spans="16:27" x14ac:dyDescent="0.3">
      <c r="P35597"/>
      <c r="AA35597"/>
    </row>
    <row r="35598" spans="16:27" x14ac:dyDescent="0.3">
      <c r="P35598"/>
      <c r="AA35598"/>
    </row>
    <row r="35599" spans="16:27" x14ac:dyDescent="0.3">
      <c r="P35599"/>
      <c r="AA35599"/>
    </row>
    <row r="35600" spans="16:27" x14ac:dyDescent="0.3">
      <c r="P35600"/>
      <c r="AA35600"/>
    </row>
    <row r="35601" spans="16:27" x14ac:dyDescent="0.3">
      <c r="P35601"/>
      <c r="AA35601"/>
    </row>
    <row r="35602" spans="16:27" x14ac:dyDescent="0.3">
      <c r="P35602"/>
      <c r="AA35602"/>
    </row>
    <row r="35603" spans="16:27" x14ac:dyDescent="0.3">
      <c r="P35603"/>
      <c r="AA35603"/>
    </row>
    <row r="35604" spans="16:27" x14ac:dyDescent="0.3">
      <c r="P35604"/>
      <c r="AA35604"/>
    </row>
    <row r="35605" spans="16:27" x14ac:dyDescent="0.3">
      <c r="P35605"/>
      <c r="AA35605"/>
    </row>
    <row r="35606" spans="16:27" x14ac:dyDescent="0.3">
      <c r="P35606"/>
      <c r="AA35606"/>
    </row>
    <row r="35607" spans="16:27" x14ac:dyDescent="0.3">
      <c r="P35607"/>
      <c r="AA35607"/>
    </row>
    <row r="35608" spans="16:27" x14ac:dyDescent="0.3">
      <c r="P35608"/>
      <c r="AA35608"/>
    </row>
    <row r="35609" spans="16:27" x14ac:dyDescent="0.3">
      <c r="P35609"/>
      <c r="AA35609"/>
    </row>
    <row r="35610" spans="16:27" x14ac:dyDescent="0.3">
      <c r="P35610"/>
      <c r="AA35610"/>
    </row>
    <row r="35611" spans="16:27" x14ac:dyDescent="0.3">
      <c r="P35611"/>
      <c r="AA35611"/>
    </row>
    <row r="35612" spans="16:27" x14ac:dyDescent="0.3">
      <c r="P35612"/>
      <c r="AA35612"/>
    </row>
    <row r="35613" spans="16:27" x14ac:dyDescent="0.3">
      <c r="P35613"/>
      <c r="AA35613"/>
    </row>
    <row r="35614" spans="16:27" x14ac:dyDescent="0.3">
      <c r="P35614"/>
      <c r="AA35614"/>
    </row>
    <row r="35615" spans="16:27" x14ac:dyDescent="0.3">
      <c r="P35615"/>
      <c r="AA35615"/>
    </row>
    <row r="35616" spans="16:27" x14ac:dyDescent="0.3">
      <c r="P35616"/>
      <c r="AA35616"/>
    </row>
    <row r="35617" spans="16:27" x14ac:dyDescent="0.3">
      <c r="P35617"/>
      <c r="AA35617"/>
    </row>
    <row r="35618" spans="16:27" x14ac:dyDescent="0.3">
      <c r="P35618"/>
      <c r="AA35618"/>
    </row>
    <row r="35619" spans="16:27" x14ac:dyDescent="0.3">
      <c r="P35619"/>
      <c r="AA35619"/>
    </row>
    <row r="35620" spans="16:27" x14ac:dyDescent="0.3">
      <c r="P35620"/>
      <c r="AA35620"/>
    </row>
    <row r="35621" spans="16:27" x14ac:dyDescent="0.3">
      <c r="P35621"/>
      <c r="AA35621"/>
    </row>
    <row r="35622" spans="16:27" x14ac:dyDescent="0.3">
      <c r="P35622"/>
      <c r="AA35622"/>
    </row>
    <row r="35623" spans="16:27" x14ac:dyDescent="0.3">
      <c r="P35623"/>
      <c r="AA35623"/>
    </row>
    <row r="35624" spans="16:27" x14ac:dyDescent="0.3">
      <c r="P35624"/>
      <c r="AA35624"/>
    </row>
    <row r="35625" spans="16:27" x14ac:dyDescent="0.3">
      <c r="P35625"/>
      <c r="AA35625"/>
    </row>
    <row r="35626" spans="16:27" x14ac:dyDescent="0.3">
      <c r="P35626"/>
      <c r="AA35626"/>
    </row>
    <row r="35627" spans="16:27" x14ac:dyDescent="0.3">
      <c r="P35627"/>
      <c r="AA35627"/>
    </row>
    <row r="35628" spans="16:27" x14ac:dyDescent="0.3">
      <c r="P35628"/>
      <c r="AA35628"/>
    </row>
    <row r="35629" spans="16:27" x14ac:dyDescent="0.3">
      <c r="P35629"/>
      <c r="AA35629"/>
    </row>
    <row r="35630" spans="16:27" x14ac:dyDescent="0.3">
      <c r="P35630"/>
      <c r="AA35630"/>
    </row>
    <row r="35631" spans="16:27" x14ac:dyDescent="0.3">
      <c r="P35631"/>
      <c r="AA35631"/>
    </row>
    <row r="35632" spans="16:27" x14ac:dyDescent="0.3">
      <c r="P35632"/>
      <c r="AA35632"/>
    </row>
    <row r="35633" spans="16:27" x14ac:dyDescent="0.3">
      <c r="P35633"/>
      <c r="AA35633"/>
    </row>
    <row r="35634" spans="16:27" x14ac:dyDescent="0.3">
      <c r="P35634"/>
      <c r="AA35634"/>
    </row>
    <row r="35635" spans="16:27" x14ac:dyDescent="0.3">
      <c r="P35635"/>
      <c r="AA35635"/>
    </row>
    <row r="35636" spans="16:27" x14ac:dyDescent="0.3">
      <c r="P35636"/>
      <c r="AA35636"/>
    </row>
    <row r="35637" spans="16:27" x14ac:dyDescent="0.3">
      <c r="P35637"/>
      <c r="AA35637"/>
    </row>
    <row r="35638" spans="16:27" x14ac:dyDescent="0.3">
      <c r="P35638"/>
      <c r="AA35638"/>
    </row>
    <row r="35639" spans="16:27" x14ac:dyDescent="0.3">
      <c r="P35639"/>
      <c r="AA35639"/>
    </row>
    <row r="35640" spans="16:27" x14ac:dyDescent="0.3">
      <c r="P35640"/>
      <c r="AA35640"/>
    </row>
    <row r="35641" spans="16:27" x14ac:dyDescent="0.3">
      <c r="P35641"/>
      <c r="AA35641"/>
    </row>
    <row r="35642" spans="16:27" x14ac:dyDescent="0.3">
      <c r="P35642"/>
      <c r="AA35642"/>
    </row>
    <row r="35643" spans="16:27" x14ac:dyDescent="0.3">
      <c r="P35643"/>
      <c r="AA35643"/>
    </row>
    <row r="35644" spans="16:27" x14ac:dyDescent="0.3">
      <c r="P35644"/>
      <c r="AA35644"/>
    </row>
    <row r="35645" spans="16:27" x14ac:dyDescent="0.3">
      <c r="P35645"/>
      <c r="AA35645"/>
    </row>
    <row r="35646" spans="16:27" x14ac:dyDescent="0.3">
      <c r="P35646"/>
      <c r="AA35646"/>
    </row>
    <row r="35647" spans="16:27" x14ac:dyDescent="0.3">
      <c r="P35647"/>
      <c r="AA35647"/>
    </row>
    <row r="35648" spans="16:27" x14ac:dyDescent="0.3">
      <c r="P35648"/>
      <c r="AA35648"/>
    </row>
    <row r="35649" spans="16:27" x14ac:dyDescent="0.3">
      <c r="P35649"/>
      <c r="AA35649"/>
    </row>
    <row r="35650" spans="16:27" x14ac:dyDescent="0.3">
      <c r="P35650"/>
      <c r="AA35650"/>
    </row>
    <row r="35651" spans="16:27" x14ac:dyDescent="0.3">
      <c r="P35651"/>
      <c r="AA35651"/>
    </row>
    <row r="35652" spans="16:27" x14ac:dyDescent="0.3">
      <c r="P35652"/>
      <c r="AA35652"/>
    </row>
    <row r="35653" spans="16:27" x14ac:dyDescent="0.3">
      <c r="P35653"/>
      <c r="AA35653"/>
    </row>
    <row r="35654" spans="16:27" x14ac:dyDescent="0.3">
      <c r="P35654"/>
      <c r="AA35654"/>
    </row>
    <row r="35655" spans="16:27" x14ac:dyDescent="0.3">
      <c r="P35655"/>
      <c r="AA35655"/>
    </row>
    <row r="35656" spans="16:27" x14ac:dyDescent="0.3">
      <c r="P35656"/>
      <c r="AA35656"/>
    </row>
    <row r="35657" spans="16:27" x14ac:dyDescent="0.3">
      <c r="P35657"/>
      <c r="AA35657"/>
    </row>
    <row r="35658" spans="16:27" x14ac:dyDescent="0.3">
      <c r="P35658"/>
      <c r="AA35658"/>
    </row>
    <row r="35659" spans="16:27" x14ac:dyDescent="0.3">
      <c r="P35659"/>
      <c r="AA35659"/>
    </row>
    <row r="35660" spans="16:27" x14ac:dyDescent="0.3">
      <c r="P35660"/>
      <c r="AA35660"/>
    </row>
    <row r="35661" spans="16:27" x14ac:dyDescent="0.3">
      <c r="P35661"/>
      <c r="AA35661"/>
    </row>
    <row r="35662" spans="16:27" x14ac:dyDescent="0.3">
      <c r="P35662"/>
      <c r="AA35662"/>
    </row>
    <row r="35663" spans="16:27" x14ac:dyDescent="0.3">
      <c r="P35663"/>
      <c r="AA35663"/>
    </row>
    <row r="35664" spans="16:27" x14ac:dyDescent="0.3">
      <c r="P35664"/>
      <c r="AA35664"/>
    </row>
    <row r="35665" spans="16:27" x14ac:dyDescent="0.3">
      <c r="P35665"/>
      <c r="AA35665"/>
    </row>
    <row r="35666" spans="16:27" x14ac:dyDescent="0.3">
      <c r="P35666"/>
      <c r="AA35666"/>
    </row>
    <row r="35667" spans="16:27" x14ac:dyDescent="0.3">
      <c r="P35667"/>
      <c r="AA35667"/>
    </row>
    <row r="35668" spans="16:27" x14ac:dyDescent="0.3">
      <c r="P35668"/>
      <c r="AA35668"/>
    </row>
    <row r="35669" spans="16:27" x14ac:dyDescent="0.3">
      <c r="P35669"/>
      <c r="AA35669"/>
    </row>
    <row r="35670" spans="16:27" x14ac:dyDescent="0.3">
      <c r="P35670"/>
      <c r="AA35670"/>
    </row>
    <row r="35671" spans="16:27" x14ac:dyDescent="0.3">
      <c r="P35671"/>
      <c r="AA35671"/>
    </row>
    <row r="35672" spans="16:27" x14ac:dyDescent="0.3">
      <c r="P35672"/>
      <c r="AA35672"/>
    </row>
    <row r="35673" spans="16:27" x14ac:dyDescent="0.3">
      <c r="P35673"/>
      <c r="AA35673"/>
    </row>
    <row r="35674" spans="16:27" x14ac:dyDescent="0.3">
      <c r="P35674"/>
      <c r="AA35674"/>
    </row>
    <row r="35675" spans="16:27" x14ac:dyDescent="0.3">
      <c r="P35675"/>
      <c r="AA35675"/>
    </row>
    <row r="35676" spans="16:27" x14ac:dyDescent="0.3">
      <c r="P35676"/>
      <c r="AA35676"/>
    </row>
    <row r="35677" spans="16:27" x14ac:dyDescent="0.3">
      <c r="P35677"/>
      <c r="AA35677"/>
    </row>
    <row r="35678" spans="16:27" x14ac:dyDescent="0.3">
      <c r="P35678"/>
      <c r="AA35678"/>
    </row>
    <row r="35679" spans="16:27" x14ac:dyDescent="0.3">
      <c r="P35679"/>
      <c r="AA35679"/>
    </row>
    <row r="35680" spans="16:27" x14ac:dyDescent="0.3">
      <c r="P35680"/>
      <c r="AA35680"/>
    </row>
    <row r="35681" spans="16:27" x14ac:dyDescent="0.3">
      <c r="P35681"/>
      <c r="AA35681"/>
    </row>
    <row r="35682" spans="16:27" x14ac:dyDescent="0.3">
      <c r="P35682"/>
      <c r="AA35682"/>
    </row>
    <row r="35683" spans="16:27" x14ac:dyDescent="0.3">
      <c r="P35683"/>
      <c r="AA35683"/>
    </row>
    <row r="35684" spans="16:27" x14ac:dyDescent="0.3">
      <c r="P35684"/>
      <c r="AA35684"/>
    </row>
    <row r="35685" spans="16:27" x14ac:dyDescent="0.3">
      <c r="P35685"/>
      <c r="AA35685"/>
    </row>
    <row r="35686" spans="16:27" x14ac:dyDescent="0.3">
      <c r="P35686"/>
      <c r="AA35686"/>
    </row>
    <row r="35687" spans="16:27" x14ac:dyDescent="0.3">
      <c r="P35687"/>
      <c r="AA35687"/>
    </row>
    <row r="35688" spans="16:27" x14ac:dyDescent="0.3">
      <c r="P35688"/>
      <c r="AA35688"/>
    </row>
    <row r="35689" spans="16:27" x14ac:dyDescent="0.3">
      <c r="P35689"/>
      <c r="AA35689"/>
    </row>
    <row r="35690" spans="16:27" x14ac:dyDescent="0.3">
      <c r="P35690"/>
      <c r="AA35690"/>
    </row>
    <row r="35691" spans="16:27" x14ac:dyDescent="0.3">
      <c r="P35691"/>
      <c r="AA35691"/>
    </row>
    <row r="35692" spans="16:27" x14ac:dyDescent="0.3">
      <c r="P35692"/>
      <c r="AA35692"/>
    </row>
    <row r="35693" spans="16:27" x14ac:dyDescent="0.3">
      <c r="P35693"/>
      <c r="AA35693"/>
    </row>
    <row r="35694" spans="16:27" x14ac:dyDescent="0.3">
      <c r="P35694"/>
      <c r="AA35694"/>
    </row>
    <row r="35695" spans="16:27" x14ac:dyDescent="0.3">
      <c r="P35695"/>
      <c r="AA35695"/>
    </row>
    <row r="35696" spans="16:27" x14ac:dyDescent="0.3">
      <c r="P35696"/>
      <c r="AA35696"/>
    </row>
    <row r="35697" spans="16:27" x14ac:dyDescent="0.3">
      <c r="P35697"/>
      <c r="AA35697"/>
    </row>
    <row r="35698" spans="16:27" x14ac:dyDescent="0.3">
      <c r="P35698"/>
      <c r="AA35698"/>
    </row>
    <row r="35699" spans="16:27" x14ac:dyDescent="0.3">
      <c r="P35699"/>
      <c r="AA35699"/>
    </row>
    <row r="35700" spans="16:27" x14ac:dyDescent="0.3">
      <c r="P35700"/>
      <c r="AA35700"/>
    </row>
    <row r="35701" spans="16:27" x14ac:dyDescent="0.3">
      <c r="P35701"/>
      <c r="AA35701"/>
    </row>
    <row r="35702" spans="16:27" x14ac:dyDescent="0.3">
      <c r="P35702"/>
      <c r="AA35702"/>
    </row>
    <row r="35703" spans="16:27" x14ac:dyDescent="0.3">
      <c r="P35703"/>
      <c r="AA35703"/>
    </row>
    <row r="35704" spans="16:27" x14ac:dyDescent="0.3">
      <c r="P35704"/>
      <c r="AA35704"/>
    </row>
    <row r="35705" spans="16:27" x14ac:dyDescent="0.3">
      <c r="P35705"/>
      <c r="AA35705"/>
    </row>
    <row r="35706" spans="16:27" x14ac:dyDescent="0.3">
      <c r="P35706"/>
      <c r="AA35706"/>
    </row>
    <row r="35707" spans="16:27" x14ac:dyDescent="0.3">
      <c r="P35707"/>
      <c r="AA35707"/>
    </row>
    <row r="35708" spans="16:27" x14ac:dyDescent="0.3">
      <c r="P35708"/>
      <c r="AA35708"/>
    </row>
    <row r="35709" spans="16:27" x14ac:dyDescent="0.3">
      <c r="P35709"/>
      <c r="AA35709"/>
    </row>
    <row r="35710" spans="16:27" x14ac:dyDescent="0.3">
      <c r="P35710"/>
      <c r="AA35710"/>
    </row>
    <row r="35711" spans="16:27" x14ac:dyDescent="0.3">
      <c r="P35711"/>
      <c r="AA35711"/>
    </row>
    <row r="35712" spans="16:27" x14ac:dyDescent="0.3">
      <c r="P35712"/>
      <c r="AA35712"/>
    </row>
    <row r="35713" spans="16:27" x14ac:dyDescent="0.3">
      <c r="P35713"/>
      <c r="AA35713"/>
    </row>
    <row r="35714" spans="16:27" x14ac:dyDescent="0.3">
      <c r="P35714"/>
      <c r="AA35714"/>
    </row>
    <row r="35715" spans="16:27" x14ac:dyDescent="0.3">
      <c r="P35715"/>
      <c r="AA35715"/>
    </row>
    <row r="35716" spans="16:27" x14ac:dyDescent="0.3">
      <c r="P35716"/>
      <c r="AA35716"/>
    </row>
    <row r="35717" spans="16:27" x14ac:dyDescent="0.3">
      <c r="P35717"/>
      <c r="AA35717"/>
    </row>
    <row r="35718" spans="16:27" x14ac:dyDescent="0.3">
      <c r="P35718"/>
      <c r="AA35718"/>
    </row>
    <row r="35719" spans="16:27" x14ac:dyDescent="0.3">
      <c r="P35719"/>
      <c r="AA35719"/>
    </row>
    <row r="35720" spans="16:27" x14ac:dyDescent="0.3">
      <c r="P35720"/>
      <c r="AA35720"/>
    </row>
    <row r="35721" spans="16:27" x14ac:dyDescent="0.3">
      <c r="P35721"/>
      <c r="AA35721"/>
    </row>
    <row r="35722" spans="16:27" x14ac:dyDescent="0.3">
      <c r="P35722"/>
      <c r="AA35722"/>
    </row>
    <row r="35723" spans="16:27" x14ac:dyDescent="0.3">
      <c r="P35723"/>
      <c r="AA35723"/>
    </row>
    <row r="35724" spans="16:27" x14ac:dyDescent="0.3">
      <c r="P35724"/>
      <c r="AA35724"/>
    </row>
    <row r="35725" spans="16:27" x14ac:dyDescent="0.3">
      <c r="P35725"/>
      <c r="AA35725"/>
    </row>
    <row r="35726" spans="16:27" x14ac:dyDescent="0.3">
      <c r="P35726"/>
      <c r="AA35726"/>
    </row>
    <row r="35727" spans="16:27" x14ac:dyDescent="0.3">
      <c r="P35727"/>
      <c r="AA35727"/>
    </row>
    <row r="35728" spans="16:27" x14ac:dyDescent="0.3">
      <c r="P35728"/>
      <c r="AA35728"/>
    </row>
    <row r="35729" spans="16:27" x14ac:dyDescent="0.3">
      <c r="P35729"/>
      <c r="AA35729"/>
    </row>
    <row r="35730" spans="16:27" x14ac:dyDescent="0.3">
      <c r="P35730"/>
      <c r="AA35730"/>
    </row>
    <row r="35731" spans="16:27" x14ac:dyDescent="0.3">
      <c r="P35731"/>
      <c r="AA35731"/>
    </row>
    <row r="35732" spans="16:27" x14ac:dyDescent="0.3">
      <c r="P35732"/>
      <c r="AA35732"/>
    </row>
    <row r="35733" spans="16:27" x14ac:dyDescent="0.3">
      <c r="P35733"/>
      <c r="AA35733"/>
    </row>
    <row r="35734" spans="16:27" x14ac:dyDescent="0.3">
      <c r="P35734"/>
      <c r="AA35734"/>
    </row>
    <row r="35735" spans="16:27" x14ac:dyDescent="0.3">
      <c r="P35735"/>
      <c r="AA35735"/>
    </row>
    <row r="35736" spans="16:27" x14ac:dyDescent="0.3">
      <c r="P35736"/>
      <c r="AA35736"/>
    </row>
    <row r="35737" spans="16:27" x14ac:dyDescent="0.3">
      <c r="P35737"/>
      <c r="AA35737"/>
    </row>
    <row r="35738" spans="16:27" x14ac:dyDescent="0.3">
      <c r="P35738"/>
      <c r="AA35738"/>
    </row>
    <row r="35739" spans="16:27" x14ac:dyDescent="0.3">
      <c r="P35739"/>
      <c r="AA35739"/>
    </row>
    <row r="35740" spans="16:27" x14ac:dyDescent="0.3">
      <c r="P35740"/>
      <c r="AA35740"/>
    </row>
    <row r="35741" spans="16:27" x14ac:dyDescent="0.3">
      <c r="P35741"/>
      <c r="AA35741"/>
    </row>
    <row r="35742" spans="16:27" x14ac:dyDescent="0.3">
      <c r="P35742"/>
      <c r="AA35742"/>
    </row>
    <row r="35743" spans="16:27" x14ac:dyDescent="0.3">
      <c r="P35743"/>
      <c r="AA35743"/>
    </row>
    <row r="35744" spans="16:27" x14ac:dyDescent="0.3">
      <c r="P35744"/>
      <c r="AA35744"/>
    </row>
    <row r="35745" spans="16:27" x14ac:dyDescent="0.3">
      <c r="P35745"/>
      <c r="AA35745"/>
    </row>
    <row r="35746" spans="16:27" x14ac:dyDescent="0.3">
      <c r="P35746"/>
      <c r="AA35746"/>
    </row>
    <row r="35747" spans="16:27" x14ac:dyDescent="0.3">
      <c r="P35747"/>
      <c r="AA35747"/>
    </row>
    <row r="35748" spans="16:27" x14ac:dyDescent="0.3">
      <c r="P35748"/>
      <c r="AA35748"/>
    </row>
    <row r="35749" spans="16:27" x14ac:dyDescent="0.3">
      <c r="P35749"/>
      <c r="AA35749"/>
    </row>
    <row r="35750" spans="16:27" x14ac:dyDescent="0.3">
      <c r="P35750"/>
      <c r="AA35750"/>
    </row>
    <row r="35751" spans="16:27" x14ac:dyDescent="0.3">
      <c r="P35751"/>
      <c r="AA35751"/>
    </row>
    <row r="35752" spans="16:27" x14ac:dyDescent="0.3">
      <c r="P35752"/>
      <c r="AA35752"/>
    </row>
    <row r="35753" spans="16:27" x14ac:dyDescent="0.3">
      <c r="P35753"/>
      <c r="AA35753"/>
    </row>
    <row r="35754" spans="16:27" x14ac:dyDescent="0.3">
      <c r="P35754"/>
      <c r="AA35754"/>
    </row>
    <row r="35755" spans="16:27" x14ac:dyDescent="0.3">
      <c r="P35755"/>
      <c r="AA35755"/>
    </row>
    <row r="35756" spans="16:27" x14ac:dyDescent="0.3">
      <c r="P35756"/>
      <c r="AA35756"/>
    </row>
    <row r="35757" spans="16:27" x14ac:dyDescent="0.3">
      <c r="P35757"/>
      <c r="AA35757"/>
    </row>
    <row r="35758" spans="16:27" x14ac:dyDescent="0.3">
      <c r="P35758"/>
      <c r="AA35758"/>
    </row>
    <row r="35759" spans="16:27" x14ac:dyDescent="0.3">
      <c r="P35759"/>
      <c r="AA35759"/>
    </row>
    <row r="35760" spans="16:27" x14ac:dyDescent="0.3">
      <c r="P35760"/>
      <c r="AA35760"/>
    </row>
    <row r="35761" spans="16:27" x14ac:dyDescent="0.3">
      <c r="P35761"/>
      <c r="AA35761"/>
    </row>
    <row r="35762" spans="16:27" x14ac:dyDescent="0.3">
      <c r="P35762"/>
      <c r="AA35762"/>
    </row>
    <row r="35763" spans="16:27" x14ac:dyDescent="0.3">
      <c r="P35763"/>
      <c r="AA35763"/>
    </row>
    <row r="35764" spans="16:27" x14ac:dyDescent="0.3">
      <c r="P35764"/>
      <c r="AA35764"/>
    </row>
    <row r="35765" spans="16:27" x14ac:dyDescent="0.3">
      <c r="P35765"/>
      <c r="AA35765"/>
    </row>
    <row r="35766" spans="16:27" x14ac:dyDescent="0.3">
      <c r="P35766"/>
      <c r="AA35766"/>
    </row>
    <row r="35767" spans="16:27" x14ac:dyDescent="0.3">
      <c r="P35767"/>
      <c r="AA35767"/>
    </row>
    <row r="35768" spans="16:27" x14ac:dyDescent="0.3">
      <c r="P35768"/>
      <c r="AA35768"/>
    </row>
    <row r="35769" spans="16:27" x14ac:dyDescent="0.3">
      <c r="P35769"/>
      <c r="AA35769"/>
    </row>
    <row r="35770" spans="16:27" x14ac:dyDescent="0.3">
      <c r="P35770"/>
      <c r="AA35770"/>
    </row>
    <row r="35771" spans="16:27" x14ac:dyDescent="0.3">
      <c r="P35771"/>
      <c r="AA35771"/>
    </row>
    <row r="35772" spans="16:27" x14ac:dyDescent="0.3">
      <c r="P35772"/>
      <c r="AA35772"/>
    </row>
    <row r="35773" spans="16:27" x14ac:dyDescent="0.3">
      <c r="P35773"/>
      <c r="AA35773"/>
    </row>
    <row r="35774" spans="16:27" x14ac:dyDescent="0.3">
      <c r="P35774"/>
      <c r="AA35774"/>
    </row>
    <row r="35775" spans="16:27" x14ac:dyDescent="0.3">
      <c r="P35775"/>
      <c r="AA35775"/>
    </row>
    <row r="35776" spans="16:27" x14ac:dyDescent="0.3">
      <c r="P35776"/>
      <c r="AA35776"/>
    </row>
    <row r="35777" spans="16:27" x14ac:dyDescent="0.3">
      <c r="P35777"/>
      <c r="AA35777"/>
    </row>
    <row r="35778" spans="16:27" x14ac:dyDescent="0.3">
      <c r="P35778"/>
      <c r="AA35778"/>
    </row>
    <row r="35779" spans="16:27" x14ac:dyDescent="0.3">
      <c r="P35779"/>
      <c r="AA35779"/>
    </row>
    <row r="35780" spans="16:27" x14ac:dyDescent="0.3">
      <c r="P35780"/>
      <c r="AA35780"/>
    </row>
    <row r="35781" spans="16:27" x14ac:dyDescent="0.3">
      <c r="P35781"/>
      <c r="AA35781"/>
    </row>
    <row r="35782" spans="16:27" x14ac:dyDescent="0.3">
      <c r="P35782"/>
      <c r="AA35782"/>
    </row>
    <row r="35783" spans="16:27" x14ac:dyDescent="0.3">
      <c r="P35783"/>
      <c r="AA35783"/>
    </row>
    <row r="35784" spans="16:27" x14ac:dyDescent="0.3">
      <c r="P35784"/>
      <c r="AA35784"/>
    </row>
    <row r="35785" spans="16:27" x14ac:dyDescent="0.3">
      <c r="P35785"/>
      <c r="AA35785"/>
    </row>
    <row r="35786" spans="16:27" x14ac:dyDescent="0.3">
      <c r="P35786"/>
      <c r="AA35786"/>
    </row>
    <row r="35787" spans="16:27" x14ac:dyDescent="0.3">
      <c r="P35787"/>
      <c r="AA35787"/>
    </row>
    <row r="35788" spans="16:27" x14ac:dyDescent="0.3">
      <c r="P35788"/>
      <c r="AA35788"/>
    </row>
    <row r="35789" spans="16:27" x14ac:dyDescent="0.3">
      <c r="P35789"/>
      <c r="AA35789"/>
    </row>
    <row r="35790" spans="16:27" x14ac:dyDescent="0.3">
      <c r="P35790"/>
      <c r="AA35790"/>
    </row>
    <row r="35791" spans="16:27" x14ac:dyDescent="0.3">
      <c r="P35791"/>
      <c r="AA35791"/>
    </row>
    <row r="35792" spans="16:27" x14ac:dyDescent="0.3">
      <c r="P35792"/>
      <c r="AA35792"/>
    </row>
    <row r="35793" spans="16:27" x14ac:dyDescent="0.3">
      <c r="P35793"/>
      <c r="AA35793"/>
    </row>
    <row r="35794" spans="16:27" x14ac:dyDescent="0.3">
      <c r="P35794"/>
      <c r="AA35794"/>
    </row>
    <row r="35795" spans="16:27" x14ac:dyDescent="0.3">
      <c r="P35795"/>
      <c r="AA35795"/>
    </row>
    <row r="35796" spans="16:27" x14ac:dyDescent="0.3">
      <c r="P35796"/>
      <c r="AA35796"/>
    </row>
    <row r="35797" spans="16:27" x14ac:dyDescent="0.3">
      <c r="P35797"/>
      <c r="AA35797"/>
    </row>
    <row r="35798" spans="16:27" x14ac:dyDescent="0.3">
      <c r="P35798"/>
      <c r="AA35798"/>
    </row>
    <row r="35799" spans="16:27" x14ac:dyDescent="0.3">
      <c r="P35799"/>
      <c r="AA35799"/>
    </row>
    <row r="35800" spans="16:27" x14ac:dyDescent="0.3">
      <c r="P35800"/>
      <c r="AA35800"/>
    </row>
    <row r="35801" spans="16:27" x14ac:dyDescent="0.3">
      <c r="P35801"/>
      <c r="AA35801"/>
    </row>
    <row r="35802" spans="16:27" x14ac:dyDescent="0.3">
      <c r="P35802"/>
      <c r="AA35802"/>
    </row>
    <row r="35803" spans="16:27" x14ac:dyDescent="0.3">
      <c r="P35803"/>
      <c r="AA35803"/>
    </row>
    <row r="35804" spans="16:27" x14ac:dyDescent="0.3">
      <c r="P35804"/>
      <c r="AA35804"/>
    </row>
    <row r="35805" spans="16:27" x14ac:dyDescent="0.3">
      <c r="P35805"/>
      <c r="AA35805"/>
    </row>
    <row r="35806" spans="16:27" x14ac:dyDescent="0.3">
      <c r="P35806"/>
      <c r="AA35806"/>
    </row>
    <row r="35807" spans="16:27" x14ac:dyDescent="0.3">
      <c r="P35807"/>
      <c r="AA35807"/>
    </row>
    <row r="35808" spans="16:27" x14ac:dyDescent="0.3">
      <c r="P35808"/>
      <c r="AA35808"/>
    </row>
    <row r="35809" spans="16:27" x14ac:dyDescent="0.3">
      <c r="P35809"/>
      <c r="AA35809"/>
    </row>
    <row r="35810" spans="16:27" x14ac:dyDescent="0.3">
      <c r="P35810"/>
      <c r="AA35810"/>
    </row>
    <row r="35811" spans="16:27" x14ac:dyDescent="0.3">
      <c r="P35811"/>
      <c r="AA35811"/>
    </row>
    <row r="35812" spans="16:27" x14ac:dyDescent="0.3">
      <c r="P35812"/>
      <c r="AA35812"/>
    </row>
    <row r="35813" spans="16:27" x14ac:dyDescent="0.3">
      <c r="P35813"/>
      <c r="AA35813"/>
    </row>
    <row r="35814" spans="16:27" x14ac:dyDescent="0.3">
      <c r="P35814"/>
      <c r="AA35814"/>
    </row>
    <row r="35815" spans="16:27" x14ac:dyDescent="0.3">
      <c r="P35815"/>
      <c r="AA35815"/>
    </row>
    <row r="35816" spans="16:27" x14ac:dyDescent="0.3">
      <c r="P35816"/>
      <c r="AA35816"/>
    </row>
    <row r="35817" spans="16:27" x14ac:dyDescent="0.3">
      <c r="P35817"/>
      <c r="AA35817"/>
    </row>
    <row r="35818" spans="16:27" x14ac:dyDescent="0.3">
      <c r="P35818"/>
      <c r="AA35818"/>
    </row>
    <row r="35819" spans="16:27" x14ac:dyDescent="0.3">
      <c r="P35819"/>
      <c r="AA35819"/>
    </row>
    <row r="35820" spans="16:27" x14ac:dyDescent="0.3">
      <c r="P35820"/>
      <c r="AA35820"/>
    </row>
    <row r="35821" spans="16:27" x14ac:dyDescent="0.3">
      <c r="P35821"/>
      <c r="AA35821"/>
    </row>
    <row r="35822" spans="16:27" x14ac:dyDescent="0.3">
      <c r="P35822"/>
      <c r="AA35822"/>
    </row>
    <row r="35823" spans="16:27" x14ac:dyDescent="0.3">
      <c r="P35823"/>
      <c r="AA35823"/>
    </row>
    <row r="35824" spans="16:27" x14ac:dyDescent="0.3">
      <c r="P35824"/>
      <c r="AA35824"/>
    </row>
    <row r="35825" spans="16:27" x14ac:dyDescent="0.3">
      <c r="P35825"/>
      <c r="AA35825"/>
    </row>
    <row r="35826" spans="16:27" x14ac:dyDescent="0.3">
      <c r="P35826"/>
      <c r="AA35826"/>
    </row>
    <row r="35827" spans="16:27" x14ac:dyDescent="0.3">
      <c r="P35827"/>
      <c r="AA35827"/>
    </row>
    <row r="35828" spans="16:27" x14ac:dyDescent="0.3">
      <c r="P35828"/>
      <c r="AA35828"/>
    </row>
    <row r="35829" spans="16:27" x14ac:dyDescent="0.3">
      <c r="P35829"/>
      <c r="AA35829"/>
    </row>
    <row r="35830" spans="16:27" x14ac:dyDescent="0.3">
      <c r="P35830"/>
      <c r="AA35830"/>
    </row>
    <row r="35831" spans="16:27" x14ac:dyDescent="0.3">
      <c r="P35831"/>
      <c r="AA35831"/>
    </row>
    <row r="35832" spans="16:27" x14ac:dyDescent="0.3">
      <c r="P35832"/>
      <c r="AA35832"/>
    </row>
    <row r="35833" spans="16:27" x14ac:dyDescent="0.3">
      <c r="P35833"/>
      <c r="AA35833"/>
    </row>
    <row r="35834" spans="16:27" x14ac:dyDescent="0.3">
      <c r="P35834"/>
      <c r="AA35834"/>
    </row>
    <row r="35835" spans="16:27" x14ac:dyDescent="0.3">
      <c r="P35835"/>
      <c r="AA35835"/>
    </row>
    <row r="35836" spans="16:27" x14ac:dyDescent="0.3">
      <c r="P35836"/>
      <c r="AA35836"/>
    </row>
    <row r="35837" spans="16:27" x14ac:dyDescent="0.3">
      <c r="P35837"/>
      <c r="AA35837"/>
    </row>
    <row r="35838" spans="16:27" x14ac:dyDescent="0.3">
      <c r="P35838"/>
      <c r="AA35838"/>
    </row>
    <row r="35839" spans="16:27" x14ac:dyDescent="0.3">
      <c r="P35839"/>
      <c r="AA35839"/>
    </row>
    <row r="35840" spans="16:27" x14ac:dyDescent="0.3">
      <c r="P35840"/>
      <c r="AA35840"/>
    </row>
    <row r="35841" spans="16:27" x14ac:dyDescent="0.3">
      <c r="P35841"/>
      <c r="AA35841"/>
    </row>
    <row r="35842" spans="16:27" x14ac:dyDescent="0.3">
      <c r="P35842"/>
      <c r="AA35842"/>
    </row>
    <row r="35843" spans="16:27" x14ac:dyDescent="0.3">
      <c r="P35843"/>
      <c r="AA35843"/>
    </row>
    <row r="35844" spans="16:27" x14ac:dyDescent="0.3">
      <c r="P35844"/>
      <c r="AA35844"/>
    </row>
    <row r="35845" spans="16:27" x14ac:dyDescent="0.3">
      <c r="P35845"/>
      <c r="AA35845"/>
    </row>
    <row r="35846" spans="16:27" x14ac:dyDescent="0.3">
      <c r="P35846"/>
      <c r="AA35846"/>
    </row>
    <row r="35847" spans="16:27" x14ac:dyDescent="0.3">
      <c r="P35847"/>
      <c r="AA35847"/>
    </row>
    <row r="35848" spans="16:27" x14ac:dyDescent="0.3">
      <c r="P35848"/>
      <c r="AA35848"/>
    </row>
    <row r="35849" spans="16:27" x14ac:dyDescent="0.3">
      <c r="P35849"/>
      <c r="AA35849"/>
    </row>
    <row r="35850" spans="16:27" x14ac:dyDescent="0.3">
      <c r="P35850"/>
      <c r="AA35850"/>
    </row>
    <row r="35851" spans="16:27" x14ac:dyDescent="0.3">
      <c r="P35851"/>
      <c r="AA35851"/>
    </row>
    <row r="35852" spans="16:27" x14ac:dyDescent="0.3">
      <c r="P35852"/>
      <c r="AA35852"/>
    </row>
    <row r="35853" spans="16:27" x14ac:dyDescent="0.3">
      <c r="P35853"/>
      <c r="AA35853"/>
    </row>
    <row r="35854" spans="16:27" x14ac:dyDescent="0.3">
      <c r="P35854"/>
      <c r="AA35854"/>
    </row>
    <row r="35855" spans="16:27" x14ac:dyDescent="0.3">
      <c r="P35855"/>
      <c r="AA35855"/>
    </row>
    <row r="35856" spans="16:27" x14ac:dyDescent="0.3">
      <c r="P35856"/>
      <c r="AA35856"/>
    </row>
    <row r="35857" spans="16:27" x14ac:dyDescent="0.3">
      <c r="P35857"/>
      <c r="AA35857"/>
    </row>
    <row r="35858" spans="16:27" x14ac:dyDescent="0.3">
      <c r="P35858"/>
      <c r="AA35858"/>
    </row>
    <row r="35859" spans="16:27" x14ac:dyDescent="0.3">
      <c r="P35859"/>
      <c r="AA35859"/>
    </row>
    <row r="35860" spans="16:27" x14ac:dyDescent="0.3">
      <c r="P35860"/>
      <c r="AA35860"/>
    </row>
    <row r="35861" spans="16:27" x14ac:dyDescent="0.3">
      <c r="P35861"/>
      <c r="AA35861"/>
    </row>
    <row r="35862" spans="16:27" x14ac:dyDescent="0.3">
      <c r="P35862"/>
      <c r="AA35862"/>
    </row>
    <row r="35863" spans="16:27" x14ac:dyDescent="0.3">
      <c r="P35863"/>
      <c r="AA35863"/>
    </row>
    <row r="35864" spans="16:27" x14ac:dyDescent="0.3">
      <c r="P35864"/>
      <c r="AA35864"/>
    </row>
    <row r="35865" spans="16:27" x14ac:dyDescent="0.3">
      <c r="P35865"/>
      <c r="AA35865"/>
    </row>
    <row r="35866" spans="16:27" x14ac:dyDescent="0.3">
      <c r="P35866"/>
      <c r="AA35866"/>
    </row>
    <row r="35867" spans="16:27" x14ac:dyDescent="0.3">
      <c r="P35867"/>
      <c r="AA35867"/>
    </row>
    <row r="35868" spans="16:27" x14ac:dyDescent="0.3">
      <c r="P35868"/>
      <c r="AA35868"/>
    </row>
    <row r="35869" spans="16:27" x14ac:dyDescent="0.3">
      <c r="P35869"/>
      <c r="AA35869"/>
    </row>
    <row r="35870" spans="16:27" x14ac:dyDescent="0.3">
      <c r="P35870"/>
      <c r="AA35870"/>
    </row>
    <row r="35871" spans="16:27" x14ac:dyDescent="0.3">
      <c r="P35871"/>
      <c r="AA35871"/>
    </row>
    <row r="35872" spans="16:27" x14ac:dyDescent="0.3">
      <c r="P35872"/>
      <c r="AA35872"/>
    </row>
    <row r="35873" spans="16:27" x14ac:dyDescent="0.3">
      <c r="P35873"/>
      <c r="AA35873"/>
    </row>
    <row r="35874" spans="16:27" x14ac:dyDescent="0.3">
      <c r="P35874"/>
      <c r="AA35874"/>
    </row>
    <row r="35875" spans="16:27" x14ac:dyDescent="0.3">
      <c r="P35875"/>
      <c r="AA35875"/>
    </row>
    <row r="35876" spans="16:27" x14ac:dyDescent="0.3">
      <c r="P35876"/>
      <c r="AA35876"/>
    </row>
    <row r="35877" spans="16:27" x14ac:dyDescent="0.3">
      <c r="P35877"/>
      <c r="AA35877"/>
    </row>
    <row r="35878" spans="16:27" x14ac:dyDescent="0.3">
      <c r="P35878"/>
      <c r="AA35878"/>
    </row>
    <row r="35879" spans="16:27" x14ac:dyDescent="0.3">
      <c r="P35879"/>
      <c r="AA35879"/>
    </row>
    <row r="35880" spans="16:27" x14ac:dyDescent="0.3">
      <c r="P35880"/>
      <c r="AA35880"/>
    </row>
    <row r="35881" spans="16:27" x14ac:dyDescent="0.3">
      <c r="P35881"/>
      <c r="AA35881"/>
    </row>
    <row r="35882" spans="16:27" x14ac:dyDescent="0.3">
      <c r="P35882"/>
      <c r="AA35882"/>
    </row>
    <row r="35883" spans="16:27" x14ac:dyDescent="0.3">
      <c r="P35883"/>
      <c r="AA35883"/>
    </row>
    <row r="35884" spans="16:27" x14ac:dyDescent="0.3">
      <c r="P35884"/>
      <c r="AA35884"/>
    </row>
    <row r="35885" spans="16:27" x14ac:dyDescent="0.3">
      <c r="P35885"/>
      <c r="AA35885"/>
    </row>
    <row r="35886" spans="16:27" x14ac:dyDescent="0.3">
      <c r="P35886"/>
      <c r="AA35886"/>
    </row>
    <row r="35887" spans="16:27" x14ac:dyDescent="0.3">
      <c r="P35887"/>
      <c r="AA35887"/>
    </row>
    <row r="35888" spans="16:27" x14ac:dyDescent="0.3">
      <c r="P35888"/>
      <c r="AA35888"/>
    </row>
    <row r="35889" spans="16:27" x14ac:dyDescent="0.3">
      <c r="P35889"/>
      <c r="AA35889"/>
    </row>
    <row r="35890" spans="16:27" x14ac:dyDescent="0.3">
      <c r="P35890"/>
      <c r="AA35890"/>
    </row>
    <row r="35891" spans="16:27" x14ac:dyDescent="0.3">
      <c r="P35891"/>
      <c r="AA35891"/>
    </row>
    <row r="35892" spans="16:27" x14ac:dyDescent="0.3">
      <c r="P35892"/>
      <c r="AA35892"/>
    </row>
    <row r="35893" spans="16:27" x14ac:dyDescent="0.3">
      <c r="P35893"/>
      <c r="AA35893"/>
    </row>
    <row r="35894" spans="16:27" x14ac:dyDescent="0.3">
      <c r="P35894"/>
      <c r="AA35894"/>
    </row>
    <row r="35895" spans="16:27" x14ac:dyDescent="0.3">
      <c r="P35895"/>
      <c r="AA35895"/>
    </row>
    <row r="35896" spans="16:27" x14ac:dyDescent="0.3">
      <c r="P35896"/>
      <c r="AA35896"/>
    </row>
    <row r="35897" spans="16:27" x14ac:dyDescent="0.3">
      <c r="P35897"/>
      <c r="AA35897"/>
    </row>
    <row r="35898" spans="16:27" x14ac:dyDescent="0.3">
      <c r="P35898"/>
      <c r="AA35898"/>
    </row>
    <row r="35899" spans="16:27" x14ac:dyDescent="0.3">
      <c r="P35899"/>
      <c r="AA35899"/>
    </row>
    <row r="35900" spans="16:27" x14ac:dyDescent="0.3">
      <c r="P35900"/>
      <c r="AA35900"/>
    </row>
    <row r="35901" spans="16:27" x14ac:dyDescent="0.3">
      <c r="P35901"/>
      <c r="AA35901"/>
    </row>
    <row r="35902" spans="16:27" x14ac:dyDescent="0.3">
      <c r="P35902"/>
      <c r="AA35902"/>
    </row>
    <row r="35903" spans="16:27" x14ac:dyDescent="0.3">
      <c r="P35903"/>
      <c r="AA35903"/>
    </row>
    <row r="35904" spans="16:27" x14ac:dyDescent="0.3">
      <c r="P35904"/>
      <c r="AA35904"/>
    </row>
    <row r="35905" spans="16:27" x14ac:dyDescent="0.3">
      <c r="P35905"/>
      <c r="AA35905"/>
    </row>
    <row r="35906" spans="16:27" x14ac:dyDescent="0.3">
      <c r="P35906"/>
      <c r="AA35906"/>
    </row>
    <row r="35907" spans="16:27" x14ac:dyDescent="0.3">
      <c r="P35907"/>
      <c r="AA35907"/>
    </row>
    <row r="35908" spans="16:27" x14ac:dyDescent="0.3">
      <c r="P35908"/>
      <c r="AA35908"/>
    </row>
    <row r="35909" spans="16:27" x14ac:dyDescent="0.3">
      <c r="P35909"/>
      <c r="AA35909"/>
    </row>
    <row r="35910" spans="16:27" x14ac:dyDescent="0.3">
      <c r="P35910"/>
      <c r="AA35910"/>
    </row>
    <row r="35911" spans="16:27" x14ac:dyDescent="0.3">
      <c r="P35911"/>
      <c r="AA35911"/>
    </row>
    <row r="35912" spans="16:27" x14ac:dyDescent="0.3">
      <c r="P35912"/>
      <c r="AA35912"/>
    </row>
    <row r="35913" spans="16:27" x14ac:dyDescent="0.3">
      <c r="P35913"/>
      <c r="AA35913"/>
    </row>
    <row r="35914" spans="16:27" x14ac:dyDescent="0.3">
      <c r="P35914"/>
      <c r="AA35914"/>
    </row>
    <row r="35915" spans="16:27" x14ac:dyDescent="0.3">
      <c r="P35915"/>
      <c r="AA35915"/>
    </row>
    <row r="35916" spans="16:27" x14ac:dyDescent="0.3">
      <c r="P35916"/>
      <c r="AA35916"/>
    </row>
    <row r="35917" spans="16:27" x14ac:dyDescent="0.3">
      <c r="P35917"/>
      <c r="AA35917"/>
    </row>
    <row r="35918" spans="16:27" x14ac:dyDescent="0.3">
      <c r="P35918"/>
      <c r="AA35918"/>
    </row>
    <row r="35919" spans="16:27" x14ac:dyDescent="0.3">
      <c r="P35919"/>
      <c r="AA35919"/>
    </row>
    <row r="35920" spans="16:27" x14ac:dyDescent="0.3">
      <c r="P35920"/>
      <c r="AA35920"/>
    </row>
    <row r="35921" spans="16:27" x14ac:dyDescent="0.3">
      <c r="P35921"/>
      <c r="AA35921"/>
    </row>
    <row r="35922" spans="16:27" x14ac:dyDescent="0.3">
      <c r="P35922"/>
      <c r="AA35922"/>
    </row>
    <row r="35923" spans="16:27" x14ac:dyDescent="0.3">
      <c r="P35923"/>
      <c r="AA35923"/>
    </row>
    <row r="35924" spans="16:27" x14ac:dyDescent="0.3">
      <c r="P35924"/>
      <c r="AA35924"/>
    </row>
    <row r="35925" spans="16:27" x14ac:dyDescent="0.3">
      <c r="P35925"/>
      <c r="AA35925"/>
    </row>
    <row r="35926" spans="16:27" x14ac:dyDescent="0.3">
      <c r="P35926"/>
      <c r="AA35926"/>
    </row>
    <row r="35927" spans="16:27" x14ac:dyDescent="0.3">
      <c r="P35927"/>
      <c r="AA35927"/>
    </row>
    <row r="35928" spans="16:27" x14ac:dyDescent="0.3">
      <c r="P35928"/>
      <c r="AA35928"/>
    </row>
    <row r="35929" spans="16:27" x14ac:dyDescent="0.3">
      <c r="P35929"/>
      <c r="AA35929"/>
    </row>
    <row r="35930" spans="16:27" x14ac:dyDescent="0.3">
      <c r="P35930"/>
      <c r="AA35930"/>
    </row>
    <row r="35931" spans="16:27" x14ac:dyDescent="0.3">
      <c r="P35931"/>
      <c r="AA35931"/>
    </row>
    <row r="35932" spans="16:27" x14ac:dyDescent="0.3">
      <c r="P35932"/>
      <c r="AA35932"/>
    </row>
    <row r="35933" spans="16:27" x14ac:dyDescent="0.3">
      <c r="P35933"/>
      <c r="AA35933"/>
    </row>
    <row r="35934" spans="16:27" x14ac:dyDescent="0.3">
      <c r="P35934"/>
      <c r="AA35934"/>
    </row>
    <row r="35935" spans="16:27" x14ac:dyDescent="0.3">
      <c r="P35935"/>
      <c r="AA35935"/>
    </row>
    <row r="35936" spans="16:27" x14ac:dyDescent="0.3">
      <c r="P35936"/>
      <c r="AA35936"/>
    </row>
    <row r="35937" spans="16:27" x14ac:dyDescent="0.3">
      <c r="P35937"/>
      <c r="AA35937"/>
    </row>
    <row r="35938" spans="16:27" x14ac:dyDescent="0.3">
      <c r="P35938"/>
      <c r="AA35938"/>
    </row>
    <row r="35939" spans="16:27" x14ac:dyDescent="0.3">
      <c r="P35939"/>
      <c r="AA35939"/>
    </row>
    <row r="35940" spans="16:27" x14ac:dyDescent="0.3">
      <c r="P35940"/>
      <c r="AA35940"/>
    </row>
    <row r="35941" spans="16:27" x14ac:dyDescent="0.3">
      <c r="P35941"/>
      <c r="AA35941"/>
    </row>
    <row r="35942" spans="16:27" x14ac:dyDescent="0.3">
      <c r="P35942"/>
      <c r="AA35942"/>
    </row>
    <row r="35943" spans="16:27" x14ac:dyDescent="0.3">
      <c r="P35943"/>
      <c r="AA35943"/>
    </row>
    <row r="35944" spans="16:27" x14ac:dyDescent="0.3">
      <c r="P35944"/>
      <c r="AA35944"/>
    </row>
    <row r="35945" spans="16:27" x14ac:dyDescent="0.3">
      <c r="P35945"/>
      <c r="AA35945"/>
    </row>
    <row r="35946" spans="16:27" x14ac:dyDescent="0.3">
      <c r="P35946"/>
      <c r="AA35946"/>
    </row>
    <row r="35947" spans="16:27" x14ac:dyDescent="0.3">
      <c r="P35947"/>
      <c r="AA35947"/>
    </row>
    <row r="35948" spans="16:27" x14ac:dyDescent="0.3">
      <c r="P35948"/>
      <c r="AA35948"/>
    </row>
    <row r="35949" spans="16:27" x14ac:dyDescent="0.3">
      <c r="P35949"/>
      <c r="AA35949"/>
    </row>
    <row r="35950" spans="16:27" x14ac:dyDescent="0.3">
      <c r="P35950"/>
      <c r="AA35950"/>
    </row>
    <row r="35951" spans="16:27" x14ac:dyDescent="0.3">
      <c r="P35951"/>
      <c r="AA35951"/>
    </row>
    <row r="35952" spans="16:27" x14ac:dyDescent="0.3">
      <c r="P35952"/>
      <c r="AA35952"/>
    </row>
    <row r="35953" spans="16:27" x14ac:dyDescent="0.3">
      <c r="P35953"/>
      <c r="AA35953"/>
    </row>
    <row r="35954" spans="16:27" x14ac:dyDescent="0.3">
      <c r="P35954"/>
      <c r="AA35954"/>
    </row>
    <row r="35955" spans="16:27" x14ac:dyDescent="0.3">
      <c r="P35955"/>
      <c r="AA35955"/>
    </row>
    <row r="35956" spans="16:27" x14ac:dyDescent="0.3">
      <c r="P35956"/>
      <c r="AA35956"/>
    </row>
    <row r="35957" spans="16:27" x14ac:dyDescent="0.3">
      <c r="P35957"/>
      <c r="AA35957"/>
    </row>
    <row r="35958" spans="16:27" x14ac:dyDescent="0.3">
      <c r="P35958"/>
      <c r="AA35958"/>
    </row>
    <row r="35959" spans="16:27" x14ac:dyDescent="0.3">
      <c r="P35959"/>
      <c r="AA35959"/>
    </row>
    <row r="35960" spans="16:27" x14ac:dyDescent="0.3">
      <c r="P35960"/>
      <c r="AA35960"/>
    </row>
    <row r="35961" spans="16:27" x14ac:dyDescent="0.3">
      <c r="P35961"/>
      <c r="AA35961"/>
    </row>
    <row r="35962" spans="16:27" x14ac:dyDescent="0.3">
      <c r="P35962"/>
      <c r="AA35962"/>
    </row>
    <row r="35963" spans="16:27" x14ac:dyDescent="0.3">
      <c r="P35963"/>
      <c r="AA35963"/>
    </row>
    <row r="35964" spans="16:27" x14ac:dyDescent="0.3">
      <c r="P35964"/>
      <c r="AA35964"/>
    </row>
    <row r="35965" spans="16:27" x14ac:dyDescent="0.3">
      <c r="P35965"/>
      <c r="AA35965"/>
    </row>
    <row r="35966" spans="16:27" x14ac:dyDescent="0.3">
      <c r="P35966"/>
      <c r="AA35966"/>
    </row>
    <row r="35967" spans="16:27" x14ac:dyDescent="0.3">
      <c r="P35967"/>
      <c r="AA35967"/>
    </row>
    <row r="35968" spans="16:27" x14ac:dyDescent="0.3">
      <c r="P35968"/>
      <c r="AA35968"/>
    </row>
    <row r="35969" spans="16:27" x14ac:dyDescent="0.3">
      <c r="P35969"/>
      <c r="AA35969"/>
    </row>
    <row r="35970" spans="16:27" x14ac:dyDescent="0.3">
      <c r="P35970"/>
      <c r="AA35970"/>
    </row>
    <row r="35971" spans="16:27" x14ac:dyDescent="0.3">
      <c r="P35971"/>
      <c r="AA35971"/>
    </row>
    <row r="35972" spans="16:27" x14ac:dyDescent="0.3">
      <c r="P35972"/>
      <c r="AA35972"/>
    </row>
    <row r="35973" spans="16:27" x14ac:dyDescent="0.3">
      <c r="P35973"/>
      <c r="AA35973"/>
    </row>
    <row r="35974" spans="16:27" x14ac:dyDescent="0.3">
      <c r="P35974"/>
      <c r="AA35974"/>
    </row>
    <row r="35975" spans="16:27" x14ac:dyDescent="0.3">
      <c r="P35975"/>
      <c r="AA35975"/>
    </row>
    <row r="35976" spans="16:27" x14ac:dyDescent="0.3">
      <c r="P35976"/>
      <c r="AA35976"/>
    </row>
    <row r="35977" spans="16:27" x14ac:dyDescent="0.3">
      <c r="P35977"/>
      <c r="AA35977"/>
    </row>
    <row r="35978" spans="16:27" x14ac:dyDescent="0.3">
      <c r="P35978"/>
      <c r="AA35978"/>
    </row>
    <row r="35979" spans="16:27" x14ac:dyDescent="0.3">
      <c r="P35979"/>
      <c r="AA35979"/>
    </row>
    <row r="35980" spans="16:27" x14ac:dyDescent="0.3">
      <c r="P35980"/>
      <c r="AA35980"/>
    </row>
    <row r="35981" spans="16:27" x14ac:dyDescent="0.3">
      <c r="P35981"/>
      <c r="AA35981"/>
    </row>
    <row r="35982" spans="16:27" x14ac:dyDescent="0.3">
      <c r="P35982"/>
      <c r="AA35982"/>
    </row>
    <row r="35983" spans="16:27" x14ac:dyDescent="0.3">
      <c r="P35983"/>
      <c r="AA35983"/>
    </row>
    <row r="35984" spans="16:27" x14ac:dyDescent="0.3">
      <c r="P35984"/>
      <c r="AA35984"/>
    </row>
    <row r="35985" spans="16:27" x14ac:dyDescent="0.3">
      <c r="P35985"/>
      <c r="AA35985"/>
    </row>
    <row r="35986" spans="16:27" x14ac:dyDescent="0.3">
      <c r="P35986"/>
      <c r="AA35986"/>
    </row>
    <row r="35987" spans="16:27" x14ac:dyDescent="0.3">
      <c r="P35987"/>
      <c r="AA35987"/>
    </row>
    <row r="35988" spans="16:27" x14ac:dyDescent="0.3">
      <c r="P35988"/>
      <c r="AA35988"/>
    </row>
    <row r="35989" spans="16:27" x14ac:dyDescent="0.3">
      <c r="P35989"/>
      <c r="AA35989"/>
    </row>
    <row r="35990" spans="16:27" x14ac:dyDescent="0.3">
      <c r="P35990"/>
      <c r="AA35990"/>
    </row>
    <row r="35991" spans="16:27" x14ac:dyDescent="0.3">
      <c r="P35991"/>
      <c r="AA35991"/>
    </row>
    <row r="35992" spans="16:27" x14ac:dyDescent="0.3">
      <c r="P35992"/>
      <c r="AA35992"/>
    </row>
    <row r="35993" spans="16:27" x14ac:dyDescent="0.3">
      <c r="P35993"/>
      <c r="AA35993"/>
    </row>
    <row r="35994" spans="16:27" x14ac:dyDescent="0.3">
      <c r="P35994"/>
      <c r="AA35994"/>
    </row>
    <row r="35995" spans="16:27" x14ac:dyDescent="0.3">
      <c r="P35995"/>
      <c r="AA35995"/>
    </row>
    <row r="35996" spans="16:27" x14ac:dyDescent="0.3">
      <c r="P35996"/>
      <c r="AA35996"/>
    </row>
    <row r="35997" spans="16:27" x14ac:dyDescent="0.3">
      <c r="P35997"/>
      <c r="AA35997"/>
    </row>
    <row r="35998" spans="16:27" x14ac:dyDescent="0.3">
      <c r="P35998"/>
      <c r="AA35998"/>
    </row>
    <row r="35999" spans="16:27" x14ac:dyDescent="0.3">
      <c r="P35999"/>
      <c r="AA35999"/>
    </row>
    <row r="36000" spans="16:27" x14ac:dyDescent="0.3">
      <c r="P36000"/>
      <c r="AA36000"/>
    </row>
    <row r="36001" spans="16:27" x14ac:dyDescent="0.3">
      <c r="P36001"/>
      <c r="AA36001"/>
    </row>
    <row r="36002" spans="16:27" x14ac:dyDescent="0.3">
      <c r="P36002"/>
      <c r="AA36002"/>
    </row>
    <row r="36003" spans="16:27" x14ac:dyDescent="0.3">
      <c r="P36003"/>
      <c r="AA36003"/>
    </row>
    <row r="36004" spans="16:27" x14ac:dyDescent="0.3">
      <c r="P36004"/>
      <c r="AA36004"/>
    </row>
    <row r="36005" spans="16:27" x14ac:dyDescent="0.3">
      <c r="P36005"/>
      <c r="AA36005"/>
    </row>
    <row r="36006" spans="16:27" x14ac:dyDescent="0.3">
      <c r="P36006"/>
      <c r="AA36006"/>
    </row>
    <row r="36007" spans="16:27" x14ac:dyDescent="0.3">
      <c r="P36007"/>
      <c r="AA36007"/>
    </row>
    <row r="36008" spans="16:27" x14ac:dyDescent="0.3">
      <c r="P36008"/>
      <c r="AA36008"/>
    </row>
    <row r="36009" spans="16:27" x14ac:dyDescent="0.3">
      <c r="P36009"/>
      <c r="AA36009"/>
    </row>
    <row r="36010" spans="16:27" x14ac:dyDescent="0.3">
      <c r="P36010"/>
      <c r="AA36010"/>
    </row>
    <row r="36011" spans="16:27" x14ac:dyDescent="0.3">
      <c r="P36011"/>
      <c r="AA36011"/>
    </row>
    <row r="36012" spans="16:27" x14ac:dyDescent="0.3">
      <c r="P36012"/>
      <c r="AA36012"/>
    </row>
    <row r="36013" spans="16:27" x14ac:dyDescent="0.3">
      <c r="P36013"/>
      <c r="AA36013"/>
    </row>
    <row r="36014" spans="16:27" x14ac:dyDescent="0.3">
      <c r="P36014"/>
      <c r="AA36014"/>
    </row>
    <row r="36015" spans="16:27" x14ac:dyDescent="0.3">
      <c r="P36015"/>
      <c r="AA36015"/>
    </row>
    <row r="36016" spans="16:27" x14ac:dyDescent="0.3">
      <c r="P36016"/>
      <c r="AA36016"/>
    </row>
    <row r="36017" spans="16:27" x14ac:dyDescent="0.3">
      <c r="P36017"/>
      <c r="AA36017"/>
    </row>
    <row r="36018" spans="16:27" x14ac:dyDescent="0.3">
      <c r="P36018"/>
      <c r="AA36018"/>
    </row>
    <row r="36019" spans="16:27" x14ac:dyDescent="0.3">
      <c r="P36019"/>
      <c r="AA36019"/>
    </row>
    <row r="36020" spans="16:27" x14ac:dyDescent="0.3">
      <c r="P36020"/>
      <c r="AA36020"/>
    </row>
    <row r="36021" spans="16:27" x14ac:dyDescent="0.3">
      <c r="P36021"/>
      <c r="AA36021"/>
    </row>
    <row r="36022" spans="16:27" x14ac:dyDescent="0.3">
      <c r="P36022"/>
      <c r="AA36022"/>
    </row>
    <row r="36023" spans="16:27" x14ac:dyDescent="0.3">
      <c r="P36023"/>
      <c r="AA36023"/>
    </row>
    <row r="36024" spans="16:27" x14ac:dyDescent="0.3">
      <c r="P36024"/>
      <c r="AA36024"/>
    </row>
    <row r="36025" spans="16:27" x14ac:dyDescent="0.3">
      <c r="P36025"/>
      <c r="AA36025"/>
    </row>
    <row r="36026" spans="16:27" x14ac:dyDescent="0.3">
      <c r="P36026"/>
      <c r="AA36026"/>
    </row>
    <row r="36027" spans="16:27" x14ac:dyDescent="0.3">
      <c r="P36027"/>
      <c r="AA36027"/>
    </row>
    <row r="36028" spans="16:27" x14ac:dyDescent="0.3">
      <c r="P36028"/>
      <c r="AA36028"/>
    </row>
    <row r="36029" spans="16:27" x14ac:dyDescent="0.3">
      <c r="P36029"/>
      <c r="AA36029"/>
    </row>
    <row r="36030" spans="16:27" x14ac:dyDescent="0.3">
      <c r="P36030"/>
      <c r="AA36030"/>
    </row>
    <row r="36031" spans="16:27" x14ac:dyDescent="0.3">
      <c r="P36031"/>
      <c r="AA36031"/>
    </row>
    <row r="36032" spans="16:27" x14ac:dyDescent="0.3">
      <c r="P36032"/>
      <c r="AA36032"/>
    </row>
    <row r="36033" spans="16:27" x14ac:dyDescent="0.3">
      <c r="P36033"/>
      <c r="AA36033"/>
    </row>
    <row r="36034" spans="16:27" x14ac:dyDescent="0.3">
      <c r="P36034"/>
      <c r="AA36034"/>
    </row>
    <row r="36035" spans="16:27" x14ac:dyDescent="0.3">
      <c r="P36035"/>
      <c r="AA36035"/>
    </row>
    <row r="36036" spans="16:27" x14ac:dyDescent="0.3">
      <c r="P36036"/>
      <c r="AA36036"/>
    </row>
    <row r="36037" spans="16:27" x14ac:dyDescent="0.3">
      <c r="P36037"/>
      <c r="AA36037"/>
    </row>
    <row r="36038" spans="16:27" x14ac:dyDescent="0.3">
      <c r="P36038"/>
      <c r="AA36038"/>
    </row>
    <row r="36039" spans="16:27" x14ac:dyDescent="0.3">
      <c r="P36039"/>
      <c r="AA36039"/>
    </row>
    <row r="36040" spans="16:27" x14ac:dyDescent="0.3">
      <c r="P36040"/>
      <c r="AA36040"/>
    </row>
    <row r="36041" spans="16:27" x14ac:dyDescent="0.3">
      <c r="P36041"/>
      <c r="AA36041"/>
    </row>
    <row r="36042" spans="16:27" x14ac:dyDescent="0.3">
      <c r="P36042"/>
      <c r="AA36042"/>
    </row>
    <row r="36043" spans="16:27" x14ac:dyDescent="0.3">
      <c r="P36043"/>
      <c r="AA36043"/>
    </row>
    <row r="36044" spans="16:27" x14ac:dyDescent="0.3">
      <c r="P36044"/>
      <c r="AA36044"/>
    </row>
    <row r="36045" spans="16:27" x14ac:dyDescent="0.3">
      <c r="P36045"/>
      <c r="AA36045"/>
    </row>
    <row r="36046" spans="16:27" x14ac:dyDescent="0.3">
      <c r="P36046"/>
      <c r="AA36046"/>
    </row>
    <row r="36047" spans="16:27" x14ac:dyDescent="0.3">
      <c r="P36047"/>
      <c r="AA36047"/>
    </row>
    <row r="36048" spans="16:27" x14ac:dyDescent="0.3">
      <c r="P36048"/>
      <c r="AA36048"/>
    </row>
    <row r="36049" spans="16:27" x14ac:dyDescent="0.3">
      <c r="P36049"/>
      <c r="AA36049"/>
    </row>
    <row r="36050" spans="16:27" x14ac:dyDescent="0.3">
      <c r="P36050"/>
      <c r="AA36050"/>
    </row>
    <row r="36051" spans="16:27" x14ac:dyDescent="0.3">
      <c r="P36051"/>
      <c r="AA36051"/>
    </row>
    <row r="36052" spans="16:27" x14ac:dyDescent="0.3">
      <c r="P36052"/>
      <c r="AA36052"/>
    </row>
    <row r="36053" spans="16:27" x14ac:dyDescent="0.3">
      <c r="P36053"/>
      <c r="AA36053"/>
    </row>
    <row r="36054" spans="16:27" x14ac:dyDescent="0.3">
      <c r="P36054"/>
      <c r="AA36054"/>
    </row>
    <row r="36055" spans="16:27" x14ac:dyDescent="0.3">
      <c r="P36055"/>
      <c r="AA36055"/>
    </row>
    <row r="36056" spans="16:27" x14ac:dyDescent="0.3">
      <c r="P36056"/>
      <c r="AA36056"/>
    </row>
    <row r="36057" spans="16:27" x14ac:dyDescent="0.3">
      <c r="P36057"/>
      <c r="AA36057"/>
    </row>
    <row r="36058" spans="16:27" x14ac:dyDescent="0.3">
      <c r="P36058"/>
      <c r="AA36058"/>
    </row>
    <row r="36059" spans="16:27" x14ac:dyDescent="0.3">
      <c r="P36059"/>
      <c r="AA36059"/>
    </row>
    <row r="36060" spans="16:27" x14ac:dyDescent="0.3">
      <c r="P36060"/>
      <c r="AA36060"/>
    </row>
    <row r="36061" spans="16:27" x14ac:dyDescent="0.3">
      <c r="P36061"/>
      <c r="AA36061"/>
    </row>
    <row r="36062" spans="16:27" x14ac:dyDescent="0.3">
      <c r="P36062"/>
      <c r="AA36062"/>
    </row>
    <row r="36063" spans="16:27" x14ac:dyDescent="0.3">
      <c r="P36063"/>
      <c r="AA36063"/>
    </row>
    <row r="36064" spans="16:27" x14ac:dyDescent="0.3">
      <c r="P36064"/>
      <c r="AA36064"/>
    </row>
    <row r="36065" spans="16:27" x14ac:dyDescent="0.3">
      <c r="P36065"/>
      <c r="AA36065"/>
    </row>
    <row r="36066" spans="16:27" x14ac:dyDescent="0.3">
      <c r="P36066"/>
      <c r="AA36066"/>
    </row>
    <row r="36067" spans="16:27" x14ac:dyDescent="0.3">
      <c r="P36067"/>
      <c r="AA36067"/>
    </row>
    <row r="36068" spans="16:27" x14ac:dyDescent="0.3">
      <c r="P36068"/>
      <c r="AA36068"/>
    </row>
    <row r="36069" spans="16:27" x14ac:dyDescent="0.3">
      <c r="P36069"/>
      <c r="AA36069"/>
    </row>
    <row r="36070" spans="16:27" x14ac:dyDescent="0.3">
      <c r="P36070"/>
      <c r="AA36070"/>
    </row>
    <row r="36071" spans="16:27" x14ac:dyDescent="0.3">
      <c r="P36071"/>
      <c r="AA36071"/>
    </row>
    <row r="36072" spans="16:27" x14ac:dyDescent="0.3">
      <c r="P36072"/>
      <c r="AA36072"/>
    </row>
    <row r="36073" spans="16:27" x14ac:dyDescent="0.3">
      <c r="P36073"/>
      <c r="AA36073"/>
    </row>
    <row r="36074" spans="16:27" x14ac:dyDescent="0.3">
      <c r="P36074"/>
      <c r="AA36074"/>
    </row>
    <row r="36075" spans="16:27" x14ac:dyDescent="0.3">
      <c r="P36075"/>
      <c r="AA36075"/>
    </row>
    <row r="36076" spans="16:27" x14ac:dyDescent="0.3">
      <c r="P36076"/>
      <c r="AA36076"/>
    </row>
    <row r="36077" spans="16:27" x14ac:dyDescent="0.3">
      <c r="P36077"/>
      <c r="AA36077"/>
    </row>
    <row r="36078" spans="16:27" x14ac:dyDescent="0.3">
      <c r="P36078"/>
      <c r="AA36078"/>
    </row>
    <row r="36079" spans="16:27" x14ac:dyDescent="0.3">
      <c r="P36079"/>
      <c r="AA36079"/>
    </row>
    <row r="36080" spans="16:27" x14ac:dyDescent="0.3">
      <c r="P36080"/>
      <c r="AA36080"/>
    </row>
    <row r="36081" spans="16:27" x14ac:dyDescent="0.3">
      <c r="P36081"/>
      <c r="AA36081"/>
    </row>
    <row r="36082" spans="16:27" x14ac:dyDescent="0.3">
      <c r="P36082"/>
      <c r="AA36082"/>
    </row>
    <row r="36083" spans="16:27" x14ac:dyDescent="0.3">
      <c r="P36083"/>
      <c r="AA36083"/>
    </row>
    <row r="36084" spans="16:27" x14ac:dyDescent="0.3">
      <c r="P36084"/>
      <c r="AA36084"/>
    </row>
    <row r="36085" spans="16:27" x14ac:dyDescent="0.3">
      <c r="P36085"/>
      <c r="AA36085"/>
    </row>
    <row r="36086" spans="16:27" x14ac:dyDescent="0.3">
      <c r="P36086"/>
      <c r="AA36086"/>
    </row>
    <row r="36087" spans="16:27" x14ac:dyDescent="0.3">
      <c r="P36087"/>
      <c r="AA36087"/>
    </row>
    <row r="36088" spans="16:27" x14ac:dyDescent="0.3">
      <c r="P36088"/>
      <c r="AA36088"/>
    </row>
    <row r="36089" spans="16:27" x14ac:dyDescent="0.3">
      <c r="P36089"/>
      <c r="AA36089"/>
    </row>
    <row r="36090" spans="16:27" x14ac:dyDescent="0.3">
      <c r="P36090"/>
      <c r="AA36090"/>
    </row>
    <row r="36091" spans="16:27" x14ac:dyDescent="0.3">
      <c r="P36091"/>
      <c r="AA36091"/>
    </row>
    <row r="36092" spans="16:27" x14ac:dyDescent="0.3">
      <c r="P36092"/>
      <c r="AA36092"/>
    </row>
    <row r="36093" spans="16:27" x14ac:dyDescent="0.3">
      <c r="P36093"/>
      <c r="AA36093"/>
    </row>
    <row r="36094" spans="16:27" x14ac:dyDescent="0.3">
      <c r="P36094"/>
      <c r="AA36094"/>
    </row>
    <row r="36095" spans="16:27" x14ac:dyDescent="0.3">
      <c r="P36095"/>
      <c r="AA36095"/>
    </row>
    <row r="36096" spans="16:27" x14ac:dyDescent="0.3">
      <c r="P36096"/>
      <c r="AA36096"/>
    </row>
    <row r="36097" spans="16:27" x14ac:dyDescent="0.3">
      <c r="P36097"/>
      <c r="AA36097"/>
    </row>
    <row r="36098" spans="16:27" x14ac:dyDescent="0.3">
      <c r="P36098"/>
      <c r="AA36098"/>
    </row>
    <row r="36099" spans="16:27" x14ac:dyDescent="0.3">
      <c r="P36099"/>
      <c r="AA36099"/>
    </row>
    <row r="36100" spans="16:27" x14ac:dyDescent="0.3">
      <c r="P36100"/>
      <c r="AA36100"/>
    </row>
    <row r="36101" spans="16:27" x14ac:dyDescent="0.3">
      <c r="P36101"/>
      <c r="AA36101"/>
    </row>
    <row r="36102" spans="16:27" x14ac:dyDescent="0.3">
      <c r="P36102"/>
      <c r="AA36102"/>
    </row>
    <row r="36103" spans="16:27" x14ac:dyDescent="0.3">
      <c r="P36103"/>
      <c r="AA36103"/>
    </row>
    <row r="36104" spans="16:27" x14ac:dyDescent="0.3">
      <c r="P36104"/>
      <c r="AA36104"/>
    </row>
    <row r="36105" spans="16:27" x14ac:dyDescent="0.3">
      <c r="P36105"/>
      <c r="AA36105"/>
    </row>
    <row r="36106" spans="16:27" x14ac:dyDescent="0.3">
      <c r="P36106"/>
      <c r="AA36106"/>
    </row>
    <row r="36107" spans="16:27" x14ac:dyDescent="0.3">
      <c r="P36107"/>
      <c r="AA36107"/>
    </row>
    <row r="36108" spans="16:27" x14ac:dyDescent="0.3">
      <c r="P36108"/>
      <c r="AA36108"/>
    </row>
    <row r="36109" spans="16:27" x14ac:dyDescent="0.3">
      <c r="P36109"/>
      <c r="AA36109"/>
    </row>
    <row r="36110" spans="16:27" x14ac:dyDescent="0.3">
      <c r="P36110"/>
      <c r="AA36110"/>
    </row>
    <row r="36111" spans="16:27" x14ac:dyDescent="0.3">
      <c r="P36111"/>
      <c r="AA36111"/>
    </row>
    <row r="36112" spans="16:27" x14ac:dyDescent="0.3">
      <c r="P36112"/>
      <c r="AA36112"/>
    </row>
    <row r="36113" spans="16:27" x14ac:dyDescent="0.3">
      <c r="P36113"/>
      <c r="AA36113"/>
    </row>
    <row r="36114" spans="16:27" x14ac:dyDescent="0.3">
      <c r="P36114"/>
      <c r="AA36114"/>
    </row>
    <row r="36115" spans="16:27" x14ac:dyDescent="0.3">
      <c r="P36115"/>
      <c r="AA36115"/>
    </row>
    <row r="36116" spans="16:27" x14ac:dyDescent="0.3">
      <c r="P36116"/>
      <c r="AA36116"/>
    </row>
    <row r="36117" spans="16:27" x14ac:dyDescent="0.3">
      <c r="P36117"/>
      <c r="AA36117"/>
    </row>
    <row r="36118" spans="16:27" x14ac:dyDescent="0.3">
      <c r="P36118"/>
      <c r="AA36118"/>
    </row>
    <row r="36119" spans="16:27" x14ac:dyDescent="0.3">
      <c r="P36119"/>
      <c r="AA36119"/>
    </row>
    <row r="36120" spans="16:27" x14ac:dyDescent="0.3">
      <c r="P36120"/>
      <c r="AA36120"/>
    </row>
    <row r="36121" spans="16:27" x14ac:dyDescent="0.3">
      <c r="P36121"/>
      <c r="AA36121"/>
    </row>
    <row r="36122" spans="16:27" x14ac:dyDescent="0.3">
      <c r="P36122"/>
      <c r="AA36122"/>
    </row>
    <row r="36123" spans="16:27" x14ac:dyDescent="0.3">
      <c r="P36123"/>
      <c r="AA36123"/>
    </row>
    <row r="36124" spans="16:27" x14ac:dyDescent="0.3">
      <c r="P36124"/>
      <c r="AA36124"/>
    </row>
    <row r="36125" spans="16:27" x14ac:dyDescent="0.3">
      <c r="P36125"/>
      <c r="AA36125"/>
    </row>
    <row r="36126" spans="16:27" x14ac:dyDescent="0.3">
      <c r="P36126"/>
      <c r="AA36126"/>
    </row>
    <row r="36127" spans="16:27" x14ac:dyDescent="0.3">
      <c r="P36127"/>
      <c r="AA36127"/>
    </row>
    <row r="36128" spans="16:27" x14ac:dyDescent="0.3">
      <c r="P36128"/>
      <c r="AA36128"/>
    </row>
    <row r="36129" spans="16:27" x14ac:dyDescent="0.3">
      <c r="P36129"/>
      <c r="AA36129"/>
    </row>
    <row r="36130" spans="16:27" x14ac:dyDescent="0.3">
      <c r="P36130"/>
      <c r="AA36130"/>
    </row>
    <row r="36131" spans="16:27" x14ac:dyDescent="0.3">
      <c r="P36131"/>
      <c r="AA36131"/>
    </row>
    <row r="36132" spans="16:27" x14ac:dyDescent="0.3">
      <c r="P36132"/>
      <c r="AA36132"/>
    </row>
    <row r="36133" spans="16:27" x14ac:dyDescent="0.3">
      <c r="P36133"/>
      <c r="AA36133"/>
    </row>
    <row r="36134" spans="16:27" x14ac:dyDescent="0.3">
      <c r="P36134"/>
      <c r="AA36134"/>
    </row>
    <row r="36135" spans="16:27" x14ac:dyDescent="0.3">
      <c r="P36135"/>
      <c r="AA36135"/>
    </row>
    <row r="36136" spans="16:27" x14ac:dyDescent="0.3">
      <c r="P36136"/>
      <c r="AA36136"/>
    </row>
    <row r="36137" spans="16:27" x14ac:dyDescent="0.3">
      <c r="P36137"/>
      <c r="AA36137"/>
    </row>
    <row r="36138" spans="16:27" x14ac:dyDescent="0.3">
      <c r="P36138"/>
      <c r="AA36138"/>
    </row>
    <row r="36139" spans="16:27" x14ac:dyDescent="0.3">
      <c r="P36139"/>
      <c r="AA36139"/>
    </row>
    <row r="36140" spans="16:27" x14ac:dyDescent="0.3">
      <c r="P36140"/>
      <c r="AA36140"/>
    </row>
    <row r="36141" spans="16:27" x14ac:dyDescent="0.3">
      <c r="P36141"/>
      <c r="AA36141"/>
    </row>
    <row r="36142" spans="16:27" x14ac:dyDescent="0.3">
      <c r="P36142"/>
      <c r="AA36142"/>
    </row>
    <row r="36143" spans="16:27" x14ac:dyDescent="0.3">
      <c r="P36143"/>
      <c r="AA36143"/>
    </row>
    <row r="36144" spans="16:27" x14ac:dyDescent="0.3">
      <c r="P36144"/>
      <c r="AA36144"/>
    </row>
    <row r="36145" spans="16:27" x14ac:dyDescent="0.3">
      <c r="P36145"/>
      <c r="AA36145"/>
    </row>
    <row r="36146" spans="16:27" x14ac:dyDescent="0.3">
      <c r="P36146"/>
      <c r="AA36146"/>
    </row>
    <row r="36147" spans="16:27" x14ac:dyDescent="0.3">
      <c r="P36147"/>
      <c r="AA36147"/>
    </row>
    <row r="36148" spans="16:27" x14ac:dyDescent="0.3">
      <c r="P36148"/>
      <c r="AA36148"/>
    </row>
    <row r="36149" spans="16:27" x14ac:dyDescent="0.3">
      <c r="P36149"/>
      <c r="AA36149"/>
    </row>
    <row r="36150" spans="16:27" x14ac:dyDescent="0.3">
      <c r="P36150"/>
      <c r="AA36150"/>
    </row>
    <row r="36151" spans="16:27" x14ac:dyDescent="0.3">
      <c r="P36151"/>
      <c r="AA36151"/>
    </row>
    <row r="36152" spans="16:27" x14ac:dyDescent="0.3">
      <c r="P36152"/>
      <c r="AA36152"/>
    </row>
    <row r="36153" spans="16:27" x14ac:dyDescent="0.3">
      <c r="P36153"/>
      <c r="AA36153"/>
    </row>
    <row r="36154" spans="16:27" x14ac:dyDescent="0.3">
      <c r="P36154"/>
      <c r="AA36154"/>
    </row>
    <row r="36155" spans="16:27" x14ac:dyDescent="0.3">
      <c r="P36155"/>
      <c r="AA36155"/>
    </row>
    <row r="36156" spans="16:27" x14ac:dyDescent="0.3">
      <c r="P36156"/>
      <c r="AA36156"/>
    </row>
    <row r="36157" spans="16:27" x14ac:dyDescent="0.3">
      <c r="P36157"/>
      <c r="AA36157"/>
    </row>
    <row r="36158" spans="16:27" x14ac:dyDescent="0.3">
      <c r="P36158"/>
      <c r="AA36158"/>
    </row>
    <row r="36159" spans="16:27" x14ac:dyDescent="0.3">
      <c r="P36159"/>
      <c r="AA36159"/>
    </row>
    <row r="36160" spans="16:27" x14ac:dyDescent="0.3">
      <c r="P36160"/>
      <c r="AA36160"/>
    </row>
    <row r="36161" spans="16:27" x14ac:dyDescent="0.3">
      <c r="P36161"/>
      <c r="AA36161"/>
    </row>
    <row r="36162" spans="16:27" x14ac:dyDescent="0.3">
      <c r="P36162"/>
      <c r="AA36162"/>
    </row>
    <row r="36163" spans="16:27" x14ac:dyDescent="0.3">
      <c r="P36163"/>
      <c r="AA36163"/>
    </row>
    <row r="36164" spans="16:27" x14ac:dyDescent="0.3">
      <c r="P36164"/>
      <c r="AA36164"/>
    </row>
    <row r="36165" spans="16:27" x14ac:dyDescent="0.3">
      <c r="P36165"/>
      <c r="AA36165"/>
    </row>
    <row r="36166" spans="16:27" x14ac:dyDescent="0.3">
      <c r="P36166"/>
      <c r="AA36166"/>
    </row>
    <row r="36167" spans="16:27" x14ac:dyDescent="0.3">
      <c r="P36167"/>
      <c r="AA36167"/>
    </row>
    <row r="36168" spans="16:27" x14ac:dyDescent="0.3">
      <c r="P36168"/>
      <c r="AA36168"/>
    </row>
    <row r="36169" spans="16:27" x14ac:dyDescent="0.3">
      <c r="P36169"/>
      <c r="AA36169"/>
    </row>
    <row r="36170" spans="16:27" x14ac:dyDescent="0.3">
      <c r="P36170"/>
      <c r="AA36170"/>
    </row>
    <row r="36171" spans="16:27" x14ac:dyDescent="0.3">
      <c r="P36171"/>
      <c r="AA36171"/>
    </row>
    <row r="36172" spans="16:27" x14ac:dyDescent="0.3">
      <c r="P36172"/>
      <c r="AA36172"/>
    </row>
    <row r="36173" spans="16:27" x14ac:dyDescent="0.3">
      <c r="P36173"/>
      <c r="AA36173"/>
    </row>
    <row r="36174" spans="16:27" x14ac:dyDescent="0.3">
      <c r="P36174"/>
      <c r="AA36174"/>
    </row>
    <row r="36175" spans="16:27" x14ac:dyDescent="0.3">
      <c r="P36175"/>
      <c r="AA36175"/>
    </row>
    <row r="36176" spans="16:27" x14ac:dyDescent="0.3">
      <c r="P36176"/>
      <c r="AA36176"/>
    </row>
    <row r="36177" spans="16:27" x14ac:dyDescent="0.3">
      <c r="P36177"/>
      <c r="AA36177"/>
    </row>
    <row r="36178" spans="16:27" x14ac:dyDescent="0.3">
      <c r="P36178"/>
      <c r="AA36178"/>
    </row>
    <row r="36179" spans="16:27" x14ac:dyDescent="0.3">
      <c r="P36179"/>
      <c r="AA36179"/>
    </row>
    <row r="36180" spans="16:27" x14ac:dyDescent="0.3">
      <c r="P36180"/>
      <c r="AA36180"/>
    </row>
    <row r="36181" spans="16:27" x14ac:dyDescent="0.3">
      <c r="P36181"/>
      <c r="AA36181"/>
    </row>
    <row r="36182" spans="16:27" x14ac:dyDescent="0.3">
      <c r="P36182"/>
      <c r="AA36182"/>
    </row>
    <row r="36183" spans="16:27" x14ac:dyDescent="0.3">
      <c r="P36183"/>
      <c r="AA36183"/>
    </row>
    <row r="36184" spans="16:27" x14ac:dyDescent="0.3">
      <c r="P36184"/>
      <c r="AA36184"/>
    </row>
    <row r="36185" spans="16:27" x14ac:dyDescent="0.3">
      <c r="P36185"/>
      <c r="AA36185"/>
    </row>
    <row r="36186" spans="16:27" x14ac:dyDescent="0.3">
      <c r="P36186"/>
      <c r="AA36186"/>
    </row>
    <row r="36187" spans="16:27" x14ac:dyDescent="0.3">
      <c r="P36187"/>
      <c r="AA36187"/>
    </row>
    <row r="36188" spans="16:27" x14ac:dyDescent="0.3">
      <c r="P36188"/>
      <c r="AA36188"/>
    </row>
    <row r="36189" spans="16:27" x14ac:dyDescent="0.3">
      <c r="P36189"/>
      <c r="AA36189"/>
    </row>
    <row r="36190" spans="16:27" x14ac:dyDescent="0.3">
      <c r="P36190"/>
      <c r="AA36190"/>
    </row>
    <row r="36191" spans="16:27" x14ac:dyDescent="0.3">
      <c r="P36191"/>
      <c r="AA36191"/>
    </row>
    <row r="36192" spans="16:27" x14ac:dyDescent="0.3">
      <c r="P36192"/>
      <c r="AA36192"/>
    </row>
    <row r="36193" spans="16:27" x14ac:dyDescent="0.3">
      <c r="P36193"/>
      <c r="AA36193"/>
    </row>
    <row r="36194" spans="16:27" x14ac:dyDescent="0.3">
      <c r="P36194"/>
      <c r="AA36194"/>
    </row>
    <row r="36195" spans="16:27" x14ac:dyDescent="0.3">
      <c r="P36195"/>
      <c r="AA36195"/>
    </row>
    <row r="36196" spans="16:27" x14ac:dyDescent="0.3">
      <c r="P36196"/>
      <c r="AA36196"/>
    </row>
    <row r="36197" spans="16:27" x14ac:dyDescent="0.3">
      <c r="P36197"/>
      <c r="AA36197"/>
    </row>
    <row r="36198" spans="16:27" x14ac:dyDescent="0.3">
      <c r="P36198"/>
      <c r="AA36198"/>
    </row>
    <row r="36199" spans="16:27" x14ac:dyDescent="0.3">
      <c r="P36199"/>
      <c r="AA36199"/>
    </row>
    <row r="36200" spans="16:27" x14ac:dyDescent="0.3">
      <c r="P36200"/>
      <c r="AA36200"/>
    </row>
    <row r="36201" spans="16:27" x14ac:dyDescent="0.3">
      <c r="P36201"/>
      <c r="AA36201"/>
    </row>
    <row r="36202" spans="16:27" x14ac:dyDescent="0.3">
      <c r="P36202"/>
      <c r="AA36202"/>
    </row>
    <row r="36203" spans="16:27" x14ac:dyDescent="0.3">
      <c r="P36203"/>
      <c r="AA36203"/>
    </row>
    <row r="36204" spans="16:27" x14ac:dyDescent="0.3">
      <c r="P36204"/>
      <c r="AA36204"/>
    </row>
    <row r="36205" spans="16:27" x14ac:dyDescent="0.3">
      <c r="P36205"/>
      <c r="AA36205"/>
    </row>
    <row r="36206" spans="16:27" x14ac:dyDescent="0.3">
      <c r="P36206"/>
      <c r="AA36206"/>
    </row>
    <row r="36207" spans="16:27" x14ac:dyDescent="0.3">
      <c r="P36207"/>
      <c r="AA36207"/>
    </row>
    <row r="36208" spans="16:27" x14ac:dyDescent="0.3">
      <c r="P36208"/>
      <c r="AA36208"/>
    </row>
    <row r="36209" spans="16:27" x14ac:dyDescent="0.3">
      <c r="P36209"/>
      <c r="AA36209"/>
    </row>
    <row r="36210" spans="16:27" x14ac:dyDescent="0.3">
      <c r="P36210"/>
      <c r="AA36210"/>
    </row>
    <row r="36211" spans="16:27" x14ac:dyDescent="0.3">
      <c r="P36211"/>
      <c r="AA36211"/>
    </row>
    <row r="36212" spans="16:27" x14ac:dyDescent="0.3">
      <c r="P36212"/>
      <c r="AA36212"/>
    </row>
    <row r="36213" spans="16:27" x14ac:dyDescent="0.3">
      <c r="P36213"/>
      <c r="AA36213"/>
    </row>
    <row r="36214" spans="16:27" x14ac:dyDescent="0.3">
      <c r="P36214"/>
      <c r="AA36214"/>
    </row>
    <row r="36215" spans="16:27" x14ac:dyDescent="0.3">
      <c r="P36215"/>
      <c r="AA36215"/>
    </row>
    <row r="36216" spans="16:27" x14ac:dyDescent="0.3">
      <c r="P36216"/>
      <c r="AA36216"/>
    </row>
    <row r="36217" spans="16:27" x14ac:dyDescent="0.3">
      <c r="P36217"/>
      <c r="AA36217"/>
    </row>
    <row r="36218" spans="16:27" x14ac:dyDescent="0.3">
      <c r="P36218"/>
      <c r="AA36218"/>
    </row>
    <row r="36219" spans="16:27" x14ac:dyDescent="0.3">
      <c r="P36219"/>
      <c r="AA36219"/>
    </row>
    <row r="36220" spans="16:27" x14ac:dyDescent="0.3">
      <c r="P36220"/>
      <c r="AA36220"/>
    </row>
    <row r="36221" spans="16:27" x14ac:dyDescent="0.3">
      <c r="P36221"/>
      <c r="AA36221"/>
    </row>
    <row r="36222" spans="16:27" x14ac:dyDescent="0.3">
      <c r="P36222"/>
      <c r="AA36222"/>
    </row>
    <row r="36223" spans="16:27" x14ac:dyDescent="0.3">
      <c r="P36223"/>
      <c r="AA36223"/>
    </row>
    <row r="36224" spans="16:27" x14ac:dyDescent="0.3">
      <c r="P36224"/>
      <c r="AA36224"/>
    </row>
    <row r="36225" spans="16:27" x14ac:dyDescent="0.3">
      <c r="P36225"/>
      <c r="AA36225"/>
    </row>
    <row r="36226" spans="16:27" x14ac:dyDescent="0.3">
      <c r="P36226"/>
      <c r="AA36226"/>
    </row>
    <row r="36227" spans="16:27" x14ac:dyDescent="0.3">
      <c r="P36227"/>
      <c r="AA36227"/>
    </row>
    <row r="36228" spans="16:27" x14ac:dyDescent="0.3">
      <c r="P36228"/>
      <c r="AA36228"/>
    </row>
    <row r="36229" spans="16:27" x14ac:dyDescent="0.3">
      <c r="P36229"/>
      <c r="AA36229"/>
    </row>
    <row r="36230" spans="16:27" x14ac:dyDescent="0.3">
      <c r="P36230"/>
      <c r="AA36230"/>
    </row>
    <row r="36231" spans="16:27" x14ac:dyDescent="0.3">
      <c r="P36231"/>
      <c r="AA36231"/>
    </row>
    <row r="36232" spans="16:27" x14ac:dyDescent="0.3">
      <c r="P36232"/>
      <c r="AA36232"/>
    </row>
    <row r="36233" spans="16:27" x14ac:dyDescent="0.3">
      <c r="P36233"/>
      <c r="AA36233"/>
    </row>
    <row r="36234" spans="16:27" x14ac:dyDescent="0.3">
      <c r="P36234"/>
      <c r="AA36234"/>
    </row>
    <row r="36235" spans="16:27" x14ac:dyDescent="0.3">
      <c r="P36235"/>
      <c r="AA36235"/>
    </row>
    <row r="36236" spans="16:27" x14ac:dyDescent="0.3">
      <c r="P36236"/>
      <c r="AA36236"/>
    </row>
    <row r="36237" spans="16:27" x14ac:dyDescent="0.3">
      <c r="P36237"/>
      <c r="AA36237"/>
    </row>
    <row r="36238" spans="16:27" x14ac:dyDescent="0.3">
      <c r="P36238"/>
      <c r="AA36238"/>
    </row>
    <row r="36239" spans="16:27" x14ac:dyDescent="0.3">
      <c r="P36239"/>
      <c r="AA36239"/>
    </row>
    <row r="36240" spans="16:27" x14ac:dyDescent="0.3">
      <c r="P36240"/>
      <c r="AA36240"/>
    </row>
    <row r="36241" spans="16:27" x14ac:dyDescent="0.3">
      <c r="P36241"/>
      <c r="AA36241"/>
    </row>
    <row r="36242" spans="16:27" x14ac:dyDescent="0.3">
      <c r="P36242"/>
      <c r="AA36242"/>
    </row>
    <row r="36243" spans="16:27" x14ac:dyDescent="0.3">
      <c r="P36243"/>
      <c r="AA36243"/>
    </row>
    <row r="36244" spans="16:27" x14ac:dyDescent="0.3">
      <c r="P36244"/>
      <c r="AA36244"/>
    </row>
    <row r="36245" spans="16:27" x14ac:dyDescent="0.3">
      <c r="P36245"/>
      <c r="AA36245"/>
    </row>
    <row r="36246" spans="16:27" x14ac:dyDescent="0.3">
      <c r="P36246"/>
      <c r="AA36246"/>
    </row>
    <row r="36247" spans="16:27" x14ac:dyDescent="0.3">
      <c r="P36247"/>
      <c r="AA36247"/>
    </row>
    <row r="36248" spans="16:27" x14ac:dyDescent="0.3">
      <c r="P36248"/>
      <c r="AA36248"/>
    </row>
    <row r="36249" spans="16:27" x14ac:dyDescent="0.3">
      <c r="P36249"/>
      <c r="AA36249"/>
    </row>
    <row r="36250" spans="16:27" x14ac:dyDescent="0.3">
      <c r="P36250"/>
      <c r="AA36250"/>
    </row>
    <row r="36251" spans="16:27" x14ac:dyDescent="0.3">
      <c r="P36251"/>
      <c r="AA36251"/>
    </row>
    <row r="36252" spans="16:27" x14ac:dyDescent="0.3">
      <c r="P36252"/>
      <c r="AA36252"/>
    </row>
    <row r="36253" spans="16:27" x14ac:dyDescent="0.3">
      <c r="P36253"/>
      <c r="AA36253"/>
    </row>
    <row r="36254" spans="16:27" x14ac:dyDescent="0.3">
      <c r="P36254"/>
      <c r="AA36254"/>
    </row>
    <row r="36255" spans="16:27" x14ac:dyDescent="0.3">
      <c r="P36255"/>
      <c r="AA36255"/>
    </row>
    <row r="36256" spans="16:27" x14ac:dyDescent="0.3">
      <c r="P36256"/>
      <c r="AA36256"/>
    </row>
    <row r="36257" spans="16:27" x14ac:dyDescent="0.3">
      <c r="P36257"/>
      <c r="AA36257"/>
    </row>
    <row r="36258" spans="16:27" x14ac:dyDescent="0.3">
      <c r="P36258"/>
      <c r="AA36258"/>
    </row>
    <row r="36259" spans="16:27" x14ac:dyDescent="0.3">
      <c r="P36259"/>
      <c r="AA36259"/>
    </row>
    <row r="36260" spans="16:27" x14ac:dyDescent="0.3">
      <c r="P36260"/>
      <c r="AA36260"/>
    </row>
    <row r="36261" spans="16:27" x14ac:dyDescent="0.3">
      <c r="P36261"/>
      <c r="AA36261"/>
    </row>
    <row r="36262" spans="16:27" x14ac:dyDescent="0.3">
      <c r="P36262"/>
      <c r="AA36262"/>
    </row>
    <row r="36263" spans="16:27" x14ac:dyDescent="0.3">
      <c r="P36263"/>
      <c r="AA36263"/>
    </row>
    <row r="36264" spans="16:27" x14ac:dyDescent="0.3">
      <c r="P36264"/>
      <c r="AA36264"/>
    </row>
    <row r="36265" spans="16:27" x14ac:dyDescent="0.3">
      <c r="P36265"/>
      <c r="AA36265"/>
    </row>
    <row r="36266" spans="16:27" x14ac:dyDescent="0.3">
      <c r="P36266"/>
      <c r="AA36266"/>
    </row>
    <row r="36267" spans="16:27" x14ac:dyDescent="0.3">
      <c r="P36267"/>
      <c r="AA36267"/>
    </row>
    <row r="36268" spans="16:27" x14ac:dyDescent="0.3">
      <c r="P36268"/>
      <c r="AA36268"/>
    </row>
    <row r="36269" spans="16:27" x14ac:dyDescent="0.3">
      <c r="P36269"/>
      <c r="AA36269"/>
    </row>
    <row r="36270" spans="16:27" x14ac:dyDescent="0.3">
      <c r="P36270"/>
      <c r="AA36270"/>
    </row>
    <row r="36271" spans="16:27" x14ac:dyDescent="0.3">
      <c r="P36271"/>
      <c r="AA36271"/>
    </row>
    <row r="36272" spans="16:27" x14ac:dyDescent="0.3">
      <c r="P36272"/>
      <c r="AA36272"/>
    </row>
    <row r="36273" spans="16:27" x14ac:dyDescent="0.3">
      <c r="P36273"/>
      <c r="AA36273"/>
    </row>
    <row r="36274" spans="16:27" x14ac:dyDescent="0.3">
      <c r="P36274"/>
      <c r="AA36274"/>
    </row>
    <row r="36275" spans="16:27" x14ac:dyDescent="0.3">
      <c r="P36275"/>
      <c r="AA36275"/>
    </row>
    <row r="36276" spans="16:27" x14ac:dyDescent="0.3">
      <c r="P36276"/>
      <c r="AA36276"/>
    </row>
    <row r="36277" spans="16:27" x14ac:dyDescent="0.3">
      <c r="P36277"/>
      <c r="AA36277"/>
    </row>
    <row r="36278" spans="16:27" x14ac:dyDescent="0.3">
      <c r="P36278"/>
      <c r="AA36278"/>
    </row>
    <row r="36279" spans="16:27" x14ac:dyDescent="0.3">
      <c r="P36279"/>
      <c r="AA36279"/>
    </row>
    <row r="36280" spans="16:27" x14ac:dyDescent="0.3">
      <c r="P36280"/>
      <c r="AA36280"/>
    </row>
    <row r="36281" spans="16:27" x14ac:dyDescent="0.3">
      <c r="P36281"/>
      <c r="AA36281"/>
    </row>
    <row r="36282" spans="16:27" x14ac:dyDescent="0.3">
      <c r="P36282"/>
      <c r="AA36282"/>
    </row>
    <row r="36283" spans="16:27" x14ac:dyDescent="0.3">
      <c r="P36283"/>
      <c r="AA36283"/>
    </row>
    <row r="36284" spans="16:27" x14ac:dyDescent="0.3">
      <c r="P36284"/>
      <c r="AA36284"/>
    </row>
    <row r="36285" spans="16:27" x14ac:dyDescent="0.3">
      <c r="P36285"/>
      <c r="AA36285"/>
    </row>
    <row r="36286" spans="16:27" x14ac:dyDescent="0.3">
      <c r="P36286"/>
      <c r="AA36286"/>
    </row>
    <row r="36287" spans="16:27" x14ac:dyDescent="0.3">
      <c r="P36287"/>
      <c r="AA36287"/>
    </row>
    <row r="36288" spans="16:27" x14ac:dyDescent="0.3">
      <c r="P36288"/>
      <c r="AA36288"/>
    </row>
    <row r="36289" spans="16:27" x14ac:dyDescent="0.3">
      <c r="P36289"/>
      <c r="AA36289"/>
    </row>
    <row r="36290" spans="16:27" x14ac:dyDescent="0.3">
      <c r="P36290"/>
      <c r="AA36290"/>
    </row>
    <row r="36291" spans="16:27" x14ac:dyDescent="0.3">
      <c r="P36291"/>
      <c r="AA36291"/>
    </row>
    <row r="36292" spans="16:27" x14ac:dyDescent="0.3">
      <c r="P36292"/>
      <c r="AA36292"/>
    </row>
    <row r="36293" spans="16:27" x14ac:dyDescent="0.3">
      <c r="P36293"/>
      <c r="AA36293"/>
    </row>
    <row r="36294" spans="16:27" x14ac:dyDescent="0.3">
      <c r="P36294"/>
      <c r="AA36294"/>
    </row>
    <row r="36295" spans="16:27" x14ac:dyDescent="0.3">
      <c r="P36295"/>
      <c r="AA36295"/>
    </row>
    <row r="36296" spans="16:27" x14ac:dyDescent="0.3">
      <c r="P36296"/>
      <c r="AA36296"/>
    </row>
    <row r="36297" spans="16:27" x14ac:dyDescent="0.3">
      <c r="P36297"/>
      <c r="AA36297"/>
    </row>
    <row r="36298" spans="16:27" x14ac:dyDescent="0.3">
      <c r="P36298"/>
      <c r="AA36298"/>
    </row>
    <row r="36299" spans="16:27" x14ac:dyDescent="0.3">
      <c r="P36299"/>
      <c r="AA36299"/>
    </row>
    <row r="36300" spans="16:27" x14ac:dyDescent="0.3">
      <c r="P36300"/>
      <c r="AA36300"/>
    </row>
    <row r="36301" spans="16:27" x14ac:dyDescent="0.3">
      <c r="P36301"/>
      <c r="AA36301"/>
    </row>
    <row r="36302" spans="16:27" x14ac:dyDescent="0.3">
      <c r="P36302"/>
      <c r="AA36302"/>
    </row>
    <row r="36303" spans="16:27" x14ac:dyDescent="0.3">
      <c r="P36303"/>
      <c r="AA36303"/>
    </row>
    <row r="36304" spans="16:27" x14ac:dyDescent="0.3">
      <c r="P36304"/>
      <c r="AA36304"/>
    </row>
    <row r="36305" spans="16:27" x14ac:dyDescent="0.3">
      <c r="P36305"/>
      <c r="AA36305"/>
    </row>
    <row r="36306" spans="16:27" x14ac:dyDescent="0.3">
      <c r="P36306"/>
      <c r="AA36306"/>
    </row>
    <row r="36307" spans="16:27" x14ac:dyDescent="0.3">
      <c r="P36307"/>
      <c r="AA36307"/>
    </row>
    <row r="36308" spans="16:27" x14ac:dyDescent="0.3">
      <c r="P36308"/>
      <c r="AA36308"/>
    </row>
    <row r="36309" spans="16:27" x14ac:dyDescent="0.3">
      <c r="P36309"/>
      <c r="AA36309"/>
    </row>
    <row r="36310" spans="16:27" x14ac:dyDescent="0.3">
      <c r="P36310"/>
      <c r="AA36310"/>
    </row>
    <row r="36311" spans="16:27" x14ac:dyDescent="0.3">
      <c r="P36311"/>
      <c r="AA36311"/>
    </row>
    <row r="36312" spans="16:27" x14ac:dyDescent="0.3">
      <c r="P36312"/>
      <c r="AA36312"/>
    </row>
    <row r="36313" spans="16:27" x14ac:dyDescent="0.3">
      <c r="P36313"/>
      <c r="AA36313"/>
    </row>
    <row r="36314" spans="16:27" x14ac:dyDescent="0.3">
      <c r="P36314"/>
      <c r="AA36314"/>
    </row>
    <row r="36315" spans="16:27" x14ac:dyDescent="0.3">
      <c r="P36315"/>
      <c r="AA36315"/>
    </row>
    <row r="36316" spans="16:27" x14ac:dyDescent="0.3">
      <c r="P36316"/>
      <c r="AA36316"/>
    </row>
    <row r="36317" spans="16:27" x14ac:dyDescent="0.3">
      <c r="P36317"/>
      <c r="AA36317"/>
    </row>
    <row r="36318" spans="16:27" x14ac:dyDescent="0.3">
      <c r="P36318"/>
      <c r="AA36318"/>
    </row>
    <row r="36319" spans="16:27" x14ac:dyDescent="0.3">
      <c r="P36319"/>
      <c r="AA36319"/>
    </row>
    <row r="36320" spans="16:27" x14ac:dyDescent="0.3">
      <c r="P36320"/>
      <c r="AA36320"/>
    </row>
    <row r="36321" spans="16:27" x14ac:dyDescent="0.3">
      <c r="P36321"/>
      <c r="AA36321"/>
    </row>
    <row r="36322" spans="16:27" x14ac:dyDescent="0.3">
      <c r="P36322"/>
      <c r="AA36322"/>
    </row>
    <row r="36323" spans="16:27" x14ac:dyDescent="0.3">
      <c r="P36323"/>
      <c r="AA36323"/>
    </row>
    <row r="36324" spans="16:27" x14ac:dyDescent="0.3">
      <c r="P36324"/>
      <c r="AA36324"/>
    </row>
    <row r="36325" spans="16:27" x14ac:dyDescent="0.3">
      <c r="P36325"/>
      <c r="AA36325"/>
    </row>
    <row r="36326" spans="16:27" x14ac:dyDescent="0.3">
      <c r="P36326"/>
      <c r="AA36326"/>
    </row>
    <row r="36327" spans="16:27" x14ac:dyDescent="0.3">
      <c r="P36327"/>
      <c r="AA36327"/>
    </row>
    <row r="36328" spans="16:27" x14ac:dyDescent="0.3">
      <c r="P36328"/>
      <c r="AA36328"/>
    </row>
    <row r="36329" spans="16:27" x14ac:dyDescent="0.3">
      <c r="P36329"/>
      <c r="AA36329"/>
    </row>
    <row r="36330" spans="16:27" x14ac:dyDescent="0.3">
      <c r="P36330"/>
      <c r="AA36330"/>
    </row>
    <row r="36331" spans="16:27" x14ac:dyDescent="0.3">
      <c r="P36331"/>
      <c r="AA36331"/>
    </row>
    <row r="36332" spans="16:27" x14ac:dyDescent="0.3">
      <c r="P36332"/>
      <c r="AA36332"/>
    </row>
    <row r="36333" spans="16:27" x14ac:dyDescent="0.3">
      <c r="P36333"/>
      <c r="AA36333"/>
    </row>
    <row r="36334" spans="16:27" x14ac:dyDescent="0.3">
      <c r="P36334"/>
      <c r="AA36334"/>
    </row>
    <row r="36335" spans="16:27" x14ac:dyDescent="0.3">
      <c r="P36335"/>
      <c r="AA36335"/>
    </row>
    <row r="36336" spans="16:27" x14ac:dyDescent="0.3">
      <c r="P36336"/>
      <c r="AA36336"/>
    </row>
    <row r="36337" spans="16:27" x14ac:dyDescent="0.3">
      <c r="P36337"/>
      <c r="AA36337"/>
    </row>
    <row r="36338" spans="16:27" x14ac:dyDescent="0.3">
      <c r="P36338"/>
      <c r="AA36338"/>
    </row>
    <row r="36339" spans="16:27" x14ac:dyDescent="0.3">
      <c r="P36339"/>
      <c r="AA36339"/>
    </row>
    <row r="36340" spans="16:27" x14ac:dyDescent="0.3">
      <c r="P36340"/>
      <c r="AA36340"/>
    </row>
    <row r="36341" spans="16:27" x14ac:dyDescent="0.3">
      <c r="P36341"/>
      <c r="AA36341"/>
    </row>
    <row r="36342" spans="16:27" x14ac:dyDescent="0.3">
      <c r="P36342"/>
      <c r="AA36342"/>
    </row>
    <row r="36343" spans="16:27" x14ac:dyDescent="0.3">
      <c r="P36343"/>
      <c r="AA36343"/>
    </row>
    <row r="36344" spans="16:27" x14ac:dyDescent="0.3">
      <c r="P36344"/>
      <c r="AA36344"/>
    </row>
    <row r="36345" spans="16:27" x14ac:dyDescent="0.3">
      <c r="P36345"/>
      <c r="AA36345"/>
    </row>
    <row r="36346" spans="16:27" x14ac:dyDescent="0.3">
      <c r="P36346"/>
      <c r="AA36346"/>
    </row>
    <row r="36347" spans="16:27" x14ac:dyDescent="0.3">
      <c r="P36347"/>
      <c r="AA36347"/>
    </row>
    <row r="36348" spans="16:27" x14ac:dyDescent="0.3">
      <c r="P36348"/>
      <c r="AA36348"/>
    </row>
    <row r="36349" spans="16:27" x14ac:dyDescent="0.3">
      <c r="P36349"/>
      <c r="AA36349"/>
    </row>
    <row r="36350" spans="16:27" x14ac:dyDescent="0.3">
      <c r="P36350"/>
      <c r="AA36350"/>
    </row>
    <row r="36351" spans="16:27" x14ac:dyDescent="0.3">
      <c r="P36351"/>
      <c r="AA36351"/>
    </row>
    <row r="36352" spans="16:27" x14ac:dyDescent="0.3">
      <c r="P36352"/>
      <c r="AA36352"/>
    </row>
    <row r="36353" spans="16:27" x14ac:dyDescent="0.3">
      <c r="P36353"/>
      <c r="AA36353"/>
    </row>
    <row r="36354" spans="16:27" x14ac:dyDescent="0.3">
      <c r="P36354"/>
      <c r="AA36354"/>
    </row>
    <row r="36355" spans="16:27" x14ac:dyDescent="0.3">
      <c r="P36355"/>
      <c r="AA36355"/>
    </row>
    <row r="36356" spans="16:27" x14ac:dyDescent="0.3">
      <c r="P36356"/>
      <c r="AA36356"/>
    </row>
    <row r="36357" spans="16:27" x14ac:dyDescent="0.3">
      <c r="P36357"/>
      <c r="AA36357"/>
    </row>
    <row r="36358" spans="16:27" x14ac:dyDescent="0.3">
      <c r="P36358"/>
      <c r="AA36358"/>
    </row>
    <row r="36359" spans="16:27" x14ac:dyDescent="0.3">
      <c r="P36359"/>
      <c r="AA36359"/>
    </row>
    <row r="36360" spans="16:27" x14ac:dyDescent="0.3">
      <c r="P36360"/>
      <c r="AA36360"/>
    </row>
    <row r="36361" spans="16:27" x14ac:dyDescent="0.3">
      <c r="P36361"/>
      <c r="AA36361"/>
    </row>
    <row r="36362" spans="16:27" x14ac:dyDescent="0.3">
      <c r="P36362"/>
      <c r="AA36362"/>
    </row>
    <row r="36363" spans="16:27" x14ac:dyDescent="0.3">
      <c r="P36363"/>
      <c r="AA36363"/>
    </row>
    <row r="36364" spans="16:27" x14ac:dyDescent="0.3">
      <c r="P36364"/>
      <c r="AA36364"/>
    </row>
    <row r="36365" spans="16:27" x14ac:dyDescent="0.3">
      <c r="P36365"/>
      <c r="AA36365"/>
    </row>
    <row r="36366" spans="16:27" x14ac:dyDescent="0.3">
      <c r="P36366"/>
      <c r="AA36366"/>
    </row>
    <row r="36367" spans="16:27" x14ac:dyDescent="0.3">
      <c r="P36367"/>
      <c r="AA36367"/>
    </row>
    <row r="36368" spans="16:27" x14ac:dyDescent="0.3">
      <c r="P36368"/>
      <c r="AA36368"/>
    </row>
    <row r="36369" spans="16:27" x14ac:dyDescent="0.3">
      <c r="P36369"/>
      <c r="AA36369"/>
    </row>
    <row r="36370" spans="16:27" x14ac:dyDescent="0.3">
      <c r="P36370"/>
      <c r="AA36370"/>
    </row>
    <row r="36371" spans="16:27" x14ac:dyDescent="0.3">
      <c r="P36371"/>
      <c r="AA36371"/>
    </row>
    <row r="36372" spans="16:27" x14ac:dyDescent="0.3">
      <c r="P36372"/>
      <c r="AA36372"/>
    </row>
    <row r="36373" spans="16:27" x14ac:dyDescent="0.3">
      <c r="P36373"/>
      <c r="AA36373"/>
    </row>
    <row r="36374" spans="16:27" x14ac:dyDescent="0.3">
      <c r="P36374"/>
      <c r="AA36374"/>
    </row>
    <row r="36375" spans="16:27" x14ac:dyDescent="0.3">
      <c r="P36375"/>
      <c r="AA36375"/>
    </row>
    <row r="36376" spans="16:27" x14ac:dyDescent="0.3">
      <c r="P36376"/>
      <c r="AA36376"/>
    </row>
    <row r="36377" spans="16:27" x14ac:dyDescent="0.3">
      <c r="P36377"/>
      <c r="AA36377"/>
    </row>
    <row r="36378" spans="16:27" x14ac:dyDescent="0.3">
      <c r="P36378"/>
      <c r="AA36378"/>
    </row>
    <row r="36379" spans="16:27" x14ac:dyDescent="0.3">
      <c r="P36379"/>
      <c r="AA36379"/>
    </row>
    <row r="36380" spans="16:27" x14ac:dyDescent="0.3">
      <c r="P36380"/>
      <c r="AA36380"/>
    </row>
    <row r="36381" spans="16:27" x14ac:dyDescent="0.3">
      <c r="P36381"/>
      <c r="AA36381"/>
    </row>
    <row r="36382" spans="16:27" x14ac:dyDescent="0.3">
      <c r="P36382"/>
      <c r="AA36382"/>
    </row>
    <row r="36383" spans="16:27" x14ac:dyDescent="0.3">
      <c r="P36383"/>
      <c r="AA36383"/>
    </row>
    <row r="36384" spans="16:27" x14ac:dyDescent="0.3">
      <c r="P36384"/>
      <c r="AA36384"/>
    </row>
    <row r="36385" spans="16:27" x14ac:dyDescent="0.3">
      <c r="P36385"/>
      <c r="AA36385"/>
    </row>
    <row r="36386" spans="16:27" x14ac:dyDescent="0.3">
      <c r="P36386"/>
      <c r="AA36386"/>
    </row>
    <row r="36387" spans="16:27" x14ac:dyDescent="0.3">
      <c r="P36387"/>
      <c r="AA36387"/>
    </row>
    <row r="36388" spans="16:27" x14ac:dyDescent="0.3">
      <c r="P36388"/>
      <c r="AA36388"/>
    </row>
    <row r="36389" spans="16:27" x14ac:dyDescent="0.3">
      <c r="P36389"/>
      <c r="AA36389"/>
    </row>
    <row r="36390" spans="16:27" x14ac:dyDescent="0.3">
      <c r="P36390"/>
      <c r="AA36390"/>
    </row>
    <row r="36391" spans="16:27" x14ac:dyDescent="0.3">
      <c r="P36391"/>
      <c r="AA36391"/>
    </row>
    <row r="36392" spans="16:27" x14ac:dyDescent="0.3">
      <c r="P36392"/>
      <c r="AA36392"/>
    </row>
    <row r="36393" spans="16:27" x14ac:dyDescent="0.3">
      <c r="P36393"/>
      <c r="AA36393"/>
    </row>
    <row r="36394" spans="16:27" x14ac:dyDescent="0.3">
      <c r="P36394"/>
      <c r="AA36394"/>
    </row>
    <row r="36395" spans="16:27" x14ac:dyDescent="0.3">
      <c r="P36395"/>
      <c r="AA36395"/>
    </row>
    <row r="36396" spans="16:27" x14ac:dyDescent="0.3">
      <c r="P36396"/>
      <c r="AA36396"/>
    </row>
    <row r="36397" spans="16:27" x14ac:dyDescent="0.3">
      <c r="P36397"/>
      <c r="AA36397"/>
    </row>
    <row r="36398" spans="16:27" x14ac:dyDescent="0.3">
      <c r="P36398"/>
      <c r="AA36398"/>
    </row>
    <row r="36399" spans="16:27" x14ac:dyDescent="0.3">
      <c r="P36399"/>
      <c r="AA36399"/>
    </row>
    <row r="36400" spans="16:27" x14ac:dyDescent="0.3">
      <c r="P36400"/>
      <c r="AA36400"/>
    </row>
    <row r="36401" spans="16:27" x14ac:dyDescent="0.3">
      <c r="P36401"/>
      <c r="AA36401"/>
    </row>
    <row r="36402" spans="16:27" x14ac:dyDescent="0.3">
      <c r="P36402"/>
      <c r="AA36402"/>
    </row>
    <row r="36403" spans="16:27" x14ac:dyDescent="0.3">
      <c r="P36403"/>
      <c r="AA36403"/>
    </row>
    <row r="36404" spans="16:27" x14ac:dyDescent="0.3">
      <c r="P36404"/>
      <c r="AA36404"/>
    </row>
    <row r="36405" spans="16:27" x14ac:dyDescent="0.3">
      <c r="P36405"/>
      <c r="AA36405"/>
    </row>
    <row r="36406" spans="16:27" x14ac:dyDescent="0.3">
      <c r="P36406"/>
      <c r="AA36406"/>
    </row>
    <row r="36407" spans="16:27" x14ac:dyDescent="0.3">
      <c r="P36407"/>
      <c r="AA36407"/>
    </row>
    <row r="36408" spans="16:27" x14ac:dyDescent="0.3">
      <c r="P36408"/>
      <c r="AA36408"/>
    </row>
    <row r="36409" spans="16:27" x14ac:dyDescent="0.3">
      <c r="P36409"/>
      <c r="AA36409"/>
    </row>
    <row r="36410" spans="16:27" x14ac:dyDescent="0.3">
      <c r="P36410"/>
      <c r="AA36410"/>
    </row>
    <row r="36411" spans="16:27" x14ac:dyDescent="0.3">
      <c r="P36411"/>
      <c r="AA36411"/>
    </row>
    <row r="36412" spans="16:27" x14ac:dyDescent="0.3">
      <c r="P36412"/>
      <c r="AA36412"/>
    </row>
    <row r="36413" spans="16:27" x14ac:dyDescent="0.3">
      <c r="P36413"/>
      <c r="AA36413"/>
    </row>
    <row r="36414" spans="16:27" x14ac:dyDescent="0.3">
      <c r="P36414"/>
      <c r="AA36414"/>
    </row>
    <row r="36415" spans="16:27" x14ac:dyDescent="0.3">
      <c r="P36415"/>
      <c r="AA36415"/>
    </row>
    <row r="36416" spans="16:27" x14ac:dyDescent="0.3">
      <c r="P36416"/>
      <c r="AA36416"/>
    </row>
    <row r="36417" spans="16:27" x14ac:dyDescent="0.3">
      <c r="P36417"/>
      <c r="AA36417"/>
    </row>
    <row r="36418" spans="16:27" x14ac:dyDescent="0.3">
      <c r="P36418"/>
      <c r="AA36418"/>
    </row>
    <row r="36419" spans="16:27" x14ac:dyDescent="0.3">
      <c r="P36419"/>
      <c r="AA36419"/>
    </row>
    <row r="36420" spans="16:27" x14ac:dyDescent="0.3">
      <c r="P36420"/>
      <c r="AA36420"/>
    </row>
    <row r="36421" spans="16:27" x14ac:dyDescent="0.3">
      <c r="P36421"/>
      <c r="AA36421"/>
    </row>
    <row r="36422" spans="16:27" x14ac:dyDescent="0.3">
      <c r="P36422"/>
      <c r="AA36422"/>
    </row>
    <row r="36423" spans="16:27" x14ac:dyDescent="0.3">
      <c r="P36423"/>
      <c r="AA36423"/>
    </row>
    <row r="36424" spans="16:27" x14ac:dyDescent="0.3">
      <c r="P36424"/>
      <c r="AA36424"/>
    </row>
    <row r="36425" spans="16:27" x14ac:dyDescent="0.3">
      <c r="P36425"/>
      <c r="AA36425"/>
    </row>
    <row r="36426" spans="16:27" x14ac:dyDescent="0.3">
      <c r="P36426"/>
      <c r="AA36426"/>
    </row>
    <row r="36427" spans="16:27" x14ac:dyDescent="0.3">
      <c r="P36427"/>
      <c r="AA36427"/>
    </row>
    <row r="36428" spans="16:27" x14ac:dyDescent="0.3">
      <c r="P36428"/>
      <c r="AA36428"/>
    </row>
    <row r="36429" spans="16:27" x14ac:dyDescent="0.3">
      <c r="P36429"/>
      <c r="AA36429"/>
    </row>
    <row r="36430" spans="16:27" x14ac:dyDescent="0.3">
      <c r="P36430"/>
      <c r="AA36430"/>
    </row>
    <row r="36431" spans="16:27" x14ac:dyDescent="0.3">
      <c r="P36431"/>
      <c r="AA36431"/>
    </row>
    <row r="36432" spans="16:27" x14ac:dyDescent="0.3">
      <c r="P36432"/>
      <c r="AA36432"/>
    </row>
    <row r="36433" spans="16:27" x14ac:dyDescent="0.3">
      <c r="P36433"/>
      <c r="AA36433"/>
    </row>
    <row r="36434" spans="16:27" x14ac:dyDescent="0.3">
      <c r="P36434"/>
      <c r="AA36434"/>
    </row>
    <row r="36435" spans="16:27" x14ac:dyDescent="0.3">
      <c r="P36435"/>
      <c r="AA36435"/>
    </row>
    <row r="36436" spans="16:27" x14ac:dyDescent="0.3">
      <c r="P36436"/>
      <c r="AA36436"/>
    </row>
    <row r="36437" spans="16:27" x14ac:dyDescent="0.3">
      <c r="P36437"/>
      <c r="AA36437"/>
    </row>
    <row r="36438" spans="16:27" x14ac:dyDescent="0.3">
      <c r="P36438"/>
      <c r="AA36438"/>
    </row>
    <row r="36439" spans="16:27" x14ac:dyDescent="0.3">
      <c r="P36439"/>
      <c r="AA36439"/>
    </row>
    <row r="36440" spans="16:27" x14ac:dyDescent="0.3">
      <c r="P36440"/>
      <c r="AA36440"/>
    </row>
    <row r="36441" spans="16:27" x14ac:dyDescent="0.3">
      <c r="P36441"/>
      <c r="AA36441"/>
    </row>
    <row r="36442" spans="16:27" x14ac:dyDescent="0.3">
      <c r="P36442"/>
      <c r="AA36442"/>
    </row>
    <row r="36443" spans="16:27" x14ac:dyDescent="0.3">
      <c r="P36443"/>
      <c r="AA36443"/>
    </row>
    <row r="36444" spans="16:27" x14ac:dyDescent="0.3">
      <c r="P36444"/>
      <c r="AA36444"/>
    </row>
    <row r="36445" spans="16:27" x14ac:dyDescent="0.3">
      <c r="P36445"/>
      <c r="AA36445"/>
    </row>
    <row r="36446" spans="16:27" x14ac:dyDescent="0.3">
      <c r="P36446"/>
      <c r="AA36446"/>
    </row>
    <row r="36447" spans="16:27" x14ac:dyDescent="0.3">
      <c r="P36447"/>
      <c r="AA36447"/>
    </row>
    <row r="36448" spans="16:27" x14ac:dyDescent="0.3">
      <c r="P36448"/>
      <c r="AA36448"/>
    </row>
    <row r="36449" spans="16:27" x14ac:dyDescent="0.3">
      <c r="P36449"/>
      <c r="AA36449"/>
    </row>
    <row r="36450" spans="16:27" x14ac:dyDescent="0.3">
      <c r="P36450"/>
      <c r="AA36450"/>
    </row>
    <row r="36451" spans="16:27" x14ac:dyDescent="0.3">
      <c r="P36451"/>
      <c r="AA36451"/>
    </row>
    <row r="36452" spans="16:27" x14ac:dyDescent="0.3">
      <c r="P36452"/>
      <c r="AA36452"/>
    </row>
    <row r="36453" spans="16:27" x14ac:dyDescent="0.3">
      <c r="P36453"/>
      <c r="AA36453"/>
    </row>
    <row r="36454" spans="16:27" x14ac:dyDescent="0.3">
      <c r="P36454"/>
      <c r="AA36454"/>
    </row>
    <row r="36455" spans="16:27" x14ac:dyDescent="0.3">
      <c r="P36455"/>
      <c r="AA36455"/>
    </row>
    <row r="36456" spans="16:27" x14ac:dyDescent="0.3">
      <c r="P36456"/>
      <c r="AA36456"/>
    </row>
    <row r="36457" spans="16:27" x14ac:dyDescent="0.3">
      <c r="P36457"/>
      <c r="AA36457"/>
    </row>
    <row r="36458" spans="16:27" x14ac:dyDescent="0.3">
      <c r="P36458"/>
      <c r="AA36458"/>
    </row>
    <row r="36459" spans="16:27" x14ac:dyDescent="0.3">
      <c r="P36459"/>
      <c r="AA36459"/>
    </row>
    <row r="36460" spans="16:27" x14ac:dyDescent="0.3">
      <c r="P36460"/>
      <c r="AA36460"/>
    </row>
    <row r="36461" spans="16:27" x14ac:dyDescent="0.3">
      <c r="P36461"/>
      <c r="AA36461"/>
    </row>
    <row r="36462" spans="16:27" x14ac:dyDescent="0.3">
      <c r="P36462"/>
      <c r="AA36462"/>
    </row>
    <row r="36463" spans="16:27" x14ac:dyDescent="0.3">
      <c r="P36463"/>
      <c r="AA36463"/>
    </row>
    <row r="36464" spans="16:27" x14ac:dyDescent="0.3">
      <c r="P36464"/>
      <c r="AA36464"/>
    </row>
    <row r="36465" spans="16:27" x14ac:dyDescent="0.3">
      <c r="P36465"/>
      <c r="AA36465"/>
    </row>
    <row r="36466" spans="16:27" x14ac:dyDescent="0.3">
      <c r="P36466"/>
      <c r="AA36466"/>
    </row>
    <row r="36467" spans="16:27" x14ac:dyDescent="0.3">
      <c r="P36467"/>
      <c r="AA36467"/>
    </row>
    <row r="36468" spans="16:27" x14ac:dyDescent="0.3">
      <c r="P36468"/>
      <c r="AA36468"/>
    </row>
    <row r="36469" spans="16:27" x14ac:dyDescent="0.3">
      <c r="P36469"/>
      <c r="AA36469"/>
    </row>
    <row r="36470" spans="16:27" x14ac:dyDescent="0.3">
      <c r="P36470"/>
      <c r="AA36470"/>
    </row>
    <row r="36471" spans="16:27" x14ac:dyDescent="0.3">
      <c r="P36471"/>
      <c r="AA36471"/>
    </row>
    <row r="36472" spans="16:27" x14ac:dyDescent="0.3">
      <c r="P36472"/>
      <c r="AA36472"/>
    </row>
    <row r="36473" spans="16:27" x14ac:dyDescent="0.3">
      <c r="P36473"/>
      <c r="AA36473"/>
    </row>
    <row r="36474" spans="16:27" x14ac:dyDescent="0.3">
      <c r="P36474"/>
      <c r="AA36474"/>
    </row>
    <row r="36475" spans="16:27" x14ac:dyDescent="0.3">
      <c r="P36475"/>
      <c r="AA36475"/>
    </row>
    <row r="36476" spans="16:27" x14ac:dyDescent="0.3">
      <c r="P36476"/>
      <c r="AA36476"/>
    </row>
    <row r="36477" spans="16:27" x14ac:dyDescent="0.3">
      <c r="P36477"/>
      <c r="AA36477"/>
    </row>
    <row r="36478" spans="16:27" x14ac:dyDescent="0.3">
      <c r="P36478"/>
      <c r="AA36478"/>
    </row>
    <row r="36479" spans="16:27" x14ac:dyDescent="0.3">
      <c r="P36479"/>
      <c r="AA36479"/>
    </row>
    <row r="36480" spans="16:27" x14ac:dyDescent="0.3">
      <c r="P36480"/>
      <c r="AA36480"/>
    </row>
    <row r="36481" spans="16:27" x14ac:dyDescent="0.3">
      <c r="P36481"/>
      <c r="AA36481"/>
    </row>
    <row r="36482" spans="16:27" x14ac:dyDescent="0.3">
      <c r="P36482"/>
      <c r="AA36482"/>
    </row>
    <row r="36483" spans="16:27" x14ac:dyDescent="0.3">
      <c r="P36483"/>
      <c r="AA36483"/>
    </row>
    <row r="36484" spans="16:27" x14ac:dyDescent="0.3">
      <c r="P36484"/>
      <c r="AA36484"/>
    </row>
    <row r="36485" spans="16:27" x14ac:dyDescent="0.3">
      <c r="P36485"/>
      <c r="AA36485"/>
    </row>
    <row r="36486" spans="16:27" x14ac:dyDescent="0.3">
      <c r="P36486"/>
      <c r="AA36486"/>
    </row>
    <row r="36487" spans="16:27" x14ac:dyDescent="0.3">
      <c r="P36487"/>
      <c r="AA36487"/>
    </row>
    <row r="36488" spans="16:27" x14ac:dyDescent="0.3">
      <c r="P36488"/>
      <c r="AA36488"/>
    </row>
    <row r="36489" spans="16:27" x14ac:dyDescent="0.3">
      <c r="P36489"/>
      <c r="AA36489"/>
    </row>
    <row r="36490" spans="16:27" x14ac:dyDescent="0.3">
      <c r="P36490"/>
      <c r="AA36490"/>
    </row>
    <row r="36491" spans="16:27" x14ac:dyDescent="0.3">
      <c r="P36491"/>
      <c r="AA36491"/>
    </row>
    <row r="36492" spans="16:27" x14ac:dyDescent="0.3">
      <c r="P36492"/>
      <c r="AA36492"/>
    </row>
    <row r="36493" spans="16:27" x14ac:dyDescent="0.3">
      <c r="P36493"/>
      <c r="AA36493"/>
    </row>
    <row r="36494" spans="16:27" x14ac:dyDescent="0.3">
      <c r="P36494"/>
      <c r="AA36494"/>
    </row>
    <row r="36495" spans="16:27" x14ac:dyDescent="0.3">
      <c r="P36495"/>
      <c r="AA36495"/>
    </row>
    <row r="36496" spans="16:27" x14ac:dyDescent="0.3">
      <c r="P36496"/>
      <c r="AA36496"/>
    </row>
    <row r="36497" spans="16:27" x14ac:dyDescent="0.3">
      <c r="P36497"/>
      <c r="AA36497"/>
    </row>
    <row r="36498" spans="16:27" x14ac:dyDescent="0.3">
      <c r="P36498"/>
      <c r="AA36498"/>
    </row>
    <row r="36499" spans="16:27" x14ac:dyDescent="0.3">
      <c r="P36499"/>
      <c r="AA36499"/>
    </row>
    <row r="36500" spans="16:27" x14ac:dyDescent="0.3">
      <c r="P36500"/>
      <c r="AA36500"/>
    </row>
    <row r="36501" spans="16:27" x14ac:dyDescent="0.3">
      <c r="P36501"/>
      <c r="AA36501"/>
    </row>
    <row r="36502" spans="16:27" x14ac:dyDescent="0.3">
      <c r="P36502"/>
      <c r="AA36502"/>
    </row>
    <row r="36503" spans="16:27" x14ac:dyDescent="0.3">
      <c r="P36503"/>
      <c r="AA36503"/>
    </row>
    <row r="36504" spans="16:27" x14ac:dyDescent="0.3">
      <c r="P36504"/>
      <c r="AA36504"/>
    </row>
    <row r="36505" spans="16:27" x14ac:dyDescent="0.3">
      <c r="P36505"/>
      <c r="AA36505"/>
    </row>
    <row r="36506" spans="16:27" x14ac:dyDescent="0.3">
      <c r="P36506"/>
      <c r="AA36506"/>
    </row>
    <row r="36507" spans="16:27" x14ac:dyDescent="0.3">
      <c r="P36507"/>
      <c r="AA36507"/>
    </row>
    <row r="36508" spans="16:27" x14ac:dyDescent="0.3">
      <c r="P36508"/>
      <c r="AA36508"/>
    </row>
    <row r="36509" spans="16:27" x14ac:dyDescent="0.3">
      <c r="P36509"/>
      <c r="AA36509"/>
    </row>
    <row r="36510" spans="16:27" x14ac:dyDescent="0.3">
      <c r="P36510"/>
      <c r="AA36510"/>
    </row>
    <row r="36511" spans="16:27" x14ac:dyDescent="0.3">
      <c r="P36511"/>
      <c r="AA36511"/>
    </row>
    <row r="36512" spans="16:27" x14ac:dyDescent="0.3">
      <c r="P36512"/>
      <c r="AA36512"/>
    </row>
    <row r="36513" spans="16:27" x14ac:dyDescent="0.3">
      <c r="P36513"/>
      <c r="AA36513"/>
    </row>
    <row r="36514" spans="16:27" x14ac:dyDescent="0.3">
      <c r="P36514"/>
      <c r="AA36514"/>
    </row>
    <row r="36515" spans="16:27" x14ac:dyDescent="0.3">
      <c r="P36515"/>
      <c r="AA36515"/>
    </row>
    <row r="36516" spans="16:27" x14ac:dyDescent="0.3">
      <c r="P36516"/>
      <c r="AA36516"/>
    </row>
    <row r="36517" spans="16:27" x14ac:dyDescent="0.3">
      <c r="P36517"/>
      <c r="AA36517"/>
    </row>
    <row r="36518" spans="16:27" x14ac:dyDescent="0.3">
      <c r="P36518"/>
      <c r="AA36518"/>
    </row>
    <row r="36519" spans="16:27" x14ac:dyDescent="0.3">
      <c r="P36519"/>
      <c r="AA36519"/>
    </row>
    <row r="36520" spans="16:27" x14ac:dyDescent="0.3">
      <c r="P36520"/>
      <c r="AA36520"/>
    </row>
    <row r="36521" spans="16:27" x14ac:dyDescent="0.3">
      <c r="P36521"/>
      <c r="AA36521"/>
    </row>
    <row r="36522" spans="16:27" x14ac:dyDescent="0.3">
      <c r="P36522"/>
      <c r="AA36522"/>
    </row>
    <row r="36523" spans="16:27" x14ac:dyDescent="0.3">
      <c r="P36523"/>
      <c r="AA36523"/>
    </row>
    <row r="36524" spans="16:27" x14ac:dyDescent="0.3">
      <c r="P36524"/>
      <c r="AA36524"/>
    </row>
    <row r="36525" spans="16:27" x14ac:dyDescent="0.3">
      <c r="P36525"/>
      <c r="AA36525"/>
    </row>
    <row r="36526" spans="16:27" x14ac:dyDescent="0.3">
      <c r="P36526"/>
      <c r="AA36526"/>
    </row>
    <row r="36527" spans="16:27" x14ac:dyDescent="0.3">
      <c r="P36527"/>
      <c r="AA36527"/>
    </row>
    <row r="36528" spans="16:27" x14ac:dyDescent="0.3">
      <c r="P36528"/>
      <c r="AA36528"/>
    </row>
    <row r="36529" spans="16:27" x14ac:dyDescent="0.3">
      <c r="P36529"/>
      <c r="AA36529"/>
    </row>
    <row r="36530" spans="16:27" x14ac:dyDescent="0.3">
      <c r="P36530"/>
      <c r="AA36530"/>
    </row>
    <row r="36531" spans="16:27" x14ac:dyDescent="0.3">
      <c r="P36531"/>
      <c r="AA36531"/>
    </row>
    <row r="36532" spans="16:27" x14ac:dyDescent="0.3">
      <c r="P36532"/>
      <c r="AA36532"/>
    </row>
    <row r="36533" spans="16:27" x14ac:dyDescent="0.3">
      <c r="P36533"/>
      <c r="AA36533"/>
    </row>
    <row r="36534" spans="16:27" x14ac:dyDescent="0.3">
      <c r="P36534"/>
      <c r="AA36534"/>
    </row>
    <row r="36535" spans="16:27" x14ac:dyDescent="0.3">
      <c r="P36535"/>
      <c r="AA36535"/>
    </row>
    <row r="36536" spans="16:27" x14ac:dyDescent="0.3">
      <c r="P36536"/>
      <c r="AA36536"/>
    </row>
    <row r="36537" spans="16:27" x14ac:dyDescent="0.3">
      <c r="P36537"/>
      <c r="AA36537"/>
    </row>
    <row r="36538" spans="16:27" x14ac:dyDescent="0.3">
      <c r="P36538"/>
      <c r="AA36538"/>
    </row>
    <row r="36539" spans="16:27" x14ac:dyDescent="0.3">
      <c r="P36539"/>
      <c r="AA36539"/>
    </row>
    <row r="36540" spans="16:27" x14ac:dyDescent="0.3">
      <c r="P36540"/>
      <c r="AA36540"/>
    </row>
    <row r="36541" spans="16:27" x14ac:dyDescent="0.3">
      <c r="P36541"/>
      <c r="AA36541"/>
    </row>
    <row r="36542" spans="16:27" x14ac:dyDescent="0.3">
      <c r="P36542"/>
      <c r="AA36542"/>
    </row>
    <row r="36543" spans="16:27" x14ac:dyDescent="0.3">
      <c r="P36543"/>
      <c r="AA36543"/>
    </row>
    <row r="36544" spans="16:27" x14ac:dyDescent="0.3">
      <c r="P36544"/>
      <c r="AA36544"/>
    </row>
    <row r="36545" spans="16:27" x14ac:dyDescent="0.3">
      <c r="P36545"/>
      <c r="AA36545"/>
    </row>
    <row r="36546" spans="16:27" x14ac:dyDescent="0.3">
      <c r="P36546"/>
      <c r="AA36546"/>
    </row>
    <row r="36547" spans="16:27" x14ac:dyDescent="0.3">
      <c r="P36547"/>
      <c r="AA36547"/>
    </row>
    <row r="36548" spans="16:27" x14ac:dyDescent="0.3">
      <c r="P36548"/>
      <c r="AA36548"/>
    </row>
    <row r="36549" spans="16:27" x14ac:dyDescent="0.3">
      <c r="P36549"/>
      <c r="AA36549"/>
    </row>
    <row r="36550" spans="16:27" x14ac:dyDescent="0.3">
      <c r="P36550"/>
      <c r="AA36550"/>
    </row>
    <row r="36551" spans="16:27" x14ac:dyDescent="0.3">
      <c r="P36551"/>
      <c r="AA36551"/>
    </row>
    <row r="36552" spans="16:27" x14ac:dyDescent="0.3">
      <c r="P36552"/>
      <c r="AA36552"/>
    </row>
    <row r="36553" spans="16:27" x14ac:dyDescent="0.3">
      <c r="P36553"/>
      <c r="AA36553"/>
    </row>
    <row r="36554" spans="16:27" x14ac:dyDescent="0.3">
      <c r="P36554"/>
      <c r="AA36554"/>
    </row>
    <row r="36555" spans="16:27" x14ac:dyDescent="0.3">
      <c r="P36555"/>
      <c r="AA36555"/>
    </row>
    <row r="36556" spans="16:27" x14ac:dyDescent="0.3">
      <c r="P36556"/>
      <c r="AA36556"/>
    </row>
    <row r="36557" spans="16:27" x14ac:dyDescent="0.3">
      <c r="P36557"/>
      <c r="AA36557"/>
    </row>
    <row r="36558" spans="16:27" x14ac:dyDescent="0.3">
      <c r="P36558"/>
      <c r="AA36558"/>
    </row>
    <row r="36559" spans="16:27" x14ac:dyDescent="0.3">
      <c r="P36559"/>
      <c r="AA36559"/>
    </row>
    <row r="36560" spans="16:27" x14ac:dyDescent="0.3">
      <c r="P36560"/>
      <c r="AA36560"/>
    </row>
    <row r="36561" spans="16:27" x14ac:dyDescent="0.3">
      <c r="P36561"/>
      <c r="AA36561"/>
    </row>
    <row r="36562" spans="16:27" x14ac:dyDescent="0.3">
      <c r="P36562"/>
      <c r="AA36562"/>
    </row>
    <row r="36563" spans="16:27" x14ac:dyDescent="0.3">
      <c r="P36563"/>
      <c r="AA36563"/>
    </row>
    <row r="36564" spans="16:27" x14ac:dyDescent="0.3">
      <c r="P36564"/>
      <c r="AA36564"/>
    </row>
    <row r="36565" spans="16:27" x14ac:dyDescent="0.3">
      <c r="P36565"/>
      <c r="AA36565"/>
    </row>
    <row r="36566" spans="16:27" x14ac:dyDescent="0.3">
      <c r="P36566"/>
      <c r="AA36566"/>
    </row>
    <row r="36567" spans="16:27" x14ac:dyDescent="0.3">
      <c r="P36567"/>
      <c r="AA36567"/>
    </row>
    <row r="36568" spans="16:27" x14ac:dyDescent="0.3">
      <c r="P36568"/>
      <c r="AA36568"/>
    </row>
    <row r="36569" spans="16:27" x14ac:dyDescent="0.3">
      <c r="P36569"/>
      <c r="AA36569"/>
    </row>
    <row r="36570" spans="16:27" x14ac:dyDescent="0.3">
      <c r="P36570"/>
      <c r="AA36570"/>
    </row>
    <row r="36571" spans="16:27" x14ac:dyDescent="0.3">
      <c r="P36571"/>
      <c r="AA36571"/>
    </row>
    <row r="36572" spans="16:27" x14ac:dyDescent="0.3">
      <c r="P36572"/>
      <c r="AA36572"/>
    </row>
    <row r="36573" spans="16:27" x14ac:dyDescent="0.3">
      <c r="P36573"/>
      <c r="AA36573"/>
    </row>
    <row r="36574" spans="16:27" x14ac:dyDescent="0.3">
      <c r="P36574"/>
      <c r="AA36574"/>
    </row>
    <row r="36575" spans="16:27" x14ac:dyDescent="0.3">
      <c r="P36575"/>
      <c r="AA36575"/>
    </row>
    <row r="36576" spans="16:27" x14ac:dyDescent="0.3">
      <c r="P36576"/>
      <c r="AA36576"/>
    </row>
    <row r="36577" spans="16:27" x14ac:dyDescent="0.3">
      <c r="P36577"/>
      <c r="AA36577"/>
    </row>
    <row r="36578" spans="16:27" x14ac:dyDescent="0.3">
      <c r="P36578"/>
      <c r="AA36578"/>
    </row>
    <row r="36579" spans="16:27" x14ac:dyDescent="0.3">
      <c r="P36579"/>
      <c r="AA36579"/>
    </row>
    <row r="36580" spans="16:27" x14ac:dyDescent="0.3">
      <c r="P36580"/>
      <c r="AA36580"/>
    </row>
    <row r="36581" spans="16:27" x14ac:dyDescent="0.3">
      <c r="P36581"/>
      <c r="AA36581"/>
    </row>
    <row r="36582" spans="16:27" x14ac:dyDescent="0.3">
      <c r="P36582"/>
      <c r="AA36582"/>
    </row>
    <row r="36583" spans="16:27" x14ac:dyDescent="0.3">
      <c r="P36583"/>
      <c r="AA36583"/>
    </row>
    <row r="36584" spans="16:27" x14ac:dyDescent="0.3">
      <c r="P36584"/>
      <c r="AA36584"/>
    </row>
    <row r="36585" spans="16:27" x14ac:dyDescent="0.3">
      <c r="P36585"/>
      <c r="AA36585"/>
    </row>
    <row r="36586" spans="16:27" x14ac:dyDescent="0.3">
      <c r="P36586"/>
      <c r="AA36586"/>
    </row>
    <row r="36587" spans="16:27" x14ac:dyDescent="0.3">
      <c r="P36587"/>
      <c r="AA36587"/>
    </row>
    <row r="36588" spans="16:27" x14ac:dyDescent="0.3">
      <c r="P36588"/>
      <c r="AA36588"/>
    </row>
    <row r="36589" spans="16:27" x14ac:dyDescent="0.3">
      <c r="P36589"/>
      <c r="AA36589"/>
    </row>
    <row r="36590" spans="16:27" x14ac:dyDescent="0.3">
      <c r="P36590"/>
      <c r="AA36590"/>
    </row>
    <row r="36591" spans="16:27" x14ac:dyDescent="0.3">
      <c r="P36591"/>
      <c r="AA36591"/>
    </row>
    <row r="36592" spans="16:27" x14ac:dyDescent="0.3">
      <c r="P36592"/>
      <c r="AA36592"/>
    </row>
    <row r="36593" spans="16:27" x14ac:dyDescent="0.3">
      <c r="P36593"/>
      <c r="AA36593"/>
    </row>
    <row r="36594" spans="16:27" x14ac:dyDescent="0.3">
      <c r="P36594"/>
      <c r="AA36594"/>
    </row>
    <row r="36595" spans="16:27" x14ac:dyDescent="0.3">
      <c r="P36595"/>
      <c r="AA36595"/>
    </row>
    <row r="36596" spans="16:27" x14ac:dyDescent="0.3">
      <c r="P36596"/>
      <c r="AA36596"/>
    </row>
    <row r="36597" spans="16:27" x14ac:dyDescent="0.3">
      <c r="P36597"/>
      <c r="AA36597"/>
    </row>
    <row r="36598" spans="16:27" x14ac:dyDescent="0.3">
      <c r="P36598"/>
      <c r="AA36598"/>
    </row>
    <row r="36599" spans="16:27" x14ac:dyDescent="0.3">
      <c r="P36599"/>
      <c r="AA36599"/>
    </row>
    <row r="36600" spans="16:27" x14ac:dyDescent="0.3">
      <c r="P36600"/>
      <c r="AA36600"/>
    </row>
    <row r="36601" spans="16:27" x14ac:dyDescent="0.3">
      <c r="P36601"/>
      <c r="AA36601"/>
    </row>
    <row r="36602" spans="16:27" x14ac:dyDescent="0.3">
      <c r="P36602"/>
      <c r="AA36602"/>
    </row>
    <row r="36603" spans="16:27" x14ac:dyDescent="0.3">
      <c r="P36603"/>
      <c r="AA36603"/>
    </row>
    <row r="36604" spans="16:27" x14ac:dyDescent="0.3">
      <c r="P36604"/>
      <c r="AA36604"/>
    </row>
    <row r="36605" spans="16:27" x14ac:dyDescent="0.3">
      <c r="P36605"/>
      <c r="AA36605"/>
    </row>
    <row r="36606" spans="16:27" x14ac:dyDescent="0.3">
      <c r="P36606"/>
      <c r="AA36606"/>
    </row>
    <row r="36607" spans="16:27" x14ac:dyDescent="0.3">
      <c r="P36607"/>
      <c r="AA36607"/>
    </row>
    <row r="36608" spans="16:27" x14ac:dyDescent="0.3">
      <c r="P36608"/>
      <c r="AA36608"/>
    </row>
    <row r="36609" spans="16:27" x14ac:dyDescent="0.3">
      <c r="P36609"/>
      <c r="AA36609"/>
    </row>
    <row r="36610" spans="16:27" x14ac:dyDescent="0.3">
      <c r="P36610"/>
      <c r="AA36610"/>
    </row>
    <row r="36611" spans="16:27" x14ac:dyDescent="0.3">
      <c r="P36611"/>
      <c r="AA36611"/>
    </row>
    <row r="36612" spans="16:27" x14ac:dyDescent="0.3">
      <c r="P36612"/>
      <c r="AA36612"/>
    </row>
    <row r="36613" spans="16:27" x14ac:dyDescent="0.3">
      <c r="P36613"/>
      <c r="AA36613"/>
    </row>
    <row r="36614" spans="16:27" x14ac:dyDescent="0.3">
      <c r="P36614"/>
      <c r="AA36614"/>
    </row>
    <row r="36615" spans="16:27" x14ac:dyDescent="0.3">
      <c r="P36615"/>
      <c r="AA36615"/>
    </row>
    <row r="36616" spans="16:27" x14ac:dyDescent="0.3">
      <c r="P36616"/>
      <c r="AA36616"/>
    </row>
    <row r="36617" spans="16:27" x14ac:dyDescent="0.3">
      <c r="P36617"/>
      <c r="AA36617"/>
    </row>
    <row r="36618" spans="16:27" x14ac:dyDescent="0.3">
      <c r="P36618"/>
      <c r="AA36618"/>
    </row>
    <row r="36619" spans="16:27" x14ac:dyDescent="0.3">
      <c r="P36619"/>
      <c r="AA36619"/>
    </row>
    <row r="36620" spans="16:27" x14ac:dyDescent="0.3">
      <c r="P36620"/>
      <c r="AA36620"/>
    </row>
    <row r="36621" spans="16:27" x14ac:dyDescent="0.3">
      <c r="P36621"/>
      <c r="AA36621"/>
    </row>
    <row r="36622" spans="16:27" x14ac:dyDescent="0.3">
      <c r="P36622"/>
      <c r="AA36622"/>
    </row>
    <row r="36623" spans="16:27" x14ac:dyDescent="0.3">
      <c r="P36623"/>
      <c r="AA36623"/>
    </row>
    <row r="36624" spans="16:27" x14ac:dyDescent="0.3">
      <c r="P36624"/>
      <c r="AA36624"/>
    </row>
    <row r="36625" spans="16:27" x14ac:dyDescent="0.3">
      <c r="P36625"/>
      <c r="AA36625"/>
    </row>
    <row r="36626" spans="16:27" x14ac:dyDescent="0.3">
      <c r="P36626"/>
      <c r="AA36626"/>
    </row>
    <row r="36627" spans="16:27" x14ac:dyDescent="0.3">
      <c r="P36627"/>
      <c r="AA36627"/>
    </row>
    <row r="36628" spans="16:27" x14ac:dyDescent="0.3">
      <c r="P36628"/>
      <c r="AA36628"/>
    </row>
    <row r="36629" spans="16:27" x14ac:dyDescent="0.3">
      <c r="P36629"/>
      <c r="AA36629"/>
    </row>
    <row r="36630" spans="16:27" x14ac:dyDescent="0.3">
      <c r="P36630"/>
      <c r="AA36630"/>
    </row>
    <row r="36631" spans="16:27" x14ac:dyDescent="0.3">
      <c r="P36631"/>
      <c r="AA36631"/>
    </row>
    <row r="36632" spans="16:27" x14ac:dyDescent="0.3">
      <c r="P36632"/>
      <c r="AA36632"/>
    </row>
    <row r="36633" spans="16:27" x14ac:dyDescent="0.3">
      <c r="P36633"/>
      <c r="AA36633"/>
    </row>
    <row r="36634" spans="16:27" x14ac:dyDescent="0.3">
      <c r="P36634"/>
      <c r="AA36634"/>
    </row>
    <row r="36635" spans="16:27" x14ac:dyDescent="0.3">
      <c r="P36635"/>
      <c r="AA36635"/>
    </row>
    <row r="36636" spans="16:27" x14ac:dyDescent="0.3">
      <c r="P36636"/>
      <c r="AA36636"/>
    </row>
    <row r="36637" spans="16:27" x14ac:dyDescent="0.3">
      <c r="P36637"/>
      <c r="AA36637"/>
    </row>
    <row r="36638" spans="16:27" x14ac:dyDescent="0.3">
      <c r="P36638"/>
      <c r="AA36638"/>
    </row>
    <row r="36639" spans="16:27" x14ac:dyDescent="0.3">
      <c r="P36639"/>
      <c r="AA36639"/>
    </row>
    <row r="36640" spans="16:27" x14ac:dyDescent="0.3">
      <c r="P36640"/>
      <c r="AA36640"/>
    </row>
    <row r="36641" spans="16:27" x14ac:dyDescent="0.3">
      <c r="P36641"/>
      <c r="AA36641"/>
    </row>
    <row r="36642" spans="16:27" x14ac:dyDescent="0.3">
      <c r="P36642"/>
      <c r="AA36642"/>
    </row>
    <row r="36643" spans="16:27" x14ac:dyDescent="0.3">
      <c r="P36643"/>
      <c r="AA36643"/>
    </row>
    <row r="36644" spans="16:27" x14ac:dyDescent="0.3">
      <c r="P36644"/>
      <c r="AA36644"/>
    </row>
    <row r="36645" spans="16:27" x14ac:dyDescent="0.3">
      <c r="P36645"/>
      <c r="AA36645"/>
    </row>
    <row r="36646" spans="16:27" x14ac:dyDescent="0.3">
      <c r="P36646"/>
      <c r="AA36646"/>
    </row>
    <row r="36647" spans="16:27" x14ac:dyDescent="0.3">
      <c r="P36647"/>
      <c r="AA36647"/>
    </row>
    <row r="36648" spans="16:27" x14ac:dyDescent="0.3">
      <c r="P36648"/>
      <c r="AA36648"/>
    </row>
    <row r="36649" spans="16:27" x14ac:dyDescent="0.3">
      <c r="P36649"/>
      <c r="AA36649"/>
    </row>
    <row r="36650" spans="16:27" x14ac:dyDescent="0.3">
      <c r="P36650"/>
      <c r="AA36650"/>
    </row>
    <row r="36651" spans="16:27" x14ac:dyDescent="0.3">
      <c r="P36651"/>
      <c r="AA36651"/>
    </row>
    <row r="36652" spans="16:27" x14ac:dyDescent="0.3">
      <c r="P36652"/>
      <c r="AA36652"/>
    </row>
    <row r="36653" spans="16:27" x14ac:dyDescent="0.3">
      <c r="P36653"/>
      <c r="AA36653"/>
    </row>
    <row r="36654" spans="16:27" x14ac:dyDescent="0.3">
      <c r="P36654"/>
      <c r="AA36654"/>
    </row>
    <row r="36655" spans="16:27" x14ac:dyDescent="0.3">
      <c r="P36655"/>
      <c r="AA36655"/>
    </row>
    <row r="36656" spans="16:27" x14ac:dyDescent="0.3">
      <c r="P36656"/>
      <c r="AA36656"/>
    </row>
    <row r="36657" spans="16:27" x14ac:dyDescent="0.3">
      <c r="P36657"/>
      <c r="AA36657"/>
    </row>
    <row r="36658" spans="16:27" x14ac:dyDescent="0.3">
      <c r="P36658"/>
      <c r="AA36658"/>
    </row>
    <row r="36659" spans="16:27" x14ac:dyDescent="0.3">
      <c r="P36659"/>
      <c r="AA36659"/>
    </row>
    <row r="36660" spans="16:27" x14ac:dyDescent="0.3">
      <c r="P36660"/>
      <c r="AA36660"/>
    </row>
    <row r="36661" spans="16:27" x14ac:dyDescent="0.3">
      <c r="P36661"/>
      <c r="AA36661"/>
    </row>
    <row r="36662" spans="16:27" x14ac:dyDescent="0.3">
      <c r="P36662"/>
      <c r="AA36662"/>
    </row>
    <row r="36663" spans="16:27" x14ac:dyDescent="0.3">
      <c r="P36663"/>
      <c r="AA36663"/>
    </row>
    <row r="36664" spans="16:27" x14ac:dyDescent="0.3">
      <c r="P36664"/>
      <c r="AA36664"/>
    </row>
    <row r="36665" spans="16:27" x14ac:dyDescent="0.3">
      <c r="P36665"/>
      <c r="AA36665"/>
    </row>
    <row r="36666" spans="16:27" x14ac:dyDescent="0.3">
      <c r="P36666"/>
      <c r="AA36666"/>
    </row>
    <row r="36667" spans="16:27" x14ac:dyDescent="0.3">
      <c r="P36667"/>
      <c r="AA36667"/>
    </row>
    <row r="36668" spans="16:27" x14ac:dyDescent="0.3">
      <c r="P36668"/>
      <c r="AA36668"/>
    </row>
    <row r="36669" spans="16:27" x14ac:dyDescent="0.3">
      <c r="P36669"/>
      <c r="AA36669"/>
    </row>
    <row r="36670" spans="16:27" x14ac:dyDescent="0.3">
      <c r="P36670"/>
      <c r="AA36670"/>
    </row>
    <row r="36671" spans="16:27" x14ac:dyDescent="0.3">
      <c r="P36671"/>
      <c r="AA36671"/>
    </row>
    <row r="36672" spans="16:27" x14ac:dyDescent="0.3">
      <c r="P36672"/>
      <c r="AA36672"/>
    </row>
    <row r="36673" spans="16:27" x14ac:dyDescent="0.3">
      <c r="P36673"/>
      <c r="AA36673"/>
    </row>
    <row r="36674" spans="16:27" x14ac:dyDescent="0.3">
      <c r="P36674"/>
      <c r="AA36674"/>
    </row>
    <row r="36675" spans="16:27" x14ac:dyDescent="0.3">
      <c r="P36675"/>
      <c r="AA36675"/>
    </row>
    <row r="36676" spans="16:27" x14ac:dyDescent="0.3">
      <c r="P36676"/>
      <c r="AA36676"/>
    </row>
    <row r="36677" spans="16:27" x14ac:dyDescent="0.3">
      <c r="P36677"/>
      <c r="AA36677"/>
    </row>
    <row r="36678" spans="16:27" x14ac:dyDescent="0.3">
      <c r="P36678"/>
      <c r="AA36678"/>
    </row>
    <row r="36679" spans="16:27" x14ac:dyDescent="0.3">
      <c r="P36679"/>
      <c r="AA36679"/>
    </row>
    <row r="36680" spans="16:27" x14ac:dyDescent="0.3">
      <c r="P36680"/>
      <c r="AA36680"/>
    </row>
    <row r="36681" spans="16:27" x14ac:dyDescent="0.3">
      <c r="P36681"/>
      <c r="AA36681"/>
    </row>
    <row r="36682" spans="16:27" x14ac:dyDescent="0.3">
      <c r="P36682"/>
      <c r="AA36682"/>
    </row>
    <row r="36683" spans="16:27" x14ac:dyDescent="0.3">
      <c r="P36683"/>
      <c r="AA36683"/>
    </row>
    <row r="36684" spans="16:27" x14ac:dyDescent="0.3">
      <c r="P36684"/>
      <c r="AA36684"/>
    </row>
    <row r="36685" spans="16:27" x14ac:dyDescent="0.3">
      <c r="P36685"/>
      <c r="AA36685"/>
    </row>
    <row r="36686" spans="16:27" x14ac:dyDescent="0.3">
      <c r="P36686"/>
      <c r="AA36686"/>
    </row>
    <row r="36687" spans="16:27" x14ac:dyDescent="0.3">
      <c r="P36687"/>
      <c r="AA36687"/>
    </row>
    <row r="36688" spans="16:27" x14ac:dyDescent="0.3">
      <c r="P36688"/>
      <c r="AA36688"/>
    </row>
    <row r="36689" spans="16:27" x14ac:dyDescent="0.3">
      <c r="P36689"/>
      <c r="AA36689"/>
    </row>
    <row r="36690" spans="16:27" x14ac:dyDescent="0.3">
      <c r="P36690"/>
      <c r="AA36690"/>
    </row>
    <row r="36691" spans="16:27" x14ac:dyDescent="0.3">
      <c r="P36691"/>
      <c r="AA36691"/>
    </row>
    <row r="36692" spans="16:27" x14ac:dyDescent="0.3">
      <c r="P36692"/>
      <c r="AA36692"/>
    </row>
    <row r="36693" spans="16:27" x14ac:dyDescent="0.3">
      <c r="P36693"/>
      <c r="AA36693"/>
    </row>
    <row r="36694" spans="16:27" x14ac:dyDescent="0.3">
      <c r="P36694"/>
      <c r="AA36694"/>
    </row>
    <row r="36695" spans="16:27" x14ac:dyDescent="0.3">
      <c r="P36695"/>
      <c r="AA36695"/>
    </row>
    <row r="36696" spans="16:27" x14ac:dyDescent="0.3">
      <c r="P36696"/>
      <c r="AA36696"/>
    </row>
    <row r="36697" spans="16:27" x14ac:dyDescent="0.3">
      <c r="P36697"/>
      <c r="AA36697"/>
    </row>
    <row r="36698" spans="16:27" x14ac:dyDescent="0.3">
      <c r="P36698"/>
      <c r="AA36698"/>
    </row>
    <row r="36699" spans="16:27" x14ac:dyDescent="0.3">
      <c r="P36699"/>
      <c r="AA36699"/>
    </row>
    <row r="36700" spans="16:27" x14ac:dyDescent="0.3">
      <c r="P36700"/>
      <c r="AA36700"/>
    </row>
    <row r="36701" spans="16:27" x14ac:dyDescent="0.3">
      <c r="P36701"/>
      <c r="AA36701"/>
    </row>
    <row r="36702" spans="16:27" x14ac:dyDescent="0.3">
      <c r="P36702"/>
      <c r="AA36702"/>
    </row>
    <row r="36703" spans="16:27" x14ac:dyDescent="0.3">
      <c r="P36703"/>
      <c r="AA36703"/>
    </row>
    <row r="36704" spans="16:27" x14ac:dyDescent="0.3">
      <c r="P36704"/>
      <c r="AA36704"/>
    </row>
    <row r="36705" spans="16:27" x14ac:dyDescent="0.3">
      <c r="P36705"/>
      <c r="AA36705"/>
    </row>
    <row r="36706" spans="16:27" x14ac:dyDescent="0.3">
      <c r="P36706"/>
      <c r="AA36706"/>
    </row>
    <row r="36707" spans="16:27" x14ac:dyDescent="0.3">
      <c r="P36707"/>
      <c r="AA36707"/>
    </row>
    <row r="36708" spans="16:27" x14ac:dyDescent="0.3">
      <c r="P36708"/>
      <c r="AA36708"/>
    </row>
    <row r="36709" spans="16:27" x14ac:dyDescent="0.3">
      <c r="P36709"/>
      <c r="AA36709"/>
    </row>
    <row r="36710" spans="16:27" x14ac:dyDescent="0.3">
      <c r="P36710"/>
      <c r="AA36710"/>
    </row>
    <row r="36711" spans="16:27" x14ac:dyDescent="0.3">
      <c r="P36711"/>
      <c r="AA36711"/>
    </row>
    <row r="36712" spans="16:27" x14ac:dyDescent="0.3">
      <c r="P36712"/>
      <c r="AA36712"/>
    </row>
    <row r="36713" spans="16:27" x14ac:dyDescent="0.3">
      <c r="P36713"/>
      <c r="AA36713"/>
    </row>
    <row r="36714" spans="16:27" x14ac:dyDescent="0.3">
      <c r="P36714"/>
      <c r="AA36714"/>
    </row>
    <row r="36715" spans="16:27" x14ac:dyDescent="0.3">
      <c r="P36715"/>
      <c r="AA36715"/>
    </row>
    <row r="36716" spans="16:27" x14ac:dyDescent="0.3">
      <c r="P36716"/>
      <c r="AA36716"/>
    </row>
    <row r="36717" spans="16:27" x14ac:dyDescent="0.3">
      <c r="P36717"/>
      <c r="AA36717"/>
    </row>
    <row r="36718" spans="16:27" x14ac:dyDescent="0.3">
      <c r="P36718"/>
      <c r="AA36718"/>
    </row>
    <row r="36719" spans="16:27" x14ac:dyDescent="0.3">
      <c r="P36719"/>
      <c r="AA36719"/>
    </row>
    <row r="36720" spans="16:27" x14ac:dyDescent="0.3">
      <c r="P36720"/>
      <c r="AA36720"/>
    </row>
    <row r="36721" spans="16:27" x14ac:dyDescent="0.3">
      <c r="P36721"/>
      <c r="AA36721"/>
    </row>
    <row r="36722" spans="16:27" x14ac:dyDescent="0.3">
      <c r="P36722"/>
      <c r="AA36722"/>
    </row>
    <row r="36723" spans="16:27" x14ac:dyDescent="0.3">
      <c r="P36723"/>
      <c r="AA36723"/>
    </row>
    <row r="36724" spans="16:27" x14ac:dyDescent="0.3">
      <c r="P36724"/>
      <c r="AA36724"/>
    </row>
    <row r="36725" spans="16:27" x14ac:dyDescent="0.3">
      <c r="P36725"/>
      <c r="AA36725"/>
    </row>
    <row r="36726" spans="16:27" x14ac:dyDescent="0.3">
      <c r="P36726"/>
      <c r="AA36726"/>
    </row>
    <row r="36727" spans="16:27" x14ac:dyDescent="0.3">
      <c r="P36727"/>
      <c r="AA36727"/>
    </row>
    <row r="36728" spans="16:27" x14ac:dyDescent="0.3">
      <c r="P36728"/>
      <c r="AA36728"/>
    </row>
    <row r="36729" spans="16:27" x14ac:dyDescent="0.3">
      <c r="P36729"/>
      <c r="AA36729"/>
    </row>
    <row r="36730" spans="16:27" x14ac:dyDescent="0.3">
      <c r="P36730"/>
      <c r="AA36730"/>
    </row>
    <row r="36731" spans="16:27" x14ac:dyDescent="0.3">
      <c r="P36731"/>
      <c r="AA36731"/>
    </row>
    <row r="36732" spans="16:27" x14ac:dyDescent="0.3">
      <c r="P36732"/>
      <c r="AA36732"/>
    </row>
    <row r="36733" spans="16:27" x14ac:dyDescent="0.3">
      <c r="P36733"/>
      <c r="AA36733"/>
    </row>
    <row r="36734" spans="16:27" x14ac:dyDescent="0.3">
      <c r="P36734"/>
      <c r="AA36734"/>
    </row>
    <row r="36735" spans="16:27" x14ac:dyDescent="0.3">
      <c r="P36735"/>
      <c r="AA36735"/>
    </row>
    <row r="36736" spans="16:27" x14ac:dyDescent="0.3">
      <c r="P36736"/>
      <c r="AA36736"/>
    </row>
    <row r="36737" spans="16:27" x14ac:dyDescent="0.3">
      <c r="P36737"/>
      <c r="AA36737"/>
    </row>
    <row r="36738" spans="16:27" x14ac:dyDescent="0.3">
      <c r="P36738"/>
      <c r="AA36738"/>
    </row>
    <row r="36739" spans="16:27" x14ac:dyDescent="0.3">
      <c r="P36739"/>
      <c r="AA36739"/>
    </row>
    <row r="36740" spans="16:27" x14ac:dyDescent="0.3">
      <c r="P36740"/>
      <c r="AA36740"/>
    </row>
    <row r="36741" spans="16:27" x14ac:dyDescent="0.3">
      <c r="P36741"/>
      <c r="AA36741"/>
    </row>
    <row r="36742" spans="16:27" x14ac:dyDescent="0.3">
      <c r="P36742"/>
      <c r="AA36742"/>
    </row>
    <row r="36743" spans="16:27" x14ac:dyDescent="0.3">
      <c r="P36743"/>
      <c r="AA36743"/>
    </row>
    <row r="36744" spans="16:27" x14ac:dyDescent="0.3">
      <c r="P36744"/>
      <c r="AA36744"/>
    </row>
    <row r="36745" spans="16:27" x14ac:dyDescent="0.3">
      <c r="P36745"/>
      <c r="AA36745"/>
    </row>
    <row r="36746" spans="16:27" x14ac:dyDescent="0.3">
      <c r="P36746"/>
      <c r="AA36746"/>
    </row>
    <row r="36747" spans="16:27" x14ac:dyDescent="0.3">
      <c r="P36747"/>
      <c r="AA36747"/>
    </row>
    <row r="36748" spans="16:27" x14ac:dyDescent="0.3">
      <c r="P36748"/>
      <c r="AA36748"/>
    </row>
    <row r="36749" spans="16:27" x14ac:dyDescent="0.3">
      <c r="P36749"/>
      <c r="AA36749"/>
    </row>
    <row r="36750" spans="16:27" x14ac:dyDescent="0.3">
      <c r="P36750"/>
      <c r="AA36750"/>
    </row>
    <row r="36751" spans="16:27" x14ac:dyDescent="0.3">
      <c r="P36751"/>
      <c r="AA36751"/>
    </row>
    <row r="36752" spans="16:27" x14ac:dyDescent="0.3">
      <c r="P36752"/>
      <c r="AA36752"/>
    </row>
    <row r="36753" spans="16:27" x14ac:dyDescent="0.3">
      <c r="P36753"/>
      <c r="AA36753"/>
    </row>
    <row r="36754" spans="16:27" x14ac:dyDescent="0.3">
      <c r="P36754"/>
      <c r="AA36754"/>
    </row>
    <row r="36755" spans="16:27" x14ac:dyDescent="0.3">
      <c r="P36755"/>
      <c r="AA36755"/>
    </row>
    <row r="36756" spans="16:27" x14ac:dyDescent="0.3">
      <c r="P36756"/>
      <c r="AA36756"/>
    </row>
    <row r="36757" spans="16:27" x14ac:dyDescent="0.3">
      <c r="P36757"/>
      <c r="AA36757"/>
    </row>
    <row r="36758" spans="16:27" x14ac:dyDescent="0.3">
      <c r="P36758"/>
      <c r="AA36758"/>
    </row>
    <row r="36759" spans="16:27" x14ac:dyDescent="0.3">
      <c r="P36759"/>
      <c r="AA36759"/>
    </row>
    <row r="36760" spans="16:27" x14ac:dyDescent="0.3">
      <c r="P36760"/>
      <c r="AA36760"/>
    </row>
    <row r="36761" spans="16:27" x14ac:dyDescent="0.3">
      <c r="P36761"/>
      <c r="AA36761"/>
    </row>
    <row r="36762" spans="16:27" x14ac:dyDescent="0.3">
      <c r="P36762"/>
      <c r="AA36762"/>
    </row>
    <row r="36763" spans="16:27" x14ac:dyDescent="0.3">
      <c r="P36763"/>
      <c r="AA36763"/>
    </row>
    <row r="36764" spans="16:27" x14ac:dyDescent="0.3">
      <c r="P36764"/>
      <c r="AA36764"/>
    </row>
    <row r="36765" spans="16:27" x14ac:dyDescent="0.3">
      <c r="P36765"/>
      <c r="AA36765"/>
    </row>
    <row r="36766" spans="16:27" x14ac:dyDescent="0.3">
      <c r="P36766"/>
      <c r="AA36766"/>
    </row>
    <row r="36767" spans="16:27" x14ac:dyDescent="0.3">
      <c r="P36767"/>
      <c r="AA36767"/>
    </row>
    <row r="36768" spans="16:27" x14ac:dyDescent="0.3">
      <c r="P36768"/>
      <c r="AA36768"/>
    </row>
    <row r="36769" spans="16:27" x14ac:dyDescent="0.3">
      <c r="P36769"/>
      <c r="AA36769"/>
    </row>
    <row r="36770" spans="16:27" x14ac:dyDescent="0.3">
      <c r="P36770"/>
      <c r="AA36770"/>
    </row>
    <row r="36771" spans="16:27" x14ac:dyDescent="0.3">
      <c r="P36771"/>
      <c r="AA36771"/>
    </row>
    <row r="36772" spans="16:27" x14ac:dyDescent="0.3">
      <c r="P36772"/>
      <c r="AA36772"/>
    </row>
    <row r="36773" spans="16:27" x14ac:dyDescent="0.3">
      <c r="P36773"/>
      <c r="AA36773"/>
    </row>
    <row r="36774" spans="16:27" x14ac:dyDescent="0.3">
      <c r="P36774"/>
      <c r="AA36774"/>
    </row>
    <row r="36775" spans="16:27" x14ac:dyDescent="0.3">
      <c r="P36775"/>
      <c r="AA36775"/>
    </row>
    <row r="36776" spans="16:27" x14ac:dyDescent="0.3">
      <c r="P36776"/>
      <c r="AA36776"/>
    </row>
    <row r="36777" spans="16:27" x14ac:dyDescent="0.3">
      <c r="P36777"/>
      <c r="AA36777"/>
    </row>
    <row r="36778" spans="16:27" x14ac:dyDescent="0.3">
      <c r="P36778"/>
      <c r="AA36778"/>
    </row>
    <row r="36779" spans="16:27" x14ac:dyDescent="0.3">
      <c r="P36779"/>
      <c r="AA36779"/>
    </row>
    <row r="36780" spans="16:27" x14ac:dyDescent="0.3">
      <c r="P36780"/>
      <c r="AA36780"/>
    </row>
    <row r="36781" spans="16:27" x14ac:dyDescent="0.3">
      <c r="P36781"/>
      <c r="AA36781"/>
    </row>
    <row r="36782" spans="16:27" x14ac:dyDescent="0.3">
      <c r="P36782"/>
      <c r="AA36782"/>
    </row>
    <row r="36783" spans="16:27" x14ac:dyDescent="0.3">
      <c r="P36783"/>
      <c r="AA36783"/>
    </row>
    <row r="36784" spans="16:27" x14ac:dyDescent="0.3">
      <c r="P36784"/>
      <c r="AA36784"/>
    </row>
    <row r="36785" spans="16:27" x14ac:dyDescent="0.3">
      <c r="P36785"/>
      <c r="AA36785"/>
    </row>
    <row r="36786" spans="16:27" x14ac:dyDescent="0.3">
      <c r="P36786"/>
      <c r="AA36786"/>
    </row>
    <row r="36787" spans="16:27" x14ac:dyDescent="0.3">
      <c r="P36787"/>
      <c r="AA36787"/>
    </row>
    <row r="36788" spans="16:27" x14ac:dyDescent="0.3">
      <c r="P36788"/>
      <c r="AA36788"/>
    </row>
    <row r="36789" spans="16:27" x14ac:dyDescent="0.3">
      <c r="P36789"/>
      <c r="AA36789"/>
    </row>
    <row r="36790" spans="16:27" x14ac:dyDescent="0.3">
      <c r="P36790"/>
      <c r="AA36790"/>
    </row>
    <row r="36791" spans="16:27" x14ac:dyDescent="0.3">
      <c r="P36791"/>
      <c r="AA36791"/>
    </row>
    <row r="36792" spans="16:27" x14ac:dyDescent="0.3">
      <c r="P36792"/>
      <c r="AA36792"/>
    </row>
    <row r="36793" spans="16:27" x14ac:dyDescent="0.3">
      <c r="P36793"/>
      <c r="AA36793"/>
    </row>
    <row r="36794" spans="16:27" x14ac:dyDescent="0.3">
      <c r="P36794"/>
      <c r="AA36794"/>
    </row>
    <row r="36795" spans="16:27" x14ac:dyDescent="0.3">
      <c r="P36795"/>
      <c r="AA36795"/>
    </row>
    <row r="36796" spans="16:27" x14ac:dyDescent="0.3">
      <c r="P36796"/>
      <c r="AA36796"/>
    </row>
    <row r="36797" spans="16:27" x14ac:dyDescent="0.3">
      <c r="P36797"/>
      <c r="AA36797"/>
    </row>
    <row r="36798" spans="16:27" x14ac:dyDescent="0.3">
      <c r="P36798"/>
      <c r="AA36798"/>
    </row>
    <row r="36799" spans="16:27" x14ac:dyDescent="0.3">
      <c r="P36799"/>
      <c r="AA36799"/>
    </row>
    <row r="36800" spans="16:27" x14ac:dyDescent="0.3">
      <c r="P36800"/>
      <c r="AA36800"/>
    </row>
    <row r="36801" spans="16:27" x14ac:dyDescent="0.3">
      <c r="P36801"/>
      <c r="AA36801"/>
    </row>
    <row r="36802" spans="16:27" x14ac:dyDescent="0.3">
      <c r="P36802"/>
      <c r="AA36802"/>
    </row>
    <row r="36803" spans="16:27" x14ac:dyDescent="0.3">
      <c r="P36803"/>
      <c r="AA36803"/>
    </row>
    <row r="36804" spans="16:27" x14ac:dyDescent="0.3">
      <c r="P36804"/>
      <c r="AA36804"/>
    </row>
    <row r="36805" spans="16:27" x14ac:dyDescent="0.3">
      <c r="P36805"/>
      <c r="AA36805"/>
    </row>
    <row r="36806" spans="16:27" x14ac:dyDescent="0.3">
      <c r="P36806"/>
      <c r="AA36806"/>
    </row>
    <row r="36807" spans="16:27" x14ac:dyDescent="0.3">
      <c r="P36807"/>
      <c r="AA36807"/>
    </row>
    <row r="36808" spans="16:27" x14ac:dyDescent="0.3">
      <c r="P36808"/>
      <c r="AA36808"/>
    </row>
    <row r="36809" spans="16:27" x14ac:dyDescent="0.3">
      <c r="P36809"/>
      <c r="AA36809"/>
    </row>
    <row r="36810" spans="16:27" x14ac:dyDescent="0.3">
      <c r="P36810"/>
      <c r="AA36810"/>
    </row>
    <row r="36811" spans="16:27" x14ac:dyDescent="0.3">
      <c r="P36811"/>
      <c r="AA36811"/>
    </row>
    <row r="36812" spans="16:27" x14ac:dyDescent="0.3">
      <c r="P36812"/>
      <c r="AA36812"/>
    </row>
    <row r="36813" spans="16:27" x14ac:dyDescent="0.3">
      <c r="P36813"/>
      <c r="AA36813"/>
    </row>
    <row r="36814" spans="16:27" x14ac:dyDescent="0.3">
      <c r="P36814"/>
      <c r="AA36814"/>
    </row>
    <row r="36815" spans="16:27" x14ac:dyDescent="0.3">
      <c r="P36815"/>
      <c r="AA36815"/>
    </row>
    <row r="36816" spans="16:27" x14ac:dyDescent="0.3">
      <c r="P36816"/>
      <c r="AA36816"/>
    </row>
    <row r="36817" spans="16:27" x14ac:dyDescent="0.3">
      <c r="P36817"/>
      <c r="AA36817"/>
    </row>
    <row r="36818" spans="16:27" x14ac:dyDescent="0.3">
      <c r="P36818"/>
      <c r="AA36818"/>
    </row>
    <row r="36819" spans="16:27" x14ac:dyDescent="0.3">
      <c r="P36819"/>
      <c r="AA36819"/>
    </row>
    <row r="36820" spans="16:27" x14ac:dyDescent="0.3">
      <c r="P36820"/>
      <c r="AA36820"/>
    </row>
    <row r="36821" spans="16:27" x14ac:dyDescent="0.3">
      <c r="P36821"/>
      <c r="AA36821"/>
    </row>
    <row r="36822" spans="16:27" x14ac:dyDescent="0.3">
      <c r="P36822"/>
      <c r="AA36822"/>
    </row>
    <row r="36823" spans="16:27" x14ac:dyDescent="0.3">
      <c r="P36823"/>
      <c r="AA36823"/>
    </row>
    <row r="36824" spans="16:27" x14ac:dyDescent="0.3">
      <c r="P36824"/>
      <c r="AA36824"/>
    </row>
    <row r="36825" spans="16:27" x14ac:dyDescent="0.3">
      <c r="P36825"/>
      <c r="AA36825"/>
    </row>
    <row r="36826" spans="16:27" x14ac:dyDescent="0.3">
      <c r="P36826"/>
      <c r="AA36826"/>
    </row>
    <row r="36827" spans="16:27" x14ac:dyDescent="0.3">
      <c r="P36827"/>
      <c r="AA36827"/>
    </row>
    <row r="36828" spans="16:27" x14ac:dyDescent="0.3">
      <c r="P36828"/>
      <c r="AA36828"/>
    </row>
    <row r="36829" spans="16:27" x14ac:dyDescent="0.3">
      <c r="P36829"/>
      <c r="AA36829"/>
    </row>
    <row r="36830" spans="16:27" x14ac:dyDescent="0.3">
      <c r="P36830"/>
      <c r="AA36830"/>
    </row>
    <row r="36831" spans="16:27" x14ac:dyDescent="0.3">
      <c r="P36831"/>
      <c r="AA36831"/>
    </row>
    <row r="36832" spans="16:27" x14ac:dyDescent="0.3">
      <c r="P36832"/>
      <c r="AA36832"/>
    </row>
    <row r="36833" spans="16:27" x14ac:dyDescent="0.3">
      <c r="P36833"/>
      <c r="AA36833"/>
    </row>
    <row r="36834" spans="16:27" x14ac:dyDescent="0.3">
      <c r="P36834"/>
      <c r="AA36834"/>
    </row>
    <row r="36835" spans="16:27" x14ac:dyDescent="0.3">
      <c r="P36835"/>
      <c r="AA36835"/>
    </row>
    <row r="36836" spans="16:27" x14ac:dyDescent="0.3">
      <c r="P36836"/>
      <c r="AA36836"/>
    </row>
    <row r="36837" spans="16:27" x14ac:dyDescent="0.3">
      <c r="P36837"/>
      <c r="AA36837"/>
    </row>
    <row r="36838" spans="16:27" x14ac:dyDescent="0.3">
      <c r="P36838"/>
      <c r="AA36838"/>
    </row>
    <row r="36839" spans="16:27" x14ac:dyDescent="0.3">
      <c r="P36839"/>
      <c r="AA36839"/>
    </row>
    <row r="36840" spans="16:27" x14ac:dyDescent="0.3">
      <c r="P36840"/>
      <c r="AA36840"/>
    </row>
    <row r="36841" spans="16:27" x14ac:dyDescent="0.3">
      <c r="P36841"/>
      <c r="AA36841"/>
    </row>
    <row r="36842" spans="16:27" x14ac:dyDescent="0.3">
      <c r="P36842"/>
      <c r="AA36842"/>
    </row>
    <row r="36843" spans="16:27" x14ac:dyDescent="0.3">
      <c r="P36843"/>
      <c r="AA36843"/>
    </row>
    <row r="36844" spans="16:27" x14ac:dyDescent="0.3">
      <c r="P36844"/>
      <c r="AA36844"/>
    </row>
    <row r="36845" spans="16:27" x14ac:dyDescent="0.3">
      <c r="P36845"/>
      <c r="AA36845"/>
    </row>
    <row r="36846" spans="16:27" x14ac:dyDescent="0.3">
      <c r="P36846"/>
      <c r="AA36846"/>
    </row>
    <row r="36847" spans="16:27" x14ac:dyDescent="0.3">
      <c r="P36847"/>
      <c r="AA36847"/>
    </row>
    <row r="36848" spans="16:27" x14ac:dyDescent="0.3">
      <c r="P36848"/>
      <c r="AA36848"/>
    </row>
    <row r="36849" spans="16:27" x14ac:dyDescent="0.3">
      <c r="P36849"/>
      <c r="AA36849"/>
    </row>
    <row r="36850" spans="16:27" x14ac:dyDescent="0.3">
      <c r="P36850"/>
      <c r="AA36850"/>
    </row>
    <row r="36851" spans="16:27" x14ac:dyDescent="0.3">
      <c r="P36851"/>
      <c r="AA36851"/>
    </row>
    <row r="36852" spans="16:27" x14ac:dyDescent="0.3">
      <c r="P36852"/>
      <c r="AA36852"/>
    </row>
    <row r="36853" spans="16:27" x14ac:dyDescent="0.3">
      <c r="P36853"/>
      <c r="AA36853"/>
    </row>
    <row r="36854" spans="16:27" x14ac:dyDescent="0.3">
      <c r="P36854"/>
      <c r="AA36854"/>
    </row>
    <row r="36855" spans="16:27" x14ac:dyDescent="0.3">
      <c r="P36855"/>
      <c r="AA36855"/>
    </row>
    <row r="36856" spans="16:27" x14ac:dyDescent="0.3">
      <c r="P36856"/>
      <c r="AA36856"/>
    </row>
    <row r="36857" spans="16:27" x14ac:dyDescent="0.3">
      <c r="P36857"/>
      <c r="AA36857"/>
    </row>
    <row r="36858" spans="16:27" x14ac:dyDescent="0.3">
      <c r="P36858"/>
      <c r="AA36858"/>
    </row>
    <row r="36859" spans="16:27" x14ac:dyDescent="0.3">
      <c r="P36859"/>
      <c r="AA36859"/>
    </row>
    <row r="36860" spans="16:27" x14ac:dyDescent="0.3">
      <c r="P36860"/>
      <c r="AA36860"/>
    </row>
    <row r="36861" spans="16:27" x14ac:dyDescent="0.3">
      <c r="P36861"/>
      <c r="AA36861"/>
    </row>
    <row r="36862" spans="16:27" x14ac:dyDescent="0.3">
      <c r="P36862"/>
      <c r="AA36862"/>
    </row>
    <row r="36863" spans="16:27" x14ac:dyDescent="0.3">
      <c r="P36863"/>
      <c r="AA36863"/>
    </row>
    <row r="36864" spans="16:27" x14ac:dyDescent="0.3">
      <c r="P36864"/>
      <c r="AA36864"/>
    </row>
    <row r="36865" spans="16:27" x14ac:dyDescent="0.3">
      <c r="P36865"/>
      <c r="AA36865"/>
    </row>
    <row r="36866" spans="16:27" x14ac:dyDescent="0.3">
      <c r="P36866"/>
      <c r="AA36866"/>
    </row>
    <row r="36867" spans="16:27" x14ac:dyDescent="0.3">
      <c r="P36867"/>
      <c r="AA36867"/>
    </row>
    <row r="36868" spans="16:27" x14ac:dyDescent="0.3">
      <c r="P36868"/>
      <c r="AA36868"/>
    </row>
    <row r="36869" spans="16:27" x14ac:dyDescent="0.3">
      <c r="P36869"/>
      <c r="AA36869"/>
    </row>
    <row r="36870" spans="16:27" x14ac:dyDescent="0.3">
      <c r="P36870"/>
      <c r="AA36870"/>
    </row>
    <row r="36871" spans="16:27" x14ac:dyDescent="0.3">
      <c r="P36871"/>
      <c r="AA36871"/>
    </row>
    <row r="36872" spans="16:27" x14ac:dyDescent="0.3">
      <c r="P36872"/>
      <c r="AA36872"/>
    </row>
    <row r="36873" spans="16:27" x14ac:dyDescent="0.3">
      <c r="P36873"/>
      <c r="AA36873"/>
    </row>
    <row r="36874" spans="16:27" x14ac:dyDescent="0.3">
      <c r="P36874"/>
      <c r="AA36874"/>
    </row>
    <row r="36875" spans="16:27" x14ac:dyDescent="0.3">
      <c r="P36875"/>
      <c r="AA36875"/>
    </row>
    <row r="36876" spans="16:27" x14ac:dyDescent="0.3">
      <c r="P36876"/>
      <c r="AA36876"/>
    </row>
    <row r="36877" spans="16:27" x14ac:dyDescent="0.3">
      <c r="P36877"/>
      <c r="AA36877"/>
    </row>
    <row r="36878" spans="16:27" x14ac:dyDescent="0.3">
      <c r="P36878"/>
      <c r="AA36878"/>
    </row>
    <row r="36879" spans="16:27" x14ac:dyDescent="0.3">
      <c r="P36879"/>
      <c r="AA36879"/>
    </row>
    <row r="36880" spans="16:27" x14ac:dyDescent="0.3">
      <c r="P36880"/>
      <c r="AA36880"/>
    </row>
    <row r="36881" spans="16:27" x14ac:dyDescent="0.3">
      <c r="P36881"/>
      <c r="AA36881"/>
    </row>
    <row r="36882" spans="16:27" x14ac:dyDescent="0.3">
      <c r="P36882"/>
      <c r="AA36882"/>
    </row>
    <row r="36883" spans="16:27" x14ac:dyDescent="0.3">
      <c r="P36883"/>
      <c r="AA36883"/>
    </row>
    <row r="36884" spans="16:27" x14ac:dyDescent="0.3">
      <c r="P36884"/>
      <c r="AA36884"/>
    </row>
    <row r="36885" spans="16:27" x14ac:dyDescent="0.3">
      <c r="P36885"/>
      <c r="AA36885"/>
    </row>
    <row r="36886" spans="16:27" x14ac:dyDescent="0.3">
      <c r="P36886"/>
      <c r="AA36886"/>
    </row>
    <row r="36887" spans="16:27" x14ac:dyDescent="0.3">
      <c r="P36887"/>
      <c r="AA36887"/>
    </row>
    <row r="36888" spans="16:27" x14ac:dyDescent="0.3">
      <c r="P36888"/>
      <c r="AA36888"/>
    </row>
    <row r="36889" spans="16:27" x14ac:dyDescent="0.3">
      <c r="P36889"/>
      <c r="AA36889"/>
    </row>
    <row r="36890" spans="16:27" x14ac:dyDescent="0.3">
      <c r="P36890"/>
      <c r="AA36890"/>
    </row>
    <row r="36891" spans="16:27" x14ac:dyDescent="0.3">
      <c r="P36891"/>
      <c r="AA36891"/>
    </row>
    <row r="36892" spans="16:27" x14ac:dyDescent="0.3">
      <c r="P36892"/>
      <c r="AA36892"/>
    </row>
    <row r="36893" spans="16:27" x14ac:dyDescent="0.3">
      <c r="P36893"/>
      <c r="AA36893"/>
    </row>
    <row r="36894" spans="16:27" x14ac:dyDescent="0.3">
      <c r="P36894"/>
      <c r="AA36894"/>
    </row>
    <row r="36895" spans="16:27" x14ac:dyDescent="0.3">
      <c r="P36895"/>
      <c r="AA36895"/>
    </row>
    <row r="36896" spans="16:27" x14ac:dyDescent="0.3">
      <c r="P36896"/>
      <c r="AA36896"/>
    </row>
    <row r="36897" spans="16:27" x14ac:dyDescent="0.3">
      <c r="P36897"/>
      <c r="AA36897"/>
    </row>
    <row r="36898" spans="16:27" x14ac:dyDescent="0.3">
      <c r="P36898"/>
      <c r="AA36898"/>
    </row>
    <row r="36899" spans="16:27" x14ac:dyDescent="0.3">
      <c r="P36899"/>
      <c r="AA36899"/>
    </row>
    <row r="36900" spans="16:27" x14ac:dyDescent="0.3">
      <c r="P36900"/>
      <c r="AA36900"/>
    </row>
    <row r="36901" spans="16:27" x14ac:dyDescent="0.3">
      <c r="P36901"/>
      <c r="AA36901"/>
    </row>
    <row r="36902" spans="16:27" x14ac:dyDescent="0.3">
      <c r="P36902"/>
      <c r="AA36902"/>
    </row>
    <row r="36903" spans="16:27" x14ac:dyDescent="0.3">
      <c r="P36903"/>
      <c r="AA36903"/>
    </row>
    <row r="36904" spans="16:27" x14ac:dyDescent="0.3">
      <c r="P36904"/>
      <c r="AA36904"/>
    </row>
    <row r="36905" spans="16:27" x14ac:dyDescent="0.3">
      <c r="P36905"/>
      <c r="AA36905"/>
    </row>
    <row r="36906" spans="16:27" x14ac:dyDescent="0.3">
      <c r="P36906"/>
      <c r="AA36906"/>
    </row>
    <row r="36907" spans="16:27" x14ac:dyDescent="0.3">
      <c r="P36907"/>
      <c r="AA36907"/>
    </row>
    <row r="36908" spans="16:27" x14ac:dyDescent="0.3">
      <c r="P36908"/>
      <c r="AA36908"/>
    </row>
    <row r="36909" spans="16:27" x14ac:dyDescent="0.3">
      <c r="P36909"/>
      <c r="AA36909"/>
    </row>
    <row r="36910" spans="16:27" x14ac:dyDescent="0.3">
      <c r="P36910"/>
      <c r="AA36910"/>
    </row>
    <row r="36911" spans="16:27" x14ac:dyDescent="0.3">
      <c r="P36911"/>
      <c r="AA36911"/>
    </row>
    <row r="36912" spans="16:27" x14ac:dyDescent="0.3">
      <c r="P36912"/>
      <c r="AA36912"/>
    </row>
    <row r="36913" spans="16:27" x14ac:dyDescent="0.3">
      <c r="P36913"/>
      <c r="AA36913"/>
    </row>
    <row r="36914" spans="16:27" x14ac:dyDescent="0.3">
      <c r="P36914"/>
      <c r="AA36914"/>
    </row>
    <row r="36915" spans="16:27" x14ac:dyDescent="0.3">
      <c r="P36915"/>
      <c r="AA36915"/>
    </row>
    <row r="36916" spans="16:27" x14ac:dyDescent="0.3">
      <c r="P36916"/>
      <c r="AA36916"/>
    </row>
    <row r="36917" spans="16:27" x14ac:dyDescent="0.3">
      <c r="P36917"/>
      <c r="AA36917"/>
    </row>
    <row r="36918" spans="16:27" x14ac:dyDescent="0.3">
      <c r="P36918"/>
      <c r="AA36918"/>
    </row>
    <row r="36919" spans="16:27" x14ac:dyDescent="0.3">
      <c r="P36919"/>
      <c r="AA36919"/>
    </row>
    <row r="36920" spans="16:27" x14ac:dyDescent="0.3">
      <c r="P36920"/>
      <c r="AA36920"/>
    </row>
    <row r="36921" spans="16:27" x14ac:dyDescent="0.3">
      <c r="P36921"/>
      <c r="AA36921"/>
    </row>
    <row r="36922" spans="16:27" x14ac:dyDescent="0.3">
      <c r="P36922"/>
      <c r="AA36922"/>
    </row>
    <row r="36923" spans="16:27" x14ac:dyDescent="0.3">
      <c r="P36923"/>
      <c r="AA36923"/>
    </row>
    <row r="36924" spans="16:27" x14ac:dyDescent="0.3">
      <c r="P36924"/>
      <c r="AA36924"/>
    </row>
    <row r="36925" spans="16:27" x14ac:dyDescent="0.3">
      <c r="P36925"/>
      <c r="AA36925"/>
    </row>
    <row r="36926" spans="16:27" x14ac:dyDescent="0.3">
      <c r="P36926"/>
      <c r="AA36926"/>
    </row>
    <row r="36927" spans="16:27" x14ac:dyDescent="0.3">
      <c r="P36927"/>
      <c r="AA36927"/>
    </row>
    <row r="36928" spans="16:27" x14ac:dyDescent="0.3">
      <c r="P36928"/>
      <c r="AA36928"/>
    </row>
    <row r="36929" spans="16:27" x14ac:dyDescent="0.3">
      <c r="P36929"/>
      <c r="AA36929"/>
    </row>
    <row r="36930" spans="16:27" x14ac:dyDescent="0.3">
      <c r="P36930"/>
      <c r="AA36930"/>
    </row>
    <row r="36931" spans="16:27" x14ac:dyDescent="0.3">
      <c r="P36931"/>
      <c r="AA36931"/>
    </row>
    <row r="36932" spans="16:27" x14ac:dyDescent="0.3">
      <c r="P36932"/>
      <c r="AA36932"/>
    </row>
    <row r="36933" spans="16:27" x14ac:dyDescent="0.3">
      <c r="P36933"/>
      <c r="AA36933"/>
    </row>
    <row r="36934" spans="16:27" x14ac:dyDescent="0.3">
      <c r="P36934"/>
      <c r="AA36934"/>
    </row>
    <row r="36935" spans="16:27" x14ac:dyDescent="0.3">
      <c r="P36935"/>
      <c r="AA36935"/>
    </row>
    <row r="36936" spans="16:27" x14ac:dyDescent="0.3">
      <c r="P36936"/>
      <c r="AA36936"/>
    </row>
    <row r="36937" spans="16:27" x14ac:dyDescent="0.3">
      <c r="P36937"/>
      <c r="AA36937"/>
    </row>
    <row r="36938" spans="16:27" x14ac:dyDescent="0.3">
      <c r="P36938"/>
      <c r="AA36938"/>
    </row>
    <row r="36939" spans="16:27" x14ac:dyDescent="0.3">
      <c r="P36939"/>
      <c r="AA36939"/>
    </row>
    <row r="36940" spans="16:27" x14ac:dyDescent="0.3">
      <c r="P36940"/>
      <c r="AA36940"/>
    </row>
    <row r="36941" spans="16:27" x14ac:dyDescent="0.3">
      <c r="P36941"/>
      <c r="AA36941"/>
    </row>
    <row r="36942" spans="16:27" x14ac:dyDescent="0.3">
      <c r="P36942"/>
      <c r="AA36942"/>
    </row>
    <row r="36943" spans="16:27" x14ac:dyDescent="0.3">
      <c r="P36943"/>
      <c r="AA36943"/>
    </row>
    <row r="36944" spans="16:27" x14ac:dyDescent="0.3">
      <c r="P36944"/>
      <c r="AA36944"/>
    </row>
    <row r="36945" spans="16:27" x14ac:dyDescent="0.3">
      <c r="P36945"/>
      <c r="AA36945"/>
    </row>
    <row r="36946" spans="16:27" x14ac:dyDescent="0.3">
      <c r="P36946"/>
      <c r="AA36946"/>
    </row>
    <row r="36947" spans="16:27" x14ac:dyDescent="0.3">
      <c r="P36947"/>
      <c r="AA36947"/>
    </row>
    <row r="36948" spans="16:27" x14ac:dyDescent="0.3">
      <c r="P36948"/>
      <c r="AA36948"/>
    </row>
    <row r="36949" spans="16:27" x14ac:dyDescent="0.3">
      <c r="P36949"/>
      <c r="AA36949"/>
    </row>
    <row r="36950" spans="16:27" x14ac:dyDescent="0.3">
      <c r="P36950"/>
      <c r="AA36950"/>
    </row>
    <row r="36951" spans="16:27" x14ac:dyDescent="0.3">
      <c r="P36951"/>
      <c r="AA36951"/>
    </row>
    <row r="36952" spans="16:27" x14ac:dyDescent="0.3">
      <c r="P36952"/>
      <c r="AA36952"/>
    </row>
    <row r="36953" spans="16:27" x14ac:dyDescent="0.3">
      <c r="P36953"/>
      <c r="AA36953"/>
    </row>
    <row r="36954" spans="16:27" x14ac:dyDescent="0.3">
      <c r="P36954"/>
      <c r="AA36954"/>
    </row>
    <row r="36955" spans="16:27" x14ac:dyDescent="0.3">
      <c r="P36955"/>
      <c r="AA36955"/>
    </row>
    <row r="36956" spans="16:27" x14ac:dyDescent="0.3">
      <c r="P36956"/>
      <c r="AA36956"/>
    </row>
    <row r="36957" spans="16:27" x14ac:dyDescent="0.3">
      <c r="P36957"/>
      <c r="AA36957"/>
    </row>
    <row r="36958" spans="16:27" x14ac:dyDescent="0.3">
      <c r="P36958"/>
      <c r="AA36958"/>
    </row>
    <row r="36959" spans="16:27" x14ac:dyDescent="0.3">
      <c r="P36959"/>
      <c r="AA36959"/>
    </row>
    <row r="36960" spans="16:27" x14ac:dyDescent="0.3">
      <c r="P36960"/>
      <c r="AA36960"/>
    </row>
    <row r="36961" spans="16:27" x14ac:dyDescent="0.3">
      <c r="P36961"/>
      <c r="AA36961"/>
    </row>
    <row r="36962" spans="16:27" x14ac:dyDescent="0.3">
      <c r="P36962"/>
      <c r="AA36962"/>
    </row>
    <row r="36963" spans="16:27" x14ac:dyDescent="0.3">
      <c r="P36963"/>
      <c r="AA36963"/>
    </row>
    <row r="36964" spans="16:27" x14ac:dyDescent="0.3">
      <c r="P36964"/>
      <c r="AA36964"/>
    </row>
    <row r="36965" spans="16:27" x14ac:dyDescent="0.3">
      <c r="P36965"/>
      <c r="AA36965"/>
    </row>
    <row r="36966" spans="16:27" x14ac:dyDescent="0.3">
      <c r="P36966"/>
      <c r="AA36966"/>
    </row>
    <row r="36967" spans="16:27" x14ac:dyDescent="0.3">
      <c r="P36967"/>
      <c r="AA36967"/>
    </row>
    <row r="36968" spans="16:27" x14ac:dyDescent="0.3">
      <c r="P36968"/>
      <c r="AA36968"/>
    </row>
    <row r="36969" spans="16:27" x14ac:dyDescent="0.3">
      <c r="P36969"/>
      <c r="AA36969"/>
    </row>
    <row r="36970" spans="16:27" x14ac:dyDescent="0.3">
      <c r="P36970"/>
      <c r="AA36970"/>
    </row>
    <row r="36971" spans="16:27" x14ac:dyDescent="0.3">
      <c r="P36971"/>
      <c r="AA36971"/>
    </row>
    <row r="36972" spans="16:27" x14ac:dyDescent="0.3">
      <c r="P36972"/>
      <c r="AA36972"/>
    </row>
    <row r="36973" spans="16:27" x14ac:dyDescent="0.3">
      <c r="P36973"/>
      <c r="AA36973"/>
    </row>
    <row r="36974" spans="16:27" x14ac:dyDescent="0.3">
      <c r="P36974"/>
      <c r="AA36974"/>
    </row>
    <row r="36975" spans="16:27" x14ac:dyDescent="0.3">
      <c r="P36975"/>
      <c r="AA36975"/>
    </row>
    <row r="36976" spans="16:27" x14ac:dyDescent="0.3">
      <c r="P36976"/>
      <c r="AA36976"/>
    </row>
    <row r="36977" spans="16:27" x14ac:dyDescent="0.3">
      <c r="P36977"/>
      <c r="AA36977"/>
    </row>
    <row r="36978" spans="16:27" x14ac:dyDescent="0.3">
      <c r="P36978"/>
      <c r="AA36978"/>
    </row>
    <row r="36979" spans="16:27" x14ac:dyDescent="0.3">
      <c r="P36979"/>
      <c r="AA36979"/>
    </row>
    <row r="36980" spans="16:27" x14ac:dyDescent="0.3">
      <c r="P36980"/>
      <c r="AA36980"/>
    </row>
    <row r="36981" spans="16:27" x14ac:dyDescent="0.3">
      <c r="P36981"/>
      <c r="AA36981"/>
    </row>
    <row r="36982" spans="16:27" x14ac:dyDescent="0.3">
      <c r="P36982"/>
      <c r="AA36982"/>
    </row>
    <row r="36983" spans="16:27" x14ac:dyDescent="0.3">
      <c r="P36983"/>
      <c r="AA36983"/>
    </row>
    <row r="36984" spans="16:27" x14ac:dyDescent="0.3">
      <c r="P36984"/>
      <c r="AA36984"/>
    </row>
    <row r="36985" spans="16:27" x14ac:dyDescent="0.3">
      <c r="P36985"/>
      <c r="AA36985"/>
    </row>
    <row r="36986" spans="16:27" x14ac:dyDescent="0.3">
      <c r="P36986"/>
      <c r="AA36986"/>
    </row>
    <row r="36987" spans="16:27" x14ac:dyDescent="0.3">
      <c r="P36987"/>
      <c r="AA36987"/>
    </row>
    <row r="36988" spans="16:27" x14ac:dyDescent="0.3">
      <c r="P36988"/>
      <c r="AA36988"/>
    </row>
    <row r="36989" spans="16:27" x14ac:dyDescent="0.3">
      <c r="P36989"/>
      <c r="AA36989"/>
    </row>
    <row r="36990" spans="16:27" x14ac:dyDescent="0.3">
      <c r="P36990"/>
      <c r="AA36990"/>
    </row>
    <row r="36991" spans="16:27" x14ac:dyDescent="0.3">
      <c r="P36991"/>
      <c r="AA36991"/>
    </row>
    <row r="36992" spans="16:27" x14ac:dyDescent="0.3">
      <c r="P36992"/>
      <c r="AA36992"/>
    </row>
    <row r="36993" spans="16:27" x14ac:dyDescent="0.3">
      <c r="P36993"/>
      <c r="AA36993"/>
    </row>
    <row r="36994" spans="16:27" x14ac:dyDescent="0.3">
      <c r="P36994"/>
      <c r="AA36994"/>
    </row>
    <row r="36995" spans="16:27" x14ac:dyDescent="0.3">
      <c r="P36995"/>
      <c r="AA36995"/>
    </row>
    <row r="36996" spans="16:27" x14ac:dyDescent="0.3">
      <c r="P36996"/>
      <c r="AA36996"/>
    </row>
    <row r="36997" spans="16:27" x14ac:dyDescent="0.3">
      <c r="P36997"/>
      <c r="AA36997"/>
    </row>
    <row r="36998" spans="16:27" x14ac:dyDescent="0.3">
      <c r="P36998"/>
      <c r="AA36998"/>
    </row>
    <row r="36999" spans="16:27" x14ac:dyDescent="0.3">
      <c r="P36999"/>
      <c r="AA36999"/>
    </row>
    <row r="37000" spans="16:27" x14ac:dyDescent="0.3">
      <c r="P37000"/>
      <c r="AA37000"/>
    </row>
    <row r="37001" spans="16:27" x14ac:dyDescent="0.3">
      <c r="P37001"/>
      <c r="AA37001"/>
    </row>
    <row r="37002" spans="16:27" x14ac:dyDescent="0.3">
      <c r="P37002"/>
      <c r="AA37002"/>
    </row>
    <row r="37003" spans="16:27" x14ac:dyDescent="0.3">
      <c r="P37003"/>
      <c r="AA37003"/>
    </row>
    <row r="37004" spans="16:27" x14ac:dyDescent="0.3">
      <c r="P37004"/>
      <c r="AA37004"/>
    </row>
    <row r="37005" spans="16:27" x14ac:dyDescent="0.3">
      <c r="P37005"/>
      <c r="AA37005"/>
    </row>
    <row r="37006" spans="16:27" x14ac:dyDescent="0.3">
      <c r="P37006"/>
      <c r="AA37006"/>
    </row>
    <row r="37007" spans="16:27" x14ac:dyDescent="0.3">
      <c r="P37007"/>
      <c r="AA37007"/>
    </row>
    <row r="37008" spans="16:27" x14ac:dyDescent="0.3">
      <c r="P37008"/>
      <c r="AA37008"/>
    </row>
    <row r="37009" spans="16:27" x14ac:dyDescent="0.3">
      <c r="P37009"/>
      <c r="AA37009"/>
    </row>
    <row r="37010" spans="16:27" x14ac:dyDescent="0.3">
      <c r="P37010"/>
      <c r="AA37010"/>
    </row>
    <row r="37011" spans="16:27" x14ac:dyDescent="0.3">
      <c r="P37011"/>
      <c r="AA37011"/>
    </row>
    <row r="37012" spans="16:27" x14ac:dyDescent="0.3">
      <c r="P37012"/>
      <c r="AA37012"/>
    </row>
    <row r="37013" spans="16:27" x14ac:dyDescent="0.3">
      <c r="P37013"/>
      <c r="AA37013"/>
    </row>
    <row r="37014" spans="16:27" x14ac:dyDescent="0.3">
      <c r="P37014"/>
      <c r="AA37014"/>
    </row>
    <row r="37015" spans="16:27" x14ac:dyDescent="0.3">
      <c r="P37015"/>
      <c r="AA37015"/>
    </row>
    <row r="37016" spans="16:27" x14ac:dyDescent="0.3">
      <c r="P37016"/>
      <c r="AA37016"/>
    </row>
    <row r="37017" spans="16:27" x14ac:dyDescent="0.3">
      <c r="P37017"/>
      <c r="AA37017"/>
    </row>
    <row r="37018" spans="16:27" x14ac:dyDescent="0.3">
      <c r="P37018"/>
      <c r="AA37018"/>
    </row>
    <row r="37019" spans="16:27" x14ac:dyDescent="0.3">
      <c r="P37019"/>
      <c r="AA37019"/>
    </row>
    <row r="37020" spans="16:27" x14ac:dyDescent="0.3">
      <c r="P37020"/>
      <c r="AA37020"/>
    </row>
    <row r="37021" spans="16:27" x14ac:dyDescent="0.3">
      <c r="P37021"/>
      <c r="AA37021"/>
    </row>
    <row r="37022" spans="16:27" x14ac:dyDescent="0.3">
      <c r="P37022"/>
      <c r="AA37022"/>
    </row>
    <row r="37023" spans="16:27" x14ac:dyDescent="0.3">
      <c r="P37023"/>
      <c r="AA37023"/>
    </row>
    <row r="37024" spans="16:27" x14ac:dyDescent="0.3">
      <c r="P37024"/>
      <c r="AA37024"/>
    </row>
    <row r="37025" spans="16:27" x14ac:dyDescent="0.3">
      <c r="P37025"/>
      <c r="AA37025"/>
    </row>
    <row r="37026" spans="16:27" x14ac:dyDescent="0.3">
      <c r="P37026"/>
      <c r="AA37026"/>
    </row>
    <row r="37027" spans="16:27" x14ac:dyDescent="0.3">
      <c r="P37027"/>
      <c r="AA37027"/>
    </row>
    <row r="37028" spans="16:27" x14ac:dyDescent="0.3">
      <c r="P37028"/>
      <c r="AA37028"/>
    </row>
    <row r="37029" spans="16:27" x14ac:dyDescent="0.3">
      <c r="P37029"/>
      <c r="AA37029"/>
    </row>
    <row r="37030" spans="16:27" x14ac:dyDescent="0.3">
      <c r="P37030"/>
      <c r="AA37030"/>
    </row>
    <row r="37031" spans="16:27" x14ac:dyDescent="0.3">
      <c r="P37031"/>
      <c r="AA37031"/>
    </row>
    <row r="37032" spans="16:27" x14ac:dyDescent="0.3">
      <c r="P37032"/>
      <c r="AA37032"/>
    </row>
    <row r="37033" spans="16:27" x14ac:dyDescent="0.3">
      <c r="P37033"/>
      <c r="AA37033"/>
    </row>
    <row r="37034" spans="16:27" x14ac:dyDescent="0.3">
      <c r="P37034"/>
      <c r="AA37034"/>
    </row>
    <row r="37035" spans="16:27" x14ac:dyDescent="0.3">
      <c r="P37035"/>
      <c r="AA37035"/>
    </row>
    <row r="37036" spans="16:27" x14ac:dyDescent="0.3">
      <c r="P37036"/>
      <c r="AA37036"/>
    </row>
    <row r="37037" spans="16:27" x14ac:dyDescent="0.3">
      <c r="P37037"/>
      <c r="AA37037"/>
    </row>
    <row r="37038" spans="16:27" x14ac:dyDescent="0.3">
      <c r="P37038"/>
      <c r="AA37038"/>
    </row>
    <row r="37039" spans="16:27" x14ac:dyDescent="0.3">
      <c r="P37039"/>
      <c r="AA37039"/>
    </row>
    <row r="37040" spans="16:27" x14ac:dyDescent="0.3">
      <c r="P37040"/>
      <c r="AA37040"/>
    </row>
    <row r="37041" spans="16:27" x14ac:dyDescent="0.3">
      <c r="P37041"/>
      <c r="AA37041"/>
    </row>
    <row r="37042" spans="16:27" x14ac:dyDescent="0.3">
      <c r="P37042"/>
      <c r="AA37042"/>
    </row>
    <row r="37043" spans="16:27" x14ac:dyDescent="0.3">
      <c r="P37043"/>
      <c r="AA37043"/>
    </row>
    <row r="37044" spans="16:27" x14ac:dyDescent="0.3">
      <c r="P37044"/>
      <c r="AA37044"/>
    </row>
    <row r="37045" spans="16:27" x14ac:dyDescent="0.3">
      <c r="P37045"/>
      <c r="AA37045"/>
    </row>
    <row r="37046" spans="16:27" x14ac:dyDescent="0.3">
      <c r="P37046"/>
      <c r="AA37046"/>
    </row>
    <row r="37047" spans="16:27" x14ac:dyDescent="0.3">
      <c r="P37047"/>
      <c r="AA37047"/>
    </row>
    <row r="37048" spans="16:27" x14ac:dyDescent="0.3">
      <c r="P37048"/>
      <c r="AA37048"/>
    </row>
    <row r="37049" spans="16:27" x14ac:dyDescent="0.3">
      <c r="P37049"/>
      <c r="AA37049"/>
    </row>
    <row r="37050" spans="16:27" x14ac:dyDescent="0.3">
      <c r="P37050"/>
      <c r="AA37050"/>
    </row>
    <row r="37051" spans="16:27" x14ac:dyDescent="0.3">
      <c r="P37051"/>
      <c r="AA37051"/>
    </row>
    <row r="37052" spans="16:27" x14ac:dyDescent="0.3">
      <c r="P37052"/>
      <c r="AA37052"/>
    </row>
    <row r="37053" spans="16:27" x14ac:dyDescent="0.3">
      <c r="P37053"/>
      <c r="AA37053"/>
    </row>
    <row r="37054" spans="16:27" x14ac:dyDescent="0.3">
      <c r="P37054"/>
      <c r="AA37054"/>
    </row>
    <row r="37055" spans="16:27" x14ac:dyDescent="0.3">
      <c r="P37055"/>
      <c r="AA37055"/>
    </row>
    <row r="37056" spans="16:27" x14ac:dyDescent="0.3">
      <c r="P37056"/>
      <c r="AA37056"/>
    </row>
    <row r="37057" spans="16:27" x14ac:dyDescent="0.3">
      <c r="P37057"/>
      <c r="AA37057"/>
    </row>
    <row r="37058" spans="16:27" x14ac:dyDescent="0.3">
      <c r="P37058"/>
      <c r="AA37058"/>
    </row>
    <row r="37059" spans="16:27" x14ac:dyDescent="0.3">
      <c r="P37059"/>
      <c r="AA37059"/>
    </row>
    <row r="37060" spans="16:27" x14ac:dyDescent="0.3">
      <c r="P37060"/>
      <c r="AA37060"/>
    </row>
    <row r="37061" spans="16:27" x14ac:dyDescent="0.3">
      <c r="P37061"/>
      <c r="AA37061"/>
    </row>
    <row r="37062" spans="16:27" x14ac:dyDescent="0.3">
      <c r="P37062"/>
      <c r="AA37062"/>
    </row>
    <row r="37063" spans="16:27" x14ac:dyDescent="0.3">
      <c r="P37063"/>
      <c r="AA37063"/>
    </row>
    <row r="37064" spans="16:27" x14ac:dyDescent="0.3">
      <c r="P37064"/>
      <c r="AA37064"/>
    </row>
    <row r="37065" spans="16:27" x14ac:dyDescent="0.3">
      <c r="P37065"/>
      <c r="AA37065"/>
    </row>
    <row r="37066" spans="16:27" x14ac:dyDescent="0.3">
      <c r="P37066"/>
      <c r="AA37066"/>
    </row>
    <row r="37067" spans="16:27" x14ac:dyDescent="0.3">
      <c r="P37067"/>
      <c r="AA37067"/>
    </row>
    <row r="37068" spans="16:27" x14ac:dyDescent="0.3">
      <c r="P37068"/>
      <c r="AA37068"/>
    </row>
    <row r="37069" spans="16:27" x14ac:dyDescent="0.3">
      <c r="P37069"/>
      <c r="AA37069"/>
    </row>
    <row r="37070" spans="16:27" x14ac:dyDescent="0.3">
      <c r="P37070"/>
      <c r="AA37070"/>
    </row>
    <row r="37071" spans="16:27" x14ac:dyDescent="0.3">
      <c r="P37071"/>
      <c r="AA37071"/>
    </row>
    <row r="37072" spans="16:27" x14ac:dyDescent="0.3">
      <c r="P37072"/>
      <c r="AA37072"/>
    </row>
    <row r="37073" spans="16:27" x14ac:dyDescent="0.3">
      <c r="P37073"/>
      <c r="AA37073"/>
    </row>
    <row r="37074" spans="16:27" x14ac:dyDescent="0.3">
      <c r="P37074"/>
      <c r="AA37074"/>
    </row>
    <row r="37075" spans="16:27" x14ac:dyDescent="0.3">
      <c r="P37075"/>
      <c r="AA37075"/>
    </row>
    <row r="37076" spans="16:27" x14ac:dyDescent="0.3">
      <c r="P37076"/>
      <c r="AA37076"/>
    </row>
    <row r="37077" spans="16:27" x14ac:dyDescent="0.3">
      <c r="P37077"/>
      <c r="AA37077"/>
    </row>
    <row r="37078" spans="16:27" x14ac:dyDescent="0.3">
      <c r="P37078"/>
      <c r="AA37078"/>
    </row>
    <row r="37079" spans="16:27" x14ac:dyDescent="0.3">
      <c r="P37079"/>
      <c r="AA37079"/>
    </row>
    <row r="37080" spans="16:27" x14ac:dyDescent="0.3">
      <c r="P37080"/>
      <c r="AA37080"/>
    </row>
    <row r="37081" spans="16:27" x14ac:dyDescent="0.3">
      <c r="P37081"/>
      <c r="AA37081"/>
    </row>
    <row r="37082" spans="16:27" x14ac:dyDescent="0.3">
      <c r="P37082"/>
      <c r="AA37082"/>
    </row>
    <row r="37083" spans="16:27" x14ac:dyDescent="0.3">
      <c r="P37083"/>
      <c r="AA37083"/>
    </row>
    <row r="37084" spans="16:27" x14ac:dyDescent="0.3">
      <c r="P37084"/>
      <c r="AA37084"/>
    </row>
    <row r="37085" spans="16:27" x14ac:dyDescent="0.3">
      <c r="P37085"/>
      <c r="AA37085"/>
    </row>
    <row r="37086" spans="16:27" x14ac:dyDescent="0.3">
      <c r="P37086"/>
      <c r="AA37086"/>
    </row>
    <row r="37087" spans="16:27" x14ac:dyDescent="0.3">
      <c r="P37087"/>
      <c r="AA37087"/>
    </row>
    <row r="37088" spans="16:27" x14ac:dyDescent="0.3">
      <c r="P37088"/>
      <c r="AA37088"/>
    </row>
    <row r="37089" spans="16:27" x14ac:dyDescent="0.3">
      <c r="P37089"/>
      <c r="AA37089"/>
    </row>
    <row r="37090" spans="16:27" x14ac:dyDescent="0.3">
      <c r="P37090"/>
      <c r="AA37090"/>
    </row>
    <row r="37091" spans="16:27" x14ac:dyDescent="0.3">
      <c r="P37091"/>
      <c r="AA37091"/>
    </row>
    <row r="37092" spans="16:27" x14ac:dyDescent="0.3">
      <c r="P37092"/>
      <c r="AA37092"/>
    </row>
    <row r="37093" spans="16:27" x14ac:dyDescent="0.3">
      <c r="P37093"/>
      <c r="AA37093"/>
    </row>
    <row r="37094" spans="16:27" x14ac:dyDescent="0.3">
      <c r="P37094"/>
      <c r="AA37094"/>
    </row>
    <row r="37095" spans="16:27" x14ac:dyDescent="0.3">
      <c r="P37095"/>
      <c r="AA37095"/>
    </row>
    <row r="37096" spans="16:27" x14ac:dyDescent="0.3">
      <c r="P37096"/>
      <c r="AA37096"/>
    </row>
    <row r="37097" spans="16:27" x14ac:dyDescent="0.3">
      <c r="P37097"/>
      <c r="AA37097"/>
    </row>
    <row r="37098" spans="16:27" x14ac:dyDescent="0.3">
      <c r="P37098"/>
      <c r="AA37098"/>
    </row>
    <row r="37099" spans="16:27" x14ac:dyDescent="0.3">
      <c r="P37099"/>
      <c r="AA37099"/>
    </row>
    <row r="37100" spans="16:27" x14ac:dyDescent="0.3">
      <c r="P37100"/>
      <c r="AA37100"/>
    </row>
    <row r="37101" spans="16:27" x14ac:dyDescent="0.3">
      <c r="P37101"/>
      <c r="AA37101"/>
    </row>
    <row r="37102" spans="16:27" x14ac:dyDescent="0.3">
      <c r="P37102"/>
      <c r="AA37102"/>
    </row>
    <row r="37103" spans="16:27" x14ac:dyDescent="0.3">
      <c r="P37103"/>
      <c r="AA37103"/>
    </row>
    <row r="37104" spans="16:27" x14ac:dyDescent="0.3">
      <c r="P37104"/>
      <c r="AA37104"/>
    </row>
    <row r="37105" spans="16:27" x14ac:dyDescent="0.3">
      <c r="P37105"/>
      <c r="AA37105"/>
    </row>
    <row r="37106" spans="16:27" x14ac:dyDescent="0.3">
      <c r="P37106"/>
      <c r="AA37106"/>
    </row>
    <row r="37107" spans="16:27" x14ac:dyDescent="0.3">
      <c r="P37107"/>
      <c r="AA37107"/>
    </row>
    <row r="37108" spans="16:27" x14ac:dyDescent="0.3">
      <c r="P37108"/>
      <c r="AA37108"/>
    </row>
    <row r="37109" spans="16:27" x14ac:dyDescent="0.3">
      <c r="P37109"/>
      <c r="AA37109"/>
    </row>
    <row r="37110" spans="16:27" x14ac:dyDescent="0.3">
      <c r="P37110"/>
      <c r="AA37110"/>
    </row>
    <row r="37111" spans="16:27" x14ac:dyDescent="0.3">
      <c r="P37111"/>
      <c r="AA37111"/>
    </row>
    <row r="37112" spans="16:27" x14ac:dyDescent="0.3">
      <c r="P37112"/>
      <c r="AA37112"/>
    </row>
    <row r="37113" spans="16:27" x14ac:dyDescent="0.3">
      <c r="P37113"/>
      <c r="AA37113"/>
    </row>
    <row r="37114" spans="16:27" x14ac:dyDescent="0.3">
      <c r="P37114"/>
      <c r="AA37114"/>
    </row>
    <row r="37115" spans="16:27" x14ac:dyDescent="0.3">
      <c r="P37115"/>
      <c r="AA37115"/>
    </row>
    <row r="37116" spans="16:27" x14ac:dyDescent="0.3">
      <c r="P37116"/>
      <c r="AA37116"/>
    </row>
    <row r="37117" spans="16:27" x14ac:dyDescent="0.3">
      <c r="P37117"/>
      <c r="AA37117"/>
    </row>
    <row r="37118" spans="16:27" x14ac:dyDescent="0.3">
      <c r="P37118"/>
      <c r="AA37118"/>
    </row>
    <row r="37119" spans="16:27" x14ac:dyDescent="0.3">
      <c r="P37119"/>
      <c r="AA37119"/>
    </row>
    <row r="37120" spans="16:27" x14ac:dyDescent="0.3">
      <c r="P37120"/>
      <c r="AA37120"/>
    </row>
    <row r="37121" spans="16:27" x14ac:dyDescent="0.3">
      <c r="P37121"/>
      <c r="AA37121"/>
    </row>
    <row r="37122" spans="16:27" x14ac:dyDescent="0.3">
      <c r="P37122"/>
      <c r="AA37122"/>
    </row>
    <row r="37123" spans="16:27" x14ac:dyDescent="0.3">
      <c r="P37123"/>
      <c r="AA37123"/>
    </row>
    <row r="37124" spans="16:27" x14ac:dyDescent="0.3">
      <c r="P37124"/>
      <c r="AA37124"/>
    </row>
    <row r="37125" spans="16:27" x14ac:dyDescent="0.3">
      <c r="P37125"/>
      <c r="AA37125"/>
    </row>
    <row r="37126" spans="16:27" x14ac:dyDescent="0.3">
      <c r="P37126"/>
      <c r="AA37126"/>
    </row>
    <row r="37127" spans="16:27" x14ac:dyDescent="0.3">
      <c r="P37127"/>
      <c r="AA37127"/>
    </row>
    <row r="37128" spans="16:27" x14ac:dyDescent="0.3">
      <c r="P37128"/>
      <c r="AA37128"/>
    </row>
    <row r="37129" spans="16:27" x14ac:dyDescent="0.3">
      <c r="P37129"/>
      <c r="AA37129"/>
    </row>
    <row r="37130" spans="16:27" x14ac:dyDescent="0.3">
      <c r="P37130"/>
      <c r="AA37130"/>
    </row>
    <row r="37131" spans="16:27" x14ac:dyDescent="0.3">
      <c r="P37131"/>
      <c r="AA37131"/>
    </row>
    <row r="37132" spans="16:27" x14ac:dyDescent="0.3">
      <c r="P37132"/>
      <c r="AA37132"/>
    </row>
    <row r="37133" spans="16:27" x14ac:dyDescent="0.3">
      <c r="P37133"/>
      <c r="AA37133"/>
    </row>
    <row r="37134" spans="16:27" x14ac:dyDescent="0.3">
      <c r="P37134"/>
      <c r="AA37134"/>
    </row>
    <row r="37135" spans="16:27" x14ac:dyDescent="0.3">
      <c r="P37135"/>
      <c r="AA37135"/>
    </row>
    <row r="37136" spans="16:27" x14ac:dyDescent="0.3">
      <c r="P37136"/>
      <c r="AA37136"/>
    </row>
    <row r="37137" spans="16:27" x14ac:dyDescent="0.3">
      <c r="P37137"/>
      <c r="AA37137"/>
    </row>
    <row r="37138" spans="16:27" x14ac:dyDescent="0.3">
      <c r="P37138"/>
      <c r="AA37138"/>
    </row>
    <row r="37139" spans="16:27" x14ac:dyDescent="0.3">
      <c r="P37139"/>
      <c r="AA37139"/>
    </row>
    <row r="37140" spans="16:27" x14ac:dyDescent="0.3">
      <c r="P37140"/>
      <c r="AA37140"/>
    </row>
    <row r="37141" spans="16:27" x14ac:dyDescent="0.3">
      <c r="P37141"/>
      <c r="AA37141"/>
    </row>
    <row r="37142" spans="16:27" x14ac:dyDescent="0.3">
      <c r="P37142"/>
      <c r="AA37142"/>
    </row>
    <row r="37143" spans="16:27" x14ac:dyDescent="0.3">
      <c r="P37143"/>
      <c r="AA37143"/>
    </row>
    <row r="37144" spans="16:27" x14ac:dyDescent="0.3">
      <c r="P37144"/>
      <c r="AA37144"/>
    </row>
    <row r="37145" spans="16:27" x14ac:dyDescent="0.3">
      <c r="P37145"/>
      <c r="AA37145"/>
    </row>
    <row r="37146" spans="16:27" x14ac:dyDescent="0.3">
      <c r="P37146"/>
      <c r="AA37146"/>
    </row>
    <row r="37147" spans="16:27" x14ac:dyDescent="0.3">
      <c r="P37147"/>
      <c r="AA37147"/>
    </row>
    <row r="37148" spans="16:27" x14ac:dyDescent="0.3">
      <c r="P37148"/>
      <c r="AA37148"/>
    </row>
    <row r="37149" spans="16:27" x14ac:dyDescent="0.3">
      <c r="P37149"/>
      <c r="AA37149"/>
    </row>
    <row r="37150" spans="16:27" x14ac:dyDescent="0.3">
      <c r="P37150"/>
      <c r="AA37150"/>
    </row>
    <row r="37151" spans="16:27" x14ac:dyDescent="0.3">
      <c r="P37151"/>
      <c r="AA37151"/>
    </row>
    <row r="37152" spans="16:27" x14ac:dyDescent="0.3">
      <c r="P37152"/>
      <c r="AA37152"/>
    </row>
    <row r="37153" spans="16:27" x14ac:dyDescent="0.3">
      <c r="P37153"/>
      <c r="AA37153"/>
    </row>
    <row r="37154" spans="16:27" x14ac:dyDescent="0.3">
      <c r="P37154"/>
      <c r="AA37154"/>
    </row>
    <row r="37155" spans="16:27" x14ac:dyDescent="0.3">
      <c r="P37155"/>
      <c r="AA37155"/>
    </row>
    <row r="37156" spans="16:27" x14ac:dyDescent="0.3">
      <c r="P37156"/>
      <c r="AA37156"/>
    </row>
    <row r="37157" spans="16:27" x14ac:dyDescent="0.3">
      <c r="P37157"/>
      <c r="AA37157"/>
    </row>
    <row r="37158" spans="16:27" x14ac:dyDescent="0.3">
      <c r="P37158"/>
      <c r="AA37158"/>
    </row>
    <row r="37159" spans="16:27" x14ac:dyDescent="0.3">
      <c r="P37159"/>
      <c r="AA37159"/>
    </row>
    <row r="37160" spans="16:27" x14ac:dyDescent="0.3">
      <c r="P37160"/>
      <c r="AA37160"/>
    </row>
    <row r="37161" spans="16:27" x14ac:dyDescent="0.3">
      <c r="P37161"/>
      <c r="AA37161"/>
    </row>
    <row r="37162" spans="16:27" x14ac:dyDescent="0.3">
      <c r="P37162"/>
      <c r="AA37162"/>
    </row>
    <row r="37163" spans="16:27" x14ac:dyDescent="0.3">
      <c r="P37163"/>
      <c r="AA37163"/>
    </row>
    <row r="37164" spans="16:27" x14ac:dyDescent="0.3">
      <c r="P37164"/>
      <c r="AA37164"/>
    </row>
    <row r="37165" spans="16:27" x14ac:dyDescent="0.3">
      <c r="P37165"/>
      <c r="AA37165"/>
    </row>
    <row r="37166" spans="16:27" x14ac:dyDescent="0.3">
      <c r="P37166"/>
      <c r="AA37166"/>
    </row>
    <row r="37167" spans="16:27" x14ac:dyDescent="0.3">
      <c r="P37167"/>
      <c r="AA37167"/>
    </row>
    <row r="37168" spans="16:27" x14ac:dyDescent="0.3">
      <c r="P37168"/>
      <c r="AA37168"/>
    </row>
    <row r="37169" spans="16:27" x14ac:dyDescent="0.3">
      <c r="P37169"/>
      <c r="AA37169"/>
    </row>
    <row r="37170" spans="16:27" x14ac:dyDescent="0.3">
      <c r="P37170"/>
      <c r="AA37170"/>
    </row>
    <row r="37171" spans="16:27" x14ac:dyDescent="0.3">
      <c r="P37171"/>
      <c r="AA37171"/>
    </row>
    <row r="37172" spans="16:27" x14ac:dyDescent="0.3">
      <c r="P37172"/>
      <c r="AA37172"/>
    </row>
    <row r="37173" spans="16:27" x14ac:dyDescent="0.3">
      <c r="P37173"/>
      <c r="AA37173"/>
    </row>
    <row r="37174" spans="16:27" x14ac:dyDescent="0.3">
      <c r="P37174"/>
      <c r="AA37174"/>
    </row>
    <row r="37175" spans="16:27" x14ac:dyDescent="0.3">
      <c r="P37175"/>
      <c r="AA37175"/>
    </row>
    <row r="37176" spans="16:27" x14ac:dyDescent="0.3">
      <c r="P37176"/>
      <c r="AA37176"/>
    </row>
    <row r="37177" spans="16:27" x14ac:dyDescent="0.3">
      <c r="P37177"/>
      <c r="AA37177"/>
    </row>
    <row r="37178" spans="16:27" x14ac:dyDescent="0.3">
      <c r="P37178"/>
      <c r="AA37178"/>
    </row>
    <row r="37179" spans="16:27" x14ac:dyDescent="0.3">
      <c r="P37179"/>
      <c r="AA37179"/>
    </row>
    <row r="37180" spans="16:27" x14ac:dyDescent="0.3">
      <c r="P37180"/>
      <c r="AA37180"/>
    </row>
    <row r="37181" spans="16:27" x14ac:dyDescent="0.3">
      <c r="P37181"/>
      <c r="AA37181"/>
    </row>
    <row r="37182" spans="16:27" x14ac:dyDescent="0.3">
      <c r="P37182"/>
      <c r="AA37182"/>
    </row>
    <row r="37183" spans="16:27" x14ac:dyDescent="0.3">
      <c r="P37183"/>
      <c r="AA37183"/>
    </row>
    <row r="37184" spans="16:27" x14ac:dyDescent="0.3">
      <c r="P37184"/>
      <c r="AA37184"/>
    </row>
    <row r="37185" spans="16:27" x14ac:dyDescent="0.3">
      <c r="P37185"/>
      <c r="AA37185"/>
    </row>
    <row r="37186" spans="16:27" x14ac:dyDescent="0.3">
      <c r="P37186"/>
      <c r="AA37186"/>
    </row>
    <row r="37187" spans="16:27" x14ac:dyDescent="0.3">
      <c r="P37187"/>
      <c r="AA37187"/>
    </row>
    <row r="37188" spans="16:27" x14ac:dyDescent="0.3">
      <c r="P37188"/>
      <c r="AA37188"/>
    </row>
    <row r="37189" spans="16:27" x14ac:dyDescent="0.3">
      <c r="P37189"/>
      <c r="AA37189"/>
    </row>
    <row r="37190" spans="16:27" x14ac:dyDescent="0.3">
      <c r="P37190"/>
      <c r="AA37190"/>
    </row>
    <row r="37191" spans="16:27" x14ac:dyDescent="0.3">
      <c r="P37191"/>
      <c r="AA37191"/>
    </row>
    <row r="37192" spans="16:27" x14ac:dyDescent="0.3">
      <c r="P37192"/>
      <c r="AA37192"/>
    </row>
    <row r="37193" spans="16:27" x14ac:dyDescent="0.3">
      <c r="P37193"/>
      <c r="AA37193"/>
    </row>
    <row r="37194" spans="16:27" x14ac:dyDescent="0.3">
      <c r="P37194"/>
      <c r="AA37194"/>
    </row>
    <row r="37195" spans="16:27" x14ac:dyDescent="0.3">
      <c r="P37195"/>
      <c r="AA37195"/>
    </row>
    <row r="37196" spans="16:27" x14ac:dyDescent="0.3">
      <c r="P37196"/>
      <c r="AA37196"/>
    </row>
    <row r="37197" spans="16:27" x14ac:dyDescent="0.3">
      <c r="P37197"/>
      <c r="AA37197"/>
    </row>
    <row r="37198" spans="16:27" x14ac:dyDescent="0.3">
      <c r="P37198"/>
      <c r="AA37198"/>
    </row>
    <row r="37199" spans="16:27" x14ac:dyDescent="0.3">
      <c r="P37199"/>
      <c r="AA37199"/>
    </row>
    <row r="37200" spans="16:27" x14ac:dyDescent="0.3">
      <c r="P37200"/>
      <c r="AA37200"/>
    </row>
    <row r="37201" spans="16:27" x14ac:dyDescent="0.3">
      <c r="P37201"/>
      <c r="AA37201"/>
    </row>
    <row r="37202" spans="16:27" x14ac:dyDescent="0.3">
      <c r="P37202"/>
      <c r="AA37202"/>
    </row>
    <row r="37203" spans="16:27" x14ac:dyDescent="0.3">
      <c r="P37203"/>
      <c r="AA37203"/>
    </row>
    <row r="37204" spans="16:27" x14ac:dyDescent="0.3">
      <c r="P37204"/>
      <c r="AA37204"/>
    </row>
    <row r="37205" spans="16:27" x14ac:dyDescent="0.3">
      <c r="P37205"/>
      <c r="AA37205"/>
    </row>
    <row r="37206" spans="16:27" x14ac:dyDescent="0.3">
      <c r="P37206"/>
      <c r="AA37206"/>
    </row>
    <row r="37207" spans="16:27" x14ac:dyDescent="0.3">
      <c r="P37207"/>
      <c r="AA37207"/>
    </row>
    <row r="37208" spans="16:27" x14ac:dyDescent="0.3">
      <c r="P37208"/>
      <c r="AA37208"/>
    </row>
    <row r="37209" spans="16:27" x14ac:dyDescent="0.3">
      <c r="P37209"/>
      <c r="AA37209"/>
    </row>
    <row r="37210" spans="16:27" x14ac:dyDescent="0.3">
      <c r="P37210"/>
      <c r="AA37210"/>
    </row>
    <row r="37211" spans="16:27" x14ac:dyDescent="0.3">
      <c r="P37211"/>
      <c r="AA37211"/>
    </row>
    <row r="37212" spans="16:27" x14ac:dyDescent="0.3">
      <c r="P37212"/>
      <c r="AA37212"/>
    </row>
    <row r="37213" spans="16:27" x14ac:dyDescent="0.3">
      <c r="P37213"/>
      <c r="AA37213"/>
    </row>
    <row r="37214" spans="16:27" x14ac:dyDescent="0.3">
      <c r="P37214"/>
      <c r="AA37214"/>
    </row>
    <row r="37215" spans="16:27" x14ac:dyDescent="0.3">
      <c r="P37215"/>
      <c r="AA37215"/>
    </row>
    <row r="37216" spans="16:27" x14ac:dyDescent="0.3">
      <c r="P37216"/>
      <c r="AA37216"/>
    </row>
    <row r="37217" spans="16:27" x14ac:dyDescent="0.3">
      <c r="P37217"/>
      <c r="AA37217"/>
    </row>
    <row r="37218" spans="16:27" x14ac:dyDescent="0.3">
      <c r="P37218"/>
      <c r="AA37218"/>
    </row>
    <row r="37219" spans="16:27" x14ac:dyDescent="0.3">
      <c r="P37219"/>
      <c r="AA37219"/>
    </row>
    <row r="37220" spans="16:27" x14ac:dyDescent="0.3">
      <c r="P37220"/>
      <c r="AA37220"/>
    </row>
    <row r="37221" spans="16:27" x14ac:dyDescent="0.3">
      <c r="P37221"/>
      <c r="AA37221"/>
    </row>
    <row r="37222" spans="16:27" x14ac:dyDescent="0.3">
      <c r="P37222"/>
      <c r="AA37222"/>
    </row>
    <row r="37223" spans="16:27" x14ac:dyDescent="0.3">
      <c r="P37223"/>
      <c r="AA37223"/>
    </row>
    <row r="37224" spans="16:27" x14ac:dyDescent="0.3">
      <c r="P37224"/>
      <c r="AA37224"/>
    </row>
    <row r="37225" spans="16:27" x14ac:dyDescent="0.3">
      <c r="P37225"/>
      <c r="AA37225"/>
    </row>
    <row r="37226" spans="16:27" x14ac:dyDescent="0.3">
      <c r="P37226"/>
      <c r="AA37226"/>
    </row>
    <row r="37227" spans="16:27" x14ac:dyDescent="0.3">
      <c r="P37227"/>
      <c r="AA37227"/>
    </row>
    <row r="37228" spans="16:27" x14ac:dyDescent="0.3">
      <c r="P37228"/>
      <c r="AA37228"/>
    </row>
    <row r="37229" spans="16:27" x14ac:dyDescent="0.3">
      <c r="P37229"/>
      <c r="AA37229"/>
    </row>
    <row r="37230" spans="16:27" x14ac:dyDescent="0.3">
      <c r="P37230"/>
      <c r="AA37230"/>
    </row>
    <row r="37231" spans="16:27" x14ac:dyDescent="0.3">
      <c r="P37231"/>
      <c r="AA37231"/>
    </row>
    <row r="37232" spans="16:27" x14ac:dyDescent="0.3">
      <c r="P37232"/>
      <c r="AA37232"/>
    </row>
    <row r="37233" spans="16:27" x14ac:dyDescent="0.3">
      <c r="P37233"/>
      <c r="AA37233"/>
    </row>
    <row r="37234" spans="16:27" x14ac:dyDescent="0.3">
      <c r="P37234"/>
      <c r="AA37234"/>
    </row>
    <row r="37235" spans="16:27" x14ac:dyDescent="0.3">
      <c r="P37235"/>
      <c r="AA37235"/>
    </row>
    <row r="37236" spans="16:27" x14ac:dyDescent="0.3">
      <c r="P37236"/>
      <c r="AA37236"/>
    </row>
    <row r="37237" spans="16:27" x14ac:dyDescent="0.3">
      <c r="P37237"/>
      <c r="AA37237"/>
    </row>
    <row r="37238" spans="16:27" x14ac:dyDescent="0.3">
      <c r="P37238"/>
      <c r="AA37238"/>
    </row>
    <row r="37239" spans="16:27" x14ac:dyDescent="0.3">
      <c r="P37239"/>
      <c r="AA37239"/>
    </row>
    <row r="37240" spans="16:27" x14ac:dyDescent="0.3">
      <c r="P37240"/>
      <c r="AA37240"/>
    </row>
    <row r="37241" spans="16:27" x14ac:dyDescent="0.3">
      <c r="P37241"/>
      <c r="AA37241"/>
    </row>
    <row r="37242" spans="16:27" x14ac:dyDescent="0.3">
      <c r="P37242"/>
      <c r="AA37242"/>
    </row>
    <row r="37243" spans="16:27" x14ac:dyDescent="0.3">
      <c r="P37243"/>
      <c r="AA37243"/>
    </row>
    <row r="37244" spans="16:27" x14ac:dyDescent="0.3">
      <c r="P37244"/>
      <c r="AA37244"/>
    </row>
    <row r="37245" spans="16:27" x14ac:dyDescent="0.3">
      <c r="P37245"/>
      <c r="AA37245"/>
    </row>
    <row r="37246" spans="16:27" x14ac:dyDescent="0.3">
      <c r="P37246"/>
      <c r="AA37246"/>
    </row>
    <row r="37247" spans="16:27" x14ac:dyDescent="0.3">
      <c r="P37247"/>
      <c r="AA37247"/>
    </row>
    <row r="37248" spans="16:27" x14ac:dyDescent="0.3">
      <c r="P37248"/>
      <c r="AA37248"/>
    </row>
    <row r="37249" spans="16:27" x14ac:dyDescent="0.3">
      <c r="P37249"/>
      <c r="AA37249"/>
    </row>
    <row r="37250" spans="16:27" x14ac:dyDescent="0.3">
      <c r="P37250"/>
      <c r="AA37250"/>
    </row>
    <row r="37251" spans="16:27" x14ac:dyDescent="0.3">
      <c r="P37251"/>
      <c r="AA37251"/>
    </row>
    <row r="37252" spans="16:27" x14ac:dyDescent="0.3">
      <c r="P37252"/>
      <c r="AA37252"/>
    </row>
    <row r="37253" spans="16:27" x14ac:dyDescent="0.3">
      <c r="P37253"/>
      <c r="AA37253"/>
    </row>
    <row r="37254" spans="16:27" x14ac:dyDescent="0.3">
      <c r="P37254"/>
      <c r="AA37254"/>
    </row>
    <row r="37255" spans="16:27" x14ac:dyDescent="0.3">
      <c r="P37255"/>
      <c r="AA37255"/>
    </row>
    <row r="37256" spans="16:27" x14ac:dyDescent="0.3">
      <c r="P37256"/>
      <c r="AA37256"/>
    </row>
    <row r="37257" spans="16:27" x14ac:dyDescent="0.3">
      <c r="P37257"/>
      <c r="AA37257"/>
    </row>
    <row r="37258" spans="16:27" x14ac:dyDescent="0.3">
      <c r="P37258"/>
      <c r="AA37258"/>
    </row>
    <row r="37259" spans="16:27" x14ac:dyDescent="0.3">
      <c r="P37259"/>
      <c r="AA37259"/>
    </row>
    <row r="37260" spans="16:27" x14ac:dyDescent="0.3">
      <c r="P37260"/>
      <c r="AA37260"/>
    </row>
    <row r="37261" spans="16:27" x14ac:dyDescent="0.3">
      <c r="P37261"/>
      <c r="AA37261"/>
    </row>
    <row r="37262" spans="16:27" x14ac:dyDescent="0.3">
      <c r="P37262"/>
      <c r="AA37262"/>
    </row>
    <row r="37263" spans="16:27" x14ac:dyDescent="0.3">
      <c r="P37263"/>
      <c r="AA37263"/>
    </row>
    <row r="37264" spans="16:27" x14ac:dyDescent="0.3">
      <c r="P37264"/>
      <c r="AA37264"/>
    </row>
    <row r="37265" spans="16:27" x14ac:dyDescent="0.3">
      <c r="P37265"/>
      <c r="AA37265"/>
    </row>
    <row r="37266" spans="16:27" x14ac:dyDescent="0.3">
      <c r="P37266"/>
      <c r="AA37266"/>
    </row>
    <row r="37267" spans="16:27" x14ac:dyDescent="0.3">
      <c r="P37267"/>
      <c r="AA37267"/>
    </row>
    <row r="37268" spans="16:27" x14ac:dyDescent="0.3">
      <c r="P37268"/>
      <c r="AA37268"/>
    </row>
    <row r="37269" spans="16:27" x14ac:dyDescent="0.3">
      <c r="P37269"/>
      <c r="AA37269"/>
    </row>
    <row r="37270" spans="16:27" x14ac:dyDescent="0.3">
      <c r="P37270"/>
      <c r="AA37270"/>
    </row>
    <row r="37271" spans="16:27" x14ac:dyDescent="0.3">
      <c r="P37271"/>
      <c r="AA37271"/>
    </row>
    <row r="37272" spans="16:27" x14ac:dyDescent="0.3">
      <c r="P37272"/>
      <c r="AA37272"/>
    </row>
    <row r="37273" spans="16:27" x14ac:dyDescent="0.3">
      <c r="P37273"/>
      <c r="AA37273"/>
    </row>
    <row r="37274" spans="16:27" x14ac:dyDescent="0.3">
      <c r="P37274"/>
      <c r="AA37274"/>
    </row>
    <row r="37275" spans="16:27" x14ac:dyDescent="0.3">
      <c r="P37275"/>
      <c r="AA37275"/>
    </row>
    <row r="37276" spans="16:27" x14ac:dyDescent="0.3">
      <c r="P37276"/>
      <c r="AA37276"/>
    </row>
    <row r="37277" spans="16:27" x14ac:dyDescent="0.3">
      <c r="P37277"/>
      <c r="AA37277"/>
    </row>
    <row r="37278" spans="16:27" x14ac:dyDescent="0.3">
      <c r="P37278"/>
      <c r="AA37278"/>
    </row>
    <row r="37279" spans="16:27" x14ac:dyDescent="0.3">
      <c r="P37279"/>
      <c r="AA37279"/>
    </row>
    <row r="37280" spans="16:27" x14ac:dyDescent="0.3">
      <c r="P37280"/>
      <c r="AA37280"/>
    </row>
    <row r="37281" spans="16:27" x14ac:dyDescent="0.3">
      <c r="P37281"/>
      <c r="AA37281"/>
    </row>
    <row r="37282" spans="16:27" x14ac:dyDescent="0.3">
      <c r="P37282"/>
      <c r="AA37282"/>
    </row>
    <row r="37283" spans="16:27" x14ac:dyDescent="0.3">
      <c r="P37283"/>
      <c r="AA37283"/>
    </row>
    <row r="37284" spans="16:27" x14ac:dyDescent="0.3">
      <c r="P37284"/>
      <c r="AA37284"/>
    </row>
    <row r="37285" spans="16:27" x14ac:dyDescent="0.3">
      <c r="P37285"/>
      <c r="AA37285"/>
    </row>
    <row r="37286" spans="16:27" x14ac:dyDescent="0.3">
      <c r="P37286"/>
      <c r="AA37286"/>
    </row>
    <row r="37287" spans="16:27" x14ac:dyDescent="0.3">
      <c r="P37287"/>
      <c r="AA37287"/>
    </row>
    <row r="37288" spans="16:27" x14ac:dyDescent="0.3">
      <c r="P37288"/>
      <c r="AA37288"/>
    </row>
    <row r="37289" spans="16:27" x14ac:dyDescent="0.3">
      <c r="P37289"/>
      <c r="AA37289"/>
    </row>
    <row r="37290" spans="16:27" x14ac:dyDescent="0.3">
      <c r="P37290"/>
      <c r="AA37290"/>
    </row>
    <row r="37291" spans="16:27" x14ac:dyDescent="0.3">
      <c r="P37291"/>
      <c r="AA37291"/>
    </row>
    <row r="37292" spans="16:27" x14ac:dyDescent="0.3">
      <c r="P37292"/>
      <c r="AA37292"/>
    </row>
    <row r="37293" spans="16:27" x14ac:dyDescent="0.3">
      <c r="P37293"/>
      <c r="AA37293"/>
    </row>
    <row r="37294" spans="16:27" x14ac:dyDescent="0.3">
      <c r="P37294"/>
      <c r="AA37294"/>
    </row>
    <row r="37295" spans="16:27" x14ac:dyDescent="0.3">
      <c r="P37295"/>
      <c r="AA37295"/>
    </row>
    <row r="37296" spans="16:27" x14ac:dyDescent="0.3">
      <c r="P37296"/>
      <c r="AA37296"/>
    </row>
    <row r="37297" spans="16:27" x14ac:dyDescent="0.3">
      <c r="P37297"/>
      <c r="AA37297"/>
    </row>
    <row r="37298" spans="16:27" x14ac:dyDescent="0.3">
      <c r="P37298"/>
      <c r="AA37298"/>
    </row>
    <row r="37299" spans="16:27" x14ac:dyDescent="0.3">
      <c r="P37299"/>
      <c r="AA37299"/>
    </row>
    <row r="37300" spans="16:27" x14ac:dyDescent="0.3">
      <c r="P37300"/>
      <c r="AA37300"/>
    </row>
    <row r="37301" spans="16:27" x14ac:dyDescent="0.3">
      <c r="P37301"/>
      <c r="AA37301"/>
    </row>
    <row r="37302" spans="16:27" x14ac:dyDescent="0.3">
      <c r="P37302"/>
      <c r="AA37302"/>
    </row>
    <row r="37303" spans="16:27" x14ac:dyDescent="0.3">
      <c r="P37303"/>
      <c r="AA37303"/>
    </row>
    <row r="37304" spans="16:27" x14ac:dyDescent="0.3">
      <c r="P37304"/>
      <c r="AA37304"/>
    </row>
    <row r="37305" spans="16:27" x14ac:dyDescent="0.3">
      <c r="P37305"/>
      <c r="AA37305"/>
    </row>
    <row r="37306" spans="16:27" x14ac:dyDescent="0.3">
      <c r="P37306"/>
      <c r="AA37306"/>
    </row>
    <row r="37307" spans="16:27" x14ac:dyDescent="0.3">
      <c r="P37307"/>
      <c r="AA37307"/>
    </row>
    <row r="37308" spans="16:27" x14ac:dyDescent="0.3">
      <c r="P37308"/>
      <c r="AA37308"/>
    </row>
    <row r="37309" spans="16:27" x14ac:dyDescent="0.3">
      <c r="P37309"/>
      <c r="AA37309"/>
    </row>
    <row r="37310" spans="16:27" x14ac:dyDescent="0.3">
      <c r="P37310"/>
      <c r="AA37310"/>
    </row>
    <row r="37311" spans="16:27" x14ac:dyDescent="0.3">
      <c r="P37311"/>
      <c r="AA37311"/>
    </row>
    <row r="37312" spans="16:27" x14ac:dyDescent="0.3">
      <c r="P37312"/>
      <c r="AA37312"/>
    </row>
    <row r="37313" spans="16:27" x14ac:dyDescent="0.3">
      <c r="P37313"/>
      <c r="AA37313"/>
    </row>
    <row r="37314" spans="16:27" x14ac:dyDescent="0.3">
      <c r="P37314"/>
      <c r="AA37314"/>
    </row>
    <row r="37315" spans="16:27" x14ac:dyDescent="0.3">
      <c r="P37315"/>
      <c r="AA37315"/>
    </row>
    <row r="37316" spans="16:27" x14ac:dyDescent="0.3">
      <c r="P37316"/>
      <c r="AA37316"/>
    </row>
    <row r="37317" spans="16:27" x14ac:dyDescent="0.3">
      <c r="P37317"/>
      <c r="AA37317"/>
    </row>
    <row r="37318" spans="16:27" x14ac:dyDescent="0.3">
      <c r="P37318"/>
      <c r="AA37318"/>
    </row>
    <row r="37319" spans="16:27" x14ac:dyDescent="0.3">
      <c r="P37319"/>
      <c r="AA37319"/>
    </row>
    <row r="37320" spans="16:27" x14ac:dyDescent="0.3">
      <c r="P37320"/>
      <c r="AA37320"/>
    </row>
    <row r="37321" spans="16:27" x14ac:dyDescent="0.3">
      <c r="P37321"/>
      <c r="AA37321"/>
    </row>
    <row r="37322" spans="16:27" x14ac:dyDescent="0.3">
      <c r="P37322"/>
      <c r="AA37322"/>
    </row>
    <row r="37323" spans="16:27" x14ac:dyDescent="0.3">
      <c r="P37323"/>
      <c r="AA37323"/>
    </row>
    <row r="37324" spans="16:27" x14ac:dyDescent="0.3">
      <c r="P37324"/>
      <c r="AA37324"/>
    </row>
    <row r="37325" spans="16:27" x14ac:dyDescent="0.3">
      <c r="P37325"/>
      <c r="AA37325"/>
    </row>
    <row r="37326" spans="16:27" x14ac:dyDescent="0.3">
      <c r="P37326"/>
      <c r="AA37326"/>
    </row>
    <row r="37327" spans="16:27" x14ac:dyDescent="0.3">
      <c r="P37327"/>
      <c r="AA37327"/>
    </row>
    <row r="37328" spans="16:27" x14ac:dyDescent="0.3">
      <c r="P37328"/>
      <c r="AA37328"/>
    </row>
    <row r="37329" spans="16:27" x14ac:dyDescent="0.3">
      <c r="P37329"/>
      <c r="AA37329"/>
    </row>
    <row r="37330" spans="16:27" x14ac:dyDescent="0.3">
      <c r="P37330"/>
      <c r="AA37330"/>
    </row>
    <row r="37331" spans="16:27" x14ac:dyDescent="0.3">
      <c r="P37331"/>
      <c r="AA37331"/>
    </row>
    <row r="37332" spans="16:27" x14ac:dyDescent="0.3">
      <c r="P37332"/>
      <c r="AA37332"/>
    </row>
    <row r="37333" spans="16:27" x14ac:dyDescent="0.3">
      <c r="P37333"/>
      <c r="AA37333"/>
    </row>
    <row r="37334" spans="16:27" x14ac:dyDescent="0.3">
      <c r="P37334"/>
      <c r="AA37334"/>
    </row>
    <row r="37335" spans="16:27" x14ac:dyDescent="0.3">
      <c r="P37335"/>
      <c r="AA37335"/>
    </row>
    <row r="37336" spans="16:27" x14ac:dyDescent="0.3">
      <c r="P37336"/>
      <c r="AA37336"/>
    </row>
    <row r="37337" spans="16:27" x14ac:dyDescent="0.3">
      <c r="P37337"/>
      <c r="AA37337"/>
    </row>
    <row r="37338" spans="16:27" x14ac:dyDescent="0.3">
      <c r="P37338"/>
      <c r="AA37338"/>
    </row>
    <row r="37339" spans="16:27" x14ac:dyDescent="0.3">
      <c r="P37339"/>
      <c r="AA37339"/>
    </row>
    <row r="37340" spans="16:27" x14ac:dyDescent="0.3">
      <c r="P37340"/>
      <c r="AA37340"/>
    </row>
    <row r="37341" spans="16:27" x14ac:dyDescent="0.3">
      <c r="P37341"/>
      <c r="AA37341"/>
    </row>
    <row r="37342" spans="16:27" x14ac:dyDescent="0.3">
      <c r="P37342"/>
      <c r="AA37342"/>
    </row>
    <row r="37343" spans="16:27" x14ac:dyDescent="0.3">
      <c r="P37343"/>
      <c r="AA37343"/>
    </row>
    <row r="37344" spans="16:27" x14ac:dyDescent="0.3">
      <c r="P37344"/>
      <c r="AA37344"/>
    </row>
    <row r="37345" spans="16:27" x14ac:dyDescent="0.3">
      <c r="P37345"/>
      <c r="AA37345"/>
    </row>
    <row r="37346" spans="16:27" x14ac:dyDescent="0.3">
      <c r="P37346"/>
      <c r="AA37346"/>
    </row>
    <row r="37347" spans="16:27" x14ac:dyDescent="0.3">
      <c r="P37347"/>
      <c r="AA37347"/>
    </row>
    <row r="37348" spans="16:27" x14ac:dyDescent="0.3">
      <c r="P37348"/>
      <c r="AA37348"/>
    </row>
    <row r="37349" spans="16:27" x14ac:dyDescent="0.3">
      <c r="P37349"/>
      <c r="AA37349"/>
    </row>
    <row r="37350" spans="16:27" x14ac:dyDescent="0.3">
      <c r="P37350"/>
      <c r="AA37350"/>
    </row>
    <row r="37351" spans="16:27" x14ac:dyDescent="0.3">
      <c r="P37351"/>
      <c r="AA37351"/>
    </row>
    <row r="37352" spans="16:27" x14ac:dyDescent="0.3">
      <c r="P37352"/>
      <c r="AA37352"/>
    </row>
    <row r="37353" spans="16:27" x14ac:dyDescent="0.3">
      <c r="P37353"/>
      <c r="AA37353"/>
    </row>
    <row r="37354" spans="16:27" x14ac:dyDescent="0.3">
      <c r="P37354"/>
      <c r="AA37354"/>
    </row>
    <row r="37355" spans="16:27" x14ac:dyDescent="0.3">
      <c r="P37355"/>
      <c r="AA37355"/>
    </row>
    <row r="37356" spans="16:27" x14ac:dyDescent="0.3">
      <c r="P37356"/>
      <c r="AA37356"/>
    </row>
    <row r="37357" spans="16:27" x14ac:dyDescent="0.3">
      <c r="P37357"/>
      <c r="AA37357"/>
    </row>
    <row r="37358" spans="16:27" x14ac:dyDescent="0.3">
      <c r="P37358"/>
      <c r="AA37358"/>
    </row>
    <row r="37359" spans="16:27" x14ac:dyDescent="0.3">
      <c r="P37359"/>
      <c r="AA37359"/>
    </row>
    <row r="37360" spans="16:27" x14ac:dyDescent="0.3">
      <c r="P37360"/>
      <c r="AA37360"/>
    </row>
    <row r="37361" spans="16:27" x14ac:dyDescent="0.3">
      <c r="P37361"/>
      <c r="AA37361"/>
    </row>
    <row r="37362" spans="16:27" x14ac:dyDescent="0.3">
      <c r="P37362"/>
      <c r="AA37362"/>
    </row>
    <row r="37363" spans="16:27" x14ac:dyDescent="0.3">
      <c r="P37363"/>
      <c r="AA37363"/>
    </row>
    <row r="37364" spans="16:27" x14ac:dyDescent="0.3">
      <c r="P37364"/>
      <c r="AA37364"/>
    </row>
    <row r="37365" spans="16:27" x14ac:dyDescent="0.3">
      <c r="P37365"/>
      <c r="AA37365"/>
    </row>
    <row r="37366" spans="16:27" x14ac:dyDescent="0.3">
      <c r="P37366"/>
      <c r="AA37366"/>
    </row>
    <row r="37367" spans="16:27" x14ac:dyDescent="0.3">
      <c r="P37367"/>
      <c r="AA37367"/>
    </row>
    <row r="37368" spans="16:27" x14ac:dyDescent="0.3">
      <c r="P37368"/>
      <c r="AA37368"/>
    </row>
    <row r="37369" spans="16:27" x14ac:dyDescent="0.3">
      <c r="P37369"/>
      <c r="AA37369"/>
    </row>
    <row r="37370" spans="16:27" x14ac:dyDescent="0.3">
      <c r="P37370"/>
      <c r="AA37370"/>
    </row>
    <row r="37371" spans="16:27" x14ac:dyDescent="0.3">
      <c r="P37371"/>
      <c r="AA37371"/>
    </row>
    <row r="37372" spans="16:27" x14ac:dyDescent="0.3">
      <c r="P37372"/>
      <c r="AA37372"/>
    </row>
    <row r="37373" spans="16:27" x14ac:dyDescent="0.3">
      <c r="P37373"/>
      <c r="AA37373"/>
    </row>
    <row r="37374" spans="16:27" x14ac:dyDescent="0.3">
      <c r="P37374"/>
      <c r="AA37374"/>
    </row>
    <row r="37375" spans="16:27" x14ac:dyDescent="0.3">
      <c r="P37375"/>
      <c r="AA37375"/>
    </row>
    <row r="37376" spans="16:27" x14ac:dyDescent="0.3">
      <c r="P37376"/>
      <c r="AA37376"/>
    </row>
    <row r="37377" spans="16:27" x14ac:dyDescent="0.3">
      <c r="P37377"/>
      <c r="AA37377"/>
    </row>
    <row r="37378" spans="16:27" x14ac:dyDescent="0.3">
      <c r="P37378"/>
      <c r="AA37378"/>
    </row>
    <row r="37379" spans="16:27" x14ac:dyDescent="0.3">
      <c r="P37379"/>
      <c r="AA37379"/>
    </row>
    <row r="37380" spans="16:27" x14ac:dyDescent="0.3">
      <c r="P37380"/>
      <c r="AA37380"/>
    </row>
    <row r="37381" spans="16:27" x14ac:dyDescent="0.3">
      <c r="P37381"/>
      <c r="AA37381"/>
    </row>
    <row r="37382" spans="16:27" x14ac:dyDescent="0.3">
      <c r="P37382"/>
      <c r="AA37382"/>
    </row>
    <row r="37383" spans="16:27" x14ac:dyDescent="0.3">
      <c r="P37383"/>
      <c r="AA37383"/>
    </row>
    <row r="37384" spans="16:27" x14ac:dyDescent="0.3">
      <c r="P37384"/>
      <c r="AA37384"/>
    </row>
    <row r="37385" spans="16:27" x14ac:dyDescent="0.3">
      <c r="P37385"/>
      <c r="AA37385"/>
    </row>
    <row r="37386" spans="16:27" x14ac:dyDescent="0.3">
      <c r="P37386"/>
      <c r="AA37386"/>
    </row>
    <row r="37387" spans="16:27" x14ac:dyDescent="0.3">
      <c r="P37387"/>
      <c r="AA37387"/>
    </row>
    <row r="37388" spans="16:27" x14ac:dyDescent="0.3">
      <c r="P37388"/>
      <c r="AA37388"/>
    </row>
    <row r="37389" spans="16:27" x14ac:dyDescent="0.3">
      <c r="P37389"/>
      <c r="AA37389"/>
    </row>
    <row r="37390" spans="16:27" x14ac:dyDescent="0.3">
      <c r="P37390"/>
      <c r="AA37390"/>
    </row>
    <row r="37391" spans="16:27" x14ac:dyDescent="0.3">
      <c r="P37391"/>
      <c r="AA37391"/>
    </row>
    <row r="37392" spans="16:27" x14ac:dyDescent="0.3">
      <c r="P37392"/>
      <c r="AA37392"/>
    </row>
    <row r="37393" spans="16:27" x14ac:dyDescent="0.3">
      <c r="P37393"/>
      <c r="AA37393"/>
    </row>
    <row r="37394" spans="16:27" x14ac:dyDescent="0.3">
      <c r="P37394"/>
      <c r="AA37394"/>
    </row>
    <row r="37395" spans="16:27" x14ac:dyDescent="0.3">
      <c r="P37395"/>
      <c r="AA37395"/>
    </row>
    <row r="37396" spans="16:27" x14ac:dyDescent="0.3">
      <c r="P37396"/>
      <c r="AA37396"/>
    </row>
    <row r="37397" spans="16:27" x14ac:dyDescent="0.3">
      <c r="P37397"/>
      <c r="AA37397"/>
    </row>
    <row r="37398" spans="16:27" x14ac:dyDescent="0.3">
      <c r="P37398"/>
      <c r="AA37398"/>
    </row>
    <row r="37399" spans="16:27" x14ac:dyDescent="0.3">
      <c r="P37399"/>
      <c r="AA37399"/>
    </row>
    <row r="37400" spans="16:27" x14ac:dyDescent="0.3">
      <c r="P37400"/>
      <c r="AA37400"/>
    </row>
    <row r="37401" spans="16:27" x14ac:dyDescent="0.3">
      <c r="P37401"/>
      <c r="AA37401"/>
    </row>
    <row r="37402" spans="16:27" x14ac:dyDescent="0.3">
      <c r="P37402"/>
      <c r="AA37402"/>
    </row>
    <row r="37403" spans="16:27" x14ac:dyDescent="0.3">
      <c r="P37403"/>
      <c r="AA37403"/>
    </row>
    <row r="37404" spans="16:27" x14ac:dyDescent="0.3">
      <c r="P37404"/>
      <c r="AA37404"/>
    </row>
    <row r="37405" spans="16:27" x14ac:dyDescent="0.3">
      <c r="P37405"/>
      <c r="AA37405"/>
    </row>
    <row r="37406" spans="16:27" x14ac:dyDescent="0.3">
      <c r="P37406"/>
      <c r="AA37406"/>
    </row>
    <row r="37407" spans="16:27" x14ac:dyDescent="0.3">
      <c r="P37407"/>
      <c r="AA37407"/>
    </row>
    <row r="37408" spans="16:27" x14ac:dyDescent="0.3">
      <c r="P37408"/>
      <c r="AA37408"/>
    </row>
    <row r="37409" spans="16:27" x14ac:dyDescent="0.3">
      <c r="P37409"/>
      <c r="AA37409"/>
    </row>
    <row r="37410" spans="16:27" x14ac:dyDescent="0.3">
      <c r="P37410"/>
      <c r="AA37410"/>
    </row>
    <row r="37411" spans="16:27" x14ac:dyDescent="0.3">
      <c r="P37411"/>
      <c r="AA37411"/>
    </row>
    <row r="37412" spans="16:27" x14ac:dyDescent="0.3">
      <c r="P37412"/>
      <c r="AA37412"/>
    </row>
    <row r="37413" spans="16:27" x14ac:dyDescent="0.3">
      <c r="P37413"/>
      <c r="AA37413"/>
    </row>
    <row r="37414" spans="16:27" x14ac:dyDescent="0.3">
      <c r="P37414"/>
      <c r="AA37414"/>
    </row>
    <row r="37415" spans="16:27" x14ac:dyDescent="0.3">
      <c r="P37415"/>
      <c r="AA37415"/>
    </row>
    <row r="37416" spans="16:27" x14ac:dyDescent="0.3">
      <c r="P37416"/>
      <c r="AA37416"/>
    </row>
    <row r="37417" spans="16:27" x14ac:dyDescent="0.3">
      <c r="P37417"/>
      <c r="AA37417"/>
    </row>
    <row r="37418" spans="16:27" x14ac:dyDescent="0.3">
      <c r="P37418"/>
      <c r="AA37418"/>
    </row>
    <row r="37419" spans="16:27" x14ac:dyDescent="0.3">
      <c r="P37419"/>
      <c r="AA37419"/>
    </row>
    <row r="37420" spans="16:27" x14ac:dyDescent="0.3">
      <c r="P37420"/>
      <c r="AA37420"/>
    </row>
    <row r="37421" spans="16:27" x14ac:dyDescent="0.3">
      <c r="P37421"/>
      <c r="AA37421"/>
    </row>
    <row r="37422" spans="16:27" x14ac:dyDescent="0.3">
      <c r="P37422"/>
      <c r="AA37422"/>
    </row>
    <row r="37423" spans="16:27" x14ac:dyDescent="0.3">
      <c r="P37423"/>
      <c r="AA37423"/>
    </row>
    <row r="37424" spans="16:27" x14ac:dyDescent="0.3">
      <c r="P37424"/>
      <c r="AA37424"/>
    </row>
    <row r="37425" spans="16:27" x14ac:dyDescent="0.3">
      <c r="P37425"/>
      <c r="AA37425"/>
    </row>
    <row r="37426" spans="16:27" x14ac:dyDescent="0.3">
      <c r="P37426"/>
      <c r="AA37426"/>
    </row>
    <row r="37427" spans="16:27" x14ac:dyDescent="0.3">
      <c r="P37427"/>
      <c r="AA37427"/>
    </row>
    <row r="37428" spans="16:27" x14ac:dyDescent="0.3">
      <c r="P37428"/>
      <c r="AA37428"/>
    </row>
    <row r="37429" spans="16:27" x14ac:dyDescent="0.3">
      <c r="P37429"/>
      <c r="AA37429"/>
    </row>
    <row r="37430" spans="16:27" x14ac:dyDescent="0.3">
      <c r="P37430"/>
      <c r="AA37430"/>
    </row>
    <row r="37431" spans="16:27" x14ac:dyDescent="0.3">
      <c r="P37431"/>
      <c r="AA37431"/>
    </row>
    <row r="37432" spans="16:27" x14ac:dyDescent="0.3">
      <c r="P37432"/>
      <c r="AA37432"/>
    </row>
    <row r="37433" spans="16:27" x14ac:dyDescent="0.3">
      <c r="P37433"/>
      <c r="AA37433"/>
    </row>
    <row r="37434" spans="16:27" x14ac:dyDescent="0.3">
      <c r="P37434"/>
      <c r="AA37434"/>
    </row>
    <row r="37435" spans="16:27" x14ac:dyDescent="0.3">
      <c r="P37435"/>
      <c r="AA37435"/>
    </row>
    <row r="37436" spans="16:27" x14ac:dyDescent="0.3">
      <c r="P37436"/>
      <c r="AA37436"/>
    </row>
    <row r="37437" spans="16:27" x14ac:dyDescent="0.3">
      <c r="P37437"/>
      <c r="AA37437"/>
    </row>
    <row r="37438" spans="16:27" x14ac:dyDescent="0.3">
      <c r="P37438"/>
      <c r="AA37438"/>
    </row>
    <row r="37439" spans="16:27" x14ac:dyDescent="0.3">
      <c r="P37439"/>
      <c r="AA37439"/>
    </row>
    <row r="37440" spans="16:27" x14ac:dyDescent="0.3">
      <c r="P37440"/>
      <c r="AA37440"/>
    </row>
    <row r="37441" spans="16:27" x14ac:dyDescent="0.3">
      <c r="P37441"/>
      <c r="AA37441"/>
    </row>
    <row r="37442" spans="16:27" x14ac:dyDescent="0.3">
      <c r="P37442"/>
      <c r="AA37442"/>
    </row>
    <row r="37443" spans="16:27" x14ac:dyDescent="0.3">
      <c r="P37443"/>
      <c r="AA37443"/>
    </row>
    <row r="37444" spans="16:27" x14ac:dyDescent="0.3">
      <c r="P37444"/>
      <c r="AA37444"/>
    </row>
    <row r="37445" spans="16:27" x14ac:dyDescent="0.3">
      <c r="P37445"/>
      <c r="AA37445"/>
    </row>
    <row r="37446" spans="16:27" x14ac:dyDescent="0.3">
      <c r="P37446"/>
      <c r="AA37446"/>
    </row>
    <row r="37447" spans="16:27" x14ac:dyDescent="0.3">
      <c r="P37447"/>
      <c r="AA37447"/>
    </row>
    <row r="37448" spans="16:27" x14ac:dyDescent="0.3">
      <c r="P37448"/>
      <c r="AA37448"/>
    </row>
    <row r="37449" spans="16:27" x14ac:dyDescent="0.3">
      <c r="P37449"/>
      <c r="AA37449"/>
    </row>
    <row r="37450" spans="16:27" x14ac:dyDescent="0.3">
      <c r="P37450"/>
      <c r="AA37450"/>
    </row>
    <row r="37451" spans="16:27" x14ac:dyDescent="0.3">
      <c r="P37451"/>
      <c r="AA37451"/>
    </row>
    <row r="37452" spans="16:27" x14ac:dyDescent="0.3">
      <c r="P37452"/>
      <c r="AA37452"/>
    </row>
    <row r="37453" spans="16:27" x14ac:dyDescent="0.3">
      <c r="P37453"/>
      <c r="AA37453"/>
    </row>
    <row r="37454" spans="16:27" x14ac:dyDescent="0.3">
      <c r="P37454"/>
      <c r="AA37454"/>
    </row>
    <row r="37455" spans="16:27" x14ac:dyDescent="0.3">
      <c r="P37455"/>
      <c r="AA37455"/>
    </row>
    <row r="37456" spans="16:27" x14ac:dyDescent="0.3">
      <c r="P37456"/>
      <c r="AA37456"/>
    </row>
    <row r="37457" spans="16:27" x14ac:dyDescent="0.3">
      <c r="P37457"/>
      <c r="AA37457"/>
    </row>
    <row r="37458" spans="16:27" x14ac:dyDescent="0.3">
      <c r="P37458"/>
      <c r="AA37458"/>
    </row>
    <row r="37459" spans="16:27" x14ac:dyDescent="0.3">
      <c r="P37459"/>
      <c r="AA37459"/>
    </row>
    <row r="37460" spans="16:27" x14ac:dyDescent="0.3">
      <c r="P37460"/>
      <c r="AA37460"/>
    </row>
    <row r="37461" spans="16:27" x14ac:dyDescent="0.3">
      <c r="P37461"/>
      <c r="AA37461"/>
    </row>
    <row r="37462" spans="16:27" x14ac:dyDescent="0.3">
      <c r="P37462"/>
      <c r="AA37462"/>
    </row>
    <row r="37463" spans="16:27" x14ac:dyDescent="0.3">
      <c r="P37463"/>
      <c r="AA37463"/>
    </row>
    <row r="37464" spans="16:27" x14ac:dyDescent="0.3">
      <c r="P37464"/>
      <c r="AA37464"/>
    </row>
    <row r="37465" spans="16:27" x14ac:dyDescent="0.3">
      <c r="P37465"/>
      <c r="AA37465"/>
    </row>
    <row r="37466" spans="16:27" x14ac:dyDescent="0.3">
      <c r="P37466"/>
      <c r="AA37466"/>
    </row>
    <row r="37467" spans="16:27" x14ac:dyDescent="0.3">
      <c r="P37467"/>
      <c r="AA37467"/>
    </row>
    <row r="37468" spans="16:27" x14ac:dyDescent="0.3">
      <c r="P37468"/>
      <c r="AA37468"/>
    </row>
    <row r="37469" spans="16:27" x14ac:dyDescent="0.3">
      <c r="P37469"/>
      <c r="AA37469"/>
    </row>
    <row r="37470" spans="16:27" x14ac:dyDescent="0.3">
      <c r="P37470"/>
      <c r="AA37470"/>
    </row>
    <row r="37471" spans="16:27" x14ac:dyDescent="0.3">
      <c r="P37471"/>
      <c r="AA37471"/>
    </row>
    <row r="37472" spans="16:27" x14ac:dyDescent="0.3">
      <c r="P37472"/>
      <c r="AA37472"/>
    </row>
    <row r="37473" spans="16:27" x14ac:dyDescent="0.3">
      <c r="P37473"/>
      <c r="AA37473"/>
    </row>
    <row r="37474" spans="16:27" x14ac:dyDescent="0.3">
      <c r="P37474"/>
      <c r="AA37474"/>
    </row>
    <row r="37475" spans="16:27" x14ac:dyDescent="0.3">
      <c r="P37475"/>
      <c r="AA37475"/>
    </row>
    <row r="37476" spans="16:27" x14ac:dyDescent="0.3">
      <c r="P37476"/>
      <c r="AA37476"/>
    </row>
    <row r="37477" spans="16:27" x14ac:dyDescent="0.3">
      <c r="P37477"/>
      <c r="AA37477"/>
    </row>
    <row r="37478" spans="16:27" x14ac:dyDescent="0.3">
      <c r="P37478"/>
      <c r="AA37478"/>
    </row>
    <row r="37479" spans="16:27" x14ac:dyDescent="0.3">
      <c r="P37479"/>
      <c r="AA37479"/>
    </row>
    <row r="37480" spans="16:27" x14ac:dyDescent="0.3">
      <c r="P37480"/>
      <c r="AA37480"/>
    </row>
    <row r="37481" spans="16:27" x14ac:dyDescent="0.3">
      <c r="P37481"/>
      <c r="AA37481"/>
    </row>
    <row r="37482" spans="16:27" x14ac:dyDescent="0.3">
      <c r="P37482"/>
      <c r="AA37482"/>
    </row>
    <row r="37483" spans="16:27" x14ac:dyDescent="0.3">
      <c r="P37483"/>
      <c r="AA37483"/>
    </row>
    <row r="37484" spans="16:27" x14ac:dyDescent="0.3">
      <c r="P37484"/>
      <c r="AA37484"/>
    </row>
    <row r="37485" spans="16:27" x14ac:dyDescent="0.3">
      <c r="P37485"/>
      <c r="AA37485"/>
    </row>
    <row r="37486" spans="16:27" x14ac:dyDescent="0.3">
      <c r="P37486"/>
      <c r="AA37486"/>
    </row>
    <row r="37487" spans="16:27" x14ac:dyDescent="0.3">
      <c r="P37487"/>
      <c r="AA37487"/>
    </row>
    <row r="37488" spans="16:27" x14ac:dyDescent="0.3">
      <c r="P37488"/>
      <c r="AA37488"/>
    </row>
    <row r="37489" spans="16:27" x14ac:dyDescent="0.3">
      <c r="P37489"/>
      <c r="AA37489"/>
    </row>
    <row r="37490" spans="16:27" x14ac:dyDescent="0.3">
      <c r="P37490"/>
      <c r="AA37490"/>
    </row>
    <row r="37491" spans="16:27" x14ac:dyDescent="0.3">
      <c r="P37491"/>
      <c r="AA37491"/>
    </row>
    <row r="37492" spans="16:27" x14ac:dyDescent="0.3">
      <c r="P37492"/>
      <c r="AA37492"/>
    </row>
    <row r="37493" spans="16:27" x14ac:dyDescent="0.3">
      <c r="P37493"/>
      <c r="AA37493"/>
    </row>
    <row r="37494" spans="16:27" x14ac:dyDescent="0.3">
      <c r="P37494"/>
      <c r="AA37494"/>
    </row>
    <row r="37495" spans="16:27" x14ac:dyDescent="0.3">
      <c r="P37495"/>
      <c r="AA37495"/>
    </row>
    <row r="37496" spans="16:27" x14ac:dyDescent="0.3">
      <c r="P37496"/>
      <c r="AA37496"/>
    </row>
    <row r="37497" spans="16:27" x14ac:dyDescent="0.3">
      <c r="P37497"/>
      <c r="AA37497"/>
    </row>
    <row r="37498" spans="16:27" x14ac:dyDescent="0.3">
      <c r="P37498"/>
      <c r="AA37498"/>
    </row>
    <row r="37499" spans="16:27" x14ac:dyDescent="0.3">
      <c r="P37499"/>
      <c r="AA37499"/>
    </row>
    <row r="37500" spans="16:27" x14ac:dyDescent="0.3">
      <c r="P37500"/>
      <c r="AA37500"/>
    </row>
    <row r="37501" spans="16:27" x14ac:dyDescent="0.3">
      <c r="P37501"/>
      <c r="AA37501"/>
    </row>
    <row r="37502" spans="16:27" x14ac:dyDescent="0.3">
      <c r="P37502"/>
      <c r="AA37502"/>
    </row>
    <row r="37503" spans="16:27" x14ac:dyDescent="0.3">
      <c r="P37503"/>
      <c r="AA37503"/>
    </row>
    <row r="37504" spans="16:27" x14ac:dyDescent="0.3">
      <c r="P37504"/>
      <c r="AA37504"/>
    </row>
    <row r="37505" spans="16:27" x14ac:dyDescent="0.3">
      <c r="P37505"/>
      <c r="AA37505"/>
    </row>
    <row r="37506" spans="16:27" x14ac:dyDescent="0.3">
      <c r="P37506"/>
      <c r="AA37506"/>
    </row>
    <row r="37507" spans="16:27" x14ac:dyDescent="0.3">
      <c r="P37507"/>
      <c r="AA37507"/>
    </row>
    <row r="37508" spans="16:27" x14ac:dyDescent="0.3">
      <c r="P37508"/>
      <c r="AA37508"/>
    </row>
    <row r="37509" spans="16:27" x14ac:dyDescent="0.3">
      <c r="P37509"/>
      <c r="AA37509"/>
    </row>
    <row r="37510" spans="16:27" x14ac:dyDescent="0.3">
      <c r="P37510"/>
      <c r="AA37510"/>
    </row>
    <row r="37511" spans="16:27" x14ac:dyDescent="0.3">
      <c r="P37511"/>
      <c r="AA37511"/>
    </row>
    <row r="37512" spans="16:27" x14ac:dyDescent="0.3">
      <c r="P37512"/>
      <c r="AA37512"/>
    </row>
    <row r="37513" spans="16:27" x14ac:dyDescent="0.3">
      <c r="P37513"/>
      <c r="AA37513"/>
    </row>
    <row r="37514" spans="16:27" x14ac:dyDescent="0.3">
      <c r="P37514"/>
      <c r="AA37514"/>
    </row>
    <row r="37515" spans="16:27" x14ac:dyDescent="0.3">
      <c r="P37515"/>
      <c r="AA37515"/>
    </row>
    <row r="37516" spans="16:27" x14ac:dyDescent="0.3">
      <c r="P37516"/>
      <c r="AA37516"/>
    </row>
    <row r="37517" spans="16:27" x14ac:dyDescent="0.3">
      <c r="P37517"/>
      <c r="AA37517"/>
    </row>
    <row r="37518" spans="16:27" x14ac:dyDescent="0.3">
      <c r="P37518"/>
      <c r="AA37518"/>
    </row>
    <row r="37519" spans="16:27" x14ac:dyDescent="0.3">
      <c r="P37519"/>
      <c r="AA37519"/>
    </row>
    <row r="37520" spans="16:27" x14ac:dyDescent="0.3">
      <c r="P37520"/>
      <c r="AA37520"/>
    </row>
    <row r="37521" spans="16:27" x14ac:dyDescent="0.3">
      <c r="P37521"/>
      <c r="AA37521"/>
    </row>
    <row r="37522" spans="16:27" x14ac:dyDescent="0.3">
      <c r="P37522"/>
      <c r="AA37522"/>
    </row>
    <row r="37523" spans="16:27" x14ac:dyDescent="0.3">
      <c r="P37523"/>
      <c r="AA37523"/>
    </row>
    <row r="37524" spans="16:27" x14ac:dyDescent="0.3">
      <c r="P37524"/>
      <c r="AA37524"/>
    </row>
    <row r="37525" spans="16:27" x14ac:dyDescent="0.3">
      <c r="P37525"/>
      <c r="AA37525"/>
    </row>
    <row r="37526" spans="16:27" x14ac:dyDescent="0.3">
      <c r="P37526"/>
      <c r="AA37526"/>
    </row>
    <row r="37527" spans="16:27" x14ac:dyDescent="0.3">
      <c r="P37527"/>
      <c r="AA37527"/>
    </row>
    <row r="37528" spans="16:27" x14ac:dyDescent="0.3">
      <c r="P37528"/>
      <c r="AA37528"/>
    </row>
    <row r="37529" spans="16:27" x14ac:dyDescent="0.3">
      <c r="P37529"/>
      <c r="AA37529"/>
    </row>
    <row r="37530" spans="16:27" x14ac:dyDescent="0.3">
      <c r="P37530"/>
      <c r="AA37530"/>
    </row>
    <row r="37531" spans="16:27" x14ac:dyDescent="0.3">
      <c r="P37531"/>
      <c r="AA37531"/>
    </row>
    <row r="37532" spans="16:27" x14ac:dyDescent="0.3">
      <c r="P37532"/>
      <c r="AA37532"/>
    </row>
    <row r="37533" spans="16:27" x14ac:dyDescent="0.3">
      <c r="P37533"/>
      <c r="AA37533"/>
    </row>
    <row r="37534" spans="16:27" x14ac:dyDescent="0.3">
      <c r="P37534"/>
      <c r="AA37534"/>
    </row>
    <row r="37535" spans="16:27" x14ac:dyDescent="0.3">
      <c r="P37535"/>
      <c r="AA37535"/>
    </row>
    <row r="37536" spans="16:27" x14ac:dyDescent="0.3">
      <c r="P37536"/>
      <c r="AA37536"/>
    </row>
    <row r="37537" spans="16:27" x14ac:dyDescent="0.3">
      <c r="P37537"/>
      <c r="AA37537"/>
    </row>
    <row r="37538" spans="16:27" x14ac:dyDescent="0.3">
      <c r="P37538"/>
      <c r="AA37538"/>
    </row>
    <row r="37539" spans="16:27" x14ac:dyDescent="0.3">
      <c r="P37539"/>
      <c r="AA37539"/>
    </row>
    <row r="37540" spans="16:27" x14ac:dyDescent="0.3">
      <c r="P37540"/>
      <c r="AA37540"/>
    </row>
    <row r="37541" spans="16:27" x14ac:dyDescent="0.3">
      <c r="P37541"/>
      <c r="AA37541"/>
    </row>
    <row r="37542" spans="16:27" x14ac:dyDescent="0.3">
      <c r="P37542"/>
      <c r="AA37542"/>
    </row>
    <row r="37543" spans="16:27" x14ac:dyDescent="0.3">
      <c r="P37543"/>
      <c r="AA37543"/>
    </row>
    <row r="37544" spans="16:27" x14ac:dyDescent="0.3">
      <c r="P37544"/>
      <c r="AA37544"/>
    </row>
    <row r="37545" spans="16:27" x14ac:dyDescent="0.3">
      <c r="P37545"/>
      <c r="AA37545"/>
    </row>
    <row r="37546" spans="16:27" x14ac:dyDescent="0.3">
      <c r="P37546"/>
      <c r="AA37546"/>
    </row>
    <row r="37547" spans="16:27" x14ac:dyDescent="0.3">
      <c r="P37547"/>
      <c r="AA37547"/>
    </row>
    <row r="37548" spans="16:27" x14ac:dyDescent="0.3">
      <c r="P37548"/>
      <c r="AA37548"/>
    </row>
    <row r="37549" spans="16:27" x14ac:dyDescent="0.3">
      <c r="P37549"/>
      <c r="AA37549"/>
    </row>
    <row r="37550" spans="16:27" x14ac:dyDescent="0.3">
      <c r="P37550"/>
      <c r="AA37550"/>
    </row>
    <row r="37551" spans="16:27" x14ac:dyDescent="0.3">
      <c r="P37551"/>
      <c r="AA37551"/>
    </row>
    <row r="37552" spans="16:27" x14ac:dyDescent="0.3">
      <c r="P37552"/>
      <c r="AA37552"/>
    </row>
    <row r="37553" spans="16:27" x14ac:dyDescent="0.3">
      <c r="P37553"/>
      <c r="AA37553"/>
    </row>
    <row r="37554" spans="16:27" x14ac:dyDescent="0.3">
      <c r="P37554"/>
      <c r="AA37554"/>
    </row>
    <row r="37555" spans="16:27" x14ac:dyDescent="0.3">
      <c r="P37555"/>
      <c r="AA37555"/>
    </row>
    <row r="37556" spans="16:27" x14ac:dyDescent="0.3">
      <c r="P37556"/>
      <c r="AA37556"/>
    </row>
    <row r="37557" spans="16:27" x14ac:dyDescent="0.3">
      <c r="P37557"/>
      <c r="AA37557"/>
    </row>
    <row r="37558" spans="16:27" x14ac:dyDescent="0.3">
      <c r="P37558"/>
      <c r="AA37558"/>
    </row>
    <row r="37559" spans="16:27" x14ac:dyDescent="0.3">
      <c r="P37559"/>
      <c r="AA37559"/>
    </row>
    <row r="37560" spans="16:27" x14ac:dyDescent="0.3">
      <c r="P37560"/>
      <c r="AA37560"/>
    </row>
    <row r="37561" spans="16:27" x14ac:dyDescent="0.3">
      <c r="P37561"/>
      <c r="AA37561"/>
    </row>
    <row r="37562" spans="16:27" x14ac:dyDescent="0.3">
      <c r="P37562"/>
      <c r="AA37562"/>
    </row>
    <row r="37563" spans="16:27" x14ac:dyDescent="0.3">
      <c r="P37563"/>
      <c r="AA37563"/>
    </row>
    <row r="37564" spans="16:27" x14ac:dyDescent="0.3">
      <c r="P37564"/>
      <c r="AA37564"/>
    </row>
    <row r="37565" spans="16:27" x14ac:dyDescent="0.3">
      <c r="P37565"/>
      <c r="AA37565"/>
    </row>
    <row r="37566" spans="16:27" x14ac:dyDescent="0.3">
      <c r="P37566"/>
      <c r="AA37566"/>
    </row>
    <row r="37567" spans="16:27" x14ac:dyDescent="0.3">
      <c r="P37567"/>
      <c r="AA37567"/>
    </row>
    <row r="37568" spans="16:27" x14ac:dyDescent="0.3">
      <c r="P37568"/>
      <c r="AA37568"/>
    </row>
    <row r="37569" spans="16:27" x14ac:dyDescent="0.3">
      <c r="P37569"/>
      <c r="AA37569"/>
    </row>
    <row r="37570" spans="16:27" x14ac:dyDescent="0.3">
      <c r="P37570"/>
      <c r="AA37570"/>
    </row>
    <row r="37571" spans="16:27" x14ac:dyDescent="0.3">
      <c r="P37571"/>
      <c r="AA37571"/>
    </row>
    <row r="37572" spans="16:27" x14ac:dyDescent="0.3">
      <c r="P37572"/>
      <c r="AA37572"/>
    </row>
    <row r="37573" spans="16:27" x14ac:dyDescent="0.3">
      <c r="P37573"/>
      <c r="AA37573"/>
    </row>
    <row r="37574" spans="16:27" x14ac:dyDescent="0.3">
      <c r="P37574"/>
      <c r="AA37574"/>
    </row>
    <row r="37575" spans="16:27" x14ac:dyDescent="0.3">
      <c r="P37575"/>
      <c r="AA37575"/>
    </row>
    <row r="37576" spans="16:27" x14ac:dyDescent="0.3">
      <c r="P37576"/>
      <c r="AA37576"/>
    </row>
    <row r="37577" spans="16:27" x14ac:dyDescent="0.3">
      <c r="P37577"/>
      <c r="AA37577"/>
    </row>
    <row r="37578" spans="16:27" x14ac:dyDescent="0.3">
      <c r="P37578"/>
      <c r="AA37578"/>
    </row>
    <row r="37579" spans="16:27" x14ac:dyDescent="0.3">
      <c r="P37579"/>
      <c r="AA37579"/>
    </row>
    <row r="37580" spans="16:27" x14ac:dyDescent="0.3">
      <c r="P37580"/>
      <c r="AA37580"/>
    </row>
    <row r="37581" spans="16:27" x14ac:dyDescent="0.3">
      <c r="P37581"/>
      <c r="AA37581"/>
    </row>
    <row r="37582" spans="16:27" x14ac:dyDescent="0.3">
      <c r="P37582"/>
      <c r="AA37582"/>
    </row>
    <row r="37583" spans="16:27" x14ac:dyDescent="0.3">
      <c r="P37583"/>
      <c r="AA37583"/>
    </row>
    <row r="37584" spans="16:27" x14ac:dyDescent="0.3">
      <c r="P37584"/>
      <c r="AA37584"/>
    </row>
    <row r="37585" spans="16:27" x14ac:dyDescent="0.3">
      <c r="P37585"/>
      <c r="AA37585"/>
    </row>
    <row r="37586" spans="16:27" x14ac:dyDescent="0.3">
      <c r="P37586"/>
      <c r="AA37586"/>
    </row>
    <row r="37587" spans="16:27" x14ac:dyDescent="0.3">
      <c r="P37587"/>
      <c r="AA37587"/>
    </row>
    <row r="37588" spans="16:27" x14ac:dyDescent="0.3">
      <c r="P37588"/>
      <c r="AA37588"/>
    </row>
    <row r="37589" spans="16:27" x14ac:dyDescent="0.3">
      <c r="P37589"/>
      <c r="AA37589"/>
    </row>
    <row r="37590" spans="16:27" x14ac:dyDescent="0.3">
      <c r="P37590"/>
      <c r="AA37590"/>
    </row>
    <row r="37591" spans="16:27" x14ac:dyDescent="0.3">
      <c r="P37591"/>
      <c r="AA37591"/>
    </row>
    <row r="37592" spans="16:27" x14ac:dyDescent="0.3">
      <c r="P37592"/>
      <c r="AA37592"/>
    </row>
    <row r="37593" spans="16:27" x14ac:dyDescent="0.3">
      <c r="P37593"/>
      <c r="AA37593"/>
    </row>
    <row r="37594" spans="16:27" x14ac:dyDescent="0.3">
      <c r="P37594"/>
      <c r="AA37594"/>
    </row>
    <row r="37595" spans="16:27" x14ac:dyDescent="0.3">
      <c r="P37595"/>
      <c r="AA37595"/>
    </row>
    <row r="37596" spans="16:27" x14ac:dyDescent="0.3">
      <c r="P37596"/>
      <c r="AA37596"/>
    </row>
    <row r="37597" spans="16:27" x14ac:dyDescent="0.3">
      <c r="P37597"/>
      <c r="AA37597"/>
    </row>
    <row r="37598" spans="16:27" x14ac:dyDescent="0.3">
      <c r="P37598"/>
      <c r="AA37598"/>
    </row>
    <row r="37599" spans="16:27" x14ac:dyDescent="0.3">
      <c r="P37599"/>
      <c r="AA37599"/>
    </row>
    <row r="37600" spans="16:27" x14ac:dyDescent="0.3">
      <c r="P37600"/>
      <c r="AA37600"/>
    </row>
    <row r="37601" spans="16:27" x14ac:dyDescent="0.3">
      <c r="P37601"/>
      <c r="AA37601"/>
    </row>
    <row r="37602" spans="16:27" x14ac:dyDescent="0.3">
      <c r="P37602"/>
      <c r="AA37602"/>
    </row>
    <row r="37603" spans="16:27" x14ac:dyDescent="0.3">
      <c r="P37603"/>
      <c r="AA37603"/>
    </row>
    <row r="37604" spans="16:27" x14ac:dyDescent="0.3">
      <c r="P37604"/>
      <c r="AA37604"/>
    </row>
    <row r="37605" spans="16:27" x14ac:dyDescent="0.3">
      <c r="P37605"/>
      <c r="AA37605"/>
    </row>
    <row r="37606" spans="16:27" x14ac:dyDescent="0.3">
      <c r="P37606"/>
      <c r="AA37606"/>
    </row>
    <row r="37607" spans="16:27" x14ac:dyDescent="0.3">
      <c r="P37607"/>
      <c r="AA37607"/>
    </row>
    <row r="37608" spans="16:27" x14ac:dyDescent="0.3">
      <c r="P37608"/>
      <c r="AA37608"/>
    </row>
    <row r="37609" spans="16:27" x14ac:dyDescent="0.3">
      <c r="P37609"/>
      <c r="AA37609"/>
    </row>
    <row r="37610" spans="16:27" x14ac:dyDescent="0.3">
      <c r="P37610"/>
      <c r="AA37610"/>
    </row>
    <row r="37611" spans="16:27" x14ac:dyDescent="0.3">
      <c r="P37611"/>
      <c r="AA37611"/>
    </row>
    <row r="37612" spans="16:27" x14ac:dyDescent="0.3">
      <c r="P37612"/>
      <c r="AA37612"/>
    </row>
    <row r="37613" spans="16:27" x14ac:dyDescent="0.3">
      <c r="P37613"/>
      <c r="AA37613"/>
    </row>
    <row r="37614" spans="16:27" x14ac:dyDescent="0.3">
      <c r="P37614"/>
      <c r="AA37614"/>
    </row>
    <row r="37615" spans="16:27" x14ac:dyDescent="0.3">
      <c r="P37615"/>
      <c r="AA37615"/>
    </row>
    <row r="37616" spans="16:27" x14ac:dyDescent="0.3">
      <c r="P37616"/>
      <c r="AA37616"/>
    </row>
    <row r="37617" spans="16:27" x14ac:dyDescent="0.3">
      <c r="P37617"/>
      <c r="AA37617"/>
    </row>
    <row r="37618" spans="16:27" x14ac:dyDescent="0.3">
      <c r="P37618"/>
      <c r="AA37618"/>
    </row>
    <row r="37619" spans="16:27" x14ac:dyDescent="0.3">
      <c r="P37619"/>
      <c r="AA37619"/>
    </row>
    <row r="37620" spans="16:27" x14ac:dyDescent="0.3">
      <c r="P37620"/>
      <c r="AA37620"/>
    </row>
    <row r="37621" spans="16:27" x14ac:dyDescent="0.3">
      <c r="P37621"/>
      <c r="AA37621"/>
    </row>
    <row r="37622" spans="16:27" x14ac:dyDescent="0.3">
      <c r="P37622"/>
      <c r="AA37622"/>
    </row>
    <row r="37623" spans="16:27" x14ac:dyDescent="0.3">
      <c r="P37623"/>
      <c r="AA37623"/>
    </row>
    <row r="37624" spans="16:27" x14ac:dyDescent="0.3">
      <c r="P37624"/>
      <c r="AA37624"/>
    </row>
    <row r="37625" spans="16:27" x14ac:dyDescent="0.3">
      <c r="P37625"/>
      <c r="AA37625"/>
    </row>
    <row r="37626" spans="16:27" x14ac:dyDescent="0.3">
      <c r="P37626"/>
      <c r="AA37626"/>
    </row>
    <row r="37627" spans="16:27" x14ac:dyDescent="0.3">
      <c r="P37627"/>
      <c r="AA37627"/>
    </row>
    <row r="37628" spans="16:27" x14ac:dyDescent="0.3">
      <c r="P37628"/>
      <c r="AA37628"/>
    </row>
    <row r="37629" spans="16:27" x14ac:dyDescent="0.3">
      <c r="P37629"/>
      <c r="AA37629"/>
    </row>
    <row r="37630" spans="16:27" x14ac:dyDescent="0.3">
      <c r="P37630"/>
      <c r="AA37630"/>
    </row>
    <row r="37631" spans="16:27" x14ac:dyDescent="0.3">
      <c r="P37631"/>
      <c r="AA37631"/>
    </row>
    <row r="37632" spans="16:27" x14ac:dyDescent="0.3">
      <c r="P37632"/>
      <c r="AA37632"/>
    </row>
    <row r="37633" spans="16:27" x14ac:dyDescent="0.3">
      <c r="P37633"/>
      <c r="AA37633"/>
    </row>
    <row r="37634" spans="16:27" x14ac:dyDescent="0.3">
      <c r="P37634"/>
      <c r="AA37634"/>
    </row>
    <row r="37635" spans="16:27" x14ac:dyDescent="0.3">
      <c r="P37635"/>
      <c r="AA37635"/>
    </row>
    <row r="37636" spans="16:27" x14ac:dyDescent="0.3">
      <c r="P37636"/>
      <c r="AA37636"/>
    </row>
    <row r="37637" spans="16:27" x14ac:dyDescent="0.3">
      <c r="P37637"/>
      <c r="AA37637"/>
    </row>
    <row r="37638" spans="16:27" x14ac:dyDescent="0.3">
      <c r="P37638"/>
      <c r="AA37638"/>
    </row>
    <row r="37639" spans="16:27" x14ac:dyDescent="0.3">
      <c r="P37639"/>
      <c r="AA37639"/>
    </row>
    <row r="37640" spans="16:27" x14ac:dyDescent="0.3">
      <c r="P37640"/>
      <c r="AA37640"/>
    </row>
    <row r="37641" spans="16:27" x14ac:dyDescent="0.3">
      <c r="P37641"/>
      <c r="AA37641"/>
    </row>
    <row r="37642" spans="16:27" x14ac:dyDescent="0.3">
      <c r="P37642"/>
      <c r="AA37642"/>
    </row>
    <row r="37643" spans="16:27" x14ac:dyDescent="0.3">
      <c r="P37643"/>
      <c r="AA37643"/>
    </row>
    <row r="37644" spans="16:27" x14ac:dyDescent="0.3">
      <c r="P37644"/>
      <c r="AA37644"/>
    </row>
    <row r="37645" spans="16:27" x14ac:dyDescent="0.3">
      <c r="P37645"/>
      <c r="AA37645"/>
    </row>
    <row r="37646" spans="16:27" x14ac:dyDescent="0.3">
      <c r="P37646"/>
      <c r="AA37646"/>
    </row>
    <row r="37647" spans="16:27" x14ac:dyDescent="0.3">
      <c r="P37647"/>
      <c r="AA37647"/>
    </row>
    <row r="37648" spans="16:27" x14ac:dyDescent="0.3">
      <c r="P37648"/>
      <c r="AA37648"/>
    </row>
    <row r="37649" spans="16:27" x14ac:dyDescent="0.3">
      <c r="P37649"/>
      <c r="AA37649"/>
    </row>
    <row r="37650" spans="16:27" x14ac:dyDescent="0.3">
      <c r="P37650"/>
      <c r="AA37650"/>
    </row>
    <row r="37651" spans="16:27" x14ac:dyDescent="0.3">
      <c r="P37651"/>
      <c r="AA37651"/>
    </row>
    <row r="37652" spans="16:27" x14ac:dyDescent="0.3">
      <c r="P37652"/>
      <c r="AA37652"/>
    </row>
    <row r="37653" spans="16:27" x14ac:dyDescent="0.3">
      <c r="P37653"/>
      <c r="AA37653"/>
    </row>
    <row r="37654" spans="16:27" x14ac:dyDescent="0.3">
      <c r="P37654"/>
      <c r="AA37654"/>
    </row>
    <row r="37655" spans="16:27" x14ac:dyDescent="0.3">
      <c r="P37655"/>
      <c r="AA37655"/>
    </row>
    <row r="37656" spans="16:27" x14ac:dyDescent="0.3">
      <c r="P37656"/>
      <c r="AA37656"/>
    </row>
    <row r="37657" spans="16:27" x14ac:dyDescent="0.3">
      <c r="P37657"/>
      <c r="AA37657"/>
    </row>
    <row r="37658" spans="16:27" x14ac:dyDescent="0.3">
      <c r="P37658"/>
      <c r="AA37658"/>
    </row>
    <row r="37659" spans="16:27" x14ac:dyDescent="0.3">
      <c r="P37659"/>
      <c r="AA37659"/>
    </row>
    <row r="37660" spans="16:27" x14ac:dyDescent="0.3">
      <c r="P37660"/>
      <c r="AA37660"/>
    </row>
    <row r="37661" spans="16:27" x14ac:dyDescent="0.3">
      <c r="P37661"/>
      <c r="AA37661"/>
    </row>
    <row r="37662" spans="16:27" x14ac:dyDescent="0.3">
      <c r="P37662"/>
      <c r="AA37662"/>
    </row>
    <row r="37663" spans="16:27" x14ac:dyDescent="0.3">
      <c r="P37663"/>
      <c r="AA37663"/>
    </row>
    <row r="37664" spans="16:27" x14ac:dyDescent="0.3">
      <c r="P37664"/>
      <c r="AA37664"/>
    </row>
    <row r="37665" spans="16:27" x14ac:dyDescent="0.3">
      <c r="P37665"/>
      <c r="AA37665"/>
    </row>
    <row r="37666" spans="16:27" x14ac:dyDescent="0.3">
      <c r="P37666"/>
      <c r="AA37666"/>
    </row>
    <row r="37667" spans="16:27" x14ac:dyDescent="0.3">
      <c r="P37667"/>
      <c r="AA37667"/>
    </row>
    <row r="37668" spans="16:27" x14ac:dyDescent="0.3">
      <c r="P37668"/>
      <c r="AA37668"/>
    </row>
    <row r="37669" spans="16:27" x14ac:dyDescent="0.3">
      <c r="P37669"/>
      <c r="AA37669"/>
    </row>
    <row r="37670" spans="16:27" x14ac:dyDescent="0.3">
      <c r="P37670"/>
      <c r="AA37670"/>
    </row>
    <row r="37671" spans="16:27" x14ac:dyDescent="0.3">
      <c r="P37671"/>
      <c r="AA37671"/>
    </row>
    <row r="37672" spans="16:27" x14ac:dyDescent="0.3">
      <c r="P37672"/>
      <c r="AA37672"/>
    </row>
    <row r="37673" spans="16:27" x14ac:dyDescent="0.3">
      <c r="P37673"/>
      <c r="AA37673"/>
    </row>
    <row r="37674" spans="16:27" x14ac:dyDescent="0.3">
      <c r="P37674"/>
      <c r="AA37674"/>
    </row>
    <row r="37675" spans="16:27" x14ac:dyDescent="0.3">
      <c r="P37675"/>
      <c r="AA37675"/>
    </row>
    <row r="37676" spans="16:27" x14ac:dyDescent="0.3">
      <c r="P37676"/>
      <c r="AA37676"/>
    </row>
    <row r="37677" spans="16:27" x14ac:dyDescent="0.3">
      <c r="P37677"/>
      <c r="AA37677"/>
    </row>
    <row r="37678" spans="16:27" x14ac:dyDescent="0.3">
      <c r="P37678"/>
      <c r="AA37678"/>
    </row>
    <row r="37679" spans="16:27" x14ac:dyDescent="0.3">
      <c r="P37679"/>
      <c r="AA37679"/>
    </row>
    <row r="37680" spans="16:27" x14ac:dyDescent="0.3">
      <c r="P37680"/>
      <c r="AA37680"/>
    </row>
    <row r="37681" spans="16:27" x14ac:dyDescent="0.3">
      <c r="P37681"/>
      <c r="AA37681"/>
    </row>
    <row r="37682" spans="16:27" x14ac:dyDescent="0.3">
      <c r="P37682"/>
      <c r="AA37682"/>
    </row>
    <row r="37683" spans="16:27" x14ac:dyDescent="0.3">
      <c r="P37683"/>
      <c r="AA37683"/>
    </row>
    <row r="37684" spans="16:27" x14ac:dyDescent="0.3">
      <c r="P37684"/>
      <c r="AA37684"/>
    </row>
    <row r="37685" spans="16:27" x14ac:dyDescent="0.3">
      <c r="P37685"/>
      <c r="AA37685"/>
    </row>
    <row r="37686" spans="16:27" x14ac:dyDescent="0.3">
      <c r="P37686"/>
      <c r="AA37686"/>
    </row>
    <row r="37687" spans="16:27" x14ac:dyDescent="0.3">
      <c r="P37687"/>
      <c r="AA37687"/>
    </row>
    <row r="37688" spans="16:27" x14ac:dyDescent="0.3">
      <c r="P37688"/>
      <c r="AA37688"/>
    </row>
    <row r="37689" spans="16:27" x14ac:dyDescent="0.3">
      <c r="P37689"/>
      <c r="AA37689"/>
    </row>
    <row r="37690" spans="16:27" x14ac:dyDescent="0.3">
      <c r="P37690"/>
      <c r="AA37690"/>
    </row>
    <row r="37691" spans="16:27" x14ac:dyDescent="0.3">
      <c r="P37691"/>
      <c r="AA37691"/>
    </row>
    <row r="37692" spans="16:27" x14ac:dyDescent="0.3">
      <c r="P37692"/>
      <c r="AA37692"/>
    </row>
    <row r="37693" spans="16:27" x14ac:dyDescent="0.3">
      <c r="P37693"/>
      <c r="AA37693"/>
    </row>
    <row r="37694" spans="16:27" x14ac:dyDescent="0.3">
      <c r="P37694"/>
      <c r="AA37694"/>
    </row>
    <row r="37695" spans="16:27" x14ac:dyDescent="0.3">
      <c r="P37695"/>
      <c r="AA37695"/>
    </row>
    <row r="37696" spans="16:27" x14ac:dyDescent="0.3">
      <c r="P37696"/>
      <c r="AA37696"/>
    </row>
    <row r="37697" spans="16:27" x14ac:dyDescent="0.3">
      <c r="P37697"/>
      <c r="AA37697"/>
    </row>
    <row r="37698" spans="16:27" x14ac:dyDescent="0.3">
      <c r="P37698"/>
      <c r="AA37698"/>
    </row>
    <row r="37699" spans="16:27" x14ac:dyDescent="0.3">
      <c r="P37699"/>
      <c r="AA37699"/>
    </row>
    <row r="37700" spans="16:27" x14ac:dyDescent="0.3">
      <c r="P37700"/>
      <c r="AA37700"/>
    </row>
    <row r="37701" spans="16:27" x14ac:dyDescent="0.3">
      <c r="P37701"/>
      <c r="AA37701"/>
    </row>
    <row r="37702" spans="16:27" x14ac:dyDescent="0.3">
      <c r="P37702"/>
      <c r="AA37702"/>
    </row>
    <row r="37703" spans="16:27" x14ac:dyDescent="0.3">
      <c r="P37703"/>
      <c r="AA37703"/>
    </row>
    <row r="37704" spans="16:27" x14ac:dyDescent="0.3">
      <c r="P37704"/>
      <c r="AA37704"/>
    </row>
    <row r="37705" spans="16:27" x14ac:dyDescent="0.3">
      <c r="P37705"/>
      <c r="AA37705"/>
    </row>
    <row r="37706" spans="16:27" x14ac:dyDescent="0.3">
      <c r="P37706"/>
      <c r="AA37706"/>
    </row>
    <row r="37707" spans="16:27" x14ac:dyDescent="0.3">
      <c r="P37707"/>
      <c r="AA37707"/>
    </row>
    <row r="37708" spans="16:27" x14ac:dyDescent="0.3">
      <c r="P37708"/>
      <c r="AA37708"/>
    </row>
    <row r="37709" spans="16:27" x14ac:dyDescent="0.3">
      <c r="P37709"/>
      <c r="AA37709"/>
    </row>
    <row r="37710" spans="16:27" x14ac:dyDescent="0.3">
      <c r="P37710"/>
      <c r="AA37710"/>
    </row>
    <row r="37711" spans="16:27" x14ac:dyDescent="0.3">
      <c r="P37711"/>
      <c r="AA37711"/>
    </row>
    <row r="37712" spans="16:27" x14ac:dyDescent="0.3">
      <c r="P37712"/>
      <c r="AA37712"/>
    </row>
    <row r="37713" spans="16:27" x14ac:dyDescent="0.3">
      <c r="P37713"/>
      <c r="AA37713"/>
    </row>
    <row r="37714" spans="16:27" x14ac:dyDescent="0.3">
      <c r="P37714"/>
      <c r="AA37714"/>
    </row>
    <row r="37715" spans="16:27" x14ac:dyDescent="0.3">
      <c r="P37715"/>
      <c r="AA37715"/>
    </row>
    <row r="37716" spans="16:27" x14ac:dyDescent="0.3">
      <c r="P37716"/>
      <c r="AA37716"/>
    </row>
    <row r="37717" spans="16:27" x14ac:dyDescent="0.3">
      <c r="P37717"/>
      <c r="AA37717"/>
    </row>
    <row r="37718" spans="16:27" x14ac:dyDescent="0.3">
      <c r="P37718"/>
      <c r="AA37718"/>
    </row>
    <row r="37719" spans="16:27" x14ac:dyDescent="0.3">
      <c r="P37719"/>
      <c r="AA37719"/>
    </row>
    <row r="37720" spans="16:27" x14ac:dyDescent="0.3">
      <c r="P37720"/>
      <c r="AA37720"/>
    </row>
    <row r="37721" spans="16:27" x14ac:dyDescent="0.3">
      <c r="P37721"/>
      <c r="AA37721"/>
    </row>
    <row r="37722" spans="16:27" x14ac:dyDescent="0.3">
      <c r="P37722"/>
      <c r="AA37722"/>
    </row>
    <row r="37723" spans="16:27" x14ac:dyDescent="0.3">
      <c r="P37723"/>
      <c r="AA37723"/>
    </row>
    <row r="37724" spans="16:27" x14ac:dyDescent="0.3">
      <c r="P37724"/>
      <c r="AA37724"/>
    </row>
    <row r="37725" spans="16:27" x14ac:dyDescent="0.3">
      <c r="P37725"/>
      <c r="AA37725"/>
    </row>
    <row r="37726" spans="16:27" x14ac:dyDescent="0.3">
      <c r="P37726"/>
      <c r="AA37726"/>
    </row>
    <row r="37727" spans="16:27" x14ac:dyDescent="0.3">
      <c r="P37727"/>
      <c r="AA37727"/>
    </row>
    <row r="37728" spans="16:27" x14ac:dyDescent="0.3">
      <c r="P37728"/>
      <c r="AA37728"/>
    </row>
    <row r="37729" spans="16:27" x14ac:dyDescent="0.3">
      <c r="P37729"/>
      <c r="AA37729"/>
    </row>
    <row r="37730" spans="16:27" x14ac:dyDescent="0.3">
      <c r="P37730"/>
      <c r="AA37730"/>
    </row>
    <row r="37731" spans="16:27" x14ac:dyDescent="0.3">
      <c r="P37731"/>
      <c r="AA37731"/>
    </row>
    <row r="37732" spans="16:27" x14ac:dyDescent="0.3">
      <c r="P37732"/>
      <c r="AA37732"/>
    </row>
    <row r="37733" spans="16:27" x14ac:dyDescent="0.3">
      <c r="P37733"/>
      <c r="AA37733"/>
    </row>
    <row r="37734" spans="16:27" x14ac:dyDescent="0.3">
      <c r="P37734"/>
      <c r="AA37734"/>
    </row>
    <row r="37735" spans="16:27" x14ac:dyDescent="0.3">
      <c r="P37735"/>
      <c r="AA37735"/>
    </row>
    <row r="37736" spans="16:27" x14ac:dyDescent="0.3">
      <c r="P37736"/>
      <c r="AA37736"/>
    </row>
    <row r="37737" spans="16:27" x14ac:dyDescent="0.3">
      <c r="P37737"/>
      <c r="AA37737"/>
    </row>
    <row r="37738" spans="16:27" x14ac:dyDescent="0.3">
      <c r="P37738"/>
      <c r="AA37738"/>
    </row>
    <row r="37739" spans="16:27" x14ac:dyDescent="0.3">
      <c r="P37739"/>
      <c r="AA37739"/>
    </row>
    <row r="37740" spans="16:27" x14ac:dyDescent="0.3">
      <c r="P37740"/>
      <c r="AA37740"/>
    </row>
    <row r="37741" spans="16:27" x14ac:dyDescent="0.3">
      <c r="P37741"/>
      <c r="AA37741"/>
    </row>
    <row r="37742" spans="16:27" x14ac:dyDescent="0.3">
      <c r="P37742"/>
      <c r="AA37742"/>
    </row>
    <row r="37743" spans="16:27" x14ac:dyDescent="0.3">
      <c r="P37743"/>
      <c r="AA37743"/>
    </row>
    <row r="37744" spans="16:27" x14ac:dyDescent="0.3">
      <c r="P37744"/>
      <c r="AA37744"/>
    </row>
    <row r="37745" spans="16:27" x14ac:dyDescent="0.3">
      <c r="P37745"/>
      <c r="AA37745"/>
    </row>
    <row r="37746" spans="16:27" x14ac:dyDescent="0.3">
      <c r="P37746"/>
      <c r="AA37746"/>
    </row>
    <row r="37747" spans="16:27" x14ac:dyDescent="0.3">
      <c r="P37747"/>
      <c r="AA37747"/>
    </row>
    <row r="37748" spans="16:27" x14ac:dyDescent="0.3">
      <c r="P37748"/>
      <c r="AA37748"/>
    </row>
    <row r="37749" spans="16:27" x14ac:dyDescent="0.3">
      <c r="P37749"/>
      <c r="AA37749"/>
    </row>
    <row r="37750" spans="16:27" x14ac:dyDescent="0.3">
      <c r="P37750"/>
      <c r="AA37750"/>
    </row>
    <row r="37751" spans="16:27" x14ac:dyDescent="0.3">
      <c r="P37751"/>
      <c r="AA37751"/>
    </row>
    <row r="37752" spans="16:27" x14ac:dyDescent="0.3">
      <c r="P37752"/>
      <c r="AA37752"/>
    </row>
    <row r="37753" spans="16:27" x14ac:dyDescent="0.3">
      <c r="P37753"/>
      <c r="AA37753"/>
    </row>
    <row r="37754" spans="16:27" x14ac:dyDescent="0.3">
      <c r="P37754"/>
      <c r="AA37754"/>
    </row>
    <row r="37755" spans="16:27" x14ac:dyDescent="0.3">
      <c r="P37755"/>
      <c r="AA37755"/>
    </row>
    <row r="37756" spans="16:27" x14ac:dyDescent="0.3">
      <c r="P37756"/>
      <c r="AA37756"/>
    </row>
    <row r="37757" spans="16:27" x14ac:dyDescent="0.3">
      <c r="P37757"/>
      <c r="AA37757"/>
    </row>
    <row r="37758" spans="16:27" x14ac:dyDescent="0.3">
      <c r="P37758"/>
      <c r="AA37758"/>
    </row>
    <row r="37759" spans="16:27" x14ac:dyDescent="0.3">
      <c r="P37759"/>
      <c r="AA37759"/>
    </row>
    <row r="37760" spans="16:27" x14ac:dyDescent="0.3">
      <c r="P37760"/>
      <c r="AA37760"/>
    </row>
    <row r="37761" spans="16:27" x14ac:dyDescent="0.3">
      <c r="P37761"/>
      <c r="AA37761"/>
    </row>
    <row r="37762" spans="16:27" x14ac:dyDescent="0.3">
      <c r="P37762"/>
      <c r="AA37762"/>
    </row>
    <row r="37763" spans="16:27" x14ac:dyDescent="0.3">
      <c r="P37763"/>
      <c r="AA37763"/>
    </row>
    <row r="37764" spans="16:27" x14ac:dyDescent="0.3">
      <c r="P37764"/>
      <c r="AA37764"/>
    </row>
    <row r="37765" spans="16:27" x14ac:dyDescent="0.3">
      <c r="P37765"/>
      <c r="AA37765"/>
    </row>
    <row r="37766" spans="16:27" x14ac:dyDescent="0.3">
      <c r="P37766"/>
      <c r="AA37766"/>
    </row>
    <row r="37767" spans="16:27" x14ac:dyDescent="0.3">
      <c r="P37767"/>
      <c r="AA37767"/>
    </row>
    <row r="37768" spans="16:27" x14ac:dyDescent="0.3">
      <c r="P37768"/>
      <c r="AA37768"/>
    </row>
    <row r="37769" spans="16:27" x14ac:dyDescent="0.3">
      <c r="P37769"/>
      <c r="AA37769"/>
    </row>
    <row r="37770" spans="16:27" x14ac:dyDescent="0.3">
      <c r="P37770"/>
      <c r="AA37770"/>
    </row>
    <row r="37771" spans="16:27" x14ac:dyDescent="0.3">
      <c r="P37771"/>
      <c r="AA37771"/>
    </row>
    <row r="37772" spans="16:27" x14ac:dyDescent="0.3">
      <c r="P37772"/>
      <c r="AA37772"/>
    </row>
    <row r="37773" spans="16:27" x14ac:dyDescent="0.3">
      <c r="P37773"/>
      <c r="AA37773"/>
    </row>
    <row r="37774" spans="16:27" x14ac:dyDescent="0.3">
      <c r="P37774"/>
      <c r="AA37774"/>
    </row>
    <row r="37775" spans="16:27" x14ac:dyDescent="0.3">
      <c r="P37775"/>
      <c r="AA37775"/>
    </row>
    <row r="37776" spans="16:27" x14ac:dyDescent="0.3">
      <c r="P37776"/>
      <c r="AA37776"/>
    </row>
    <row r="37777" spans="16:27" x14ac:dyDescent="0.3">
      <c r="P37777"/>
      <c r="AA37777"/>
    </row>
    <row r="37778" spans="16:27" x14ac:dyDescent="0.3">
      <c r="P37778"/>
      <c r="AA37778"/>
    </row>
    <row r="37779" spans="16:27" x14ac:dyDescent="0.3">
      <c r="P37779"/>
      <c r="AA37779"/>
    </row>
    <row r="37780" spans="16:27" x14ac:dyDescent="0.3">
      <c r="P37780"/>
      <c r="AA37780"/>
    </row>
    <row r="37781" spans="16:27" x14ac:dyDescent="0.3">
      <c r="P37781"/>
      <c r="AA37781"/>
    </row>
    <row r="37782" spans="16:27" x14ac:dyDescent="0.3">
      <c r="P37782"/>
      <c r="AA37782"/>
    </row>
    <row r="37783" spans="16:27" x14ac:dyDescent="0.3">
      <c r="P37783"/>
      <c r="AA37783"/>
    </row>
    <row r="37784" spans="16:27" x14ac:dyDescent="0.3">
      <c r="P37784"/>
      <c r="AA37784"/>
    </row>
    <row r="37785" spans="16:27" x14ac:dyDescent="0.3">
      <c r="P37785"/>
      <c r="AA37785"/>
    </row>
    <row r="37786" spans="16:27" x14ac:dyDescent="0.3">
      <c r="P37786"/>
      <c r="AA37786"/>
    </row>
    <row r="37787" spans="16:27" x14ac:dyDescent="0.3">
      <c r="P37787"/>
      <c r="AA37787"/>
    </row>
    <row r="37788" spans="16:27" x14ac:dyDescent="0.3">
      <c r="P37788"/>
      <c r="AA37788"/>
    </row>
    <row r="37789" spans="16:27" x14ac:dyDescent="0.3">
      <c r="P37789"/>
      <c r="AA37789"/>
    </row>
    <row r="37790" spans="16:27" x14ac:dyDescent="0.3">
      <c r="P37790"/>
      <c r="AA37790"/>
    </row>
    <row r="37791" spans="16:27" x14ac:dyDescent="0.3">
      <c r="P37791"/>
      <c r="AA37791"/>
    </row>
    <row r="37792" spans="16:27" x14ac:dyDescent="0.3">
      <c r="P37792"/>
      <c r="AA37792"/>
    </row>
    <row r="37793" spans="16:27" x14ac:dyDescent="0.3">
      <c r="P37793"/>
      <c r="AA37793"/>
    </row>
    <row r="37794" spans="16:27" x14ac:dyDescent="0.3">
      <c r="P37794"/>
      <c r="AA37794"/>
    </row>
    <row r="37795" spans="16:27" x14ac:dyDescent="0.3">
      <c r="P37795"/>
      <c r="AA37795"/>
    </row>
    <row r="37796" spans="16:27" x14ac:dyDescent="0.3">
      <c r="P37796"/>
      <c r="AA37796"/>
    </row>
    <row r="37797" spans="16:27" x14ac:dyDescent="0.3">
      <c r="P37797"/>
      <c r="AA37797"/>
    </row>
    <row r="37798" spans="16:27" x14ac:dyDescent="0.3">
      <c r="P37798"/>
      <c r="AA37798"/>
    </row>
    <row r="37799" spans="16:27" x14ac:dyDescent="0.3">
      <c r="P37799"/>
      <c r="AA37799"/>
    </row>
    <row r="37800" spans="16:27" x14ac:dyDescent="0.3">
      <c r="P37800"/>
      <c r="AA37800"/>
    </row>
    <row r="37801" spans="16:27" x14ac:dyDescent="0.3">
      <c r="P37801"/>
      <c r="AA37801"/>
    </row>
    <row r="37802" spans="16:27" x14ac:dyDescent="0.3">
      <c r="P37802"/>
      <c r="AA37802"/>
    </row>
    <row r="37803" spans="16:27" x14ac:dyDescent="0.3">
      <c r="P37803"/>
      <c r="AA37803"/>
    </row>
    <row r="37804" spans="16:27" x14ac:dyDescent="0.3">
      <c r="P37804"/>
      <c r="AA37804"/>
    </row>
    <row r="37805" spans="16:27" x14ac:dyDescent="0.3">
      <c r="P37805"/>
      <c r="AA37805"/>
    </row>
    <row r="37806" spans="16:27" x14ac:dyDescent="0.3">
      <c r="P37806"/>
      <c r="AA37806"/>
    </row>
    <row r="37807" spans="16:27" x14ac:dyDescent="0.3">
      <c r="P37807"/>
      <c r="AA37807"/>
    </row>
    <row r="37808" spans="16:27" x14ac:dyDescent="0.3">
      <c r="P37808"/>
      <c r="AA37808"/>
    </row>
    <row r="37809" spans="16:27" x14ac:dyDescent="0.3">
      <c r="P37809"/>
      <c r="AA37809"/>
    </row>
    <row r="37810" spans="16:27" x14ac:dyDescent="0.3">
      <c r="P37810"/>
      <c r="AA37810"/>
    </row>
    <row r="37811" spans="16:27" x14ac:dyDescent="0.3">
      <c r="P37811"/>
      <c r="AA37811"/>
    </row>
    <row r="37812" spans="16:27" x14ac:dyDescent="0.3">
      <c r="P37812"/>
      <c r="AA37812"/>
    </row>
    <row r="37813" spans="16:27" x14ac:dyDescent="0.3">
      <c r="P37813"/>
      <c r="AA37813"/>
    </row>
    <row r="37814" spans="16:27" x14ac:dyDescent="0.3">
      <c r="P37814"/>
      <c r="AA37814"/>
    </row>
    <row r="37815" spans="16:27" x14ac:dyDescent="0.3">
      <c r="P37815"/>
      <c r="AA37815"/>
    </row>
    <row r="37816" spans="16:27" x14ac:dyDescent="0.3">
      <c r="P37816"/>
      <c r="AA37816"/>
    </row>
    <row r="37817" spans="16:27" x14ac:dyDescent="0.3">
      <c r="P37817"/>
      <c r="AA37817"/>
    </row>
    <row r="37818" spans="16:27" x14ac:dyDescent="0.3">
      <c r="P37818"/>
      <c r="AA37818"/>
    </row>
    <row r="37819" spans="16:27" x14ac:dyDescent="0.3">
      <c r="P37819"/>
      <c r="AA37819"/>
    </row>
    <row r="37820" spans="16:27" x14ac:dyDescent="0.3">
      <c r="P37820"/>
      <c r="AA37820"/>
    </row>
    <row r="37821" spans="16:27" x14ac:dyDescent="0.3">
      <c r="P37821"/>
      <c r="AA37821"/>
    </row>
    <row r="37822" spans="16:27" x14ac:dyDescent="0.3">
      <c r="P37822"/>
      <c r="AA37822"/>
    </row>
    <row r="37823" spans="16:27" x14ac:dyDescent="0.3">
      <c r="P37823"/>
      <c r="AA37823"/>
    </row>
    <row r="37824" spans="16:27" x14ac:dyDescent="0.3">
      <c r="P37824"/>
      <c r="AA37824"/>
    </row>
    <row r="37825" spans="16:27" x14ac:dyDescent="0.3">
      <c r="P37825"/>
      <c r="AA37825"/>
    </row>
    <row r="37826" spans="16:27" x14ac:dyDescent="0.3">
      <c r="P37826"/>
      <c r="AA37826"/>
    </row>
    <row r="37827" spans="16:27" x14ac:dyDescent="0.3">
      <c r="P37827"/>
      <c r="AA37827"/>
    </row>
    <row r="37828" spans="16:27" x14ac:dyDescent="0.3">
      <c r="P37828"/>
      <c r="AA37828"/>
    </row>
    <row r="37829" spans="16:27" x14ac:dyDescent="0.3">
      <c r="P37829"/>
      <c r="AA37829"/>
    </row>
    <row r="37830" spans="16:27" x14ac:dyDescent="0.3">
      <c r="P37830"/>
      <c r="AA37830"/>
    </row>
    <row r="37831" spans="16:27" x14ac:dyDescent="0.3">
      <c r="P37831"/>
      <c r="AA37831"/>
    </row>
    <row r="37832" spans="16:27" x14ac:dyDescent="0.3">
      <c r="P37832"/>
      <c r="AA37832"/>
    </row>
    <row r="37833" spans="16:27" x14ac:dyDescent="0.3">
      <c r="P37833"/>
      <c r="AA37833"/>
    </row>
    <row r="37834" spans="16:27" x14ac:dyDescent="0.3">
      <c r="P37834"/>
      <c r="AA37834"/>
    </row>
    <row r="37835" spans="16:27" x14ac:dyDescent="0.3">
      <c r="P37835"/>
      <c r="AA37835"/>
    </row>
    <row r="37836" spans="16:27" x14ac:dyDescent="0.3">
      <c r="P37836"/>
      <c r="AA37836"/>
    </row>
    <row r="37837" spans="16:27" x14ac:dyDescent="0.3">
      <c r="P37837"/>
      <c r="AA37837"/>
    </row>
    <row r="37838" spans="16:27" x14ac:dyDescent="0.3">
      <c r="P37838"/>
      <c r="AA37838"/>
    </row>
    <row r="37839" spans="16:27" x14ac:dyDescent="0.3">
      <c r="P37839"/>
      <c r="AA37839"/>
    </row>
    <row r="37840" spans="16:27" x14ac:dyDescent="0.3">
      <c r="P37840"/>
      <c r="AA37840"/>
    </row>
    <row r="37841" spans="16:27" x14ac:dyDescent="0.3">
      <c r="P37841"/>
      <c r="AA37841"/>
    </row>
    <row r="37842" spans="16:27" x14ac:dyDescent="0.3">
      <c r="P37842"/>
      <c r="AA37842"/>
    </row>
    <row r="37843" spans="16:27" x14ac:dyDescent="0.3">
      <c r="P37843"/>
      <c r="AA37843"/>
    </row>
    <row r="37844" spans="16:27" x14ac:dyDescent="0.3">
      <c r="P37844"/>
      <c r="AA37844"/>
    </row>
    <row r="37845" spans="16:27" x14ac:dyDescent="0.3">
      <c r="P37845"/>
      <c r="AA37845"/>
    </row>
    <row r="37846" spans="16:27" x14ac:dyDescent="0.3">
      <c r="P37846"/>
      <c r="AA37846"/>
    </row>
    <row r="37847" spans="16:27" x14ac:dyDescent="0.3">
      <c r="P37847"/>
      <c r="AA37847"/>
    </row>
    <row r="37848" spans="16:27" x14ac:dyDescent="0.3">
      <c r="P37848"/>
      <c r="AA37848"/>
    </row>
    <row r="37849" spans="16:27" x14ac:dyDescent="0.3">
      <c r="P37849"/>
      <c r="AA37849"/>
    </row>
    <row r="37850" spans="16:27" x14ac:dyDescent="0.3">
      <c r="P37850"/>
      <c r="AA37850"/>
    </row>
    <row r="37851" spans="16:27" x14ac:dyDescent="0.3">
      <c r="P37851"/>
      <c r="AA37851"/>
    </row>
    <row r="37852" spans="16:27" x14ac:dyDescent="0.3">
      <c r="P37852"/>
      <c r="AA37852"/>
    </row>
    <row r="37853" spans="16:27" x14ac:dyDescent="0.3">
      <c r="P37853"/>
      <c r="AA37853"/>
    </row>
    <row r="37854" spans="16:27" x14ac:dyDescent="0.3">
      <c r="P37854"/>
      <c r="AA37854"/>
    </row>
    <row r="37855" spans="16:27" x14ac:dyDescent="0.3">
      <c r="P37855"/>
      <c r="AA37855"/>
    </row>
    <row r="37856" spans="16:27" x14ac:dyDescent="0.3">
      <c r="P37856"/>
      <c r="AA37856"/>
    </row>
    <row r="37857" spans="16:27" x14ac:dyDescent="0.3">
      <c r="P37857"/>
      <c r="AA37857"/>
    </row>
    <row r="37858" spans="16:27" x14ac:dyDescent="0.3">
      <c r="P37858"/>
      <c r="AA37858"/>
    </row>
    <row r="37859" spans="16:27" x14ac:dyDescent="0.3">
      <c r="P37859"/>
      <c r="AA37859"/>
    </row>
    <row r="37860" spans="16:27" x14ac:dyDescent="0.3">
      <c r="P37860"/>
      <c r="AA37860"/>
    </row>
    <row r="37861" spans="16:27" x14ac:dyDescent="0.3">
      <c r="P37861"/>
      <c r="AA37861"/>
    </row>
    <row r="37862" spans="16:27" x14ac:dyDescent="0.3">
      <c r="P37862"/>
      <c r="AA37862"/>
    </row>
    <row r="37863" spans="16:27" x14ac:dyDescent="0.3">
      <c r="P37863"/>
      <c r="AA37863"/>
    </row>
    <row r="37864" spans="16:27" x14ac:dyDescent="0.3">
      <c r="P37864"/>
      <c r="AA37864"/>
    </row>
    <row r="37865" spans="16:27" x14ac:dyDescent="0.3">
      <c r="P37865"/>
      <c r="AA37865"/>
    </row>
    <row r="37866" spans="16:27" x14ac:dyDescent="0.3">
      <c r="P37866"/>
      <c r="AA37866"/>
    </row>
    <row r="37867" spans="16:27" x14ac:dyDescent="0.3">
      <c r="P37867"/>
      <c r="AA37867"/>
    </row>
    <row r="37868" spans="16:27" x14ac:dyDescent="0.3">
      <c r="P37868"/>
      <c r="AA37868"/>
    </row>
    <row r="37869" spans="16:27" x14ac:dyDescent="0.3">
      <c r="P37869"/>
      <c r="AA37869"/>
    </row>
    <row r="37870" spans="16:27" x14ac:dyDescent="0.3">
      <c r="P37870"/>
      <c r="AA37870"/>
    </row>
    <row r="37871" spans="16:27" x14ac:dyDescent="0.3">
      <c r="P37871"/>
      <c r="AA37871"/>
    </row>
    <row r="37872" spans="16:27" x14ac:dyDescent="0.3">
      <c r="P37872"/>
      <c r="AA37872"/>
    </row>
    <row r="37873" spans="16:27" x14ac:dyDescent="0.3">
      <c r="P37873"/>
      <c r="AA37873"/>
    </row>
    <row r="37874" spans="16:27" x14ac:dyDescent="0.3">
      <c r="P37874"/>
      <c r="AA37874"/>
    </row>
    <row r="37875" spans="16:27" x14ac:dyDescent="0.3">
      <c r="P37875"/>
      <c r="AA37875"/>
    </row>
    <row r="37876" spans="16:27" x14ac:dyDescent="0.3">
      <c r="P37876"/>
      <c r="AA37876"/>
    </row>
    <row r="37877" spans="16:27" x14ac:dyDescent="0.3">
      <c r="P37877"/>
      <c r="AA37877"/>
    </row>
    <row r="37878" spans="16:27" x14ac:dyDescent="0.3">
      <c r="P37878"/>
      <c r="AA37878"/>
    </row>
    <row r="37879" spans="16:27" x14ac:dyDescent="0.3">
      <c r="P37879"/>
      <c r="AA37879"/>
    </row>
    <row r="37880" spans="16:27" x14ac:dyDescent="0.3">
      <c r="P37880"/>
      <c r="AA37880"/>
    </row>
    <row r="37881" spans="16:27" x14ac:dyDescent="0.3">
      <c r="P37881"/>
      <c r="AA37881"/>
    </row>
    <row r="37882" spans="16:27" x14ac:dyDescent="0.3">
      <c r="P37882"/>
      <c r="AA37882"/>
    </row>
    <row r="37883" spans="16:27" x14ac:dyDescent="0.3">
      <c r="P37883"/>
      <c r="AA37883"/>
    </row>
    <row r="37884" spans="16:27" x14ac:dyDescent="0.3">
      <c r="P37884"/>
      <c r="AA37884"/>
    </row>
    <row r="37885" spans="16:27" x14ac:dyDescent="0.3">
      <c r="P37885"/>
      <c r="AA37885"/>
    </row>
    <row r="37886" spans="16:27" x14ac:dyDescent="0.3">
      <c r="P37886"/>
      <c r="AA37886"/>
    </row>
    <row r="37887" spans="16:27" x14ac:dyDescent="0.3">
      <c r="P37887"/>
      <c r="AA37887"/>
    </row>
    <row r="37888" spans="16:27" x14ac:dyDescent="0.3">
      <c r="P37888"/>
      <c r="AA37888"/>
    </row>
    <row r="37889" spans="16:27" x14ac:dyDescent="0.3">
      <c r="P37889"/>
      <c r="AA37889"/>
    </row>
    <row r="37890" spans="16:27" x14ac:dyDescent="0.3">
      <c r="P37890"/>
      <c r="AA37890"/>
    </row>
    <row r="37891" spans="16:27" x14ac:dyDescent="0.3">
      <c r="P37891"/>
      <c r="AA37891"/>
    </row>
    <row r="37892" spans="16:27" x14ac:dyDescent="0.3">
      <c r="P37892"/>
      <c r="AA37892"/>
    </row>
    <row r="37893" spans="16:27" x14ac:dyDescent="0.3">
      <c r="P37893"/>
      <c r="AA37893"/>
    </row>
    <row r="37894" spans="16:27" x14ac:dyDescent="0.3">
      <c r="P37894"/>
      <c r="AA37894"/>
    </row>
    <row r="37895" spans="16:27" x14ac:dyDescent="0.3">
      <c r="P37895"/>
      <c r="AA37895"/>
    </row>
    <row r="37896" spans="16:27" x14ac:dyDescent="0.3">
      <c r="P37896"/>
      <c r="AA37896"/>
    </row>
    <row r="37897" spans="16:27" x14ac:dyDescent="0.3">
      <c r="P37897"/>
      <c r="AA37897"/>
    </row>
    <row r="37898" spans="16:27" x14ac:dyDescent="0.3">
      <c r="P37898"/>
      <c r="AA37898"/>
    </row>
    <row r="37899" spans="16:27" x14ac:dyDescent="0.3">
      <c r="P37899"/>
      <c r="AA37899"/>
    </row>
    <row r="37900" spans="16:27" x14ac:dyDescent="0.3">
      <c r="P37900"/>
      <c r="AA37900"/>
    </row>
    <row r="37901" spans="16:27" x14ac:dyDescent="0.3">
      <c r="P37901"/>
      <c r="AA37901"/>
    </row>
    <row r="37902" spans="16:27" x14ac:dyDescent="0.3">
      <c r="P37902"/>
      <c r="AA37902"/>
    </row>
    <row r="37903" spans="16:27" x14ac:dyDescent="0.3">
      <c r="P37903"/>
      <c r="AA37903"/>
    </row>
    <row r="37904" spans="16:27" x14ac:dyDescent="0.3">
      <c r="P37904"/>
      <c r="AA37904"/>
    </row>
    <row r="37905" spans="16:27" x14ac:dyDescent="0.3">
      <c r="P37905"/>
      <c r="AA37905"/>
    </row>
    <row r="37906" spans="16:27" x14ac:dyDescent="0.3">
      <c r="P37906"/>
      <c r="AA37906"/>
    </row>
    <row r="37907" spans="16:27" x14ac:dyDescent="0.3">
      <c r="P37907"/>
      <c r="AA37907"/>
    </row>
    <row r="37908" spans="16:27" x14ac:dyDescent="0.3">
      <c r="P37908"/>
      <c r="AA37908"/>
    </row>
    <row r="37909" spans="16:27" x14ac:dyDescent="0.3">
      <c r="P37909"/>
      <c r="AA37909"/>
    </row>
    <row r="37910" spans="16:27" x14ac:dyDescent="0.3">
      <c r="P37910"/>
      <c r="AA37910"/>
    </row>
    <row r="37911" spans="16:27" x14ac:dyDescent="0.3">
      <c r="P37911"/>
      <c r="AA37911"/>
    </row>
    <row r="37912" spans="16:27" x14ac:dyDescent="0.3">
      <c r="P37912"/>
      <c r="AA37912"/>
    </row>
    <row r="37913" spans="16:27" x14ac:dyDescent="0.3">
      <c r="P37913"/>
      <c r="AA37913"/>
    </row>
    <row r="37914" spans="16:27" x14ac:dyDescent="0.3">
      <c r="P37914"/>
      <c r="AA37914"/>
    </row>
    <row r="37915" spans="16:27" x14ac:dyDescent="0.3">
      <c r="P37915"/>
      <c r="AA37915"/>
    </row>
    <row r="37916" spans="16:27" x14ac:dyDescent="0.3">
      <c r="P37916"/>
      <c r="AA37916"/>
    </row>
    <row r="37917" spans="16:27" x14ac:dyDescent="0.3">
      <c r="P37917"/>
      <c r="AA37917"/>
    </row>
    <row r="37918" spans="16:27" x14ac:dyDescent="0.3">
      <c r="P37918"/>
      <c r="AA37918"/>
    </row>
    <row r="37919" spans="16:27" x14ac:dyDescent="0.3">
      <c r="P37919"/>
      <c r="AA37919"/>
    </row>
    <row r="37920" spans="16:27" x14ac:dyDescent="0.3">
      <c r="P37920"/>
      <c r="AA37920"/>
    </row>
    <row r="37921" spans="16:27" x14ac:dyDescent="0.3">
      <c r="P37921"/>
      <c r="AA37921"/>
    </row>
    <row r="37922" spans="16:27" x14ac:dyDescent="0.3">
      <c r="P37922"/>
      <c r="AA37922"/>
    </row>
    <row r="37923" spans="16:27" x14ac:dyDescent="0.3">
      <c r="P37923"/>
      <c r="AA37923"/>
    </row>
    <row r="37924" spans="16:27" x14ac:dyDescent="0.3">
      <c r="P37924"/>
      <c r="AA37924"/>
    </row>
    <row r="37925" spans="16:27" x14ac:dyDescent="0.3">
      <c r="P37925"/>
      <c r="AA37925"/>
    </row>
    <row r="37926" spans="16:27" x14ac:dyDescent="0.3">
      <c r="P37926"/>
      <c r="AA37926"/>
    </row>
    <row r="37927" spans="16:27" x14ac:dyDescent="0.3">
      <c r="P37927"/>
      <c r="AA37927"/>
    </row>
    <row r="37928" spans="16:27" x14ac:dyDescent="0.3">
      <c r="P37928"/>
      <c r="AA37928"/>
    </row>
    <row r="37929" spans="16:27" x14ac:dyDescent="0.3">
      <c r="P37929"/>
      <c r="AA37929"/>
    </row>
    <row r="37930" spans="16:27" x14ac:dyDescent="0.3">
      <c r="P37930"/>
      <c r="AA37930"/>
    </row>
    <row r="37931" spans="16:27" x14ac:dyDescent="0.3">
      <c r="P37931"/>
      <c r="AA37931"/>
    </row>
    <row r="37932" spans="16:27" x14ac:dyDescent="0.3">
      <c r="P37932"/>
      <c r="AA37932"/>
    </row>
    <row r="37933" spans="16:27" x14ac:dyDescent="0.3">
      <c r="P37933"/>
      <c r="AA37933"/>
    </row>
    <row r="37934" spans="16:27" x14ac:dyDescent="0.3">
      <c r="P37934"/>
      <c r="AA37934"/>
    </row>
    <row r="37935" spans="16:27" x14ac:dyDescent="0.3">
      <c r="P37935"/>
      <c r="AA37935"/>
    </row>
    <row r="37936" spans="16:27" x14ac:dyDescent="0.3">
      <c r="P37936"/>
      <c r="AA37936"/>
    </row>
    <row r="37937" spans="16:27" x14ac:dyDescent="0.3">
      <c r="P37937"/>
      <c r="AA37937"/>
    </row>
    <row r="37938" spans="16:27" x14ac:dyDescent="0.3">
      <c r="P37938"/>
      <c r="AA37938"/>
    </row>
    <row r="37939" spans="16:27" x14ac:dyDescent="0.3">
      <c r="P37939"/>
      <c r="AA37939"/>
    </row>
    <row r="37940" spans="16:27" x14ac:dyDescent="0.3">
      <c r="P37940"/>
      <c r="AA37940"/>
    </row>
    <row r="37941" spans="16:27" x14ac:dyDescent="0.3">
      <c r="P37941"/>
      <c r="AA37941"/>
    </row>
    <row r="37942" spans="16:27" x14ac:dyDescent="0.3">
      <c r="P37942"/>
      <c r="AA37942"/>
    </row>
    <row r="37943" spans="16:27" x14ac:dyDescent="0.3">
      <c r="P37943"/>
      <c r="AA37943"/>
    </row>
    <row r="37944" spans="16:27" x14ac:dyDescent="0.3">
      <c r="P37944"/>
      <c r="AA37944"/>
    </row>
    <row r="37945" spans="16:27" x14ac:dyDescent="0.3">
      <c r="P37945"/>
      <c r="AA37945"/>
    </row>
    <row r="37946" spans="16:27" x14ac:dyDescent="0.3">
      <c r="P37946"/>
      <c r="AA37946"/>
    </row>
    <row r="37947" spans="16:27" x14ac:dyDescent="0.3">
      <c r="P37947"/>
      <c r="AA37947"/>
    </row>
    <row r="37948" spans="16:27" x14ac:dyDescent="0.3">
      <c r="P37948"/>
      <c r="AA37948"/>
    </row>
    <row r="37949" spans="16:27" x14ac:dyDescent="0.3">
      <c r="P37949"/>
      <c r="AA37949"/>
    </row>
    <row r="37950" spans="16:27" x14ac:dyDescent="0.3">
      <c r="P37950"/>
      <c r="AA37950"/>
    </row>
    <row r="37951" spans="16:27" x14ac:dyDescent="0.3">
      <c r="P37951"/>
      <c r="AA37951"/>
    </row>
    <row r="37952" spans="16:27" x14ac:dyDescent="0.3">
      <c r="P37952"/>
      <c r="AA37952"/>
    </row>
    <row r="37953" spans="16:27" x14ac:dyDescent="0.3">
      <c r="P37953"/>
      <c r="AA37953"/>
    </row>
    <row r="37954" spans="16:27" x14ac:dyDescent="0.3">
      <c r="P37954"/>
      <c r="AA37954"/>
    </row>
    <row r="37955" spans="16:27" x14ac:dyDescent="0.3">
      <c r="P37955"/>
      <c r="AA37955"/>
    </row>
    <row r="37956" spans="16:27" x14ac:dyDescent="0.3">
      <c r="P37956"/>
      <c r="AA37956"/>
    </row>
    <row r="37957" spans="16:27" x14ac:dyDescent="0.3">
      <c r="P37957"/>
      <c r="AA37957"/>
    </row>
    <row r="37958" spans="16:27" x14ac:dyDescent="0.3">
      <c r="P37958"/>
      <c r="AA37958"/>
    </row>
    <row r="37959" spans="16:27" x14ac:dyDescent="0.3">
      <c r="P37959"/>
      <c r="AA37959"/>
    </row>
    <row r="37960" spans="16:27" x14ac:dyDescent="0.3">
      <c r="P37960"/>
      <c r="AA37960"/>
    </row>
    <row r="37961" spans="16:27" x14ac:dyDescent="0.3">
      <c r="P37961"/>
      <c r="AA37961"/>
    </row>
    <row r="37962" spans="16:27" x14ac:dyDescent="0.3">
      <c r="P37962"/>
      <c r="AA37962"/>
    </row>
    <row r="37963" spans="16:27" x14ac:dyDescent="0.3">
      <c r="P37963"/>
      <c r="AA37963"/>
    </row>
    <row r="37964" spans="16:27" x14ac:dyDescent="0.3">
      <c r="P37964"/>
      <c r="AA37964"/>
    </row>
    <row r="37965" spans="16:27" x14ac:dyDescent="0.3">
      <c r="P37965"/>
      <c r="AA37965"/>
    </row>
    <row r="37966" spans="16:27" x14ac:dyDescent="0.3">
      <c r="P37966"/>
      <c r="AA37966"/>
    </row>
    <row r="37967" spans="16:27" x14ac:dyDescent="0.3">
      <c r="P37967"/>
      <c r="AA37967"/>
    </row>
    <row r="37968" spans="16:27" x14ac:dyDescent="0.3">
      <c r="P37968"/>
      <c r="AA37968"/>
    </row>
    <row r="37969" spans="16:27" x14ac:dyDescent="0.3">
      <c r="P37969"/>
      <c r="AA37969"/>
    </row>
    <row r="37970" spans="16:27" x14ac:dyDescent="0.3">
      <c r="P37970"/>
      <c r="AA37970"/>
    </row>
    <row r="37971" spans="16:27" x14ac:dyDescent="0.3">
      <c r="P37971"/>
      <c r="AA37971"/>
    </row>
    <row r="37972" spans="16:27" x14ac:dyDescent="0.3">
      <c r="P37972"/>
      <c r="AA37972"/>
    </row>
    <row r="37973" spans="16:27" x14ac:dyDescent="0.3">
      <c r="P37973"/>
      <c r="AA37973"/>
    </row>
    <row r="37974" spans="16:27" x14ac:dyDescent="0.3">
      <c r="P37974"/>
      <c r="AA37974"/>
    </row>
    <row r="37975" spans="16:27" x14ac:dyDescent="0.3">
      <c r="P37975"/>
      <c r="AA37975"/>
    </row>
    <row r="37976" spans="16:27" x14ac:dyDescent="0.3">
      <c r="P37976"/>
      <c r="AA37976"/>
    </row>
    <row r="37977" spans="16:27" x14ac:dyDescent="0.3">
      <c r="P37977"/>
      <c r="AA37977"/>
    </row>
    <row r="37978" spans="16:27" x14ac:dyDescent="0.3">
      <c r="P37978"/>
      <c r="AA37978"/>
    </row>
    <row r="37979" spans="16:27" x14ac:dyDescent="0.3">
      <c r="P37979"/>
      <c r="AA37979"/>
    </row>
    <row r="37980" spans="16:27" x14ac:dyDescent="0.3">
      <c r="P37980"/>
      <c r="AA37980"/>
    </row>
    <row r="37981" spans="16:27" x14ac:dyDescent="0.3">
      <c r="P37981"/>
      <c r="AA37981"/>
    </row>
    <row r="37982" spans="16:27" x14ac:dyDescent="0.3">
      <c r="P37982"/>
      <c r="AA37982"/>
    </row>
    <row r="37983" spans="16:27" x14ac:dyDescent="0.3">
      <c r="P37983"/>
      <c r="AA37983"/>
    </row>
    <row r="37984" spans="16:27" x14ac:dyDescent="0.3">
      <c r="P37984"/>
      <c r="AA37984"/>
    </row>
    <row r="37985" spans="16:27" x14ac:dyDescent="0.3">
      <c r="P37985"/>
      <c r="AA37985"/>
    </row>
    <row r="37986" spans="16:27" x14ac:dyDescent="0.3">
      <c r="P37986"/>
      <c r="AA37986"/>
    </row>
    <row r="37987" spans="16:27" x14ac:dyDescent="0.3">
      <c r="P37987"/>
      <c r="AA37987"/>
    </row>
    <row r="37988" spans="16:27" x14ac:dyDescent="0.3">
      <c r="P37988"/>
      <c r="AA37988"/>
    </row>
    <row r="37989" spans="16:27" x14ac:dyDescent="0.3">
      <c r="P37989"/>
      <c r="AA37989"/>
    </row>
    <row r="37990" spans="16:27" x14ac:dyDescent="0.3">
      <c r="P37990"/>
      <c r="AA37990"/>
    </row>
    <row r="37991" spans="16:27" x14ac:dyDescent="0.3">
      <c r="P37991"/>
      <c r="AA37991"/>
    </row>
    <row r="37992" spans="16:27" x14ac:dyDescent="0.3">
      <c r="P37992"/>
      <c r="AA37992"/>
    </row>
    <row r="37993" spans="16:27" x14ac:dyDescent="0.3">
      <c r="P37993"/>
      <c r="AA37993"/>
    </row>
    <row r="37994" spans="16:27" x14ac:dyDescent="0.3">
      <c r="P37994"/>
      <c r="AA37994"/>
    </row>
    <row r="37995" spans="16:27" x14ac:dyDescent="0.3">
      <c r="P37995"/>
      <c r="AA37995"/>
    </row>
    <row r="37996" spans="16:27" x14ac:dyDescent="0.3">
      <c r="P37996"/>
      <c r="AA37996"/>
    </row>
    <row r="37997" spans="16:27" x14ac:dyDescent="0.3">
      <c r="P37997"/>
      <c r="AA37997"/>
    </row>
    <row r="37998" spans="16:27" x14ac:dyDescent="0.3">
      <c r="P37998"/>
      <c r="AA37998"/>
    </row>
    <row r="37999" spans="16:27" x14ac:dyDescent="0.3">
      <c r="P37999"/>
      <c r="AA37999"/>
    </row>
    <row r="38000" spans="16:27" x14ac:dyDescent="0.3">
      <c r="P38000"/>
      <c r="AA38000"/>
    </row>
    <row r="38001" spans="16:27" x14ac:dyDescent="0.3">
      <c r="P38001"/>
      <c r="AA38001"/>
    </row>
    <row r="38002" spans="16:27" x14ac:dyDescent="0.3">
      <c r="P38002"/>
      <c r="AA38002"/>
    </row>
    <row r="38003" spans="16:27" x14ac:dyDescent="0.3">
      <c r="P38003"/>
      <c r="AA38003"/>
    </row>
    <row r="38004" spans="16:27" x14ac:dyDescent="0.3">
      <c r="P38004"/>
      <c r="AA38004"/>
    </row>
    <row r="38005" spans="16:27" x14ac:dyDescent="0.3">
      <c r="P38005"/>
      <c r="AA38005"/>
    </row>
    <row r="38006" spans="16:27" x14ac:dyDescent="0.3">
      <c r="P38006"/>
      <c r="AA38006"/>
    </row>
    <row r="38007" spans="16:27" x14ac:dyDescent="0.3">
      <c r="P38007"/>
      <c r="AA38007"/>
    </row>
    <row r="38008" spans="16:27" x14ac:dyDescent="0.3">
      <c r="P38008"/>
      <c r="AA38008"/>
    </row>
    <row r="38009" spans="16:27" x14ac:dyDescent="0.3">
      <c r="P38009"/>
      <c r="AA38009"/>
    </row>
    <row r="38010" spans="16:27" x14ac:dyDescent="0.3">
      <c r="P38010"/>
      <c r="AA38010"/>
    </row>
    <row r="38011" spans="16:27" x14ac:dyDescent="0.3">
      <c r="P38011"/>
      <c r="AA38011"/>
    </row>
    <row r="38012" spans="16:27" x14ac:dyDescent="0.3">
      <c r="P38012"/>
      <c r="AA38012"/>
    </row>
    <row r="38013" spans="16:27" x14ac:dyDescent="0.3">
      <c r="P38013"/>
      <c r="AA38013"/>
    </row>
    <row r="38014" spans="16:27" x14ac:dyDescent="0.3">
      <c r="P38014"/>
      <c r="AA38014"/>
    </row>
    <row r="38015" spans="16:27" x14ac:dyDescent="0.3">
      <c r="P38015"/>
      <c r="AA38015"/>
    </row>
    <row r="38016" spans="16:27" x14ac:dyDescent="0.3">
      <c r="P38016"/>
      <c r="AA38016"/>
    </row>
    <row r="38017" spans="16:27" x14ac:dyDescent="0.3">
      <c r="P38017"/>
      <c r="AA38017"/>
    </row>
    <row r="38018" spans="16:27" x14ac:dyDescent="0.3">
      <c r="P38018"/>
      <c r="AA38018"/>
    </row>
    <row r="38019" spans="16:27" x14ac:dyDescent="0.3">
      <c r="P38019"/>
      <c r="AA38019"/>
    </row>
    <row r="38020" spans="16:27" x14ac:dyDescent="0.3">
      <c r="P38020"/>
      <c r="AA38020"/>
    </row>
    <row r="38021" spans="16:27" x14ac:dyDescent="0.3">
      <c r="P38021"/>
      <c r="AA38021"/>
    </row>
    <row r="38022" spans="16:27" x14ac:dyDescent="0.3">
      <c r="P38022"/>
      <c r="AA38022"/>
    </row>
    <row r="38023" spans="16:27" x14ac:dyDescent="0.3">
      <c r="P38023"/>
      <c r="AA38023"/>
    </row>
    <row r="38024" spans="16:27" x14ac:dyDescent="0.3">
      <c r="P38024"/>
      <c r="AA38024"/>
    </row>
    <row r="38025" spans="16:27" x14ac:dyDescent="0.3">
      <c r="P38025"/>
      <c r="AA38025"/>
    </row>
    <row r="38026" spans="16:27" x14ac:dyDescent="0.3">
      <c r="P38026"/>
      <c r="AA38026"/>
    </row>
    <row r="38027" spans="16:27" x14ac:dyDescent="0.3">
      <c r="P38027"/>
      <c r="AA38027"/>
    </row>
    <row r="38028" spans="16:27" x14ac:dyDescent="0.3">
      <c r="P38028"/>
      <c r="AA38028"/>
    </row>
    <row r="38029" spans="16:27" x14ac:dyDescent="0.3">
      <c r="P38029"/>
      <c r="AA38029"/>
    </row>
    <row r="38030" spans="16:27" x14ac:dyDescent="0.3">
      <c r="P38030"/>
      <c r="AA38030"/>
    </row>
    <row r="38031" spans="16:27" x14ac:dyDescent="0.3">
      <c r="P38031"/>
      <c r="AA38031"/>
    </row>
    <row r="38032" spans="16:27" x14ac:dyDescent="0.3">
      <c r="P38032"/>
      <c r="AA38032"/>
    </row>
    <row r="38033" spans="16:27" x14ac:dyDescent="0.3">
      <c r="P38033"/>
      <c r="AA38033"/>
    </row>
    <row r="38034" spans="16:27" x14ac:dyDescent="0.3">
      <c r="P38034"/>
      <c r="AA38034"/>
    </row>
    <row r="38035" spans="16:27" x14ac:dyDescent="0.3">
      <c r="P38035"/>
      <c r="AA38035"/>
    </row>
    <row r="38036" spans="16:27" x14ac:dyDescent="0.3">
      <c r="P38036"/>
      <c r="AA38036"/>
    </row>
    <row r="38037" spans="16:27" x14ac:dyDescent="0.3">
      <c r="P38037"/>
      <c r="AA38037"/>
    </row>
    <row r="38038" spans="16:27" x14ac:dyDescent="0.3">
      <c r="P38038"/>
      <c r="AA38038"/>
    </row>
    <row r="38039" spans="16:27" x14ac:dyDescent="0.3">
      <c r="P38039"/>
      <c r="AA38039"/>
    </row>
    <row r="38040" spans="16:27" x14ac:dyDescent="0.3">
      <c r="P38040"/>
      <c r="AA38040"/>
    </row>
    <row r="38041" spans="16:27" x14ac:dyDescent="0.3">
      <c r="P38041"/>
      <c r="AA38041"/>
    </row>
    <row r="38042" spans="16:27" x14ac:dyDescent="0.3">
      <c r="P38042"/>
      <c r="AA38042"/>
    </row>
    <row r="38043" spans="16:27" x14ac:dyDescent="0.3">
      <c r="P38043"/>
      <c r="AA38043"/>
    </row>
    <row r="38044" spans="16:27" x14ac:dyDescent="0.3">
      <c r="P38044"/>
      <c r="AA38044"/>
    </row>
    <row r="38045" spans="16:27" x14ac:dyDescent="0.3">
      <c r="P38045"/>
      <c r="AA38045"/>
    </row>
    <row r="38046" spans="16:27" x14ac:dyDescent="0.3">
      <c r="P38046"/>
      <c r="AA38046"/>
    </row>
    <row r="38047" spans="16:27" x14ac:dyDescent="0.3">
      <c r="P38047"/>
      <c r="AA38047"/>
    </row>
    <row r="38048" spans="16:27" x14ac:dyDescent="0.3">
      <c r="P38048"/>
      <c r="AA38048"/>
    </row>
    <row r="38049" spans="16:27" x14ac:dyDescent="0.3">
      <c r="P38049"/>
      <c r="AA38049"/>
    </row>
    <row r="38050" spans="16:27" x14ac:dyDescent="0.3">
      <c r="P38050"/>
      <c r="AA38050"/>
    </row>
    <row r="38051" spans="16:27" x14ac:dyDescent="0.3">
      <c r="P38051"/>
      <c r="AA38051"/>
    </row>
    <row r="38052" spans="16:27" x14ac:dyDescent="0.3">
      <c r="P38052"/>
      <c r="AA38052"/>
    </row>
    <row r="38053" spans="16:27" x14ac:dyDescent="0.3">
      <c r="P38053"/>
      <c r="AA38053"/>
    </row>
    <row r="38054" spans="16:27" x14ac:dyDescent="0.3">
      <c r="P38054"/>
      <c r="AA38054"/>
    </row>
    <row r="38055" spans="16:27" x14ac:dyDescent="0.3">
      <c r="P38055"/>
      <c r="AA38055"/>
    </row>
    <row r="38056" spans="16:27" x14ac:dyDescent="0.3">
      <c r="P38056"/>
      <c r="AA38056"/>
    </row>
    <row r="38057" spans="16:27" x14ac:dyDescent="0.3">
      <c r="P38057"/>
      <c r="AA38057"/>
    </row>
    <row r="38058" spans="16:27" x14ac:dyDescent="0.3">
      <c r="P38058"/>
      <c r="AA38058"/>
    </row>
    <row r="38059" spans="16:27" x14ac:dyDescent="0.3">
      <c r="P38059"/>
      <c r="AA38059"/>
    </row>
    <row r="38060" spans="16:27" x14ac:dyDescent="0.3">
      <c r="P38060"/>
      <c r="AA38060"/>
    </row>
    <row r="38061" spans="16:27" x14ac:dyDescent="0.3">
      <c r="P38061"/>
      <c r="AA38061"/>
    </row>
    <row r="38062" spans="16:27" x14ac:dyDescent="0.3">
      <c r="P38062"/>
      <c r="AA38062"/>
    </row>
    <row r="38063" spans="16:27" x14ac:dyDescent="0.3">
      <c r="P38063"/>
      <c r="AA38063"/>
    </row>
    <row r="38064" spans="16:27" x14ac:dyDescent="0.3">
      <c r="P38064"/>
      <c r="AA38064"/>
    </row>
    <row r="38065" spans="16:27" x14ac:dyDescent="0.3">
      <c r="P38065"/>
      <c r="AA38065"/>
    </row>
    <row r="38066" spans="16:27" x14ac:dyDescent="0.3">
      <c r="P38066"/>
      <c r="AA38066"/>
    </row>
    <row r="38067" spans="16:27" x14ac:dyDescent="0.3">
      <c r="P38067"/>
      <c r="AA38067"/>
    </row>
    <row r="38068" spans="16:27" x14ac:dyDescent="0.3">
      <c r="P38068"/>
      <c r="AA38068"/>
    </row>
    <row r="38069" spans="16:27" x14ac:dyDescent="0.3">
      <c r="P38069"/>
      <c r="AA38069"/>
    </row>
    <row r="38070" spans="16:27" x14ac:dyDescent="0.3">
      <c r="P38070"/>
      <c r="AA38070"/>
    </row>
    <row r="38071" spans="16:27" x14ac:dyDescent="0.3">
      <c r="P38071"/>
      <c r="AA38071"/>
    </row>
    <row r="38072" spans="16:27" x14ac:dyDescent="0.3">
      <c r="P38072"/>
      <c r="AA38072"/>
    </row>
    <row r="38073" spans="16:27" x14ac:dyDescent="0.3">
      <c r="P38073"/>
      <c r="AA38073"/>
    </row>
    <row r="38074" spans="16:27" x14ac:dyDescent="0.3">
      <c r="P38074"/>
      <c r="AA38074"/>
    </row>
    <row r="38075" spans="16:27" x14ac:dyDescent="0.3">
      <c r="P38075"/>
      <c r="AA38075"/>
    </row>
    <row r="38076" spans="16:27" x14ac:dyDescent="0.3">
      <c r="P38076"/>
      <c r="AA38076"/>
    </row>
    <row r="38077" spans="16:27" x14ac:dyDescent="0.3">
      <c r="P38077"/>
      <c r="AA38077"/>
    </row>
    <row r="38078" spans="16:27" x14ac:dyDescent="0.3">
      <c r="P38078"/>
      <c r="AA38078"/>
    </row>
    <row r="38079" spans="16:27" x14ac:dyDescent="0.3">
      <c r="P38079"/>
      <c r="AA38079"/>
    </row>
    <row r="38080" spans="16:27" x14ac:dyDescent="0.3">
      <c r="P38080"/>
      <c r="AA38080"/>
    </row>
    <row r="38081" spans="16:27" x14ac:dyDescent="0.3">
      <c r="P38081"/>
      <c r="AA38081"/>
    </row>
    <row r="38082" spans="16:27" x14ac:dyDescent="0.3">
      <c r="P38082"/>
      <c r="AA38082"/>
    </row>
    <row r="38083" spans="16:27" x14ac:dyDescent="0.3">
      <c r="P38083"/>
      <c r="AA38083"/>
    </row>
    <row r="38084" spans="16:27" x14ac:dyDescent="0.3">
      <c r="P38084"/>
      <c r="AA38084"/>
    </row>
    <row r="38085" spans="16:27" x14ac:dyDescent="0.3">
      <c r="P38085"/>
      <c r="AA38085"/>
    </row>
    <row r="38086" spans="16:27" x14ac:dyDescent="0.3">
      <c r="P38086"/>
      <c r="AA38086"/>
    </row>
    <row r="38087" spans="16:27" x14ac:dyDescent="0.3">
      <c r="P38087"/>
      <c r="AA38087"/>
    </row>
    <row r="38088" spans="16:27" x14ac:dyDescent="0.3">
      <c r="P38088"/>
      <c r="AA38088"/>
    </row>
    <row r="38089" spans="16:27" x14ac:dyDescent="0.3">
      <c r="P38089"/>
      <c r="AA38089"/>
    </row>
    <row r="38090" spans="16:27" x14ac:dyDescent="0.3">
      <c r="P38090"/>
      <c r="AA38090"/>
    </row>
    <row r="38091" spans="16:27" x14ac:dyDescent="0.3">
      <c r="P38091"/>
      <c r="AA38091"/>
    </row>
    <row r="38092" spans="16:27" x14ac:dyDescent="0.3">
      <c r="P38092"/>
      <c r="AA38092"/>
    </row>
    <row r="38093" spans="16:27" x14ac:dyDescent="0.3">
      <c r="P38093"/>
      <c r="AA38093"/>
    </row>
    <row r="38094" spans="16:27" x14ac:dyDescent="0.3">
      <c r="P38094"/>
      <c r="AA38094"/>
    </row>
    <row r="38095" spans="16:27" x14ac:dyDescent="0.3">
      <c r="P38095"/>
      <c r="AA38095"/>
    </row>
    <row r="38096" spans="16:27" x14ac:dyDescent="0.3">
      <c r="P38096"/>
      <c r="AA38096"/>
    </row>
    <row r="38097" spans="16:27" x14ac:dyDescent="0.3">
      <c r="P38097"/>
      <c r="AA38097"/>
    </row>
    <row r="38098" spans="16:27" x14ac:dyDescent="0.3">
      <c r="P38098"/>
      <c r="AA38098"/>
    </row>
    <row r="38099" spans="16:27" x14ac:dyDescent="0.3">
      <c r="P38099"/>
      <c r="AA38099"/>
    </row>
    <row r="38100" spans="16:27" x14ac:dyDescent="0.3">
      <c r="P38100"/>
      <c r="AA38100"/>
    </row>
    <row r="38101" spans="16:27" x14ac:dyDescent="0.3">
      <c r="P38101"/>
      <c r="AA38101"/>
    </row>
    <row r="38102" spans="16:27" x14ac:dyDescent="0.3">
      <c r="P38102"/>
      <c r="AA38102"/>
    </row>
    <row r="38103" spans="16:27" x14ac:dyDescent="0.3">
      <c r="P38103"/>
      <c r="AA38103"/>
    </row>
    <row r="38104" spans="16:27" x14ac:dyDescent="0.3">
      <c r="P38104"/>
      <c r="AA38104"/>
    </row>
    <row r="38105" spans="16:27" x14ac:dyDescent="0.3">
      <c r="P38105"/>
      <c r="AA38105"/>
    </row>
    <row r="38106" spans="16:27" x14ac:dyDescent="0.3">
      <c r="P38106"/>
      <c r="AA38106"/>
    </row>
    <row r="38107" spans="16:27" x14ac:dyDescent="0.3">
      <c r="P38107"/>
      <c r="AA38107"/>
    </row>
    <row r="38108" spans="16:27" x14ac:dyDescent="0.3">
      <c r="P38108"/>
      <c r="AA38108"/>
    </row>
    <row r="38109" spans="16:27" x14ac:dyDescent="0.3">
      <c r="P38109"/>
      <c r="AA38109"/>
    </row>
    <row r="38110" spans="16:27" x14ac:dyDescent="0.3">
      <c r="P38110"/>
      <c r="AA38110"/>
    </row>
    <row r="38111" spans="16:27" x14ac:dyDescent="0.3">
      <c r="P38111"/>
      <c r="AA38111"/>
    </row>
    <row r="38112" spans="16:27" x14ac:dyDescent="0.3">
      <c r="P38112"/>
      <c r="AA38112"/>
    </row>
    <row r="38113" spans="16:27" x14ac:dyDescent="0.3">
      <c r="P38113"/>
      <c r="AA38113"/>
    </row>
    <row r="38114" spans="16:27" x14ac:dyDescent="0.3">
      <c r="P38114"/>
      <c r="AA38114"/>
    </row>
    <row r="38115" spans="16:27" x14ac:dyDescent="0.3">
      <c r="P38115"/>
      <c r="AA38115"/>
    </row>
    <row r="38116" spans="16:27" x14ac:dyDescent="0.3">
      <c r="P38116"/>
      <c r="AA38116"/>
    </row>
    <row r="38117" spans="16:27" x14ac:dyDescent="0.3">
      <c r="P38117"/>
      <c r="AA38117"/>
    </row>
    <row r="38118" spans="16:27" x14ac:dyDescent="0.3">
      <c r="P38118"/>
      <c r="AA38118"/>
    </row>
    <row r="38119" spans="16:27" x14ac:dyDescent="0.3">
      <c r="P38119"/>
      <c r="AA38119"/>
    </row>
    <row r="38120" spans="16:27" x14ac:dyDescent="0.3">
      <c r="P38120"/>
      <c r="AA38120"/>
    </row>
    <row r="38121" spans="16:27" x14ac:dyDescent="0.3">
      <c r="P38121"/>
      <c r="AA38121"/>
    </row>
    <row r="38122" spans="16:27" x14ac:dyDescent="0.3">
      <c r="P38122"/>
      <c r="AA38122"/>
    </row>
    <row r="38123" spans="16:27" x14ac:dyDescent="0.3">
      <c r="P38123"/>
      <c r="AA38123"/>
    </row>
    <row r="38124" spans="16:27" x14ac:dyDescent="0.3">
      <c r="P38124"/>
      <c r="AA38124"/>
    </row>
    <row r="38125" spans="16:27" x14ac:dyDescent="0.3">
      <c r="P38125"/>
      <c r="AA38125"/>
    </row>
    <row r="38126" spans="16:27" x14ac:dyDescent="0.3">
      <c r="P38126"/>
      <c r="AA38126"/>
    </row>
    <row r="38127" spans="16:27" x14ac:dyDescent="0.3">
      <c r="P38127"/>
      <c r="AA38127"/>
    </row>
    <row r="38128" spans="16:27" x14ac:dyDescent="0.3">
      <c r="P38128"/>
      <c r="AA38128"/>
    </row>
    <row r="38129" spans="16:27" x14ac:dyDescent="0.3">
      <c r="P38129"/>
      <c r="AA38129"/>
    </row>
    <row r="38130" spans="16:27" x14ac:dyDescent="0.3">
      <c r="P38130"/>
      <c r="AA38130"/>
    </row>
    <row r="38131" spans="16:27" x14ac:dyDescent="0.3">
      <c r="P38131"/>
      <c r="AA38131"/>
    </row>
    <row r="38132" spans="16:27" x14ac:dyDescent="0.3">
      <c r="P38132"/>
      <c r="AA38132"/>
    </row>
    <row r="38133" spans="16:27" x14ac:dyDescent="0.3">
      <c r="P38133"/>
      <c r="AA38133"/>
    </row>
    <row r="38134" spans="16:27" x14ac:dyDescent="0.3">
      <c r="P38134"/>
      <c r="AA38134"/>
    </row>
    <row r="38135" spans="16:27" x14ac:dyDescent="0.3">
      <c r="P38135"/>
      <c r="AA38135"/>
    </row>
    <row r="38136" spans="16:27" x14ac:dyDescent="0.3">
      <c r="P38136"/>
      <c r="AA38136"/>
    </row>
    <row r="38137" spans="16:27" x14ac:dyDescent="0.3">
      <c r="P38137"/>
      <c r="AA38137"/>
    </row>
    <row r="38138" spans="16:27" x14ac:dyDescent="0.3">
      <c r="P38138"/>
      <c r="AA38138"/>
    </row>
    <row r="38139" spans="16:27" x14ac:dyDescent="0.3">
      <c r="P38139"/>
      <c r="AA38139"/>
    </row>
    <row r="38140" spans="16:27" x14ac:dyDescent="0.3">
      <c r="P38140"/>
      <c r="AA38140"/>
    </row>
    <row r="38141" spans="16:27" x14ac:dyDescent="0.3">
      <c r="P38141"/>
      <c r="AA38141"/>
    </row>
    <row r="38142" spans="16:27" x14ac:dyDescent="0.3">
      <c r="P38142"/>
      <c r="AA38142"/>
    </row>
    <row r="38143" spans="16:27" x14ac:dyDescent="0.3">
      <c r="P38143"/>
      <c r="AA38143"/>
    </row>
    <row r="38144" spans="16:27" x14ac:dyDescent="0.3">
      <c r="P38144"/>
      <c r="AA38144"/>
    </row>
    <row r="38145" spans="16:27" x14ac:dyDescent="0.3">
      <c r="P38145"/>
      <c r="AA38145"/>
    </row>
    <row r="38146" spans="16:27" x14ac:dyDescent="0.3">
      <c r="P38146"/>
      <c r="AA38146"/>
    </row>
    <row r="38147" spans="16:27" x14ac:dyDescent="0.3">
      <c r="P38147"/>
      <c r="AA38147"/>
    </row>
    <row r="38148" spans="16:27" x14ac:dyDescent="0.3">
      <c r="P38148"/>
      <c r="AA38148"/>
    </row>
    <row r="38149" spans="16:27" x14ac:dyDescent="0.3">
      <c r="P38149"/>
      <c r="AA38149"/>
    </row>
    <row r="38150" spans="16:27" x14ac:dyDescent="0.3">
      <c r="P38150"/>
      <c r="AA38150"/>
    </row>
    <row r="38151" spans="16:27" x14ac:dyDescent="0.3">
      <c r="P38151"/>
      <c r="AA38151"/>
    </row>
    <row r="38152" spans="16:27" x14ac:dyDescent="0.3">
      <c r="P38152"/>
      <c r="AA38152"/>
    </row>
    <row r="38153" spans="16:27" x14ac:dyDescent="0.3">
      <c r="P38153"/>
      <c r="AA38153"/>
    </row>
    <row r="38154" spans="16:27" x14ac:dyDescent="0.3">
      <c r="P38154"/>
      <c r="AA38154"/>
    </row>
    <row r="38155" spans="16:27" x14ac:dyDescent="0.3">
      <c r="P38155"/>
      <c r="AA38155"/>
    </row>
    <row r="38156" spans="16:27" x14ac:dyDescent="0.3">
      <c r="P38156"/>
      <c r="AA38156"/>
    </row>
    <row r="38157" spans="16:27" x14ac:dyDescent="0.3">
      <c r="P38157"/>
      <c r="AA38157"/>
    </row>
    <row r="38158" spans="16:27" x14ac:dyDescent="0.3">
      <c r="P38158"/>
      <c r="AA38158"/>
    </row>
    <row r="38159" spans="16:27" x14ac:dyDescent="0.3">
      <c r="P38159"/>
      <c r="AA38159"/>
    </row>
    <row r="38160" spans="16:27" x14ac:dyDescent="0.3">
      <c r="P38160"/>
      <c r="AA38160"/>
    </row>
    <row r="38161" spans="16:27" x14ac:dyDescent="0.3">
      <c r="P38161"/>
      <c r="AA38161"/>
    </row>
    <row r="38162" spans="16:27" x14ac:dyDescent="0.3">
      <c r="P38162"/>
      <c r="AA38162"/>
    </row>
    <row r="38163" spans="16:27" x14ac:dyDescent="0.3">
      <c r="P38163"/>
      <c r="AA38163"/>
    </row>
    <row r="38164" spans="16:27" x14ac:dyDescent="0.3">
      <c r="P38164"/>
      <c r="AA38164"/>
    </row>
    <row r="38165" spans="16:27" x14ac:dyDescent="0.3">
      <c r="P38165"/>
      <c r="AA38165"/>
    </row>
    <row r="38166" spans="16:27" x14ac:dyDescent="0.3">
      <c r="P38166"/>
      <c r="AA38166"/>
    </row>
    <row r="38167" spans="16:27" x14ac:dyDescent="0.3">
      <c r="P38167"/>
      <c r="AA38167"/>
    </row>
    <row r="38168" spans="16:27" x14ac:dyDescent="0.3">
      <c r="P38168"/>
      <c r="AA38168"/>
    </row>
    <row r="38169" spans="16:27" x14ac:dyDescent="0.3">
      <c r="P38169"/>
      <c r="AA38169"/>
    </row>
    <row r="38170" spans="16:27" x14ac:dyDescent="0.3">
      <c r="P38170"/>
      <c r="AA38170"/>
    </row>
    <row r="38171" spans="16:27" x14ac:dyDescent="0.3">
      <c r="P38171"/>
      <c r="AA38171"/>
    </row>
    <row r="38172" spans="16:27" x14ac:dyDescent="0.3">
      <c r="P38172"/>
      <c r="AA38172"/>
    </row>
    <row r="38173" spans="16:27" x14ac:dyDescent="0.3">
      <c r="P38173"/>
      <c r="AA38173"/>
    </row>
    <row r="38174" spans="16:27" x14ac:dyDescent="0.3">
      <c r="P38174"/>
      <c r="AA38174"/>
    </row>
    <row r="38175" spans="16:27" x14ac:dyDescent="0.3">
      <c r="P38175"/>
      <c r="AA38175"/>
    </row>
    <row r="38176" spans="16:27" x14ac:dyDescent="0.3">
      <c r="P38176"/>
      <c r="AA38176"/>
    </row>
    <row r="38177" spans="16:27" x14ac:dyDescent="0.3">
      <c r="P38177"/>
      <c r="AA38177"/>
    </row>
    <row r="38178" spans="16:27" x14ac:dyDescent="0.3">
      <c r="P38178"/>
      <c r="AA38178"/>
    </row>
    <row r="38179" spans="16:27" x14ac:dyDescent="0.3">
      <c r="P38179"/>
      <c r="AA38179"/>
    </row>
    <row r="38180" spans="16:27" x14ac:dyDescent="0.3">
      <c r="P38180"/>
      <c r="AA38180"/>
    </row>
    <row r="38181" spans="16:27" x14ac:dyDescent="0.3">
      <c r="P38181"/>
      <c r="AA38181"/>
    </row>
    <row r="38182" spans="16:27" x14ac:dyDescent="0.3">
      <c r="P38182"/>
      <c r="AA38182"/>
    </row>
    <row r="38183" spans="16:27" x14ac:dyDescent="0.3">
      <c r="P38183"/>
      <c r="AA38183"/>
    </row>
    <row r="38184" spans="16:27" x14ac:dyDescent="0.3">
      <c r="P38184"/>
      <c r="AA38184"/>
    </row>
    <row r="38185" spans="16:27" x14ac:dyDescent="0.3">
      <c r="P38185"/>
      <c r="AA38185"/>
    </row>
    <row r="38186" spans="16:27" x14ac:dyDescent="0.3">
      <c r="P38186"/>
      <c r="AA38186"/>
    </row>
    <row r="38187" spans="16:27" x14ac:dyDescent="0.3">
      <c r="P38187"/>
      <c r="AA38187"/>
    </row>
    <row r="38188" spans="16:27" x14ac:dyDescent="0.3">
      <c r="P38188"/>
      <c r="AA38188"/>
    </row>
    <row r="38189" spans="16:27" x14ac:dyDescent="0.3">
      <c r="P38189"/>
      <c r="AA38189"/>
    </row>
    <row r="38190" spans="16:27" x14ac:dyDescent="0.3">
      <c r="P38190"/>
      <c r="AA38190"/>
    </row>
    <row r="38191" spans="16:27" x14ac:dyDescent="0.3">
      <c r="P38191"/>
      <c r="AA38191"/>
    </row>
    <row r="38192" spans="16:27" x14ac:dyDescent="0.3">
      <c r="P38192"/>
      <c r="AA38192"/>
    </row>
    <row r="38193" spans="16:27" x14ac:dyDescent="0.3">
      <c r="P38193"/>
      <c r="AA38193"/>
    </row>
    <row r="38194" spans="16:27" x14ac:dyDescent="0.3">
      <c r="P38194"/>
      <c r="AA38194"/>
    </row>
    <row r="38195" spans="16:27" x14ac:dyDescent="0.3">
      <c r="P38195"/>
      <c r="AA38195"/>
    </row>
    <row r="38196" spans="16:27" x14ac:dyDescent="0.3">
      <c r="P38196"/>
      <c r="AA38196"/>
    </row>
    <row r="38197" spans="16:27" x14ac:dyDescent="0.3">
      <c r="P38197"/>
      <c r="AA38197"/>
    </row>
    <row r="38198" spans="16:27" x14ac:dyDescent="0.3">
      <c r="P38198"/>
      <c r="AA38198"/>
    </row>
    <row r="38199" spans="16:27" x14ac:dyDescent="0.3">
      <c r="P38199"/>
      <c r="AA38199"/>
    </row>
    <row r="38200" spans="16:27" x14ac:dyDescent="0.3">
      <c r="P38200"/>
      <c r="AA38200"/>
    </row>
    <row r="38201" spans="16:27" x14ac:dyDescent="0.3">
      <c r="P38201"/>
      <c r="AA38201"/>
    </row>
    <row r="38202" spans="16:27" x14ac:dyDescent="0.3">
      <c r="P38202"/>
      <c r="AA38202"/>
    </row>
    <row r="38203" spans="16:27" x14ac:dyDescent="0.3">
      <c r="P38203"/>
      <c r="AA38203"/>
    </row>
    <row r="38204" spans="16:27" x14ac:dyDescent="0.3">
      <c r="P38204"/>
      <c r="AA38204"/>
    </row>
    <row r="38205" spans="16:27" x14ac:dyDescent="0.3">
      <c r="P38205"/>
      <c r="AA38205"/>
    </row>
    <row r="38206" spans="16:27" x14ac:dyDescent="0.3">
      <c r="P38206"/>
      <c r="AA38206"/>
    </row>
    <row r="38207" spans="16:27" x14ac:dyDescent="0.3">
      <c r="P38207"/>
      <c r="AA38207"/>
    </row>
    <row r="38208" spans="16:27" x14ac:dyDescent="0.3">
      <c r="P38208"/>
      <c r="AA38208"/>
    </row>
    <row r="38209" spans="16:27" x14ac:dyDescent="0.3">
      <c r="P38209"/>
      <c r="AA38209"/>
    </row>
    <row r="38210" spans="16:27" x14ac:dyDescent="0.3">
      <c r="P38210"/>
      <c r="AA38210"/>
    </row>
    <row r="38211" spans="16:27" x14ac:dyDescent="0.3">
      <c r="P38211"/>
      <c r="AA38211"/>
    </row>
    <row r="38212" spans="16:27" x14ac:dyDescent="0.3">
      <c r="P38212"/>
      <c r="AA38212"/>
    </row>
    <row r="38213" spans="16:27" x14ac:dyDescent="0.3">
      <c r="P38213"/>
      <c r="AA38213"/>
    </row>
    <row r="38214" spans="16:27" x14ac:dyDescent="0.3">
      <c r="P38214"/>
      <c r="AA38214"/>
    </row>
    <row r="38215" spans="16:27" x14ac:dyDescent="0.3">
      <c r="P38215"/>
      <c r="AA38215"/>
    </row>
    <row r="38216" spans="16:27" x14ac:dyDescent="0.3">
      <c r="P38216"/>
      <c r="AA38216"/>
    </row>
    <row r="38217" spans="16:27" x14ac:dyDescent="0.3">
      <c r="P38217"/>
      <c r="AA38217"/>
    </row>
    <row r="38218" spans="16:27" x14ac:dyDescent="0.3">
      <c r="P38218"/>
      <c r="AA38218"/>
    </row>
    <row r="38219" spans="16:27" x14ac:dyDescent="0.3">
      <c r="P38219"/>
      <c r="AA38219"/>
    </row>
    <row r="38220" spans="16:27" x14ac:dyDescent="0.3">
      <c r="P38220"/>
      <c r="AA38220"/>
    </row>
    <row r="38221" spans="16:27" x14ac:dyDescent="0.3">
      <c r="P38221"/>
      <c r="AA38221"/>
    </row>
    <row r="38222" spans="16:27" x14ac:dyDescent="0.3">
      <c r="P38222"/>
      <c r="AA38222"/>
    </row>
    <row r="38223" spans="16:27" x14ac:dyDescent="0.3">
      <c r="P38223"/>
      <c r="AA38223"/>
    </row>
    <row r="38224" spans="16:27" x14ac:dyDescent="0.3">
      <c r="P38224"/>
      <c r="AA38224"/>
    </row>
    <row r="38225" spans="16:27" x14ac:dyDescent="0.3">
      <c r="P38225"/>
      <c r="AA38225"/>
    </row>
    <row r="38226" spans="16:27" x14ac:dyDescent="0.3">
      <c r="P38226"/>
      <c r="AA38226"/>
    </row>
    <row r="38227" spans="16:27" x14ac:dyDescent="0.3">
      <c r="P38227"/>
      <c r="AA38227"/>
    </row>
    <row r="38228" spans="16:27" x14ac:dyDescent="0.3">
      <c r="P38228"/>
      <c r="AA38228"/>
    </row>
    <row r="38229" spans="16:27" x14ac:dyDescent="0.3">
      <c r="P38229"/>
      <c r="AA38229"/>
    </row>
    <row r="38230" spans="16:27" x14ac:dyDescent="0.3">
      <c r="P38230"/>
      <c r="AA38230"/>
    </row>
    <row r="38231" spans="16:27" x14ac:dyDescent="0.3">
      <c r="P38231"/>
      <c r="AA38231"/>
    </row>
    <row r="38232" spans="16:27" x14ac:dyDescent="0.3">
      <c r="P38232"/>
      <c r="AA38232"/>
    </row>
    <row r="38233" spans="16:27" x14ac:dyDescent="0.3">
      <c r="P38233"/>
      <c r="AA38233"/>
    </row>
    <row r="38234" spans="16:27" x14ac:dyDescent="0.3">
      <c r="P38234"/>
      <c r="AA38234"/>
    </row>
    <row r="38235" spans="16:27" x14ac:dyDescent="0.3">
      <c r="P38235"/>
      <c r="AA38235"/>
    </row>
    <row r="38236" spans="16:27" x14ac:dyDescent="0.3">
      <c r="P38236"/>
      <c r="AA38236"/>
    </row>
    <row r="38237" spans="16:27" x14ac:dyDescent="0.3">
      <c r="P38237"/>
      <c r="AA38237"/>
    </row>
    <row r="38238" spans="16:27" x14ac:dyDescent="0.3">
      <c r="P38238"/>
      <c r="AA38238"/>
    </row>
    <row r="38239" spans="16:27" x14ac:dyDescent="0.3">
      <c r="P38239"/>
      <c r="AA38239"/>
    </row>
    <row r="38240" spans="16:27" x14ac:dyDescent="0.3">
      <c r="P38240"/>
      <c r="AA38240"/>
    </row>
    <row r="38241" spans="16:27" x14ac:dyDescent="0.3">
      <c r="P38241"/>
      <c r="AA38241"/>
    </row>
    <row r="38242" spans="16:27" x14ac:dyDescent="0.3">
      <c r="P38242"/>
      <c r="AA38242"/>
    </row>
    <row r="38243" spans="16:27" x14ac:dyDescent="0.3">
      <c r="P38243"/>
      <c r="AA38243"/>
    </row>
    <row r="38244" spans="16:27" x14ac:dyDescent="0.3">
      <c r="P38244"/>
      <c r="AA38244"/>
    </row>
    <row r="38245" spans="16:27" x14ac:dyDescent="0.3">
      <c r="P38245"/>
      <c r="AA38245"/>
    </row>
    <row r="38246" spans="16:27" x14ac:dyDescent="0.3">
      <c r="P38246"/>
      <c r="AA38246"/>
    </row>
    <row r="38247" spans="16:27" x14ac:dyDescent="0.3">
      <c r="P38247"/>
      <c r="AA38247"/>
    </row>
    <row r="38248" spans="16:27" x14ac:dyDescent="0.3">
      <c r="P38248"/>
      <c r="AA38248"/>
    </row>
    <row r="38249" spans="16:27" x14ac:dyDescent="0.3">
      <c r="P38249"/>
      <c r="AA38249"/>
    </row>
    <row r="38250" spans="16:27" x14ac:dyDescent="0.3">
      <c r="P38250"/>
      <c r="AA38250"/>
    </row>
    <row r="38251" spans="16:27" x14ac:dyDescent="0.3">
      <c r="P38251"/>
      <c r="AA38251"/>
    </row>
    <row r="38252" spans="16:27" x14ac:dyDescent="0.3">
      <c r="P38252"/>
      <c r="AA38252"/>
    </row>
    <row r="38253" spans="16:27" x14ac:dyDescent="0.3">
      <c r="P38253"/>
      <c r="AA38253"/>
    </row>
    <row r="38254" spans="16:27" x14ac:dyDescent="0.3">
      <c r="P38254"/>
      <c r="AA38254"/>
    </row>
    <row r="38255" spans="16:27" x14ac:dyDescent="0.3">
      <c r="P38255"/>
      <c r="AA38255"/>
    </row>
    <row r="38256" spans="16:27" x14ac:dyDescent="0.3">
      <c r="P38256"/>
      <c r="AA38256"/>
    </row>
    <row r="38257" spans="16:27" x14ac:dyDescent="0.3">
      <c r="P38257"/>
      <c r="AA38257"/>
    </row>
    <row r="38258" spans="16:27" x14ac:dyDescent="0.3">
      <c r="P38258"/>
      <c r="AA38258"/>
    </row>
    <row r="38259" spans="16:27" x14ac:dyDescent="0.3">
      <c r="P38259"/>
      <c r="AA38259"/>
    </row>
    <row r="38260" spans="16:27" x14ac:dyDescent="0.3">
      <c r="P38260"/>
      <c r="AA38260"/>
    </row>
    <row r="38261" spans="16:27" x14ac:dyDescent="0.3">
      <c r="P38261"/>
      <c r="AA38261"/>
    </row>
    <row r="38262" spans="16:27" x14ac:dyDescent="0.3">
      <c r="P38262"/>
      <c r="AA38262"/>
    </row>
    <row r="38263" spans="16:27" x14ac:dyDescent="0.3">
      <c r="P38263"/>
      <c r="AA38263"/>
    </row>
    <row r="38264" spans="16:27" x14ac:dyDescent="0.3">
      <c r="P38264"/>
      <c r="AA38264"/>
    </row>
    <row r="38265" spans="16:27" x14ac:dyDescent="0.3">
      <c r="P38265"/>
      <c r="AA38265"/>
    </row>
    <row r="38266" spans="16:27" x14ac:dyDescent="0.3">
      <c r="P38266"/>
      <c r="AA38266"/>
    </row>
    <row r="38267" spans="16:27" x14ac:dyDescent="0.3">
      <c r="P38267"/>
      <c r="AA38267"/>
    </row>
    <row r="38268" spans="16:27" x14ac:dyDescent="0.3">
      <c r="P38268"/>
      <c r="AA38268"/>
    </row>
    <row r="38269" spans="16:27" x14ac:dyDescent="0.3">
      <c r="P38269"/>
      <c r="AA38269"/>
    </row>
    <row r="38270" spans="16:27" x14ac:dyDescent="0.3">
      <c r="P38270"/>
      <c r="AA38270"/>
    </row>
    <row r="38271" spans="16:27" x14ac:dyDescent="0.3">
      <c r="P38271"/>
      <c r="AA38271"/>
    </row>
    <row r="38272" spans="16:27" x14ac:dyDescent="0.3">
      <c r="P38272"/>
      <c r="AA38272"/>
    </row>
    <row r="38273" spans="16:27" x14ac:dyDescent="0.3">
      <c r="P38273"/>
      <c r="AA38273"/>
    </row>
    <row r="38274" spans="16:27" x14ac:dyDescent="0.3">
      <c r="P38274"/>
      <c r="AA38274"/>
    </row>
    <row r="38275" spans="16:27" x14ac:dyDescent="0.3">
      <c r="P38275"/>
      <c r="AA38275"/>
    </row>
    <row r="38276" spans="16:27" x14ac:dyDescent="0.3">
      <c r="P38276"/>
      <c r="AA38276"/>
    </row>
    <row r="38277" spans="16:27" x14ac:dyDescent="0.3">
      <c r="P38277"/>
      <c r="AA38277"/>
    </row>
    <row r="38278" spans="16:27" x14ac:dyDescent="0.3">
      <c r="P38278"/>
      <c r="AA38278"/>
    </row>
    <row r="38279" spans="16:27" x14ac:dyDescent="0.3">
      <c r="P38279"/>
      <c r="AA38279"/>
    </row>
    <row r="38280" spans="16:27" x14ac:dyDescent="0.3">
      <c r="P38280"/>
      <c r="AA38280"/>
    </row>
    <row r="38281" spans="16:27" x14ac:dyDescent="0.3">
      <c r="P38281"/>
      <c r="AA38281"/>
    </row>
    <row r="38282" spans="16:27" x14ac:dyDescent="0.3">
      <c r="P38282"/>
      <c r="AA38282"/>
    </row>
    <row r="38283" spans="16:27" x14ac:dyDescent="0.3">
      <c r="P38283"/>
      <c r="AA38283"/>
    </row>
    <row r="38284" spans="16:27" x14ac:dyDescent="0.3">
      <c r="P38284"/>
      <c r="AA38284"/>
    </row>
    <row r="38285" spans="16:27" x14ac:dyDescent="0.3">
      <c r="P38285"/>
      <c r="AA38285"/>
    </row>
    <row r="38286" spans="16:27" x14ac:dyDescent="0.3">
      <c r="P38286"/>
      <c r="AA38286"/>
    </row>
    <row r="38287" spans="16:27" x14ac:dyDescent="0.3">
      <c r="P38287"/>
      <c r="AA38287"/>
    </row>
    <row r="38288" spans="16:27" x14ac:dyDescent="0.3">
      <c r="P38288"/>
      <c r="AA38288"/>
    </row>
    <row r="38289" spans="16:27" x14ac:dyDescent="0.3">
      <c r="P38289"/>
      <c r="AA38289"/>
    </row>
    <row r="38290" spans="16:27" x14ac:dyDescent="0.3">
      <c r="P38290"/>
      <c r="AA38290"/>
    </row>
    <row r="38291" spans="16:27" x14ac:dyDescent="0.3">
      <c r="P38291"/>
      <c r="AA38291"/>
    </row>
    <row r="38292" spans="16:27" x14ac:dyDescent="0.3">
      <c r="P38292"/>
      <c r="AA38292"/>
    </row>
    <row r="38293" spans="16:27" x14ac:dyDescent="0.3">
      <c r="P38293"/>
      <c r="AA38293"/>
    </row>
    <row r="38294" spans="16:27" x14ac:dyDescent="0.3">
      <c r="P38294"/>
      <c r="AA38294"/>
    </row>
    <row r="38295" spans="16:27" x14ac:dyDescent="0.3">
      <c r="P38295"/>
      <c r="AA38295"/>
    </row>
    <row r="38296" spans="16:27" x14ac:dyDescent="0.3">
      <c r="P38296"/>
      <c r="AA38296"/>
    </row>
    <row r="38297" spans="16:27" x14ac:dyDescent="0.3">
      <c r="P38297"/>
      <c r="AA38297"/>
    </row>
    <row r="38298" spans="16:27" x14ac:dyDescent="0.3">
      <c r="P38298"/>
      <c r="AA38298"/>
    </row>
    <row r="38299" spans="16:27" x14ac:dyDescent="0.3">
      <c r="P38299"/>
      <c r="AA38299"/>
    </row>
    <row r="38300" spans="16:27" x14ac:dyDescent="0.3">
      <c r="P38300"/>
      <c r="AA38300"/>
    </row>
    <row r="38301" spans="16:27" x14ac:dyDescent="0.3">
      <c r="P38301"/>
      <c r="AA38301"/>
    </row>
    <row r="38302" spans="16:27" x14ac:dyDescent="0.3">
      <c r="P38302"/>
      <c r="AA38302"/>
    </row>
    <row r="38303" spans="16:27" x14ac:dyDescent="0.3">
      <c r="P38303"/>
      <c r="AA38303"/>
    </row>
    <row r="38304" spans="16:27" x14ac:dyDescent="0.3">
      <c r="P38304"/>
      <c r="AA38304"/>
    </row>
    <row r="38305" spans="16:27" x14ac:dyDescent="0.3">
      <c r="P38305"/>
      <c r="AA38305"/>
    </row>
    <row r="38306" spans="16:27" x14ac:dyDescent="0.3">
      <c r="P38306"/>
      <c r="AA38306"/>
    </row>
    <row r="38307" spans="16:27" x14ac:dyDescent="0.3">
      <c r="P38307"/>
      <c r="AA38307"/>
    </row>
    <row r="38308" spans="16:27" x14ac:dyDescent="0.3">
      <c r="P38308"/>
      <c r="AA38308"/>
    </row>
    <row r="38309" spans="16:27" x14ac:dyDescent="0.3">
      <c r="P38309"/>
      <c r="AA38309"/>
    </row>
    <row r="38310" spans="16:27" x14ac:dyDescent="0.3">
      <c r="P38310"/>
      <c r="AA38310"/>
    </row>
    <row r="38311" spans="16:27" x14ac:dyDescent="0.3">
      <c r="P38311"/>
      <c r="AA38311"/>
    </row>
    <row r="38312" spans="16:27" x14ac:dyDescent="0.3">
      <c r="P38312"/>
      <c r="AA38312"/>
    </row>
    <row r="38313" spans="16:27" x14ac:dyDescent="0.3">
      <c r="P38313"/>
      <c r="AA38313"/>
    </row>
    <row r="38314" spans="16:27" x14ac:dyDescent="0.3">
      <c r="P38314"/>
      <c r="AA38314"/>
    </row>
    <row r="38315" spans="16:27" x14ac:dyDescent="0.3">
      <c r="P38315"/>
      <c r="AA38315"/>
    </row>
    <row r="38316" spans="16:27" x14ac:dyDescent="0.3">
      <c r="P38316"/>
      <c r="AA38316"/>
    </row>
    <row r="38317" spans="16:27" x14ac:dyDescent="0.3">
      <c r="P38317"/>
      <c r="AA38317"/>
    </row>
    <row r="38318" spans="16:27" x14ac:dyDescent="0.3">
      <c r="P38318"/>
      <c r="AA38318"/>
    </row>
    <row r="38319" spans="16:27" x14ac:dyDescent="0.3">
      <c r="P38319"/>
      <c r="AA38319"/>
    </row>
    <row r="38320" spans="16:27" x14ac:dyDescent="0.3">
      <c r="P38320"/>
      <c r="AA38320"/>
    </row>
    <row r="38321" spans="16:27" x14ac:dyDescent="0.3">
      <c r="P38321"/>
      <c r="AA38321"/>
    </row>
    <row r="38322" spans="16:27" x14ac:dyDescent="0.3">
      <c r="P38322"/>
      <c r="AA38322"/>
    </row>
    <row r="38323" spans="16:27" x14ac:dyDescent="0.3">
      <c r="P38323"/>
      <c r="AA38323"/>
    </row>
    <row r="38324" spans="16:27" x14ac:dyDescent="0.3">
      <c r="P38324"/>
      <c r="AA38324"/>
    </row>
    <row r="38325" spans="16:27" x14ac:dyDescent="0.3">
      <c r="P38325"/>
      <c r="AA38325"/>
    </row>
    <row r="38326" spans="16:27" x14ac:dyDescent="0.3">
      <c r="P38326"/>
      <c r="AA38326"/>
    </row>
    <row r="38327" spans="16:27" x14ac:dyDescent="0.3">
      <c r="P38327"/>
      <c r="AA38327"/>
    </row>
    <row r="38328" spans="16:27" x14ac:dyDescent="0.3">
      <c r="P38328"/>
      <c r="AA38328"/>
    </row>
    <row r="38329" spans="16:27" x14ac:dyDescent="0.3">
      <c r="P38329"/>
      <c r="AA38329"/>
    </row>
    <row r="38330" spans="16:27" x14ac:dyDescent="0.3">
      <c r="P38330"/>
      <c r="AA38330"/>
    </row>
    <row r="38331" spans="16:27" x14ac:dyDescent="0.3">
      <c r="P38331"/>
      <c r="AA38331"/>
    </row>
    <row r="38332" spans="16:27" x14ac:dyDescent="0.3">
      <c r="P38332"/>
      <c r="AA38332"/>
    </row>
    <row r="38333" spans="16:27" x14ac:dyDescent="0.3">
      <c r="P38333"/>
      <c r="AA38333"/>
    </row>
    <row r="38334" spans="16:27" x14ac:dyDescent="0.3">
      <c r="P38334"/>
      <c r="AA38334"/>
    </row>
    <row r="38335" spans="16:27" x14ac:dyDescent="0.3">
      <c r="P38335"/>
      <c r="AA38335"/>
    </row>
    <row r="38336" spans="16:27" x14ac:dyDescent="0.3">
      <c r="P38336"/>
      <c r="AA38336"/>
    </row>
    <row r="38337" spans="16:27" x14ac:dyDescent="0.3">
      <c r="P38337"/>
      <c r="AA38337"/>
    </row>
    <row r="38338" spans="16:27" x14ac:dyDescent="0.3">
      <c r="P38338"/>
      <c r="AA38338"/>
    </row>
    <row r="38339" spans="16:27" x14ac:dyDescent="0.3">
      <c r="P38339"/>
      <c r="AA38339"/>
    </row>
    <row r="38340" spans="16:27" x14ac:dyDescent="0.3">
      <c r="P38340"/>
      <c r="AA38340"/>
    </row>
    <row r="38341" spans="16:27" x14ac:dyDescent="0.3">
      <c r="P38341"/>
      <c r="AA38341"/>
    </row>
    <row r="38342" spans="16:27" x14ac:dyDescent="0.3">
      <c r="P38342"/>
      <c r="AA38342"/>
    </row>
    <row r="38343" spans="16:27" x14ac:dyDescent="0.3">
      <c r="P38343"/>
      <c r="AA38343"/>
    </row>
    <row r="38344" spans="16:27" x14ac:dyDescent="0.3">
      <c r="P38344"/>
      <c r="AA38344"/>
    </row>
    <row r="38345" spans="16:27" x14ac:dyDescent="0.3">
      <c r="P38345"/>
      <c r="AA38345"/>
    </row>
    <row r="38346" spans="16:27" x14ac:dyDescent="0.3">
      <c r="P38346"/>
      <c r="AA38346"/>
    </row>
    <row r="38347" spans="16:27" x14ac:dyDescent="0.3">
      <c r="P38347"/>
      <c r="AA38347"/>
    </row>
    <row r="38348" spans="16:27" x14ac:dyDescent="0.3">
      <c r="P38348"/>
      <c r="AA38348"/>
    </row>
    <row r="38349" spans="16:27" x14ac:dyDescent="0.3">
      <c r="P38349"/>
      <c r="AA38349"/>
    </row>
    <row r="38350" spans="16:27" x14ac:dyDescent="0.3">
      <c r="P38350"/>
      <c r="AA38350"/>
    </row>
    <row r="38351" spans="16:27" x14ac:dyDescent="0.3">
      <c r="P38351"/>
      <c r="AA38351"/>
    </row>
    <row r="38352" spans="16:27" x14ac:dyDescent="0.3">
      <c r="P38352"/>
      <c r="AA38352"/>
    </row>
    <row r="38353" spans="16:27" x14ac:dyDescent="0.3">
      <c r="P38353"/>
      <c r="AA38353"/>
    </row>
    <row r="38354" spans="16:27" x14ac:dyDescent="0.3">
      <c r="P38354"/>
      <c r="AA38354"/>
    </row>
    <row r="38355" spans="16:27" x14ac:dyDescent="0.3">
      <c r="P38355"/>
      <c r="AA38355"/>
    </row>
    <row r="38356" spans="16:27" x14ac:dyDescent="0.3">
      <c r="P38356"/>
      <c r="AA38356"/>
    </row>
    <row r="38357" spans="16:27" x14ac:dyDescent="0.3">
      <c r="P38357"/>
      <c r="AA38357"/>
    </row>
    <row r="38358" spans="16:27" x14ac:dyDescent="0.3">
      <c r="P38358"/>
      <c r="AA38358"/>
    </row>
    <row r="38359" spans="16:27" x14ac:dyDescent="0.3">
      <c r="P38359"/>
      <c r="AA38359"/>
    </row>
    <row r="38360" spans="16:27" x14ac:dyDescent="0.3">
      <c r="P38360"/>
      <c r="AA38360"/>
    </row>
    <row r="38361" spans="16:27" x14ac:dyDescent="0.3">
      <c r="P38361"/>
      <c r="AA38361"/>
    </row>
    <row r="38362" spans="16:27" x14ac:dyDescent="0.3">
      <c r="P38362"/>
      <c r="AA38362"/>
    </row>
    <row r="38363" spans="16:27" x14ac:dyDescent="0.3">
      <c r="P38363"/>
      <c r="AA38363"/>
    </row>
    <row r="38364" spans="16:27" x14ac:dyDescent="0.3">
      <c r="P38364"/>
      <c r="AA38364"/>
    </row>
    <row r="38365" spans="16:27" x14ac:dyDescent="0.3">
      <c r="P38365"/>
      <c r="AA38365"/>
    </row>
    <row r="38366" spans="16:27" x14ac:dyDescent="0.3">
      <c r="P38366"/>
      <c r="AA38366"/>
    </row>
    <row r="38367" spans="16:27" x14ac:dyDescent="0.3">
      <c r="P38367"/>
      <c r="AA38367"/>
    </row>
    <row r="38368" spans="16:27" x14ac:dyDescent="0.3">
      <c r="P38368"/>
      <c r="AA38368"/>
    </row>
    <row r="38369" spans="16:27" x14ac:dyDescent="0.3">
      <c r="P38369"/>
      <c r="AA38369"/>
    </row>
    <row r="38370" spans="16:27" x14ac:dyDescent="0.3">
      <c r="P38370"/>
      <c r="AA38370"/>
    </row>
    <row r="38371" spans="16:27" x14ac:dyDescent="0.3">
      <c r="P38371"/>
      <c r="AA38371"/>
    </row>
    <row r="38372" spans="16:27" x14ac:dyDescent="0.3">
      <c r="P38372"/>
      <c r="AA38372"/>
    </row>
    <row r="38373" spans="16:27" x14ac:dyDescent="0.3">
      <c r="P38373"/>
      <c r="AA38373"/>
    </row>
    <row r="38374" spans="16:27" x14ac:dyDescent="0.3">
      <c r="P38374"/>
      <c r="AA38374"/>
    </row>
    <row r="38375" spans="16:27" x14ac:dyDescent="0.3">
      <c r="P38375"/>
      <c r="AA38375"/>
    </row>
    <row r="38376" spans="16:27" x14ac:dyDescent="0.3">
      <c r="P38376"/>
      <c r="AA38376"/>
    </row>
    <row r="38377" spans="16:27" x14ac:dyDescent="0.3">
      <c r="P38377"/>
      <c r="AA38377"/>
    </row>
    <row r="38378" spans="16:27" x14ac:dyDescent="0.3">
      <c r="P38378"/>
      <c r="AA38378"/>
    </row>
    <row r="38379" spans="16:27" x14ac:dyDescent="0.3">
      <c r="P38379"/>
      <c r="AA38379"/>
    </row>
    <row r="38380" spans="16:27" x14ac:dyDescent="0.3">
      <c r="P38380"/>
      <c r="AA38380"/>
    </row>
    <row r="38381" spans="16:27" x14ac:dyDescent="0.3">
      <c r="P38381"/>
      <c r="AA38381"/>
    </row>
    <row r="38382" spans="16:27" x14ac:dyDescent="0.3">
      <c r="P38382"/>
      <c r="AA38382"/>
    </row>
    <row r="38383" spans="16:27" x14ac:dyDescent="0.3">
      <c r="P38383"/>
      <c r="AA38383"/>
    </row>
    <row r="38384" spans="16:27" x14ac:dyDescent="0.3">
      <c r="P38384"/>
      <c r="AA38384"/>
    </row>
    <row r="38385" spans="16:27" x14ac:dyDescent="0.3">
      <c r="P38385"/>
      <c r="AA38385"/>
    </row>
    <row r="38386" spans="16:27" x14ac:dyDescent="0.3">
      <c r="P38386"/>
      <c r="AA38386"/>
    </row>
    <row r="38387" spans="16:27" x14ac:dyDescent="0.3">
      <c r="P38387"/>
      <c r="AA38387"/>
    </row>
    <row r="38388" spans="16:27" x14ac:dyDescent="0.3">
      <c r="P38388"/>
      <c r="AA38388"/>
    </row>
    <row r="38389" spans="16:27" x14ac:dyDescent="0.3">
      <c r="P38389"/>
      <c r="AA38389"/>
    </row>
    <row r="38390" spans="16:27" x14ac:dyDescent="0.3">
      <c r="P38390"/>
      <c r="AA38390"/>
    </row>
    <row r="38391" spans="16:27" x14ac:dyDescent="0.3">
      <c r="P38391"/>
      <c r="AA38391"/>
    </row>
    <row r="38392" spans="16:27" x14ac:dyDescent="0.3">
      <c r="P38392"/>
      <c r="AA38392"/>
    </row>
    <row r="38393" spans="16:27" x14ac:dyDescent="0.3">
      <c r="P38393"/>
      <c r="AA38393"/>
    </row>
    <row r="38394" spans="16:27" x14ac:dyDescent="0.3">
      <c r="P38394"/>
      <c r="AA38394"/>
    </row>
    <row r="38395" spans="16:27" x14ac:dyDescent="0.3">
      <c r="P38395"/>
      <c r="AA38395"/>
    </row>
    <row r="38396" spans="16:27" x14ac:dyDescent="0.3">
      <c r="P38396"/>
      <c r="AA38396"/>
    </row>
    <row r="38397" spans="16:27" x14ac:dyDescent="0.3">
      <c r="P38397"/>
      <c r="AA38397"/>
    </row>
    <row r="38398" spans="16:27" x14ac:dyDescent="0.3">
      <c r="P38398"/>
      <c r="AA38398"/>
    </row>
    <row r="38399" spans="16:27" x14ac:dyDescent="0.3">
      <c r="P38399"/>
      <c r="AA38399"/>
    </row>
    <row r="38400" spans="16:27" x14ac:dyDescent="0.3">
      <c r="P38400"/>
      <c r="AA38400"/>
    </row>
    <row r="38401" spans="16:27" x14ac:dyDescent="0.3">
      <c r="P38401"/>
      <c r="AA38401"/>
    </row>
    <row r="38402" spans="16:27" x14ac:dyDescent="0.3">
      <c r="P38402"/>
      <c r="AA38402"/>
    </row>
    <row r="38403" spans="16:27" x14ac:dyDescent="0.3">
      <c r="P38403"/>
      <c r="AA38403"/>
    </row>
    <row r="38404" spans="16:27" x14ac:dyDescent="0.3">
      <c r="P38404"/>
      <c r="AA38404"/>
    </row>
    <row r="38405" spans="16:27" x14ac:dyDescent="0.3">
      <c r="P38405"/>
      <c r="AA38405"/>
    </row>
    <row r="38406" spans="16:27" x14ac:dyDescent="0.3">
      <c r="P38406"/>
      <c r="AA38406"/>
    </row>
    <row r="38407" spans="16:27" x14ac:dyDescent="0.3">
      <c r="P38407"/>
      <c r="AA38407"/>
    </row>
    <row r="38408" spans="16:27" x14ac:dyDescent="0.3">
      <c r="P38408"/>
      <c r="AA38408"/>
    </row>
    <row r="38409" spans="16:27" x14ac:dyDescent="0.3">
      <c r="P38409"/>
      <c r="AA38409"/>
    </row>
    <row r="38410" spans="16:27" x14ac:dyDescent="0.3">
      <c r="P38410"/>
      <c r="AA38410"/>
    </row>
    <row r="38411" spans="16:27" x14ac:dyDescent="0.3">
      <c r="P38411"/>
      <c r="AA38411"/>
    </row>
    <row r="38412" spans="16:27" x14ac:dyDescent="0.3">
      <c r="P38412"/>
      <c r="AA38412"/>
    </row>
    <row r="38413" spans="16:27" x14ac:dyDescent="0.3">
      <c r="P38413"/>
      <c r="AA38413"/>
    </row>
    <row r="38414" spans="16:27" x14ac:dyDescent="0.3">
      <c r="P38414"/>
      <c r="AA38414"/>
    </row>
    <row r="38415" spans="16:27" x14ac:dyDescent="0.3">
      <c r="P38415"/>
      <c r="AA38415"/>
    </row>
    <row r="38416" spans="16:27" x14ac:dyDescent="0.3">
      <c r="P38416"/>
      <c r="AA38416"/>
    </row>
    <row r="38417" spans="16:27" x14ac:dyDescent="0.3">
      <c r="P38417"/>
      <c r="AA38417"/>
    </row>
    <row r="38418" spans="16:27" x14ac:dyDescent="0.3">
      <c r="P38418"/>
      <c r="AA38418"/>
    </row>
    <row r="38419" spans="16:27" x14ac:dyDescent="0.3">
      <c r="P38419"/>
      <c r="AA38419"/>
    </row>
    <row r="38420" spans="16:27" x14ac:dyDescent="0.3">
      <c r="P38420"/>
      <c r="AA38420"/>
    </row>
    <row r="38421" spans="16:27" x14ac:dyDescent="0.3">
      <c r="P38421"/>
      <c r="AA38421"/>
    </row>
    <row r="38422" spans="16:27" x14ac:dyDescent="0.3">
      <c r="P38422"/>
      <c r="AA38422"/>
    </row>
    <row r="38423" spans="16:27" x14ac:dyDescent="0.3">
      <c r="P38423"/>
      <c r="AA38423"/>
    </row>
    <row r="38424" spans="16:27" x14ac:dyDescent="0.3">
      <c r="P38424"/>
      <c r="AA38424"/>
    </row>
    <row r="38425" spans="16:27" x14ac:dyDescent="0.3">
      <c r="P38425"/>
      <c r="AA38425"/>
    </row>
    <row r="38426" spans="16:27" x14ac:dyDescent="0.3">
      <c r="P38426"/>
      <c r="AA38426"/>
    </row>
    <row r="38427" spans="16:27" x14ac:dyDescent="0.3">
      <c r="P38427"/>
      <c r="AA38427"/>
    </row>
    <row r="38428" spans="16:27" x14ac:dyDescent="0.3">
      <c r="P38428"/>
      <c r="AA38428"/>
    </row>
    <row r="38429" spans="16:27" x14ac:dyDescent="0.3">
      <c r="P38429"/>
      <c r="AA38429"/>
    </row>
    <row r="38430" spans="16:27" x14ac:dyDescent="0.3">
      <c r="P38430"/>
      <c r="AA38430"/>
    </row>
    <row r="38431" spans="16:27" x14ac:dyDescent="0.3">
      <c r="P38431"/>
      <c r="AA38431"/>
    </row>
    <row r="38432" spans="16:27" x14ac:dyDescent="0.3">
      <c r="P38432"/>
      <c r="AA38432"/>
    </row>
    <row r="38433" spans="16:27" x14ac:dyDescent="0.3">
      <c r="P38433"/>
      <c r="AA38433"/>
    </row>
    <row r="38434" spans="16:27" x14ac:dyDescent="0.3">
      <c r="P38434"/>
      <c r="AA38434"/>
    </row>
    <row r="38435" spans="16:27" x14ac:dyDescent="0.3">
      <c r="P38435"/>
      <c r="AA38435"/>
    </row>
    <row r="38436" spans="16:27" x14ac:dyDescent="0.3">
      <c r="P38436"/>
      <c r="AA38436"/>
    </row>
    <row r="38437" spans="16:27" x14ac:dyDescent="0.3">
      <c r="P38437"/>
      <c r="AA38437"/>
    </row>
    <row r="38438" spans="16:27" x14ac:dyDescent="0.3">
      <c r="P38438"/>
      <c r="AA38438"/>
    </row>
    <row r="38439" spans="16:27" x14ac:dyDescent="0.3">
      <c r="P38439"/>
      <c r="AA38439"/>
    </row>
    <row r="38440" spans="16:27" x14ac:dyDescent="0.3">
      <c r="P38440"/>
      <c r="AA38440"/>
    </row>
    <row r="38441" spans="16:27" x14ac:dyDescent="0.3">
      <c r="P38441"/>
      <c r="AA38441"/>
    </row>
    <row r="38442" spans="16:27" x14ac:dyDescent="0.3">
      <c r="P38442"/>
      <c r="AA38442"/>
    </row>
    <row r="38443" spans="16:27" x14ac:dyDescent="0.3">
      <c r="P38443"/>
      <c r="AA38443"/>
    </row>
    <row r="38444" spans="16:27" x14ac:dyDescent="0.3">
      <c r="P38444"/>
      <c r="AA38444"/>
    </row>
    <row r="38445" spans="16:27" x14ac:dyDescent="0.3">
      <c r="P38445"/>
      <c r="AA38445"/>
    </row>
    <row r="38446" spans="16:27" x14ac:dyDescent="0.3">
      <c r="P38446"/>
      <c r="AA38446"/>
    </row>
    <row r="38447" spans="16:27" x14ac:dyDescent="0.3">
      <c r="P38447"/>
      <c r="AA38447"/>
    </row>
    <row r="38448" spans="16:27" x14ac:dyDescent="0.3">
      <c r="P38448"/>
      <c r="AA38448"/>
    </row>
    <row r="38449" spans="16:27" x14ac:dyDescent="0.3">
      <c r="P38449"/>
      <c r="AA38449"/>
    </row>
    <row r="38450" spans="16:27" x14ac:dyDescent="0.3">
      <c r="P38450"/>
      <c r="AA38450"/>
    </row>
    <row r="38451" spans="16:27" x14ac:dyDescent="0.3">
      <c r="P38451"/>
      <c r="AA38451"/>
    </row>
    <row r="38452" spans="16:27" x14ac:dyDescent="0.3">
      <c r="P38452"/>
      <c r="AA38452"/>
    </row>
    <row r="38453" spans="16:27" x14ac:dyDescent="0.3">
      <c r="P38453"/>
      <c r="AA38453"/>
    </row>
    <row r="38454" spans="16:27" x14ac:dyDescent="0.3">
      <c r="P38454"/>
      <c r="AA38454"/>
    </row>
    <row r="38455" spans="16:27" x14ac:dyDescent="0.3">
      <c r="P38455"/>
      <c r="AA38455"/>
    </row>
    <row r="38456" spans="16:27" x14ac:dyDescent="0.3">
      <c r="P38456"/>
      <c r="AA38456"/>
    </row>
    <row r="38457" spans="16:27" x14ac:dyDescent="0.3">
      <c r="P38457"/>
      <c r="AA38457"/>
    </row>
    <row r="38458" spans="16:27" x14ac:dyDescent="0.3">
      <c r="P38458"/>
      <c r="AA38458"/>
    </row>
    <row r="38459" spans="16:27" x14ac:dyDescent="0.3">
      <c r="P38459"/>
      <c r="AA38459"/>
    </row>
    <row r="38460" spans="16:27" x14ac:dyDescent="0.3">
      <c r="P38460"/>
      <c r="AA38460"/>
    </row>
    <row r="38461" spans="16:27" x14ac:dyDescent="0.3">
      <c r="P38461"/>
      <c r="AA38461"/>
    </row>
    <row r="38462" spans="16:27" x14ac:dyDescent="0.3">
      <c r="P38462"/>
      <c r="AA38462"/>
    </row>
    <row r="38463" spans="16:27" x14ac:dyDescent="0.3">
      <c r="P38463"/>
      <c r="AA38463"/>
    </row>
    <row r="38464" spans="16:27" x14ac:dyDescent="0.3">
      <c r="P38464"/>
      <c r="AA38464"/>
    </row>
    <row r="38465" spans="16:27" x14ac:dyDescent="0.3">
      <c r="P38465"/>
      <c r="AA38465"/>
    </row>
    <row r="38466" spans="16:27" x14ac:dyDescent="0.3">
      <c r="P38466"/>
      <c r="AA38466"/>
    </row>
    <row r="38467" spans="16:27" x14ac:dyDescent="0.3">
      <c r="P38467"/>
      <c r="AA38467"/>
    </row>
    <row r="38468" spans="16:27" x14ac:dyDescent="0.3">
      <c r="P38468"/>
      <c r="AA38468"/>
    </row>
    <row r="38469" spans="16:27" x14ac:dyDescent="0.3">
      <c r="P38469"/>
      <c r="AA38469"/>
    </row>
    <row r="38470" spans="16:27" x14ac:dyDescent="0.3">
      <c r="P38470"/>
      <c r="AA38470"/>
    </row>
    <row r="38471" spans="16:27" x14ac:dyDescent="0.3">
      <c r="P38471"/>
      <c r="AA38471"/>
    </row>
    <row r="38472" spans="16:27" x14ac:dyDescent="0.3">
      <c r="P38472"/>
      <c r="AA38472"/>
    </row>
    <row r="38473" spans="16:27" x14ac:dyDescent="0.3">
      <c r="P38473"/>
      <c r="AA38473"/>
    </row>
    <row r="38474" spans="16:27" x14ac:dyDescent="0.3">
      <c r="P38474"/>
      <c r="AA38474"/>
    </row>
    <row r="38475" spans="16:27" x14ac:dyDescent="0.3">
      <c r="P38475"/>
      <c r="AA38475"/>
    </row>
    <row r="38476" spans="16:27" x14ac:dyDescent="0.3">
      <c r="P38476"/>
      <c r="AA38476"/>
    </row>
    <row r="38477" spans="16:27" x14ac:dyDescent="0.3">
      <c r="P38477"/>
      <c r="AA38477"/>
    </row>
    <row r="38478" spans="16:27" x14ac:dyDescent="0.3">
      <c r="P38478"/>
      <c r="AA38478"/>
    </row>
    <row r="38479" spans="16:27" x14ac:dyDescent="0.3">
      <c r="P38479"/>
      <c r="AA38479"/>
    </row>
    <row r="38480" spans="16:27" x14ac:dyDescent="0.3">
      <c r="P38480"/>
      <c r="AA38480"/>
    </row>
    <row r="38481" spans="16:27" x14ac:dyDescent="0.3">
      <c r="P38481"/>
      <c r="AA38481"/>
    </row>
    <row r="38482" spans="16:27" x14ac:dyDescent="0.3">
      <c r="P38482"/>
      <c r="AA38482"/>
    </row>
    <row r="38483" spans="16:27" x14ac:dyDescent="0.3">
      <c r="P38483"/>
      <c r="AA38483"/>
    </row>
    <row r="38484" spans="16:27" x14ac:dyDescent="0.3">
      <c r="P38484"/>
      <c r="AA38484"/>
    </row>
    <row r="38485" spans="16:27" x14ac:dyDescent="0.3">
      <c r="P38485"/>
      <c r="AA38485"/>
    </row>
    <row r="38486" spans="16:27" x14ac:dyDescent="0.3">
      <c r="P38486"/>
      <c r="AA38486"/>
    </row>
    <row r="38487" spans="16:27" x14ac:dyDescent="0.3">
      <c r="P38487"/>
      <c r="AA38487"/>
    </row>
    <row r="38488" spans="16:27" x14ac:dyDescent="0.3">
      <c r="P38488"/>
      <c r="AA38488"/>
    </row>
    <row r="38489" spans="16:27" x14ac:dyDescent="0.3">
      <c r="P38489"/>
      <c r="AA38489"/>
    </row>
    <row r="38490" spans="16:27" x14ac:dyDescent="0.3">
      <c r="P38490"/>
      <c r="AA38490"/>
    </row>
    <row r="38491" spans="16:27" x14ac:dyDescent="0.3">
      <c r="P38491"/>
      <c r="AA38491"/>
    </row>
    <row r="38492" spans="16:27" x14ac:dyDescent="0.3">
      <c r="P38492"/>
      <c r="AA38492"/>
    </row>
    <row r="38493" spans="16:27" x14ac:dyDescent="0.3">
      <c r="P38493"/>
      <c r="AA38493"/>
    </row>
    <row r="38494" spans="16:27" x14ac:dyDescent="0.3">
      <c r="P38494"/>
      <c r="AA38494"/>
    </row>
    <row r="38495" spans="16:27" x14ac:dyDescent="0.3">
      <c r="P38495"/>
      <c r="AA38495"/>
    </row>
    <row r="38496" spans="16:27" x14ac:dyDescent="0.3">
      <c r="P38496"/>
      <c r="AA38496"/>
    </row>
    <row r="38497" spans="16:27" x14ac:dyDescent="0.3">
      <c r="P38497"/>
      <c r="AA38497"/>
    </row>
    <row r="38498" spans="16:27" x14ac:dyDescent="0.3">
      <c r="P38498"/>
      <c r="AA38498"/>
    </row>
    <row r="38499" spans="16:27" x14ac:dyDescent="0.3">
      <c r="P38499"/>
      <c r="AA38499"/>
    </row>
    <row r="38500" spans="16:27" x14ac:dyDescent="0.3">
      <c r="P38500"/>
      <c r="AA38500"/>
    </row>
    <row r="38501" spans="16:27" x14ac:dyDescent="0.3">
      <c r="P38501"/>
      <c r="AA38501"/>
    </row>
    <row r="38502" spans="16:27" x14ac:dyDescent="0.3">
      <c r="P38502"/>
      <c r="AA38502"/>
    </row>
    <row r="38503" spans="16:27" x14ac:dyDescent="0.3">
      <c r="P38503"/>
      <c r="AA38503"/>
    </row>
    <row r="38504" spans="16:27" x14ac:dyDescent="0.3">
      <c r="P38504"/>
      <c r="AA38504"/>
    </row>
    <row r="38505" spans="16:27" x14ac:dyDescent="0.3">
      <c r="P38505"/>
      <c r="AA38505"/>
    </row>
    <row r="38506" spans="16:27" x14ac:dyDescent="0.3">
      <c r="P38506"/>
      <c r="AA38506"/>
    </row>
    <row r="38507" spans="16:27" x14ac:dyDescent="0.3">
      <c r="P38507"/>
      <c r="AA38507"/>
    </row>
    <row r="38508" spans="16:27" x14ac:dyDescent="0.3">
      <c r="P38508"/>
      <c r="AA38508"/>
    </row>
    <row r="38509" spans="16:27" x14ac:dyDescent="0.3">
      <c r="P38509"/>
      <c r="AA38509"/>
    </row>
    <row r="38510" spans="16:27" x14ac:dyDescent="0.3">
      <c r="P38510"/>
      <c r="AA38510"/>
    </row>
    <row r="38511" spans="16:27" x14ac:dyDescent="0.3">
      <c r="P38511"/>
      <c r="AA38511"/>
    </row>
    <row r="38512" spans="16:27" x14ac:dyDescent="0.3">
      <c r="P38512"/>
      <c r="AA38512"/>
    </row>
    <row r="38513" spans="16:27" x14ac:dyDescent="0.3">
      <c r="P38513"/>
      <c r="AA38513"/>
    </row>
    <row r="38514" spans="16:27" x14ac:dyDescent="0.3">
      <c r="P38514"/>
      <c r="AA38514"/>
    </row>
    <row r="38515" spans="16:27" x14ac:dyDescent="0.3">
      <c r="P38515"/>
      <c r="AA38515"/>
    </row>
    <row r="38516" spans="16:27" x14ac:dyDescent="0.3">
      <c r="P38516"/>
      <c r="AA38516"/>
    </row>
    <row r="38517" spans="16:27" x14ac:dyDescent="0.3">
      <c r="P38517"/>
      <c r="AA38517"/>
    </row>
    <row r="38518" spans="16:27" x14ac:dyDescent="0.3">
      <c r="P38518"/>
      <c r="AA38518"/>
    </row>
    <row r="38519" spans="16:27" x14ac:dyDescent="0.3">
      <c r="P38519"/>
      <c r="AA38519"/>
    </row>
    <row r="38520" spans="16:27" x14ac:dyDescent="0.3">
      <c r="P38520"/>
      <c r="AA38520"/>
    </row>
    <row r="38521" spans="16:27" x14ac:dyDescent="0.3">
      <c r="P38521"/>
      <c r="AA38521"/>
    </row>
    <row r="38522" spans="16:27" x14ac:dyDescent="0.3">
      <c r="P38522"/>
      <c r="AA38522"/>
    </row>
    <row r="38523" spans="16:27" x14ac:dyDescent="0.3">
      <c r="P38523"/>
      <c r="AA38523"/>
    </row>
    <row r="38524" spans="16:27" x14ac:dyDescent="0.3">
      <c r="P38524"/>
      <c r="AA38524"/>
    </row>
    <row r="38525" spans="16:27" x14ac:dyDescent="0.3">
      <c r="P38525"/>
      <c r="AA38525"/>
    </row>
    <row r="38526" spans="16:27" x14ac:dyDescent="0.3">
      <c r="P38526"/>
      <c r="AA38526"/>
    </row>
    <row r="38527" spans="16:27" x14ac:dyDescent="0.3">
      <c r="P38527"/>
      <c r="AA38527"/>
    </row>
    <row r="38528" spans="16:27" x14ac:dyDescent="0.3">
      <c r="P38528"/>
      <c r="AA38528"/>
    </row>
    <row r="38529" spans="16:27" x14ac:dyDescent="0.3">
      <c r="P38529"/>
      <c r="AA38529"/>
    </row>
    <row r="38530" spans="16:27" x14ac:dyDescent="0.3">
      <c r="P38530"/>
      <c r="AA38530"/>
    </row>
    <row r="38531" spans="16:27" x14ac:dyDescent="0.3">
      <c r="P38531"/>
      <c r="AA38531"/>
    </row>
    <row r="38532" spans="16:27" x14ac:dyDescent="0.3">
      <c r="P38532"/>
      <c r="AA38532"/>
    </row>
    <row r="38533" spans="16:27" x14ac:dyDescent="0.3">
      <c r="P38533"/>
      <c r="AA38533"/>
    </row>
    <row r="38534" spans="16:27" x14ac:dyDescent="0.3">
      <c r="P38534"/>
      <c r="AA38534"/>
    </row>
    <row r="38535" spans="16:27" x14ac:dyDescent="0.3">
      <c r="P38535"/>
      <c r="AA38535"/>
    </row>
    <row r="38536" spans="16:27" x14ac:dyDescent="0.3">
      <c r="P38536"/>
      <c r="AA38536"/>
    </row>
    <row r="38537" spans="16:27" x14ac:dyDescent="0.3">
      <c r="P38537"/>
      <c r="AA38537"/>
    </row>
    <row r="38538" spans="16:27" x14ac:dyDescent="0.3">
      <c r="P38538"/>
      <c r="AA38538"/>
    </row>
    <row r="38539" spans="16:27" x14ac:dyDescent="0.3">
      <c r="P38539"/>
      <c r="AA38539"/>
    </row>
    <row r="38540" spans="16:27" x14ac:dyDescent="0.3">
      <c r="P38540"/>
      <c r="AA38540"/>
    </row>
    <row r="38541" spans="16:27" x14ac:dyDescent="0.3">
      <c r="P38541"/>
      <c r="AA38541"/>
    </row>
    <row r="38542" spans="16:27" x14ac:dyDescent="0.3">
      <c r="P38542"/>
      <c r="AA38542"/>
    </row>
    <row r="38543" spans="16:27" x14ac:dyDescent="0.3">
      <c r="P38543"/>
      <c r="AA38543"/>
    </row>
    <row r="38544" spans="16:27" x14ac:dyDescent="0.3">
      <c r="P38544"/>
      <c r="AA38544"/>
    </row>
    <row r="38545" spans="16:27" x14ac:dyDescent="0.3">
      <c r="P38545"/>
      <c r="AA38545"/>
    </row>
    <row r="38546" spans="16:27" x14ac:dyDescent="0.3">
      <c r="P38546"/>
      <c r="AA38546"/>
    </row>
    <row r="38547" spans="16:27" x14ac:dyDescent="0.3">
      <c r="P38547"/>
      <c r="AA38547"/>
    </row>
    <row r="38548" spans="16:27" x14ac:dyDescent="0.3">
      <c r="P38548"/>
      <c r="AA38548"/>
    </row>
    <row r="38549" spans="16:27" x14ac:dyDescent="0.3">
      <c r="P38549"/>
      <c r="AA38549"/>
    </row>
    <row r="38550" spans="16:27" x14ac:dyDescent="0.3">
      <c r="P38550"/>
      <c r="AA38550"/>
    </row>
    <row r="38551" spans="16:27" x14ac:dyDescent="0.3">
      <c r="P38551"/>
      <c r="AA38551"/>
    </row>
    <row r="38552" spans="16:27" x14ac:dyDescent="0.3">
      <c r="P38552"/>
      <c r="AA38552"/>
    </row>
    <row r="38553" spans="16:27" x14ac:dyDescent="0.3">
      <c r="P38553"/>
      <c r="AA38553"/>
    </row>
    <row r="38554" spans="16:27" x14ac:dyDescent="0.3">
      <c r="P38554"/>
      <c r="AA38554"/>
    </row>
    <row r="38555" spans="16:27" x14ac:dyDescent="0.3">
      <c r="P38555"/>
      <c r="AA38555"/>
    </row>
    <row r="38556" spans="16:27" x14ac:dyDescent="0.3">
      <c r="P38556"/>
      <c r="AA38556"/>
    </row>
    <row r="38557" spans="16:27" x14ac:dyDescent="0.3">
      <c r="P38557"/>
      <c r="AA38557"/>
    </row>
    <row r="38558" spans="16:27" x14ac:dyDescent="0.3">
      <c r="P38558"/>
      <c r="AA38558"/>
    </row>
    <row r="38559" spans="16:27" x14ac:dyDescent="0.3">
      <c r="P38559"/>
      <c r="AA38559"/>
    </row>
    <row r="38560" spans="16:27" x14ac:dyDescent="0.3">
      <c r="P38560"/>
      <c r="AA38560"/>
    </row>
    <row r="38561" spans="16:27" x14ac:dyDescent="0.3">
      <c r="P38561"/>
      <c r="AA38561"/>
    </row>
    <row r="38562" spans="16:27" x14ac:dyDescent="0.3">
      <c r="P38562"/>
      <c r="AA38562"/>
    </row>
    <row r="38563" spans="16:27" x14ac:dyDescent="0.3">
      <c r="P38563"/>
      <c r="AA38563"/>
    </row>
    <row r="38564" spans="16:27" x14ac:dyDescent="0.3">
      <c r="P38564"/>
      <c r="AA38564"/>
    </row>
    <row r="38565" spans="16:27" x14ac:dyDescent="0.3">
      <c r="P38565"/>
      <c r="AA38565"/>
    </row>
    <row r="38566" spans="16:27" x14ac:dyDescent="0.3">
      <c r="P38566"/>
      <c r="AA38566"/>
    </row>
    <row r="38567" spans="16:27" x14ac:dyDescent="0.3">
      <c r="P38567"/>
      <c r="AA38567"/>
    </row>
    <row r="38568" spans="16:27" x14ac:dyDescent="0.3">
      <c r="P38568"/>
      <c r="AA38568"/>
    </row>
    <row r="38569" spans="16:27" x14ac:dyDescent="0.3">
      <c r="P38569"/>
      <c r="AA38569"/>
    </row>
    <row r="38570" spans="16:27" x14ac:dyDescent="0.3">
      <c r="P38570"/>
      <c r="AA38570"/>
    </row>
    <row r="38571" spans="16:27" x14ac:dyDescent="0.3">
      <c r="P38571"/>
      <c r="AA38571"/>
    </row>
    <row r="38572" spans="16:27" x14ac:dyDescent="0.3">
      <c r="P38572"/>
      <c r="AA38572"/>
    </row>
    <row r="38573" spans="16:27" x14ac:dyDescent="0.3">
      <c r="P38573"/>
      <c r="AA38573"/>
    </row>
    <row r="38574" spans="16:27" x14ac:dyDescent="0.3">
      <c r="P38574"/>
      <c r="AA38574"/>
    </row>
    <row r="38575" spans="16:27" x14ac:dyDescent="0.3">
      <c r="P38575"/>
      <c r="AA38575"/>
    </row>
    <row r="38576" spans="16:27" x14ac:dyDescent="0.3">
      <c r="P38576"/>
      <c r="AA38576"/>
    </row>
    <row r="38577" spans="16:27" x14ac:dyDescent="0.3">
      <c r="P38577"/>
      <c r="AA38577"/>
    </row>
    <row r="38578" spans="16:27" x14ac:dyDescent="0.3">
      <c r="P38578"/>
      <c r="AA38578"/>
    </row>
    <row r="38579" spans="16:27" x14ac:dyDescent="0.3">
      <c r="P38579"/>
      <c r="AA38579"/>
    </row>
    <row r="38580" spans="16:27" x14ac:dyDescent="0.3">
      <c r="P38580"/>
      <c r="AA38580"/>
    </row>
    <row r="38581" spans="16:27" x14ac:dyDescent="0.3">
      <c r="P38581"/>
      <c r="AA38581"/>
    </row>
    <row r="38582" spans="16:27" x14ac:dyDescent="0.3">
      <c r="P38582"/>
      <c r="AA38582"/>
    </row>
    <row r="38583" spans="16:27" x14ac:dyDescent="0.3">
      <c r="P38583"/>
      <c r="AA38583"/>
    </row>
    <row r="38584" spans="16:27" x14ac:dyDescent="0.3">
      <c r="P38584"/>
      <c r="AA38584"/>
    </row>
    <row r="38585" spans="16:27" x14ac:dyDescent="0.3">
      <c r="P38585"/>
      <c r="AA38585"/>
    </row>
    <row r="38586" spans="16:27" x14ac:dyDescent="0.3">
      <c r="P38586"/>
      <c r="AA38586"/>
    </row>
    <row r="38587" spans="16:27" x14ac:dyDescent="0.3">
      <c r="P38587"/>
      <c r="AA38587"/>
    </row>
    <row r="38588" spans="16:27" x14ac:dyDescent="0.3">
      <c r="P38588"/>
      <c r="AA38588"/>
    </row>
    <row r="38589" spans="16:27" x14ac:dyDescent="0.3">
      <c r="P38589"/>
      <c r="AA38589"/>
    </row>
    <row r="38590" spans="16:27" x14ac:dyDescent="0.3">
      <c r="P38590"/>
      <c r="AA38590"/>
    </row>
    <row r="38591" spans="16:27" x14ac:dyDescent="0.3">
      <c r="P38591"/>
      <c r="AA38591"/>
    </row>
    <row r="38592" spans="16:27" x14ac:dyDescent="0.3">
      <c r="P38592"/>
      <c r="AA38592"/>
    </row>
    <row r="38593" spans="16:27" x14ac:dyDescent="0.3">
      <c r="P38593"/>
      <c r="AA38593"/>
    </row>
    <row r="38594" spans="16:27" x14ac:dyDescent="0.3">
      <c r="P38594"/>
      <c r="AA38594"/>
    </row>
    <row r="38595" spans="16:27" x14ac:dyDescent="0.3">
      <c r="P38595"/>
      <c r="AA38595"/>
    </row>
    <row r="38596" spans="16:27" x14ac:dyDescent="0.3">
      <c r="P38596"/>
      <c r="AA38596"/>
    </row>
    <row r="38597" spans="16:27" x14ac:dyDescent="0.3">
      <c r="P38597"/>
      <c r="AA38597"/>
    </row>
    <row r="38598" spans="16:27" x14ac:dyDescent="0.3">
      <c r="P38598"/>
      <c r="AA38598"/>
    </row>
    <row r="38599" spans="16:27" x14ac:dyDescent="0.3">
      <c r="P38599"/>
      <c r="AA38599"/>
    </row>
    <row r="38600" spans="16:27" x14ac:dyDescent="0.3">
      <c r="P38600"/>
      <c r="AA38600"/>
    </row>
    <row r="38601" spans="16:27" x14ac:dyDescent="0.3">
      <c r="P38601"/>
      <c r="AA38601"/>
    </row>
    <row r="38602" spans="16:27" x14ac:dyDescent="0.3">
      <c r="P38602"/>
      <c r="AA38602"/>
    </row>
    <row r="38603" spans="16:27" x14ac:dyDescent="0.3">
      <c r="P38603"/>
      <c r="AA38603"/>
    </row>
    <row r="38604" spans="16:27" x14ac:dyDescent="0.3">
      <c r="P38604"/>
      <c r="AA38604"/>
    </row>
    <row r="38605" spans="16:27" x14ac:dyDescent="0.3">
      <c r="P38605"/>
      <c r="AA38605"/>
    </row>
    <row r="38606" spans="16:27" x14ac:dyDescent="0.3">
      <c r="P38606"/>
      <c r="AA38606"/>
    </row>
    <row r="38607" spans="16:27" x14ac:dyDescent="0.3">
      <c r="P38607"/>
      <c r="AA38607"/>
    </row>
    <row r="38608" spans="16:27" x14ac:dyDescent="0.3">
      <c r="P38608"/>
      <c r="AA38608"/>
    </row>
    <row r="38609" spans="16:27" x14ac:dyDescent="0.3">
      <c r="P38609"/>
      <c r="AA38609"/>
    </row>
    <row r="38610" spans="16:27" x14ac:dyDescent="0.3">
      <c r="P38610"/>
      <c r="AA38610"/>
    </row>
    <row r="38611" spans="16:27" x14ac:dyDescent="0.3">
      <c r="P38611"/>
      <c r="AA38611"/>
    </row>
    <row r="38612" spans="16:27" x14ac:dyDescent="0.3">
      <c r="P38612"/>
      <c r="AA38612"/>
    </row>
    <row r="38613" spans="16:27" x14ac:dyDescent="0.3">
      <c r="P38613"/>
      <c r="AA38613"/>
    </row>
    <row r="38614" spans="16:27" x14ac:dyDescent="0.3">
      <c r="P38614"/>
      <c r="AA38614"/>
    </row>
    <row r="38615" spans="16:27" x14ac:dyDescent="0.3">
      <c r="P38615"/>
      <c r="AA38615"/>
    </row>
    <row r="38616" spans="16:27" x14ac:dyDescent="0.3">
      <c r="P38616"/>
      <c r="AA38616"/>
    </row>
    <row r="38617" spans="16:27" x14ac:dyDescent="0.3">
      <c r="P38617"/>
      <c r="AA38617"/>
    </row>
    <row r="38618" spans="16:27" x14ac:dyDescent="0.3">
      <c r="P38618"/>
      <c r="AA38618"/>
    </row>
    <row r="38619" spans="16:27" x14ac:dyDescent="0.3">
      <c r="P38619"/>
      <c r="AA38619"/>
    </row>
    <row r="38620" spans="16:27" x14ac:dyDescent="0.3">
      <c r="P38620"/>
      <c r="AA38620"/>
    </row>
    <row r="38621" spans="16:27" x14ac:dyDescent="0.3">
      <c r="P38621"/>
      <c r="AA38621"/>
    </row>
    <row r="38622" spans="16:27" x14ac:dyDescent="0.3">
      <c r="P38622"/>
      <c r="AA38622"/>
    </row>
    <row r="38623" spans="16:27" x14ac:dyDescent="0.3">
      <c r="P38623"/>
      <c r="AA38623"/>
    </row>
    <row r="38624" spans="16:27" x14ac:dyDescent="0.3">
      <c r="P38624"/>
      <c r="AA38624"/>
    </row>
    <row r="38625" spans="16:27" x14ac:dyDescent="0.3">
      <c r="P38625"/>
      <c r="AA38625"/>
    </row>
    <row r="38626" spans="16:27" x14ac:dyDescent="0.3">
      <c r="P38626"/>
      <c r="AA38626"/>
    </row>
    <row r="38627" spans="16:27" x14ac:dyDescent="0.3">
      <c r="P38627"/>
      <c r="AA38627"/>
    </row>
    <row r="38628" spans="16:27" x14ac:dyDescent="0.3">
      <c r="P38628"/>
      <c r="AA38628"/>
    </row>
    <row r="38629" spans="16:27" x14ac:dyDescent="0.3">
      <c r="P38629"/>
      <c r="AA38629"/>
    </row>
    <row r="38630" spans="16:27" x14ac:dyDescent="0.3">
      <c r="P38630"/>
      <c r="AA38630"/>
    </row>
    <row r="38631" spans="16:27" x14ac:dyDescent="0.3">
      <c r="P38631"/>
      <c r="AA38631"/>
    </row>
    <row r="38632" spans="16:27" x14ac:dyDescent="0.3">
      <c r="P38632"/>
      <c r="AA38632"/>
    </row>
    <row r="38633" spans="16:27" x14ac:dyDescent="0.3">
      <c r="P38633"/>
      <c r="AA38633"/>
    </row>
    <row r="38634" spans="16:27" x14ac:dyDescent="0.3">
      <c r="P38634"/>
      <c r="AA38634"/>
    </row>
    <row r="38635" spans="16:27" x14ac:dyDescent="0.3">
      <c r="P38635"/>
      <c r="AA38635"/>
    </row>
    <row r="38636" spans="16:27" x14ac:dyDescent="0.3">
      <c r="P38636"/>
      <c r="AA38636"/>
    </row>
    <row r="38637" spans="16:27" x14ac:dyDescent="0.3">
      <c r="P38637"/>
      <c r="AA38637"/>
    </row>
    <row r="38638" spans="16:27" x14ac:dyDescent="0.3">
      <c r="P38638"/>
      <c r="AA38638"/>
    </row>
    <row r="38639" spans="16:27" x14ac:dyDescent="0.3">
      <c r="P38639"/>
      <c r="AA38639"/>
    </row>
    <row r="38640" spans="16:27" x14ac:dyDescent="0.3">
      <c r="P38640"/>
      <c r="AA38640"/>
    </row>
    <row r="38641" spans="16:27" x14ac:dyDescent="0.3">
      <c r="P38641"/>
      <c r="AA38641"/>
    </row>
    <row r="38642" spans="16:27" x14ac:dyDescent="0.3">
      <c r="P38642"/>
      <c r="AA38642"/>
    </row>
    <row r="38643" spans="16:27" x14ac:dyDescent="0.3">
      <c r="P38643"/>
      <c r="AA38643"/>
    </row>
    <row r="38644" spans="16:27" x14ac:dyDescent="0.3">
      <c r="P38644"/>
      <c r="AA38644"/>
    </row>
    <row r="38645" spans="16:27" x14ac:dyDescent="0.3">
      <c r="P38645"/>
      <c r="AA38645"/>
    </row>
    <row r="38646" spans="16:27" x14ac:dyDescent="0.3">
      <c r="P38646"/>
      <c r="AA38646"/>
    </row>
    <row r="38647" spans="16:27" x14ac:dyDescent="0.3">
      <c r="P38647"/>
      <c r="AA38647"/>
    </row>
    <row r="38648" spans="16:27" x14ac:dyDescent="0.3">
      <c r="P38648"/>
      <c r="AA38648"/>
    </row>
    <row r="38649" spans="16:27" x14ac:dyDescent="0.3">
      <c r="P38649"/>
      <c r="AA38649"/>
    </row>
    <row r="38650" spans="16:27" x14ac:dyDescent="0.3">
      <c r="P38650"/>
      <c r="AA38650"/>
    </row>
    <row r="38651" spans="16:27" x14ac:dyDescent="0.3">
      <c r="P38651"/>
      <c r="AA38651"/>
    </row>
    <row r="38652" spans="16:27" x14ac:dyDescent="0.3">
      <c r="P38652"/>
      <c r="AA38652"/>
    </row>
    <row r="38653" spans="16:27" x14ac:dyDescent="0.3">
      <c r="P38653"/>
      <c r="AA38653"/>
    </row>
    <row r="38654" spans="16:27" x14ac:dyDescent="0.3">
      <c r="P38654"/>
      <c r="AA38654"/>
    </row>
    <row r="38655" spans="16:27" x14ac:dyDescent="0.3">
      <c r="P38655"/>
      <c r="AA38655"/>
    </row>
    <row r="38656" spans="16:27" x14ac:dyDescent="0.3">
      <c r="P38656"/>
      <c r="AA38656"/>
    </row>
    <row r="38657" spans="16:27" x14ac:dyDescent="0.3">
      <c r="P38657"/>
      <c r="AA38657"/>
    </row>
    <row r="38658" spans="16:27" x14ac:dyDescent="0.3">
      <c r="P38658"/>
      <c r="AA38658"/>
    </row>
    <row r="38659" spans="16:27" x14ac:dyDescent="0.3">
      <c r="P38659"/>
      <c r="AA38659"/>
    </row>
    <row r="38660" spans="16:27" x14ac:dyDescent="0.3">
      <c r="P38660"/>
      <c r="AA38660"/>
    </row>
    <row r="38661" spans="16:27" x14ac:dyDescent="0.3">
      <c r="P38661"/>
      <c r="AA38661"/>
    </row>
    <row r="38662" spans="16:27" x14ac:dyDescent="0.3">
      <c r="P38662"/>
      <c r="AA38662"/>
    </row>
    <row r="38663" spans="16:27" x14ac:dyDescent="0.3">
      <c r="P38663"/>
      <c r="AA38663"/>
    </row>
    <row r="38664" spans="16:27" x14ac:dyDescent="0.3">
      <c r="P38664"/>
      <c r="AA38664"/>
    </row>
    <row r="38665" spans="16:27" x14ac:dyDescent="0.3">
      <c r="P38665"/>
      <c r="AA38665"/>
    </row>
    <row r="38666" spans="16:27" x14ac:dyDescent="0.3">
      <c r="P38666"/>
      <c r="AA38666"/>
    </row>
    <row r="38667" spans="16:27" x14ac:dyDescent="0.3">
      <c r="P38667"/>
      <c r="AA38667"/>
    </row>
    <row r="38668" spans="16:27" x14ac:dyDescent="0.3">
      <c r="P38668"/>
      <c r="AA38668"/>
    </row>
    <row r="38669" spans="16:27" x14ac:dyDescent="0.3">
      <c r="P38669"/>
      <c r="AA38669"/>
    </row>
    <row r="38670" spans="16:27" x14ac:dyDescent="0.3">
      <c r="P38670"/>
      <c r="AA38670"/>
    </row>
    <row r="38671" spans="16:27" x14ac:dyDescent="0.3">
      <c r="P38671"/>
      <c r="AA38671"/>
    </row>
    <row r="38672" spans="16:27" x14ac:dyDescent="0.3">
      <c r="P38672"/>
      <c r="AA38672"/>
    </row>
    <row r="38673" spans="16:27" x14ac:dyDescent="0.3">
      <c r="P38673"/>
      <c r="AA38673"/>
    </row>
    <row r="38674" spans="16:27" x14ac:dyDescent="0.3">
      <c r="P38674"/>
      <c r="AA38674"/>
    </row>
    <row r="38675" spans="16:27" x14ac:dyDescent="0.3">
      <c r="P38675"/>
      <c r="AA38675"/>
    </row>
    <row r="38676" spans="16:27" x14ac:dyDescent="0.3">
      <c r="P38676"/>
      <c r="AA38676"/>
    </row>
    <row r="38677" spans="16:27" x14ac:dyDescent="0.3">
      <c r="P38677"/>
      <c r="AA38677"/>
    </row>
    <row r="38678" spans="16:27" x14ac:dyDescent="0.3">
      <c r="P38678"/>
      <c r="AA38678"/>
    </row>
    <row r="38679" spans="16:27" x14ac:dyDescent="0.3">
      <c r="P38679"/>
      <c r="AA38679"/>
    </row>
    <row r="38680" spans="16:27" x14ac:dyDescent="0.3">
      <c r="P38680"/>
      <c r="AA38680"/>
    </row>
    <row r="38681" spans="16:27" x14ac:dyDescent="0.3">
      <c r="P38681"/>
      <c r="AA38681"/>
    </row>
    <row r="38682" spans="16:27" x14ac:dyDescent="0.3">
      <c r="P38682"/>
      <c r="AA38682"/>
    </row>
    <row r="38683" spans="16:27" x14ac:dyDescent="0.3">
      <c r="P38683"/>
      <c r="AA38683"/>
    </row>
    <row r="38684" spans="16:27" x14ac:dyDescent="0.3">
      <c r="P38684"/>
      <c r="AA38684"/>
    </row>
    <row r="38685" spans="16:27" x14ac:dyDescent="0.3">
      <c r="P38685"/>
      <c r="AA38685"/>
    </row>
    <row r="38686" spans="16:27" x14ac:dyDescent="0.3">
      <c r="P38686"/>
      <c r="AA38686"/>
    </row>
    <row r="38687" spans="16:27" x14ac:dyDescent="0.3">
      <c r="P38687"/>
      <c r="AA38687"/>
    </row>
    <row r="38688" spans="16:27" x14ac:dyDescent="0.3">
      <c r="P38688"/>
      <c r="AA38688"/>
    </row>
    <row r="38689" spans="16:27" x14ac:dyDescent="0.3">
      <c r="P38689"/>
      <c r="AA38689"/>
    </row>
    <row r="38690" spans="16:27" x14ac:dyDescent="0.3">
      <c r="P38690"/>
      <c r="AA38690"/>
    </row>
    <row r="38691" spans="16:27" x14ac:dyDescent="0.3">
      <c r="P38691"/>
      <c r="AA38691"/>
    </row>
    <row r="38692" spans="16:27" x14ac:dyDescent="0.3">
      <c r="P38692"/>
      <c r="AA38692"/>
    </row>
    <row r="38693" spans="16:27" x14ac:dyDescent="0.3">
      <c r="P38693"/>
      <c r="AA38693"/>
    </row>
    <row r="38694" spans="16:27" x14ac:dyDescent="0.3">
      <c r="P38694"/>
      <c r="AA38694"/>
    </row>
    <row r="38695" spans="16:27" x14ac:dyDescent="0.3">
      <c r="P38695"/>
      <c r="AA38695"/>
    </row>
    <row r="38696" spans="16:27" x14ac:dyDescent="0.3">
      <c r="P38696"/>
      <c r="AA38696"/>
    </row>
    <row r="38697" spans="16:27" x14ac:dyDescent="0.3">
      <c r="P38697"/>
      <c r="AA38697"/>
    </row>
    <row r="38698" spans="16:27" x14ac:dyDescent="0.3">
      <c r="P38698"/>
      <c r="AA38698"/>
    </row>
    <row r="38699" spans="16:27" x14ac:dyDescent="0.3">
      <c r="P38699"/>
      <c r="AA38699"/>
    </row>
    <row r="38700" spans="16:27" x14ac:dyDescent="0.3">
      <c r="P38700"/>
      <c r="AA38700"/>
    </row>
    <row r="38701" spans="16:27" x14ac:dyDescent="0.3">
      <c r="P38701"/>
      <c r="AA38701"/>
    </row>
    <row r="38702" spans="16:27" x14ac:dyDescent="0.3">
      <c r="P38702"/>
      <c r="AA38702"/>
    </row>
    <row r="38703" spans="16:27" x14ac:dyDescent="0.3">
      <c r="P38703"/>
      <c r="AA38703"/>
    </row>
    <row r="38704" spans="16:27" x14ac:dyDescent="0.3">
      <c r="P38704"/>
      <c r="AA38704"/>
    </row>
    <row r="38705" spans="16:27" x14ac:dyDescent="0.3">
      <c r="P38705"/>
      <c r="AA38705"/>
    </row>
    <row r="38706" spans="16:27" x14ac:dyDescent="0.3">
      <c r="P38706"/>
      <c r="AA38706"/>
    </row>
    <row r="38707" spans="16:27" x14ac:dyDescent="0.3">
      <c r="P38707"/>
      <c r="AA38707"/>
    </row>
    <row r="38708" spans="16:27" x14ac:dyDescent="0.3">
      <c r="P38708"/>
      <c r="AA38708"/>
    </row>
    <row r="38709" spans="16:27" x14ac:dyDescent="0.3">
      <c r="P38709"/>
      <c r="AA38709"/>
    </row>
    <row r="38710" spans="16:27" x14ac:dyDescent="0.3">
      <c r="P38710"/>
      <c r="AA38710"/>
    </row>
    <row r="38711" spans="16:27" x14ac:dyDescent="0.3">
      <c r="P38711"/>
      <c r="AA38711"/>
    </row>
    <row r="38712" spans="16:27" x14ac:dyDescent="0.3">
      <c r="P38712"/>
      <c r="AA38712"/>
    </row>
    <row r="38713" spans="16:27" x14ac:dyDescent="0.3">
      <c r="P38713"/>
      <c r="AA38713"/>
    </row>
    <row r="38714" spans="16:27" x14ac:dyDescent="0.3">
      <c r="P38714"/>
      <c r="AA38714"/>
    </row>
    <row r="38715" spans="16:27" x14ac:dyDescent="0.3">
      <c r="P38715"/>
      <c r="AA38715"/>
    </row>
    <row r="38716" spans="16:27" x14ac:dyDescent="0.3">
      <c r="P38716"/>
      <c r="AA38716"/>
    </row>
    <row r="38717" spans="16:27" x14ac:dyDescent="0.3">
      <c r="P38717"/>
      <c r="AA38717"/>
    </row>
    <row r="38718" spans="16:27" x14ac:dyDescent="0.3">
      <c r="P38718"/>
      <c r="AA38718"/>
    </row>
    <row r="38719" spans="16:27" x14ac:dyDescent="0.3">
      <c r="P38719"/>
      <c r="AA38719"/>
    </row>
    <row r="38720" spans="16:27" x14ac:dyDescent="0.3">
      <c r="P38720"/>
      <c r="AA38720"/>
    </row>
    <row r="38721" spans="16:27" x14ac:dyDescent="0.3">
      <c r="P38721"/>
      <c r="AA38721"/>
    </row>
    <row r="38722" spans="16:27" x14ac:dyDescent="0.3">
      <c r="P38722"/>
      <c r="AA38722"/>
    </row>
    <row r="38723" spans="16:27" x14ac:dyDescent="0.3">
      <c r="P38723"/>
      <c r="AA38723"/>
    </row>
    <row r="38724" spans="16:27" x14ac:dyDescent="0.3">
      <c r="P38724"/>
      <c r="AA38724"/>
    </row>
    <row r="38725" spans="16:27" x14ac:dyDescent="0.3">
      <c r="P38725"/>
      <c r="AA38725"/>
    </row>
    <row r="38726" spans="16:27" x14ac:dyDescent="0.3">
      <c r="P38726"/>
      <c r="AA38726"/>
    </row>
    <row r="38727" spans="16:27" x14ac:dyDescent="0.3">
      <c r="P38727"/>
      <c r="AA38727"/>
    </row>
    <row r="38728" spans="16:27" x14ac:dyDescent="0.3">
      <c r="P38728"/>
      <c r="AA38728"/>
    </row>
    <row r="38729" spans="16:27" x14ac:dyDescent="0.3">
      <c r="P38729"/>
      <c r="AA38729"/>
    </row>
    <row r="38730" spans="16:27" x14ac:dyDescent="0.3">
      <c r="P38730"/>
      <c r="AA38730"/>
    </row>
    <row r="38731" spans="16:27" x14ac:dyDescent="0.3">
      <c r="P38731"/>
      <c r="AA38731"/>
    </row>
    <row r="38732" spans="16:27" x14ac:dyDescent="0.3">
      <c r="P38732"/>
      <c r="AA38732"/>
    </row>
    <row r="38733" spans="16:27" x14ac:dyDescent="0.3">
      <c r="P38733"/>
      <c r="AA38733"/>
    </row>
    <row r="38734" spans="16:27" x14ac:dyDescent="0.3">
      <c r="P38734"/>
      <c r="AA38734"/>
    </row>
    <row r="38735" spans="16:27" x14ac:dyDescent="0.3">
      <c r="P38735"/>
      <c r="AA38735"/>
    </row>
    <row r="38736" spans="16:27" x14ac:dyDescent="0.3">
      <c r="P38736"/>
      <c r="AA38736"/>
    </row>
    <row r="38737" spans="16:27" x14ac:dyDescent="0.3">
      <c r="P38737"/>
      <c r="AA38737"/>
    </row>
    <row r="38738" spans="16:27" x14ac:dyDescent="0.3">
      <c r="P38738"/>
      <c r="AA38738"/>
    </row>
    <row r="38739" spans="16:27" x14ac:dyDescent="0.3">
      <c r="P38739"/>
      <c r="AA38739"/>
    </row>
    <row r="38740" spans="16:27" x14ac:dyDescent="0.3">
      <c r="P38740"/>
      <c r="AA38740"/>
    </row>
    <row r="38741" spans="16:27" x14ac:dyDescent="0.3">
      <c r="P38741"/>
      <c r="AA38741"/>
    </row>
    <row r="38742" spans="16:27" x14ac:dyDescent="0.3">
      <c r="P38742"/>
      <c r="AA38742"/>
    </row>
    <row r="38743" spans="16:27" x14ac:dyDescent="0.3">
      <c r="P38743"/>
      <c r="AA38743"/>
    </row>
    <row r="38744" spans="16:27" x14ac:dyDescent="0.3">
      <c r="P38744"/>
      <c r="AA38744"/>
    </row>
    <row r="38745" spans="16:27" x14ac:dyDescent="0.3">
      <c r="P38745"/>
      <c r="AA38745"/>
    </row>
    <row r="38746" spans="16:27" x14ac:dyDescent="0.3">
      <c r="P38746"/>
      <c r="AA38746"/>
    </row>
    <row r="38747" spans="16:27" x14ac:dyDescent="0.3">
      <c r="P38747"/>
      <c r="AA38747"/>
    </row>
    <row r="38748" spans="16:27" x14ac:dyDescent="0.3">
      <c r="P38748"/>
      <c r="AA38748"/>
    </row>
    <row r="38749" spans="16:27" x14ac:dyDescent="0.3">
      <c r="P38749"/>
      <c r="AA38749"/>
    </row>
    <row r="38750" spans="16:27" x14ac:dyDescent="0.3">
      <c r="P38750"/>
      <c r="AA38750"/>
    </row>
    <row r="38751" spans="16:27" x14ac:dyDescent="0.3">
      <c r="P38751"/>
      <c r="AA38751"/>
    </row>
    <row r="38752" spans="16:27" x14ac:dyDescent="0.3">
      <c r="P38752"/>
      <c r="AA38752"/>
    </row>
    <row r="38753" spans="16:27" x14ac:dyDescent="0.3">
      <c r="P38753"/>
      <c r="AA38753"/>
    </row>
    <row r="38754" spans="16:27" x14ac:dyDescent="0.3">
      <c r="P38754"/>
      <c r="AA38754"/>
    </row>
    <row r="38755" spans="16:27" x14ac:dyDescent="0.3">
      <c r="P38755"/>
      <c r="AA38755"/>
    </row>
    <row r="38756" spans="16:27" x14ac:dyDescent="0.3">
      <c r="P38756"/>
      <c r="AA38756"/>
    </row>
    <row r="38757" spans="16:27" x14ac:dyDescent="0.3">
      <c r="P38757"/>
      <c r="AA38757"/>
    </row>
    <row r="38758" spans="16:27" x14ac:dyDescent="0.3">
      <c r="P38758"/>
      <c r="AA38758"/>
    </row>
    <row r="38759" spans="16:27" x14ac:dyDescent="0.3">
      <c r="P38759"/>
      <c r="AA38759"/>
    </row>
    <row r="38760" spans="16:27" x14ac:dyDescent="0.3">
      <c r="P38760"/>
      <c r="AA38760"/>
    </row>
    <row r="38761" spans="16:27" x14ac:dyDescent="0.3">
      <c r="P38761"/>
      <c r="AA38761"/>
    </row>
    <row r="38762" spans="16:27" x14ac:dyDescent="0.3">
      <c r="P38762"/>
      <c r="AA38762"/>
    </row>
    <row r="38763" spans="16:27" x14ac:dyDescent="0.3">
      <c r="P38763"/>
      <c r="AA38763"/>
    </row>
    <row r="38764" spans="16:27" x14ac:dyDescent="0.3">
      <c r="P38764"/>
      <c r="AA38764"/>
    </row>
    <row r="38765" spans="16:27" x14ac:dyDescent="0.3">
      <c r="P38765"/>
      <c r="AA38765"/>
    </row>
    <row r="38766" spans="16:27" x14ac:dyDescent="0.3">
      <c r="P38766"/>
      <c r="AA38766"/>
    </row>
    <row r="38767" spans="16:27" x14ac:dyDescent="0.3">
      <c r="P38767"/>
      <c r="AA38767"/>
    </row>
    <row r="38768" spans="16:27" x14ac:dyDescent="0.3">
      <c r="P38768"/>
      <c r="AA38768"/>
    </row>
    <row r="38769" spans="16:27" x14ac:dyDescent="0.3">
      <c r="P38769"/>
      <c r="AA38769"/>
    </row>
    <row r="38770" spans="16:27" x14ac:dyDescent="0.3">
      <c r="P38770"/>
      <c r="AA38770"/>
    </row>
    <row r="38771" spans="16:27" x14ac:dyDescent="0.3">
      <c r="P38771"/>
      <c r="AA38771"/>
    </row>
    <row r="38772" spans="16:27" x14ac:dyDescent="0.3">
      <c r="P38772"/>
      <c r="AA38772"/>
    </row>
    <row r="38773" spans="16:27" x14ac:dyDescent="0.3">
      <c r="P38773"/>
      <c r="AA38773"/>
    </row>
    <row r="38774" spans="16:27" x14ac:dyDescent="0.3">
      <c r="P38774"/>
      <c r="AA38774"/>
    </row>
    <row r="38775" spans="16:27" x14ac:dyDescent="0.3">
      <c r="P38775"/>
      <c r="AA38775"/>
    </row>
    <row r="38776" spans="16:27" x14ac:dyDescent="0.3">
      <c r="P38776"/>
      <c r="AA38776"/>
    </row>
    <row r="38777" spans="16:27" x14ac:dyDescent="0.3">
      <c r="P38777"/>
      <c r="AA38777"/>
    </row>
    <row r="38778" spans="16:27" x14ac:dyDescent="0.3">
      <c r="P38778"/>
      <c r="AA38778"/>
    </row>
    <row r="38779" spans="16:27" x14ac:dyDescent="0.3">
      <c r="P38779"/>
      <c r="AA38779"/>
    </row>
    <row r="38780" spans="16:27" x14ac:dyDescent="0.3">
      <c r="P38780"/>
      <c r="AA38780"/>
    </row>
    <row r="38781" spans="16:27" x14ac:dyDescent="0.3">
      <c r="P38781"/>
      <c r="AA38781"/>
    </row>
    <row r="38782" spans="16:27" x14ac:dyDescent="0.3">
      <c r="P38782"/>
      <c r="AA38782"/>
    </row>
    <row r="38783" spans="16:27" x14ac:dyDescent="0.3">
      <c r="P38783"/>
      <c r="AA38783"/>
    </row>
    <row r="38784" spans="16:27" x14ac:dyDescent="0.3">
      <c r="P38784"/>
      <c r="AA38784"/>
    </row>
    <row r="38785" spans="16:27" x14ac:dyDescent="0.3">
      <c r="P38785"/>
      <c r="AA38785"/>
    </row>
    <row r="38786" spans="16:27" x14ac:dyDescent="0.3">
      <c r="P38786"/>
      <c r="AA38786"/>
    </row>
    <row r="38787" spans="16:27" x14ac:dyDescent="0.3">
      <c r="P38787"/>
      <c r="AA38787"/>
    </row>
    <row r="38788" spans="16:27" x14ac:dyDescent="0.3">
      <c r="P38788"/>
      <c r="AA38788"/>
    </row>
    <row r="38789" spans="16:27" x14ac:dyDescent="0.3">
      <c r="P38789"/>
      <c r="AA38789"/>
    </row>
    <row r="38790" spans="16:27" x14ac:dyDescent="0.3">
      <c r="P38790"/>
      <c r="AA38790"/>
    </row>
    <row r="38791" spans="16:27" x14ac:dyDescent="0.3">
      <c r="P38791"/>
      <c r="AA38791"/>
    </row>
    <row r="38792" spans="16:27" x14ac:dyDescent="0.3">
      <c r="P38792"/>
      <c r="AA38792"/>
    </row>
    <row r="38793" spans="16:27" x14ac:dyDescent="0.3">
      <c r="P38793"/>
      <c r="AA38793"/>
    </row>
    <row r="38794" spans="16:27" x14ac:dyDescent="0.3">
      <c r="P38794"/>
      <c r="AA38794"/>
    </row>
    <row r="38795" spans="16:27" x14ac:dyDescent="0.3">
      <c r="P38795"/>
      <c r="AA38795"/>
    </row>
    <row r="38796" spans="16:27" x14ac:dyDescent="0.3">
      <c r="P38796"/>
      <c r="AA38796"/>
    </row>
    <row r="38797" spans="16:27" x14ac:dyDescent="0.3">
      <c r="P38797"/>
      <c r="AA38797"/>
    </row>
    <row r="38798" spans="16:27" x14ac:dyDescent="0.3">
      <c r="P38798"/>
      <c r="AA38798"/>
    </row>
    <row r="38799" spans="16:27" x14ac:dyDescent="0.3">
      <c r="P38799"/>
      <c r="AA38799"/>
    </row>
    <row r="38800" spans="16:27" x14ac:dyDescent="0.3">
      <c r="P38800"/>
      <c r="AA38800"/>
    </row>
    <row r="38801" spans="16:27" x14ac:dyDescent="0.3">
      <c r="P38801"/>
      <c r="AA38801"/>
    </row>
    <row r="38802" spans="16:27" x14ac:dyDescent="0.3">
      <c r="P38802"/>
      <c r="AA38802"/>
    </row>
    <row r="38803" spans="16:27" x14ac:dyDescent="0.3">
      <c r="P38803"/>
      <c r="AA38803"/>
    </row>
    <row r="38804" spans="16:27" x14ac:dyDescent="0.3">
      <c r="P38804"/>
      <c r="AA38804"/>
    </row>
    <row r="38805" spans="16:27" x14ac:dyDescent="0.3">
      <c r="P38805"/>
      <c r="AA38805"/>
    </row>
    <row r="38806" spans="16:27" x14ac:dyDescent="0.3">
      <c r="P38806"/>
      <c r="AA38806"/>
    </row>
    <row r="38807" spans="16:27" x14ac:dyDescent="0.3">
      <c r="P38807"/>
      <c r="AA38807"/>
    </row>
    <row r="38808" spans="16:27" x14ac:dyDescent="0.3">
      <c r="P38808"/>
      <c r="AA38808"/>
    </row>
    <row r="38809" spans="16:27" x14ac:dyDescent="0.3">
      <c r="P38809"/>
      <c r="AA38809"/>
    </row>
    <row r="38810" spans="16:27" x14ac:dyDescent="0.3">
      <c r="P38810"/>
      <c r="AA38810"/>
    </row>
    <row r="38811" spans="16:27" x14ac:dyDescent="0.3">
      <c r="P38811"/>
      <c r="AA38811"/>
    </row>
    <row r="38812" spans="16:27" x14ac:dyDescent="0.3">
      <c r="P38812"/>
      <c r="AA38812"/>
    </row>
    <row r="38813" spans="16:27" x14ac:dyDescent="0.3">
      <c r="P38813"/>
      <c r="AA38813"/>
    </row>
    <row r="38814" spans="16:27" x14ac:dyDescent="0.3">
      <c r="P38814"/>
      <c r="AA38814"/>
    </row>
    <row r="38815" spans="16:27" x14ac:dyDescent="0.3">
      <c r="P38815"/>
      <c r="AA38815"/>
    </row>
    <row r="38816" spans="16:27" x14ac:dyDescent="0.3">
      <c r="P38816"/>
      <c r="AA38816"/>
    </row>
    <row r="38817" spans="16:27" x14ac:dyDescent="0.3">
      <c r="P38817"/>
      <c r="AA38817"/>
    </row>
    <row r="38818" spans="16:27" x14ac:dyDescent="0.3">
      <c r="P38818"/>
      <c r="AA38818"/>
    </row>
    <row r="38819" spans="16:27" x14ac:dyDescent="0.3">
      <c r="P38819"/>
      <c r="AA38819"/>
    </row>
    <row r="38820" spans="16:27" x14ac:dyDescent="0.3">
      <c r="P38820"/>
      <c r="AA38820"/>
    </row>
    <row r="38821" spans="16:27" x14ac:dyDescent="0.3">
      <c r="P38821"/>
      <c r="AA38821"/>
    </row>
    <row r="38822" spans="16:27" x14ac:dyDescent="0.3">
      <c r="P38822"/>
      <c r="AA38822"/>
    </row>
    <row r="38823" spans="16:27" x14ac:dyDescent="0.3">
      <c r="P38823"/>
      <c r="AA38823"/>
    </row>
    <row r="38824" spans="16:27" x14ac:dyDescent="0.3">
      <c r="P38824"/>
      <c r="AA38824"/>
    </row>
    <row r="38825" spans="16:27" x14ac:dyDescent="0.3">
      <c r="P38825"/>
      <c r="AA38825"/>
    </row>
    <row r="38826" spans="16:27" x14ac:dyDescent="0.3">
      <c r="P38826"/>
      <c r="AA38826"/>
    </row>
    <row r="38827" spans="16:27" x14ac:dyDescent="0.3">
      <c r="P38827"/>
      <c r="AA38827"/>
    </row>
    <row r="38828" spans="16:27" x14ac:dyDescent="0.3">
      <c r="P38828"/>
      <c r="AA38828"/>
    </row>
    <row r="38829" spans="16:27" x14ac:dyDescent="0.3">
      <c r="P38829"/>
      <c r="AA38829"/>
    </row>
    <row r="38830" spans="16:27" x14ac:dyDescent="0.3">
      <c r="P38830"/>
      <c r="AA38830"/>
    </row>
    <row r="38831" spans="16:27" x14ac:dyDescent="0.3">
      <c r="P38831"/>
      <c r="AA38831"/>
    </row>
    <row r="38832" spans="16:27" x14ac:dyDescent="0.3">
      <c r="P38832"/>
      <c r="AA38832"/>
    </row>
    <row r="38833" spans="16:27" x14ac:dyDescent="0.3">
      <c r="P38833"/>
      <c r="AA38833"/>
    </row>
    <row r="38834" spans="16:27" x14ac:dyDescent="0.3">
      <c r="P38834"/>
      <c r="AA38834"/>
    </row>
    <row r="38835" spans="16:27" x14ac:dyDescent="0.3">
      <c r="P38835"/>
      <c r="AA38835"/>
    </row>
    <row r="38836" spans="16:27" x14ac:dyDescent="0.3">
      <c r="P38836"/>
      <c r="AA38836"/>
    </row>
    <row r="38837" spans="16:27" x14ac:dyDescent="0.3">
      <c r="P38837"/>
      <c r="AA38837"/>
    </row>
    <row r="38838" spans="16:27" x14ac:dyDescent="0.3">
      <c r="P38838"/>
      <c r="AA38838"/>
    </row>
    <row r="38839" spans="16:27" x14ac:dyDescent="0.3">
      <c r="P38839"/>
      <c r="AA38839"/>
    </row>
    <row r="38840" spans="16:27" x14ac:dyDescent="0.3">
      <c r="P38840"/>
      <c r="AA38840"/>
    </row>
    <row r="38841" spans="16:27" x14ac:dyDescent="0.3">
      <c r="P38841"/>
      <c r="AA38841"/>
    </row>
    <row r="38842" spans="16:27" x14ac:dyDescent="0.3">
      <c r="P38842"/>
      <c r="AA38842"/>
    </row>
    <row r="38843" spans="16:27" x14ac:dyDescent="0.3">
      <c r="P38843"/>
      <c r="AA38843"/>
    </row>
    <row r="38844" spans="16:27" x14ac:dyDescent="0.3">
      <c r="P38844"/>
      <c r="AA38844"/>
    </row>
    <row r="38845" spans="16:27" x14ac:dyDescent="0.3">
      <c r="P38845"/>
      <c r="AA38845"/>
    </row>
    <row r="38846" spans="16:27" x14ac:dyDescent="0.3">
      <c r="P38846"/>
      <c r="AA38846"/>
    </row>
    <row r="38847" spans="16:27" x14ac:dyDescent="0.3">
      <c r="P38847"/>
      <c r="AA38847"/>
    </row>
    <row r="38848" spans="16:27" x14ac:dyDescent="0.3">
      <c r="P38848"/>
      <c r="AA38848"/>
    </row>
    <row r="38849" spans="16:27" x14ac:dyDescent="0.3">
      <c r="P38849"/>
      <c r="AA38849"/>
    </row>
    <row r="38850" spans="16:27" x14ac:dyDescent="0.3">
      <c r="P38850"/>
      <c r="AA38850"/>
    </row>
    <row r="38851" spans="16:27" x14ac:dyDescent="0.3">
      <c r="P38851"/>
      <c r="AA38851"/>
    </row>
    <row r="38852" spans="16:27" x14ac:dyDescent="0.3">
      <c r="P38852"/>
      <c r="AA38852"/>
    </row>
    <row r="38853" spans="16:27" x14ac:dyDescent="0.3">
      <c r="P38853"/>
      <c r="AA38853"/>
    </row>
    <row r="38854" spans="16:27" x14ac:dyDescent="0.3">
      <c r="P38854"/>
      <c r="AA38854"/>
    </row>
    <row r="38855" spans="16:27" x14ac:dyDescent="0.3">
      <c r="P38855"/>
      <c r="AA38855"/>
    </row>
    <row r="38856" spans="16:27" x14ac:dyDescent="0.3">
      <c r="P38856"/>
      <c r="AA38856"/>
    </row>
    <row r="38857" spans="16:27" x14ac:dyDescent="0.3">
      <c r="P38857"/>
      <c r="AA38857"/>
    </row>
    <row r="38858" spans="16:27" x14ac:dyDescent="0.3">
      <c r="P38858"/>
      <c r="AA38858"/>
    </row>
    <row r="38859" spans="16:27" x14ac:dyDescent="0.3">
      <c r="P38859"/>
      <c r="AA38859"/>
    </row>
    <row r="38860" spans="16:27" x14ac:dyDescent="0.3">
      <c r="P38860"/>
      <c r="AA38860"/>
    </row>
    <row r="38861" spans="16:27" x14ac:dyDescent="0.3">
      <c r="P38861"/>
      <c r="AA38861"/>
    </row>
    <row r="38862" spans="16:27" x14ac:dyDescent="0.3">
      <c r="P38862"/>
      <c r="AA38862"/>
    </row>
    <row r="38863" spans="16:27" x14ac:dyDescent="0.3">
      <c r="P38863"/>
      <c r="AA38863"/>
    </row>
    <row r="38864" spans="16:27" x14ac:dyDescent="0.3">
      <c r="P38864"/>
      <c r="AA38864"/>
    </row>
    <row r="38865" spans="16:27" x14ac:dyDescent="0.3">
      <c r="P38865"/>
      <c r="AA38865"/>
    </row>
    <row r="38866" spans="16:27" x14ac:dyDescent="0.3">
      <c r="P38866"/>
      <c r="AA38866"/>
    </row>
    <row r="38867" spans="16:27" x14ac:dyDescent="0.3">
      <c r="P38867"/>
      <c r="AA38867"/>
    </row>
    <row r="38868" spans="16:27" x14ac:dyDescent="0.3">
      <c r="P38868"/>
      <c r="AA38868"/>
    </row>
    <row r="38869" spans="16:27" x14ac:dyDescent="0.3">
      <c r="P38869"/>
      <c r="AA38869"/>
    </row>
    <row r="38870" spans="16:27" x14ac:dyDescent="0.3">
      <c r="P38870"/>
      <c r="AA38870"/>
    </row>
    <row r="38871" spans="16:27" x14ac:dyDescent="0.3">
      <c r="P38871"/>
      <c r="AA38871"/>
    </row>
    <row r="38872" spans="16:27" x14ac:dyDescent="0.3">
      <c r="P38872"/>
      <c r="AA38872"/>
    </row>
    <row r="38873" spans="16:27" x14ac:dyDescent="0.3">
      <c r="P38873"/>
      <c r="AA38873"/>
    </row>
    <row r="38874" spans="16:27" x14ac:dyDescent="0.3">
      <c r="P38874"/>
      <c r="AA38874"/>
    </row>
    <row r="38875" spans="16:27" x14ac:dyDescent="0.3">
      <c r="P38875"/>
      <c r="AA38875"/>
    </row>
    <row r="38876" spans="16:27" x14ac:dyDescent="0.3">
      <c r="P38876"/>
      <c r="AA38876"/>
    </row>
    <row r="38877" spans="16:27" x14ac:dyDescent="0.3">
      <c r="P38877"/>
      <c r="AA38877"/>
    </row>
    <row r="38878" spans="16:27" x14ac:dyDescent="0.3">
      <c r="P38878"/>
      <c r="AA38878"/>
    </row>
    <row r="38879" spans="16:27" x14ac:dyDescent="0.3">
      <c r="P38879"/>
      <c r="AA38879"/>
    </row>
    <row r="38880" spans="16:27" x14ac:dyDescent="0.3">
      <c r="P38880"/>
      <c r="AA38880"/>
    </row>
    <row r="38881" spans="16:27" x14ac:dyDescent="0.3">
      <c r="P38881"/>
      <c r="AA38881"/>
    </row>
    <row r="38882" spans="16:27" x14ac:dyDescent="0.3">
      <c r="P38882"/>
      <c r="AA38882"/>
    </row>
    <row r="38883" spans="16:27" x14ac:dyDescent="0.3">
      <c r="P38883"/>
      <c r="AA38883"/>
    </row>
    <row r="38884" spans="16:27" x14ac:dyDescent="0.3">
      <c r="P38884"/>
      <c r="AA38884"/>
    </row>
    <row r="38885" spans="16:27" x14ac:dyDescent="0.3">
      <c r="P38885"/>
      <c r="AA38885"/>
    </row>
    <row r="38886" spans="16:27" x14ac:dyDescent="0.3">
      <c r="P38886"/>
      <c r="AA38886"/>
    </row>
    <row r="38887" spans="16:27" x14ac:dyDescent="0.3">
      <c r="P38887"/>
      <c r="AA38887"/>
    </row>
    <row r="38888" spans="16:27" x14ac:dyDescent="0.3">
      <c r="P38888"/>
      <c r="AA38888"/>
    </row>
    <row r="38889" spans="16:27" x14ac:dyDescent="0.3">
      <c r="P38889"/>
      <c r="AA38889"/>
    </row>
    <row r="38890" spans="16:27" x14ac:dyDescent="0.3">
      <c r="P38890"/>
      <c r="AA38890"/>
    </row>
    <row r="38891" spans="16:27" x14ac:dyDescent="0.3">
      <c r="P38891"/>
      <c r="AA38891"/>
    </row>
    <row r="38892" spans="16:27" x14ac:dyDescent="0.3">
      <c r="P38892"/>
      <c r="AA38892"/>
    </row>
    <row r="38893" spans="16:27" x14ac:dyDescent="0.3">
      <c r="P38893"/>
      <c r="AA38893"/>
    </row>
    <row r="38894" spans="16:27" x14ac:dyDescent="0.3">
      <c r="P38894"/>
      <c r="AA38894"/>
    </row>
    <row r="38895" spans="16:27" x14ac:dyDescent="0.3">
      <c r="P38895"/>
      <c r="AA38895"/>
    </row>
    <row r="38896" spans="16:27" x14ac:dyDescent="0.3">
      <c r="P38896"/>
      <c r="AA38896"/>
    </row>
    <row r="38897" spans="16:27" x14ac:dyDescent="0.3">
      <c r="P38897"/>
      <c r="AA38897"/>
    </row>
    <row r="38898" spans="16:27" x14ac:dyDescent="0.3">
      <c r="P38898"/>
      <c r="AA38898"/>
    </row>
    <row r="38899" spans="16:27" x14ac:dyDescent="0.3">
      <c r="P38899"/>
      <c r="AA38899"/>
    </row>
    <row r="38900" spans="16:27" x14ac:dyDescent="0.3">
      <c r="P38900"/>
      <c r="AA38900"/>
    </row>
    <row r="38901" spans="16:27" x14ac:dyDescent="0.3">
      <c r="P38901"/>
      <c r="AA38901"/>
    </row>
    <row r="38902" spans="16:27" x14ac:dyDescent="0.3">
      <c r="P38902"/>
      <c r="AA38902"/>
    </row>
    <row r="38903" spans="16:27" x14ac:dyDescent="0.3">
      <c r="P38903"/>
      <c r="AA38903"/>
    </row>
    <row r="38904" spans="16:27" x14ac:dyDescent="0.3">
      <c r="P38904"/>
      <c r="AA38904"/>
    </row>
    <row r="38905" spans="16:27" x14ac:dyDescent="0.3">
      <c r="P38905"/>
      <c r="AA38905"/>
    </row>
    <row r="38906" spans="16:27" x14ac:dyDescent="0.3">
      <c r="P38906"/>
      <c r="AA38906"/>
    </row>
    <row r="38907" spans="16:27" x14ac:dyDescent="0.3">
      <c r="P38907"/>
      <c r="AA38907"/>
    </row>
    <row r="38908" spans="16:27" x14ac:dyDescent="0.3">
      <c r="P38908"/>
      <c r="AA38908"/>
    </row>
    <row r="38909" spans="16:27" x14ac:dyDescent="0.3">
      <c r="P38909"/>
      <c r="AA38909"/>
    </row>
    <row r="38910" spans="16:27" x14ac:dyDescent="0.3">
      <c r="P38910"/>
      <c r="AA38910"/>
    </row>
    <row r="38911" spans="16:27" x14ac:dyDescent="0.3">
      <c r="P38911"/>
      <c r="AA38911"/>
    </row>
    <row r="38912" spans="16:27" x14ac:dyDescent="0.3">
      <c r="P38912"/>
      <c r="AA38912"/>
    </row>
    <row r="38913" spans="16:27" x14ac:dyDescent="0.3">
      <c r="P38913"/>
      <c r="AA38913"/>
    </row>
    <row r="38914" spans="16:27" x14ac:dyDescent="0.3">
      <c r="P38914"/>
      <c r="AA38914"/>
    </row>
    <row r="38915" spans="16:27" x14ac:dyDescent="0.3">
      <c r="P38915"/>
      <c r="AA38915"/>
    </row>
    <row r="38916" spans="16:27" x14ac:dyDescent="0.3">
      <c r="P38916"/>
      <c r="AA38916"/>
    </row>
    <row r="38917" spans="16:27" x14ac:dyDescent="0.3">
      <c r="P38917"/>
      <c r="AA38917"/>
    </row>
    <row r="38918" spans="16:27" x14ac:dyDescent="0.3">
      <c r="P38918"/>
      <c r="AA38918"/>
    </row>
    <row r="38919" spans="16:27" x14ac:dyDescent="0.3">
      <c r="P38919"/>
      <c r="AA38919"/>
    </row>
    <row r="38920" spans="16:27" x14ac:dyDescent="0.3">
      <c r="P38920"/>
      <c r="AA38920"/>
    </row>
    <row r="38921" spans="16:27" x14ac:dyDescent="0.3">
      <c r="P38921"/>
      <c r="AA38921"/>
    </row>
    <row r="38922" spans="16:27" x14ac:dyDescent="0.3">
      <c r="P38922"/>
      <c r="AA38922"/>
    </row>
    <row r="38923" spans="16:27" x14ac:dyDescent="0.3">
      <c r="P38923"/>
      <c r="AA38923"/>
    </row>
    <row r="38924" spans="16:27" x14ac:dyDescent="0.3">
      <c r="P38924"/>
      <c r="AA38924"/>
    </row>
    <row r="38925" spans="16:27" x14ac:dyDescent="0.3">
      <c r="P38925"/>
      <c r="AA38925"/>
    </row>
    <row r="38926" spans="16:27" x14ac:dyDescent="0.3">
      <c r="P38926"/>
      <c r="AA38926"/>
    </row>
    <row r="38927" spans="16:27" x14ac:dyDescent="0.3">
      <c r="P38927"/>
      <c r="AA38927"/>
    </row>
    <row r="38928" spans="16:27" x14ac:dyDescent="0.3">
      <c r="P38928"/>
      <c r="AA38928"/>
    </row>
    <row r="38929" spans="16:27" x14ac:dyDescent="0.3">
      <c r="P38929"/>
      <c r="AA38929"/>
    </row>
    <row r="38930" spans="16:27" x14ac:dyDescent="0.3">
      <c r="P38930"/>
      <c r="AA38930"/>
    </row>
    <row r="38931" spans="16:27" x14ac:dyDescent="0.3">
      <c r="P38931"/>
      <c r="AA38931"/>
    </row>
    <row r="38932" spans="16:27" x14ac:dyDescent="0.3">
      <c r="P38932"/>
      <c r="AA38932"/>
    </row>
    <row r="38933" spans="16:27" x14ac:dyDescent="0.3">
      <c r="P38933"/>
      <c r="AA38933"/>
    </row>
    <row r="38934" spans="16:27" x14ac:dyDescent="0.3">
      <c r="P38934"/>
      <c r="AA38934"/>
    </row>
    <row r="38935" spans="16:27" x14ac:dyDescent="0.3">
      <c r="P38935"/>
      <c r="AA38935"/>
    </row>
    <row r="38936" spans="16:27" x14ac:dyDescent="0.3">
      <c r="P38936"/>
      <c r="AA38936"/>
    </row>
    <row r="38937" spans="16:27" x14ac:dyDescent="0.3">
      <c r="P38937"/>
      <c r="AA38937"/>
    </row>
    <row r="38938" spans="16:27" x14ac:dyDescent="0.3">
      <c r="P38938"/>
      <c r="AA38938"/>
    </row>
    <row r="38939" spans="16:27" x14ac:dyDescent="0.3">
      <c r="P38939"/>
      <c r="AA38939"/>
    </row>
    <row r="38940" spans="16:27" x14ac:dyDescent="0.3">
      <c r="P38940"/>
      <c r="AA38940"/>
    </row>
    <row r="38941" spans="16:27" x14ac:dyDescent="0.3">
      <c r="P38941"/>
      <c r="AA38941"/>
    </row>
    <row r="38942" spans="16:27" x14ac:dyDescent="0.3">
      <c r="P38942"/>
      <c r="AA38942"/>
    </row>
    <row r="38943" spans="16:27" x14ac:dyDescent="0.3">
      <c r="P38943"/>
      <c r="AA38943"/>
    </row>
    <row r="38944" spans="16:27" x14ac:dyDescent="0.3">
      <c r="P38944"/>
      <c r="AA38944"/>
    </row>
    <row r="38945" spans="16:27" x14ac:dyDescent="0.3">
      <c r="P38945"/>
      <c r="AA38945"/>
    </row>
    <row r="38946" spans="16:27" x14ac:dyDescent="0.3">
      <c r="P38946"/>
      <c r="AA38946"/>
    </row>
    <row r="38947" spans="16:27" x14ac:dyDescent="0.3">
      <c r="P38947"/>
      <c r="AA38947"/>
    </row>
    <row r="38948" spans="16:27" x14ac:dyDescent="0.3">
      <c r="P38948"/>
      <c r="AA38948"/>
    </row>
    <row r="38949" spans="16:27" x14ac:dyDescent="0.3">
      <c r="P38949"/>
      <c r="AA38949"/>
    </row>
    <row r="38950" spans="16:27" x14ac:dyDescent="0.3">
      <c r="P38950"/>
      <c r="AA38950"/>
    </row>
    <row r="38951" spans="16:27" x14ac:dyDescent="0.3">
      <c r="P38951"/>
      <c r="AA38951"/>
    </row>
    <row r="38952" spans="16:27" x14ac:dyDescent="0.3">
      <c r="P38952"/>
      <c r="AA38952"/>
    </row>
    <row r="38953" spans="16:27" x14ac:dyDescent="0.3">
      <c r="P38953"/>
      <c r="AA38953"/>
    </row>
    <row r="38954" spans="16:27" x14ac:dyDescent="0.3">
      <c r="P38954"/>
      <c r="AA38954"/>
    </row>
    <row r="38955" spans="16:27" x14ac:dyDescent="0.3">
      <c r="P38955"/>
      <c r="AA38955"/>
    </row>
    <row r="38956" spans="16:27" x14ac:dyDescent="0.3">
      <c r="P38956"/>
      <c r="AA38956"/>
    </row>
    <row r="38957" spans="16:27" x14ac:dyDescent="0.3">
      <c r="P38957"/>
      <c r="AA38957"/>
    </row>
    <row r="38958" spans="16:27" x14ac:dyDescent="0.3">
      <c r="P38958"/>
      <c r="AA38958"/>
    </row>
    <row r="38959" spans="16:27" x14ac:dyDescent="0.3">
      <c r="P38959"/>
      <c r="AA38959"/>
    </row>
    <row r="38960" spans="16:27" x14ac:dyDescent="0.3">
      <c r="P38960"/>
      <c r="AA38960"/>
    </row>
    <row r="38961" spans="16:27" x14ac:dyDescent="0.3">
      <c r="P38961"/>
      <c r="AA38961"/>
    </row>
    <row r="38962" spans="16:27" x14ac:dyDescent="0.3">
      <c r="P38962"/>
      <c r="AA38962"/>
    </row>
    <row r="38963" spans="16:27" x14ac:dyDescent="0.3">
      <c r="P38963"/>
      <c r="AA38963"/>
    </row>
    <row r="38964" spans="16:27" x14ac:dyDescent="0.3">
      <c r="P38964"/>
      <c r="AA38964"/>
    </row>
    <row r="38965" spans="16:27" x14ac:dyDescent="0.3">
      <c r="P38965"/>
      <c r="AA38965"/>
    </row>
    <row r="38966" spans="16:27" x14ac:dyDescent="0.3">
      <c r="P38966"/>
      <c r="AA38966"/>
    </row>
    <row r="38967" spans="16:27" x14ac:dyDescent="0.3">
      <c r="P38967"/>
      <c r="AA38967"/>
    </row>
    <row r="38968" spans="16:27" x14ac:dyDescent="0.3">
      <c r="P38968"/>
      <c r="AA38968"/>
    </row>
    <row r="38969" spans="16:27" x14ac:dyDescent="0.3">
      <c r="P38969"/>
      <c r="AA38969"/>
    </row>
    <row r="38970" spans="16:27" x14ac:dyDescent="0.3">
      <c r="P38970"/>
      <c r="AA38970"/>
    </row>
    <row r="38971" spans="16:27" x14ac:dyDescent="0.3">
      <c r="P38971"/>
      <c r="AA38971"/>
    </row>
    <row r="38972" spans="16:27" x14ac:dyDescent="0.3">
      <c r="P38972"/>
      <c r="AA38972"/>
    </row>
    <row r="38973" spans="16:27" x14ac:dyDescent="0.3">
      <c r="P38973"/>
      <c r="AA38973"/>
    </row>
    <row r="38974" spans="16:27" x14ac:dyDescent="0.3">
      <c r="P38974"/>
      <c r="AA38974"/>
    </row>
    <row r="38975" spans="16:27" x14ac:dyDescent="0.3">
      <c r="P38975"/>
      <c r="AA38975"/>
    </row>
    <row r="38976" spans="16:27" x14ac:dyDescent="0.3">
      <c r="P38976"/>
      <c r="AA38976"/>
    </row>
    <row r="38977" spans="16:27" x14ac:dyDescent="0.3">
      <c r="P38977"/>
      <c r="AA38977"/>
    </row>
    <row r="38978" spans="16:27" x14ac:dyDescent="0.3">
      <c r="P38978"/>
      <c r="AA38978"/>
    </row>
    <row r="38979" spans="16:27" x14ac:dyDescent="0.3">
      <c r="P38979"/>
      <c r="AA38979"/>
    </row>
    <row r="38980" spans="16:27" x14ac:dyDescent="0.3">
      <c r="P38980"/>
      <c r="AA38980"/>
    </row>
    <row r="38981" spans="16:27" x14ac:dyDescent="0.3">
      <c r="P38981"/>
      <c r="AA38981"/>
    </row>
    <row r="38982" spans="16:27" x14ac:dyDescent="0.3">
      <c r="P38982"/>
      <c r="AA38982"/>
    </row>
    <row r="38983" spans="16:27" x14ac:dyDescent="0.3">
      <c r="P38983"/>
      <c r="AA38983"/>
    </row>
    <row r="38984" spans="16:27" x14ac:dyDescent="0.3">
      <c r="P38984"/>
      <c r="AA38984"/>
    </row>
    <row r="38985" spans="16:27" x14ac:dyDescent="0.3">
      <c r="P38985"/>
      <c r="AA38985"/>
    </row>
    <row r="38986" spans="16:27" x14ac:dyDescent="0.3">
      <c r="P38986"/>
      <c r="AA38986"/>
    </row>
    <row r="38987" spans="16:27" x14ac:dyDescent="0.3">
      <c r="P38987"/>
      <c r="AA38987"/>
    </row>
    <row r="38988" spans="16:27" x14ac:dyDescent="0.3">
      <c r="P38988"/>
      <c r="AA38988"/>
    </row>
    <row r="38989" spans="16:27" x14ac:dyDescent="0.3">
      <c r="P38989"/>
      <c r="AA38989"/>
    </row>
    <row r="38990" spans="16:27" x14ac:dyDescent="0.3">
      <c r="P38990"/>
      <c r="AA38990"/>
    </row>
    <row r="38991" spans="16:27" x14ac:dyDescent="0.3">
      <c r="P38991"/>
      <c r="AA38991"/>
    </row>
    <row r="38992" spans="16:27" x14ac:dyDescent="0.3">
      <c r="P38992"/>
      <c r="AA38992"/>
    </row>
    <row r="38993" spans="16:27" x14ac:dyDescent="0.3">
      <c r="P38993"/>
      <c r="AA38993"/>
    </row>
    <row r="38994" spans="16:27" x14ac:dyDescent="0.3">
      <c r="P38994"/>
      <c r="AA38994"/>
    </row>
    <row r="38995" spans="16:27" x14ac:dyDescent="0.3">
      <c r="P38995"/>
      <c r="AA38995"/>
    </row>
    <row r="38996" spans="16:27" x14ac:dyDescent="0.3">
      <c r="P38996"/>
      <c r="AA38996"/>
    </row>
    <row r="38997" spans="16:27" x14ac:dyDescent="0.3">
      <c r="P38997"/>
      <c r="AA38997"/>
    </row>
    <row r="38998" spans="16:27" x14ac:dyDescent="0.3">
      <c r="P38998"/>
      <c r="AA38998"/>
    </row>
    <row r="38999" spans="16:27" x14ac:dyDescent="0.3">
      <c r="P38999"/>
      <c r="AA38999"/>
    </row>
    <row r="39000" spans="16:27" x14ac:dyDescent="0.3">
      <c r="P39000"/>
      <c r="AA39000"/>
    </row>
    <row r="39001" spans="16:27" x14ac:dyDescent="0.3">
      <c r="P39001"/>
      <c r="AA39001"/>
    </row>
    <row r="39002" spans="16:27" x14ac:dyDescent="0.3">
      <c r="P39002"/>
      <c r="AA39002"/>
    </row>
    <row r="39003" spans="16:27" x14ac:dyDescent="0.3">
      <c r="P39003"/>
      <c r="AA39003"/>
    </row>
    <row r="39004" spans="16:27" x14ac:dyDescent="0.3">
      <c r="P39004"/>
      <c r="AA39004"/>
    </row>
    <row r="39005" spans="16:27" x14ac:dyDescent="0.3">
      <c r="P39005"/>
      <c r="AA39005"/>
    </row>
    <row r="39006" spans="16:27" x14ac:dyDescent="0.3">
      <c r="P39006"/>
      <c r="AA39006"/>
    </row>
    <row r="39007" spans="16:27" x14ac:dyDescent="0.3">
      <c r="P39007"/>
      <c r="AA39007"/>
    </row>
    <row r="39008" spans="16:27" x14ac:dyDescent="0.3">
      <c r="P39008"/>
      <c r="AA39008"/>
    </row>
    <row r="39009" spans="16:27" x14ac:dyDescent="0.3">
      <c r="P39009"/>
      <c r="AA39009"/>
    </row>
    <row r="39010" spans="16:27" x14ac:dyDescent="0.3">
      <c r="P39010"/>
      <c r="AA39010"/>
    </row>
    <row r="39011" spans="16:27" x14ac:dyDescent="0.3">
      <c r="P39011"/>
      <c r="AA39011"/>
    </row>
    <row r="39012" spans="16:27" x14ac:dyDescent="0.3">
      <c r="P39012"/>
      <c r="AA39012"/>
    </row>
    <row r="39013" spans="16:27" x14ac:dyDescent="0.3">
      <c r="P39013"/>
      <c r="AA39013"/>
    </row>
    <row r="39014" spans="16:27" x14ac:dyDescent="0.3">
      <c r="P39014"/>
      <c r="AA39014"/>
    </row>
    <row r="39015" spans="16:27" x14ac:dyDescent="0.3">
      <c r="P39015"/>
      <c r="AA39015"/>
    </row>
    <row r="39016" spans="16:27" x14ac:dyDescent="0.3">
      <c r="P39016"/>
      <c r="AA39016"/>
    </row>
    <row r="39017" spans="16:27" x14ac:dyDescent="0.3">
      <c r="P39017"/>
      <c r="AA39017"/>
    </row>
    <row r="39018" spans="16:27" x14ac:dyDescent="0.3">
      <c r="P39018"/>
      <c r="AA39018"/>
    </row>
    <row r="39019" spans="16:27" x14ac:dyDescent="0.3">
      <c r="P39019"/>
      <c r="AA39019"/>
    </row>
    <row r="39020" spans="16:27" x14ac:dyDescent="0.3">
      <c r="P39020"/>
      <c r="AA39020"/>
    </row>
    <row r="39021" spans="16:27" x14ac:dyDescent="0.3">
      <c r="P39021"/>
      <c r="AA39021"/>
    </row>
    <row r="39022" spans="16:27" x14ac:dyDescent="0.3">
      <c r="P39022"/>
      <c r="AA39022"/>
    </row>
    <row r="39023" spans="16:27" x14ac:dyDescent="0.3">
      <c r="P39023"/>
      <c r="AA39023"/>
    </row>
    <row r="39024" spans="16:27" x14ac:dyDescent="0.3">
      <c r="P39024"/>
      <c r="AA39024"/>
    </row>
    <row r="39025" spans="16:27" x14ac:dyDescent="0.3">
      <c r="P39025"/>
      <c r="AA39025"/>
    </row>
    <row r="39026" spans="16:27" x14ac:dyDescent="0.3">
      <c r="P39026"/>
      <c r="AA39026"/>
    </row>
    <row r="39027" spans="16:27" x14ac:dyDescent="0.3">
      <c r="P39027"/>
      <c r="AA39027"/>
    </row>
    <row r="39028" spans="16:27" x14ac:dyDescent="0.3">
      <c r="P39028"/>
      <c r="AA39028"/>
    </row>
    <row r="39029" spans="16:27" x14ac:dyDescent="0.3">
      <c r="P39029"/>
      <c r="AA39029"/>
    </row>
    <row r="39030" spans="16:27" x14ac:dyDescent="0.3">
      <c r="P39030"/>
      <c r="AA39030"/>
    </row>
    <row r="39031" spans="16:27" x14ac:dyDescent="0.3">
      <c r="P39031"/>
      <c r="AA39031"/>
    </row>
    <row r="39032" spans="16:27" x14ac:dyDescent="0.3">
      <c r="P39032"/>
      <c r="AA39032"/>
    </row>
    <row r="39033" spans="16:27" x14ac:dyDescent="0.3">
      <c r="P39033"/>
      <c r="AA39033"/>
    </row>
    <row r="39034" spans="16:27" x14ac:dyDescent="0.3">
      <c r="P39034"/>
      <c r="AA39034"/>
    </row>
    <row r="39035" spans="16:27" x14ac:dyDescent="0.3">
      <c r="P39035"/>
      <c r="AA39035"/>
    </row>
    <row r="39036" spans="16:27" x14ac:dyDescent="0.3">
      <c r="P39036"/>
      <c r="AA39036"/>
    </row>
    <row r="39037" spans="16:27" x14ac:dyDescent="0.3">
      <c r="P39037"/>
      <c r="AA39037"/>
    </row>
    <row r="39038" spans="16:27" x14ac:dyDescent="0.3">
      <c r="P39038"/>
      <c r="AA39038"/>
    </row>
    <row r="39039" spans="16:27" x14ac:dyDescent="0.3">
      <c r="P39039"/>
      <c r="AA39039"/>
    </row>
    <row r="39040" spans="16:27" x14ac:dyDescent="0.3">
      <c r="P39040"/>
      <c r="AA39040"/>
    </row>
    <row r="39041" spans="16:27" x14ac:dyDescent="0.3">
      <c r="P39041"/>
      <c r="AA39041"/>
    </row>
    <row r="39042" spans="16:27" x14ac:dyDescent="0.3">
      <c r="P39042"/>
      <c r="AA39042"/>
    </row>
    <row r="39043" spans="16:27" x14ac:dyDescent="0.3">
      <c r="P39043"/>
      <c r="AA39043"/>
    </row>
    <row r="39044" spans="16:27" x14ac:dyDescent="0.3">
      <c r="P39044"/>
      <c r="AA39044"/>
    </row>
    <row r="39045" spans="16:27" x14ac:dyDescent="0.3">
      <c r="P39045"/>
      <c r="AA39045"/>
    </row>
    <row r="39046" spans="16:27" x14ac:dyDescent="0.3">
      <c r="P39046"/>
      <c r="AA39046"/>
    </row>
    <row r="39047" spans="16:27" x14ac:dyDescent="0.3">
      <c r="P39047"/>
      <c r="AA39047"/>
    </row>
    <row r="39048" spans="16:27" x14ac:dyDescent="0.3">
      <c r="P39048"/>
      <c r="AA39048"/>
    </row>
    <row r="39049" spans="16:27" x14ac:dyDescent="0.3">
      <c r="P39049"/>
      <c r="AA39049"/>
    </row>
    <row r="39050" spans="16:27" x14ac:dyDescent="0.3">
      <c r="P39050"/>
      <c r="AA39050"/>
    </row>
    <row r="39051" spans="16:27" x14ac:dyDescent="0.3">
      <c r="P39051"/>
      <c r="AA39051"/>
    </row>
    <row r="39052" spans="16:27" x14ac:dyDescent="0.3">
      <c r="P39052"/>
      <c r="AA39052"/>
    </row>
    <row r="39053" spans="16:27" x14ac:dyDescent="0.3">
      <c r="P39053"/>
      <c r="AA39053"/>
    </row>
    <row r="39054" spans="16:27" x14ac:dyDescent="0.3">
      <c r="P39054"/>
      <c r="AA39054"/>
    </row>
    <row r="39055" spans="16:27" x14ac:dyDescent="0.3">
      <c r="P39055"/>
      <c r="AA39055"/>
    </row>
    <row r="39056" spans="16:27" x14ac:dyDescent="0.3">
      <c r="P39056"/>
      <c r="AA39056"/>
    </row>
    <row r="39057" spans="16:27" x14ac:dyDescent="0.3">
      <c r="P39057"/>
      <c r="AA39057"/>
    </row>
    <row r="39058" spans="16:27" x14ac:dyDescent="0.3">
      <c r="P39058"/>
      <c r="AA39058"/>
    </row>
    <row r="39059" spans="16:27" x14ac:dyDescent="0.3">
      <c r="P39059"/>
      <c r="AA39059"/>
    </row>
    <row r="39060" spans="16:27" x14ac:dyDescent="0.3">
      <c r="P39060"/>
      <c r="AA39060"/>
    </row>
    <row r="39061" spans="16:27" x14ac:dyDescent="0.3">
      <c r="P39061"/>
      <c r="AA39061"/>
    </row>
    <row r="39062" spans="16:27" x14ac:dyDescent="0.3">
      <c r="P39062"/>
      <c r="AA39062"/>
    </row>
    <row r="39063" spans="16:27" x14ac:dyDescent="0.3">
      <c r="P39063"/>
      <c r="AA39063"/>
    </row>
    <row r="39064" spans="16:27" x14ac:dyDescent="0.3">
      <c r="P39064"/>
      <c r="AA39064"/>
    </row>
    <row r="39065" spans="16:27" x14ac:dyDescent="0.3">
      <c r="P39065"/>
      <c r="AA39065"/>
    </row>
    <row r="39066" spans="16:27" x14ac:dyDescent="0.3">
      <c r="P39066"/>
      <c r="AA39066"/>
    </row>
    <row r="39067" spans="16:27" x14ac:dyDescent="0.3">
      <c r="P39067"/>
      <c r="AA39067"/>
    </row>
    <row r="39068" spans="16:27" x14ac:dyDescent="0.3">
      <c r="P39068"/>
      <c r="AA39068"/>
    </row>
    <row r="39069" spans="16:27" x14ac:dyDescent="0.3">
      <c r="P39069"/>
      <c r="AA39069"/>
    </row>
    <row r="39070" spans="16:27" x14ac:dyDescent="0.3">
      <c r="P39070"/>
      <c r="AA39070"/>
    </row>
    <row r="39071" spans="16:27" x14ac:dyDescent="0.3">
      <c r="P39071"/>
      <c r="AA39071"/>
    </row>
    <row r="39072" spans="16:27" x14ac:dyDescent="0.3">
      <c r="P39072"/>
      <c r="AA39072"/>
    </row>
    <row r="39073" spans="16:27" x14ac:dyDescent="0.3">
      <c r="P39073"/>
      <c r="AA39073"/>
    </row>
    <row r="39074" spans="16:27" x14ac:dyDescent="0.3">
      <c r="P39074"/>
      <c r="AA39074"/>
    </row>
    <row r="39075" spans="16:27" x14ac:dyDescent="0.3">
      <c r="P39075"/>
      <c r="AA39075"/>
    </row>
    <row r="39076" spans="16:27" x14ac:dyDescent="0.3">
      <c r="P39076"/>
      <c r="AA39076"/>
    </row>
    <row r="39077" spans="16:27" x14ac:dyDescent="0.3">
      <c r="P39077"/>
      <c r="AA39077"/>
    </row>
    <row r="39078" spans="16:27" x14ac:dyDescent="0.3">
      <c r="P39078"/>
      <c r="AA39078"/>
    </row>
    <row r="39079" spans="16:27" x14ac:dyDescent="0.3">
      <c r="P39079"/>
      <c r="AA39079"/>
    </row>
    <row r="39080" spans="16:27" x14ac:dyDescent="0.3">
      <c r="P39080"/>
      <c r="AA39080"/>
    </row>
    <row r="39081" spans="16:27" x14ac:dyDescent="0.3">
      <c r="P39081"/>
      <c r="AA39081"/>
    </row>
    <row r="39082" spans="16:27" x14ac:dyDescent="0.3">
      <c r="P39082"/>
      <c r="AA39082"/>
    </row>
    <row r="39083" spans="16:27" x14ac:dyDescent="0.3">
      <c r="P39083"/>
      <c r="AA39083"/>
    </row>
    <row r="39084" spans="16:27" x14ac:dyDescent="0.3">
      <c r="P39084"/>
      <c r="AA39084"/>
    </row>
    <row r="39085" spans="16:27" x14ac:dyDescent="0.3">
      <c r="P39085"/>
      <c r="AA39085"/>
    </row>
    <row r="39086" spans="16:27" x14ac:dyDescent="0.3">
      <c r="P39086"/>
      <c r="AA39086"/>
    </row>
    <row r="39087" spans="16:27" x14ac:dyDescent="0.3">
      <c r="P39087"/>
      <c r="AA39087"/>
    </row>
    <row r="39088" spans="16:27" x14ac:dyDescent="0.3">
      <c r="P39088"/>
      <c r="AA39088"/>
    </row>
    <row r="39089" spans="16:27" x14ac:dyDescent="0.3">
      <c r="P39089"/>
      <c r="AA39089"/>
    </row>
    <row r="39090" spans="16:27" x14ac:dyDescent="0.3">
      <c r="P39090"/>
      <c r="AA39090"/>
    </row>
    <row r="39091" spans="16:27" x14ac:dyDescent="0.3">
      <c r="P39091"/>
      <c r="AA39091"/>
    </row>
    <row r="39092" spans="16:27" x14ac:dyDescent="0.3">
      <c r="P39092"/>
      <c r="AA39092"/>
    </row>
    <row r="39093" spans="16:27" x14ac:dyDescent="0.3">
      <c r="P39093"/>
      <c r="AA39093"/>
    </row>
    <row r="39094" spans="16:27" x14ac:dyDescent="0.3">
      <c r="P39094"/>
      <c r="AA39094"/>
    </row>
    <row r="39095" spans="16:27" x14ac:dyDescent="0.3">
      <c r="P39095"/>
      <c r="AA39095"/>
    </row>
    <row r="39096" spans="16:27" x14ac:dyDescent="0.3">
      <c r="P39096"/>
      <c r="AA39096"/>
    </row>
    <row r="39097" spans="16:27" x14ac:dyDescent="0.3">
      <c r="P39097"/>
      <c r="AA39097"/>
    </row>
    <row r="39098" spans="16:27" x14ac:dyDescent="0.3">
      <c r="P39098"/>
      <c r="AA39098"/>
    </row>
    <row r="39099" spans="16:27" x14ac:dyDescent="0.3">
      <c r="P39099"/>
      <c r="AA39099"/>
    </row>
    <row r="39100" spans="16:27" x14ac:dyDescent="0.3">
      <c r="P39100"/>
      <c r="AA39100"/>
    </row>
    <row r="39101" spans="16:27" x14ac:dyDescent="0.3">
      <c r="P39101"/>
      <c r="AA39101"/>
    </row>
    <row r="39102" spans="16:27" x14ac:dyDescent="0.3">
      <c r="P39102"/>
      <c r="AA39102"/>
    </row>
    <row r="39103" spans="16:27" x14ac:dyDescent="0.3">
      <c r="P39103"/>
      <c r="AA39103"/>
    </row>
    <row r="39104" spans="16:27" x14ac:dyDescent="0.3">
      <c r="P39104"/>
      <c r="AA39104"/>
    </row>
    <row r="39105" spans="16:27" x14ac:dyDescent="0.3">
      <c r="P39105"/>
      <c r="AA39105"/>
    </row>
    <row r="39106" spans="16:27" x14ac:dyDescent="0.3">
      <c r="P39106"/>
      <c r="AA39106"/>
    </row>
    <row r="39107" spans="16:27" x14ac:dyDescent="0.3">
      <c r="P39107"/>
      <c r="AA39107"/>
    </row>
    <row r="39108" spans="16:27" x14ac:dyDescent="0.3">
      <c r="P39108"/>
      <c r="AA39108"/>
    </row>
    <row r="39109" spans="16:27" x14ac:dyDescent="0.3">
      <c r="P39109"/>
      <c r="AA39109"/>
    </row>
    <row r="39110" spans="16:27" x14ac:dyDescent="0.3">
      <c r="P39110"/>
      <c r="AA39110"/>
    </row>
    <row r="39111" spans="16:27" x14ac:dyDescent="0.3">
      <c r="P39111"/>
      <c r="AA39111"/>
    </row>
    <row r="39112" spans="16:27" x14ac:dyDescent="0.3">
      <c r="P39112"/>
      <c r="AA39112"/>
    </row>
    <row r="39113" spans="16:27" x14ac:dyDescent="0.3">
      <c r="P39113"/>
      <c r="AA39113"/>
    </row>
    <row r="39114" spans="16:27" x14ac:dyDescent="0.3">
      <c r="P39114"/>
      <c r="AA39114"/>
    </row>
    <row r="39115" spans="16:27" x14ac:dyDescent="0.3">
      <c r="P39115"/>
      <c r="AA39115"/>
    </row>
    <row r="39116" spans="16:27" x14ac:dyDescent="0.3">
      <c r="P39116"/>
      <c r="AA39116"/>
    </row>
    <row r="39117" spans="16:27" x14ac:dyDescent="0.3">
      <c r="P39117"/>
      <c r="AA39117"/>
    </row>
    <row r="39118" spans="16:27" x14ac:dyDescent="0.3">
      <c r="P39118"/>
      <c r="AA39118"/>
    </row>
    <row r="39119" spans="16:27" x14ac:dyDescent="0.3">
      <c r="P39119"/>
      <c r="AA39119"/>
    </row>
    <row r="39120" spans="16:27" x14ac:dyDescent="0.3">
      <c r="P39120"/>
      <c r="AA39120"/>
    </row>
    <row r="39121" spans="16:27" x14ac:dyDescent="0.3">
      <c r="P39121"/>
      <c r="AA39121"/>
    </row>
    <row r="39122" spans="16:27" x14ac:dyDescent="0.3">
      <c r="P39122"/>
      <c r="AA39122"/>
    </row>
    <row r="39123" spans="16:27" x14ac:dyDescent="0.3">
      <c r="P39123"/>
      <c r="AA39123"/>
    </row>
    <row r="39124" spans="16:27" x14ac:dyDescent="0.3">
      <c r="P39124"/>
      <c r="AA39124"/>
    </row>
    <row r="39125" spans="16:27" x14ac:dyDescent="0.3">
      <c r="P39125"/>
      <c r="AA39125"/>
    </row>
    <row r="39126" spans="16:27" x14ac:dyDescent="0.3">
      <c r="P39126"/>
      <c r="AA39126"/>
    </row>
    <row r="39127" spans="16:27" x14ac:dyDescent="0.3">
      <c r="P39127"/>
      <c r="AA39127"/>
    </row>
    <row r="39128" spans="16:27" x14ac:dyDescent="0.3">
      <c r="P39128"/>
      <c r="AA39128"/>
    </row>
    <row r="39129" spans="16:27" x14ac:dyDescent="0.3">
      <c r="P39129"/>
      <c r="AA39129"/>
    </row>
    <row r="39130" spans="16:27" x14ac:dyDescent="0.3">
      <c r="P39130"/>
      <c r="AA39130"/>
    </row>
    <row r="39131" spans="16:27" x14ac:dyDescent="0.3">
      <c r="P39131"/>
      <c r="AA39131"/>
    </row>
    <row r="39132" spans="16:27" x14ac:dyDescent="0.3">
      <c r="P39132"/>
      <c r="AA39132"/>
    </row>
    <row r="39133" spans="16:27" x14ac:dyDescent="0.3">
      <c r="P39133"/>
      <c r="AA39133"/>
    </row>
    <row r="39134" spans="16:27" x14ac:dyDescent="0.3">
      <c r="P39134"/>
      <c r="AA39134"/>
    </row>
    <row r="39135" spans="16:27" x14ac:dyDescent="0.3">
      <c r="P39135"/>
      <c r="AA39135"/>
    </row>
    <row r="39136" spans="16:27" x14ac:dyDescent="0.3">
      <c r="P39136"/>
      <c r="AA39136"/>
    </row>
    <row r="39137" spans="16:27" x14ac:dyDescent="0.3">
      <c r="P39137"/>
      <c r="AA39137"/>
    </row>
    <row r="39138" spans="16:27" x14ac:dyDescent="0.3">
      <c r="P39138"/>
      <c r="AA39138"/>
    </row>
    <row r="39139" spans="16:27" x14ac:dyDescent="0.3">
      <c r="P39139"/>
      <c r="AA39139"/>
    </row>
    <row r="39140" spans="16:27" x14ac:dyDescent="0.3">
      <c r="P39140"/>
      <c r="AA39140"/>
    </row>
    <row r="39141" spans="16:27" x14ac:dyDescent="0.3">
      <c r="P39141"/>
      <c r="AA39141"/>
    </row>
    <row r="39142" spans="16:27" x14ac:dyDescent="0.3">
      <c r="P39142"/>
      <c r="AA39142"/>
    </row>
    <row r="39143" spans="16:27" x14ac:dyDescent="0.3">
      <c r="P39143"/>
      <c r="AA39143"/>
    </row>
    <row r="39144" spans="16:27" x14ac:dyDescent="0.3">
      <c r="P39144"/>
      <c r="AA39144"/>
    </row>
    <row r="39145" spans="16:27" x14ac:dyDescent="0.3">
      <c r="P39145"/>
      <c r="AA39145"/>
    </row>
    <row r="39146" spans="16:27" x14ac:dyDescent="0.3">
      <c r="P39146"/>
      <c r="AA39146"/>
    </row>
    <row r="39147" spans="16:27" x14ac:dyDescent="0.3">
      <c r="P39147"/>
      <c r="AA39147"/>
    </row>
    <row r="39148" spans="16:27" x14ac:dyDescent="0.3">
      <c r="P39148"/>
      <c r="AA39148"/>
    </row>
    <row r="39149" spans="16:27" x14ac:dyDescent="0.3">
      <c r="P39149"/>
      <c r="AA39149"/>
    </row>
    <row r="39150" spans="16:27" x14ac:dyDescent="0.3">
      <c r="P39150"/>
      <c r="AA39150"/>
    </row>
    <row r="39151" spans="16:27" x14ac:dyDescent="0.3">
      <c r="P39151"/>
      <c r="AA39151"/>
    </row>
    <row r="39152" spans="16:27" x14ac:dyDescent="0.3">
      <c r="P39152"/>
      <c r="AA39152"/>
    </row>
    <row r="39153" spans="16:27" x14ac:dyDescent="0.3">
      <c r="P39153"/>
      <c r="AA39153"/>
    </row>
    <row r="39154" spans="16:27" x14ac:dyDescent="0.3">
      <c r="P39154"/>
      <c r="AA39154"/>
    </row>
    <row r="39155" spans="16:27" x14ac:dyDescent="0.3">
      <c r="P39155"/>
      <c r="AA39155"/>
    </row>
    <row r="39156" spans="16:27" x14ac:dyDescent="0.3">
      <c r="P39156"/>
      <c r="AA39156"/>
    </row>
    <row r="39157" spans="16:27" x14ac:dyDescent="0.3">
      <c r="P39157"/>
      <c r="AA39157"/>
    </row>
    <row r="39158" spans="16:27" x14ac:dyDescent="0.3">
      <c r="P39158"/>
      <c r="AA39158"/>
    </row>
    <row r="39159" spans="16:27" x14ac:dyDescent="0.3">
      <c r="P39159"/>
      <c r="AA39159"/>
    </row>
    <row r="39160" spans="16:27" x14ac:dyDescent="0.3">
      <c r="P39160"/>
      <c r="AA39160"/>
    </row>
    <row r="39161" spans="16:27" x14ac:dyDescent="0.3">
      <c r="P39161"/>
      <c r="AA39161"/>
    </row>
    <row r="39162" spans="16:27" x14ac:dyDescent="0.3">
      <c r="P39162"/>
      <c r="AA39162"/>
    </row>
    <row r="39163" spans="16:27" x14ac:dyDescent="0.3">
      <c r="P39163"/>
      <c r="AA39163"/>
    </row>
    <row r="39164" spans="16:27" x14ac:dyDescent="0.3">
      <c r="P39164"/>
      <c r="AA39164"/>
    </row>
    <row r="39165" spans="16:27" x14ac:dyDescent="0.3">
      <c r="P39165"/>
      <c r="AA39165"/>
    </row>
    <row r="39166" spans="16:27" x14ac:dyDescent="0.3">
      <c r="P39166"/>
      <c r="AA39166"/>
    </row>
    <row r="39167" spans="16:27" x14ac:dyDescent="0.3">
      <c r="P39167"/>
      <c r="AA39167"/>
    </row>
    <row r="39168" spans="16:27" x14ac:dyDescent="0.3">
      <c r="P39168"/>
      <c r="AA39168"/>
    </row>
    <row r="39169" spans="16:27" x14ac:dyDescent="0.3">
      <c r="P39169"/>
      <c r="AA39169"/>
    </row>
    <row r="39170" spans="16:27" x14ac:dyDescent="0.3">
      <c r="P39170"/>
      <c r="AA39170"/>
    </row>
    <row r="39171" spans="16:27" x14ac:dyDescent="0.3">
      <c r="P39171"/>
      <c r="AA39171"/>
    </row>
    <row r="39172" spans="16:27" x14ac:dyDescent="0.3">
      <c r="P39172"/>
      <c r="AA39172"/>
    </row>
    <row r="39173" spans="16:27" x14ac:dyDescent="0.3">
      <c r="P39173"/>
      <c r="AA39173"/>
    </row>
    <row r="39174" spans="16:27" x14ac:dyDescent="0.3">
      <c r="P39174"/>
      <c r="AA39174"/>
    </row>
    <row r="39175" spans="16:27" x14ac:dyDescent="0.3">
      <c r="P39175"/>
      <c r="AA39175"/>
    </row>
    <row r="39176" spans="16:27" x14ac:dyDescent="0.3">
      <c r="P39176"/>
      <c r="AA39176"/>
    </row>
    <row r="39177" spans="16:27" x14ac:dyDescent="0.3">
      <c r="P39177"/>
      <c r="AA39177"/>
    </row>
    <row r="39178" spans="16:27" x14ac:dyDescent="0.3">
      <c r="P39178"/>
      <c r="AA39178"/>
    </row>
    <row r="39179" spans="16:27" x14ac:dyDescent="0.3">
      <c r="P39179"/>
      <c r="AA39179"/>
    </row>
    <row r="39180" spans="16:27" x14ac:dyDescent="0.3">
      <c r="P39180"/>
      <c r="AA39180"/>
    </row>
    <row r="39181" spans="16:27" x14ac:dyDescent="0.3">
      <c r="P39181"/>
      <c r="AA39181"/>
    </row>
    <row r="39182" spans="16:27" x14ac:dyDescent="0.3">
      <c r="P39182"/>
      <c r="AA39182"/>
    </row>
    <row r="39183" spans="16:27" x14ac:dyDescent="0.3">
      <c r="P39183"/>
      <c r="AA39183"/>
    </row>
    <row r="39184" spans="16:27" x14ac:dyDescent="0.3">
      <c r="P39184"/>
      <c r="AA39184"/>
    </row>
    <row r="39185" spans="16:27" x14ac:dyDescent="0.3">
      <c r="P39185"/>
      <c r="AA39185"/>
    </row>
    <row r="39186" spans="16:27" x14ac:dyDescent="0.3">
      <c r="P39186"/>
      <c r="AA39186"/>
    </row>
    <row r="39187" spans="16:27" x14ac:dyDescent="0.3">
      <c r="P39187"/>
      <c r="AA39187"/>
    </row>
    <row r="39188" spans="16:27" x14ac:dyDescent="0.3">
      <c r="P39188"/>
      <c r="AA39188"/>
    </row>
    <row r="39189" spans="16:27" x14ac:dyDescent="0.3">
      <c r="P39189"/>
      <c r="AA39189"/>
    </row>
    <row r="39190" spans="16:27" x14ac:dyDescent="0.3">
      <c r="P39190"/>
      <c r="AA39190"/>
    </row>
    <row r="39191" spans="16:27" x14ac:dyDescent="0.3">
      <c r="P39191"/>
      <c r="AA39191"/>
    </row>
    <row r="39192" spans="16:27" x14ac:dyDescent="0.3">
      <c r="P39192"/>
      <c r="AA39192"/>
    </row>
    <row r="39193" spans="16:27" x14ac:dyDescent="0.3">
      <c r="P39193"/>
      <c r="AA39193"/>
    </row>
    <row r="39194" spans="16:27" x14ac:dyDescent="0.3">
      <c r="P39194"/>
      <c r="AA39194"/>
    </row>
    <row r="39195" spans="16:27" x14ac:dyDescent="0.3">
      <c r="P39195"/>
      <c r="AA39195"/>
    </row>
    <row r="39196" spans="16:27" x14ac:dyDescent="0.3">
      <c r="P39196"/>
      <c r="AA39196"/>
    </row>
    <row r="39197" spans="16:27" x14ac:dyDescent="0.3">
      <c r="P39197"/>
      <c r="AA39197"/>
    </row>
    <row r="39198" spans="16:27" x14ac:dyDescent="0.3">
      <c r="P39198"/>
      <c r="AA39198"/>
    </row>
    <row r="39199" spans="16:27" x14ac:dyDescent="0.3">
      <c r="P39199"/>
      <c r="AA39199"/>
    </row>
    <row r="39200" spans="16:27" x14ac:dyDescent="0.3">
      <c r="P39200"/>
      <c r="AA39200"/>
    </row>
    <row r="39201" spans="16:27" x14ac:dyDescent="0.3">
      <c r="P39201"/>
      <c r="AA39201"/>
    </row>
    <row r="39202" spans="16:27" x14ac:dyDescent="0.3">
      <c r="P39202"/>
      <c r="AA39202"/>
    </row>
    <row r="39203" spans="16:27" x14ac:dyDescent="0.3">
      <c r="P39203"/>
      <c r="AA39203"/>
    </row>
    <row r="39204" spans="16:27" x14ac:dyDescent="0.3">
      <c r="P39204"/>
      <c r="AA39204"/>
    </row>
    <row r="39205" spans="16:27" x14ac:dyDescent="0.3">
      <c r="P39205"/>
      <c r="AA39205"/>
    </row>
    <row r="39206" spans="16:27" x14ac:dyDescent="0.3">
      <c r="P39206"/>
      <c r="AA39206"/>
    </row>
    <row r="39207" spans="16:27" x14ac:dyDescent="0.3">
      <c r="P39207"/>
      <c r="AA39207"/>
    </row>
    <row r="39208" spans="16:27" x14ac:dyDescent="0.3">
      <c r="P39208"/>
      <c r="AA39208"/>
    </row>
    <row r="39209" spans="16:27" x14ac:dyDescent="0.3">
      <c r="P39209"/>
      <c r="AA39209"/>
    </row>
    <row r="39210" spans="16:27" x14ac:dyDescent="0.3">
      <c r="P39210"/>
      <c r="AA39210"/>
    </row>
    <row r="39211" spans="16:27" x14ac:dyDescent="0.3">
      <c r="P39211"/>
      <c r="AA39211"/>
    </row>
    <row r="39212" spans="16:27" x14ac:dyDescent="0.3">
      <c r="P39212"/>
      <c r="AA39212"/>
    </row>
    <row r="39213" spans="16:27" x14ac:dyDescent="0.3">
      <c r="P39213"/>
      <c r="AA39213"/>
    </row>
    <row r="39214" spans="16:27" x14ac:dyDescent="0.3">
      <c r="P39214"/>
      <c r="AA39214"/>
    </row>
    <row r="39215" spans="16:27" x14ac:dyDescent="0.3">
      <c r="P39215"/>
      <c r="AA39215"/>
    </row>
    <row r="39216" spans="16:27" x14ac:dyDescent="0.3">
      <c r="P39216"/>
      <c r="AA39216"/>
    </row>
    <row r="39217" spans="16:27" x14ac:dyDescent="0.3">
      <c r="P39217"/>
      <c r="AA39217"/>
    </row>
    <row r="39218" spans="16:27" x14ac:dyDescent="0.3">
      <c r="P39218"/>
      <c r="AA39218"/>
    </row>
    <row r="39219" spans="16:27" x14ac:dyDescent="0.3">
      <c r="P39219"/>
      <c r="AA39219"/>
    </row>
    <row r="39220" spans="16:27" x14ac:dyDescent="0.3">
      <c r="P39220"/>
      <c r="AA39220"/>
    </row>
    <row r="39221" spans="16:27" x14ac:dyDescent="0.3">
      <c r="P39221"/>
      <c r="AA39221"/>
    </row>
    <row r="39222" spans="16:27" x14ac:dyDescent="0.3">
      <c r="P39222"/>
      <c r="AA39222"/>
    </row>
    <row r="39223" spans="16:27" x14ac:dyDescent="0.3">
      <c r="P39223"/>
      <c r="AA39223"/>
    </row>
    <row r="39224" spans="16:27" x14ac:dyDescent="0.3">
      <c r="P39224"/>
      <c r="AA39224"/>
    </row>
    <row r="39225" spans="16:27" x14ac:dyDescent="0.3">
      <c r="P39225"/>
      <c r="AA39225"/>
    </row>
    <row r="39226" spans="16:27" x14ac:dyDescent="0.3">
      <c r="P39226"/>
      <c r="AA39226"/>
    </row>
    <row r="39227" spans="16:27" x14ac:dyDescent="0.3">
      <c r="P39227"/>
      <c r="AA39227"/>
    </row>
    <row r="39228" spans="16:27" x14ac:dyDescent="0.3">
      <c r="P39228"/>
      <c r="AA39228"/>
    </row>
    <row r="39229" spans="16:27" x14ac:dyDescent="0.3">
      <c r="P39229"/>
      <c r="AA39229"/>
    </row>
    <row r="39230" spans="16:27" x14ac:dyDescent="0.3">
      <c r="P39230"/>
      <c r="AA39230"/>
    </row>
    <row r="39231" spans="16:27" x14ac:dyDescent="0.3">
      <c r="P39231"/>
      <c r="AA39231"/>
    </row>
    <row r="39232" spans="16:27" x14ac:dyDescent="0.3">
      <c r="P39232"/>
      <c r="AA39232"/>
    </row>
    <row r="39233" spans="16:27" x14ac:dyDescent="0.3">
      <c r="P39233"/>
      <c r="AA39233"/>
    </row>
    <row r="39234" spans="16:27" x14ac:dyDescent="0.3">
      <c r="P39234"/>
      <c r="AA39234"/>
    </row>
    <row r="39235" spans="16:27" x14ac:dyDescent="0.3">
      <c r="P39235"/>
      <c r="AA39235"/>
    </row>
    <row r="39236" spans="16:27" x14ac:dyDescent="0.3">
      <c r="P39236"/>
      <c r="AA39236"/>
    </row>
    <row r="39237" spans="16:27" x14ac:dyDescent="0.3">
      <c r="P39237"/>
      <c r="AA39237"/>
    </row>
    <row r="39238" spans="16:27" x14ac:dyDescent="0.3">
      <c r="P39238"/>
      <c r="AA39238"/>
    </row>
    <row r="39239" spans="16:27" x14ac:dyDescent="0.3">
      <c r="P39239"/>
      <c r="AA39239"/>
    </row>
    <row r="39240" spans="16:27" x14ac:dyDescent="0.3">
      <c r="P39240"/>
      <c r="AA39240"/>
    </row>
    <row r="39241" spans="16:27" x14ac:dyDescent="0.3">
      <c r="P39241"/>
      <c r="AA39241"/>
    </row>
    <row r="39242" spans="16:27" x14ac:dyDescent="0.3">
      <c r="P39242"/>
      <c r="AA39242"/>
    </row>
    <row r="39243" spans="16:27" x14ac:dyDescent="0.3">
      <c r="P39243"/>
      <c r="AA39243"/>
    </row>
    <row r="39244" spans="16:27" x14ac:dyDescent="0.3">
      <c r="P39244"/>
      <c r="AA39244"/>
    </row>
    <row r="39245" spans="16:27" x14ac:dyDescent="0.3">
      <c r="P39245"/>
      <c r="AA39245"/>
    </row>
    <row r="39246" spans="16:27" x14ac:dyDescent="0.3">
      <c r="P39246"/>
      <c r="AA39246"/>
    </row>
    <row r="39247" spans="16:27" x14ac:dyDescent="0.3">
      <c r="P39247"/>
      <c r="AA39247"/>
    </row>
    <row r="39248" spans="16:27" x14ac:dyDescent="0.3">
      <c r="P39248"/>
      <c r="AA39248"/>
    </row>
    <row r="39249" spans="16:27" x14ac:dyDescent="0.3">
      <c r="P39249"/>
      <c r="AA39249"/>
    </row>
    <row r="39250" spans="16:27" x14ac:dyDescent="0.3">
      <c r="P39250"/>
      <c r="AA39250"/>
    </row>
    <row r="39251" spans="16:27" x14ac:dyDescent="0.3">
      <c r="P39251"/>
      <c r="AA39251"/>
    </row>
    <row r="39252" spans="16:27" x14ac:dyDescent="0.3">
      <c r="P39252"/>
      <c r="AA39252"/>
    </row>
    <row r="39253" spans="16:27" x14ac:dyDescent="0.3">
      <c r="P39253"/>
      <c r="AA39253"/>
    </row>
    <row r="39254" spans="16:27" x14ac:dyDescent="0.3">
      <c r="P39254"/>
      <c r="AA39254"/>
    </row>
    <row r="39255" spans="16:27" x14ac:dyDescent="0.3">
      <c r="P39255"/>
      <c r="AA39255"/>
    </row>
    <row r="39256" spans="16:27" x14ac:dyDescent="0.3">
      <c r="P39256"/>
      <c r="AA39256"/>
    </row>
    <row r="39257" spans="16:27" x14ac:dyDescent="0.3">
      <c r="P39257"/>
      <c r="AA39257"/>
    </row>
    <row r="39258" spans="16:27" x14ac:dyDescent="0.3">
      <c r="P39258"/>
      <c r="AA39258"/>
    </row>
    <row r="39259" spans="16:27" x14ac:dyDescent="0.3">
      <c r="P39259"/>
      <c r="AA39259"/>
    </row>
    <row r="39260" spans="16:27" x14ac:dyDescent="0.3">
      <c r="P39260"/>
      <c r="AA39260"/>
    </row>
    <row r="39261" spans="16:27" x14ac:dyDescent="0.3">
      <c r="P39261"/>
      <c r="AA39261"/>
    </row>
    <row r="39262" spans="16:27" x14ac:dyDescent="0.3">
      <c r="P39262"/>
      <c r="AA39262"/>
    </row>
    <row r="39263" spans="16:27" x14ac:dyDescent="0.3">
      <c r="P39263"/>
      <c r="AA39263"/>
    </row>
    <row r="39264" spans="16:27" x14ac:dyDescent="0.3">
      <c r="P39264"/>
      <c r="AA39264"/>
    </row>
    <row r="39265" spans="16:27" x14ac:dyDescent="0.3">
      <c r="P39265"/>
      <c r="AA39265"/>
    </row>
    <row r="39266" spans="16:27" x14ac:dyDescent="0.3">
      <c r="P39266"/>
      <c r="AA39266"/>
    </row>
    <row r="39267" spans="16:27" x14ac:dyDescent="0.3">
      <c r="P39267"/>
      <c r="AA39267"/>
    </row>
    <row r="39268" spans="16:27" x14ac:dyDescent="0.3">
      <c r="P39268"/>
      <c r="AA39268"/>
    </row>
    <row r="39269" spans="16:27" x14ac:dyDescent="0.3">
      <c r="P39269"/>
      <c r="AA39269"/>
    </row>
    <row r="39270" spans="16:27" x14ac:dyDescent="0.3">
      <c r="P39270"/>
      <c r="AA39270"/>
    </row>
    <row r="39271" spans="16:27" x14ac:dyDescent="0.3">
      <c r="P39271"/>
      <c r="AA39271"/>
    </row>
    <row r="39272" spans="16:27" x14ac:dyDescent="0.3">
      <c r="P39272"/>
      <c r="AA39272"/>
    </row>
    <row r="39273" spans="16:27" x14ac:dyDescent="0.3">
      <c r="P39273"/>
      <c r="AA39273"/>
    </row>
    <row r="39274" spans="16:27" x14ac:dyDescent="0.3">
      <c r="P39274"/>
      <c r="AA39274"/>
    </row>
    <row r="39275" spans="16:27" x14ac:dyDescent="0.3">
      <c r="P39275"/>
      <c r="AA39275"/>
    </row>
    <row r="39276" spans="16:27" x14ac:dyDescent="0.3">
      <c r="P39276"/>
      <c r="AA39276"/>
    </row>
    <row r="39277" spans="16:27" x14ac:dyDescent="0.3">
      <c r="P39277"/>
      <c r="AA39277"/>
    </row>
    <row r="39278" spans="16:27" x14ac:dyDescent="0.3">
      <c r="P39278"/>
      <c r="AA39278"/>
    </row>
    <row r="39279" spans="16:27" x14ac:dyDescent="0.3">
      <c r="P39279"/>
      <c r="AA39279"/>
    </row>
    <row r="39280" spans="16:27" x14ac:dyDescent="0.3">
      <c r="P39280"/>
      <c r="AA39280"/>
    </row>
    <row r="39281" spans="16:27" x14ac:dyDescent="0.3">
      <c r="P39281"/>
      <c r="AA39281"/>
    </row>
    <row r="39282" spans="16:27" x14ac:dyDescent="0.3">
      <c r="P39282"/>
      <c r="AA39282"/>
    </row>
    <row r="39283" spans="16:27" x14ac:dyDescent="0.3">
      <c r="P39283"/>
      <c r="AA39283"/>
    </row>
    <row r="39284" spans="16:27" x14ac:dyDescent="0.3">
      <c r="P39284"/>
      <c r="AA39284"/>
    </row>
    <row r="39285" spans="16:27" x14ac:dyDescent="0.3">
      <c r="P39285"/>
      <c r="AA39285"/>
    </row>
    <row r="39286" spans="16:27" x14ac:dyDescent="0.3">
      <c r="P39286"/>
      <c r="AA39286"/>
    </row>
    <row r="39287" spans="16:27" x14ac:dyDescent="0.3">
      <c r="P39287"/>
      <c r="AA39287"/>
    </row>
    <row r="39288" spans="16:27" x14ac:dyDescent="0.3">
      <c r="P39288"/>
      <c r="AA39288"/>
    </row>
    <row r="39289" spans="16:27" x14ac:dyDescent="0.3">
      <c r="P39289"/>
      <c r="AA39289"/>
    </row>
    <row r="39290" spans="16:27" x14ac:dyDescent="0.3">
      <c r="P39290"/>
      <c r="AA39290"/>
    </row>
    <row r="39291" spans="16:27" x14ac:dyDescent="0.3">
      <c r="P39291"/>
      <c r="AA39291"/>
    </row>
    <row r="39292" spans="16:27" x14ac:dyDescent="0.3">
      <c r="P39292"/>
      <c r="AA39292"/>
    </row>
    <row r="39293" spans="16:27" x14ac:dyDescent="0.3">
      <c r="P39293"/>
      <c r="AA39293"/>
    </row>
    <row r="39294" spans="16:27" x14ac:dyDescent="0.3">
      <c r="P39294"/>
      <c r="AA39294"/>
    </row>
    <row r="39295" spans="16:27" x14ac:dyDescent="0.3">
      <c r="P39295"/>
      <c r="AA39295"/>
    </row>
    <row r="39296" spans="16:27" x14ac:dyDescent="0.3">
      <c r="P39296"/>
      <c r="AA39296"/>
    </row>
    <row r="39297" spans="16:27" x14ac:dyDescent="0.3">
      <c r="P39297"/>
      <c r="AA39297"/>
    </row>
    <row r="39298" spans="16:27" x14ac:dyDescent="0.3">
      <c r="P39298"/>
      <c r="AA39298"/>
    </row>
    <row r="39299" spans="16:27" x14ac:dyDescent="0.3">
      <c r="P39299"/>
      <c r="AA39299"/>
    </row>
    <row r="39300" spans="16:27" x14ac:dyDescent="0.3">
      <c r="P39300"/>
      <c r="AA39300"/>
    </row>
    <row r="39301" spans="16:27" x14ac:dyDescent="0.3">
      <c r="P39301"/>
      <c r="AA39301"/>
    </row>
    <row r="39302" spans="16:27" x14ac:dyDescent="0.3">
      <c r="P39302"/>
      <c r="AA39302"/>
    </row>
    <row r="39303" spans="16:27" x14ac:dyDescent="0.3">
      <c r="P39303"/>
      <c r="AA39303"/>
    </row>
    <row r="39304" spans="16:27" x14ac:dyDescent="0.3">
      <c r="P39304"/>
      <c r="AA39304"/>
    </row>
    <row r="39305" spans="16:27" x14ac:dyDescent="0.3">
      <c r="P39305"/>
      <c r="AA39305"/>
    </row>
    <row r="39306" spans="16:27" x14ac:dyDescent="0.3">
      <c r="P39306"/>
      <c r="AA39306"/>
    </row>
    <row r="39307" spans="16:27" x14ac:dyDescent="0.3">
      <c r="P39307"/>
      <c r="AA39307"/>
    </row>
    <row r="39308" spans="16:27" x14ac:dyDescent="0.3">
      <c r="P39308"/>
      <c r="AA39308"/>
    </row>
    <row r="39309" spans="16:27" x14ac:dyDescent="0.3">
      <c r="P39309"/>
      <c r="AA39309"/>
    </row>
    <row r="39310" spans="16:27" x14ac:dyDescent="0.3">
      <c r="P39310"/>
      <c r="AA39310"/>
    </row>
    <row r="39311" spans="16:27" x14ac:dyDescent="0.3">
      <c r="P39311"/>
      <c r="AA39311"/>
    </row>
    <row r="39312" spans="16:27" x14ac:dyDescent="0.3">
      <c r="P39312"/>
      <c r="AA39312"/>
    </row>
    <row r="39313" spans="16:27" x14ac:dyDescent="0.3">
      <c r="P39313"/>
      <c r="AA39313"/>
    </row>
    <row r="39314" spans="16:27" x14ac:dyDescent="0.3">
      <c r="P39314"/>
      <c r="AA39314"/>
    </row>
    <row r="39315" spans="16:27" x14ac:dyDescent="0.3">
      <c r="P39315"/>
      <c r="AA39315"/>
    </row>
    <row r="39316" spans="16:27" x14ac:dyDescent="0.3">
      <c r="P39316"/>
      <c r="AA39316"/>
    </row>
    <row r="39317" spans="16:27" x14ac:dyDescent="0.3">
      <c r="P39317"/>
      <c r="AA39317"/>
    </row>
    <row r="39318" spans="16:27" x14ac:dyDescent="0.3">
      <c r="P39318"/>
      <c r="AA39318"/>
    </row>
    <row r="39319" spans="16:27" x14ac:dyDescent="0.3">
      <c r="P39319"/>
      <c r="AA39319"/>
    </row>
    <row r="39320" spans="16:27" x14ac:dyDescent="0.3">
      <c r="P39320"/>
      <c r="AA39320"/>
    </row>
    <row r="39321" spans="16:27" x14ac:dyDescent="0.3">
      <c r="P39321"/>
      <c r="AA39321"/>
    </row>
    <row r="39322" spans="16:27" x14ac:dyDescent="0.3">
      <c r="P39322"/>
      <c r="AA39322"/>
    </row>
    <row r="39323" spans="16:27" x14ac:dyDescent="0.3">
      <c r="P39323"/>
      <c r="AA39323"/>
    </row>
    <row r="39324" spans="16:27" x14ac:dyDescent="0.3">
      <c r="P39324"/>
      <c r="AA39324"/>
    </row>
    <row r="39325" spans="16:27" x14ac:dyDescent="0.3">
      <c r="P39325"/>
      <c r="AA39325"/>
    </row>
    <row r="39326" spans="16:27" x14ac:dyDescent="0.3">
      <c r="P39326"/>
      <c r="AA39326"/>
    </row>
    <row r="39327" spans="16:27" x14ac:dyDescent="0.3">
      <c r="P39327"/>
      <c r="AA39327"/>
    </row>
    <row r="39328" spans="16:27" x14ac:dyDescent="0.3">
      <c r="P39328"/>
      <c r="AA39328"/>
    </row>
    <row r="39329" spans="16:27" x14ac:dyDescent="0.3">
      <c r="P39329"/>
      <c r="AA39329"/>
    </row>
    <row r="39330" spans="16:27" x14ac:dyDescent="0.3">
      <c r="P39330"/>
      <c r="AA39330"/>
    </row>
    <row r="39331" spans="16:27" x14ac:dyDescent="0.3">
      <c r="P39331"/>
      <c r="AA39331"/>
    </row>
    <row r="39332" spans="16:27" x14ac:dyDescent="0.3">
      <c r="P39332"/>
      <c r="AA39332"/>
    </row>
    <row r="39333" spans="16:27" x14ac:dyDescent="0.3">
      <c r="P39333"/>
      <c r="AA39333"/>
    </row>
    <row r="39334" spans="16:27" x14ac:dyDescent="0.3">
      <c r="P39334"/>
      <c r="AA39334"/>
    </row>
    <row r="39335" spans="16:27" x14ac:dyDescent="0.3">
      <c r="P39335"/>
      <c r="AA39335"/>
    </row>
    <row r="39336" spans="16:27" x14ac:dyDescent="0.3">
      <c r="P39336"/>
      <c r="AA39336"/>
    </row>
    <row r="39337" spans="16:27" x14ac:dyDescent="0.3">
      <c r="P39337"/>
      <c r="AA39337"/>
    </row>
    <row r="39338" spans="16:27" x14ac:dyDescent="0.3">
      <c r="P39338"/>
      <c r="AA39338"/>
    </row>
    <row r="39339" spans="16:27" x14ac:dyDescent="0.3">
      <c r="P39339"/>
      <c r="AA39339"/>
    </row>
    <row r="39340" spans="16:27" x14ac:dyDescent="0.3">
      <c r="P39340"/>
      <c r="AA39340"/>
    </row>
    <row r="39341" spans="16:27" x14ac:dyDescent="0.3">
      <c r="P39341"/>
      <c r="AA39341"/>
    </row>
    <row r="39342" spans="16:27" x14ac:dyDescent="0.3">
      <c r="P39342"/>
      <c r="AA39342"/>
    </row>
    <row r="39343" spans="16:27" x14ac:dyDescent="0.3">
      <c r="P39343"/>
      <c r="AA39343"/>
    </row>
    <row r="39344" spans="16:27" x14ac:dyDescent="0.3">
      <c r="P39344"/>
      <c r="AA39344"/>
    </row>
    <row r="39345" spans="16:27" x14ac:dyDescent="0.3">
      <c r="P39345"/>
      <c r="AA39345"/>
    </row>
    <row r="39346" spans="16:27" x14ac:dyDescent="0.3">
      <c r="P39346"/>
      <c r="AA39346"/>
    </row>
    <row r="39347" spans="16:27" x14ac:dyDescent="0.3">
      <c r="P39347"/>
      <c r="AA39347"/>
    </row>
    <row r="39348" spans="16:27" x14ac:dyDescent="0.3">
      <c r="P39348"/>
      <c r="AA39348"/>
    </row>
    <row r="39349" spans="16:27" x14ac:dyDescent="0.3">
      <c r="P39349"/>
      <c r="AA39349"/>
    </row>
    <row r="39350" spans="16:27" x14ac:dyDescent="0.3">
      <c r="P39350"/>
      <c r="AA39350"/>
    </row>
    <row r="39351" spans="16:27" x14ac:dyDescent="0.3">
      <c r="P39351"/>
      <c r="AA39351"/>
    </row>
    <row r="39352" spans="16:27" x14ac:dyDescent="0.3">
      <c r="P39352"/>
      <c r="AA39352"/>
    </row>
    <row r="39353" spans="16:27" x14ac:dyDescent="0.3">
      <c r="P39353"/>
      <c r="AA39353"/>
    </row>
    <row r="39354" spans="16:27" x14ac:dyDescent="0.3">
      <c r="P39354"/>
      <c r="AA39354"/>
    </row>
    <row r="39355" spans="16:27" x14ac:dyDescent="0.3">
      <c r="P39355"/>
      <c r="AA39355"/>
    </row>
    <row r="39356" spans="16:27" x14ac:dyDescent="0.3">
      <c r="P39356"/>
      <c r="AA39356"/>
    </row>
    <row r="39357" spans="16:27" x14ac:dyDescent="0.3">
      <c r="P39357"/>
      <c r="AA39357"/>
    </row>
    <row r="39358" spans="16:27" x14ac:dyDescent="0.3">
      <c r="P39358"/>
      <c r="AA39358"/>
    </row>
    <row r="39359" spans="16:27" x14ac:dyDescent="0.3">
      <c r="P39359"/>
      <c r="AA39359"/>
    </row>
    <row r="39360" spans="16:27" x14ac:dyDescent="0.3">
      <c r="P39360"/>
      <c r="AA39360"/>
    </row>
    <row r="39361" spans="16:27" x14ac:dyDescent="0.3">
      <c r="P39361"/>
      <c r="AA39361"/>
    </row>
    <row r="39362" spans="16:27" x14ac:dyDescent="0.3">
      <c r="P39362"/>
      <c r="AA39362"/>
    </row>
    <row r="39363" spans="16:27" x14ac:dyDescent="0.3">
      <c r="P39363"/>
      <c r="AA39363"/>
    </row>
    <row r="39364" spans="16:27" x14ac:dyDescent="0.3">
      <c r="P39364"/>
      <c r="AA39364"/>
    </row>
    <row r="39365" spans="16:27" x14ac:dyDescent="0.3">
      <c r="P39365"/>
      <c r="AA39365"/>
    </row>
    <row r="39366" spans="16:27" x14ac:dyDescent="0.3">
      <c r="P39366"/>
      <c r="AA39366"/>
    </row>
    <row r="39367" spans="16:27" x14ac:dyDescent="0.3">
      <c r="P39367"/>
      <c r="AA39367"/>
    </row>
    <row r="39368" spans="16:27" x14ac:dyDescent="0.3">
      <c r="P39368"/>
      <c r="AA39368"/>
    </row>
    <row r="39369" spans="16:27" x14ac:dyDescent="0.3">
      <c r="P39369"/>
      <c r="AA39369"/>
    </row>
    <row r="39370" spans="16:27" x14ac:dyDescent="0.3">
      <c r="P39370"/>
      <c r="AA39370"/>
    </row>
    <row r="39371" spans="16:27" x14ac:dyDescent="0.3">
      <c r="P39371"/>
      <c r="AA39371"/>
    </row>
    <row r="39372" spans="16:27" x14ac:dyDescent="0.3">
      <c r="P39372"/>
      <c r="AA39372"/>
    </row>
    <row r="39373" spans="16:27" x14ac:dyDescent="0.3">
      <c r="P39373"/>
      <c r="AA39373"/>
    </row>
    <row r="39374" spans="16:27" x14ac:dyDescent="0.3">
      <c r="P39374"/>
      <c r="AA39374"/>
    </row>
    <row r="39375" spans="16:27" x14ac:dyDescent="0.3">
      <c r="P39375"/>
      <c r="AA39375"/>
    </row>
    <row r="39376" spans="16:27" x14ac:dyDescent="0.3">
      <c r="P39376"/>
      <c r="AA39376"/>
    </row>
    <row r="39377" spans="16:27" x14ac:dyDescent="0.3">
      <c r="P39377"/>
      <c r="AA39377"/>
    </row>
    <row r="39378" spans="16:27" x14ac:dyDescent="0.3">
      <c r="P39378"/>
      <c r="AA39378"/>
    </row>
    <row r="39379" spans="16:27" x14ac:dyDescent="0.3">
      <c r="P39379"/>
      <c r="AA39379"/>
    </row>
    <row r="39380" spans="16:27" x14ac:dyDescent="0.3">
      <c r="P39380"/>
      <c r="AA39380"/>
    </row>
    <row r="39381" spans="16:27" x14ac:dyDescent="0.3">
      <c r="P39381"/>
      <c r="AA39381"/>
    </row>
    <row r="39382" spans="16:27" x14ac:dyDescent="0.3">
      <c r="P39382"/>
      <c r="AA39382"/>
    </row>
    <row r="39383" spans="16:27" x14ac:dyDescent="0.3">
      <c r="P39383"/>
      <c r="AA39383"/>
    </row>
    <row r="39384" spans="16:27" x14ac:dyDescent="0.3">
      <c r="P39384"/>
      <c r="AA39384"/>
    </row>
    <row r="39385" spans="16:27" x14ac:dyDescent="0.3">
      <c r="P39385"/>
      <c r="AA39385"/>
    </row>
    <row r="39386" spans="16:27" x14ac:dyDescent="0.3">
      <c r="P39386"/>
      <c r="AA39386"/>
    </row>
    <row r="39387" spans="16:27" x14ac:dyDescent="0.3">
      <c r="P39387"/>
      <c r="AA39387"/>
    </row>
    <row r="39388" spans="16:27" x14ac:dyDescent="0.3">
      <c r="P39388"/>
      <c r="AA39388"/>
    </row>
    <row r="39389" spans="16:27" x14ac:dyDescent="0.3">
      <c r="P39389"/>
      <c r="AA39389"/>
    </row>
    <row r="39390" spans="16:27" x14ac:dyDescent="0.3">
      <c r="P39390"/>
      <c r="AA39390"/>
    </row>
    <row r="39391" spans="16:27" x14ac:dyDescent="0.3">
      <c r="P39391"/>
      <c r="AA39391"/>
    </row>
    <row r="39392" spans="16:27" x14ac:dyDescent="0.3">
      <c r="P39392"/>
      <c r="AA39392"/>
    </row>
    <row r="39393" spans="16:27" x14ac:dyDescent="0.3">
      <c r="P39393"/>
      <c r="AA39393"/>
    </row>
    <row r="39394" spans="16:27" x14ac:dyDescent="0.3">
      <c r="P39394"/>
      <c r="AA39394"/>
    </row>
    <row r="39395" spans="16:27" x14ac:dyDescent="0.3">
      <c r="P39395"/>
      <c r="AA39395"/>
    </row>
    <row r="39396" spans="16:27" x14ac:dyDescent="0.3">
      <c r="P39396"/>
      <c r="AA39396"/>
    </row>
    <row r="39397" spans="16:27" x14ac:dyDescent="0.3">
      <c r="P39397"/>
      <c r="AA39397"/>
    </row>
    <row r="39398" spans="16:27" x14ac:dyDescent="0.3">
      <c r="P39398"/>
      <c r="AA39398"/>
    </row>
    <row r="39399" spans="16:27" x14ac:dyDescent="0.3">
      <c r="P39399"/>
      <c r="AA39399"/>
    </row>
    <row r="39400" spans="16:27" x14ac:dyDescent="0.3">
      <c r="P39400"/>
      <c r="AA39400"/>
    </row>
    <row r="39401" spans="16:27" x14ac:dyDescent="0.3">
      <c r="P39401"/>
      <c r="AA39401"/>
    </row>
    <row r="39402" spans="16:27" x14ac:dyDescent="0.3">
      <c r="P39402"/>
      <c r="AA39402"/>
    </row>
    <row r="39403" spans="16:27" x14ac:dyDescent="0.3">
      <c r="P39403"/>
      <c r="AA39403"/>
    </row>
    <row r="39404" spans="16:27" x14ac:dyDescent="0.3">
      <c r="P39404"/>
      <c r="AA39404"/>
    </row>
    <row r="39405" spans="16:27" x14ac:dyDescent="0.3">
      <c r="P39405"/>
      <c r="AA39405"/>
    </row>
    <row r="39406" spans="16:27" x14ac:dyDescent="0.3">
      <c r="P39406"/>
      <c r="AA39406"/>
    </row>
    <row r="39407" spans="16:27" x14ac:dyDescent="0.3">
      <c r="P39407"/>
      <c r="AA39407"/>
    </row>
    <row r="39408" spans="16:27" x14ac:dyDescent="0.3">
      <c r="P39408"/>
      <c r="AA39408"/>
    </row>
    <row r="39409" spans="16:27" x14ac:dyDescent="0.3">
      <c r="P39409"/>
      <c r="AA39409"/>
    </row>
    <row r="39410" spans="16:27" x14ac:dyDescent="0.3">
      <c r="P39410"/>
      <c r="AA39410"/>
    </row>
    <row r="39411" spans="16:27" x14ac:dyDescent="0.3">
      <c r="P39411"/>
      <c r="AA39411"/>
    </row>
    <row r="39412" spans="16:27" x14ac:dyDescent="0.3">
      <c r="P39412"/>
      <c r="AA39412"/>
    </row>
    <row r="39413" spans="16:27" x14ac:dyDescent="0.3">
      <c r="P39413"/>
      <c r="AA39413"/>
    </row>
    <row r="39414" spans="16:27" x14ac:dyDescent="0.3">
      <c r="P39414"/>
      <c r="AA39414"/>
    </row>
    <row r="39415" spans="16:27" x14ac:dyDescent="0.3">
      <c r="P39415"/>
      <c r="AA39415"/>
    </row>
    <row r="39416" spans="16:27" x14ac:dyDescent="0.3">
      <c r="P39416"/>
      <c r="AA39416"/>
    </row>
    <row r="39417" spans="16:27" x14ac:dyDescent="0.3">
      <c r="P39417"/>
      <c r="AA39417"/>
    </row>
    <row r="39418" spans="16:27" x14ac:dyDescent="0.3">
      <c r="P39418"/>
      <c r="AA39418"/>
    </row>
    <row r="39419" spans="16:27" x14ac:dyDescent="0.3">
      <c r="P39419"/>
      <c r="AA39419"/>
    </row>
    <row r="39420" spans="16:27" x14ac:dyDescent="0.3">
      <c r="P39420"/>
      <c r="AA39420"/>
    </row>
    <row r="39421" spans="16:27" x14ac:dyDescent="0.3">
      <c r="P39421"/>
      <c r="AA39421"/>
    </row>
    <row r="39422" spans="16:27" x14ac:dyDescent="0.3">
      <c r="P39422"/>
      <c r="AA39422"/>
    </row>
    <row r="39423" spans="16:27" x14ac:dyDescent="0.3">
      <c r="P39423"/>
      <c r="AA39423"/>
    </row>
    <row r="39424" spans="16:27" x14ac:dyDescent="0.3">
      <c r="P39424"/>
      <c r="AA39424"/>
    </row>
    <row r="39425" spans="16:27" x14ac:dyDescent="0.3">
      <c r="P39425"/>
      <c r="AA39425"/>
    </row>
    <row r="39426" spans="16:27" x14ac:dyDescent="0.3">
      <c r="P39426"/>
      <c r="AA39426"/>
    </row>
    <row r="39427" spans="16:27" x14ac:dyDescent="0.3">
      <c r="P39427"/>
      <c r="AA39427"/>
    </row>
    <row r="39428" spans="16:27" x14ac:dyDescent="0.3">
      <c r="P39428"/>
      <c r="AA39428"/>
    </row>
    <row r="39429" spans="16:27" x14ac:dyDescent="0.3">
      <c r="P39429"/>
      <c r="AA39429"/>
    </row>
    <row r="39430" spans="16:27" x14ac:dyDescent="0.3">
      <c r="P39430"/>
      <c r="AA39430"/>
    </row>
    <row r="39431" spans="16:27" x14ac:dyDescent="0.3">
      <c r="P39431"/>
      <c r="AA39431"/>
    </row>
    <row r="39432" spans="16:27" x14ac:dyDescent="0.3">
      <c r="P39432"/>
      <c r="AA39432"/>
    </row>
    <row r="39433" spans="16:27" x14ac:dyDescent="0.3">
      <c r="P39433"/>
      <c r="AA39433"/>
    </row>
    <row r="39434" spans="16:27" x14ac:dyDescent="0.3">
      <c r="P39434"/>
      <c r="AA39434"/>
    </row>
    <row r="39435" spans="16:27" x14ac:dyDescent="0.3">
      <c r="P39435"/>
      <c r="AA39435"/>
    </row>
    <row r="39436" spans="16:27" x14ac:dyDescent="0.3">
      <c r="P39436"/>
      <c r="AA39436"/>
    </row>
    <row r="39437" spans="16:27" x14ac:dyDescent="0.3">
      <c r="P39437"/>
      <c r="AA39437"/>
    </row>
    <row r="39438" spans="16:27" x14ac:dyDescent="0.3">
      <c r="P39438"/>
      <c r="AA39438"/>
    </row>
    <row r="39439" spans="16:27" x14ac:dyDescent="0.3">
      <c r="P39439"/>
      <c r="AA39439"/>
    </row>
    <row r="39440" spans="16:27" x14ac:dyDescent="0.3">
      <c r="P39440"/>
      <c r="AA39440"/>
    </row>
    <row r="39441" spans="16:27" x14ac:dyDescent="0.3">
      <c r="P39441"/>
      <c r="AA39441"/>
    </row>
    <row r="39442" spans="16:27" x14ac:dyDescent="0.3">
      <c r="P39442"/>
      <c r="AA39442"/>
    </row>
    <row r="39443" spans="16:27" x14ac:dyDescent="0.3">
      <c r="P39443"/>
      <c r="AA39443"/>
    </row>
    <row r="39444" spans="16:27" x14ac:dyDescent="0.3">
      <c r="P39444"/>
      <c r="AA39444"/>
    </row>
    <row r="39445" spans="16:27" x14ac:dyDescent="0.3">
      <c r="P39445"/>
      <c r="AA39445"/>
    </row>
    <row r="39446" spans="16:27" x14ac:dyDescent="0.3">
      <c r="P39446"/>
      <c r="AA39446"/>
    </row>
    <row r="39447" spans="16:27" x14ac:dyDescent="0.3">
      <c r="P39447"/>
      <c r="AA39447"/>
    </row>
    <row r="39448" spans="16:27" x14ac:dyDescent="0.3">
      <c r="P39448"/>
      <c r="AA39448"/>
    </row>
    <row r="39449" spans="16:27" x14ac:dyDescent="0.3">
      <c r="P39449"/>
      <c r="AA39449"/>
    </row>
    <row r="39450" spans="16:27" x14ac:dyDescent="0.3">
      <c r="P39450"/>
      <c r="AA39450"/>
    </row>
    <row r="39451" spans="16:27" x14ac:dyDescent="0.3">
      <c r="P39451"/>
      <c r="AA39451"/>
    </row>
    <row r="39452" spans="16:27" x14ac:dyDescent="0.3">
      <c r="P39452"/>
      <c r="AA39452"/>
    </row>
    <row r="39453" spans="16:27" x14ac:dyDescent="0.3">
      <c r="P39453"/>
      <c r="AA39453"/>
    </row>
    <row r="39454" spans="16:27" x14ac:dyDescent="0.3">
      <c r="P39454"/>
      <c r="AA39454"/>
    </row>
    <row r="39455" spans="16:27" x14ac:dyDescent="0.3">
      <c r="P39455"/>
      <c r="AA39455"/>
    </row>
    <row r="39456" spans="16:27" x14ac:dyDescent="0.3">
      <c r="P39456"/>
      <c r="AA39456"/>
    </row>
    <row r="39457" spans="16:27" x14ac:dyDescent="0.3">
      <c r="P39457"/>
      <c r="AA39457"/>
    </row>
    <row r="39458" spans="16:27" x14ac:dyDescent="0.3">
      <c r="P39458"/>
      <c r="AA39458"/>
    </row>
    <row r="39459" spans="16:27" x14ac:dyDescent="0.3">
      <c r="P39459"/>
      <c r="AA39459"/>
    </row>
    <row r="39460" spans="16:27" x14ac:dyDescent="0.3">
      <c r="P39460"/>
      <c r="AA39460"/>
    </row>
    <row r="39461" spans="16:27" x14ac:dyDescent="0.3">
      <c r="P39461"/>
      <c r="AA39461"/>
    </row>
    <row r="39462" spans="16:27" x14ac:dyDescent="0.3">
      <c r="P39462"/>
      <c r="AA39462"/>
    </row>
    <row r="39463" spans="16:27" x14ac:dyDescent="0.3">
      <c r="P39463"/>
      <c r="AA39463"/>
    </row>
    <row r="39464" spans="16:27" x14ac:dyDescent="0.3">
      <c r="P39464"/>
      <c r="AA39464"/>
    </row>
    <row r="39465" spans="16:27" x14ac:dyDescent="0.3">
      <c r="P39465"/>
      <c r="AA39465"/>
    </row>
    <row r="39466" spans="16:27" x14ac:dyDescent="0.3">
      <c r="P39466"/>
      <c r="AA39466"/>
    </row>
    <row r="39467" spans="16:27" x14ac:dyDescent="0.3">
      <c r="P39467"/>
      <c r="AA39467"/>
    </row>
    <row r="39468" spans="16:27" x14ac:dyDescent="0.3">
      <c r="P39468"/>
      <c r="AA39468"/>
    </row>
    <row r="39469" spans="16:27" x14ac:dyDescent="0.3">
      <c r="P39469"/>
      <c r="AA39469"/>
    </row>
    <row r="39470" spans="16:27" x14ac:dyDescent="0.3">
      <c r="P39470"/>
      <c r="AA39470"/>
    </row>
    <row r="39471" spans="16:27" x14ac:dyDescent="0.3">
      <c r="P39471"/>
      <c r="AA39471"/>
    </row>
    <row r="39472" spans="16:27" x14ac:dyDescent="0.3">
      <c r="P39472"/>
      <c r="AA39472"/>
    </row>
    <row r="39473" spans="16:27" x14ac:dyDescent="0.3">
      <c r="P39473"/>
      <c r="AA39473"/>
    </row>
    <row r="39474" spans="16:27" x14ac:dyDescent="0.3">
      <c r="P39474"/>
      <c r="AA39474"/>
    </row>
    <row r="39475" spans="16:27" x14ac:dyDescent="0.3">
      <c r="P39475"/>
      <c r="AA39475"/>
    </row>
    <row r="39476" spans="16:27" x14ac:dyDescent="0.3">
      <c r="P39476"/>
      <c r="AA39476"/>
    </row>
    <row r="39477" spans="16:27" x14ac:dyDescent="0.3">
      <c r="P39477"/>
      <c r="AA39477"/>
    </row>
    <row r="39478" spans="16:27" x14ac:dyDescent="0.3">
      <c r="P39478"/>
      <c r="AA39478"/>
    </row>
    <row r="39479" spans="16:27" x14ac:dyDescent="0.3">
      <c r="P39479"/>
      <c r="AA39479"/>
    </row>
    <row r="39480" spans="16:27" x14ac:dyDescent="0.3">
      <c r="P39480"/>
      <c r="AA39480"/>
    </row>
    <row r="39481" spans="16:27" x14ac:dyDescent="0.3">
      <c r="P39481"/>
      <c r="AA39481"/>
    </row>
    <row r="39482" spans="16:27" x14ac:dyDescent="0.3">
      <c r="P39482"/>
      <c r="AA39482"/>
    </row>
    <row r="39483" spans="16:27" x14ac:dyDescent="0.3">
      <c r="P39483"/>
      <c r="AA39483"/>
    </row>
    <row r="39484" spans="16:27" x14ac:dyDescent="0.3">
      <c r="P39484"/>
      <c r="AA39484"/>
    </row>
    <row r="39485" spans="16:27" x14ac:dyDescent="0.3">
      <c r="P39485"/>
      <c r="AA39485"/>
    </row>
    <row r="39486" spans="16:27" x14ac:dyDescent="0.3">
      <c r="P39486"/>
      <c r="AA39486"/>
    </row>
    <row r="39487" spans="16:27" x14ac:dyDescent="0.3">
      <c r="P39487"/>
      <c r="AA39487"/>
    </row>
    <row r="39488" spans="16:27" x14ac:dyDescent="0.3">
      <c r="P39488"/>
      <c r="AA39488"/>
    </row>
    <row r="39489" spans="16:27" x14ac:dyDescent="0.3">
      <c r="P39489"/>
      <c r="AA39489"/>
    </row>
    <row r="39490" spans="16:27" x14ac:dyDescent="0.3">
      <c r="P39490"/>
      <c r="AA39490"/>
    </row>
    <row r="39491" spans="16:27" x14ac:dyDescent="0.3">
      <c r="P39491"/>
      <c r="AA39491"/>
    </row>
    <row r="39492" spans="16:27" x14ac:dyDescent="0.3">
      <c r="P39492"/>
      <c r="AA39492"/>
    </row>
    <row r="39493" spans="16:27" x14ac:dyDescent="0.3">
      <c r="P39493"/>
      <c r="AA39493"/>
    </row>
    <row r="39494" spans="16:27" x14ac:dyDescent="0.3">
      <c r="P39494"/>
      <c r="AA39494"/>
    </row>
    <row r="39495" spans="16:27" x14ac:dyDescent="0.3">
      <c r="P39495"/>
      <c r="AA39495"/>
    </row>
    <row r="39496" spans="16:27" x14ac:dyDescent="0.3">
      <c r="P39496"/>
      <c r="AA39496"/>
    </row>
    <row r="39497" spans="16:27" x14ac:dyDescent="0.3">
      <c r="P39497"/>
      <c r="AA39497"/>
    </row>
    <row r="39498" spans="16:27" x14ac:dyDescent="0.3">
      <c r="P39498"/>
      <c r="AA39498"/>
    </row>
    <row r="39499" spans="16:27" x14ac:dyDescent="0.3">
      <c r="P39499"/>
      <c r="AA39499"/>
    </row>
    <row r="39500" spans="16:27" x14ac:dyDescent="0.3">
      <c r="P39500"/>
      <c r="AA39500"/>
    </row>
    <row r="39501" spans="16:27" x14ac:dyDescent="0.3">
      <c r="P39501"/>
      <c r="AA39501"/>
    </row>
    <row r="39502" spans="16:27" x14ac:dyDescent="0.3">
      <c r="P39502"/>
      <c r="AA39502"/>
    </row>
    <row r="39503" spans="16:27" x14ac:dyDescent="0.3">
      <c r="P39503"/>
      <c r="AA39503"/>
    </row>
    <row r="39504" spans="16:27" x14ac:dyDescent="0.3">
      <c r="P39504"/>
      <c r="AA39504"/>
    </row>
    <row r="39505" spans="16:27" x14ac:dyDescent="0.3">
      <c r="P39505"/>
      <c r="AA39505"/>
    </row>
    <row r="39506" spans="16:27" x14ac:dyDescent="0.3">
      <c r="P39506"/>
      <c r="AA39506"/>
    </row>
    <row r="39507" spans="16:27" x14ac:dyDescent="0.3">
      <c r="P39507"/>
      <c r="AA39507"/>
    </row>
    <row r="39508" spans="16:27" x14ac:dyDescent="0.3">
      <c r="P39508"/>
      <c r="AA39508"/>
    </row>
    <row r="39509" spans="16:27" x14ac:dyDescent="0.3">
      <c r="P39509"/>
      <c r="AA39509"/>
    </row>
    <row r="39510" spans="16:27" x14ac:dyDescent="0.3">
      <c r="P39510"/>
      <c r="AA39510"/>
    </row>
    <row r="39511" spans="16:27" x14ac:dyDescent="0.3">
      <c r="P39511"/>
      <c r="AA39511"/>
    </row>
    <row r="39512" spans="16:27" x14ac:dyDescent="0.3">
      <c r="P39512"/>
      <c r="AA39512"/>
    </row>
    <row r="39513" spans="16:27" x14ac:dyDescent="0.3">
      <c r="P39513"/>
      <c r="AA39513"/>
    </row>
    <row r="39514" spans="16:27" x14ac:dyDescent="0.3">
      <c r="P39514"/>
      <c r="AA39514"/>
    </row>
    <row r="39515" spans="16:27" x14ac:dyDescent="0.3">
      <c r="P39515"/>
      <c r="AA39515"/>
    </row>
    <row r="39516" spans="16:27" x14ac:dyDescent="0.3">
      <c r="P39516"/>
      <c r="AA39516"/>
    </row>
    <row r="39517" spans="16:27" x14ac:dyDescent="0.3">
      <c r="P39517"/>
      <c r="AA39517"/>
    </row>
    <row r="39518" spans="16:27" x14ac:dyDescent="0.3">
      <c r="P39518"/>
      <c r="AA39518"/>
    </row>
    <row r="39519" spans="16:27" x14ac:dyDescent="0.3">
      <c r="P39519"/>
      <c r="AA39519"/>
    </row>
    <row r="39520" spans="16:27" x14ac:dyDescent="0.3">
      <c r="P39520"/>
      <c r="AA39520"/>
    </row>
    <row r="39521" spans="16:27" x14ac:dyDescent="0.3">
      <c r="P39521"/>
      <c r="AA39521"/>
    </row>
    <row r="39522" spans="16:27" x14ac:dyDescent="0.3">
      <c r="P39522"/>
      <c r="AA39522"/>
    </row>
    <row r="39523" spans="16:27" x14ac:dyDescent="0.3">
      <c r="P39523"/>
      <c r="AA39523"/>
    </row>
    <row r="39524" spans="16:27" x14ac:dyDescent="0.3">
      <c r="P39524"/>
      <c r="AA39524"/>
    </row>
    <row r="39525" spans="16:27" x14ac:dyDescent="0.3">
      <c r="P39525"/>
      <c r="AA39525"/>
    </row>
    <row r="39526" spans="16:27" x14ac:dyDescent="0.3">
      <c r="P39526"/>
      <c r="AA39526"/>
    </row>
    <row r="39527" spans="16:27" x14ac:dyDescent="0.3">
      <c r="P39527"/>
      <c r="AA39527"/>
    </row>
    <row r="39528" spans="16:27" x14ac:dyDescent="0.3">
      <c r="P39528"/>
      <c r="AA39528"/>
    </row>
    <row r="39529" spans="16:27" x14ac:dyDescent="0.3">
      <c r="P39529"/>
      <c r="AA39529"/>
    </row>
    <row r="39530" spans="16:27" x14ac:dyDescent="0.3">
      <c r="P39530"/>
      <c r="AA39530"/>
    </row>
    <row r="39531" spans="16:27" x14ac:dyDescent="0.3">
      <c r="P39531"/>
      <c r="AA39531"/>
    </row>
    <row r="39532" spans="16:27" x14ac:dyDescent="0.3">
      <c r="P39532"/>
      <c r="AA39532"/>
    </row>
    <row r="39533" spans="16:27" x14ac:dyDescent="0.3">
      <c r="P39533"/>
      <c r="AA39533"/>
    </row>
    <row r="39534" spans="16:27" x14ac:dyDescent="0.3">
      <c r="P39534"/>
      <c r="AA39534"/>
    </row>
    <row r="39535" spans="16:27" x14ac:dyDescent="0.3">
      <c r="P39535"/>
      <c r="AA39535"/>
    </row>
    <row r="39536" spans="16:27" x14ac:dyDescent="0.3">
      <c r="P39536"/>
      <c r="AA39536"/>
    </row>
    <row r="39537" spans="16:27" x14ac:dyDescent="0.3">
      <c r="P39537"/>
      <c r="AA39537"/>
    </row>
    <row r="39538" spans="16:27" x14ac:dyDescent="0.3">
      <c r="P39538"/>
      <c r="AA39538"/>
    </row>
    <row r="39539" spans="16:27" x14ac:dyDescent="0.3">
      <c r="P39539"/>
      <c r="AA39539"/>
    </row>
    <row r="39540" spans="16:27" x14ac:dyDescent="0.3">
      <c r="P39540"/>
      <c r="AA39540"/>
    </row>
    <row r="39541" spans="16:27" x14ac:dyDescent="0.3">
      <c r="P39541"/>
      <c r="AA39541"/>
    </row>
    <row r="39542" spans="16:27" x14ac:dyDescent="0.3">
      <c r="P39542"/>
      <c r="AA39542"/>
    </row>
    <row r="39543" spans="16:27" x14ac:dyDescent="0.3">
      <c r="P39543"/>
      <c r="AA39543"/>
    </row>
    <row r="39544" spans="16:27" x14ac:dyDescent="0.3">
      <c r="P39544"/>
      <c r="AA39544"/>
    </row>
    <row r="39545" spans="16:27" x14ac:dyDescent="0.3">
      <c r="P39545"/>
      <c r="AA39545"/>
    </row>
    <row r="39546" spans="16:27" x14ac:dyDescent="0.3">
      <c r="P39546"/>
      <c r="AA39546"/>
    </row>
    <row r="39547" spans="16:27" x14ac:dyDescent="0.3">
      <c r="P39547"/>
      <c r="AA39547"/>
    </row>
    <row r="39548" spans="16:27" x14ac:dyDescent="0.3">
      <c r="P39548"/>
      <c r="AA39548"/>
    </row>
    <row r="39549" spans="16:27" x14ac:dyDescent="0.3">
      <c r="P39549"/>
      <c r="AA39549"/>
    </row>
    <row r="39550" spans="16:27" x14ac:dyDescent="0.3">
      <c r="P39550"/>
      <c r="AA39550"/>
    </row>
    <row r="39551" spans="16:27" x14ac:dyDescent="0.3">
      <c r="P39551"/>
      <c r="AA39551"/>
    </row>
    <row r="39552" spans="16:27" x14ac:dyDescent="0.3">
      <c r="P39552"/>
      <c r="AA39552"/>
    </row>
    <row r="39553" spans="16:27" x14ac:dyDescent="0.3">
      <c r="P39553"/>
      <c r="AA39553"/>
    </row>
    <row r="39554" spans="16:27" x14ac:dyDescent="0.3">
      <c r="P39554"/>
      <c r="AA39554"/>
    </row>
    <row r="39555" spans="16:27" x14ac:dyDescent="0.3">
      <c r="P39555"/>
      <c r="AA39555"/>
    </row>
    <row r="39556" spans="16:27" x14ac:dyDescent="0.3">
      <c r="P39556"/>
      <c r="AA39556"/>
    </row>
    <row r="39557" spans="16:27" x14ac:dyDescent="0.3">
      <c r="P39557"/>
      <c r="AA39557"/>
    </row>
    <row r="39558" spans="16:27" x14ac:dyDescent="0.3">
      <c r="P39558"/>
      <c r="AA39558"/>
    </row>
    <row r="39559" spans="16:27" x14ac:dyDescent="0.3">
      <c r="P39559"/>
      <c r="AA39559"/>
    </row>
    <row r="39560" spans="16:27" x14ac:dyDescent="0.3">
      <c r="P39560"/>
      <c r="AA39560"/>
    </row>
    <row r="39561" spans="16:27" x14ac:dyDescent="0.3">
      <c r="P39561"/>
      <c r="AA39561"/>
    </row>
    <row r="39562" spans="16:27" x14ac:dyDescent="0.3">
      <c r="P39562"/>
      <c r="AA39562"/>
    </row>
    <row r="39563" spans="16:27" x14ac:dyDescent="0.3">
      <c r="P39563"/>
      <c r="AA39563"/>
    </row>
    <row r="39564" spans="16:27" x14ac:dyDescent="0.3">
      <c r="P39564"/>
      <c r="AA39564"/>
    </row>
    <row r="39565" spans="16:27" x14ac:dyDescent="0.3">
      <c r="P39565"/>
      <c r="AA39565"/>
    </row>
    <row r="39566" spans="16:27" x14ac:dyDescent="0.3">
      <c r="P39566"/>
      <c r="AA39566"/>
    </row>
    <row r="39567" spans="16:27" x14ac:dyDescent="0.3">
      <c r="P39567"/>
      <c r="AA39567"/>
    </row>
    <row r="39568" spans="16:27" x14ac:dyDescent="0.3">
      <c r="P39568"/>
      <c r="AA39568"/>
    </row>
    <row r="39569" spans="16:27" x14ac:dyDescent="0.3">
      <c r="P39569"/>
      <c r="AA39569"/>
    </row>
    <row r="39570" spans="16:27" x14ac:dyDescent="0.3">
      <c r="P39570"/>
      <c r="AA39570"/>
    </row>
    <row r="39571" spans="16:27" x14ac:dyDescent="0.3">
      <c r="P39571"/>
      <c r="AA39571"/>
    </row>
    <row r="39572" spans="16:27" x14ac:dyDescent="0.3">
      <c r="P39572"/>
      <c r="AA39572"/>
    </row>
    <row r="39573" spans="16:27" x14ac:dyDescent="0.3">
      <c r="P39573"/>
      <c r="AA39573"/>
    </row>
    <row r="39574" spans="16:27" x14ac:dyDescent="0.3">
      <c r="P39574"/>
      <c r="AA39574"/>
    </row>
    <row r="39575" spans="16:27" x14ac:dyDescent="0.3">
      <c r="P39575"/>
      <c r="AA39575"/>
    </row>
    <row r="39576" spans="16:27" x14ac:dyDescent="0.3">
      <c r="P39576"/>
      <c r="AA39576"/>
    </row>
    <row r="39577" spans="16:27" x14ac:dyDescent="0.3">
      <c r="P39577"/>
      <c r="AA39577"/>
    </row>
    <row r="39578" spans="16:27" x14ac:dyDescent="0.3">
      <c r="P39578"/>
      <c r="AA39578"/>
    </row>
    <row r="39579" spans="16:27" x14ac:dyDescent="0.3">
      <c r="P39579"/>
      <c r="AA39579"/>
    </row>
    <row r="39580" spans="16:27" x14ac:dyDescent="0.3">
      <c r="P39580"/>
      <c r="AA39580"/>
    </row>
    <row r="39581" spans="16:27" x14ac:dyDescent="0.3">
      <c r="P39581"/>
      <c r="AA39581"/>
    </row>
    <row r="39582" spans="16:27" x14ac:dyDescent="0.3">
      <c r="P39582"/>
      <c r="AA39582"/>
    </row>
    <row r="39583" spans="16:27" x14ac:dyDescent="0.3">
      <c r="P39583"/>
      <c r="AA39583"/>
    </row>
    <row r="39584" spans="16:27" x14ac:dyDescent="0.3">
      <c r="P39584"/>
      <c r="AA39584"/>
    </row>
    <row r="39585" spans="16:27" x14ac:dyDescent="0.3">
      <c r="P39585"/>
      <c r="AA39585"/>
    </row>
    <row r="39586" spans="16:27" x14ac:dyDescent="0.3">
      <c r="P39586"/>
      <c r="AA39586"/>
    </row>
    <row r="39587" spans="16:27" x14ac:dyDescent="0.3">
      <c r="P39587"/>
      <c r="AA39587"/>
    </row>
    <row r="39588" spans="16:27" x14ac:dyDescent="0.3">
      <c r="P39588"/>
      <c r="AA39588"/>
    </row>
    <row r="39589" spans="16:27" x14ac:dyDescent="0.3">
      <c r="P39589"/>
      <c r="AA39589"/>
    </row>
    <row r="39590" spans="16:27" x14ac:dyDescent="0.3">
      <c r="P39590"/>
      <c r="AA39590"/>
    </row>
    <row r="39591" spans="16:27" x14ac:dyDescent="0.3">
      <c r="P39591"/>
      <c r="AA39591"/>
    </row>
    <row r="39592" spans="16:27" x14ac:dyDescent="0.3">
      <c r="P39592"/>
      <c r="AA39592"/>
    </row>
    <row r="39593" spans="16:27" x14ac:dyDescent="0.3">
      <c r="P39593"/>
      <c r="AA39593"/>
    </row>
    <row r="39594" spans="16:27" x14ac:dyDescent="0.3">
      <c r="P39594"/>
      <c r="AA39594"/>
    </row>
    <row r="39595" spans="16:27" x14ac:dyDescent="0.3">
      <c r="P39595"/>
      <c r="AA39595"/>
    </row>
    <row r="39596" spans="16:27" x14ac:dyDescent="0.3">
      <c r="P39596"/>
      <c r="AA39596"/>
    </row>
    <row r="39597" spans="16:27" x14ac:dyDescent="0.3">
      <c r="P39597"/>
      <c r="AA39597"/>
    </row>
    <row r="39598" spans="16:27" x14ac:dyDescent="0.3">
      <c r="P39598"/>
      <c r="AA39598"/>
    </row>
    <row r="39599" spans="16:27" x14ac:dyDescent="0.3">
      <c r="P39599"/>
      <c r="AA39599"/>
    </row>
    <row r="39600" spans="16:27" x14ac:dyDescent="0.3">
      <c r="P39600"/>
      <c r="AA39600"/>
    </row>
    <row r="39601" spans="16:27" x14ac:dyDescent="0.3">
      <c r="P39601"/>
      <c r="AA39601"/>
    </row>
    <row r="39602" spans="16:27" x14ac:dyDescent="0.3">
      <c r="P39602"/>
      <c r="AA39602"/>
    </row>
    <row r="39603" spans="16:27" x14ac:dyDescent="0.3">
      <c r="P39603"/>
      <c r="AA39603"/>
    </row>
    <row r="39604" spans="16:27" x14ac:dyDescent="0.3">
      <c r="P39604"/>
      <c r="AA39604"/>
    </row>
    <row r="39605" spans="16:27" x14ac:dyDescent="0.3">
      <c r="P39605"/>
      <c r="AA39605"/>
    </row>
    <row r="39606" spans="16:27" x14ac:dyDescent="0.3">
      <c r="P39606"/>
      <c r="AA39606"/>
    </row>
    <row r="39607" spans="16:27" x14ac:dyDescent="0.3">
      <c r="P39607"/>
      <c r="AA39607"/>
    </row>
    <row r="39608" spans="16:27" x14ac:dyDescent="0.3">
      <c r="P39608"/>
      <c r="AA39608"/>
    </row>
    <row r="39609" spans="16:27" x14ac:dyDescent="0.3">
      <c r="P39609"/>
      <c r="AA39609"/>
    </row>
    <row r="39610" spans="16:27" x14ac:dyDescent="0.3">
      <c r="P39610"/>
      <c r="AA39610"/>
    </row>
    <row r="39611" spans="16:27" x14ac:dyDescent="0.3">
      <c r="P39611"/>
      <c r="AA39611"/>
    </row>
    <row r="39612" spans="16:27" x14ac:dyDescent="0.3">
      <c r="P39612"/>
      <c r="AA39612"/>
    </row>
    <row r="39613" spans="16:27" x14ac:dyDescent="0.3">
      <c r="P39613"/>
      <c r="AA39613"/>
    </row>
    <row r="39614" spans="16:27" x14ac:dyDescent="0.3">
      <c r="P39614"/>
      <c r="AA39614"/>
    </row>
    <row r="39615" spans="16:27" x14ac:dyDescent="0.3">
      <c r="P39615"/>
      <c r="AA39615"/>
    </row>
    <row r="39616" spans="16:27" x14ac:dyDescent="0.3">
      <c r="P39616"/>
      <c r="AA39616"/>
    </row>
    <row r="39617" spans="16:27" x14ac:dyDescent="0.3">
      <c r="P39617"/>
      <c r="AA39617"/>
    </row>
    <row r="39618" spans="16:27" x14ac:dyDescent="0.3">
      <c r="P39618"/>
      <c r="AA39618"/>
    </row>
    <row r="39619" spans="16:27" x14ac:dyDescent="0.3">
      <c r="P39619"/>
      <c r="AA39619"/>
    </row>
    <row r="39620" spans="16:27" x14ac:dyDescent="0.3">
      <c r="P39620"/>
      <c r="AA39620"/>
    </row>
    <row r="39621" spans="16:27" x14ac:dyDescent="0.3">
      <c r="P39621"/>
      <c r="AA39621"/>
    </row>
    <row r="39622" spans="16:27" x14ac:dyDescent="0.3">
      <c r="P39622"/>
      <c r="AA39622"/>
    </row>
    <row r="39623" spans="16:27" x14ac:dyDescent="0.3">
      <c r="P39623"/>
      <c r="AA39623"/>
    </row>
    <row r="39624" spans="16:27" x14ac:dyDescent="0.3">
      <c r="P39624"/>
      <c r="AA39624"/>
    </row>
    <row r="39625" spans="16:27" x14ac:dyDescent="0.3">
      <c r="P39625"/>
      <c r="AA39625"/>
    </row>
    <row r="39626" spans="16:27" x14ac:dyDescent="0.3">
      <c r="P39626"/>
      <c r="AA39626"/>
    </row>
    <row r="39627" spans="16:27" x14ac:dyDescent="0.3">
      <c r="P39627"/>
      <c r="AA39627"/>
    </row>
    <row r="39628" spans="16:27" x14ac:dyDescent="0.3">
      <c r="P39628"/>
      <c r="AA39628"/>
    </row>
    <row r="39629" spans="16:27" x14ac:dyDescent="0.3">
      <c r="P39629"/>
      <c r="AA39629"/>
    </row>
    <row r="39630" spans="16:27" x14ac:dyDescent="0.3">
      <c r="P39630"/>
      <c r="AA39630"/>
    </row>
    <row r="39631" spans="16:27" x14ac:dyDescent="0.3">
      <c r="P39631"/>
      <c r="AA39631"/>
    </row>
    <row r="39632" spans="16:27" x14ac:dyDescent="0.3">
      <c r="P39632"/>
      <c r="AA39632"/>
    </row>
    <row r="39633" spans="16:27" x14ac:dyDescent="0.3">
      <c r="P39633"/>
      <c r="AA39633"/>
    </row>
    <row r="39634" spans="16:27" x14ac:dyDescent="0.3">
      <c r="P39634"/>
      <c r="AA39634"/>
    </row>
    <row r="39635" spans="16:27" x14ac:dyDescent="0.3">
      <c r="P39635"/>
      <c r="AA39635"/>
    </row>
    <row r="39636" spans="16:27" x14ac:dyDescent="0.3">
      <c r="P39636"/>
      <c r="AA39636"/>
    </row>
    <row r="39637" spans="16:27" x14ac:dyDescent="0.3">
      <c r="P39637"/>
      <c r="AA39637"/>
    </row>
    <row r="39638" spans="16:27" x14ac:dyDescent="0.3">
      <c r="P39638"/>
      <c r="AA39638"/>
    </row>
    <row r="39639" spans="16:27" x14ac:dyDescent="0.3">
      <c r="P39639"/>
      <c r="AA39639"/>
    </row>
    <row r="39640" spans="16:27" x14ac:dyDescent="0.3">
      <c r="P39640"/>
      <c r="AA39640"/>
    </row>
    <row r="39641" spans="16:27" x14ac:dyDescent="0.3">
      <c r="P39641"/>
      <c r="AA39641"/>
    </row>
    <row r="39642" spans="16:27" x14ac:dyDescent="0.3">
      <c r="P39642"/>
      <c r="AA39642"/>
    </row>
    <row r="39643" spans="16:27" x14ac:dyDescent="0.3">
      <c r="P39643"/>
      <c r="AA39643"/>
    </row>
    <row r="39644" spans="16:27" x14ac:dyDescent="0.3">
      <c r="P39644"/>
      <c r="AA39644"/>
    </row>
    <row r="39645" spans="16:27" x14ac:dyDescent="0.3">
      <c r="P39645"/>
      <c r="AA39645"/>
    </row>
    <row r="39646" spans="16:27" x14ac:dyDescent="0.3">
      <c r="P39646"/>
      <c r="AA39646"/>
    </row>
    <row r="39647" spans="16:27" x14ac:dyDescent="0.3">
      <c r="P39647"/>
      <c r="AA39647"/>
    </row>
    <row r="39648" spans="16:27" x14ac:dyDescent="0.3">
      <c r="P39648"/>
      <c r="AA39648"/>
    </row>
    <row r="39649" spans="16:27" x14ac:dyDescent="0.3">
      <c r="P39649"/>
      <c r="AA39649"/>
    </row>
    <row r="39650" spans="16:27" x14ac:dyDescent="0.3">
      <c r="P39650"/>
      <c r="AA39650"/>
    </row>
    <row r="39651" spans="16:27" x14ac:dyDescent="0.3">
      <c r="P39651"/>
      <c r="AA39651"/>
    </row>
    <row r="39652" spans="16:27" x14ac:dyDescent="0.3">
      <c r="P39652"/>
      <c r="AA39652"/>
    </row>
    <row r="39653" spans="16:27" x14ac:dyDescent="0.3">
      <c r="P39653"/>
      <c r="AA39653"/>
    </row>
    <row r="39654" spans="16:27" x14ac:dyDescent="0.3">
      <c r="P39654"/>
      <c r="AA39654"/>
    </row>
    <row r="39655" spans="16:27" x14ac:dyDescent="0.3">
      <c r="P39655"/>
      <c r="AA39655"/>
    </row>
    <row r="39656" spans="16:27" x14ac:dyDescent="0.3">
      <c r="P39656"/>
      <c r="AA39656"/>
    </row>
    <row r="39657" spans="16:27" x14ac:dyDescent="0.3">
      <c r="P39657"/>
      <c r="AA39657"/>
    </row>
    <row r="39658" spans="16:27" x14ac:dyDescent="0.3">
      <c r="P39658"/>
      <c r="AA39658"/>
    </row>
    <row r="39659" spans="16:27" x14ac:dyDescent="0.3">
      <c r="P39659"/>
      <c r="AA39659"/>
    </row>
    <row r="39660" spans="16:27" x14ac:dyDescent="0.3">
      <c r="P39660"/>
      <c r="AA39660"/>
    </row>
    <row r="39661" spans="16:27" x14ac:dyDescent="0.3">
      <c r="P39661"/>
      <c r="AA39661"/>
    </row>
    <row r="39662" spans="16:27" x14ac:dyDescent="0.3">
      <c r="P39662"/>
      <c r="AA39662"/>
    </row>
    <row r="39663" spans="16:27" x14ac:dyDescent="0.3">
      <c r="P39663"/>
      <c r="AA39663"/>
    </row>
    <row r="39664" spans="16:27" x14ac:dyDescent="0.3">
      <c r="P39664"/>
      <c r="AA39664"/>
    </row>
    <row r="39665" spans="16:27" x14ac:dyDescent="0.3">
      <c r="P39665"/>
      <c r="AA39665"/>
    </row>
    <row r="39666" spans="16:27" x14ac:dyDescent="0.3">
      <c r="P39666"/>
      <c r="AA39666"/>
    </row>
    <row r="39667" spans="16:27" x14ac:dyDescent="0.3">
      <c r="P39667"/>
      <c r="AA39667"/>
    </row>
    <row r="39668" spans="16:27" x14ac:dyDescent="0.3">
      <c r="P39668"/>
      <c r="AA39668"/>
    </row>
    <row r="39669" spans="16:27" x14ac:dyDescent="0.3">
      <c r="P39669"/>
      <c r="AA39669"/>
    </row>
    <row r="39670" spans="16:27" x14ac:dyDescent="0.3">
      <c r="P39670"/>
      <c r="AA39670"/>
    </row>
    <row r="39671" spans="16:27" x14ac:dyDescent="0.3">
      <c r="P39671"/>
      <c r="AA39671"/>
    </row>
    <row r="39672" spans="16:27" x14ac:dyDescent="0.3">
      <c r="P39672"/>
      <c r="AA39672"/>
    </row>
    <row r="39673" spans="16:27" x14ac:dyDescent="0.3">
      <c r="P39673"/>
      <c r="AA39673"/>
    </row>
    <row r="39674" spans="16:27" x14ac:dyDescent="0.3">
      <c r="P39674"/>
      <c r="AA39674"/>
    </row>
    <row r="39675" spans="16:27" x14ac:dyDescent="0.3">
      <c r="P39675"/>
      <c r="AA39675"/>
    </row>
    <row r="39676" spans="16:27" x14ac:dyDescent="0.3">
      <c r="P39676"/>
      <c r="AA39676"/>
    </row>
    <row r="39677" spans="16:27" x14ac:dyDescent="0.3">
      <c r="P39677"/>
      <c r="AA39677"/>
    </row>
    <row r="39678" spans="16:27" x14ac:dyDescent="0.3">
      <c r="P39678"/>
      <c r="AA39678"/>
    </row>
    <row r="39679" spans="16:27" x14ac:dyDescent="0.3">
      <c r="P39679"/>
      <c r="AA39679"/>
    </row>
    <row r="39680" spans="16:27" x14ac:dyDescent="0.3">
      <c r="P39680"/>
      <c r="AA39680"/>
    </row>
    <row r="39681" spans="16:27" x14ac:dyDescent="0.3">
      <c r="P39681"/>
      <c r="AA39681"/>
    </row>
    <row r="39682" spans="16:27" x14ac:dyDescent="0.3">
      <c r="P39682"/>
      <c r="AA39682"/>
    </row>
    <row r="39683" spans="16:27" x14ac:dyDescent="0.3">
      <c r="P39683"/>
      <c r="AA39683"/>
    </row>
    <row r="39684" spans="16:27" x14ac:dyDescent="0.3">
      <c r="P39684"/>
      <c r="AA39684"/>
    </row>
    <row r="39685" spans="16:27" x14ac:dyDescent="0.3">
      <c r="P39685"/>
      <c r="AA39685"/>
    </row>
    <row r="39686" spans="16:27" x14ac:dyDescent="0.3">
      <c r="P39686"/>
      <c r="AA39686"/>
    </row>
    <row r="39687" spans="16:27" x14ac:dyDescent="0.3">
      <c r="P39687"/>
      <c r="AA39687"/>
    </row>
    <row r="39688" spans="16:27" x14ac:dyDescent="0.3">
      <c r="P39688"/>
      <c r="AA39688"/>
    </row>
    <row r="39689" spans="16:27" x14ac:dyDescent="0.3">
      <c r="P39689"/>
      <c r="AA39689"/>
    </row>
    <row r="39690" spans="16:27" x14ac:dyDescent="0.3">
      <c r="P39690"/>
      <c r="AA39690"/>
    </row>
    <row r="39691" spans="16:27" x14ac:dyDescent="0.3">
      <c r="P39691"/>
      <c r="AA39691"/>
    </row>
    <row r="39692" spans="16:27" x14ac:dyDescent="0.3">
      <c r="P39692"/>
      <c r="AA39692"/>
    </row>
    <row r="39693" spans="16:27" x14ac:dyDescent="0.3">
      <c r="P39693"/>
      <c r="AA39693"/>
    </row>
    <row r="39694" spans="16:27" x14ac:dyDescent="0.3">
      <c r="P39694"/>
      <c r="AA39694"/>
    </row>
    <row r="39695" spans="16:27" x14ac:dyDescent="0.3">
      <c r="P39695"/>
      <c r="AA39695"/>
    </row>
    <row r="39696" spans="16:27" x14ac:dyDescent="0.3">
      <c r="P39696"/>
      <c r="AA39696"/>
    </row>
    <row r="39697" spans="16:27" x14ac:dyDescent="0.3">
      <c r="P39697"/>
      <c r="AA39697"/>
    </row>
    <row r="39698" spans="16:27" x14ac:dyDescent="0.3">
      <c r="P39698"/>
      <c r="AA39698"/>
    </row>
    <row r="39699" spans="16:27" x14ac:dyDescent="0.3">
      <c r="P39699"/>
      <c r="AA39699"/>
    </row>
    <row r="39700" spans="16:27" x14ac:dyDescent="0.3">
      <c r="P39700"/>
      <c r="AA39700"/>
    </row>
    <row r="39701" spans="16:27" x14ac:dyDescent="0.3">
      <c r="P39701"/>
      <c r="AA39701"/>
    </row>
    <row r="39702" spans="16:27" x14ac:dyDescent="0.3">
      <c r="P39702"/>
      <c r="AA39702"/>
    </row>
    <row r="39703" spans="16:27" x14ac:dyDescent="0.3">
      <c r="P39703"/>
      <c r="AA39703"/>
    </row>
    <row r="39704" spans="16:27" x14ac:dyDescent="0.3">
      <c r="P39704"/>
      <c r="AA39704"/>
    </row>
    <row r="39705" spans="16:27" x14ac:dyDescent="0.3">
      <c r="P39705"/>
      <c r="AA39705"/>
    </row>
    <row r="39706" spans="16:27" x14ac:dyDescent="0.3">
      <c r="P39706"/>
      <c r="AA39706"/>
    </row>
    <row r="39707" spans="16:27" x14ac:dyDescent="0.3">
      <c r="P39707"/>
      <c r="AA39707"/>
    </row>
    <row r="39708" spans="16:27" x14ac:dyDescent="0.3">
      <c r="P39708"/>
      <c r="AA39708"/>
    </row>
    <row r="39709" spans="16:27" x14ac:dyDescent="0.3">
      <c r="P39709"/>
      <c r="AA39709"/>
    </row>
    <row r="39710" spans="16:27" x14ac:dyDescent="0.3">
      <c r="P39710"/>
      <c r="AA39710"/>
    </row>
    <row r="39711" spans="16:27" x14ac:dyDescent="0.3">
      <c r="P39711"/>
      <c r="AA39711"/>
    </row>
    <row r="39712" spans="16:27" x14ac:dyDescent="0.3">
      <c r="P39712"/>
      <c r="AA39712"/>
    </row>
    <row r="39713" spans="16:27" x14ac:dyDescent="0.3">
      <c r="P39713"/>
      <c r="AA39713"/>
    </row>
    <row r="39714" spans="16:27" x14ac:dyDescent="0.3">
      <c r="P39714"/>
      <c r="AA39714"/>
    </row>
    <row r="39715" spans="16:27" x14ac:dyDescent="0.3">
      <c r="P39715"/>
      <c r="AA39715"/>
    </row>
    <row r="39716" spans="16:27" x14ac:dyDescent="0.3">
      <c r="P39716"/>
      <c r="AA39716"/>
    </row>
    <row r="39717" spans="16:27" x14ac:dyDescent="0.3">
      <c r="P39717"/>
      <c r="AA39717"/>
    </row>
    <row r="39718" spans="16:27" x14ac:dyDescent="0.3">
      <c r="P39718"/>
      <c r="AA39718"/>
    </row>
    <row r="39719" spans="16:27" x14ac:dyDescent="0.3">
      <c r="P39719"/>
      <c r="AA39719"/>
    </row>
    <row r="39720" spans="16:27" x14ac:dyDescent="0.3">
      <c r="P39720"/>
      <c r="AA39720"/>
    </row>
    <row r="39721" spans="16:27" x14ac:dyDescent="0.3">
      <c r="P39721"/>
      <c r="AA39721"/>
    </row>
    <row r="39722" spans="16:27" x14ac:dyDescent="0.3">
      <c r="P39722"/>
      <c r="AA39722"/>
    </row>
    <row r="39723" spans="16:27" x14ac:dyDescent="0.3">
      <c r="P39723"/>
      <c r="AA39723"/>
    </row>
    <row r="39724" spans="16:27" x14ac:dyDescent="0.3">
      <c r="P39724"/>
      <c r="AA39724"/>
    </row>
    <row r="39725" spans="16:27" x14ac:dyDescent="0.3">
      <c r="P39725"/>
      <c r="AA39725"/>
    </row>
    <row r="39726" spans="16:27" x14ac:dyDescent="0.3">
      <c r="P39726"/>
      <c r="AA39726"/>
    </row>
    <row r="39727" spans="16:27" x14ac:dyDescent="0.3">
      <c r="P39727"/>
      <c r="AA39727"/>
    </row>
    <row r="39728" spans="16:27" x14ac:dyDescent="0.3">
      <c r="P39728"/>
      <c r="AA39728"/>
    </row>
    <row r="39729" spans="16:27" x14ac:dyDescent="0.3">
      <c r="P39729"/>
      <c r="AA39729"/>
    </row>
    <row r="39730" spans="16:27" x14ac:dyDescent="0.3">
      <c r="P39730"/>
      <c r="AA39730"/>
    </row>
    <row r="39731" spans="16:27" x14ac:dyDescent="0.3">
      <c r="P39731"/>
      <c r="AA39731"/>
    </row>
    <row r="39732" spans="16:27" x14ac:dyDescent="0.3">
      <c r="P39732"/>
      <c r="AA39732"/>
    </row>
    <row r="39733" spans="16:27" x14ac:dyDescent="0.3">
      <c r="P39733"/>
      <c r="AA39733"/>
    </row>
    <row r="39734" spans="16:27" x14ac:dyDescent="0.3">
      <c r="P39734"/>
      <c r="AA39734"/>
    </row>
    <row r="39735" spans="16:27" x14ac:dyDescent="0.3">
      <c r="P39735"/>
      <c r="AA39735"/>
    </row>
    <row r="39736" spans="16:27" x14ac:dyDescent="0.3">
      <c r="P39736"/>
      <c r="AA39736"/>
    </row>
    <row r="39737" spans="16:27" x14ac:dyDescent="0.3">
      <c r="P39737"/>
      <c r="AA39737"/>
    </row>
    <row r="39738" spans="16:27" x14ac:dyDescent="0.3">
      <c r="P39738"/>
      <c r="AA39738"/>
    </row>
    <row r="39739" spans="16:27" x14ac:dyDescent="0.3">
      <c r="P39739"/>
      <c r="AA39739"/>
    </row>
    <row r="39740" spans="16:27" x14ac:dyDescent="0.3">
      <c r="P39740"/>
      <c r="AA39740"/>
    </row>
    <row r="39741" spans="16:27" x14ac:dyDescent="0.3">
      <c r="P39741"/>
      <c r="AA39741"/>
    </row>
    <row r="39742" spans="16:27" x14ac:dyDescent="0.3">
      <c r="P39742"/>
      <c r="AA39742"/>
    </row>
    <row r="39743" spans="16:27" x14ac:dyDescent="0.3">
      <c r="P39743"/>
      <c r="AA39743"/>
    </row>
    <row r="39744" spans="16:27" x14ac:dyDescent="0.3">
      <c r="P39744"/>
      <c r="AA39744"/>
    </row>
    <row r="39745" spans="16:27" x14ac:dyDescent="0.3">
      <c r="P39745"/>
      <c r="AA39745"/>
    </row>
    <row r="39746" spans="16:27" x14ac:dyDescent="0.3">
      <c r="P39746"/>
      <c r="AA39746"/>
    </row>
    <row r="39747" spans="16:27" x14ac:dyDescent="0.3">
      <c r="P39747"/>
      <c r="AA39747"/>
    </row>
    <row r="39748" spans="16:27" x14ac:dyDescent="0.3">
      <c r="P39748"/>
      <c r="AA39748"/>
    </row>
    <row r="39749" spans="16:27" x14ac:dyDescent="0.3">
      <c r="P39749"/>
      <c r="AA39749"/>
    </row>
    <row r="39750" spans="16:27" x14ac:dyDescent="0.3">
      <c r="P39750"/>
      <c r="AA39750"/>
    </row>
    <row r="39751" spans="16:27" x14ac:dyDescent="0.3">
      <c r="P39751"/>
      <c r="AA39751"/>
    </row>
    <row r="39752" spans="16:27" x14ac:dyDescent="0.3">
      <c r="P39752"/>
      <c r="AA39752"/>
    </row>
    <row r="39753" spans="16:27" x14ac:dyDescent="0.3">
      <c r="P39753"/>
      <c r="AA39753"/>
    </row>
    <row r="39754" spans="16:27" x14ac:dyDescent="0.3">
      <c r="P39754"/>
      <c r="AA39754"/>
    </row>
    <row r="39755" spans="16:27" x14ac:dyDescent="0.3">
      <c r="P39755"/>
      <c r="AA39755"/>
    </row>
    <row r="39756" spans="16:27" x14ac:dyDescent="0.3">
      <c r="P39756"/>
      <c r="AA39756"/>
    </row>
    <row r="39757" spans="16:27" x14ac:dyDescent="0.3">
      <c r="P39757"/>
      <c r="AA39757"/>
    </row>
    <row r="39758" spans="16:27" x14ac:dyDescent="0.3">
      <c r="P39758"/>
      <c r="AA39758"/>
    </row>
    <row r="39759" spans="16:27" x14ac:dyDescent="0.3">
      <c r="P39759"/>
      <c r="AA39759"/>
    </row>
    <row r="39760" spans="16:27" x14ac:dyDescent="0.3">
      <c r="P39760"/>
      <c r="AA39760"/>
    </row>
    <row r="39761" spans="16:27" x14ac:dyDescent="0.3">
      <c r="P39761"/>
      <c r="AA39761"/>
    </row>
    <row r="39762" spans="16:27" x14ac:dyDescent="0.3">
      <c r="P39762"/>
      <c r="AA39762"/>
    </row>
    <row r="39763" spans="16:27" x14ac:dyDescent="0.3">
      <c r="P39763"/>
      <c r="AA39763"/>
    </row>
    <row r="39764" spans="16:27" x14ac:dyDescent="0.3">
      <c r="P39764"/>
      <c r="AA39764"/>
    </row>
    <row r="39765" spans="16:27" x14ac:dyDescent="0.3">
      <c r="P39765"/>
      <c r="AA39765"/>
    </row>
    <row r="39766" spans="16:27" x14ac:dyDescent="0.3">
      <c r="P39766"/>
      <c r="AA39766"/>
    </row>
    <row r="39767" spans="16:27" x14ac:dyDescent="0.3">
      <c r="P39767"/>
      <c r="AA39767"/>
    </row>
    <row r="39768" spans="16:27" x14ac:dyDescent="0.3">
      <c r="P39768"/>
      <c r="AA39768"/>
    </row>
    <row r="39769" spans="16:27" x14ac:dyDescent="0.3">
      <c r="P39769"/>
      <c r="AA39769"/>
    </row>
    <row r="39770" spans="16:27" x14ac:dyDescent="0.3">
      <c r="P39770"/>
      <c r="AA39770"/>
    </row>
    <row r="39771" spans="16:27" x14ac:dyDescent="0.3">
      <c r="P39771"/>
      <c r="AA39771"/>
    </row>
    <row r="39772" spans="16:27" x14ac:dyDescent="0.3">
      <c r="P39772"/>
      <c r="AA39772"/>
    </row>
    <row r="39773" spans="16:27" x14ac:dyDescent="0.3">
      <c r="P39773"/>
      <c r="AA39773"/>
    </row>
    <row r="39774" spans="16:27" x14ac:dyDescent="0.3">
      <c r="P39774"/>
      <c r="AA39774"/>
    </row>
    <row r="39775" spans="16:27" x14ac:dyDescent="0.3">
      <c r="P39775"/>
      <c r="AA39775"/>
    </row>
    <row r="39776" spans="16:27" x14ac:dyDescent="0.3">
      <c r="P39776"/>
      <c r="AA39776"/>
    </row>
    <row r="39777" spans="16:27" x14ac:dyDescent="0.3">
      <c r="P39777"/>
      <c r="AA39777"/>
    </row>
    <row r="39778" spans="16:27" x14ac:dyDescent="0.3">
      <c r="P39778"/>
      <c r="AA39778"/>
    </row>
    <row r="39779" spans="16:27" x14ac:dyDescent="0.3">
      <c r="P39779"/>
      <c r="AA39779"/>
    </row>
    <row r="39780" spans="16:27" x14ac:dyDescent="0.3">
      <c r="P39780"/>
      <c r="AA39780"/>
    </row>
    <row r="39781" spans="16:27" x14ac:dyDescent="0.3">
      <c r="P39781"/>
      <c r="AA39781"/>
    </row>
    <row r="39782" spans="16:27" x14ac:dyDescent="0.3">
      <c r="P39782"/>
      <c r="AA39782"/>
    </row>
    <row r="39783" spans="16:27" x14ac:dyDescent="0.3">
      <c r="P39783"/>
      <c r="AA39783"/>
    </row>
    <row r="39784" spans="16:27" x14ac:dyDescent="0.3">
      <c r="P39784"/>
      <c r="AA39784"/>
    </row>
    <row r="39785" spans="16:27" x14ac:dyDescent="0.3">
      <c r="P39785"/>
      <c r="AA39785"/>
    </row>
    <row r="39786" spans="16:27" x14ac:dyDescent="0.3">
      <c r="P39786"/>
      <c r="AA39786"/>
    </row>
    <row r="39787" spans="16:27" x14ac:dyDescent="0.3">
      <c r="P39787"/>
      <c r="AA39787"/>
    </row>
    <row r="39788" spans="16:27" x14ac:dyDescent="0.3">
      <c r="P39788"/>
      <c r="AA39788"/>
    </row>
    <row r="39789" spans="16:27" x14ac:dyDescent="0.3">
      <c r="P39789"/>
      <c r="AA39789"/>
    </row>
    <row r="39790" spans="16:27" x14ac:dyDescent="0.3">
      <c r="P39790"/>
      <c r="AA39790"/>
    </row>
    <row r="39791" spans="16:27" x14ac:dyDescent="0.3">
      <c r="P39791"/>
      <c r="AA39791"/>
    </row>
    <row r="39792" spans="16:27" x14ac:dyDescent="0.3">
      <c r="P39792"/>
      <c r="AA39792"/>
    </row>
    <row r="39793" spans="16:27" x14ac:dyDescent="0.3">
      <c r="P39793"/>
      <c r="AA39793"/>
    </row>
    <row r="39794" spans="16:27" x14ac:dyDescent="0.3">
      <c r="P39794"/>
      <c r="AA39794"/>
    </row>
    <row r="39795" spans="16:27" x14ac:dyDescent="0.3">
      <c r="P39795"/>
      <c r="AA39795"/>
    </row>
    <row r="39796" spans="16:27" x14ac:dyDescent="0.3">
      <c r="P39796"/>
      <c r="AA39796"/>
    </row>
    <row r="39797" spans="16:27" x14ac:dyDescent="0.3">
      <c r="P39797"/>
      <c r="AA39797"/>
    </row>
    <row r="39798" spans="16:27" x14ac:dyDescent="0.3">
      <c r="P39798"/>
      <c r="AA39798"/>
    </row>
    <row r="39799" spans="16:27" x14ac:dyDescent="0.3">
      <c r="P39799"/>
      <c r="AA39799"/>
    </row>
    <row r="39800" spans="16:27" x14ac:dyDescent="0.3">
      <c r="P39800"/>
      <c r="AA39800"/>
    </row>
    <row r="39801" spans="16:27" x14ac:dyDescent="0.3">
      <c r="P39801"/>
      <c r="AA39801"/>
    </row>
    <row r="39802" spans="16:27" x14ac:dyDescent="0.3">
      <c r="P39802"/>
      <c r="AA39802"/>
    </row>
    <row r="39803" spans="16:27" x14ac:dyDescent="0.3">
      <c r="P39803"/>
      <c r="AA39803"/>
    </row>
    <row r="39804" spans="16:27" x14ac:dyDescent="0.3">
      <c r="P39804"/>
      <c r="AA39804"/>
    </row>
    <row r="39805" spans="16:27" x14ac:dyDescent="0.3">
      <c r="P39805"/>
      <c r="AA39805"/>
    </row>
    <row r="39806" spans="16:27" x14ac:dyDescent="0.3">
      <c r="P39806"/>
      <c r="AA39806"/>
    </row>
    <row r="39807" spans="16:27" x14ac:dyDescent="0.3">
      <c r="P39807"/>
      <c r="AA39807"/>
    </row>
    <row r="39808" spans="16:27" x14ac:dyDescent="0.3">
      <c r="P39808"/>
      <c r="AA39808"/>
    </row>
    <row r="39809" spans="16:27" x14ac:dyDescent="0.3">
      <c r="P39809"/>
      <c r="AA39809"/>
    </row>
    <row r="39810" spans="16:27" x14ac:dyDescent="0.3">
      <c r="P39810"/>
      <c r="AA39810"/>
    </row>
    <row r="39811" spans="16:27" x14ac:dyDescent="0.3">
      <c r="P39811"/>
      <c r="AA39811"/>
    </row>
    <row r="39812" spans="16:27" x14ac:dyDescent="0.3">
      <c r="P39812"/>
      <c r="AA39812"/>
    </row>
    <row r="39813" spans="16:27" x14ac:dyDescent="0.3">
      <c r="P39813"/>
      <c r="AA39813"/>
    </row>
    <row r="39814" spans="16:27" x14ac:dyDescent="0.3">
      <c r="P39814"/>
      <c r="AA39814"/>
    </row>
    <row r="39815" spans="16:27" x14ac:dyDescent="0.3">
      <c r="P39815"/>
      <c r="AA39815"/>
    </row>
    <row r="39816" spans="16:27" x14ac:dyDescent="0.3">
      <c r="P39816"/>
      <c r="AA39816"/>
    </row>
    <row r="39817" spans="16:27" x14ac:dyDescent="0.3">
      <c r="P39817"/>
      <c r="AA39817"/>
    </row>
    <row r="39818" spans="16:27" x14ac:dyDescent="0.3">
      <c r="P39818"/>
      <c r="AA39818"/>
    </row>
    <row r="39819" spans="16:27" x14ac:dyDescent="0.3">
      <c r="P39819"/>
      <c r="AA39819"/>
    </row>
    <row r="39820" spans="16:27" x14ac:dyDescent="0.3">
      <c r="P39820"/>
      <c r="AA39820"/>
    </row>
    <row r="39821" spans="16:27" x14ac:dyDescent="0.3">
      <c r="P39821"/>
      <c r="AA39821"/>
    </row>
    <row r="39822" spans="16:27" x14ac:dyDescent="0.3">
      <c r="P39822"/>
      <c r="AA39822"/>
    </row>
    <row r="39823" spans="16:27" x14ac:dyDescent="0.3">
      <c r="P39823"/>
      <c r="AA39823"/>
    </row>
    <row r="39824" spans="16:27" x14ac:dyDescent="0.3">
      <c r="P39824"/>
      <c r="AA39824"/>
    </row>
    <row r="39825" spans="16:27" x14ac:dyDescent="0.3">
      <c r="P39825"/>
      <c r="AA39825"/>
    </row>
    <row r="39826" spans="16:27" x14ac:dyDescent="0.3">
      <c r="P39826"/>
      <c r="AA39826"/>
    </row>
    <row r="39827" spans="16:27" x14ac:dyDescent="0.3">
      <c r="P39827"/>
      <c r="AA39827"/>
    </row>
    <row r="39828" spans="16:27" x14ac:dyDescent="0.3">
      <c r="P39828"/>
      <c r="AA39828"/>
    </row>
    <row r="39829" spans="16:27" x14ac:dyDescent="0.3">
      <c r="P39829"/>
      <c r="AA39829"/>
    </row>
    <row r="39830" spans="16:27" x14ac:dyDescent="0.3">
      <c r="P39830"/>
      <c r="AA39830"/>
    </row>
    <row r="39831" spans="16:27" x14ac:dyDescent="0.3">
      <c r="P39831"/>
      <c r="AA39831"/>
    </row>
    <row r="39832" spans="16:27" x14ac:dyDescent="0.3">
      <c r="P39832"/>
      <c r="AA39832"/>
    </row>
    <row r="39833" spans="16:27" x14ac:dyDescent="0.3">
      <c r="P39833"/>
      <c r="AA39833"/>
    </row>
    <row r="39834" spans="16:27" x14ac:dyDescent="0.3">
      <c r="P39834"/>
      <c r="AA39834"/>
    </row>
    <row r="39835" spans="16:27" x14ac:dyDescent="0.3">
      <c r="P39835"/>
      <c r="AA39835"/>
    </row>
    <row r="39836" spans="16:27" x14ac:dyDescent="0.3">
      <c r="P39836"/>
      <c r="AA39836"/>
    </row>
    <row r="39837" spans="16:27" x14ac:dyDescent="0.3">
      <c r="P39837"/>
      <c r="AA39837"/>
    </row>
    <row r="39838" spans="16:27" x14ac:dyDescent="0.3">
      <c r="P39838"/>
      <c r="AA39838"/>
    </row>
    <row r="39839" spans="16:27" x14ac:dyDescent="0.3">
      <c r="P39839"/>
      <c r="AA39839"/>
    </row>
    <row r="39840" spans="16:27" x14ac:dyDescent="0.3">
      <c r="P39840"/>
      <c r="AA39840"/>
    </row>
    <row r="39841" spans="16:27" x14ac:dyDescent="0.3">
      <c r="P39841"/>
      <c r="AA39841"/>
    </row>
    <row r="39842" spans="16:27" x14ac:dyDescent="0.3">
      <c r="P39842"/>
      <c r="AA39842"/>
    </row>
    <row r="39843" spans="16:27" x14ac:dyDescent="0.3">
      <c r="P39843"/>
      <c r="AA39843"/>
    </row>
    <row r="39844" spans="16:27" x14ac:dyDescent="0.3">
      <c r="P39844"/>
      <c r="AA39844"/>
    </row>
    <row r="39845" spans="16:27" x14ac:dyDescent="0.3">
      <c r="P39845"/>
      <c r="AA39845"/>
    </row>
    <row r="39846" spans="16:27" x14ac:dyDescent="0.3">
      <c r="P39846"/>
      <c r="AA39846"/>
    </row>
    <row r="39847" spans="16:27" x14ac:dyDescent="0.3">
      <c r="P39847"/>
      <c r="AA39847"/>
    </row>
    <row r="39848" spans="16:27" x14ac:dyDescent="0.3">
      <c r="P39848"/>
      <c r="AA39848"/>
    </row>
    <row r="39849" spans="16:27" x14ac:dyDescent="0.3">
      <c r="P39849"/>
      <c r="AA39849"/>
    </row>
    <row r="39850" spans="16:27" x14ac:dyDescent="0.3">
      <c r="P39850"/>
      <c r="AA39850"/>
    </row>
    <row r="39851" spans="16:27" x14ac:dyDescent="0.3">
      <c r="P39851"/>
      <c r="AA39851"/>
    </row>
    <row r="39852" spans="16:27" x14ac:dyDescent="0.3">
      <c r="P39852"/>
      <c r="AA39852"/>
    </row>
    <row r="39853" spans="16:27" x14ac:dyDescent="0.3">
      <c r="P39853"/>
      <c r="AA39853"/>
    </row>
    <row r="39854" spans="16:27" x14ac:dyDescent="0.3">
      <c r="P39854"/>
      <c r="AA39854"/>
    </row>
    <row r="39855" spans="16:27" x14ac:dyDescent="0.3">
      <c r="P39855"/>
      <c r="AA39855"/>
    </row>
    <row r="39856" spans="16:27" x14ac:dyDescent="0.3">
      <c r="P39856"/>
      <c r="AA39856"/>
    </row>
    <row r="39857" spans="16:27" x14ac:dyDescent="0.3">
      <c r="P39857"/>
      <c r="AA39857"/>
    </row>
    <row r="39858" spans="16:27" x14ac:dyDescent="0.3">
      <c r="P39858"/>
      <c r="AA39858"/>
    </row>
    <row r="39859" spans="16:27" x14ac:dyDescent="0.3">
      <c r="P39859"/>
      <c r="AA39859"/>
    </row>
    <row r="39860" spans="16:27" x14ac:dyDescent="0.3">
      <c r="P39860"/>
      <c r="AA39860"/>
    </row>
    <row r="39861" spans="16:27" x14ac:dyDescent="0.3">
      <c r="P39861"/>
      <c r="AA39861"/>
    </row>
    <row r="39862" spans="16:27" x14ac:dyDescent="0.3">
      <c r="P39862"/>
      <c r="AA39862"/>
    </row>
    <row r="39863" spans="16:27" x14ac:dyDescent="0.3">
      <c r="P39863"/>
      <c r="AA39863"/>
    </row>
    <row r="39864" spans="16:27" x14ac:dyDescent="0.3">
      <c r="P39864"/>
      <c r="AA39864"/>
    </row>
    <row r="39865" spans="16:27" x14ac:dyDescent="0.3">
      <c r="P39865"/>
      <c r="AA39865"/>
    </row>
    <row r="39866" spans="16:27" x14ac:dyDescent="0.3">
      <c r="P39866"/>
      <c r="AA39866"/>
    </row>
    <row r="39867" spans="16:27" x14ac:dyDescent="0.3">
      <c r="P39867"/>
      <c r="AA39867"/>
    </row>
    <row r="39868" spans="16:27" x14ac:dyDescent="0.3">
      <c r="P39868"/>
      <c r="AA39868"/>
    </row>
    <row r="39869" spans="16:27" x14ac:dyDescent="0.3">
      <c r="P39869"/>
      <c r="AA39869"/>
    </row>
    <row r="39870" spans="16:27" x14ac:dyDescent="0.3">
      <c r="P39870"/>
      <c r="AA39870"/>
    </row>
    <row r="39871" spans="16:27" x14ac:dyDescent="0.3">
      <c r="P39871"/>
      <c r="AA39871"/>
    </row>
    <row r="39872" spans="16:27" x14ac:dyDescent="0.3">
      <c r="P39872"/>
      <c r="AA39872"/>
    </row>
    <row r="39873" spans="16:27" x14ac:dyDescent="0.3">
      <c r="P39873"/>
      <c r="AA39873"/>
    </row>
    <row r="39874" spans="16:27" x14ac:dyDescent="0.3">
      <c r="P39874"/>
      <c r="AA39874"/>
    </row>
    <row r="39875" spans="16:27" x14ac:dyDescent="0.3">
      <c r="P39875"/>
      <c r="AA39875"/>
    </row>
    <row r="39876" spans="16:27" x14ac:dyDescent="0.3">
      <c r="P39876"/>
      <c r="AA39876"/>
    </row>
    <row r="39877" spans="16:27" x14ac:dyDescent="0.3">
      <c r="P39877"/>
      <c r="AA39877"/>
    </row>
    <row r="39878" spans="16:27" x14ac:dyDescent="0.3">
      <c r="P39878"/>
      <c r="AA39878"/>
    </row>
    <row r="39879" spans="16:27" x14ac:dyDescent="0.3">
      <c r="P39879"/>
      <c r="AA39879"/>
    </row>
    <row r="39880" spans="16:27" x14ac:dyDescent="0.3">
      <c r="P39880"/>
      <c r="AA39880"/>
    </row>
    <row r="39881" spans="16:27" x14ac:dyDescent="0.3">
      <c r="P39881"/>
      <c r="AA39881"/>
    </row>
    <row r="39882" spans="16:27" x14ac:dyDescent="0.3">
      <c r="P39882"/>
      <c r="AA39882"/>
    </row>
    <row r="39883" spans="16:27" x14ac:dyDescent="0.3">
      <c r="P39883"/>
      <c r="AA39883"/>
    </row>
    <row r="39884" spans="16:27" x14ac:dyDescent="0.3">
      <c r="P39884"/>
      <c r="AA39884"/>
    </row>
    <row r="39885" spans="16:27" x14ac:dyDescent="0.3">
      <c r="P39885"/>
      <c r="AA39885"/>
    </row>
    <row r="39886" spans="16:27" x14ac:dyDescent="0.3">
      <c r="P39886"/>
      <c r="AA39886"/>
    </row>
    <row r="39887" spans="16:27" x14ac:dyDescent="0.3">
      <c r="P39887"/>
      <c r="AA39887"/>
    </row>
    <row r="39888" spans="16:27" x14ac:dyDescent="0.3">
      <c r="P39888"/>
      <c r="AA39888"/>
    </row>
    <row r="39889" spans="16:27" x14ac:dyDescent="0.3">
      <c r="P39889"/>
      <c r="AA39889"/>
    </row>
    <row r="39890" spans="16:27" x14ac:dyDescent="0.3">
      <c r="P39890"/>
      <c r="AA39890"/>
    </row>
    <row r="39891" spans="16:27" x14ac:dyDescent="0.3">
      <c r="P39891"/>
      <c r="AA39891"/>
    </row>
    <row r="39892" spans="16:27" x14ac:dyDescent="0.3">
      <c r="P39892"/>
      <c r="AA39892"/>
    </row>
    <row r="39893" spans="16:27" x14ac:dyDescent="0.3">
      <c r="P39893"/>
      <c r="AA39893"/>
    </row>
    <row r="39894" spans="16:27" x14ac:dyDescent="0.3">
      <c r="P39894"/>
      <c r="AA39894"/>
    </row>
    <row r="39895" spans="16:27" x14ac:dyDescent="0.3">
      <c r="P39895"/>
      <c r="AA39895"/>
    </row>
    <row r="39896" spans="16:27" x14ac:dyDescent="0.3">
      <c r="P39896"/>
      <c r="AA39896"/>
    </row>
    <row r="39897" spans="16:27" x14ac:dyDescent="0.3">
      <c r="P39897"/>
      <c r="AA39897"/>
    </row>
    <row r="39898" spans="16:27" x14ac:dyDescent="0.3">
      <c r="P39898"/>
      <c r="AA39898"/>
    </row>
    <row r="39899" spans="16:27" x14ac:dyDescent="0.3">
      <c r="P39899"/>
      <c r="AA39899"/>
    </row>
    <row r="39900" spans="16:27" x14ac:dyDescent="0.3">
      <c r="P39900"/>
      <c r="AA39900"/>
    </row>
    <row r="39901" spans="16:27" x14ac:dyDescent="0.3">
      <c r="P39901"/>
      <c r="AA39901"/>
    </row>
    <row r="39902" spans="16:27" x14ac:dyDescent="0.3">
      <c r="P39902"/>
      <c r="AA39902"/>
    </row>
    <row r="39903" spans="16:27" x14ac:dyDescent="0.3">
      <c r="P39903"/>
      <c r="AA39903"/>
    </row>
    <row r="39904" spans="16:27" x14ac:dyDescent="0.3">
      <c r="P39904"/>
      <c r="AA39904"/>
    </row>
    <row r="39905" spans="16:27" x14ac:dyDescent="0.3">
      <c r="P39905"/>
      <c r="AA39905"/>
    </row>
    <row r="39906" spans="16:27" x14ac:dyDescent="0.3">
      <c r="P39906"/>
      <c r="AA39906"/>
    </row>
    <row r="39907" spans="16:27" x14ac:dyDescent="0.3">
      <c r="P39907"/>
      <c r="AA39907"/>
    </row>
    <row r="39908" spans="16:27" x14ac:dyDescent="0.3">
      <c r="P39908"/>
      <c r="AA39908"/>
    </row>
    <row r="39909" spans="16:27" x14ac:dyDescent="0.3">
      <c r="P39909"/>
      <c r="AA39909"/>
    </row>
    <row r="39910" spans="16:27" x14ac:dyDescent="0.3">
      <c r="P39910"/>
      <c r="AA39910"/>
    </row>
    <row r="39911" spans="16:27" x14ac:dyDescent="0.3">
      <c r="P39911"/>
      <c r="AA39911"/>
    </row>
    <row r="39912" spans="16:27" x14ac:dyDescent="0.3">
      <c r="P39912"/>
      <c r="AA39912"/>
    </row>
    <row r="39913" spans="16:27" x14ac:dyDescent="0.3">
      <c r="P39913"/>
      <c r="AA39913"/>
    </row>
    <row r="39914" spans="16:27" x14ac:dyDescent="0.3">
      <c r="P39914"/>
      <c r="AA39914"/>
    </row>
    <row r="39915" spans="16:27" x14ac:dyDescent="0.3">
      <c r="P39915"/>
      <c r="AA39915"/>
    </row>
    <row r="39916" spans="16:27" x14ac:dyDescent="0.3">
      <c r="P39916"/>
      <c r="AA39916"/>
    </row>
    <row r="39917" spans="16:27" x14ac:dyDescent="0.3">
      <c r="P39917"/>
      <c r="AA39917"/>
    </row>
    <row r="39918" spans="16:27" x14ac:dyDescent="0.3">
      <c r="P39918"/>
      <c r="AA39918"/>
    </row>
    <row r="39919" spans="16:27" x14ac:dyDescent="0.3">
      <c r="P39919"/>
      <c r="AA39919"/>
    </row>
    <row r="39920" spans="16:27" x14ac:dyDescent="0.3">
      <c r="P39920"/>
      <c r="AA39920"/>
    </row>
    <row r="39921" spans="16:27" x14ac:dyDescent="0.3">
      <c r="P39921"/>
      <c r="AA39921"/>
    </row>
    <row r="39922" spans="16:27" x14ac:dyDescent="0.3">
      <c r="P39922"/>
      <c r="AA39922"/>
    </row>
    <row r="39923" spans="16:27" x14ac:dyDescent="0.3">
      <c r="P39923"/>
      <c r="AA39923"/>
    </row>
    <row r="39924" spans="16:27" x14ac:dyDescent="0.3">
      <c r="P39924"/>
      <c r="AA39924"/>
    </row>
    <row r="39925" spans="16:27" x14ac:dyDescent="0.3">
      <c r="P39925"/>
      <c r="AA39925"/>
    </row>
    <row r="39926" spans="16:27" x14ac:dyDescent="0.3">
      <c r="P39926"/>
      <c r="AA39926"/>
    </row>
    <row r="39927" spans="16:27" x14ac:dyDescent="0.3">
      <c r="P39927"/>
      <c r="AA39927"/>
    </row>
    <row r="39928" spans="16:27" x14ac:dyDescent="0.3">
      <c r="P39928"/>
      <c r="AA39928"/>
    </row>
    <row r="39929" spans="16:27" x14ac:dyDescent="0.3">
      <c r="P39929"/>
      <c r="AA39929"/>
    </row>
    <row r="39930" spans="16:27" x14ac:dyDescent="0.3">
      <c r="P39930"/>
      <c r="AA39930"/>
    </row>
    <row r="39931" spans="16:27" x14ac:dyDescent="0.3">
      <c r="P39931"/>
      <c r="AA39931"/>
    </row>
    <row r="39932" spans="16:27" x14ac:dyDescent="0.3">
      <c r="P39932"/>
      <c r="AA39932"/>
    </row>
    <row r="39933" spans="16:27" x14ac:dyDescent="0.3">
      <c r="P39933"/>
      <c r="AA39933"/>
    </row>
    <row r="39934" spans="16:27" x14ac:dyDescent="0.3">
      <c r="P39934"/>
      <c r="AA39934"/>
    </row>
    <row r="39935" spans="16:27" x14ac:dyDescent="0.3">
      <c r="P39935"/>
      <c r="AA39935"/>
    </row>
    <row r="39936" spans="16:27" x14ac:dyDescent="0.3">
      <c r="P39936"/>
      <c r="AA39936"/>
    </row>
    <row r="39937" spans="16:27" x14ac:dyDescent="0.3">
      <c r="P39937"/>
      <c r="AA39937"/>
    </row>
    <row r="39938" spans="16:27" x14ac:dyDescent="0.3">
      <c r="P39938"/>
      <c r="AA39938"/>
    </row>
    <row r="39939" spans="16:27" x14ac:dyDescent="0.3">
      <c r="P39939"/>
      <c r="AA39939"/>
    </row>
    <row r="39940" spans="16:27" x14ac:dyDescent="0.3">
      <c r="P39940"/>
      <c r="AA39940"/>
    </row>
    <row r="39941" spans="16:27" x14ac:dyDescent="0.3">
      <c r="P39941"/>
      <c r="AA39941"/>
    </row>
    <row r="39942" spans="16:27" x14ac:dyDescent="0.3">
      <c r="P39942"/>
      <c r="AA39942"/>
    </row>
    <row r="39943" spans="16:27" x14ac:dyDescent="0.3">
      <c r="P39943"/>
      <c r="AA39943"/>
    </row>
    <row r="39944" spans="16:27" x14ac:dyDescent="0.3">
      <c r="P39944"/>
      <c r="AA39944"/>
    </row>
    <row r="39945" spans="16:27" x14ac:dyDescent="0.3">
      <c r="P39945"/>
      <c r="AA39945"/>
    </row>
    <row r="39946" spans="16:27" x14ac:dyDescent="0.3">
      <c r="P39946"/>
      <c r="AA39946"/>
    </row>
    <row r="39947" spans="16:27" x14ac:dyDescent="0.3">
      <c r="P39947"/>
      <c r="AA39947"/>
    </row>
    <row r="39948" spans="16:27" x14ac:dyDescent="0.3">
      <c r="P39948"/>
      <c r="AA39948"/>
    </row>
    <row r="39949" spans="16:27" x14ac:dyDescent="0.3">
      <c r="P39949"/>
      <c r="AA39949"/>
    </row>
    <row r="39950" spans="16:27" x14ac:dyDescent="0.3">
      <c r="P39950"/>
      <c r="AA39950"/>
    </row>
    <row r="39951" spans="16:27" x14ac:dyDescent="0.3">
      <c r="P39951"/>
      <c r="AA39951"/>
    </row>
    <row r="39952" spans="16:27" x14ac:dyDescent="0.3">
      <c r="P39952"/>
      <c r="AA39952"/>
    </row>
    <row r="39953" spans="16:27" x14ac:dyDescent="0.3">
      <c r="P39953"/>
      <c r="AA39953"/>
    </row>
    <row r="39954" spans="16:27" x14ac:dyDescent="0.3">
      <c r="P39954"/>
      <c r="AA39954"/>
    </row>
    <row r="39955" spans="16:27" x14ac:dyDescent="0.3">
      <c r="P39955"/>
      <c r="AA39955"/>
    </row>
    <row r="39956" spans="16:27" x14ac:dyDescent="0.3">
      <c r="P39956"/>
      <c r="AA39956"/>
    </row>
    <row r="39957" spans="16:27" x14ac:dyDescent="0.3">
      <c r="P39957"/>
      <c r="AA39957"/>
    </row>
    <row r="39958" spans="16:27" x14ac:dyDescent="0.3">
      <c r="P39958"/>
      <c r="AA39958"/>
    </row>
    <row r="39959" spans="16:27" x14ac:dyDescent="0.3">
      <c r="P39959"/>
      <c r="AA39959"/>
    </row>
    <row r="39960" spans="16:27" x14ac:dyDescent="0.3">
      <c r="P39960"/>
      <c r="AA39960"/>
    </row>
    <row r="39961" spans="16:27" x14ac:dyDescent="0.3">
      <c r="P39961"/>
      <c r="AA39961"/>
    </row>
    <row r="39962" spans="16:27" x14ac:dyDescent="0.3">
      <c r="P39962"/>
      <c r="AA39962"/>
    </row>
    <row r="39963" spans="16:27" x14ac:dyDescent="0.3">
      <c r="P39963"/>
      <c r="AA39963"/>
    </row>
    <row r="39964" spans="16:27" x14ac:dyDescent="0.3">
      <c r="P39964"/>
      <c r="AA39964"/>
    </row>
    <row r="39965" spans="16:27" x14ac:dyDescent="0.3">
      <c r="P39965"/>
      <c r="AA39965"/>
    </row>
    <row r="39966" spans="16:27" x14ac:dyDescent="0.3">
      <c r="P39966"/>
      <c r="AA39966"/>
    </row>
    <row r="39967" spans="16:27" x14ac:dyDescent="0.3">
      <c r="P39967"/>
      <c r="AA39967"/>
    </row>
    <row r="39968" spans="16:27" x14ac:dyDescent="0.3">
      <c r="P39968"/>
      <c r="AA39968"/>
    </row>
    <row r="39969" spans="16:27" x14ac:dyDescent="0.3">
      <c r="P39969"/>
      <c r="AA39969"/>
    </row>
    <row r="39970" spans="16:27" x14ac:dyDescent="0.3">
      <c r="P39970"/>
      <c r="AA39970"/>
    </row>
    <row r="39971" spans="16:27" x14ac:dyDescent="0.3">
      <c r="P39971"/>
      <c r="AA39971"/>
    </row>
    <row r="39972" spans="16:27" x14ac:dyDescent="0.3">
      <c r="P39972"/>
      <c r="AA39972"/>
    </row>
    <row r="39973" spans="16:27" x14ac:dyDescent="0.3">
      <c r="P39973"/>
      <c r="AA39973"/>
    </row>
    <row r="39974" spans="16:27" x14ac:dyDescent="0.3">
      <c r="P39974"/>
      <c r="AA39974"/>
    </row>
    <row r="39975" spans="16:27" x14ac:dyDescent="0.3">
      <c r="P39975"/>
      <c r="AA39975"/>
    </row>
    <row r="39976" spans="16:27" x14ac:dyDescent="0.3">
      <c r="P39976"/>
      <c r="AA39976"/>
    </row>
    <row r="39977" spans="16:27" x14ac:dyDescent="0.3">
      <c r="P39977"/>
      <c r="AA39977"/>
    </row>
    <row r="39978" spans="16:27" x14ac:dyDescent="0.3">
      <c r="P39978"/>
      <c r="AA39978"/>
    </row>
    <row r="39979" spans="16:27" x14ac:dyDescent="0.3">
      <c r="P39979"/>
      <c r="AA39979"/>
    </row>
    <row r="39980" spans="16:27" x14ac:dyDescent="0.3">
      <c r="P39980"/>
      <c r="AA39980"/>
    </row>
    <row r="39981" spans="16:27" x14ac:dyDescent="0.3">
      <c r="P39981"/>
      <c r="AA39981"/>
    </row>
    <row r="39982" spans="16:27" x14ac:dyDescent="0.3">
      <c r="P39982"/>
      <c r="AA39982"/>
    </row>
    <row r="39983" spans="16:27" x14ac:dyDescent="0.3">
      <c r="P39983"/>
      <c r="AA39983"/>
    </row>
    <row r="39984" spans="16:27" x14ac:dyDescent="0.3">
      <c r="P39984"/>
      <c r="AA39984"/>
    </row>
    <row r="39985" spans="16:27" x14ac:dyDescent="0.3">
      <c r="P39985"/>
      <c r="AA39985"/>
    </row>
    <row r="39986" spans="16:27" x14ac:dyDescent="0.3">
      <c r="P39986"/>
      <c r="AA39986"/>
    </row>
    <row r="39987" spans="16:27" x14ac:dyDescent="0.3">
      <c r="P39987"/>
      <c r="AA39987"/>
    </row>
    <row r="39988" spans="16:27" x14ac:dyDescent="0.3">
      <c r="P39988"/>
      <c r="AA39988"/>
    </row>
    <row r="39989" spans="16:27" x14ac:dyDescent="0.3">
      <c r="P39989"/>
      <c r="AA39989"/>
    </row>
    <row r="39990" spans="16:27" x14ac:dyDescent="0.3">
      <c r="P39990"/>
      <c r="AA39990"/>
    </row>
    <row r="39991" spans="16:27" x14ac:dyDescent="0.3">
      <c r="P39991"/>
      <c r="AA39991"/>
    </row>
    <row r="39992" spans="16:27" x14ac:dyDescent="0.3">
      <c r="P39992"/>
      <c r="AA39992"/>
    </row>
    <row r="39993" spans="16:27" x14ac:dyDescent="0.3">
      <c r="P39993"/>
      <c r="AA39993"/>
    </row>
    <row r="39994" spans="16:27" x14ac:dyDescent="0.3">
      <c r="P39994"/>
      <c r="AA39994"/>
    </row>
    <row r="39995" spans="16:27" x14ac:dyDescent="0.3">
      <c r="P39995"/>
      <c r="AA39995"/>
    </row>
    <row r="39996" spans="16:27" x14ac:dyDescent="0.3">
      <c r="P39996"/>
      <c r="AA39996"/>
    </row>
    <row r="39997" spans="16:27" x14ac:dyDescent="0.3">
      <c r="P39997"/>
      <c r="AA39997"/>
    </row>
    <row r="39998" spans="16:27" x14ac:dyDescent="0.3">
      <c r="P39998"/>
      <c r="AA39998"/>
    </row>
    <row r="39999" spans="16:27" x14ac:dyDescent="0.3">
      <c r="P39999"/>
      <c r="AA39999"/>
    </row>
    <row r="40000" spans="16:27" x14ac:dyDescent="0.3">
      <c r="P40000"/>
      <c r="AA40000"/>
    </row>
    <row r="40001" spans="16:27" x14ac:dyDescent="0.3">
      <c r="P40001"/>
      <c r="AA40001"/>
    </row>
    <row r="40002" spans="16:27" x14ac:dyDescent="0.3">
      <c r="P40002"/>
      <c r="AA40002"/>
    </row>
    <row r="40003" spans="16:27" x14ac:dyDescent="0.3">
      <c r="P40003"/>
      <c r="AA40003"/>
    </row>
    <row r="40004" spans="16:27" x14ac:dyDescent="0.3">
      <c r="P40004"/>
      <c r="AA40004"/>
    </row>
    <row r="40005" spans="16:27" x14ac:dyDescent="0.3">
      <c r="P40005"/>
      <c r="AA40005"/>
    </row>
    <row r="40006" spans="16:27" x14ac:dyDescent="0.3">
      <c r="P40006"/>
      <c r="AA40006"/>
    </row>
    <row r="40007" spans="16:27" x14ac:dyDescent="0.3">
      <c r="P40007"/>
      <c r="AA40007"/>
    </row>
    <row r="40008" spans="16:27" x14ac:dyDescent="0.3">
      <c r="P40008"/>
      <c r="AA40008"/>
    </row>
    <row r="40009" spans="16:27" x14ac:dyDescent="0.3">
      <c r="P40009"/>
      <c r="AA40009"/>
    </row>
    <row r="40010" spans="16:27" x14ac:dyDescent="0.3">
      <c r="P40010"/>
      <c r="AA40010"/>
    </row>
    <row r="40011" spans="16:27" x14ac:dyDescent="0.3">
      <c r="P40011"/>
      <c r="AA40011"/>
    </row>
    <row r="40012" spans="16:27" x14ac:dyDescent="0.3">
      <c r="P40012"/>
      <c r="AA40012"/>
    </row>
    <row r="40013" spans="16:27" x14ac:dyDescent="0.3">
      <c r="P40013"/>
      <c r="AA40013"/>
    </row>
    <row r="40014" spans="16:27" x14ac:dyDescent="0.3">
      <c r="P40014"/>
      <c r="AA40014"/>
    </row>
    <row r="40015" spans="16:27" x14ac:dyDescent="0.3">
      <c r="P40015"/>
      <c r="AA40015"/>
    </row>
    <row r="40016" spans="16:27" x14ac:dyDescent="0.3">
      <c r="P40016"/>
      <c r="AA40016"/>
    </row>
    <row r="40017" spans="16:27" x14ac:dyDescent="0.3">
      <c r="P40017"/>
      <c r="AA40017"/>
    </row>
    <row r="40018" spans="16:27" x14ac:dyDescent="0.3">
      <c r="P40018"/>
      <c r="AA40018"/>
    </row>
    <row r="40019" spans="16:27" x14ac:dyDescent="0.3">
      <c r="P40019"/>
      <c r="AA40019"/>
    </row>
    <row r="40020" spans="16:27" x14ac:dyDescent="0.3">
      <c r="P40020"/>
      <c r="AA40020"/>
    </row>
    <row r="40021" spans="16:27" x14ac:dyDescent="0.3">
      <c r="P40021"/>
      <c r="AA40021"/>
    </row>
    <row r="40022" spans="16:27" x14ac:dyDescent="0.3">
      <c r="P40022"/>
      <c r="AA40022"/>
    </row>
    <row r="40023" spans="16:27" x14ac:dyDescent="0.3">
      <c r="P40023"/>
      <c r="AA40023"/>
    </row>
    <row r="40024" spans="16:27" x14ac:dyDescent="0.3">
      <c r="P40024"/>
      <c r="AA40024"/>
    </row>
    <row r="40025" spans="16:27" x14ac:dyDescent="0.3">
      <c r="P40025"/>
      <c r="AA40025"/>
    </row>
    <row r="40026" spans="16:27" x14ac:dyDescent="0.3">
      <c r="P40026"/>
      <c r="AA40026"/>
    </row>
    <row r="40027" spans="16:27" x14ac:dyDescent="0.3">
      <c r="P40027"/>
      <c r="AA40027"/>
    </row>
    <row r="40028" spans="16:27" x14ac:dyDescent="0.3">
      <c r="P40028"/>
      <c r="AA40028"/>
    </row>
    <row r="40029" spans="16:27" x14ac:dyDescent="0.3">
      <c r="P40029"/>
      <c r="AA40029"/>
    </row>
    <row r="40030" spans="16:27" x14ac:dyDescent="0.3">
      <c r="P40030"/>
      <c r="AA40030"/>
    </row>
    <row r="40031" spans="16:27" x14ac:dyDescent="0.3">
      <c r="P40031"/>
      <c r="AA40031"/>
    </row>
    <row r="40032" spans="16:27" x14ac:dyDescent="0.3">
      <c r="P40032"/>
      <c r="AA40032"/>
    </row>
    <row r="40033" spans="16:27" x14ac:dyDescent="0.3">
      <c r="P40033"/>
      <c r="AA40033"/>
    </row>
    <row r="40034" spans="16:27" x14ac:dyDescent="0.3">
      <c r="P40034"/>
      <c r="AA40034"/>
    </row>
    <row r="40035" spans="16:27" x14ac:dyDescent="0.3">
      <c r="P40035"/>
      <c r="AA40035"/>
    </row>
    <row r="40036" spans="16:27" x14ac:dyDescent="0.3">
      <c r="P40036"/>
      <c r="AA40036"/>
    </row>
    <row r="40037" spans="16:27" x14ac:dyDescent="0.3">
      <c r="P40037"/>
      <c r="AA40037"/>
    </row>
    <row r="40038" spans="16:27" x14ac:dyDescent="0.3">
      <c r="P40038"/>
      <c r="AA40038"/>
    </row>
    <row r="40039" spans="16:27" x14ac:dyDescent="0.3">
      <c r="P40039"/>
      <c r="AA40039"/>
    </row>
    <row r="40040" spans="16:27" x14ac:dyDescent="0.3">
      <c r="P40040"/>
      <c r="AA40040"/>
    </row>
    <row r="40041" spans="16:27" x14ac:dyDescent="0.3">
      <c r="P40041"/>
      <c r="AA40041"/>
    </row>
    <row r="40042" spans="16:27" x14ac:dyDescent="0.3">
      <c r="P40042"/>
      <c r="AA40042"/>
    </row>
    <row r="40043" spans="16:27" x14ac:dyDescent="0.3">
      <c r="P40043"/>
      <c r="AA40043"/>
    </row>
    <row r="40044" spans="16:27" x14ac:dyDescent="0.3">
      <c r="P40044"/>
      <c r="AA40044"/>
    </row>
    <row r="40045" spans="16:27" x14ac:dyDescent="0.3">
      <c r="P40045"/>
      <c r="AA40045"/>
    </row>
    <row r="40046" spans="16:27" x14ac:dyDescent="0.3">
      <c r="P40046"/>
      <c r="AA40046"/>
    </row>
    <row r="40047" spans="16:27" x14ac:dyDescent="0.3">
      <c r="P40047"/>
      <c r="AA40047"/>
    </row>
    <row r="40048" spans="16:27" x14ac:dyDescent="0.3">
      <c r="P40048"/>
      <c r="AA40048"/>
    </row>
    <row r="40049" spans="16:27" x14ac:dyDescent="0.3">
      <c r="P40049"/>
      <c r="AA40049"/>
    </row>
    <row r="40050" spans="16:27" x14ac:dyDescent="0.3">
      <c r="P40050"/>
      <c r="AA40050"/>
    </row>
    <row r="40051" spans="16:27" x14ac:dyDescent="0.3">
      <c r="P40051"/>
      <c r="AA40051"/>
    </row>
    <row r="40052" spans="16:27" x14ac:dyDescent="0.3">
      <c r="P40052"/>
      <c r="AA40052"/>
    </row>
    <row r="40053" spans="16:27" x14ac:dyDescent="0.3">
      <c r="P40053"/>
      <c r="AA40053"/>
    </row>
    <row r="40054" spans="16:27" x14ac:dyDescent="0.3">
      <c r="P40054"/>
      <c r="AA40054"/>
    </row>
    <row r="40055" spans="16:27" x14ac:dyDescent="0.3">
      <c r="P40055"/>
      <c r="AA40055"/>
    </row>
    <row r="40056" spans="16:27" x14ac:dyDescent="0.3">
      <c r="P40056"/>
      <c r="AA40056"/>
    </row>
    <row r="40057" spans="16:27" x14ac:dyDescent="0.3">
      <c r="P40057"/>
      <c r="AA40057"/>
    </row>
    <row r="40058" spans="16:27" x14ac:dyDescent="0.3">
      <c r="P40058"/>
      <c r="AA40058"/>
    </row>
    <row r="40059" spans="16:27" x14ac:dyDescent="0.3">
      <c r="P40059"/>
      <c r="AA40059"/>
    </row>
    <row r="40060" spans="16:27" x14ac:dyDescent="0.3">
      <c r="P40060"/>
      <c r="AA40060"/>
    </row>
    <row r="40061" spans="16:27" x14ac:dyDescent="0.3">
      <c r="P40061"/>
      <c r="AA40061"/>
    </row>
    <row r="40062" spans="16:27" x14ac:dyDescent="0.3">
      <c r="P40062"/>
      <c r="AA40062"/>
    </row>
    <row r="40063" spans="16:27" x14ac:dyDescent="0.3">
      <c r="P40063"/>
      <c r="AA40063"/>
    </row>
    <row r="40064" spans="16:27" x14ac:dyDescent="0.3">
      <c r="P40064"/>
      <c r="AA40064"/>
    </row>
    <row r="40065" spans="16:27" x14ac:dyDescent="0.3">
      <c r="P40065"/>
      <c r="AA40065"/>
    </row>
    <row r="40066" spans="16:27" x14ac:dyDescent="0.3">
      <c r="P40066"/>
      <c r="AA40066"/>
    </row>
    <row r="40067" spans="16:27" x14ac:dyDescent="0.3">
      <c r="P40067"/>
      <c r="AA40067"/>
    </row>
    <row r="40068" spans="16:27" x14ac:dyDescent="0.3">
      <c r="P40068"/>
      <c r="AA40068"/>
    </row>
    <row r="40069" spans="16:27" x14ac:dyDescent="0.3">
      <c r="P40069"/>
      <c r="AA40069"/>
    </row>
    <row r="40070" spans="16:27" x14ac:dyDescent="0.3">
      <c r="P40070"/>
      <c r="AA40070"/>
    </row>
    <row r="40071" spans="16:27" x14ac:dyDescent="0.3">
      <c r="P40071"/>
      <c r="AA40071"/>
    </row>
    <row r="40072" spans="16:27" x14ac:dyDescent="0.3">
      <c r="P40072"/>
      <c r="AA40072"/>
    </row>
    <row r="40073" spans="16:27" x14ac:dyDescent="0.3">
      <c r="P40073"/>
      <c r="AA40073"/>
    </row>
    <row r="40074" spans="16:27" x14ac:dyDescent="0.3">
      <c r="P40074"/>
      <c r="AA40074"/>
    </row>
    <row r="40075" spans="16:27" x14ac:dyDescent="0.3">
      <c r="P40075"/>
      <c r="AA40075"/>
    </row>
    <row r="40076" spans="16:27" x14ac:dyDescent="0.3">
      <c r="P40076"/>
      <c r="AA40076"/>
    </row>
    <row r="40077" spans="16:27" x14ac:dyDescent="0.3">
      <c r="P40077"/>
      <c r="AA40077"/>
    </row>
    <row r="40078" spans="16:27" x14ac:dyDescent="0.3">
      <c r="P40078"/>
      <c r="AA40078"/>
    </row>
    <row r="40079" spans="16:27" x14ac:dyDescent="0.3">
      <c r="P40079"/>
      <c r="AA40079"/>
    </row>
    <row r="40080" spans="16:27" x14ac:dyDescent="0.3">
      <c r="P40080"/>
      <c r="AA40080"/>
    </row>
    <row r="40081" spans="16:27" x14ac:dyDescent="0.3">
      <c r="P40081"/>
      <c r="AA40081"/>
    </row>
    <row r="40082" spans="16:27" x14ac:dyDescent="0.3">
      <c r="P40082"/>
      <c r="AA40082"/>
    </row>
    <row r="40083" spans="16:27" x14ac:dyDescent="0.3">
      <c r="P40083"/>
      <c r="AA40083"/>
    </row>
    <row r="40084" spans="16:27" x14ac:dyDescent="0.3">
      <c r="P40084"/>
      <c r="AA40084"/>
    </row>
    <row r="40085" spans="16:27" x14ac:dyDescent="0.3">
      <c r="P40085"/>
      <c r="AA40085"/>
    </row>
    <row r="40086" spans="16:27" x14ac:dyDescent="0.3">
      <c r="P40086"/>
      <c r="AA40086"/>
    </row>
    <row r="40087" spans="16:27" x14ac:dyDescent="0.3">
      <c r="P40087"/>
      <c r="AA40087"/>
    </row>
    <row r="40088" spans="16:27" x14ac:dyDescent="0.3">
      <c r="P40088"/>
      <c r="AA40088"/>
    </row>
    <row r="40089" spans="16:27" x14ac:dyDescent="0.3">
      <c r="P40089"/>
      <c r="AA40089"/>
    </row>
    <row r="40090" spans="16:27" x14ac:dyDescent="0.3">
      <c r="P40090"/>
      <c r="AA40090"/>
    </row>
    <row r="40091" spans="16:27" x14ac:dyDescent="0.3">
      <c r="P40091"/>
      <c r="AA40091"/>
    </row>
    <row r="40092" spans="16:27" x14ac:dyDescent="0.3">
      <c r="P40092"/>
      <c r="AA40092"/>
    </row>
    <row r="40093" spans="16:27" x14ac:dyDescent="0.3">
      <c r="P40093"/>
      <c r="AA40093"/>
    </row>
    <row r="40094" spans="16:27" x14ac:dyDescent="0.3">
      <c r="P40094"/>
      <c r="AA40094"/>
    </row>
    <row r="40095" spans="16:27" x14ac:dyDescent="0.3">
      <c r="P40095"/>
      <c r="AA40095"/>
    </row>
    <row r="40096" spans="16:27" x14ac:dyDescent="0.3">
      <c r="P40096"/>
      <c r="AA40096"/>
    </row>
    <row r="40097" spans="16:27" x14ac:dyDescent="0.3">
      <c r="P40097"/>
      <c r="AA40097"/>
    </row>
    <row r="40098" spans="16:27" x14ac:dyDescent="0.3">
      <c r="P40098"/>
      <c r="AA40098"/>
    </row>
    <row r="40099" spans="16:27" x14ac:dyDescent="0.3">
      <c r="P40099"/>
      <c r="AA40099"/>
    </row>
    <row r="40100" spans="16:27" x14ac:dyDescent="0.3">
      <c r="P40100"/>
      <c r="AA40100"/>
    </row>
    <row r="40101" spans="16:27" x14ac:dyDescent="0.3">
      <c r="P40101"/>
      <c r="AA40101"/>
    </row>
    <row r="40102" spans="16:27" x14ac:dyDescent="0.3">
      <c r="P40102"/>
      <c r="AA40102"/>
    </row>
    <row r="40103" spans="16:27" x14ac:dyDescent="0.3">
      <c r="P40103"/>
      <c r="AA40103"/>
    </row>
    <row r="40104" spans="16:27" x14ac:dyDescent="0.3">
      <c r="P40104"/>
      <c r="AA40104"/>
    </row>
    <row r="40105" spans="16:27" x14ac:dyDescent="0.3">
      <c r="P40105"/>
      <c r="AA40105"/>
    </row>
    <row r="40106" spans="16:27" x14ac:dyDescent="0.3">
      <c r="P40106"/>
      <c r="AA40106"/>
    </row>
    <row r="40107" spans="16:27" x14ac:dyDescent="0.3">
      <c r="P40107"/>
      <c r="AA40107"/>
    </row>
    <row r="40108" spans="16:27" x14ac:dyDescent="0.3">
      <c r="P40108"/>
      <c r="AA40108"/>
    </row>
    <row r="40109" spans="16:27" x14ac:dyDescent="0.3">
      <c r="P40109"/>
      <c r="AA40109"/>
    </row>
    <row r="40110" spans="16:27" x14ac:dyDescent="0.3">
      <c r="P40110"/>
      <c r="AA40110"/>
    </row>
    <row r="40111" spans="16:27" x14ac:dyDescent="0.3">
      <c r="P40111"/>
      <c r="AA40111"/>
    </row>
    <row r="40112" spans="16:27" x14ac:dyDescent="0.3">
      <c r="P40112"/>
      <c r="AA40112"/>
    </row>
    <row r="40113" spans="16:27" x14ac:dyDescent="0.3">
      <c r="P40113"/>
      <c r="AA40113"/>
    </row>
    <row r="40114" spans="16:27" x14ac:dyDescent="0.3">
      <c r="P40114"/>
      <c r="AA40114"/>
    </row>
    <row r="40115" spans="16:27" x14ac:dyDescent="0.3">
      <c r="P40115"/>
      <c r="AA40115"/>
    </row>
    <row r="40116" spans="16:27" x14ac:dyDescent="0.3">
      <c r="P40116"/>
      <c r="AA40116"/>
    </row>
    <row r="40117" spans="16:27" x14ac:dyDescent="0.3">
      <c r="P40117"/>
      <c r="AA40117"/>
    </row>
    <row r="40118" spans="16:27" x14ac:dyDescent="0.3">
      <c r="P40118"/>
      <c r="AA40118"/>
    </row>
    <row r="40119" spans="16:27" x14ac:dyDescent="0.3">
      <c r="P40119"/>
      <c r="AA40119"/>
    </row>
    <row r="40120" spans="16:27" x14ac:dyDescent="0.3">
      <c r="P40120"/>
      <c r="AA40120"/>
    </row>
    <row r="40121" spans="16:27" x14ac:dyDescent="0.3">
      <c r="P40121"/>
      <c r="AA40121"/>
    </row>
    <row r="40122" spans="16:27" x14ac:dyDescent="0.3">
      <c r="P40122"/>
      <c r="AA40122"/>
    </row>
    <row r="40123" spans="16:27" x14ac:dyDescent="0.3">
      <c r="P40123"/>
      <c r="AA40123"/>
    </row>
    <row r="40124" spans="16:27" x14ac:dyDescent="0.3">
      <c r="P40124"/>
      <c r="AA40124"/>
    </row>
    <row r="40125" spans="16:27" x14ac:dyDescent="0.3">
      <c r="P40125"/>
      <c r="AA40125"/>
    </row>
    <row r="40126" spans="16:27" x14ac:dyDescent="0.3">
      <c r="P40126"/>
      <c r="AA40126"/>
    </row>
    <row r="40127" spans="16:27" x14ac:dyDescent="0.3">
      <c r="P40127"/>
      <c r="AA40127"/>
    </row>
    <row r="40128" spans="16:27" x14ac:dyDescent="0.3">
      <c r="P40128"/>
      <c r="AA40128"/>
    </row>
    <row r="40129" spans="16:27" x14ac:dyDescent="0.3">
      <c r="P40129"/>
      <c r="AA40129"/>
    </row>
    <row r="40130" spans="16:27" x14ac:dyDescent="0.3">
      <c r="P40130"/>
      <c r="AA40130"/>
    </row>
    <row r="40131" spans="16:27" x14ac:dyDescent="0.3">
      <c r="P40131"/>
      <c r="AA40131"/>
    </row>
    <row r="40132" spans="16:27" x14ac:dyDescent="0.3">
      <c r="P40132"/>
      <c r="AA40132"/>
    </row>
    <row r="40133" spans="16:27" x14ac:dyDescent="0.3">
      <c r="P40133"/>
      <c r="AA40133"/>
    </row>
    <row r="40134" spans="16:27" x14ac:dyDescent="0.3">
      <c r="P40134"/>
      <c r="AA40134"/>
    </row>
    <row r="40135" spans="16:27" x14ac:dyDescent="0.3">
      <c r="P40135"/>
      <c r="AA40135"/>
    </row>
    <row r="40136" spans="16:27" x14ac:dyDescent="0.3">
      <c r="P40136"/>
      <c r="AA40136"/>
    </row>
    <row r="40137" spans="16:27" x14ac:dyDescent="0.3">
      <c r="P40137"/>
      <c r="AA40137"/>
    </row>
    <row r="40138" spans="16:27" x14ac:dyDescent="0.3">
      <c r="P40138"/>
      <c r="AA40138"/>
    </row>
    <row r="40139" spans="16:27" x14ac:dyDescent="0.3">
      <c r="P40139"/>
      <c r="AA40139"/>
    </row>
    <row r="40140" spans="16:27" x14ac:dyDescent="0.3">
      <c r="P40140"/>
      <c r="AA40140"/>
    </row>
    <row r="40141" spans="16:27" x14ac:dyDescent="0.3">
      <c r="P40141"/>
      <c r="AA40141"/>
    </row>
    <row r="40142" spans="16:27" x14ac:dyDescent="0.3">
      <c r="P40142"/>
      <c r="AA40142"/>
    </row>
    <row r="40143" spans="16:27" x14ac:dyDescent="0.3">
      <c r="P40143"/>
      <c r="AA40143"/>
    </row>
    <row r="40144" spans="16:27" x14ac:dyDescent="0.3">
      <c r="P40144"/>
      <c r="AA40144"/>
    </row>
    <row r="40145" spans="16:27" x14ac:dyDescent="0.3">
      <c r="P40145"/>
      <c r="AA40145"/>
    </row>
    <row r="40146" spans="16:27" x14ac:dyDescent="0.3">
      <c r="P40146"/>
      <c r="AA40146"/>
    </row>
    <row r="40147" spans="16:27" x14ac:dyDescent="0.3">
      <c r="P40147"/>
      <c r="AA40147"/>
    </row>
    <row r="40148" spans="16:27" x14ac:dyDescent="0.3">
      <c r="P40148"/>
      <c r="AA40148"/>
    </row>
    <row r="40149" spans="16:27" x14ac:dyDescent="0.3">
      <c r="P40149"/>
      <c r="AA40149"/>
    </row>
    <row r="40150" spans="16:27" x14ac:dyDescent="0.3">
      <c r="P40150"/>
      <c r="AA40150"/>
    </row>
    <row r="40151" spans="16:27" x14ac:dyDescent="0.3">
      <c r="P40151"/>
      <c r="AA40151"/>
    </row>
    <row r="40152" spans="16:27" x14ac:dyDescent="0.3">
      <c r="P40152"/>
      <c r="AA40152"/>
    </row>
    <row r="40153" spans="16:27" x14ac:dyDescent="0.3">
      <c r="P40153"/>
      <c r="AA40153"/>
    </row>
    <row r="40154" spans="16:27" x14ac:dyDescent="0.3">
      <c r="P40154"/>
      <c r="AA40154"/>
    </row>
    <row r="40155" spans="16:27" x14ac:dyDescent="0.3">
      <c r="P40155"/>
      <c r="AA40155"/>
    </row>
    <row r="40156" spans="16:27" x14ac:dyDescent="0.3">
      <c r="P40156"/>
      <c r="AA40156"/>
    </row>
    <row r="40157" spans="16:27" x14ac:dyDescent="0.3">
      <c r="P40157"/>
      <c r="AA40157"/>
    </row>
    <row r="40158" spans="16:27" x14ac:dyDescent="0.3">
      <c r="P40158"/>
      <c r="AA40158"/>
    </row>
    <row r="40159" spans="16:27" x14ac:dyDescent="0.3">
      <c r="P40159"/>
      <c r="AA40159"/>
    </row>
    <row r="40160" spans="16:27" x14ac:dyDescent="0.3">
      <c r="P40160"/>
      <c r="AA40160"/>
    </row>
    <row r="40161" spans="16:27" x14ac:dyDescent="0.3">
      <c r="P40161"/>
      <c r="AA40161"/>
    </row>
    <row r="40162" spans="16:27" x14ac:dyDescent="0.3">
      <c r="P40162"/>
      <c r="AA40162"/>
    </row>
    <row r="40163" spans="16:27" x14ac:dyDescent="0.3">
      <c r="P40163"/>
      <c r="AA40163"/>
    </row>
    <row r="40164" spans="16:27" x14ac:dyDescent="0.3">
      <c r="P40164"/>
      <c r="AA40164"/>
    </row>
    <row r="40165" spans="16:27" x14ac:dyDescent="0.3">
      <c r="P40165"/>
      <c r="AA40165"/>
    </row>
    <row r="40166" spans="16:27" x14ac:dyDescent="0.3">
      <c r="P40166"/>
      <c r="AA40166"/>
    </row>
    <row r="40167" spans="16:27" x14ac:dyDescent="0.3">
      <c r="P40167"/>
      <c r="AA40167"/>
    </row>
    <row r="40168" spans="16:27" x14ac:dyDescent="0.3">
      <c r="P40168"/>
      <c r="AA40168"/>
    </row>
    <row r="40169" spans="16:27" x14ac:dyDescent="0.3">
      <c r="P40169"/>
      <c r="AA40169"/>
    </row>
    <row r="40170" spans="16:27" x14ac:dyDescent="0.3">
      <c r="P40170"/>
      <c r="AA40170"/>
    </row>
    <row r="40171" spans="16:27" x14ac:dyDescent="0.3">
      <c r="P40171"/>
      <c r="AA40171"/>
    </row>
    <row r="40172" spans="16:27" x14ac:dyDescent="0.3">
      <c r="P40172"/>
      <c r="AA40172"/>
    </row>
    <row r="40173" spans="16:27" x14ac:dyDescent="0.3">
      <c r="P40173"/>
      <c r="AA40173"/>
    </row>
    <row r="40174" spans="16:27" x14ac:dyDescent="0.3">
      <c r="P40174"/>
      <c r="AA40174"/>
    </row>
    <row r="40175" spans="16:27" x14ac:dyDescent="0.3">
      <c r="P40175"/>
      <c r="AA40175"/>
    </row>
    <row r="40176" spans="16:27" x14ac:dyDescent="0.3">
      <c r="P40176"/>
      <c r="AA40176"/>
    </row>
    <row r="40177" spans="16:27" x14ac:dyDescent="0.3">
      <c r="P40177"/>
      <c r="AA40177"/>
    </row>
    <row r="40178" spans="16:27" x14ac:dyDescent="0.3">
      <c r="P40178"/>
      <c r="AA40178"/>
    </row>
    <row r="40179" spans="16:27" x14ac:dyDescent="0.3">
      <c r="P40179"/>
      <c r="AA40179"/>
    </row>
    <row r="40180" spans="16:27" x14ac:dyDescent="0.3">
      <c r="P40180"/>
      <c r="AA40180"/>
    </row>
    <row r="40181" spans="16:27" x14ac:dyDescent="0.3">
      <c r="P40181"/>
      <c r="AA40181"/>
    </row>
    <row r="40182" spans="16:27" x14ac:dyDescent="0.3">
      <c r="P40182"/>
      <c r="AA40182"/>
    </row>
    <row r="40183" spans="16:27" x14ac:dyDescent="0.3">
      <c r="P40183"/>
      <c r="AA40183"/>
    </row>
    <row r="40184" spans="16:27" x14ac:dyDescent="0.3">
      <c r="P40184"/>
      <c r="AA40184"/>
    </row>
    <row r="40185" spans="16:27" x14ac:dyDescent="0.3">
      <c r="P40185"/>
      <c r="AA40185"/>
    </row>
    <row r="40186" spans="16:27" x14ac:dyDescent="0.3">
      <c r="P40186"/>
      <c r="AA40186"/>
    </row>
    <row r="40187" spans="16:27" x14ac:dyDescent="0.3">
      <c r="P40187"/>
      <c r="AA40187"/>
    </row>
    <row r="40188" spans="16:27" x14ac:dyDescent="0.3">
      <c r="P40188"/>
      <c r="AA40188"/>
    </row>
    <row r="40189" spans="16:27" x14ac:dyDescent="0.3">
      <c r="P40189"/>
      <c r="AA40189"/>
    </row>
    <row r="40190" spans="16:27" x14ac:dyDescent="0.3">
      <c r="P40190"/>
      <c r="AA40190"/>
    </row>
    <row r="40191" spans="16:27" x14ac:dyDescent="0.3">
      <c r="P40191"/>
      <c r="AA40191"/>
    </row>
    <row r="40192" spans="16:27" x14ac:dyDescent="0.3">
      <c r="P40192"/>
      <c r="AA40192"/>
    </row>
    <row r="40193" spans="16:27" x14ac:dyDescent="0.3">
      <c r="P40193"/>
      <c r="AA40193"/>
    </row>
    <row r="40194" spans="16:27" x14ac:dyDescent="0.3">
      <c r="P40194"/>
      <c r="AA40194"/>
    </row>
    <row r="40195" spans="16:27" x14ac:dyDescent="0.3">
      <c r="P40195"/>
      <c r="AA40195"/>
    </row>
    <row r="40196" spans="16:27" x14ac:dyDescent="0.3">
      <c r="P40196"/>
      <c r="AA40196"/>
    </row>
    <row r="40197" spans="16:27" x14ac:dyDescent="0.3">
      <c r="P40197"/>
      <c r="AA40197"/>
    </row>
    <row r="40198" spans="16:27" x14ac:dyDescent="0.3">
      <c r="P40198"/>
      <c r="AA40198"/>
    </row>
    <row r="40199" spans="16:27" x14ac:dyDescent="0.3">
      <c r="P40199"/>
      <c r="AA40199"/>
    </row>
    <row r="40200" spans="16:27" x14ac:dyDescent="0.3">
      <c r="P40200"/>
      <c r="AA40200"/>
    </row>
    <row r="40201" spans="16:27" x14ac:dyDescent="0.3">
      <c r="P40201"/>
      <c r="AA40201"/>
    </row>
    <row r="40202" spans="16:27" x14ac:dyDescent="0.3">
      <c r="P40202"/>
      <c r="AA40202"/>
    </row>
    <row r="40203" spans="16:27" x14ac:dyDescent="0.3">
      <c r="P40203"/>
      <c r="AA40203"/>
    </row>
    <row r="40204" spans="16:27" x14ac:dyDescent="0.3">
      <c r="P40204"/>
      <c r="AA40204"/>
    </row>
    <row r="40205" spans="16:27" x14ac:dyDescent="0.3">
      <c r="P40205"/>
      <c r="AA40205"/>
    </row>
    <row r="40206" spans="16:27" x14ac:dyDescent="0.3">
      <c r="P40206"/>
      <c r="AA40206"/>
    </row>
    <row r="40207" spans="16:27" x14ac:dyDescent="0.3">
      <c r="P40207"/>
      <c r="AA40207"/>
    </row>
    <row r="40208" spans="16:27" x14ac:dyDescent="0.3">
      <c r="P40208"/>
      <c r="AA40208"/>
    </row>
    <row r="40209" spans="16:27" x14ac:dyDescent="0.3">
      <c r="P40209"/>
      <c r="AA40209"/>
    </row>
    <row r="40210" spans="16:27" x14ac:dyDescent="0.3">
      <c r="P40210"/>
      <c r="AA40210"/>
    </row>
    <row r="40211" spans="16:27" x14ac:dyDescent="0.3">
      <c r="P40211"/>
      <c r="AA40211"/>
    </row>
    <row r="40212" spans="16:27" x14ac:dyDescent="0.3">
      <c r="P40212"/>
      <c r="AA40212"/>
    </row>
    <row r="40213" spans="16:27" x14ac:dyDescent="0.3">
      <c r="P40213"/>
      <c r="AA40213"/>
    </row>
    <row r="40214" spans="16:27" x14ac:dyDescent="0.3">
      <c r="P40214"/>
      <c r="AA40214"/>
    </row>
    <row r="40215" spans="16:27" x14ac:dyDescent="0.3">
      <c r="P40215"/>
      <c r="AA40215"/>
    </row>
    <row r="40216" spans="16:27" x14ac:dyDescent="0.3">
      <c r="P40216"/>
      <c r="AA40216"/>
    </row>
    <row r="40217" spans="16:27" x14ac:dyDescent="0.3">
      <c r="P40217"/>
      <c r="AA40217"/>
    </row>
    <row r="40218" spans="16:27" x14ac:dyDescent="0.3">
      <c r="P40218"/>
      <c r="AA40218"/>
    </row>
    <row r="40219" spans="16:27" x14ac:dyDescent="0.3">
      <c r="P40219"/>
      <c r="AA40219"/>
    </row>
    <row r="40220" spans="16:27" x14ac:dyDescent="0.3">
      <c r="P40220"/>
      <c r="AA40220"/>
    </row>
    <row r="40221" spans="16:27" x14ac:dyDescent="0.3">
      <c r="P40221"/>
      <c r="AA40221"/>
    </row>
    <row r="40222" spans="16:27" x14ac:dyDescent="0.3">
      <c r="P40222"/>
      <c r="AA40222"/>
    </row>
    <row r="40223" spans="16:27" x14ac:dyDescent="0.3">
      <c r="P40223"/>
      <c r="AA40223"/>
    </row>
    <row r="40224" spans="16:27" x14ac:dyDescent="0.3">
      <c r="P40224"/>
      <c r="AA40224"/>
    </row>
    <row r="40225" spans="16:27" x14ac:dyDescent="0.3">
      <c r="P40225"/>
      <c r="AA40225"/>
    </row>
    <row r="40226" spans="16:27" x14ac:dyDescent="0.3">
      <c r="P40226"/>
      <c r="AA40226"/>
    </row>
    <row r="40227" spans="16:27" x14ac:dyDescent="0.3">
      <c r="P40227"/>
      <c r="AA40227"/>
    </row>
    <row r="40228" spans="16:27" x14ac:dyDescent="0.3">
      <c r="P40228"/>
      <c r="AA40228"/>
    </row>
    <row r="40229" spans="16:27" x14ac:dyDescent="0.3">
      <c r="P40229"/>
      <c r="AA40229"/>
    </row>
    <row r="40230" spans="16:27" x14ac:dyDescent="0.3">
      <c r="P40230"/>
      <c r="AA40230"/>
    </row>
    <row r="40231" spans="16:27" x14ac:dyDescent="0.3">
      <c r="P40231"/>
      <c r="AA40231"/>
    </row>
    <row r="40232" spans="16:27" x14ac:dyDescent="0.3">
      <c r="P40232"/>
      <c r="AA40232"/>
    </row>
    <row r="40233" spans="16:27" x14ac:dyDescent="0.3">
      <c r="P40233"/>
      <c r="AA40233"/>
    </row>
    <row r="40234" spans="16:27" x14ac:dyDescent="0.3">
      <c r="P40234"/>
      <c r="AA40234"/>
    </row>
    <row r="40235" spans="16:27" x14ac:dyDescent="0.3">
      <c r="P40235"/>
      <c r="AA40235"/>
    </row>
    <row r="40236" spans="16:27" x14ac:dyDescent="0.3">
      <c r="P40236"/>
      <c r="AA40236"/>
    </row>
    <row r="40237" spans="16:27" x14ac:dyDescent="0.3">
      <c r="P40237"/>
      <c r="AA40237"/>
    </row>
    <row r="40238" spans="16:27" x14ac:dyDescent="0.3">
      <c r="P40238"/>
      <c r="AA40238"/>
    </row>
    <row r="40239" spans="16:27" x14ac:dyDescent="0.3">
      <c r="P40239"/>
      <c r="AA40239"/>
    </row>
    <row r="40240" spans="16:27" x14ac:dyDescent="0.3">
      <c r="P40240"/>
      <c r="AA40240"/>
    </row>
    <row r="40241" spans="16:27" x14ac:dyDescent="0.3">
      <c r="P40241"/>
      <c r="AA40241"/>
    </row>
    <row r="40242" spans="16:27" x14ac:dyDescent="0.3">
      <c r="P40242"/>
      <c r="AA40242"/>
    </row>
    <row r="40243" spans="16:27" x14ac:dyDescent="0.3">
      <c r="P40243"/>
      <c r="AA40243"/>
    </row>
    <row r="40244" spans="16:27" x14ac:dyDescent="0.3">
      <c r="P40244"/>
      <c r="AA40244"/>
    </row>
    <row r="40245" spans="16:27" x14ac:dyDescent="0.3">
      <c r="P40245"/>
      <c r="AA40245"/>
    </row>
    <row r="40246" spans="16:27" x14ac:dyDescent="0.3">
      <c r="P40246"/>
      <c r="AA40246"/>
    </row>
    <row r="40247" spans="16:27" x14ac:dyDescent="0.3">
      <c r="P40247"/>
      <c r="AA40247"/>
    </row>
    <row r="40248" spans="16:27" x14ac:dyDescent="0.3">
      <c r="P40248"/>
      <c r="AA40248"/>
    </row>
    <row r="40249" spans="16:27" x14ac:dyDescent="0.3">
      <c r="P40249"/>
      <c r="AA40249"/>
    </row>
    <row r="40250" spans="16:27" x14ac:dyDescent="0.3">
      <c r="P40250"/>
      <c r="AA40250"/>
    </row>
    <row r="40251" spans="16:27" x14ac:dyDescent="0.3">
      <c r="P40251"/>
      <c r="AA40251"/>
    </row>
    <row r="40252" spans="16:27" x14ac:dyDescent="0.3">
      <c r="P40252"/>
      <c r="AA40252"/>
    </row>
    <row r="40253" spans="16:27" x14ac:dyDescent="0.3">
      <c r="P40253"/>
      <c r="AA40253"/>
    </row>
    <row r="40254" spans="16:27" x14ac:dyDescent="0.3">
      <c r="P40254"/>
      <c r="AA40254"/>
    </row>
    <row r="40255" spans="16:27" x14ac:dyDescent="0.3">
      <c r="P40255"/>
      <c r="AA40255"/>
    </row>
    <row r="40256" spans="16:27" x14ac:dyDescent="0.3">
      <c r="P40256"/>
      <c r="AA40256"/>
    </row>
    <row r="40257" spans="16:27" x14ac:dyDescent="0.3">
      <c r="P40257"/>
      <c r="AA40257"/>
    </row>
    <row r="40258" spans="16:27" x14ac:dyDescent="0.3">
      <c r="P40258"/>
      <c r="AA40258"/>
    </row>
    <row r="40259" spans="16:27" x14ac:dyDescent="0.3">
      <c r="P40259"/>
      <c r="AA40259"/>
    </row>
    <row r="40260" spans="16:27" x14ac:dyDescent="0.3">
      <c r="P40260"/>
      <c r="AA40260"/>
    </row>
    <row r="40261" spans="16:27" x14ac:dyDescent="0.3">
      <c r="P40261"/>
      <c r="AA40261"/>
    </row>
    <row r="40262" spans="16:27" x14ac:dyDescent="0.3">
      <c r="P40262"/>
      <c r="AA40262"/>
    </row>
    <row r="40263" spans="16:27" x14ac:dyDescent="0.3">
      <c r="P40263"/>
      <c r="AA40263"/>
    </row>
    <row r="40264" spans="16:27" x14ac:dyDescent="0.3">
      <c r="P40264"/>
      <c r="AA40264"/>
    </row>
    <row r="40265" spans="16:27" x14ac:dyDescent="0.3">
      <c r="P40265"/>
      <c r="AA40265"/>
    </row>
    <row r="40266" spans="16:27" x14ac:dyDescent="0.3">
      <c r="P40266"/>
      <c r="AA40266"/>
    </row>
    <row r="40267" spans="16:27" x14ac:dyDescent="0.3">
      <c r="P40267"/>
      <c r="AA40267"/>
    </row>
    <row r="40268" spans="16:27" x14ac:dyDescent="0.3">
      <c r="P40268"/>
      <c r="AA40268"/>
    </row>
    <row r="40269" spans="16:27" x14ac:dyDescent="0.3">
      <c r="P40269"/>
      <c r="AA40269"/>
    </row>
    <row r="40270" spans="16:27" x14ac:dyDescent="0.3">
      <c r="P40270"/>
      <c r="AA40270"/>
    </row>
    <row r="40271" spans="16:27" x14ac:dyDescent="0.3">
      <c r="P40271"/>
      <c r="AA40271"/>
    </row>
    <row r="40272" spans="16:27" x14ac:dyDescent="0.3">
      <c r="P40272"/>
      <c r="AA40272"/>
    </row>
    <row r="40273" spans="16:27" x14ac:dyDescent="0.3">
      <c r="P40273"/>
      <c r="AA40273"/>
    </row>
    <row r="40274" spans="16:27" x14ac:dyDescent="0.3">
      <c r="P40274"/>
      <c r="AA40274"/>
    </row>
    <row r="40275" spans="16:27" x14ac:dyDescent="0.3">
      <c r="P40275"/>
      <c r="AA40275"/>
    </row>
    <row r="40276" spans="16:27" x14ac:dyDescent="0.3">
      <c r="P40276"/>
      <c r="AA40276"/>
    </row>
    <row r="40277" spans="16:27" x14ac:dyDescent="0.3">
      <c r="P40277"/>
      <c r="AA40277"/>
    </row>
    <row r="40278" spans="16:27" x14ac:dyDescent="0.3">
      <c r="P40278"/>
      <c r="AA40278"/>
    </row>
    <row r="40279" spans="16:27" x14ac:dyDescent="0.3">
      <c r="P40279"/>
      <c r="AA40279"/>
    </row>
    <row r="40280" spans="16:27" x14ac:dyDescent="0.3">
      <c r="P40280"/>
      <c r="AA40280"/>
    </row>
    <row r="40281" spans="16:27" x14ac:dyDescent="0.3">
      <c r="P40281"/>
      <c r="AA40281"/>
    </row>
    <row r="40282" spans="16:27" x14ac:dyDescent="0.3">
      <c r="P40282"/>
      <c r="AA40282"/>
    </row>
    <row r="40283" spans="16:27" x14ac:dyDescent="0.3">
      <c r="P40283"/>
      <c r="AA40283"/>
    </row>
    <row r="40284" spans="16:27" x14ac:dyDescent="0.3">
      <c r="P40284"/>
      <c r="AA40284"/>
    </row>
    <row r="40285" spans="16:27" x14ac:dyDescent="0.3">
      <c r="P40285"/>
      <c r="AA40285"/>
    </row>
    <row r="40286" spans="16:27" x14ac:dyDescent="0.3">
      <c r="P40286"/>
      <c r="AA40286"/>
    </row>
    <row r="40287" spans="16:27" x14ac:dyDescent="0.3">
      <c r="P40287"/>
      <c r="AA40287"/>
    </row>
    <row r="40288" spans="16:27" x14ac:dyDescent="0.3">
      <c r="P40288"/>
      <c r="AA40288"/>
    </row>
    <row r="40289" spans="16:27" x14ac:dyDescent="0.3">
      <c r="P40289"/>
      <c r="AA40289"/>
    </row>
    <row r="40290" spans="16:27" x14ac:dyDescent="0.3">
      <c r="P40290"/>
      <c r="AA40290"/>
    </row>
    <row r="40291" spans="16:27" x14ac:dyDescent="0.3">
      <c r="P40291"/>
      <c r="AA40291"/>
    </row>
    <row r="40292" spans="16:27" x14ac:dyDescent="0.3">
      <c r="P40292"/>
      <c r="AA40292"/>
    </row>
    <row r="40293" spans="16:27" x14ac:dyDescent="0.3">
      <c r="P40293"/>
      <c r="AA40293"/>
    </row>
    <row r="40294" spans="16:27" x14ac:dyDescent="0.3">
      <c r="P40294"/>
      <c r="AA40294"/>
    </row>
    <row r="40295" spans="16:27" x14ac:dyDescent="0.3">
      <c r="P40295"/>
      <c r="AA40295"/>
    </row>
    <row r="40296" spans="16:27" x14ac:dyDescent="0.3">
      <c r="P40296"/>
      <c r="AA40296"/>
    </row>
    <row r="40297" spans="16:27" x14ac:dyDescent="0.3">
      <c r="P40297"/>
      <c r="AA40297"/>
    </row>
    <row r="40298" spans="16:27" x14ac:dyDescent="0.3">
      <c r="P40298"/>
      <c r="AA40298"/>
    </row>
    <row r="40299" spans="16:27" x14ac:dyDescent="0.3">
      <c r="P40299"/>
      <c r="AA40299"/>
    </row>
    <row r="40300" spans="16:27" x14ac:dyDescent="0.3">
      <c r="P40300"/>
      <c r="AA40300"/>
    </row>
    <row r="40301" spans="16:27" x14ac:dyDescent="0.3">
      <c r="P40301"/>
      <c r="AA40301"/>
    </row>
    <row r="40302" spans="16:27" x14ac:dyDescent="0.3">
      <c r="P40302"/>
      <c r="AA40302"/>
    </row>
    <row r="40303" spans="16:27" x14ac:dyDescent="0.3">
      <c r="P40303"/>
      <c r="AA40303"/>
    </row>
    <row r="40304" spans="16:27" x14ac:dyDescent="0.3">
      <c r="P40304"/>
      <c r="AA40304"/>
    </row>
    <row r="40305" spans="16:27" x14ac:dyDescent="0.3">
      <c r="P40305"/>
      <c r="AA40305"/>
    </row>
    <row r="40306" spans="16:27" x14ac:dyDescent="0.3">
      <c r="P40306"/>
      <c r="AA40306"/>
    </row>
    <row r="40307" spans="16:27" x14ac:dyDescent="0.3">
      <c r="P40307"/>
      <c r="AA40307"/>
    </row>
    <row r="40308" spans="16:27" x14ac:dyDescent="0.3">
      <c r="P40308"/>
      <c r="AA40308"/>
    </row>
    <row r="40309" spans="16:27" x14ac:dyDescent="0.3">
      <c r="P40309"/>
      <c r="AA40309"/>
    </row>
    <row r="40310" spans="16:27" x14ac:dyDescent="0.3">
      <c r="P40310"/>
      <c r="AA40310"/>
    </row>
    <row r="40311" spans="16:27" x14ac:dyDescent="0.3">
      <c r="P40311"/>
      <c r="AA40311"/>
    </row>
    <row r="40312" spans="16:27" x14ac:dyDescent="0.3">
      <c r="P40312"/>
      <c r="AA40312"/>
    </row>
    <row r="40313" spans="16:27" x14ac:dyDescent="0.3">
      <c r="P40313"/>
      <c r="AA40313"/>
    </row>
    <row r="40314" spans="16:27" x14ac:dyDescent="0.3">
      <c r="P40314"/>
      <c r="AA40314"/>
    </row>
    <row r="40315" spans="16:27" x14ac:dyDescent="0.3">
      <c r="P40315"/>
      <c r="AA40315"/>
    </row>
    <row r="40316" spans="16:27" x14ac:dyDescent="0.3">
      <c r="P40316"/>
      <c r="AA40316"/>
    </row>
    <row r="40317" spans="16:27" x14ac:dyDescent="0.3">
      <c r="P40317"/>
      <c r="AA40317"/>
    </row>
    <row r="40318" spans="16:27" x14ac:dyDescent="0.3">
      <c r="P40318"/>
      <c r="AA40318"/>
    </row>
    <row r="40319" spans="16:27" x14ac:dyDescent="0.3">
      <c r="P40319"/>
      <c r="AA40319"/>
    </row>
    <row r="40320" spans="16:27" x14ac:dyDescent="0.3">
      <c r="P40320"/>
      <c r="AA40320"/>
    </row>
    <row r="40321" spans="16:27" x14ac:dyDescent="0.3">
      <c r="P40321"/>
      <c r="AA40321"/>
    </row>
    <row r="40322" spans="16:27" x14ac:dyDescent="0.3">
      <c r="P40322"/>
      <c r="AA40322"/>
    </row>
    <row r="40323" spans="16:27" x14ac:dyDescent="0.3">
      <c r="P40323"/>
      <c r="AA40323"/>
    </row>
    <row r="40324" spans="16:27" x14ac:dyDescent="0.3">
      <c r="P40324"/>
      <c r="AA40324"/>
    </row>
    <row r="40325" spans="16:27" x14ac:dyDescent="0.3">
      <c r="P40325"/>
      <c r="AA40325"/>
    </row>
    <row r="40326" spans="16:27" x14ac:dyDescent="0.3">
      <c r="P40326"/>
      <c r="AA40326"/>
    </row>
    <row r="40327" spans="16:27" x14ac:dyDescent="0.3">
      <c r="P40327"/>
      <c r="AA40327"/>
    </row>
    <row r="40328" spans="16:27" x14ac:dyDescent="0.3">
      <c r="P40328"/>
      <c r="AA40328"/>
    </row>
    <row r="40329" spans="16:27" x14ac:dyDescent="0.3">
      <c r="P40329"/>
      <c r="AA40329"/>
    </row>
    <row r="40330" spans="16:27" x14ac:dyDescent="0.3">
      <c r="P40330"/>
      <c r="AA40330"/>
    </row>
    <row r="40331" spans="16:27" x14ac:dyDescent="0.3">
      <c r="P40331"/>
      <c r="AA40331"/>
    </row>
    <row r="40332" spans="16:27" x14ac:dyDescent="0.3">
      <c r="P40332"/>
      <c r="AA40332"/>
    </row>
    <row r="40333" spans="16:27" x14ac:dyDescent="0.3">
      <c r="P40333"/>
      <c r="AA40333"/>
    </row>
    <row r="40334" spans="16:27" x14ac:dyDescent="0.3">
      <c r="P40334"/>
      <c r="AA40334"/>
    </row>
    <row r="40335" spans="16:27" x14ac:dyDescent="0.3">
      <c r="P40335"/>
      <c r="AA40335"/>
    </row>
    <row r="40336" spans="16:27" x14ac:dyDescent="0.3">
      <c r="P40336"/>
      <c r="AA40336"/>
    </row>
    <row r="40337" spans="16:27" x14ac:dyDescent="0.3">
      <c r="P40337"/>
      <c r="AA40337"/>
    </row>
    <row r="40338" spans="16:27" x14ac:dyDescent="0.3">
      <c r="P40338"/>
      <c r="AA40338"/>
    </row>
    <row r="40339" spans="16:27" x14ac:dyDescent="0.3">
      <c r="P40339"/>
      <c r="AA40339"/>
    </row>
    <row r="40340" spans="16:27" x14ac:dyDescent="0.3">
      <c r="P40340"/>
      <c r="AA40340"/>
    </row>
    <row r="40341" spans="16:27" x14ac:dyDescent="0.3">
      <c r="P40341"/>
      <c r="AA40341"/>
    </row>
    <row r="40342" spans="16:27" x14ac:dyDescent="0.3">
      <c r="P40342"/>
      <c r="AA40342"/>
    </row>
    <row r="40343" spans="16:27" x14ac:dyDescent="0.3">
      <c r="P40343"/>
      <c r="AA40343"/>
    </row>
    <row r="40344" spans="16:27" x14ac:dyDescent="0.3">
      <c r="P40344"/>
      <c r="AA40344"/>
    </row>
    <row r="40345" spans="16:27" x14ac:dyDescent="0.3">
      <c r="P40345"/>
      <c r="AA40345"/>
    </row>
    <row r="40346" spans="16:27" x14ac:dyDescent="0.3">
      <c r="P40346"/>
      <c r="AA40346"/>
    </row>
    <row r="40347" spans="16:27" x14ac:dyDescent="0.3">
      <c r="P40347"/>
      <c r="AA40347"/>
    </row>
    <row r="40348" spans="16:27" x14ac:dyDescent="0.3">
      <c r="P40348"/>
      <c r="AA40348"/>
    </row>
    <row r="40349" spans="16:27" x14ac:dyDescent="0.3">
      <c r="P40349"/>
      <c r="AA40349"/>
    </row>
    <row r="40350" spans="16:27" x14ac:dyDescent="0.3">
      <c r="P40350"/>
      <c r="AA40350"/>
    </row>
    <row r="40351" spans="16:27" x14ac:dyDescent="0.3">
      <c r="P40351"/>
      <c r="AA40351"/>
    </row>
    <row r="40352" spans="16:27" x14ac:dyDescent="0.3">
      <c r="P40352"/>
      <c r="AA40352"/>
    </row>
    <row r="40353" spans="16:27" x14ac:dyDescent="0.3">
      <c r="P40353"/>
      <c r="AA40353"/>
    </row>
    <row r="40354" spans="16:27" x14ac:dyDescent="0.3">
      <c r="P40354"/>
      <c r="AA40354"/>
    </row>
    <row r="40355" spans="16:27" x14ac:dyDescent="0.3">
      <c r="P40355"/>
      <c r="AA40355"/>
    </row>
    <row r="40356" spans="16:27" x14ac:dyDescent="0.3">
      <c r="P40356"/>
      <c r="AA40356"/>
    </row>
    <row r="40357" spans="16:27" x14ac:dyDescent="0.3">
      <c r="P40357"/>
      <c r="AA40357"/>
    </row>
    <row r="40358" spans="16:27" x14ac:dyDescent="0.3">
      <c r="P40358"/>
      <c r="AA40358"/>
    </row>
    <row r="40359" spans="16:27" x14ac:dyDescent="0.3">
      <c r="P40359"/>
      <c r="AA40359"/>
    </row>
    <row r="40360" spans="16:27" x14ac:dyDescent="0.3">
      <c r="P40360"/>
      <c r="AA40360"/>
    </row>
    <row r="40361" spans="16:27" x14ac:dyDescent="0.3">
      <c r="P40361"/>
      <c r="AA40361"/>
    </row>
    <row r="40362" spans="16:27" x14ac:dyDescent="0.3">
      <c r="P40362"/>
      <c r="AA40362"/>
    </row>
    <row r="40363" spans="16:27" x14ac:dyDescent="0.3">
      <c r="P40363"/>
      <c r="AA40363"/>
    </row>
    <row r="40364" spans="16:27" x14ac:dyDescent="0.3">
      <c r="P40364"/>
      <c r="AA40364"/>
    </row>
    <row r="40365" spans="16:27" x14ac:dyDescent="0.3">
      <c r="P40365"/>
      <c r="AA40365"/>
    </row>
    <row r="40366" spans="16:27" x14ac:dyDescent="0.3">
      <c r="P40366"/>
      <c r="AA40366"/>
    </row>
    <row r="40367" spans="16:27" x14ac:dyDescent="0.3">
      <c r="P40367"/>
      <c r="AA40367"/>
    </row>
    <row r="40368" spans="16:27" x14ac:dyDescent="0.3">
      <c r="P40368"/>
      <c r="AA40368"/>
    </row>
    <row r="40369" spans="16:27" x14ac:dyDescent="0.3">
      <c r="P40369"/>
      <c r="AA40369"/>
    </row>
    <row r="40370" spans="16:27" x14ac:dyDescent="0.3">
      <c r="P40370"/>
      <c r="AA40370"/>
    </row>
    <row r="40371" spans="16:27" x14ac:dyDescent="0.3">
      <c r="P40371"/>
      <c r="AA40371"/>
    </row>
    <row r="40372" spans="16:27" x14ac:dyDescent="0.3">
      <c r="P40372"/>
      <c r="AA40372"/>
    </row>
    <row r="40373" spans="16:27" x14ac:dyDescent="0.3">
      <c r="P40373"/>
      <c r="AA40373"/>
    </row>
    <row r="40374" spans="16:27" x14ac:dyDescent="0.3">
      <c r="P40374"/>
      <c r="AA40374"/>
    </row>
    <row r="40375" spans="16:27" x14ac:dyDescent="0.3">
      <c r="P40375"/>
      <c r="AA40375"/>
    </row>
    <row r="40376" spans="16:27" x14ac:dyDescent="0.3">
      <c r="P40376"/>
      <c r="AA40376"/>
    </row>
    <row r="40377" spans="16:27" x14ac:dyDescent="0.3">
      <c r="P40377"/>
      <c r="AA40377"/>
    </row>
    <row r="40378" spans="16:27" x14ac:dyDescent="0.3">
      <c r="P40378"/>
      <c r="AA40378"/>
    </row>
    <row r="40379" spans="16:27" x14ac:dyDescent="0.3">
      <c r="P40379"/>
      <c r="AA40379"/>
    </row>
    <row r="40380" spans="16:27" x14ac:dyDescent="0.3">
      <c r="P40380"/>
      <c r="AA40380"/>
    </row>
    <row r="40381" spans="16:27" x14ac:dyDescent="0.3">
      <c r="P40381"/>
      <c r="AA40381"/>
    </row>
    <row r="40382" spans="16:27" x14ac:dyDescent="0.3">
      <c r="P40382"/>
      <c r="AA40382"/>
    </row>
    <row r="40383" spans="16:27" x14ac:dyDescent="0.3">
      <c r="P40383"/>
      <c r="AA40383"/>
    </row>
    <row r="40384" spans="16:27" x14ac:dyDescent="0.3">
      <c r="P40384"/>
      <c r="AA40384"/>
    </row>
    <row r="40385" spans="16:27" x14ac:dyDescent="0.3">
      <c r="P40385"/>
      <c r="AA40385"/>
    </row>
    <row r="40386" spans="16:27" x14ac:dyDescent="0.3">
      <c r="P40386"/>
      <c r="AA40386"/>
    </row>
    <row r="40387" spans="16:27" x14ac:dyDescent="0.3">
      <c r="P40387"/>
      <c r="AA40387"/>
    </row>
    <row r="40388" spans="16:27" x14ac:dyDescent="0.3">
      <c r="P40388"/>
      <c r="AA40388"/>
    </row>
    <row r="40389" spans="16:27" x14ac:dyDescent="0.3">
      <c r="P40389"/>
      <c r="AA40389"/>
    </row>
    <row r="40390" spans="16:27" x14ac:dyDescent="0.3">
      <c r="P40390"/>
      <c r="AA40390"/>
    </row>
    <row r="40391" spans="16:27" x14ac:dyDescent="0.3">
      <c r="P40391"/>
      <c r="AA40391"/>
    </row>
    <row r="40392" spans="16:27" x14ac:dyDescent="0.3">
      <c r="P40392"/>
      <c r="AA40392"/>
    </row>
    <row r="40393" spans="16:27" x14ac:dyDescent="0.3">
      <c r="P40393"/>
      <c r="AA40393"/>
    </row>
    <row r="40394" spans="16:27" x14ac:dyDescent="0.3">
      <c r="P40394"/>
      <c r="AA40394"/>
    </row>
    <row r="40395" spans="16:27" x14ac:dyDescent="0.3">
      <c r="P40395"/>
      <c r="AA40395"/>
    </row>
    <row r="40396" spans="16:27" x14ac:dyDescent="0.3">
      <c r="P40396"/>
      <c r="AA40396"/>
    </row>
    <row r="40397" spans="16:27" x14ac:dyDescent="0.3">
      <c r="P40397"/>
      <c r="AA40397"/>
    </row>
    <row r="40398" spans="16:27" x14ac:dyDescent="0.3">
      <c r="P40398"/>
      <c r="AA40398"/>
    </row>
    <row r="40399" spans="16:27" x14ac:dyDescent="0.3">
      <c r="P40399"/>
      <c r="AA40399"/>
    </row>
    <row r="40400" spans="16:27" x14ac:dyDescent="0.3">
      <c r="P40400"/>
      <c r="AA40400"/>
    </row>
    <row r="40401" spans="16:27" x14ac:dyDescent="0.3">
      <c r="P40401"/>
      <c r="AA40401"/>
    </row>
    <row r="40402" spans="16:27" x14ac:dyDescent="0.3">
      <c r="P40402"/>
      <c r="AA40402"/>
    </row>
    <row r="40403" spans="16:27" x14ac:dyDescent="0.3">
      <c r="P40403"/>
      <c r="AA40403"/>
    </row>
    <row r="40404" spans="16:27" x14ac:dyDescent="0.3">
      <c r="P40404"/>
      <c r="AA40404"/>
    </row>
    <row r="40405" spans="16:27" x14ac:dyDescent="0.3">
      <c r="P40405"/>
      <c r="AA40405"/>
    </row>
    <row r="40406" spans="16:27" x14ac:dyDescent="0.3">
      <c r="P40406"/>
      <c r="AA40406"/>
    </row>
    <row r="40407" spans="16:27" x14ac:dyDescent="0.3">
      <c r="P40407"/>
      <c r="AA40407"/>
    </row>
    <row r="40408" spans="16:27" x14ac:dyDescent="0.3">
      <c r="P40408"/>
      <c r="AA40408"/>
    </row>
    <row r="40409" spans="16:27" x14ac:dyDescent="0.3">
      <c r="P40409"/>
      <c r="AA40409"/>
    </row>
    <row r="40410" spans="16:27" x14ac:dyDescent="0.3">
      <c r="P40410"/>
      <c r="AA40410"/>
    </row>
    <row r="40411" spans="16:27" x14ac:dyDescent="0.3">
      <c r="P40411"/>
      <c r="AA40411"/>
    </row>
    <row r="40412" spans="16:27" x14ac:dyDescent="0.3">
      <c r="P40412"/>
      <c r="AA40412"/>
    </row>
    <row r="40413" spans="16:27" x14ac:dyDescent="0.3">
      <c r="P40413"/>
      <c r="AA40413"/>
    </row>
    <row r="40414" spans="16:27" x14ac:dyDescent="0.3">
      <c r="P40414"/>
      <c r="AA40414"/>
    </row>
    <row r="40415" spans="16:27" x14ac:dyDescent="0.3">
      <c r="P40415"/>
      <c r="AA40415"/>
    </row>
    <row r="40416" spans="16:27" x14ac:dyDescent="0.3">
      <c r="P40416"/>
      <c r="AA40416"/>
    </row>
    <row r="40417" spans="16:27" x14ac:dyDescent="0.3">
      <c r="P40417"/>
      <c r="AA40417"/>
    </row>
    <row r="40418" spans="16:27" x14ac:dyDescent="0.3">
      <c r="P40418"/>
      <c r="AA40418"/>
    </row>
    <row r="40419" spans="16:27" x14ac:dyDescent="0.3">
      <c r="P40419"/>
      <c r="AA40419"/>
    </row>
    <row r="40420" spans="16:27" x14ac:dyDescent="0.3">
      <c r="P40420"/>
      <c r="AA40420"/>
    </row>
    <row r="40421" spans="16:27" x14ac:dyDescent="0.3">
      <c r="P40421"/>
      <c r="AA40421"/>
    </row>
    <row r="40422" spans="16:27" x14ac:dyDescent="0.3">
      <c r="P40422"/>
      <c r="AA40422"/>
    </row>
    <row r="40423" spans="16:27" x14ac:dyDescent="0.3">
      <c r="P40423"/>
      <c r="AA40423"/>
    </row>
    <row r="40424" spans="16:27" x14ac:dyDescent="0.3">
      <c r="P40424"/>
      <c r="AA40424"/>
    </row>
    <row r="40425" spans="16:27" x14ac:dyDescent="0.3">
      <c r="P40425"/>
      <c r="AA40425"/>
    </row>
    <row r="40426" spans="16:27" x14ac:dyDescent="0.3">
      <c r="P40426"/>
      <c r="AA40426"/>
    </row>
    <row r="40427" spans="16:27" x14ac:dyDescent="0.3">
      <c r="P40427"/>
      <c r="AA40427"/>
    </row>
    <row r="40428" spans="16:27" x14ac:dyDescent="0.3">
      <c r="P40428"/>
      <c r="AA40428"/>
    </row>
    <row r="40429" spans="16:27" x14ac:dyDescent="0.3">
      <c r="P40429"/>
      <c r="AA40429"/>
    </row>
    <row r="40430" spans="16:27" x14ac:dyDescent="0.3">
      <c r="P40430"/>
      <c r="AA40430"/>
    </row>
    <row r="40431" spans="16:27" x14ac:dyDescent="0.3">
      <c r="P40431"/>
      <c r="AA40431"/>
    </row>
    <row r="40432" spans="16:27" x14ac:dyDescent="0.3">
      <c r="P40432"/>
      <c r="AA40432"/>
    </row>
    <row r="40433" spans="16:27" x14ac:dyDescent="0.3">
      <c r="P40433"/>
      <c r="AA40433"/>
    </row>
    <row r="40434" spans="16:27" x14ac:dyDescent="0.3">
      <c r="P40434"/>
      <c r="AA40434"/>
    </row>
    <row r="40435" spans="16:27" x14ac:dyDescent="0.3">
      <c r="P40435"/>
      <c r="AA40435"/>
    </row>
    <row r="40436" spans="16:27" x14ac:dyDescent="0.3">
      <c r="P40436"/>
      <c r="AA40436"/>
    </row>
    <row r="40437" spans="16:27" x14ac:dyDescent="0.3">
      <c r="P40437"/>
      <c r="AA40437"/>
    </row>
    <row r="40438" spans="16:27" x14ac:dyDescent="0.3">
      <c r="P40438"/>
      <c r="AA40438"/>
    </row>
    <row r="40439" spans="16:27" x14ac:dyDescent="0.3">
      <c r="P40439"/>
      <c r="AA40439"/>
    </row>
    <row r="40440" spans="16:27" x14ac:dyDescent="0.3">
      <c r="P40440"/>
      <c r="AA40440"/>
    </row>
    <row r="40441" spans="16:27" x14ac:dyDescent="0.3">
      <c r="P40441"/>
      <c r="AA40441"/>
    </row>
    <row r="40442" spans="16:27" x14ac:dyDescent="0.3">
      <c r="P40442"/>
      <c r="AA40442"/>
    </row>
    <row r="40443" spans="16:27" x14ac:dyDescent="0.3">
      <c r="P40443"/>
      <c r="AA40443"/>
    </row>
    <row r="40444" spans="16:27" x14ac:dyDescent="0.3">
      <c r="P40444"/>
      <c r="AA40444"/>
    </row>
    <row r="40445" spans="16:27" x14ac:dyDescent="0.3">
      <c r="P40445"/>
      <c r="AA40445"/>
    </row>
    <row r="40446" spans="16:27" x14ac:dyDescent="0.3">
      <c r="P40446"/>
      <c r="AA40446"/>
    </row>
    <row r="40447" spans="16:27" x14ac:dyDescent="0.3">
      <c r="P40447"/>
      <c r="AA40447"/>
    </row>
    <row r="40448" spans="16:27" x14ac:dyDescent="0.3">
      <c r="P40448"/>
      <c r="AA40448"/>
    </row>
    <row r="40449" spans="16:27" x14ac:dyDescent="0.3">
      <c r="P40449"/>
      <c r="AA40449"/>
    </row>
    <row r="40450" spans="16:27" x14ac:dyDescent="0.3">
      <c r="P40450"/>
      <c r="AA40450"/>
    </row>
    <row r="40451" spans="16:27" x14ac:dyDescent="0.3">
      <c r="P40451"/>
      <c r="AA40451"/>
    </row>
    <row r="40452" spans="16:27" x14ac:dyDescent="0.3">
      <c r="P40452"/>
      <c r="AA40452"/>
    </row>
    <row r="40453" spans="16:27" x14ac:dyDescent="0.3">
      <c r="P40453"/>
      <c r="AA40453"/>
    </row>
    <row r="40454" spans="16:27" x14ac:dyDescent="0.3">
      <c r="P40454"/>
      <c r="AA40454"/>
    </row>
    <row r="40455" spans="16:27" x14ac:dyDescent="0.3">
      <c r="P40455"/>
      <c r="AA40455"/>
    </row>
    <row r="40456" spans="16:27" x14ac:dyDescent="0.3">
      <c r="P40456"/>
      <c r="AA40456"/>
    </row>
    <row r="40457" spans="16:27" x14ac:dyDescent="0.3">
      <c r="P40457"/>
      <c r="AA40457"/>
    </row>
    <row r="40458" spans="16:27" x14ac:dyDescent="0.3">
      <c r="P40458"/>
      <c r="AA40458"/>
    </row>
    <row r="40459" spans="16:27" x14ac:dyDescent="0.3">
      <c r="P40459"/>
      <c r="AA40459"/>
    </row>
    <row r="40460" spans="16:27" x14ac:dyDescent="0.3">
      <c r="P40460"/>
      <c r="AA40460"/>
    </row>
    <row r="40461" spans="16:27" x14ac:dyDescent="0.3">
      <c r="P40461"/>
      <c r="AA40461"/>
    </row>
    <row r="40462" spans="16:27" x14ac:dyDescent="0.3">
      <c r="P40462"/>
      <c r="AA40462"/>
    </row>
    <row r="40463" spans="16:27" x14ac:dyDescent="0.3">
      <c r="P40463"/>
      <c r="AA40463"/>
    </row>
    <row r="40464" spans="16:27" x14ac:dyDescent="0.3">
      <c r="P40464"/>
      <c r="AA40464"/>
    </row>
    <row r="40465" spans="16:27" x14ac:dyDescent="0.3">
      <c r="P40465"/>
      <c r="AA40465"/>
    </row>
    <row r="40466" spans="16:27" x14ac:dyDescent="0.3">
      <c r="P40466"/>
      <c r="AA40466"/>
    </row>
    <row r="40467" spans="16:27" x14ac:dyDescent="0.3">
      <c r="P40467"/>
      <c r="AA40467"/>
    </row>
    <row r="40468" spans="16:27" x14ac:dyDescent="0.3">
      <c r="P40468"/>
      <c r="AA40468"/>
    </row>
    <row r="40469" spans="16:27" x14ac:dyDescent="0.3">
      <c r="P40469"/>
      <c r="AA40469"/>
    </row>
    <row r="40470" spans="16:27" x14ac:dyDescent="0.3">
      <c r="P40470"/>
      <c r="AA40470"/>
    </row>
    <row r="40471" spans="16:27" x14ac:dyDescent="0.3">
      <c r="P40471"/>
      <c r="AA40471"/>
    </row>
    <row r="40472" spans="16:27" x14ac:dyDescent="0.3">
      <c r="P40472"/>
      <c r="AA40472"/>
    </row>
    <row r="40473" spans="16:27" x14ac:dyDescent="0.3">
      <c r="P40473"/>
      <c r="AA40473"/>
    </row>
    <row r="40474" spans="16:27" x14ac:dyDescent="0.3">
      <c r="P40474"/>
      <c r="AA40474"/>
    </row>
    <row r="40475" spans="16:27" x14ac:dyDescent="0.3">
      <c r="P40475"/>
      <c r="AA40475"/>
    </row>
    <row r="40476" spans="16:27" x14ac:dyDescent="0.3">
      <c r="P40476"/>
      <c r="AA40476"/>
    </row>
    <row r="40477" spans="16:27" x14ac:dyDescent="0.3">
      <c r="P40477"/>
      <c r="AA40477"/>
    </row>
    <row r="40478" spans="16:27" x14ac:dyDescent="0.3">
      <c r="P40478"/>
      <c r="AA40478"/>
    </row>
    <row r="40479" spans="16:27" x14ac:dyDescent="0.3">
      <c r="P40479"/>
      <c r="AA40479"/>
    </row>
    <row r="40480" spans="16:27" x14ac:dyDescent="0.3">
      <c r="P40480"/>
      <c r="AA40480"/>
    </row>
    <row r="40481" spans="16:27" x14ac:dyDescent="0.3">
      <c r="P40481"/>
      <c r="AA40481"/>
    </row>
    <row r="40482" spans="16:27" x14ac:dyDescent="0.3">
      <c r="P40482"/>
      <c r="AA40482"/>
    </row>
    <row r="40483" spans="16:27" x14ac:dyDescent="0.3">
      <c r="P40483"/>
      <c r="AA40483"/>
    </row>
    <row r="40484" spans="16:27" x14ac:dyDescent="0.3">
      <c r="P40484"/>
      <c r="AA40484"/>
    </row>
    <row r="40485" spans="16:27" x14ac:dyDescent="0.3">
      <c r="P40485"/>
      <c r="AA40485"/>
    </row>
    <row r="40486" spans="16:27" x14ac:dyDescent="0.3">
      <c r="P40486"/>
      <c r="AA40486"/>
    </row>
    <row r="40487" spans="16:27" x14ac:dyDescent="0.3">
      <c r="P40487"/>
      <c r="AA40487"/>
    </row>
    <row r="40488" spans="16:27" x14ac:dyDescent="0.3">
      <c r="P40488"/>
      <c r="AA40488"/>
    </row>
    <row r="40489" spans="16:27" x14ac:dyDescent="0.3">
      <c r="P40489"/>
      <c r="AA40489"/>
    </row>
    <row r="40490" spans="16:27" x14ac:dyDescent="0.3">
      <c r="P40490"/>
      <c r="AA40490"/>
    </row>
    <row r="40491" spans="16:27" x14ac:dyDescent="0.3">
      <c r="P40491"/>
      <c r="AA40491"/>
    </row>
    <row r="40492" spans="16:27" x14ac:dyDescent="0.3">
      <c r="P40492"/>
      <c r="AA40492"/>
    </row>
    <row r="40493" spans="16:27" x14ac:dyDescent="0.3">
      <c r="P40493"/>
      <c r="AA40493"/>
    </row>
    <row r="40494" spans="16:27" x14ac:dyDescent="0.3">
      <c r="P40494"/>
      <c r="AA40494"/>
    </row>
    <row r="40495" spans="16:27" x14ac:dyDescent="0.3">
      <c r="P40495"/>
      <c r="AA40495"/>
    </row>
    <row r="40496" spans="16:27" x14ac:dyDescent="0.3">
      <c r="P40496"/>
      <c r="AA40496"/>
    </row>
    <row r="40497" spans="16:27" x14ac:dyDescent="0.3">
      <c r="P40497"/>
      <c r="AA40497"/>
    </row>
    <row r="40498" spans="16:27" x14ac:dyDescent="0.3">
      <c r="P40498"/>
      <c r="AA40498"/>
    </row>
    <row r="40499" spans="16:27" x14ac:dyDescent="0.3">
      <c r="P40499"/>
      <c r="AA40499"/>
    </row>
    <row r="40500" spans="16:27" x14ac:dyDescent="0.3">
      <c r="P40500"/>
      <c r="AA40500"/>
    </row>
    <row r="40501" spans="16:27" x14ac:dyDescent="0.3">
      <c r="P40501"/>
      <c r="AA40501"/>
    </row>
    <row r="40502" spans="16:27" x14ac:dyDescent="0.3">
      <c r="P40502"/>
      <c r="AA40502"/>
    </row>
    <row r="40503" spans="16:27" x14ac:dyDescent="0.3">
      <c r="P40503"/>
      <c r="AA40503"/>
    </row>
    <row r="40504" spans="16:27" x14ac:dyDescent="0.3">
      <c r="P40504"/>
      <c r="AA40504"/>
    </row>
    <row r="40505" spans="16:27" x14ac:dyDescent="0.3">
      <c r="P40505"/>
      <c r="AA40505"/>
    </row>
    <row r="40506" spans="16:27" x14ac:dyDescent="0.3">
      <c r="P40506"/>
      <c r="AA40506"/>
    </row>
    <row r="40507" spans="16:27" x14ac:dyDescent="0.3">
      <c r="P40507"/>
      <c r="AA40507"/>
    </row>
    <row r="40508" spans="16:27" x14ac:dyDescent="0.3">
      <c r="P40508"/>
      <c r="AA40508"/>
    </row>
    <row r="40509" spans="16:27" x14ac:dyDescent="0.3">
      <c r="P40509"/>
      <c r="AA40509"/>
    </row>
    <row r="40510" spans="16:27" x14ac:dyDescent="0.3">
      <c r="P40510"/>
      <c r="AA40510"/>
    </row>
    <row r="40511" spans="16:27" x14ac:dyDescent="0.3">
      <c r="P40511"/>
      <c r="AA40511"/>
    </row>
    <row r="40512" spans="16:27" x14ac:dyDescent="0.3">
      <c r="P40512"/>
      <c r="AA40512"/>
    </row>
    <row r="40513" spans="16:27" x14ac:dyDescent="0.3">
      <c r="P40513"/>
      <c r="AA40513"/>
    </row>
    <row r="40514" spans="16:27" x14ac:dyDescent="0.3">
      <c r="P40514"/>
      <c r="AA40514"/>
    </row>
    <row r="40515" spans="16:27" x14ac:dyDescent="0.3">
      <c r="P40515"/>
      <c r="AA40515"/>
    </row>
    <row r="40516" spans="16:27" x14ac:dyDescent="0.3">
      <c r="P40516"/>
      <c r="AA40516"/>
    </row>
    <row r="40517" spans="16:27" x14ac:dyDescent="0.3">
      <c r="P40517"/>
      <c r="AA40517"/>
    </row>
    <row r="40518" spans="16:27" x14ac:dyDescent="0.3">
      <c r="P40518"/>
      <c r="AA40518"/>
    </row>
    <row r="40519" spans="16:27" x14ac:dyDescent="0.3">
      <c r="P40519"/>
      <c r="AA40519"/>
    </row>
    <row r="40520" spans="16:27" x14ac:dyDescent="0.3">
      <c r="P40520"/>
      <c r="AA40520"/>
    </row>
    <row r="40521" spans="16:27" x14ac:dyDescent="0.3">
      <c r="P40521"/>
      <c r="AA40521"/>
    </row>
    <row r="40522" spans="16:27" x14ac:dyDescent="0.3">
      <c r="P40522"/>
      <c r="AA40522"/>
    </row>
    <row r="40523" spans="16:27" x14ac:dyDescent="0.3">
      <c r="P40523"/>
      <c r="AA40523"/>
    </row>
    <row r="40524" spans="16:27" x14ac:dyDescent="0.3">
      <c r="P40524"/>
      <c r="AA40524"/>
    </row>
    <row r="40525" spans="16:27" x14ac:dyDescent="0.3">
      <c r="P40525"/>
      <c r="AA40525"/>
    </row>
    <row r="40526" spans="16:27" x14ac:dyDescent="0.3">
      <c r="P40526"/>
      <c r="AA40526"/>
    </row>
    <row r="40527" spans="16:27" x14ac:dyDescent="0.3">
      <c r="P40527"/>
      <c r="AA40527"/>
    </row>
    <row r="40528" spans="16:27" x14ac:dyDescent="0.3">
      <c r="P40528"/>
      <c r="AA40528"/>
    </row>
    <row r="40529" spans="16:27" x14ac:dyDescent="0.3">
      <c r="P40529"/>
      <c r="AA40529"/>
    </row>
    <row r="40530" spans="16:27" x14ac:dyDescent="0.3">
      <c r="P40530"/>
      <c r="AA40530"/>
    </row>
    <row r="40531" spans="16:27" x14ac:dyDescent="0.3">
      <c r="P40531"/>
      <c r="AA40531"/>
    </row>
    <row r="40532" spans="16:27" x14ac:dyDescent="0.3">
      <c r="P40532"/>
      <c r="AA40532"/>
    </row>
    <row r="40533" spans="16:27" x14ac:dyDescent="0.3">
      <c r="P40533"/>
      <c r="AA40533"/>
    </row>
    <row r="40534" spans="16:27" x14ac:dyDescent="0.3">
      <c r="P40534"/>
      <c r="AA40534"/>
    </row>
    <row r="40535" spans="16:27" x14ac:dyDescent="0.3">
      <c r="P40535"/>
      <c r="AA40535"/>
    </row>
    <row r="40536" spans="16:27" x14ac:dyDescent="0.3">
      <c r="P40536"/>
      <c r="AA40536"/>
    </row>
    <row r="40537" spans="16:27" x14ac:dyDescent="0.3">
      <c r="P40537"/>
      <c r="AA40537"/>
    </row>
    <row r="40538" spans="16:27" x14ac:dyDescent="0.3">
      <c r="P40538"/>
      <c r="AA40538"/>
    </row>
    <row r="40539" spans="16:27" x14ac:dyDescent="0.3">
      <c r="P40539"/>
      <c r="AA40539"/>
    </row>
    <row r="40540" spans="16:27" x14ac:dyDescent="0.3">
      <c r="P40540"/>
      <c r="AA40540"/>
    </row>
    <row r="40541" spans="16:27" x14ac:dyDescent="0.3">
      <c r="P40541"/>
      <c r="AA40541"/>
    </row>
    <row r="40542" spans="16:27" x14ac:dyDescent="0.3">
      <c r="P40542"/>
      <c r="AA40542"/>
    </row>
    <row r="40543" spans="16:27" x14ac:dyDescent="0.3">
      <c r="P40543"/>
      <c r="AA40543"/>
    </row>
    <row r="40544" spans="16:27" x14ac:dyDescent="0.3">
      <c r="P40544"/>
      <c r="AA40544"/>
    </row>
    <row r="40545" spans="16:27" x14ac:dyDescent="0.3">
      <c r="P40545"/>
      <c r="AA40545"/>
    </row>
    <row r="40546" spans="16:27" x14ac:dyDescent="0.3">
      <c r="P40546"/>
      <c r="AA40546"/>
    </row>
    <row r="40547" spans="16:27" x14ac:dyDescent="0.3">
      <c r="P40547"/>
      <c r="AA40547"/>
    </row>
    <row r="40548" spans="16:27" x14ac:dyDescent="0.3">
      <c r="P40548"/>
      <c r="AA40548"/>
    </row>
    <row r="40549" spans="16:27" x14ac:dyDescent="0.3">
      <c r="P40549"/>
      <c r="AA40549"/>
    </row>
    <row r="40550" spans="16:27" x14ac:dyDescent="0.3">
      <c r="P40550"/>
      <c r="AA40550"/>
    </row>
    <row r="40551" spans="16:27" x14ac:dyDescent="0.3">
      <c r="P40551"/>
      <c r="AA40551"/>
    </row>
    <row r="40552" spans="16:27" x14ac:dyDescent="0.3">
      <c r="P40552"/>
      <c r="AA40552"/>
    </row>
    <row r="40553" spans="16:27" x14ac:dyDescent="0.3">
      <c r="P40553"/>
      <c r="AA40553"/>
    </row>
    <row r="40554" spans="16:27" x14ac:dyDescent="0.3">
      <c r="P40554"/>
      <c r="AA40554"/>
    </row>
    <row r="40555" spans="16:27" x14ac:dyDescent="0.3">
      <c r="P40555"/>
      <c r="AA40555"/>
    </row>
    <row r="40556" spans="16:27" x14ac:dyDescent="0.3">
      <c r="P40556"/>
      <c r="AA40556"/>
    </row>
    <row r="40557" spans="16:27" x14ac:dyDescent="0.3">
      <c r="P40557"/>
      <c r="AA40557"/>
    </row>
    <row r="40558" spans="16:27" x14ac:dyDescent="0.3">
      <c r="P40558"/>
      <c r="AA40558"/>
    </row>
    <row r="40559" spans="16:27" x14ac:dyDescent="0.3">
      <c r="P40559"/>
      <c r="AA40559"/>
    </row>
    <row r="40560" spans="16:27" x14ac:dyDescent="0.3">
      <c r="P40560"/>
      <c r="AA40560"/>
    </row>
    <row r="40561" spans="16:27" x14ac:dyDescent="0.3">
      <c r="P40561"/>
      <c r="AA40561"/>
    </row>
    <row r="40562" spans="16:27" x14ac:dyDescent="0.3">
      <c r="P40562"/>
      <c r="AA40562"/>
    </row>
    <row r="40563" spans="16:27" x14ac:dyDescent="0.3">
      <c r="P40563"/>
      <c r="AA40563"/>
    </row>
    <row r="40564" spans="16:27" x14ac:dyDescent="0.3">
      <c r="P40564"/>
      <c r="AA40564"/>
    </row>
    <row r="40565" spans="16:27" x14ac:dyDescent="0.3">
      <c r="P40565"/>
      <c r="AA40565"/>
    </row>
    <row r="40566" spans="16:27" x14ac:dyDescent="0.3">
      <c r="P40566"/>
      <c r="AA40566"/>
    </row>
    <row r="40567" spans="16:27" x14ac:dyDescent="0.3">
      <c r="P40567"/>
      <c r="AA40567"/>
    </row>
    <row r="40568" spans="16:27" x14ac:dyDescent="0.3">
      <c r="P40568"/>
      <c r="AA40568"/>
    </row>
    <row r="40569" spans="16:27" x14ac:dyDescent="0.3">
      <c r="P40569"/>
      <c r="AA40569"/>
    </row>
    <row r="40570" spans="16:27" x14ac:dyDescent="0.3">
      <c r="P40570"/>
      <c r="AA40570"/>
    </row>
    <row r="40571" spans="16:27" x14ac:dyDescent="0.3">
      <c r="P40571"/>
      <c r="AA40571"/>
    </row>
    <row r="40572" spans="16:27" x14ac:dyDescent="0.3">
      <c r="P40572"/>
      <c r="AA40572"/>
    </row>
    <row r="40573" spans="16:27" x14ac:dyDescent="0.3">
      <c r="P40573"/>
      <c r="AA40573"/>
    </row>
    <row r="40574" spans="16:27" x14ac:dyDescent="0.3">
      <c r="P40574"/>
      <c r="AA40574"/>
    </row>
    <row r="40575" spans="16:27" x14ac:dyDescent="0.3">
      <c r="P40575"/>
      <c r="AA40575"/>
    </row>
    <row r="40576" spans="16:27" x14ac:dyDescent="0.3">
      <c r="P40576"/>
      <c r="AA40576"/>
    </row>
    <row r="40577" spans="16:27" x14ac:dyDescent="0.3">
      <c r="P40577"/>
      <c r="AA40577"/>
    </row>
    <row r="40578" spans="16:27" x14ac:dyDescent="0.3">
      <c r="P40578"/>
      <c r="AA40578"/>
    </row>
    <row r="40579" spans="16:27" x14ac:dyDescent="0.3">
      <c r="P40579"/>
      <c r="AA40579"/>
    </row>
    <row r="40580" spans="16:27" x14ac:dyDescent="0.3">
      <c r="P40580"/>
      <c r="AA40580"/>
    </row>
    <row r="40581" spans="16:27" x14ac:dyDescent="0.3">
      <c r="P40581"/>
      <c r="AA40581"/>
    </row>
    <row r="40582" spans="16:27" x14ac:dyDescent="0.3">
      <c r="P40582"/>
      <c r="AA40582"/>
    </row>
    <row r="40583" spans="16:27" x14ac:dyDescent="0.3">
      <c r="P40583"/>
      <c r="AA40583"/>
    </row>
    <row r="40584" spans="16:27" x14ac:dyDescent="0.3">
      <c r="P40584"/>
      <c r="AA40584"/>
    </row>
    <row r="40585" spans="16:27" x14ac:dyDescent="0.3">
      <c r="P40585"/>
      <c r="AA40585"/>
    </row>
    <row r="40586" spans="16:27" x14ac:dyDescent="0.3">
      <c r="P40586"/>
      <c r="AA40586"/>
    </row>
    <row r="40587" spans="16:27" x14ac:dyDescent="0.3">
      <c r="P40587"/>
      <c r="AA40587"/>
    </row>
    <row r="40588" spans="16:27" x14ac:dyDescent="0.3">
      <c r="P40588"/>
      <c r="AA40588"/>
    </row>
    <row r="40589" spans="16:27" x14ac:dyDescent="0.3">
      <c r="P40589"/>
      <c r="AA40589"/>
    </row>
    <row r="40590" spans="16:27" x14ac:dyDescent="0.3">
      <c r="P40590"/>
      <c r="AA40590"/>
    </row>
    <row r="40591" spans="16:27" x14ac:dyDescent="0.3">
      <c r="P40591"/>
      <c r="AA40591"/>
    </row>
    <row r="40592" spans="16:27" x14ac:dyDescent="0.3">
      <c r="P40592"/>
      <c r="AA40592"/>
    </row>
    <row r="40593" spans="16:27" x14ac:dyDescent="0.3">
      <c r="P40593"/>
      <c r="AA40593"/>
    </row>
    <row r="40594" spans="16:27" x14ac:dyDescent="0.3">
      <c r="P40594"/>
      <c r="AA40594"/>
    </row>
    <row r="40595" spans="16:27" x14ac:dyDescent="0.3">
      <c r="P40595"/>
      <c r="AA40595"/>
    </row>
    <row r="40596" spans="16:27" x14ac:dyDescent="0.3">
      <c r="P40596"/>
      <c r="AA40596"/>
    </row>
    <row r="40597" spans="16:27" x14ac:dyDescent="0.3">
      <c r="P40597"/>
      <c r="AA40597"/>
    </row>
    <row r="40598" spans="16:27" x14ac:dyDescent="0.3">
      <c r="P40598"/>
      <c r="AA40598"/>
    </row>
    <row r="40599" spans="16:27" x14ac:dyDescent="0.3">
      <c r="P40599"/>
      <c r="AA40599"/>
    </row>
    <row r="40600" spans="16:27" x14ac:dyDescent="0.3">
      <c r="P40600"/>
      <c r="AA40600"/>
    </row>
    <row r="40601" spans="16:27" x14ac:dyDescent="0.3">
      <c r="P40601"/>
      <c r="AA40601"/>
    </row>
    <row r="40602" spans="16:27" x14ac:dyDescent="0.3">
      <c r="P40602"/>
      <c r="AA40602"/>
    </row>
    <row r="40603" spans="16:27" x14ac:dyDescent="0.3">
      <c r="P40603"/>
      <c r="AA40603"/>
    </row>
    <row r="40604" spans="16:27" x14ac:dyDescent="0.3">
      <c r="P40604"/>
      <c r="AA40604"/>
    </row>
    <row r="40605" spans="16:27" x14ac:dyDescent="0.3">
      <c r="P40605"/>
      <c r="AA40605"/>
    </row>
    <row r="40606" spans="16:27" x14ac:dyDescent="0.3">
      <c r="P40606"/>
      <c r="AA40606"/>
    </row>
    <row r="40607" spans="16:27" x14ac:dyDescent="0.3">
      <c r="P40607"/>
      <c r="AA40607"/>
    </row>
    <row r="40608" spans="16:27" x14ac:dyDescent="0.3">
      <c r="P40608"/>
      <c r="AA40608"/>
    </row>
    <row r="40609" spans="16:27" x14ac:dyDescent="0.3">
      <c r="P40609"/>
      <c r="AA40609"/>
    </row>
    <row r="40610" spans="16:27" x14ac:dyDescent="0.3">
      <c r="P40610"/>
      <c r="AA40610"/>
    </row>
    <row r="40611" spans="16:27" x14ac:dyDescent="0.3">
      <c r="P40611"/>
      <c r="AA40611"/>
    </row>
    <row r="40612" spans="16:27" x14ac:dyDescent="0.3">
      <c r="P40612"/>
      <c r="AA40612"/>
    </row>
    <row r="40613" spans="16:27" x14ac:dyDescent="0.3">
      <c r="P40613"/>
      <c r="AA40613"/>
    </row>
    <row r="40614" spans="16:27" x14ac:dyDescent="0.3">
      <c r="P40614"/>
      <c r="AA40614"/>
    </row>
    <row r="40615" spans="16:27" x14ac:dyDescent="0.3">
      <c r="P40615"/>
      <c r="AA40615"/>
    </row>
    <row r="40616" spans="16:27" x14ac:dyDescent="0.3">
      <c r="P40616"/>
      <c r="AA40616"/>
    </row>
    <row r="40617" spans="16:27" x14ac:dyDescent="0.3">
      <c r="P40617"/>
      <c r="AA40617"/>
    </row>
    <row r="40618" spans="16:27" x14ac:dyDescent="0.3">
      <c r="P40618"/>
      <c r="AA40618"/>
    </row>
    <row r="40619" spans="16:27" x14ac:dyDescent="0.3">
      <c r="P40619"/>
      <c r="AA40619"/>
    </row>
    <row r="40620" spans="16:27" x14ac:dyDescent="0.3">
      <c r="P40620"/>
      <c r="AA40620"/>
    </row>
    <row r="40621" spans="16:27" x14ac:dyDescent="0.3">
      <c r="P40621"/>
      <c r="AA40621"/>
    </row>
    <row r="40622" spans="16:27" x14ac:dyDescent="0.3">
      <c r="P40622"/>
      <c r="AA40622"/>
    </row>
    <row r="40623" spans="16:27" x14ac:dyDescent="0.3">
      <c r="P40623"/>
      <c r="AA40623"/>
    </row>
    <row r="40624" spans="16:27" x14ac:dyDescent="0.3">
      <c r="P40624"/>
      <c r="AA40624"/>
    </row>
    <row r="40625" spans="16:27" x14ac:dyDescent="0.3">
      <c r="P40625"/>
      <c r="AA40625"/>
    </row>
    <row r="40626" spans="16:27" x14ac:dyDescent="0.3">
      <c r="P40626"/>
      <c r="AA40626"/>
    </row>
    <row r="40627" spans="16:27" x14ac:dyDescent="0.3">
      <c r="P40627"/>
      <c r="AA40627"/>
    </row>
    <row r="40628" spans="16:27" x14ac:dyDescent="0.3">
      <c r="P40628"/>
      <c r="AA40628"/>
    </row>
    <row r="40629" spans="16:27" x14ac:dyDescent="0.3">
      <c r="P40629"/>
      <c r="AA40629"/>
    </row>
    <row r="40630" spans="16:27" x14ac:dyDescent="0.3">
      <c r="P40630"/>
      <c r="AA40630"/>
    </row>
    <row r="40631" spans="16:27" x14ac:dyDescent="0.3">
      <c r="P40631"/>
      <c r="AA40631"/>
    </row>
    <row r="40632" spans="16:27" x14ac:dyDescent="0.3">
      <c r="P40632"/>
      <c r="AA40632"/>
    </row>
    <row r="40633" spans="16:27" x14ac:dyDescent="0.3">
      <c r="P40633"/>
      <c r="AA40633"/>
    </row>
    <row r="40634" spans="16:27" x14ac:dyDescent="0.3">
      <c r="P40634"/>
      <c r="AA40634"/>
    </row>
    <row r="40635" spans="16:27" x14ac:dyDescent="0.3">
      <c r="P40635"/>
      <c r="AA40635"/>
    </row>
    <row r="40636" spans="16:27" x14ac:dyDescent="0.3">
      <c r="P40636"/>
      <c r="AA40636"/>
    </row>
    <row r="40637" spans="16:27" x14ac:dyDescent="0.3">
      <c r="P40637"/>
      <c r="AA40637"/>
    </row>
    <row r="40638" spans="16:27" x14ac:dyDescent="0.3">
      <c r="P40638"/>
      <c r="AA40638"/>
    </row>
    <row r="40639" spans="16:27" x14ac:dyDescent="0.3">
      <c r="P40639"/>
      <c r="AA40639"/>
    </row>
    <row r="40640" spans="16:27" x14ac:dyDescent="0.3">
      <c r="P40640"/>
      <c r="AA40640"/>
    </row>
    <row r="40641" spans="16:27" x14ac:dyDescent="0.3">
      <c r="P40641"/>
      <c r="AA40641"/>
    </row>
    <row r="40642" spans="16:27" x14ac:dyDescent="0.3">
      <c r="P40642"/>
      <c r="AA40642"/>
    </row>
    <row r="40643" spans="16:27" x14ac:dyDescent="0.3">
      <c r="P40643"/>
      <c r="AA40643"/>
    </row>
    <row r="40644" spans="16:27" x14ac:dyDescent="0.3">
      <c r="P40644"/>
      <c r="AA40644"/>
    </row>
    <row r="40645" spans="16:27" x14ac:dyDescent="0.3">
      <c r="P40645"/>
      <c r="AA40645"/>
    </row>
    <row r="40646" spans="16:27" x14ac:dyDescent="0.3">
      <c r="P40646"/>
      <c r="AA40646"/>
    </row>
    <row r="40647" spans="16:27" x14ac:dyDescent="0.3">
      <c r="P40647"/>
      <c r="AA40647"/>
    </row>
    <row r="40648" spans="16:27" x14ac:dyDescent="0.3">
      <c r="P40648"/>
      <c r="AA40648"/>
    </row>
    <row r="40649" spans="16:27" x14ac:dyDescent="0.3">
      <c r="P40649"/>
      <c r="AA40649"/>
    </row>
    <row r="40650" spans="16:27" x14ac:dyDescent="0.3">
      <c r="P40650"/>
      <c r="AA40650"/>
    </row>
    <row r="40651" spans="16:27" x14ac:dyDescent="0.3">
      <c r="P40651"/>
      <c r="AA40651"/>
    </row>
    <row r="40652" spans="16:27" x14ac:dyDescent="0.3">
      <c r="P40652"/>
      <c r="AA40652"/>
    </row>
    <row r="40653" spans="16:27" x14ac:dyDescent="0.3">
      <c r="P40653"/>
      <c r="AA40653"/>
    </row>
    <row r="40654" spans="16:27" x14ac:dyDescent="0.3">
      <c r="P40654"/>
      <c r="AA40654"/>
    </row>
    <row r="40655" spans="16:27" x14ac:dyDescent="0.3">
      <c r="P40655"/>
      <c r="AA40655"/>
    </row>
    <row r="40656" spans="16:27" x14ac:dyDescent="0.3">
      <c r="P40656"/>
      <c r="AA40656"/>
    </row>
    <row r="40657" spans="16:27" x14ac:dyDescent="0.3">
      <c r="P40657"/>
      <c r="AA40657"/>
    </row>
    <row r="40658" spans="16:27" x14ac:dyDescent="0.3">
      <c r="P40658"/>
      <c r="AA40658"/>
    </row>
    <row r="40659" spans="16:27" x14ac:dyDescent="0.3">
      <c r="P40659"/>
      <c r="AA40659"/>
    </row>
    <row r="40660" spans="16:27" x14ac:dyDescent="0.3">
      <c r="P40660"/>
      <c r="AA40660"/>
    </row>
    <row r="40661" spans="16:27" x14ac:dyDescent="0.3">
      <c r="P40661"/>
      <c r="AA40661"/>
    </row>
    <row r="40662" spans="16:27" x14ac:dyDescent="0.3">
      <c r="P40662"/>
      <c r="AA40662"/>
    </row>
    <row r="40663" spans="16:27" x14ac:dyDescent="0.3">
      <c r="P40663"/>
      <c r="AA40663"/>
    </row>
    <row r="40664" spans="16:27" x14ac:dyDescent="0.3">
      <c r="P40664"/>
      <c r="AA40664"/>
    </row>
    <row r="40665" spans="16:27" x14ac:dyDescent="0.3">
      <c r="P40665"/>
      <c r="AA40665"/>
    </row>
    <row r="40666" spans="16:27" x14ac:dyDescent="0.3">
      <c r="P40666"/>
      <c r="AA40666"/>
    </row>
    <row r="40667" spans="16:27" x14ac:dyDescent="0.3">
      <c r="P40667"/>
      <c r="AA40667"/>
    </row>
    <row r="40668" spans="16:27" x14ac:dyDescent="0.3">
      <c r="P40668"/>
      <c r="AA40668"/>
    </row>
    <row r="40669" spans="16:27" x14ac:dyDescent="0.3">
      <c r="P40669"/>
      <c r="AA40669"/>
    </row>
    <row r="40670" spans="16:27" x14ac:dyDescent="0.3">
      <c r="P40670"/>
      <c r="AA40670"/>
    </row>
    <row r="40671" spans="16:27" x14ac:dyDescent="0.3">
      <c r="P40671"/>
      <c r="AA40671"/>
    </row>
    <row r="40672" spans="16:27" x14ac:dyDescent="0.3">
      <c r="P40672"/>
      <c r="AA40672"/>
    </row>
    <row r="40673" spans="16:27" x14ac:dyDescent="0.3">
      <c r="P40673"/>
      <c r="AA40673"/>
    </row>
    <row r="40674" spans="16:27" x14ac:dyDescent="0.3">
      <c r="P40674"/>
      <c r="AA40674"/>
    </row>
    <row r="40675" spans="16:27" x14ac:dyDescent="0.3">
      <c r="P40675"/>
      <c r="AA40675"/>
    </row>
    <row r="40676" spans="16:27" x14ac:dyDescent="0.3">
      <c r="P40676"/>
      <c r="AA40676"/>
    </row>
    <row r="40677" spans="16:27" x14ac:dyDescent="0.3">
      <c r="P40677"/>
      <c r="AA40677"/>
    </row>
    <row r="40678" spans="16:27" x14ac:dyDescent="0.3">
      <c r="P40678"/>
      <c r="AA40678"/>
    </row>
    <row r="40679" spans="16:27" x14ac:dyDescent="0.3">
      <c r="P40679"/>
      <c r="AA40679"/>
    </row>
    <row r="40680" spans="16:27" x14ac:dyDescent="0.3">
      <c r="P40680"/>
      <c r="AA40680"/>
    </row>
    <row r="40681" spans="16:27" x14ac:dyDescent="0.3">
      <c r="P40681"/>
      <c r="AA40681"/>
    </row>
    <row r="40682" spans="16:27" x14ac:dyDescent="0.3">
      <c r="P40682"/>
      <c r="AA40682"/>
    </row>
    <row r="40683" spans="16:27" x14ac:dyDescent="0.3">
      <c r="P40683"/>
      <c r="AA40683"/>
    </row>
    <row r="40684" spans="16:27" x14ac:dyDescent="0.3">
      <c r="P40684"/>
      <c r="AA40684"/>
    </row>
    <row r="40685" spans="16:27" x14ac:dyDescent="0.3">
      <c r="P40685"/>
      <c r="AA40685"/>
    </row>
    <row r="40686" spans="16:27" x14ac:dyDescent="0.3">
      <c r="P40686"/>
      <c r="AA40686"/>
    </row>
    <row r="40687" spans="16:27" x14ac:dyDescent="0.3">
      <c r="P40687"/>
      <c r="AA40687"/>
    </row>
    <row r="40688" spans="16:27" x14ac:dyDescent="0.3">
      <c r="P40688"/>
      <c r="AA40688"/>
    </row>
    <row r="40689" spans="16:27" x14ac:dyDescent="0.3">
      <c r="P40689"/>
      <c r="AA40689"/>
    </row>
    <row r="40690" spans="16:27" x14ac:dyDescent="0.3">
      <c r="P40690"/>
      <c r="AA40690"/>
    </row>
    <row r="40691" spans="16:27" x14ac:dyDescent="0.3">
      <c r="P40691"/>
      <c r="AA40691"/>
    </row>
    <row r="40692" spans="16:27" x14ac:dyDescent="0.3">
      <c r="P40692"/>
      <c r="AA40692"/>
    </row>
    <row r="40693" spans="16:27" x14ac:dyDescent="0.3">
      <c r="P40693"/>
      <c r="AA40693"/>
    </row>
    <row r="40694" spans="16:27" x14ac:dyDescent="0.3">
      <c r="P40694"/>
      <c r="AA40694"/>
    </row>
    <row r="40695" spans="16:27" x14ac:dyDescent="0.3">
      <c r="P40695"/>
      <c r="AA40695"/>
    </row>
    <row r="40696" spans="16:27" x14ac:dyDescent="0.3">
      <c r="P40696"/>
      <c r="AA40696"/>
    </row>
    <row r="40697" spans="16:27" x14ac:dyDescent="0.3">
      <c r="P40697"/>
      <c r="AA40697"/>
    </row>
    <row r="40698" spans="16:27" x14ac:dyDescent="0.3">
      <c r="P40698"/>
      <c r="AA40698"/>
    </row>
    <row r="40699" spans="16:27" x14ac:dyDescent="0.3">
      <c r="P40699"/>
      <c r="AA40699"/>
    </row>
    <row r="40700" spans="16:27" x14ac:dyDescent="0.3">
      <c r="P40700"/>
      <c r="AA40700"/>
    </row>
    <row r="40701" spans="16:27" x14ac:dyDescent="0.3">
      <c r="P40701"/>
      <c r="AA40701"/>
    </row>
    <row r="40702" spans="16:27" x14ac:dyDescent="0.3">
      <c r="P40702"/>
      <c r="AA40702"/>
    </row>
    <row r="40703" spans="16:27" x14ac:dyDescent="0.3">
      <c r="P40703"/>
      <c r="AA40703"/>
    </row>
    <row r="40704" spans="16:27" x14ac:dyDescent="0.3">
      <c r="P40704"/>
      <c r="AA40704"/>
    </row>
    <row r="40705" spans="16:27" x14ac:dyDescent="0.3">
      <c r="P40705"/>
      <c r="AA40705"/>
    </row>
    <row r="40706" spans="16:27" x14ac:dyDescent="0.3">
      <c r="P40706"/>
      <c r="AA40706"/>
    </row>
    <row r="40707" spans="16:27" x14ac:dyDescent="0.3">
      <c r="P40707"/>
      <c r="AA40707"/>
    </row>
    <row r="40708" spans="16:27" x14ac:dyDescent="0.3">
      <c r="P40708"/>
      <c r="AA40708"/>
    </row>
    <row r="40709" spans="16:27" x14ac:dyDescent="0.3">
      <c r="P40709"/>
      <c r="AA40709"/>
    </row>
    <row r="40710" spans="16:27" x14ac:dyDescent="0.3">
      <c r="P40710"/>
      <c r="AA40710"/>
    </row>
    <row r="40711" spans="16:27" x14ac:dyDescent="0.3">
      <c r="P40711"/>
      <c r="AA40711"/>
    </row>
    <row r="40712" spans="16:27" x14ac:dyDescent="0.3">
      <c r="P40712"/>
      <c r="AA40712"/>
    </row>
    <row r="40713" spans="16:27" x14ac:dyDescent="0.3">
      <c r="P40713"/>
      <c r="AA40713"/>
    </row>
    <row r="40714" spans="16:27" x14ac:dyDescent="0.3">
      <c r="P40714"/>
      <c r="AA40714"/>
    </row>
    <row r="40715" spans="16:27" x14ac:dyDescent="0.3">
      <c r="P40715"/>
      <c r="AA40715"/>
    </row>
    <row r="40716" spans="16:27" x14ac:dyDescent="0.3">
      <c r="P40716"/>
      <c r="AA40716"/>
    </row>
    <row r="40717" spans="16:27" x14ac:dyDescent="0.3">
      <c r="P40717"/>
      <c r="AA40717"/>
    </row>
    <row r="40718" spans="16:27" x14ac:dyDescent="0.3">
      <c r="P40718"/>
      <c r="AA40718"/>
    </row>
    <row r="40719" spans="16:27" x14ac:dyDescent="0.3">
      <c r="P40719"/>
      <c r="AA40719"/>
    </row>
    <row r="40720" spans="16:27" x14ac:dyDescent="0.3">
      <c r="P40720"/>
      <c r="AA40720"/>
    </row>
    <row r="40721" spans="16:27" x14ac:dyDescent="0.3">
      <c r="P40721"/>
      <c r="AA40721"/>
    </row>
    <row r="40722" spans="16:27" x14ac:dyDescent="0.3">
      <c r="P40722"/>
      <c r="AA40722"/>
    </row>
    <row r="40723" spans="16:27" x14ac:dyDescent="0.3">
      <c r="P40723"/>
      <c r="AA40723"/>
    </row>
    <row r="40724" spans="16:27" x14ac:dyDescent="0.3">
      <c r="P40724"/>
      <c r="AA40724"/>
    </row>
    <row r="40725" spans="16:27" x14ac:dyDescent="0.3">
      <c r="P40725"/>
      <c r="AA40725"/>
    </row>
    <row r="40726" spans="16:27" x14ac:dyDescent="0.3">
      <c r="P40726"/>
      <c r="AA40726"/>
    </row>
    <row r="40727" spans="16:27" x14ac:dyDescent="0.3">
      <c r="P40727"/>
      <c r="AA40727"/>
    </row>
    <row r="40728" spans="16:27" x14ac:dyDescent="0.3">
      <c r="P40728"/>
      <c r="AA40728"/>
    </row>
    <row r="40729" spans="16:27" x14ac:dyDescent="0.3">
      <c r="P40729"/>
      <c r="AA40729"/>
    </row>
    <row r="40730" spans="16:27" x14ac:dyDescent="0.3">
      <c r="P40730"/>
      <c r="AA40730"/>
    </row>
    <row r="40731" spans="16:27" x14ac:dyDescent="0.3">
      <c r="P40731"/>
      <c r="AA40731"/>
    </row>
    <row r="40732" spans="16:27" x14ac:dyDescent="0.3">
      <c r="P40732"/>
      <c r="AA40732"/>
    </row>
    <row r="40733" spans="16:27" x14ac:dyDescent="0.3">
      <c r="P40733"/>
      <c r="AA40733"/>
    </row>
    <row r="40734" spans="16:27" x14ac:dyDescent="0.3">
      <c r="P40734"/>
      <c r="AA40734"/>
    </row>
    <row r="40735" spans="16:27" x14ac:dyDescent="0.3">
      <c r="P40735"/>
      <c r="AA40735"/>
    </row>
    <row r="40736" spans="16:27" x14ac:dyDescent="0.3">
      <c r="P40736"/>
      <c r="AA40736"/>
    </row>
    <row r="40737" spans="16:27" x14ac:dyDescent="0.3">
      <c r="P40737"/>
      <c r="AA40737"/>
    </row>
    <row r="40738" spans="16:27" x14ac:dyDescent="0.3">
      <c r="P40738"/>
      <c r="AA40738"/>
    </row>
    <row r="40739" spans="16:27" x14ac:dyDescent="0.3">
      <c r="P40739"/>
      <c r="AA40739"/>
    </row>
    <row r="40740" spans="16:27" x14ac:dyDescent="0.3">
      <c r="P40740"/>
      <c r="AA40740"/>
    </row>
    <row r="40741" spans="16:27" x14ac:dyDescent="0.3">
      <c r="P40741"/>
      <c r="AA40741"/>
    </row>
    <row r="40742" spans="16:27" x14ac:dyDescent="0.3">
      <c r="P40742"/>
      <c r="AA40742"/>
    </row>
    <row r="40743" spans="16:27" x14ac:dyDescent="0.3">
      <c r="P40743"/>
      <c r="AA40743"/>
    </row>
    <row r="40744" spans="16:27" x14ac:dyDescent="0.3">
      <c r="P40744"/>
      <c r="AA40744"/>
    </row>
    <row r="40745" spans="16:27" x14ac:dyDescent="0.3">
      <c r="P40745"/>
      <c r="AA40745"/>
    </row>
    <row r="40746" spans="16:27" x14ac:dyDescent="0.3">
      <c r="P40746"/>
      <c r="AA40746"/>
    </row>
    <row r="40747" spans="16:27" x14ac:dyDescent="0.3">
      <c r="P40747"/>
      <c r="AA40747"/>
    </row>
    <row r="40748" spans="16:27" x14ac:dyDescent="0.3">
      <c r="P40748"/>
      <c r="AA40748"/>
    </row>
    <row r="40749" spans="16:27" x14ac:dyDescent="0.3">
      <c r="P40749"/>
      <c r="AA40749"/>
    </row>
    <row r="40750" spans="16:27" x14ac:dyDescent="0.3">
      <c r="P40750"/>
      <c r="AA40750"/>
    </row>
    <row r="40751" spans="16:27" x14ac:dyDescent="0.3">
      <c r="P40751"/>
      <c r="AA40751"/>
    </row>
    <row r="40752" spans="16:27" x14ac:dyDescent="0.3">
      <c r="P40752"/>
      <c r="AA40752"/>
    </row>
    <row r="40753" spans="16:27" x14ac:dyDescent="0.3">
      <c r="P40753"/>
      <c r="AA40753"/>
    </row>
    <row r="40754" spans="16:27" x14ac:dyDescent="0.3">
      <c r="P40754"/>
      <c r="AA40754"/>
    </row>
    <row r="40755" spans="16:27" x14ac:dyDescent="0.3">
      <c r="P40755"/>
      <c r="AA40755"/>
    </row>
    <row r="40756" spans="16:27" x14ac:dyDescent="0.3">
      <c r="P40756"/>
      <c r="AA40756"/>
    </row>
    <row r="40757" spans="16:27" x14ac:dyDescent="0.3">
      <c r="P40757"/>
      <c r="AA40757"/>
    </row>
    <row r="40758" spans="16:27" x14ac:dyDescent="0.3">
      <c r="P40758"/>
      <c r="AA40758"/>
    </row>
    <row r="40759" spans="16:27" x14ac:dyDescent="0.3">
      <c r="P40759"/>
      <c r="AA40759"/>
    </row>
    <row r="40760" spans="16:27" x14ac:dyDescent="0.3">
      <c r="P40760"/>
      <c r="AA40760"/>
    </row>
    <row r="40761" spans="16:27" x14ac:dyDescent="0.3">
      <c r="P40761"/>
      <c r="AA40761"/>
    </row>
    <row r="40762" spans="16:27" x14ac:dyDescent="0.3">
      <c r="P40762"/>
      <c r="AA40762"/>
    </row>
    <row r="40763" spans="16:27" x14ac:dyDescent="0.3">
      <c r="P40763"/>
      <c r="AA40763"/>
    </row>
    <row r="40764" spans="16:27" x14ac:dyDescent="0.3">
      <c r="P40764"/>
      <c r="AA40764"/>
    </row>
    <row r="40765" spans="16:27" x14ac:dyDescent="0.3">
      <c r="P40765"/>
      <c r="AA40765"/>
    </row>
    <row r="40766" spans="16:27" x14ac:dyDescent="0.3">
      <c r="P40766"/>
      <c r="AA40766"/>
    </row>
    <row r="40767" spans="16:27" x14ac:dyDescent="0.3">
      <c r="P40767"/>
      <c r="AA40767"/>
    </row>
    <row r="40768" spans="16:27" x14ac:dyDescent="0.3">
      <c r="P40768"/>
      <c r="AA40768"/>
    </row>
    <row r="40769" spans="16:27" x14ac:dyDescent="0.3">
      <c r="P40769"/>
      <c r="AA40769"/>
    </row>
    <row r="40770" spans="16:27" x14ac:dyDescent="0.3">
      <c r="P40770"/>
      <c r="AA40770"/>
    </row>
    <row r="40771" spans="16:27" x14ac:dyDescent="0.3">
      <c r="P40771"/>
      <c r="AA40771"/>
    </row>
    <row r="40772" spans="16:27" x14ac:dyDescent="0.3">
      <c r="P40772"/>
      <c r="AA40772"/>
    </row>
    <row r="40773" spans="16:27" x14ac:dyDescent="0.3">
      <c r="P40773"/>
      <c r="AA40773"/>
    </row>
    <row r="40774" spans="16:27" x14ac:dyDescent="0.3">
      <c r="P40774"/>
      <c r="AA40774"/>
    </row>
    <row r="40775" spans="16:27" x14ac:dyDescent="0.3">
      <c r="P40775"/>
      <c r="AA40775"/>
    </row>
    <row r="40776" spans="16:27" x14ac:dyDescent="0.3">
      <c r="P40776"/>
      <c r="AA40776"/>
    </row>
    <row r="40777" spans="16:27" x14ac:dyDescent="0.3">
      <c r="P40777"/>
      <c r="AA40777"/>
    </row>
    <row r="40778" spans="16:27" x14ac:dyDescent="0.3">
      <c r="P40778"/>
      <c r="AA40778"/>
    </row>
    <row r="40779" spans="16:27" x14ac:dyDescent="0.3">
      <c r="P40779"/>
      <c r="AA40779"/>
    </row>
    <row r="40780" spans="16:27" x14ac:dyDescent="0.3">
      <c r="P40780"/>
      <c r="AA40780"/>
    </row>
    <row r="40781" spans="16:27" x14ac:dyDescent="0.3">
      <c r="P40781"/>
      <c r="AA40781"/>
    </row>
    <row r="40782" spans="16:27" x14ac:dyDescent="0.3">
      <c r="P40782"/>
      <c r="AA40782"/>
    </row>
    <row r="40783" spans="16:27" x14ac:dyDescent="0.3">
      <c r="P40783"/>
      <c r="AA40783"/>
    </row>
    <row r="40784" spans="16:27" x14ac:dyDescent="0.3">
      <c r="P40784"/>
      <c r="AA40784"/>
    </row>
    <row r="40785" spans="16:27" x14ac:dyDescent="0.3">
      <c r="P40785"/>
      <c r="AA40785"/>
    </row>
    <row r="40786" spans="16:27" x14ac:dyDescent="0.3">
      <c r="P40786"/>
      <c r="AA40786"/>
    </row>
    <row r="40787" spans="16:27" x14ac:dyDescent="0.3">
      <c r="P40787"/>
      <c r="AA40787"/>
    </row>
    <row r="40788" spans="16:27" x14ac:dyDescent="0.3">
      <c r="P40788"/>
      <c r="AA40788"/>
    </row>
    <row r="40789" spans="16:27" x14ac:dyDescent="0.3">
      <c r="P40789"/>
      <c r="AA40789"/>
    </row>
    <row r="40790" spans="16:27" x14ac:dyDescent="0.3">
      <c r="P40790"/>
      <c r="AA40790"/>
    </row>
    <row r="40791" spans="16:27" x14ac:dyDescent="0.3">
      <c r="P40791"/>
      <c r="AA40791"/>
    </row>
    <row r="40792" spans="16:27" x14ac:dyDescent="0.3">
      <c r="P40792"/>
      <c r="AA40792"/>
    </row>
    <row r="40793" spans="16:27" x14ac:dyDescent="0.3">
      <c r="P40793"/>
      <c r="AA40793"/>
    </row>
    <row r="40794" spans="16:27" x14ac:dyDescent="0.3">
      <c r="P40794"/>
      <c r="AA40794"/>
    </row>
    <row r="40795" spans="16:27" x14ac:dyDescent="0.3">
      <c r="P40795"/>
      <c r="AA40795"/>
    </row>
    <row r="40796" spans="16:27" x14ac:dyDescent="0.3">
      <c r="P40796"/>
      <c r="AA40796"/>
    </row>
    <row r="40797" spans="16:27" x14ac:dyDescent="0.3">
      <c r="P40797"/>
      <c r="AA40797"/>
    </row>
    <row r="40798" spans="16:27" x14ac:dyDescent="0.3">
      <c r="P40798"/>
      <c r="AA40798"/>
    </row>
    <row r="40799" spans="16:27" x14ac:dyDescent="0.3">
      <c r="P40799"/>
      <c r="AA40799"/>
    </row>
    <row r="40800" spans="16:27" x14ac:dyDescent="0.3">
      <c r="P40800"/>
      <c r="AA40800"/>
    </row>
    <row r="40801" spans="16:27" x14ac:dyDescent="0.3">
      <c r="P40801"/>
      <c r="AA40801"/>
    </row>
    <row r="40802" spans="16:27" x14ac:dyDescent="0.3">
      <c r="P40802"/>
      <c r="AA40802"/>
    </row>
    <row r="40803" spans="16:27" x14ac:dyDescent="0.3">
      <c r="P40803"/>
      <c r="AA40803"/>
    </row>
    <row r="40804" spans="16:27" x14ac:dyDescent="0.3">
      <c r="P40804"/>
      <c r="AA40804"/>
    </row>
    <row r="40805" spans="16:27" x14ac:dyDescent="0.3">
      <c r="P40805"/>
      <c r="AA40805"/>
    </row>
    <row r="40806" spans="16:27" x14ac:dyDescent="0.3">
      <c r="P40806"/>
      <c r="AA40806"/>
    </row>
    <row r="40807" spans="16:27" x14ac:dyDescent="0.3">
      <c r="P40807"/>
      <c r="AA40807"/>
    </row>
    <row r="40808" spans="16:27" x14ac:dyDescent="0.3">
      <c r="P40808"/>
      <c r="AA40808"/>
    </row>
    <row r="40809" spans="16:27" x14ac:dyDescent="0.3">
      <c r="P40809"/>
      <c r="AA40809"/>
    </row>
    <row r="40810" spans="16:27" x14ac:dyDescent="0.3">
      <c r="P40810"/>
      <c r="AA40810"/>
    </row>
    <row r="40811" spans="16:27" x14ac:dyDescent="0.3">
      <c r="P40811"/>
      <c r="AA40811"/>
    </row>
    <row r="40812" spans="16:27" x14ac:dyDescent="0.3">
      <c r="P40812"/>
      <c r="AA40812"/>
    </row>
    <row r="40813" spans="16:27" x14ac:dyDescent="0.3">
      <c r="P40813"/>
      <c r="AA40813"/>
    </row>
    <row r="40814" spans="16:27" x14ac:dyDescent="0.3">
      <c r="P40814"/>
      <c r="AA40814"/>
    </row>
    <row r="40815" spans="16:27" x14ac:dyDescent="0.3">
      <c r="P40815"/>
      <c r="AA40815"/>
    </row>
    <row r="40816" spans="16:27" x14ac:dyDescent="0.3">
      <c r="P40816"/>
      <c r="AA40816"/>
    </row>
    <row r="40817" spans="16:27" x14ac:dyDescent="0.3">
      <c r="P40817"/>
      <c r="AA40817"/>
    </row>
    <row r="40818" spans="16:27" x14ac:dyDescent="0.3">
      <c r="P40818"/>
      <c r="AA40818"/>
    </row>
    <row r="40819" spans="16:27" x14ac:dyDescent="0.3">
      <c r="P40819"/>
      <c r="AA40819"/>
    </row>
    <row r="40820" spans="16:27" x14ac:dyDescent="0.3">
      <c r="P40820"/>
      <c r="AA40820"/>
    </row>
    <row r="40821" spans="16:27" x14ac:dyDescent="0.3">
      <c r="P40821"/>
      <c r="AA40821"/>
    </row>
    <row r="40822" spans="16:27" x14ac:dyDescent="0.3">
      <c r="P40822"/>
      <c r="AA40822"/>
    </row>
    <row r="40823" spans="16:27" x14ac:dyDescent="0.3">
      <c r="P40823"/>
      <c r="AA40823"/>
    </row>
    <row r="40824" spans="16:27" x14ac:dyDescent="0.3">
      <c r="P40824"/>
      <c r="AA40824"/>
    </row>
    <row r="40825" spans="16:27" x14ac:dyDescent="0.3">
      <c r="P40825"/>
      <c r="AA40825"/>
    </row>
    <row r="40826" spans="16:27" x14ac:dyDescent="0.3">
      <c r="P40826"/>
      <c r="AA40826"/>
    </row>
    <row r="40827" spans="16:27" x14ac:dyDescent="0.3">
      <c r="P40827"/>
      <c r="AA40827"/>
    </row>
    <row r="40828" spans="16:27" x14ac:dyDescent="0.3">
      <c r="P40828"/>
      <c r="AA40828"/>
    </row>
    <row r="40829" spans="16:27" x14ac:dyDescent="0.3">
      <c r="P40829"/>
      <c r="AA40829"/>
    </row>
    <row r="40830" spans="16:27" x14ac:dyDescent="0.3">
      <c r="P40830"/>
      <c r="AA40830"/>
    </row>
    <row r="40831" spans="16:27" x14ac:dyDescent="0.3">
      <c r="P40831"/>
      <c r="AA40831"/>
    </row>
    <row r="40832" spans="16:27" x14ac:dyDescent="0.3">
      <c r="P40832"/>
      <c r="AA40832"/>
    </row>
    <row r="40833" spans="16:27" x14ac:dyDescent="0.3">
      <c r="P40833"/>
      <c r="AA40833"/>
    </row>
    <row r="40834" spans="16:27" x14ac:dyDescent="0.3">
      <c r="P40834"/>
      <c r="AA40834"/>
    </row>
    <row r="40835" spans="16:27" x14ac:dyDescent="0.3">
      <c r="P40835"/>
      <c r="AA40835"/>
    </row>
    <row r="40836" spans="16:27" x14ac:dyDescent="0.3">
      <c r="P40836"/>
      <c r="AA40836"/>
    </row>
    <row r="40837" spans="16:27" x14ac:dyDescent="0.3">
      <c r="P40837"/>
      <c r="AA40837"/>
    </row>
    <row r="40838" spans="16:27" x14ac:dyDescent="0.3">
      <c r="P40838"/>
      <c r="AA40838"/>
    </row>
    <row r="40839" spans="16:27" x14ac:dyDescent="0.3">
      <c r="P40839"/>
      <c r="AA40839"/>
    </row>
    <row r="40840" spans="16:27" x14ac:dyDescent="0.3">
      <c r="P40840"/>
      <c r="AA40840"/>
    </row>
    <row r="40841" spans="16:27" x14ac:dyDescent="0.3">
      <c r="P40841"/>
      <c r="AA40841"/>
    </row>
    <row r="40842" spans="16:27" x14ac:dyDescent="0.3">
      <c r="P40842"/>
      <c r="AA40842"/>
    </row>
    <row r="40843" spans="16:27" x14ac:dyDescent="0.3">
      <c r="P40843"/>
      <c r="AA40843"/>
    </row>
    <row r="40844" spans="16:27" x14ac:dyDescent="0.3">
      <c r="P40844"/>
      <c r="AA40844"/>
    </row>
    <row r="40845" spans="16:27" x14ac:dyDescent="0.3">
      <c r="P40845"/>
      <c r="AA40845"/>
    </row>
    <row r="40846" spans="16:27" x14ac:dyDescent="0.3">
      <c r="P40846"/>
      <c r="AA40846"/>
    </row>
    <row r="40847" spans="16:27" x14ac:dyDescent="0.3">
      <c r="P40847"/>
      <c r="AA40847"/>
    </row>
    <row r="40848" spans="16:27" x14ac:dyDescent="0.3">
      <c r="P40848"/>
      <c r="AA40848"/>
    </row>
    <row r="40849" spans="16:27" x14ac:dyDescent="0.3">
      <c r="P40849"/>
      <c r="AA40849"/>
    </row>
    <row r="40850" spans="16:27" x14ac:dyDescent="0.3">
      <c r="P40850"/>
      <c r="AA40850"/>
    </row>
    <row r="40851" spans="16:27" x14ac:dyDescent="0.3">
      <c r="P40851"/>
      <c r="AA40851"/>
    </row>
    <row r="40852" spans="16:27" x14ac:dyDescent="0.3">
      <c r="P40852"/>
      <c r="AA40852"/>
    </row>
    <row r="40853" spans="16:27" x14ac:dyDescent="0.3">
      <c r="P40853"/>
      <c r="AA40853"/>
    </row>
    <row r="40854" spans="16:27" x14ac:dyDescent="0.3">
      <c r="P40854"/>
      <c r="AA40854"/>
    </row>
    <row r="40855" spans="16:27" x14ac:dyDescent="0.3">
      <c r="P40855"/>
      <c r="AA40855"/>
    </row>
    <row r="40856" spans="16:27" x14ac:dyDescent="0.3">
      <c r="P40856"/>
      <c r="AA40856"/>
    </row>
    <row r="40857" spans="16:27" x14ac:dyDescent="0.3">
      <c r="P40857"/>
      <c r="AA40857"/>
    </row>
    <row r="40858" spans="16:27" x14ac:dyDescent="0.3">
      <c r="P40858"/>
      <c r="AA40858"/>
    </row>
    <row r="40859" spans="16:27" x14ac:dyDescent="0.3">
      <c r="P40859"/>
      <c r="AA40859"/>
    </row>
    <row r="40860" spans="16:27" x14ac:dyDescent="0.3">
      <c r="P40860"/>
      <c r="AA40860"/>
    </row>
    <row r="40861" spans="16:27" x14ac:dyDescent="0.3">
      <c r="P40861"/>
      <c r="AA40861"/>
    </row>
    <row r="40862" spans="16:27" x14ac:dyDescent="0.3">
      <c r="P40862"/>
      <c r="AA40862"/>
    </row>
    <row r="40863" spans="16:27" x14ac:dyDescent="0.3">
      <c r="P40863"/>
      <c r="AA40863"/>
    </row>
    <row r="40864" spans="16:27" x14ac:dyDescent="0.3">
      <c r="P40864"/>
      <c r="AA40864"/>
    </row>
    <row r="40865" spans="16:27" x14ac:dyDescent="0.3">
      <c r="P40865"/>
      <c r="AA40865"/>
    </row>
    <row r="40866" spans="16:27" x14ac:dyDescent="0.3">
      <c r="P40866"/>
      <c r="AA40866"/>
    </row>
    <row r="40867" spans="16:27" x14ac:dyDescent="0.3">
      <c r="P40867"/>
      <c r="AA40867"/>
    </row>
    <row r="40868" spans="16:27" x14ac:dyDescent="0.3">
      <c r="P40868"/>
      <c r="AA40868"/>
    </row>
    <row r="40869" spans="16:27" x14ac:dyDescent="0.3">
      <c r="P40869"/>
      <c r="AA40869"/>
    </row>
    <row r="40870" spans="16:27" x14ac:dyDescent="0.3">
      <c r="P40870"/>
      <c r="AA40870"/>
    </row>
    <row r="40871" spans="16:27" x14ac:dyDescent="0.3">
      <c r="P40871"/>
      <c r="AA40871"/>
    </row>
    <row r="40872" spans="16:27" x14ac:dyDescent="0.3">
      <c r="P40872"/>
      <c r="AA40872"/>
    </row>
    <row r="40873" spans="16:27" x14ac:dyDescent="0.3">
      <c r="P40873"/>
      <c r="AA40873"/>
    </row>
    <row r="40874" spans="16:27" x14ac:dyDescent="0.3">
      <c r="P40874"/>
      <c r="AA40874"/>
    </row>
    <row r="40875" spans="16:27" x14ac:dyDescent="0.3">
      <c r="P40875"/>
      <c r="AA40875"/>
    </row>
    <row r="40876" spans="16:27" x14ac:dyDescent="0.3">
      <c r="P40876"/>
      <c r="AA40876"/>
    </row>
    <row r="40877" spans="16:27" x14ac:dyDescent="0.3">
      <c r="P40877"/>
      <c r="AA40877"/>
    </row>
    <row r="40878" spans="16:27" x14ac:dyDescent="0.3">
      <c r="P40878"/>
      <c r="AA40878"/>
    </row>
    <row r="40879" spans="16:27" x14ac:dyDescent="0.3">
      <c r="P40879"/>
      <c r="AA40879"/>
    </row>
    <row r="40880" spans="16:27" x14ac:dyDescent="0.3">
      <c r="P40880"/>
      <c r="AA40880"/>
    </row>
    <row r="40881" spans="16:27" x14ac:dyDescent="0.3">
      <c r="P40881"/>
      <c r="AA40881"/>
    </row>
    <row r="40882" spans="16:27" x14ac:dyDescent="0.3">
      <c r="P40882"/>
      <c r="AA40882"/>
    </row>
    <row r="40883" spans="16:27" x14ac:dyDescent="0.3">
      <c r="P40883"/>
      <c r="AA40883"/>
    </row>
    <row r="40884" spans="16:27" x14ac:dyDescent="0.3">
      <c r="P40884"/>
      <c r="AA40884"/>
    </row>
    <row r="40885" spans="16:27" x14ac:dyDescent="0.3">
      <c r="P40885"/>
      <c r="AA40885"/>
    </row>
    <row r="40886" spans="16:27" x14ac:dyDescent="0.3">
      <c r="P40886"/>
      <c r="AA40886"/>
    </row>
    <row r="40887" spans="16:27" x14ac:dyDescent="0.3">
      <c r="P40887"/>
      <c r="AA40887"/>
    </row>
    <row r="40888" spans="16:27" x14ac:dyDescent="0.3">
      <c r="P40888"/>
      <c r="AA40888"/>
    </row>
    <row r="40889" spans="16:27" x14ac:dyDescent="0.3">
      <c r="P40889"/>
      <c r="AA40889"/>
    </row>
    <row r="40890" spans="16:27" x14ac:dyDescent="0.3">
      <c r="P40890"/>
      <c r="AA40890"/>
    </row>
    <row r="40891" spans="16:27" x14ac:dyDescent="0.3">
      <c r="P40891"/>
      <c r="AA40891"/>
    </row>
    <row r="40892" spans="16:27" x14ac:dyDescent="0.3">
      <c r="P40892"/>
      <c r="AA40892"/>
    </row>
    <row r="40893" spans="16:27" x14ac:dyDescent="0.3">
      <c r="P40893"/>
      <c r="AA40893"/>
    </row>
    <row r="40894" spans="16:27" x14ac:dyDescent="0.3">
      <c r="P40894"/>
      <c r="AA40894"/>
    </row>
    <row r="40895" spans="16:27" x14ac:dyDescent="0.3">
      <c r="P40895"/>
      <c r="AA40895"/>
    </row>
    <row r="40896" spans="16:27" x14ac:dyDescent="0.3">
      <c r="P40896"/>
      <c r="AA40896"/>
    </row>
    <row r="40897" spans="16:27" x14ac:dyDescent="0.3">
      <c r="P40897"/>
      <c r="AA40897"/>
    </row>
    <row r="40898" spans="16:27" x14ac:dyDescent="0.3">
      <c r="P40898"/>
      <c r="AA40898"/>
    </row>
    <row r="40899" spans="16:27" x14ac:dyDescent="0.3">
      <c r="P40899"/>
      <c r="AA40899"/>
    </row>
    <row r="40900" spans="16:27" x14ac:dyDescent="0.3">
      <c r="P40900"/>
      <c r="AA40900"/>
    </row>
    <row r="40901" spans="16:27" x14ac:dyDescent="0.3">
      <c r="P40901"/>
      <c r="AA40901"/>
    </row>
    <row r="40902" spans="16:27" x14ac:dyDescent="0.3">
      <c r="P40902"/>
      <c r="AA40902"/>
    </row>
    <row r="40903" spans="16:27" x14ac:dyDescent="0.3">
      <c r="P40903"/>
      <c r="AA40903"/>
    </row>
    <row r="40904" spans="16:27" x14ac:dyDescent="0.3">
      <c r="P40904"/>
      <c r="AA40904"/>
    </row>
    <row r="40905" spans="16:27" x14ac:dyDescent="0.3">
      <c r="P40905"/>
      <c r="AA40905"/>
    </row>
    <row r="40906" spans="16:27" x14ac:dyDescent="0.3">
      <c r="P40906"/>
      <c r="AA40906"/>
    </row>
    <row r="40907" spans="16:27" x14ac:dyDescent="0.3">
      <c r="P40907"/>
      <c r="AA40907"/>
    </row>
    <row r="40908" spans="16:27" x14ac:dyDescent="0.3">
      <c r="P40908"/>
      <c r="AA40908"/>
    </row>
    <row r="40909" spans="16:27" x14ac:dyDescent="0.3">
      <c r="P40909"/>
      <c r="AA40909"/>
    </row>
    <row r="40910" spans="16:27" x14ac:dyDescent="0.3">
      <c r="P40910"/>
      <c r="AA40910"/>
    </row>
    <row r="40911" spans="16:27" x14ac:dyDescent="0.3">
      <c r="P40911"/>
      <c r="AA40911"/>
    </row>
    <row r="40912" spans="16:27" x14ac:dyDescent="0.3">
      <c r="P40912"/>
      <c r="AA40912"/>
    </row>
    <row r="40913" spans="16:27" x14ac:dyDescent="0.3">
      <c r="P40913"/>
      <c r="AA40913"/>
    </row>
    <row r="40914" spans="16:27" x14ac:dyDescent="0.3">
      <c r="P40914"/>
      <c r="AA40914"/>
    </row>
    <row r="40915" spans="16:27" x14ac:dyDescent="0.3">
      <c r="P40915"/>
      <c r="AA40915"/>
    </row>
    <row r="40916" spans="16:27" x14ac:dyDescent="0.3">
      <c r="P40916"/>
      <c r="AA40916"/>
    </row>
    <row r="40917" spans="16:27" x14ac:dyDescent="0.3">
      <c r="P40917"/>
      <c r="AA40917"/>
    </row>
    <row r="40918" spans="16:27" x14ac:dyDescent="0.3">
      <c r="P40918"/>
      <c r="AA40918"/>
    </row>
    <row r="40919" spans="16:27" x14ac:dyDescent="0.3">
      <c r="P40919"/>
      <c r="AA40919"/>
    </row>
    <row r="40920" spans="16:27" x14ac:dyDescent="0.3">
      <c r="P40920"/>
      <c r="AA40920"/>
    </row>
    <row r="40921" spans="16:27" x14ac:dyDescent="0.3">
      <c r="P40921"/>
      <c r="AA40921"/>
    </row>
    <row r="40922" spans="16:27" x14ac:dyDescent="0.3">
      <c r="P40922"/>
      <c r="AA40922"/>
    </row>
    <row r="40923" spans="16:27" x14ac:dyDescent="0.3">
      <c r="P40923"/>
      <c r="AA40923"/>
    </row>
    <row r="40924" spans="16:27" x14ac:dyDescent="0.3">
      <c r="P40924"/>
      <c r="AA40924"/>
    </row>
    <row r="40925" spans="16:27" x14ac:dyDescent="0.3">
      <c r="P40925"/>
      <c r="AA40925"/>
    </row>
    <row r="40926" spans="16:27" x14ac:dyDescent="0.3">
      <c r="P40926"/>
      <c r="AA40926"/>
    </row>
    <row r="40927" spans="16:27" x14ac:dyDescent="0.3">
      <c r="P40927"/>
      <c r="AA40927"/>
    </row>
    <row r="40928" spans="16:27" x14ac:dyDescent="0.3">
      <c r="P40928"/>
      <c r="AA40928"/>
    </row>
    <row r="40929" spans="16:27" x14ac:dyDescent="0.3">
      <c r="P40929"/>
      <c r="AA40929"/>
    </row>
    <row r="40930" spans="16:27" x14ac:dyDescent="0.3">
      <c r="P40930"/>
      <c r="AA40930"/>
    </row>
    <row r="40931" spans="16:27" x14ac:dyDescent="0.3">
      <c r="P40931"/>
      <c r="AA40931"/>
    </row>
    <row r="40932" spans="16:27" x14ac:dyDescent="0.3">
      <c r="P40932"/>
      <c r="AA40932"/>
    </row>
    <row r="40933" spans="16:27" x14ac:dyDescent="0.3">
      <c r="P40933"/>
      <c r="AA40933"/>
    </row>
    <row r="40934" spans="16:27" x14ac:dyDescent="0.3">
      <c r="P40934"/>
      <c r="AA40934"/>
    </row>
    <row r="40935" spans="16:27" x14ac:dyDescent="0.3">
      <c r="P40935"/>
      <c r="AA40935"/>
    </row>
    <row r="40936" spans="16:27" x14ac:dyDescent="0.3">
      <c r="P40936"/>
      <c r="AA40936"/>
    </row>
    <row r="40937" spans="16:27" x14ac:dyDescent="0.3">
      <c r="P40937"/>
      <c r="AA40937"/>
    </row>
    <row r="40938" spans="16:27" x14ac:dyDescent="0.3">
      <c r="P40938"/>
      <c r="AA40938"/>
    </row>
    <row r="40939" spans="16:27" x14ac:dyDescent="0.3">
      <c r="P40939"/>
      <c r="AA40939"/>
    </row>
    <row r="40940" spans="16:27" x14ac:dyDescent="0.3">
      <c r="P40940"/>
      <c r="AA40940"/>
    </row>
    <row r="40941" spans="16:27" x14ac:dyDescent="0.3">
      <c r="P40941"/>
      <c r="AA40941"/>
    </row>
    <row r="40942" spans="16:27" x14ac:dyDescent="0.3">
      <c r="P40942"/>
      <c r="AA40942"/>
    </row>
    <row r="40943" spans="16:27" x14ac:dyDescent="0.3">
      <c r="P40943"/>
      <c r="AA40943"/>
    </row>
    <row r="40944" spans="16:27" x14ac:dyDescent="0.3">
      <c r="P40944"/>
      <c r="AA40944"/>
    </row>
    <row r="40945" spans="16:27" x14ac:dyDescent="0.3">
      <c r="P40945"/>
      <c r="AA40945"/>
    </row>
    <row r="40946" spans="16:27" x14ac:dyDescent="0.3">
      <c r="P40946"/>
      <c r="AA40946"/>
    </row>
    <row r="40947" spans="16:27" x14ac:dyDescent="0.3">
      <c r="P40947"/>
      <c r="AA40947"/>
    </row>
    <row r="40948" spans="16:27" x14ac:dyDescent="0.3">
      <c r="P40948"/>
      <c r="AA40948"/>
    </row>
    <row r="40949" spans="16:27" x14ac:dyDescent="0.3">
      <c r="P40949"/>
      <c r="AA40949"/>
    </row>
    <row r="40950" spans="16:27" x14ac:dyDescent="0.3">
      <c r="P40950"/>
      <c r="AA40950"/>
    </row>
    <row r="40951" spans="16:27" x14ac:dyDescent="0.3">
      <c r="P40951"/>
      <c r="AA40951"/>
    </row>
    <row r="40952" spans="16:27" x14ac:dyDescent="0.3">
      <c r="P40952"/>
      <c r="AA40952"/>
    </row>
    <row r="40953" spans="16:27" x14ac:dyDescent="0.3">
      <c r="P40953"/>
      <c r="AA40953"/>
    </row>
    <row r="40954" spans="16:27" x14ac:dyDescent="0.3">
      <c r="P40954"/>
      <c r="AA40954"/>
    </row>
    <row r="40955" spans="16:27" x14ac:dyDescent="0.3">
      <c r="P40955"/>
      <c r="AA40955"/>
    </row>
    <row r="40956" spans="16:27" x14ac:dyDescent="0.3">
      <c r="P40956"/>
      <c r="AA40956"/>
    </row>
    <row r="40957" spans="16:27" x14ac:dyDescent="0.3">
      <c r="P40957"/>
      <c r="AA40957"/>
    </row>
    <row r="40958" spans="16:27" x14ac:dyDescent="0.3">
      <c r="P40958"/>
      <c r="AA40958"/>
    </row>
    <row r="40959" spans="16:27" x14ac:dyDescent="0.3">
      <c r="P40959"/>
      <c r="AA40959"/>
    </row>
    <row r="40960" spans="16:27" x14ac:dyDescent="0.3">
      <c r="P40960"/>
      <c r="AA40960"/>
    </row>
    <row r="40961" spans="16:27" x14ac:dyDescent="0.3">
      <c r="P40961"/>
      <c r="AA40961"/>
    </row>
    <row r="40962" spans="16:27" x14ac:dyDescent="0.3">
      <c r="P40962"/>
      <c r="AA40962"/>
    </row>
    <row r="40963" spans="16:27" x14ac:dyDescent="0.3">
      <c r="P40963"/>
      <c r="AA40963"/>
    </row>
    <row r="40964" spans="16:27" x14ac:dyDescent="0.3">
      <c r="P40964"/>
      <c r="AA40964"/>
    </row>
    <row r="40965" spans="16:27" x14ac:dyDescent="0.3">
      <c r="P40965"/>
      <c r="AA40965"/>
    </row>
    <row r="40966" spans="16:27" x14ac:dyDescent="0.3">
      <c r="P40966"/>
      <c r="AA40966"/>
    </row>
    <row r="40967" spans="16:27" x14ac:dyDescent="0.3">
      <c r="P40967"/>
      <c r="AA40967"/>
    </row>
    <row r="40968" spans="16:27" x14ac:dyDescent="0.3">
      <c r="P40968"/>
      <c r="AA40968"/>
    </row>
    <row r="40969" spans="16:27" x14ac:dyDescent="0.3">
      <c r="P40969"/>
      <c r="AA40969"/>
    </row>
    <row r="40970" spans="16:27" x14ac:dyDescent="0.3">
      <c r="P40970"/>
      <c r="AA40970"/>
    </row>
    <row r="40971" spans="16:27" x14ac:dyDescent="0.3">
      <c r="P40971"/>
      <c r="AA40971"/>
    </row>
    <row r="40972" spans="16:27" x14ac:dyDescent="0.3">
      <c r="P40972"/>
      <c r="AA40972"/>
    </row>
    <row r="40973" spans="16:27" x14ac:dyDescent="0.3">
      <c r="P40973"/>
      <c r="AA40973"/>
    </row>
    <row r="40974" spans="16:27" x14ac:dyDescent="0.3">
      <c r="P40974"/>
      <c r="AA40974"/>
    </row>
    <row r="40975" spans="16:27" x14ac:dyDescent="0.3">
      <c r="P40975"/>
      <c r="AA40975"/>
    </row>
    <row r="40976" spans="16:27" x14ac:dyDescent="0.3">
      <c r="P40976"/>
      <c r="AA40976"/>
    </row>
    <row r="40977" spans="16:27" x14ac:dyDescent="0.3">
      <c r="P40977"/>
      <c r="AA40977"/>
    </row>
    <row r="40978" spans="16:27" x14ac:dyDescent="0.3">
      <c r="P40978"/>
      <c r="AA40978"/>
    </row>
    <row r="40979" spans="16:27" x14ac:dyDescent="0.3">
      <c r="P40979"/>
      <c r="AA40979"/>
    </row>
    <row r="40980" spans="16:27" x14ac:dyDescent="0.3">
      <c r="P40980"/>
      <c r="AA40980"/>
    </row>
    <row r="40981" spans="16:27" x14ac:dyDescent="0.3">
      <c r="P40981"/>
      <c r="AA40981"/>
    </row>
    <row r="40982" spans="16:27" x14ac:dyDescent="0.3">
      <c r="P40982"/>
      <c r="AA40982"/>
    </row>
    <row r="40983" spans="16:27" x14ac:dyDescent="0.3">
      <c r="P40983"/>
      <c r="AA40983"/>
    </row>
    <row r="40984" spans="16:27" x14ac:dyDescent="0.3">
      <c r="P40984"/>
      <c r="AA40984"/>
    </row>
    <row r="40985" spans="16:27" x14ac:dyDescent="0.3">
      <c r="P40985"/>
      <c r="AA40985"/>
    </row>
    <row r="40986" spans="16:27" x14ac:dyDescent="0.3">
      <c r="P40986"/>
      <c r="AA40986"/>
    </row>
    <row r="40987" spans="16:27" x14ac:dyDescent="0.3">
      <c r="P40987"/>
      <c r="AA40987"/>
    </row>
    <row r="40988" spans="16:27" x14ac:dyDescent="0.3">
      <c r="P40988"/>
      <c r="AA40988"/>
    </row>
    <row r="40989" spans="16:27" x14ac:dyDescent="0.3">
      <c r="P40989"/>
      <c r="AA40989"/>
    </row>
    <row r="40990" spans="16:27" x14ac:dyDescent="0.3">
      <c r="P40990"/>
      <c r="AA40990"/>
    </row>
    <row r="40991" spans="16:27" x14ac:dyDescent="0.3">
      <c r="P40991"/>
      <c r="AA40991"/>
    </row>
    <row r="40992" spans="16:27" x14ac:dyDescent="0.3">
      <c r="P40992"/>
      <c r="AA40992"/>
    </row>
    <row r="40993" spans="16:27" x14ac:dyDescent="0.3">
      <c r="P40993"/>
      <c r="AA40993"/>
    </row>
    <row r="40994" spans="16:27" x14ac:dyDescent="0.3">
      <c r="P40994"/>
      <c r="AA40994"/>
    </row>
    <row r="40995" spans="16:27" x14ac:dyDescent="0.3">
      <c r="P40995"/>
      <c r="AA40995"/>
    </row>
    <row r="40996" spans="16:27" x14ac:dyDescent="0.3">
      <c r="P40996"/>
      <c r="AA40996"/>
    </row>
    <row r="40997" spans="16:27" x14ac:dyDescent="0.3">
      <c r="P40997"/>
      <c r="AA40997"/>
    </row>
    <row r="40998" spans="16:27" x14ac:dyDescent="0.3">
      <c r="P40998"/>
      <c r="AA40998"/>
    </row>
    <row r="40999" spans="16:27" x14ac:dyDescent="0.3">
      <c r="P40999"/>
      <c r="AA40999"/>
    </row>
    <row r="41000" spans="16:27" x14ac:dyDescent="0.3">
      <c r="P41000"/>
      <c r="AA41000"/>
    </row>
    <row r="41001" spans="16:27" x14ac:dyDescent="0.3">
      <c r="P41001"/>
      <c r="AA41001"/>
    </row>
    <row r="41002" spans="16:27" x14ac:dyDescent="0.3">
      <c r="P41002"/>
      <c r="AA41002"/>
    </row>
    <row r="41003" spans="16:27" x14ac:dyDescent="0.3">
      <c r="P41003"/>
      <c r="AA41003"/>
    </row>
    <row r="41004" spans="16:27" x14ac:dyDescent="0.3">
      <c r="P41004"/>
      <c r="AA41004"/>
    </row>
    <row r="41005" spans="16:27" x14ac:dyDescent="0.3">
      <c r="P41005"/>
      <c r="AA41005"/>
    </row>
    <row r="41006" spans="16:27" x14ac:dyDescent="0.3">
      <c r="P41006"/>
      <c r="AA41006"/>
    </row>
    <row r="41007" spans="16:27" x14ac:dyDescent="0.3">
      <c r="P41007"/>
      <c r="AA41007"/>
    </row>
    <row r="41008" spans="16:27" x14ac:dyDescent="0.3">
      <c r="P41008"/>
      <c r="AA41008"/>
    </row>
    <row r="41009" spans="16:27" x14ac:dyDescent="0.3">
      <c r="P41009"/>
      <c r="AA41009"/>
    </row>
    <row r="41010" spans="16:27" x14ac:dyDescent="0.3">
      <c r="P41010"/>
      <c r="AA41010"/>
    </row>
    <row r="41011" spans="16:27" x14ac:dyDescent="0.3">
      <c r="P41011"/>
      <c r="AA41011"/>
    </row>
    <row r="41012" spans="16:27" x14ac:dyDescent="0.3">
      <c r="P41012"/>
      <c r="AA41012"/>
    </row>
    <row r="41013" spans="16:27" x14ac:dyDescent="0.3">
      <c r="P41013"/>
      <c r="AA41013"/>
    </row>
    <row r="41014" spans="16:27" x14ac:dyDescent="0.3">
      <c r="P41014"/>
      <c r="AA41014"/>
    </row>
    <row r="41015" spans="16:27" x14ac:dyDescent="0.3">
      <c r="P41015"/>
      <c r="AA41015"/>
    </row>
    <row r="41016" spans="16:27" x14ac:dyDescent="0.3">
      <c r="P41016"/>
      <c r="AA41016"/>
    </row>
    <row r="41017" spans="16:27" x14ac:dyDescent="0.3">
      <c r="P41017"/>
      <c r="AA41017"/>
    </row>
    <row r="41018" spans="16:27" x14ac:dyDescent="0.3">
      <c r="P41018"/>
      <c r="AA41018"/>
    </row>
    <row r="41019" spans="16:27" x14ac:dyDescent="0.3">
      <c r="P41019"/>
      <c r="AA41019"/>
    </row>
    <row r="41020" spans="16:27" x14ac:dyDescent="0.3">
      <c r="P41020"/>
      <c r="AA41020"/>
    </row>
    <row r="41021" spans="16:27" x14ac:dyDescent="0.3">
      <c r="P41021"/>
      <c r="AA41021"/>
    </row>
    <row r="41022" spans="16:27" x14ac:dyDescent="0.3">
      <c r="P41022"/>
      <c r="AA41022"/>
    </row>
    <row r="41023" spans="16:27" x14ac:dyDescent="0.3">
      <c r="P41023"/>
      <c r="AA41023"/>
    </row>
    <row r="41024" spans="16:27" x14ac:dyDescent="0.3">
      <c r="P41024"/>
      <c r="AA41024"/>
    </row>
    <row r="41025" spans="16:27" x14ac:dyDescent="0.3">
      <c r="P41025"/>
      <c r="AA41025"/>
    </row>
    <row r="41026" spans="16:27" x14ac:dyDescent="0.3">
      <c r="P41026"/>
      <c r="AA41026"/>
    </row>
    <row r="41027" spans="16:27" x14ac:dyDescent="0.3">
      <c r="P41027"/>
      <c r="AA41027"/>
    </row>
    <row r="41028" spans="16:27" x14ac:dyDescent="0.3">
      <c r="P41028"/>
      <c r="AA41028"/>
    </row>
    <row r="41029" spans="16:27" x14ac:dyDescent="0.3">
      <c r="P41029"/>
      <c r="AA41029"/>
    </row>
    <row r="41030" spans="16:27" x14ac:dyDescent="0.3">
      <c r="P41030"/>
      <c r="AA41030"/>
    </row>
    <row r="41031" spans="16:27" x14ac:dyDescent="0.3">
      <c r="P41031"/>
      <c r="AA41031"/>
    </row>
    <row r="41032" spans="16:27" x14ac:dyDescent="0.3">
      <c r="P41032"/>
      <c r="AA41032"/>
    </row>
    <row r="41033" spans="16:27" x14ac:dyDescent="0.3">
      <c r="P41033"/>
      <c r="AA41033"/>
    </row>
    <row r="41034" spans="16:27" x14ac:dyDescent="0.3">
      <c r="P41034"/>
      <c r="AA41034"/>
    </row>
    <row r="41035" spans="16:27" x14ac:dyDescent="0.3">
      <c r="P41035"/>
      <c r="AA41035"/>
    </row>
    <row r="41036" spans="16:27" x14ac:dyDescent="0.3">
      <c r="P41036"/>
      <c r="AA41036"/>
    </row>
    <row r="41037" spans="16:27" x14ac:dyDescent="0.3">
      <c r="P41037"/>
      <c r="AA41037"/>
    </row>
    <row r="41038" spans="16:27" x14ac:dyDescent="0.3">
      <c r="P41038"/>
      <c r="AA41038"/>
    </row>
    <row r="41039" spans="16:27" x14ac:dyDescent="0.3">
      <c r="P41039"/>
      <c r="AA41039"/>
    </row>
    <row r="41040" spans="16:27" x14ac:dyDescent="0.3">
      <c r="P41040"/>
      <c r="AA41040"/>
    </row>
    <row r="41041" spans="16:27" x14ac:dyDescent="0.3">
      <c r="P41041"/>
      <c r="AA41041"/>
    </row>
    <row r="41042" spans="16:27" x14ac:dyDescent="0.3">
      <c r="P41042"/>
      <c r="AA41042"/>
    </row>
    <row r="41043" spans="16:27" x14ac:dyDescent="0.3">
      <c r="P41043"/>
      <c r="AA41043"/>
    </row>
    <row r="41044" spans="16:27" x14ac:dyDescent="0.3">
      <c r="P41044"/>
      <c r="AA41044"/>
    </row>
    <row r="41045" spans="16:27" x14ac:dyDescent="0.3">
      <c r="P41045"/>
      <c r="AA41045"/>
    </row>
    <row r="41046" spans="16:27" x14ac:dyDescent="0.3">
      <c r="P41046"/>
      <c r="AA41046"/>
    </row>
    <row r="41047" spans="16:27" x14ac:dyDescent="0.3">
      <c r="P41047"/>
      <c r="AA41047"/>
    </row>
    <row r="41048" spans="16:27" x14ac:dyDescent="0.3">
      <c r="P41048"/>
      <c r="AA41048"/>
    </row>
    <row r="41049" spans="16:27" x14ac:dyDescent="0.3">
      <c r="P41049"/>
      <c r="AA41049"/>
    </row>
    <row r="41050" spans="16:27" x14ac:dyDescent="0.3">
      <c r="P41050"/>
      <c r="AA41050"/>
    </row>
    <row r="41051" spans="16:27" x14ac:dyDescent="0.3">
      <c r="P41051"/>
      <c r="AA41051"/>
    </row>
    <row r="41052" spans="16:27" x14ac:dyDescent="0.3">
      <c r="P41052"/>
      <c r="AA41052"/>
    </row>
    <row r="41053" spans="16:27" x14ac:dyDescent="0.3">
      <c r="P41053"/>
      <c r="AA41053"/>
    </row>
    <row r="41054" spans="16:27" x14ac:dyDescent="0.3">
      <c r="P41054"/>
      <c r="AA41054"/>
    </row>
    <row r="41055" spans="16:27" x14ac:dyDescent="0.3">
      <c r="P41055"/>
      <c r="AA41055"/>
    </row>
    <row r="41056" spans="16:27" x14ac:dyDescent="0.3">
      <c r="P41056"/>
      <c r="AA41056"/>
    </row>
    <row r="41057" spans="16:27" x14ac:dyDescent="0.3">
      <c r="P41057"/>
      <c r="AA41057"/>
    </row>
    <row r="41058" spans="16:27" x14ac:dyDescent="0.3">
      <c r="P41058"/>
      <c r="AA41058"/>
    </row>
    <row r="41059" spans="16:27" x14ac:dyDescent="0.3">
      <c r="P41059"/>
      <c r="AA41059"/>
    </row>
    <row r="41060" spans="16:27" x14ac:dyDescent="0.3">
      <c r="P41060"/>
      <c r="AA41060"/>
    </row>
    <row r="41061" spans="16:27" x14ac:dyDescent="0.3">
      <c r="P41061"/>
      <c r="AA41061"/>
    </row>
    <row r="41062" spans="16:27" x14ac:dyDescent="0.3">
      <c r="P41062"/>
      <c r="AA41062"/>
    </row>
    <row r="41063" spans="16:27" x14ac:dyDescent="0.3">
      <c r="P41063"/>
      <c r="AA41063"/>
    </row>
    <row r="41064" spans="16:27" x14ac:dyDescent="0.3">
      <c r="P41064"/>
      <c r="AA41064"/>
    </row>
    <row r="41065" spans="16:27" x14ac:dyDescent="0.3">
      <c r="P41065"/>
      <c r="AA41065"/>
    </row>
    <row r="41066" spans="16:27" x14ac:dyDescent="0.3">
      <c r="P41066"/>
      <c r="AA41066"/>
    </row>
    <row r="41067" spans="16:27" x14ac:dyDescent="0.3">
      <c r="P41067"/>
      <c r="AA41067"/>
    </row>
    <row r="41068" spans="16:27" x14ac:dyDescent="0.3">
      <c r="P41068"/>
      <c r="AA41068"/>
    </row>
    <row r="41069" spans="16:27" x14ac:dyDescent="0.3">
      <c r="P41069"/>
      <c r="AA41069"/>
    </row>
    <row r="41070" spans="16:27" x14ac:dyDescent="0.3">
      <c r="P41070"/>
      <c r="AA41070"/>
    </row>
    <row r="41071" spans="16:27" x14ac:dyDescent="0.3">
      <c r="P41071"/>
      <c r="AA41071"/>
    </row>
    <row r="41072" spans="16:27" x14ac:dyDescent="0.3">
      <c r="P41072"/>
      <c r="AA41072"/>
    </row>
    <row r="41073" spans="16:27" x14ac:dyDescent="0.3">
      <c r="P41073"/>
      <c r="AA41073"/>
    </row>
    <row r="41074" spans="16:27" x14ac:dyDescent="0.3">
      <c r="P41074"/>
      <c r="AA41074"/>
    </row>
    <row r="41075" spans="16:27" x14ac:dyDescent="0.3">
      <c r="P41075"/>
      <c r="AA41075"/>
    </row>
    <row r="41076" spans="16:27" x14ac:dyDescent="0.3">
      <c r="P41076"/>
      <c r="AA41076"/>
    </row>
    <row r="41077" spans="16:27" x14ac:dyDescent="0.3">
      <c r="P41077"/>
      <c r="AA41077"/>
    </row>
    <row r="41078" spans="16:27" x14ac:dyDescent="0.3">
      <c r="P41078"/>
      <c r="AA41078"/>
    </row>
    <row r="41079" spans="16:27" x14ac:dyDescent="0.3">
      <c r="P41079"/>
      <c r="AA41079"/>
    </row>
    <row r="41080" spans="16:27" x14ac:dyDescent="0.3">
      <c r="P41080"/>
      <c r="AA41080"/>
    </row>
    <row r="41081" spans="16:27" x14ac:dyDescent="0.3">
      <c r="P41081"/>
      <c r="AA41081"/>
    </row>
    <row r="41082" spans="16:27" x14ac:dyDescent="0.3">
      <c r="P41082"/>
      <c r="AA41082"/>
    </row>
    <row r="41083" spans="16:27" x14ac:dyDescent="0.3">
      <c r="P41083"/>
      <c r="AA41083"/>
    </row>
    <row r="41084" spans="16:27" x14ac:dyDescent="0.3">
      <c r="P41084"/>
      <c r="AA41084"/>
    </row>
    <row r="41085" spans="16:27" x14ac:dyDescent="0.3">
      <c r="P41085"/>
      <c r="AA41085"/>
    </row>
    <row r="41086" spans="16:27" x14ac:dyDescent="0.3">
      <c r="P41086"/>
      <c r="AA41086"/>
    </row>
    <row r="41087" spans="16:27" x14ac:dyDescent="0.3">
      <c r="P41087"/>
      <c r="AA41087"/>
    </row>
    <row r="41088" spans="16:27" x14ac:dyDescent="0.3">
      <c r="P41088"/>
      <c r="AA41088"/>
    </row>
    <row r="41089" spans="16:27" x14ac:dyDescent="0.3">
      <c r="P41089"/>
      <c r="AA41089"/>
    </row>
    <row r="41090" spans="16:27" x14ac:dyDescent="0.3">
      <c r="P41090"/>
      <c r="AA41090"/>
    </row>
    <row r="41091" spans="16:27" x14ac:dyDescent="0.3">
      <c r="P41091"/>
      <c r="AA41091"/>
    </row>
    <row r="41092" spans="16:27" x14ac:dyDescent="0.3">
      <c r="P41092"/>
      <c r="AA41092"/>
    </row>
    <row r="41093" spans="16:27" x14ac:dyDescent="0.3">
      <c r="P41093"/>
      <c r="AA41093"/>
    </row>
    <row r="41094" spans="16:27" x14ac:dyDescent="0.3">
      <c r="P41094"/>
      <c r="AA41094"/>
    </row>
    <row r="41095" spans="16:27" x14ac:dyDescent="0.3">
      <c r="P41095"/>
      <c r="AA41095"/>
    </row>
    <row r="41096" spans="16:27" x14ac:dyDescent="0.3">
      <c r="P41096"/>
      <c r="AA41096"/>
    </row>
    <row r="41097" spans="16:27" x14ac:dyDescent="0.3">
      <c r="P41097"/>
      <c r="AA41097"/>
    </row>
    <row r="41098" spans="16:27" x14ac:dyDescent="0.3">
      <c r="P41098"/>
      <c r="AA41098"/>
    </row>
    <row r="41099" spans="16:27" x14ac:dyDescent="0.3">
      <c r="P41099"/>
      <c r="AA41099"/>
    </row>
    <row r="41100" spans="16:27" x14ac:dyDescent="0.3">
      <c r="P41100"/>
      <c r="AA41100"/>
    </row>
    <row r="41101" spans="16:27" x14ac:dyDescent="0.3">
      <c r="P41101"/>
      <c r="AA41101"/>
    </row>
    <row r="41102" spans="16:27" x14ac:dyDescent="0.3">
      <c r="P41102"/>
      <c r="AA41102"/>
    </row>
    <row r="41103" spans="16:27" x14ac:dyDescent="0.3">
      <c r="P41103"/>
      <c r="AA41103"/>
    </row>
    <row r="41104" spans="16:27" x14ac:dyDescent="0.3">
      <c r="P41104"/>
      <c r="AA41104"/>
    </row>
    <row r="41105" spans="16:27" x14ac:dyDescent="0.3">
      <c r="P41105"/>
      <c r="AA41105"/>
    </row>
    <row r="41106" spans="16:27" x14ac:dyDescent="0.3">
      <c r="P41106"/>
      <c r="AA41106"/>
    </row>
    <row r="41107" spans="16:27" x14ac:dyDescent="0.3">
      <c r="P41107"/>
      <c r="AA41107"/>
    </row>
    <row r="41108" spans="16:27" x14ac:dyDescent="0.3">
      <c r="P41108"/>
      <c r="AA41108"/>
    </row>
    <row r="41109" spans="16:27" x14ac:dyDescent="0.3">
      <c r="P41109"/>
      <c r="AA41109"/>
    </row>
    <row r="41110" spans="16:27" x14ac:dyDescent="0.3">
      <c r="P41110"/>
      <c r="AA41110"/>
    </row>
    <row r="41111" spans="16:27" x14ac:dyDescent="0.3">
      <c r="P41111"/>
      <c r="AA41111"/>
    </row>
    <row r="41112" spans="16:27" x14ac:dyDescent="0.3">
      <c r="P41112"/>
      <c r="AA41112"/>
    </row>
    <row r="41113" spans="16:27" x14ac:dyDescent="0.3">
      <c r="P41113"/>
      <c r="AA41113"/>
    </row>
    <row r="41114" spans="16:27" x14ac:dyDescent="0.3">
      <c r="P41114"/>
      <c r="AA41114"/>
    </row>
    <row r="41115" spans="16:27" x14ac:dyDescent="0.3">
      <c r="P41115"/>
      <c r="AA41115"/>
    </row>
    <row r="41116" spans="16:27" x14ac:dyDescent="0.3">
      <c r="P41116"/>
      <c r="AA41116"/>
    </row>
    <row r="41117" spans="16:27" x14ac:dyDescent="0.3">
      <c r="P41117"/>
      <c r="AA41117"/>
    </row>
    <row r="41118" spans="16:27" x14ac:dyDescent="0.3">
      <c r="P41118"/>
      <c r="AA41118"/>
    </row>
    <row r="41119" spans="16:27" x14ac:dyDescent="0.3">
      <c r="P41119"/>
      <c r="AA41119"/>
    </row>
    <row r="41120" spans="16:27" x14ac:dyDescent="0.3">
      <c r="P41120"/>
      <c r="AA41120"/>
    </row>
    <row r="41121" spans="16:27" x14ac:dyDescent="0.3">
      <c r="P41121"/>
      <c r="AA41121"/>
    </row>
    <row r="41122" spans="16:27" x14ac:dyDescent="0.3">
      <c r="P41122"/>
      <c r="AA41122"/>
    </row>
    <row r="41123" spans="16:27" x14ac:dyDescent="0.3">
      <c r="P41123"/>
      <c r="AA41123"/>
    </row>
    <row r="41124" spans="16:27" x14ac:dyDescent="0.3">
      <c r="P41124"/>
      <c r="AA41124"/>
    </row>
    <row r="41125" spans="16:27" x14ac:dyDescent="0.3">
      <c r="P41125"/>
      <c r="AA41125"/>
    </row>
    <row r="41126" spans="16:27" x14ac:dyDescent="0.3">
      <c r="P41126"/>
      <c r="AA41126"/>
    </row>
    <row r="41127" spans="16:27" x14ac:dyDescent="0.3">
      <c r="P41127"/>
      <c r="AA41127"/>
    </row>
    <row r="41128" spans="16:27" x14ac:dyDescent="0.3">
      <c r="P41128"/>
      <c r="AA41128"/>
    </row>
    <row r="41129" spans="16:27" x14ac:dyDescent="0.3">
      <c r="P41129"/>
      <c r="AA41129"/>
    </row>
    <row r="41130" spans="16:27" x14ac:dyDescent="0.3">
      <c r="P41130"/>
      <c r="AA41130"/>
    </row>
    <row r="41131" spans="16:27" x14ac:dyDescent="0.3">
      <c r="P41131"/>
      <c r="AA41131"/>
    </row>
    <row r="41132" spans="16:27" x14ac:dyDescent="0.3">
      <c r="P41132"/>
      <c r="AA41132"/>
    </row>
    <row r="41133" spans="16:27" x14ac:dyDescent="0.3">
      <c r="P41133"/>
      <c r="AA41133"/>
    </row>
    <row r="41134" spans="16:27" x14ac:dyDescent="0.3">
      <c r="P41134"/>
      <c r="AA41134"/>
    </row>
    <row r="41135" spans="16:27" x14ac:dyDescent="0.3">
      <c r="P41135"/>
      <c r="AA41135"/>
    </row>
    <row r="41136" spans="16:27" x14ac:dyDescent="0.3">
      <c r="P41136"/>
      <c r="AA41136"/>
    </row>
    <row r="41137" spans="16:27" x14ac:dyDescent="0.3">
      <c r="P41137"/>
      <c r="AA41137"/>
    </row>
    <row r="41138" spans="16:27" x14ac:dyDescent="0.3">
      <c r="P41138"/>
      <c r="AA41138"/>
    </row>
    <row r="41139" spans="16:27" x14ac:dyDescent="0.3">
      <c r="P41139"/>
      <c r="AA41139"/>
    </row>
    <row r="41140" spans="16:27" x14ac:dyDescent="0.3">
      <c r="P41140"/>
      <c r="AA41140"/>
    </row>
    <row r="41141" spans="16:27" x14ac:dyDescent="0.3">
      <c r="P41141"/>
      <c r="AA41141"/>
    </row>
    <row r="41142" spans="16:27" x14ac:dyDescent="0.3">
      <c r="P41142"/>
      <c r="AA41142"/>
    </row>
    <row r="41143" spans="16:27" x14ac:dyDescent="0.3">
      <c r="P41143"/>
      <c r="AA41143"/>
    </row>
    <row r="41144" spans="16:27" x14ac:dyDescent="0.3">
      <c r="P41144"/>
      <c r="AA41144"/>
    </row>
    <row r="41145" spans="16:27" x14ac:dyDescent="0.3">
      <c r="P41145"/>
      <c r="AA41145"/>
    </row>
    <row r="41146" spans="16:27" x14ac:dyDescent="0.3">
      <c r="P41146"/>
      <c r="AA41146"/>
    </row>
    <row r="41147" spans="16:27" x14ac:dyDescent="0.3">
      <c r="P41147"/>
      <c r="AA41147"/>
    </row>
    <row r="41148" spans="16:27" x14ac:dyDescent="0.3">
      <c r="P41148"/>
      <c r="AA41148"/>
    </row>
    <row r="41149" spans="16:27" x14ac:dyDescent="0.3">
      <c r="P41149"/>
      <c r="AA41149"/>
    </row>
    <row r="41150" spans="16:27" x14ac:dyDescent="0.3">
      <c r="P41150"/>
      <c r="AA41150"/>
    </row>
    <row r="41151" spans="16:27" x14ac:dyDescent="0.3">
      <c r="P41151"/>
      <c r="AA41151"/>
    </row>
    <row r="41152" spans="16:27" x14ac:dyDescent="0.3">
      <c r="P41152"/>
      <c r="AA41152"/>
    </row>
    <row r="41153" spans="16:27" x14ac:dyDescent="0.3">
      <c r="P41153"/>
      <c r="AA41153"/>
    </row>
    <row r="41154" spans="16:27" x14ac:dyDescent="0.3">
      <c r="P41154"/>
      <c r="AA41154"/>
    </row>
    <row r="41155" spans="16:27" x14ac:dyDescent="0.3">
      <c r="P41155"/>
      <c r="AA41155"/>
    </row>
    <row r="41156" spans="16:27" x14ac:dyDescent="0.3">
      <c r="P41156"/>
      <c r="AA41156"/>
    </row>
    <row r="41157" spans="16:27" x14ac:dyDescent="0.3">
      <c r="P41157"/>
      <c r="AA41157"/>
    </row>
    <row r="41158" spans="16:27" x14ac:dyDescent="0.3">
      <c r="P41158"/>
      <c r="AA41158"/>
    </row>
    <row r="41159" spans="16:27" x14ac:dyDescent="0.3">
      <c r="P41159"/>
      <c r="AA41159"/>
    </row>
    <row r="41160" spans="16:27" x14ac:dyDescent="0.3">
      <c r="P41160"/>
      <c r="AA41160"/>
    </row>
    <row r="41161" spans="16:27" x14ac:dyDescent="0.3">
      <c r="P41161"/>
      <c r="AA41161"/>
    </row>
    <row r="41162" spans="16:27" x14ac:dyDescent="0.3">
      <c r="P41162"/>
      <c r="AA41162"/>
    </row>
    <row r="41163" spans="16:27" x14ac:dyDescent="0.3">
      <c r="P41163"/>
      <c r="AA41163"/>
    </row>
    <row r="41164" spans="16:27" x14ac:dyDescent="0.3">
      <c r="P41164"/>
      <c r="AA41164"/>
    </row>
    <row r="41165" spans="16:27" x14ac:dyDescent="0.3">
      <c r="P41165"/>
      <c r="AA41165"/>
    </row>
    <row r="41166" spans="16:27" x14ac:dyDescent="0.3">
      <c r="P41166"/>
      <c r="AA41166"/>
    </row>
    <row r="41167" spans="16:27" x14ac:dyDescent="0.3">
      <c r="P41167"/>
      <c r="AA41167"/>
    </row>
    <row r="41168" spans="16:27" x14ac:dyDescent="0.3">
      <c r="P41168"/>
      <c r="AA41168"/>
    </row>
    <row r="41169" spans="16:27" x14ac:dyDescent="0.3">
      <c r="P41169"/>
      <c r="AA41169"/>
    </row>
    <row r="41170" spans="16:27" x14ac:dyDescent="0.3">
      <c r="P41170"/>
      <c r="AA41170"/>
    </row>
    <row r="41171" spans="16:27" x14ac:dyDescent="0.3">
      <c r="P41171"/>
      <c r="AA41171"/>
    </row>
    <row r="41172" spans="16:27" x14ac:dyDescent="0.3">
      <c r="P41172"/>
      <c r="AA41172"/>
    </row>
    <row r="41173" spans="16:27" x14ac:dyDescent="0.3">
      <c r="P41173"/>
      <c r="AA41173"/>
    </row>
    <row r="41174" spans="16:27" x14ac:dyDescent="0.3">
      <c r="P41174"/>
      <c r="AA41174"/>
    </row>
    <row r="41175" spans="16:27" x14ac:dyDescent="0.3">
      <c r="P41175"/>
      <c r="AA41175"/>
    </row>
    <row r="41176" spans="16:27" x14ac:dyDescent="0.3">
      <c r="P41176"/>
      <c r="AA41176"/>
    </row>
    <row r="41177" spans="16:27" x14ac:dyDescent="0.3">
      <c r="P41177"/>
      <c r="AA41177"/>
    </row>
    <row r="41178" spans="16:27" x14ac:dyDescent="0.3">
      <c r="P41178"/>
      <c r="AA41178"/>
    </row>
    <row r="41179" spans="16:27" x14ac:dyDescent="0.3">
      <c r="P41179"/>
      <c r="AA41179"/>
    </row>
    <row r="41180" spans="16:27" x14ac:dyDescent="0.3">
      <c r="P41180"/>
      <c r="AA41180"/>
    </row>
    <row r="41181" spans="16:27" x14ac:dyDescent="0.3">
      <c r="P41181"/>
      <c r="AA41181"/>
    </row>
    <row r="41182" spans="16:27" x14ac:dyDescent="0.3">
      <c r="P41182"/>
      <c r="AA41182"/>
    </row>
    <row r="41183" spans="16:27" x14ac:dyDescent="0.3">
      <c r="P41183"/>
      <c r="AA41183"/>
    </row>
    <row r="41184" spans="16:27" x14ac:dyDescent="0.3">
      <c r="P41184"/>
      <c r="AA41184"/>
    </row>
    <row r="41185" spans="16:27" x14ac:dyDescent="0.3">
      <c r="P41185"/>
      <c r="AA41185"/>
    </row>
    <row r="41186" spans="16:27" x14ac:dyDescent="0.3">
      <c r="P41186"/>
      <c r="AA41186"/>
    </row>
    <row r="41187" spans="16:27" x14ac:dyDescent="0.3">
      <c r="P41187"/>
      <c r="AA41187"/>
    </row>
    <row r="41188" spans="16:27" x14ac:dyDescent="0.3">
      <c r="P41188"/>
      <c r="AA41188"/>
    </row>
    <row r="41189" spans="16:27" x14ac:dyDescent="0.3">
      <c r="P41189"/>
      <c r="AA41189"/>
    </row>
    <row r="41190" spans="16:27" x14ac:dyDescent="0.3">
      <c r="P41190"/>
      <c r="AA41190"/>
    </row>
    <row r="41191" spans="16:27" x14ac:dyDescent="0.3">
      <c r="P41191"/>
      <c r="AA41191"/>
    </row>
    <row r="41192" spans="16:27" x14ac:dyDescent="0.3">
      <c r="P41192"/>
      <c r="AA41192"/>
    </row>
    <row r="41193" spans="16:27" x14ac:dyDescent="0.3">
      <c r="P41193"/>
      <c r="AA41193"/>
    </row>
    <row r="41194" spans="16:27" x14ac:dyDescent="0.3">
      <c r="P41194"/>
      <c r="AA41194"/>
    </row>
    <row r="41195" spans="16:27" x14ac:dyDescent="0.3">
      <c r="P41195"/>
      <c r="AA41195"/>
    </row>
    <row r="41196" spans="16:27" x14ac:dyDescent="0.3">
      <c r="P41196"/>
      <c r="AA41196"/>
    </row>
    <row r="41197" spans="16:27" x14ac:dyDescent="0.3">
      <c r="P41197"/>
      <c r="AA41197"/>
    </row>
    <row r="41198" spans="16:27" x14ac:dyDescent="0.3">
      <c r="P41198"/>
      <c r="AA41198"/>
    </row>
    <row r="41199" spans="16:27" x14ac:dyDescent="0.3">
      <c r="P41199"/>
      <c r="AA41199"/>
    </row>
    <row r="41200" spans="16:27" x14ac:dyDescent="0.3">
      <c r="P41200"/>
      <c r="AA41200"/>
    </row>
    <row r="41201" spans="16:27" x14ac:dyDescent="0.3">
      <c r="P41201"/>
      <c r="AA41201"/>
    </row>
    <row r="41202" spans="16:27" x14ac:dyDescent="0.3">
      <c r="P41202"/>
      <c r="AA41202"/>
    </row>
    <row r="41203" spans="16:27" x14ac:dyDescent="0.3">
      <c r="P41203"/>
      <c r="AA41203"/>
    </row>
    <row r="41204" spans="16:27" x14ac:dyDescent="0.3">
      <c r="P41204"/>
      <c r="AA41204"/>
    </row>
    <row r="41205" spans="16:27" x14ac:dyDescent="0.3">
      <c r="P41205"/>
      <c r="AA41205"/>
    </row>
    <row r="41206" spans="16:27" x14ac:dyDescent="0.3">
      <c r="P41206"/>
      <c r="AA41206"/>
    </row>
    <row r="41207" spans="16:27" x14ac:dyDescent="0.3">
      <c r="P41207"/>
      <c r="AA41207"/>
    </row>
    <row r="41208" spans="16:27" x14ac:dyDescent="0.3">
      <c r="P41208"/>
      <c r="AA41208"/>
    </row>
    <row r="41209" spans="16:27" x14ac:dyDescent="0.3">
      <c r="P41209"/>
      <c r="AA41209"/>
    </row>
    <row r="41210" spans="16:27" x14ac:dyDescent="0.3">
      <c r="P41210"/>
      <c r="AA41210"/>
    </row>
    <row r="41211" spans="16:27" x14ac:dyDescent="0.3">
      <c r="P41211"/>
      <c r="AA41211"/>
    </row>
    <row r="41212" spans="16:27" x14ac:dyDescent="0.3">
      <c r="P41212"/>
      <c r="AA41212"/>
    </row>
    <row r="41213" spans="16:27" x14ac:dyDescent="0.3">
      <c r="P41213"/>
      <c r="AA41213"/>
    </row>
    <row r="41214" spans="16:27" x14ac:dyDescent="0.3">
      <c r="P41214"/>
      <c r="AA41214"/>
    </row>
    <row r="41215" spans="16:27" x14ac:dyDescent="0.3">
      <c r="P41215"/>
      <c r="AA41215"/>
    </row>
    <row r="41216" spans="16:27" x14ac:dyDescent="0.3">
      <c r="P41216"/>
      <c r="AA41216"/>
    </row>
    <row r="41217" spans="16:27" x14ac:dyDescent="0.3">
      <c r="P41217"/>
      <c r="AA41217"/>
    </row>
    <row r="41218" spans="16:27" x14ac:dyDescent="0.3">
      <c r="P41218"/>
      <c r="AA41218"/>
    </row>
    <row r="41219" spans="16:27" x14ac:dyDescent="0.3">
      <c r="P41219"/>
      <c r="AA41219"/>
    </row>
    <row r="41220" spans="16:27" x14ac:dyDescent="0.3">
      <c r="P41220"/>
      <c r="AA41220"/>
    </row>
    <row r="41221" spans="16:27" x14ac:dyDescent="0.3">
      <c r="P41221"/>
      <c r="AA41221"/>
    </row>
    <row r="41222" spans="16:27" x14ac:dyDescent="0.3">
      <c r="P41222"/>
      <c r="AA41222"/>
    </row>
    <row r="41223" spans="16:27" x14ac:dyDescent="0.3">
      <c r="P41223"/>
      <c r="AA41223"/>
    </row>
    <row r="41224" spans="16:27" x14ac:dyDescent="0.3">
      <c r="P41224"/>
      <c r="AA41224"/>
    </row>
    <row r="41225" spans="16:27" x14ac:dyDescent="0.3">
      <c r="P41225"/>
      <c r="AA41225"/>
    </row>
    <row r="41226" spans="16:27" x14ac:dyDescent="0.3">
      <c r="P41226"/>
      <c r="AA41226"/>
    </row>
    <row r="41227" spans="16:27" x14ac:dyDescent="0.3">
      <c r="P41227"/>
      <c r="AA41227"/>
    </row>
    <row r="41228" spans="16:27" x14ac:dyDescent="0.3">
      <c r="P41228"/>
      <c r="AA41228"/>
    </row>
    <row r="41229" spans="16:27" x14ac:dyDescent="0.3">
      <c r="P41229"/>
      <c r="AA41229"/>
    </row>
    <row r="41230" spans="16:27" x14ac:dyDescent="0.3">
      <c r="P41230"/>
      <c r="AA41230"/>
    </row>
    <row r="41231" spans="16:27" x14ac:dyDescent="0.3">
      <c r="P41231"/>
      <c r="AA41231"/>
    </row>
    <row r="41232" spans="16:27" x14ac:dyDescent="0.3">
      <c r="P41232"/>
      <c r="AA41232"/>
    </row>
    <row r="41233" spans="16:27" x14ac:dyDescent="0.3">
      <c r="P41233"/>
      <c r="AA41233"/>
    </row>
    <row r="41234" spans="16:27" x14ac:dyDescent="0.3">
      <c r="P41234"/>
      <c r="AA41234"/>
    </row>
    <row r="41235" spans="16:27" x14ac:dyDescent="0.3">
      <c r="P41235"/>
      <c r="AA41235"/>
    </row>
    <row r="41236" spans="16:27" x14ac:dyDescent="0.3">
      <c r="P41236"/>
      <c r="AA41236"/>
    </row>
    <row r="41237" spans="16:27" x14ac:dyDescent="0.3">
      <c r="P41237"/>
      <c r="AA41237"/>
    </row>
    <row r="41238" spans="16:27" x14ac:dyDescent="0.3">
      <c r="P41238"/>
      <c r="AA41238"/>
    </row>
    <row r="41239" spans="16:27" x14ac:dyDescent="0.3">
      <c r="P41239"/>
      <c r="AA41239"/>
    </row>
    <row r="41240" spans="16:27" x14ac:dyDescent="0.3">
      <c r="P41240"/>
      <c r="AA41240"/>
    </row>
    <row r="41241" spans="16:27" x14ac:dyDescent="0.3">
      <c r="P41241"/>
      <c r="AA41241"/>
    </row>
    <row r="41242" spans="16:27" x14ac:dyDescent="0.3">
      <c r="P41242"/>
      <c r="AA41242"/>
    </row>
    <row r="41243" spans="16:27" x14ac:dyDescent="0.3">
      <c r="P41243"/>
      <c r="AA41243"/>
    </row>
    <row r="41244" spans="16:27" x14ac:dyDescent="0.3">
      <c r="P41244"/>
      <c r="AA41244"/>
    </row>
    <row r="41245" spans="16:27" x14ac:dyDescent="0.3">
      <c r="P41245"/>
      <c r="AA41245"/>
    </row>
    <row r="41246" spans="16:27" x14ac:dyDescent="0.3">
      <c r="P41246"/>
      <c r="AA41246"/>
    </row>
    <row r="41247" spans="16:27" x14ac:dyDescent="0.3">
      <c r="P41247"/>
      <c r="AA41247"/>
    </row>
    <row r="41248" spans="16:27" x14ac:dyDescent="0.3">
      <c r="P41248"/>
      <c r="AA41248"/>
    </row>
    <row r="41249" spans="16:27" x14ac:dyDescent="0.3">
      <c r="P41249"/>
      <c r="AA41249"/>
    </row>
    <row r="41250" spans="16:27" x14ac:dyDescent="0.3">
      <c r="P41250"/>
      <c r="AA41250"/>
    </row>
    <row r="41251" spans="16:27" x14ac:dyDescent="0.3">
      <c r="P41251"/>
      <c r="AA41251"/>
    </row>
    <row r="41252" spans="16:27" x14ac:dyDescent="0.3">
      <c r="P41252"/>
      <c r="AA41252"/>
    </row>
    <row r="41253" spans="16:27" x14ac:dyDescent="0.3">
      <c r="P41253"/>
      <c r="AA41253"/>
    </row>
    <row r="41254" spans="16:27" x14ac:dyDescent="0.3">
      <c r="P41254"/>
      <c r="AA41254"/>
    </row>
    <row r="41255" spans="16:27" x14ac:dyDescent="0.3">
      <c r="P41255"/>
      <c r="AA41255"/>
    </row>
    <row r="41256" spans="16:27" x14ac:dyDescent="0.3">
      <c r="P41256"/>
      <c r="AA41256"/>
    </row>
    <row r="41257" spans="16:27" x14ac:dyDescent="0.3">
      <c r="P41257"/>
      <c r="AA41257"/>
    </row>
    <row r="41258" spans="16:27" x14ac:dyDescent="0.3">
      <c r="P41258"/>
      <c r="AA41258"/>
    </row>
    <row r="41259" spans="16:27" x14ac:dyDescent="0.3">
      <c r="P41259"/>
      <c r="AA41259"/>
    </row>
    <row r="41260" spans="16:27" x14ac:dyDescent="0.3">
      <c r="P41260"/>
      <c r="AA41260"/>
    </row>
    <row r="41261" spans="16:27" x14ac:dyDescent="0.3">
      <c r="P41261"/>
      <c r="AA41261"/>
    </row>
    <row r="41262" spans="16:27" x14ac:dyDescent="0.3">
      <c r="P41262"/>
      <c r="AA41262"/>
    </row>
    <row r="41263" spans="16:27" x14ac:dyDescent="0.3">
      <c r="P41263"/>
      <c r="AA41263"/>
    </row>
    <row r="41264" spans="16:27" x14ac:dyDescent="0.3">
      <c r="P41264"/>
      <c r="AA41264"/>
    </row>
    <row r="41265" spans="16:27" x14ac:dyDescent="0.3">
      <c r="P41265"/>
      <c r="AA41265"/>
    </row>
    <row r="41266" spans="16:27" x14ac:dyDescent="0.3">
      <c r="P41266"/>
      <c r="AA41266"/>
    </row>
    <row r="41267" spans="16:27" x14ac:dyDescent="0.3">
      <c r="P41267"/>
      <c r="AA41267"/>
    </row>
    <row r="41268" spans="16:27" x14ac:dyDescent="0.3">
      <c r="P41268"/>
      <c r="AA41268"/>
    </row>
    <row r="41269" spans="16:27" x14ac:dyDescent="0.3">
      <c r="P41269"/>
      <c r="AA41269"/>
    </row>
    <row r="41270" spans="16:27" x14ac:dyDescent="0.3">
      <c r="P41270"/>
      <c r="AA41270"/>
    </row>
    <row r="41271" spans="16:27" x14ac:dyDescent="0.3">
      <c r="P41271"/>
      <c r="AA41271"/>
    </row>
    <row r="41272" spans="16:27" x14ac:dyDescent="0.3">
      <c r="P41272"/>
      <c r="AA41272"/>
    </row>
    <row r="41273" spans="16:27" x14ac:dyDescent="0.3">
      <c r="P41273"/>
      <c r="AA41273"/>
    </row>
    <row r="41274" spans="16:27" x14ac:dyDescent="0.3">
      <c r="P41274"/>
      <c r="AA41274"/>
    </row>
    <row r="41275" spans="16:27" x14ac:dyDescent="0.3">
      <c r="P41275"/>
      <c r="AA41275"/>
    </row>
    <row r="41276" spans="16:27" x14ac:dyDescent="0.3">
      <c r="P41276"/>
      <c r="AA41276"/>
    </row>
    <row r="41277" spans="16:27" x14ac:dyDescent="0.3">
      <c r="P41277"/>
      <c r="AA41277"/>
    </row>
    <row r="41278" spans="16:27" x14ac:dyDescent="0.3">
      <c r="P41278"/>
      <c r="AA41278"/>
    </row>
    <row r="41279" spans="16:27" x14ac:dyDescent="0.3">
      <c r="P41279"/>
      <c r="AA41279"/>
    </row>
    <row r="41280" spans="16:27" x14ac:dyDescent="0.3">
      <c r="P41280"/>
      <c r="AA41280"/>
    </row>
    <row r="41281" spans="16:27" x14ac:dyDescent="0.3">
      <c r="P41281"/>
      <c r="AA41281"/>
    </row>
    <row r="41282" spans="16:27" x14ac:dyDescent="0.3">
      <c r="P41282"/>
      <c r="AA41282"/>
    </row>
    <row r="41283" spans="16:27" x14ac:dyDescent="0.3">
      <c r="P41283"/>
      <c r="AA41283"/>
    </row>
    <row r="41284" spans="16:27" x14ac:dyDescent="0.3">
      <c r="P41284"/>
      <c r="AA41284"/>
    </row>
    <row r="41285" spans="16:27" x14ac:dyDescent="0.3">
      <c r="P41285"/>
      <c r="AA41285"/>
    </row>
    <row r="41286" spans="16:27" x14ac:dyDescent="0.3">
      <c r="P41286"/>
      <c r="AA41286"/>
    </row>
    <row r="41287" spans="16:27" x14ac:dyDescent="0.3">
      <c r="P41287"/>
      <c r="AA41287"/>
    </row>
    <row r="41288" spans="16:27" x14ac:dyDescent="0.3">
      <c r="P41288"/>
      <c r="AA41288"/>
    </row>
    <row r="41289" spans="16:27" x14ac:dyDescent="0.3">
      <c r="P41289"/>
      <c r="AA41289"/>
    </row>
    <row r="41290" spans="16:27" x14ac:dyDescent="0.3">
      <c r="P41290"/>
      <c r="AA41290"/>
    </row>
    <row r="41291" spans="16:27" x14ac:dyDescent="0.3">
      <c r="P41291"/>
      <c r="AA41291"/>
    </row>
    <row r="41292" spans="16:27" x14ac:dyDescent="0.3">
      <c r="P41292"/>
      <c r="AA41292"/>
    </row>
    <row r="41293" spans="16:27" x14ac:dyDescent="0.3">
      <c r="P41293"/>
      <c r="AA41293"/>
    </row>
    <row r="41294" spans="16:27" x14ac:dyDescent="0.3">
      <c r="P41294"/>
      <c r="AA41294"/>
    </row>
    <row r="41295" spans="16:27" x14ac:dyDescent="0.3">
      <c r="P41295"/>
      <c r="AA41295"/>
    </row>
    <row r="41296" spans="16:27" x14ac:dyDescent="0.3">
      <c r="P41296"/>
      <c r="AA41296"/>
    </row>
    <row r="41297" spans="16:27" x14ac:dyDescent="0.3">
      <c r="P41297"/>
      <c r="AA41297"/>
    </row>
    <row r="41298" spans="16:27" x14ac:dyDescent="0.3">
      <c r="P41298"/>
      <c r="AA41298"/>
    </row>
    <row r="41299" spans="16:27" x14ac:dyDescent="0.3">
      <c r="P41299"/>
      <c r="AA41299"/>
    </row>
    <row r="41300" spans="16:27" x14ac:dyDescent="0.3">
      <c r="P41300"/>
      <c r="AA41300"/>
    </row>
    <row r="41301" spans="16:27" x14ac:dyDescent="0.3">
      <c r="P41301"/>
      <c r="AA41301"/>
    </row>
    <row r="41302" spans="16:27" x14ac:dyDescent="0.3">
      <c r="P41302"/>
      <c r="AA41302"/>
    </row>
    <row r="41303" spans="16:27" x14ac:dyDescent="0.3">
      <c r="P41303"/>
      <c r="AA41303"/>
    </row>
    <row r="41304" spans="16:27" x14ac:dyDescent="0.3">
      <c r="P41304"/>
      <c r="AA41304"/>
    </row>
    <row r="41305" spans="16:27" x14ac:dyDescent="0.3">
      <c r="P41305"/>
      <c r="AA41305"/>
    </row>
    <row r="41306" spans="16:27" x14ac:dyDescent="0.3">
      <c r="P41306"/>
      <c r="AA41306"/>
    </row>
    <row r="41307" spans="16:27" x14ac:dyDescent="0.3">
      <c r="P41307"/>
      <c r="AA41307"/>
    </row>
    <row r="41308" spans="16:27" x14ac:dyDescent="0.3">
      <c r="P41308"/>
      <c r="AA41308"/>
    </row>
    <row r="41309" spans="16:27" x14ac:dyDescent="0.3">
      <c r="P41309"/>
      <c r="AA41309"/>
    </row>
    <row r="41310" spans="16:27" x14ac:dyDescent="0.3">
      <c r="P41310"/>
      <c r="AA41310"/>
    </row>
    <row r="41311" spans="16:27" x14ac:dyDescent="0.3">
      <c r="P41311"/>
      <c r="AA41311"/>
    </row>
    <row r="41312" spans="16:27" x14ac:dyDescent="0.3">
      <c r="P41312"/>
      <c r="AA41312"/>
    </row>
    <row r="41313" spans="16:27" x14ac:dyDescent="0.3">
      <c r="P41313"/>
      <c r="AA41313"/>
    </row>
    <row r="41314" spans="16:27" x14ac:dyDescent="0.3">
      <c r="P41314"/>
      <c r="AA41314"/>
    </row>
    <row r="41315" spans="16:27" x14ac:dyDescent="0.3">
      <c r="P41315"/>
      <c r="AA41315"/>
    </row>
    <row r="41316" spans="16:27" x14ac:dyDescent="0.3">
      <c r="P41316"/>
      <c r="AA41316"/>
    </row>
    <row r="41317" spans="16:27" x14ac:dyDescent="0.3">
      <c r="P41317"/>
      <c r="AA41317"/>
    </row>
    <row r="41318" spans="16:27" x14ac:dyDescent="0.3">
      <c r="P41318"/>
      <c r="AA41318"/>
    </row>
    <row r="41319" spans="16:27" x14ac:dyDescent="0.3">
      <c r="P41319"/>
      <c r="AA41319"/>
    </row>
    <row r="41320" spans="16:27" x14ac:dyDescent="0.3">
      <c r="P41320"/>
      <c r="AA41320"/>
    </row>
    <row r="41321" spans="16:27" x14ac:dyDescent="0.3">
      <c r="P41321"/>
      <c r="AA41321"/>
    </row>
    <row r="41322" spans="16:27" x14ac:dyDescent="0.3">
      <c r="P41322"/>
      <c r="AA41322"/>
    </row>
    <row r="41323" spans="16:27" x14ac:dyDescent="0.3">
      <c r="P41323"/>
      <c r="AA41323"/>
    </row>
    <row r="41324" spans="16:27" x14ac:dyDescent="0.3">
      <c r="P41324"/>
      <c r="AA41324"/>
    </row>
    <row r="41325" spans="16:27" x14ac:dyDescent="0.3">
      <c r="P41325"/>
      <c r="AA41325"/>
    </row>
    <row r="41326" spans="16:27" x14ac:dyDescent="0.3">
      <c r="P41326"/>
      <c r="AA41326"/>
    </row>
    <row r="41327" spans="16:27" x14ac:dyDescent="0.3">
      <c r="P41327"/>
      <c r="AA41327"/>
    </row>
    <row r="41328" spans="16:27" x14ac:dyDescent="0.3">
      <c r="P41328"/>
      <c r="AA41328"/>
    </row>
    <row r="41329" spans="16:27" x14ac:dyDescent="0.3">
      <c r="P41329"/>
      <c r="AA41329"/>
    </row>
    <row r="41330" spans="16:27" x14ac:dyDescent="0.3">
      <c r="P41330"/>
      <c r="AA41330"/>
    </row>
    <row r="41331" spans="16:27" x14ac:dyDescent="0.3">
      <c r="P41331"/>
      <c r="AA41331"/>
    </row>
    <row r="41332" spans="16:27" x14ac:dyDescent="0.3">
      <c r="P41332"/>
      <c r="AA41332"/>
    </row>
    <row r="41333" spans="16:27" x14ac:dyDescent="0.3">
      <c r="P41333"/>
      <c r="AA41333"/>
    </row>
    <row r="41334" spans="16:27" x14ac:dyDescent="0.3">
      <c r="P41334"/>
      <c r="AA41334"/>
    </row>
    <row r="41335" spans="16:27" x14ac:dyDescent="0.3">
      <c r="P41335"/>
      <c r="AA41335"/>
    </row>
    <row r="41336" spans="16:27" x14ac:dyDescent="0.3">
      <c r="P41336"/>
      <c r="AA41336"/>
    </row>
    <row r="41337" spans="16:27" x14ac:dyDescent="0.3">
      <c r="P41337"/>
      <c r="AA41337"/>
    </row>
    <row r="41338" spans="16:27" x14ac:dyDescent="0.3">
      <c r="P41338"/>
      <c r="AA41338"/>
    </row>
    <row r="41339" spans="16:27" x14ac:dyDescent="0.3">
      <c r="P41339"/>
      <c r="AA41339"/>
    </row>
    <row r="41340" spans="16:27" x14ac:dyDescent="0.3">
      <c r="P41340"/>
      <c r="AA41340"/>
    </row>
    <row r="41341" spans="16:27" x14ac:dyDescent="0.3">
      <c r="P41341"/>
      <c r="AA41341"/>
    </row>
    <row r="41342" spans="16:27" x14ac:dyDescent="0.3">
      <c r="P41342"/>
      <c r="AA41342"/>
    </row>
    <row r="41343" spans="16:27" x14ac:dyDescent="0.3">
      <c r="P41343"/>
      <c r="AA41343"/>
    </row>
    <row r="41344" spans="16:27" x14ac:dyDescent="0.3">
      <c r="P41344"/>
      <c r="AA41344"/>
    </row>
    <row r="41345" spans="16:27" x14ac:dyDescent="0.3">
      <c r="P41345"/>
      <c r="AA41345"/>
    </row>
    <row r="41346" spans="16:27" x14ac:dyDescent="0.3">
      <c r="P41346"/>
      <c r="AA41346"/>
    </row>
    <row r="41347" spans="16:27" x14ac:dyDescent="0.3">
      <c r="P41347"/>
      <c r="AA41347"/>
    </row>
    <row r="41348" spans="16:27" x14ac:dyDescent="0.3">
      <c r="P41348"/>
      <c r="AA41348"/>
    </row>
    <row r="41349" spans="16:27" x14ac:dyDescent="0.3">
      <c r="P41349"/>
      <c r="AA41349"/>
    </row>
    <row r="41350" spans="16:27" x14ac:dyDescent="0.3">
      <c r="P41350"/>
      <c r="AA41350"/>
    </row>
    <row r="41351" spans="16:27" x14ac:dyDescent="0.3">
      <c r="P41351"/>
      <c r="AA41351"/>
    </row>
    <row r="41352" spans="16:27" x14ac:dyDescent="0.3">
      <c r="P41352"/>
      <c r="AA41352"/>
    </row>
    <row r="41353" spans="16:27" x14ac:dyDescent="0.3">
      <c r="P41353"/>
      <c r="AA41353"/>
    </row>
    <row r="41354" spans="16:27" x14ac:dyDescent="0.3">
      <c r="P41354"/>
      <c r="AA41354"/>
    </row>
    <row r="41355" spans="16:27" x14ac:dyDescent="0.3">
      <c r="P41355"/>
      <c r="AA41355"/>
    </row>
    <row r="41356" spans="16:27" x14ac:dyDescent="0.3">
      <c r="P41356"/>
      <c r="AA41356"/>
    </row>
    <row r="41357" spans="16:27" x14ac:dyDescent="0.3">
      <c r="P41357"/>
      <c r="AA41357"/>
    </row>
    <row r="41358" spans="16:27" x14ac:dyDescent="0.3">
      <c r="P41358"/>
      <c r="AA41358"/>
    </row>
    <row r="41359" spans="16:27" x14ac:dyDescent="0.3">
      <c r="P41359"/>
      <c r="AA41359"/>
    </row>
    <row r="41360" spans="16:27" x14ac:dyDescent="0.3">
      <c r="P41360"/>
      <c r="AA41360"/>
    </row>
    <row r="41361" spans="16:27" x14ac:dyDescent="0.3">
      <c r="P41361"/>
      <c r="AA41361"/>
    </row>
    <row r="41362" spans="16:27" x14ac:dyDescent="0.3">
      <c r="P41362"/>
      <c r="AA41362"/>
    </row>
    <row r="41363" spans="16:27" x14ac:dyDescent="0.3">
      <c r="P41363"/>
      <c r="AA41363"/>
    </row>
    <row r="41364" spans="16:27" x14ac:dyDescent="0.3">
      <c r="P41364"/>
      <c r="AA41364"/>
    </row>
    <row r="41365" spans="16:27" x14ac:dyDescent="0.3">
      <c r="P41365"/>
      <c r="AA41365"/>
    </row>
    <row r="41366" spans="16:27" x14ac:dyDescent="0.3">
      <c r="P41366"/>
      <c r="AA41366"/>
    </row>
    <row r="41367" spans="16:27" x14ac:dyDescent="0.3">
      <c r="P41367"/>
      <c r="AA41367"/>
    </row>
    <row r="41368" spans="16:27" x14ac:dyDescent="0.3">
      <c r="P41368"/>
      <c r="AA41368"/>
    </row>
    <row r="41369" spans="16:27" x14ac:dyDescent="0.3">
      <c r="P41369"/>
      <c r="AA41369"/>
    </row>
    <row r="41370" spans="16:27" x14ac:dyDescent="0.3">
      <c r="P41370"/>
      <c r="AA41370"/>
    </row>
    <row r="41371" spans="16:27" x14ac:dyDescent="0.3">
      <c r="P41371"/>
      <c r="AA41371"/>
    </row>
    <row r="41372" spans="16:27" x14ac:dyDescent="0.3">
      <c r="P41372"/>
      <c r="AA41372"/>
    </row>
    <row r="41373" spans="16:27" x14ac:dyDescent="0.3">
      <c r="P41373"/>
      <c r="AA41373"/>
    </row>
    <row r="41374" spans="16:27" x14ac:dyDescent="0.3">
      <c r="P41374"/>
      <c r="AA41374"/>
    </row>
    <row r="41375" spans="16:27" x14ac:dyDescent="0.3">
      <c r="P41375"/>
      <c r="AA41375"/>
    </row>
    <row r="41376" spans="16:27" x14ac:dyDescent="0.3">
      <c r="P41376"/>
      <c r="AA41376"/>
    </row>
    <row r="41377" spans="16:27" x14ac:dyDescent="0.3">
      <c r="P41377"/>
      <c r="AA41377"/>
    </row>
    <row r="41378" spans="16:27" x14ac:dyDescent="0.3">
      <c r="P41378"/>
      <c r="AA41378"/>
    </row>
    <row r="41379" spans="16:27" x14ac:dyDescent="0.3">
      <c r="P41379"/>
      <c r="AA41379"/>
    </row>
    <row r="41380" spans="16:27" x14ac:dyDescent="0.3">
      <c r="P41380"/>
      <c r="AA41380"/>
    </row>
    <row r="41381" spans="16:27" x14ac:dyDescent="0.3">
      <c r="P41381"/>
      <c r="AA41381"/>
    </row>
    <row r="41382" spans="16:27" x14ac:dyDescent="0.3">
      <c r="P41382"/>
      <c r="AA41382"/>
    </row>
    <row r="41383" spans="16:27" x14ac:dyDescent="0.3">
      <c r="P41383"/>
      <c r="AA41383"/>
    </row>
    <row r="41384" spans="16:27" x14ac:dyDescent="0.3">
      <c r="P41384"/>
      <c r="AA41384"/>
    </row>
    <row r="41385" spans="16:27" x14ac:dyDescent="0.3">
      <c r="P41385"/>
      <c r="AA41385"/>
    </row>
    <row r="41386" spans="16:27" x14ac:dyDescent="0.3">
      <c r="P41386"/>
      <c r="AA41386"/>
    </row>
    <row r="41387" spans="16:27" x14ac:dyDescent="0.3">
      <c r="P41387"/>
      <c r="AA41387"/>
    </row>
    <row r="41388" spans="16:27" x14ac:dyDescent="0.3">
      <c r="P41388"/>
      <c r="AA41388"/>
    </row>
    <row r="41389" spans="16:27" x14ac:dyDescent="0.3">
      <c r="P41389"/>
      <c r="AA41389"/>
    </row>
    <row r="41390" spans="16:27" x14ac:dyDescent="0.3">
      <c r="P41390"/>
      <c r="AA41390"/>
    </row>
    <row r="41391" spans="16:27" x14ac:dyDescent="0.3">
      <c r="P41391"/>
      <c r="AA41391"/>
    </row>
    <row r="41392" spans="16:27" x14ac:dyDescent="0.3">
      <c r="P41392"/>
      <c r="AA41392"/>
    </row>
    <row r="41393" spans="16:27" x14ac:dyDescent="0.3">
      <c r="P41393"/>
      <c r="AA41393"/>
    </row>
    <row r="41394" spans="16:27" x14ac:dyDescent="0.3">
      <c r="P41394"/>
      <c r="AA41394"/>
    </row>
    <row r="41395" spans="16:27" x14ac:dyDescent="0.3">
      <c r="P41395"/>
      <c r="AA41395"/>
    </row>
    <row r="41396" spans="16:27" x14ac:dyDescent="0.3">
      <c r="P41396"/>
      <c r="AA41396"/>
    </row>
    <row r="41397" spans="16:27" x14ac:dyDescent="0.3">
      <c r="P41397"/>
      <c r="AA41397"/>
    </row>
    <row r="41398" spans="16:27" x14ac:dyDescent="0.3">
      <c r="P41398"/>
      <c r="AA41398"/>
    </row>
    <row r="41399" spans="16:27" x14ac:dyDescent="0.3">
      <c r="P41399"/>
      <c r="AA41399"/>
    </row>
    <row r="41400" spans="16:27" x14ac:dyDescent="0.3">
      <c r="P41400"/>
      <c r="AA41400"/>
    </row>
    <row r="41401" spans="16:27" x14ac:dyDescent="0.3">
      <c r="P41401"/>
      <c r="AA41401"/>
    </row>
    <row r="41402" spans="16:27" x14ac:dyDescent="0.3">
      <c r="P41402"/>
      <c r="AA41402"/>
    </row>
    <row r="41403" spans="16:27" x14ac:dyDescent="0.3">
      <c r="P41403"/>
      <c r="AA41403"/>
    </row>
    <row r="41404" spans="16:27" x14ac:dyDescent="0.3">
      <c r="P41404"/>
      <c r="AA41404"/>
    </row>
    <row r="41405" spans="16:27" x14ac:dyDescent="0.3">
      <c r="P41405"/>
      <c r="AA41405"/>
    </row>
    <row r="41406" spans="16:27" x14ac:dyDescent="0.3">
      <c r="P41406"/>
      <c r="AA41406"/>
    </row>
    <row r="41407" spans="16:27" x14ac:dyDescent="0.3">
      <c r="P41407"/>
      <c r="AA41407"/>
    </row>
    <row r="41408" spans="16:27" x14ac:dyDescent="0.3">
      <c r="P41408"/>
      <c r="AA41408"/>
    </row>
    <row r="41409" spans="16:27" x14ac:dyDescent="0.3">
      <c r="P41409"/>
      <c r="AA41409"/>
    </row>
    <row r="41410" spans="16:27" x14ac:dyDescent="0.3">
      <c r="P41410"/>
      <c r="AA41410"/>
    </row>
    <row r="41411" spans="16:27" x14ac:dyDescent="0.3">
      <c r="P41411"/>
      <c r="AA41411"/>
    </row>
    <row r="41412" spans="16:27" x14ac:dyDescent="0.3">
      <c r="P41412"/>
      <c r="AA41412"/>
    </row>
    <row r="41413" spans="16:27" x14ac:dyDescent="0.3">
      <c r="P41413"/>
      <c r="AA41413"/>
    </row>
    <row r="41414" spans="16:27" x14ac:dyDescent="0.3">
      <c r="P41414"/>
      <c r="AA41414"/>
    </row>
    <row r="41415" spans="16:27" x14ac:dyDescent="0.3">
      <c r="P41415"/>
      <c r="AA41415"/>
    </row>
    <row r="41416" spans="16:27" x14ac:dyDescent="0.3">
      <c r="P41416"/>
      <c r="AA41416"/>
    </row>
    <row r="41417" spans="16:27" x14ac:dyDescent="0.3">
      <c r="P41417"/>
      <c r="AA41417"/>
    </row>
    <row r="41418" spans="16:27" x14ac:dyDescent="0.3">
      <c r="P41418"/>
      <c r="AA41418"/>
    </row>
    <row r="41419" spans="16:27" x14ac:dyDescent="0.3">
      <c r="P41419"/>
      <c r="AA41419"/>
    </row>
    <row r="41420" spans="16:27" x14ac:dyDescent="0.3">
      <c r="P41420"/>
      <c r="AA41420"/>
    </row>
    <row r="41421" spans="16:27" x14ac:dyDescent="0.3">
      <c r="P41421"/>
      <c r="AA41421"/>
    </row>
    <row r="41422" spans="16:27" x14ac:dyDescent="0.3">
      <c r="P41422"/>
      <c r="AA41422"/>
    </row>
    <row r="41423" spans="16:27" x14ac:dyDescent="0.3">
      <c r="P41423"/>
      <c r="AA41423"/>
    </row>
    <row r="41424" spans="16:27" x14ac:dyDescent="0.3">
      <c r="P41424"/>
      <c r="AA41424"/>
    </row>
    <row r="41425" spans="16:27" x14ac:dyDescent="0.3">
      <c r="P41425"/>
      <c r="AA41425"/>
    </row>
    <row r="41426" spans="16:27" x14ac:dyDescent="0.3">
      <c r="P41426"/>
      <c r="AA41426"/>
    </row>
    <row r="41427" spans="16:27" x14ac:dyDescent="0.3">
      <c r="P41427"/>
      <c r="AA41427"/>
    </row>
    <row r="41428" spans="16:27" x14ac:dyDescent="0.3">
      <c r="P41428"/>
      <c r="AA41428"/>
    </row>
    <row r="41429" spans="16:27" x14ac:dyDescent="0.3">
      <c r="P41429"/>
      <c r="AA41429"/>
    </row>
    <row r="41430" spans="16:27" x14ac:dyDescent="0.3">
      <c r="P41430"/>
      <c r="AA41430"/>
    </row>
    <row r="41431" spans="16:27" x14ac:dyDescent="0.3">
      <c r="P41431"/>
      <c r="AA41431"/>
    </row>
    <row r="41432" spans="16:27" x14ac:dyDescent="0.3">
      <c r="P41432"/>
      <c r="AA41432"/>
    </row>
    <row r="41433" spans="16:27" x14ac:dyDescent="0.3">
      <c r="P41433"/>
      <c r="AA41433"/>
    </row>
    <row r="41434" spans="16:27" x14ac:dyDescent="0.3">
      <c r="P41434"/>
      <c r="AA41434"/>
    </row>
    <row r="41435" spans="16:27" x14ac:dyDescent="0.3">
      <c r="P41435"/>
      <c r="AA41435"/>
    </row>
    <row r="41436" spans="16:27" x14ac:dyDescent="0.3">
      <c r="P41436"/>
      <c r="AA41436"/>
    </row>
    <row r="41437" spans="16:27" x14ac:dyDescent="0.3">
      <c r="P41437"/>
      <c r="AA41437"/>
    </row>
    <row r="41438" spans="16:27" x14ac:dyDescent="0.3">
      <c r="P41438"/>
      <c r="AA41438"/>
    </row>
    <row r="41439" spans="16:27" x14ac:dyDescent="0.3">
      <c r="P41439"/>
      <c r="AA41439"/>
    </row>
    <row r="41440" spans="16:27" x14ac:dyDescent="0.3">
      <c r="P41440"/>
      <c r="AA41440"/>
    </row>
    <row r="41441" spans="16:27" x14ac:dyDescent="0.3">
      <c r="P41441"/>
      <c r="AA41441"/>
    </row>
    <row r="41442" spans="16:27" x14ac:dyDescent="0.3">
      <c r="P41442"/>
      <c r="AA41442"/>
    </row>
    <row r="41443" spans="16:27" x14ac:dyDescent="0.3">
      <c r="P41443"/>
      <c r="AA41443"/>
    </row>
    <row r="41444" spans="16:27" x14ac:dyDescent="0.3">
      <c r="P41444"/>
      <c r="AA41444"/>
    </row>
    <row r="41445" spans="16:27" x14ac:dyDescent="0.3">
      <c r="P41445"/>
      <c r="AA41445"/>
    </row>
    <row r="41446" spans="16:27" x14ac:dyDescent="0.3">
      <c r="P41446"/>
      <c r="AA41446"/>
    </row>
    <row r="41447" spans="16:27" x14ac:dyDescent="0.3">
      <c r="P41447"/>
      <c r="AA41447"/>
    </row>
    <row r="41448" spans="16:27" x14ac:dyDescent="0.3">
      <c r="P41448"/>
      <c r="AA41448"/>
    </row>
    <row r="41449" spans="16:27" x14ac:dyDescent="0.3">
      <c r="P41449"/>
      <c r="AA41449"/>
    </row>
    <row r="41450" spans="16:27" x14ac:dyDescent="0.3">
      <c r="P41450"/>
      <c r="AA41450"/>
    </row>
    <row r="41451" spans="16:27" x14ac:dyDescent="0.3">
      <c r="P41451"/>
      <c r="AA41451"/>
    </row>
    <row r="41452" spans="16:27" x14ac:dyDescent="0.3">
      <c r="P41452"/>
      <c r="AA41452"/>
    </row>
    <row r="41453" spans="16:27" x14ac:dyDescent="0.3">
      <c r="P41453"/>
      <c r="AA41453"/>
    </row>
    <row r="41454" spans="16:27" x14ac:dyDescent="0.3">
      <c r="P41454"/>
      <c r="AA41454"/>
    </row>
    <row r="41455" spans="16:27" x14ac:dyDescent="0.3">
      <c r="P41455"/>
      <c r="AA41455"/>
    </row>
    <row r="41456" spans="16:27" x14ac:dyDescent="0.3">
      <c r="P41456"/>
      <c r="AA41456"/>
    </row>
    <row r="41457" spans="16:27" x14ac:dyDescent="0.3">
      <c r="P41457"/>
      <c r="AA41457"/>
    </row>
    <row r="41458" spans="16:27" x14ac:dyDescent="0.3">
      <c r="P41458"/>
      <c r="AA41458"/>
    </row>
    <row r="41459" spans="16:27" x14ac:dyDescent="0.3">
      <c r="P41459"/>
      <c r="AA41459"/>
    </row>
    <row r="41460" spans="16:27" x14ac:dyDescent="0.3">
      <c r="P41460"/>
      <c r="AA41460"/>
    </row>
    <row r="41461" spans="16:27" x14ac:dyDescent="0.3">
      <c r="P41461"/>
      <c r="AA41461"/>
    </row>
    <row r="41462" spans="16:27" x14ac:dyDescent="0.3">
      <c r="P41462"/>
      <c r="AA41462"/>
    </row>
    <row r="41463" spans="16:27" x14ac:dyDescent="0.3">
      <c r="P41463"/>
      <c r="AA41463"/>
    </row>
    <row r="41464" spans="16:27" x14ac:dyDescent="0.3">
      <c r="P41464"/>
      <c r="AA41464"/>
    </row>
    <row r="41465" spans="16:27" x14ac:dyDescent="0.3">
      <c r="P41465"/>
      <c r="AA41465"/>
    </row>
    <row r="41466" spans="16:27" x14ac:dyDescent="0.3">
      <c r="P41466"/>
      <c r="AA41466"/>
    </row>
    <row r="41467" spans="16:27" x14ac:dyDescent="0.3">
      <c r="P41467"/>
      <c r="AA41467"/>
    </row>
    <row r="41468" spans="16:27" x14ac:dyDescent="0.3">
      <c r="P41468"/>
      <c r="AA41468"/>
    </row>
    <row r="41469" spans="16:27" x14ac:dyDescent="0.3">
      <c r="P41469"/>
      <c r="AA41469"/>
    </row>
    <row r="41470" spans="16:27" x14ac:dyDescent="0.3">
      <c r="P41470"/>
      <c r="AA41470"/>
    </row>
    <row r="41471" spans="16:27" x14ac:dyDescent="0.3">
      <c r="P41471"/>
      <c r="AA41471"/>
    </row>
    <row r="41472" spans="16:27" x14ac:dyDescent="0.3">
      <c r="P41472"/>
      <c r="AA41472"/>
    </row>
    <row r="41473" spans="16:27" x14ac:dyDescent="0.3">
      <c r="P41473"/>
      <c r="AA41473"/>
    </row>
    <row r="41474" spans="16:27" x14ac:dyDescent="0.3">
      <c r="P41474"/>
      <c r="AA41474"/>
    </row>
    <row r="41475" spans="16:27" x14ac:dyDescent="0.3">
      <c r="P41475"/>
      <c r="AA41475"/>
    </row>
    <row r="41476" spans="16:27" x14ac:dyDescent="0.3">
      <c r="P41476"/>
      <c r="AA41476"/>
    </row>
    <row r="41477" spans="16:27" x14ac:dyDescent="0.3">
      <c r="P41477"/>
      <c r="AA41477"/>
    </row>
    <row r="41478" spans="16:27" x14ac:dyDescent="0.3">
      <c r="P41478"/>
      <c r="AA41478"/>
    </row>
    <row r="41479" spans="16:27" x14ac:dyDescent="0.3">
      <c r="P41479"/>
      <c r="AA41479"/>
    </row>
    <row r="41480" spans="16:27" x14ac:dyDescent="0.3">
      <c r="P41480"/>
      <c r="AA41480"/>
    </row>
    <row r="41481" spans="16:27" x14ac:dyDescent="0.3">
      <c r="P41481"/>
      <c r="AA41481"/>
    </row>
    <row r="41482" spans="16:27" x14ac:dyDescent="0.3">
      <c r="P41482"/>
      <c r="AA41482"/>
    </row>
    <row r="41483" spans="16:27" x14ac:dyDescent="0.3">
      <c r="P41483"/>
      <c r="AA41483"/>
    </row>
    <row r="41484" spans="16:27" x14ac:dyDescent="0.3">
      <c r="P41484"/>
      <c r="AA41484"/>
    </row>
    <row r="41485" spans="16:27" x14ac:dyDescent="0.3">
      <c r="P41485"/>
      <c r="AA41485"/>
    </row>
    <row r="41486" spans="16:27" x14ac:dyDescent="0.3">
      <c r="P41486"/>
      <c r="AA41486"/>
    </row>
    <row r="41487" spans="16:27" x14ac:dyDescent="0.3">
      <c r="P41487"/>
      <c r="AA41487"/>
    </row>
    <row r="41488" spans="16:27" x14ac:dyDescent="0.3">
      <c r="P41488"/>
      <c r="AA41488"/>
    </row>
    <row r="41489" spans="16:27" x14ac:dyDescent="0.3">
      <c r="P41489"/>
      <c r="AA41489"/>
    </row>
    <row r="41490" spans="16:27" x14ac:dyDescent="0.3">
      <c r="P41490"/>
      <c r="AA41490"/>
    </row>
    <row r="41491" spans="16:27" x14ac:dyDescent="0.3">
      <c r="P41491"/>
      <c r="AA41491"/>
    </row>
    <row r="41492" spans="16:27" x14ac:dyDescent="0.3">
      <c r="P41492"/>
      <c r="AA41492"/>
    </row>
    <row r="41493" spans="16:27" x14ac:dyDescent="0.3">
      <c r="P41493"/>
      <c r="AA41493"/>
    </row>
    <row r="41494" spans="16:27" x14ac:dyDescent="0.3">
      <c r="P41494"/>
      <c r="AA41494"/>
    </row>
    <row r="41495" spans="16:27" x14ac:dyDescent="0.3">
      <c r="P41495"/>
      <c r="AA41495"/>
    </row>
    <row r="41496" spans="16:27" x14ac:dyDescent="0.3">
      <c r="P41496"/>
      <c r="AA41496"/>
    </row>
    <row r="41497" spans="16:27" x14ac:dyDescent="0.3">
      <c r="P41497"/>
      <c r="AA41497"/>
    </row>
    <row r="41498" spans="16:27" x14ac:dyDescent="0.3">
      <c r="P41498"/>
      <c r="AA41498"/>
    </row>
    <row r="41499" spans="16:27" x14ac:dyDescent="0.3">
      <c r="P41499"/>
      <c r="AA41499"/>
    </row>
    <row r="41500" spans="16:27" x14ac:dyDescent="0.3">
      <c r="P41500"/>
      <c r="AA41500"/>
    </row>
    <row r="41501" spans="16:27" x14ac:dyDescent="0.3">
      <c r="P41501"/>
      <c r="AA41501"/>
    </row>
    <row r="41502" spans="16:27" x14ac:dyDescent="0.3">
      <c r="P41502"/>
      <c r="AA41502"/>
    </row>
    <row r="41503" spans="16:27" x14ac:dyDescent="0.3">
      <c r="P41503"/>
      <c r="AA41503"/>
    </row>
    <row r="41504" spans="16:27" x14ac:dyDescent="0.3">
      <c r="P41504"/>
      <c r="AA41504"/>
    </row>
    <row r="41505" spans="16:27" x14ac:dyDescent="0.3">
      <c r="P41505"/>
      <c r="AA41505"/>
    </row>
    <row r="41506" spans="16:27" x14ac:dyDescent="0.3">
      <c r="P41506"/>
      <c r="AA41506"/>
    </row>
    <row r="41507" spans="16:27" x14ac:dyDescent="0.3">
      <c r="P41507"/>
      <c r="AA41507"/>
    </row>
    <row r="41508" spans="16:27" x14ac:dyDescent="0.3">
      <c r="P41508"/>
      <c r="AA41508"/>
    </row>
    <row r="41509" spans="16:27" x14ac:dyDescent="0.3">
      <c r="P41509"/>
      <c r="AA41509"/>
    </row>
    <row r="41510" spans="16:27" x14ac:dyDescent="0.3">
      <c r="P41510"/>
      <c r="AA41510"/>
    </row>
    <row r="41511" spans="16:27" x14ac:dyDescent="0.3">
      <c r="P41511"/>
      <c r="AA41511"/>
    </row>
    <row r="41512" spans="16:27" x14ac:dyDescent="0.3">
      <c r="P41512"/>
      <c r="AA41512"/>
    </row>
    <row r="41513" spans="16:27" x14ac:dyDescent="0.3">
      <c r="P41513"/>
      <c r="AA41513"/>
    </row>
    <row r="41514" spans="16:27" x14ac:dyDescent="0.3">
      <c r="P41514"/>
      <c r="AA41514"/>
    </row>
    <row r="41515" spans="16:27" x14ac:dyDescent="0.3">
      <c r="P41515"/>
      <c r="AA41515"/>
    </row>
    <row r="41516" spans="16:27" x14ac:dyDescent="0.3">
      <c r="P41516"/>
      <c r="AA41516"/>
    </row>
    <row r="41517" spans="16:27" x14ac:dyDescent="0.3">
      <c r="P41517"/>
      <c r="AA41517"/>
    </row>
    <row r="41518" spans="16:27" x14ac:dyDescent="0.3">
      <c r="P41518"/>
      <c r="AA41518"/>
    </row>
    <row r="41519" spans="16:27" x14ac:dyDescent="0.3">
      <c r="P41519"/>
      <c r="AA41519"/>
    </row>
    <row r="41520" spans="16:27" x14ac:dyDescent="0.3">
      <c r="P41520"/>
      <c r="AA41520"/>
    </row>
    <row r="41521" spans="16:27" x14ac:dyDescent="0.3">
      <c r="P41521"/>
      <c r="AA41521"/>
    </row>
    <row r="41522" spans="16:27" x14ac:dyDescent="0.3">
      <c r="P41522"/>
      <c r="AA41522"/>
    </row>
    <row r="41523" spans="16:27" x14ac:dyDescent="0.3">
      <c r="P41523"/>
      <c r="AA41523"/>
    </row>
    <row r="41524" spans="16:27" x14ac:dyDescent="0.3">
      <c r="P41524"/>
      <c r="AA41524"/>
    </row>
    <row r="41525" spans="16:27" x14ac:dyDescent="0.3">
      <c r="P41525"/>
      <c r="AA41525"/>
    </row>
    <row r="41526" spans="16:27" x14ac:dyDescent="0.3">
      <c r="P41526"/>
      <c r="AA41526"/>
    </row>
    <row r="41527" spans="16:27" x14ac:dyDescent="0.3">
      <c r="P41527"/>
      <c r="AA41527"/>
    </row>
    <row r="41528" spans="16:27" x14ac:dyDescent="0.3">
      <c r="P41528"/>
      <c r="AA41528"/>
    </row>
    <row r="41529" spans="16:27" x14ac:dyDescent="0.3">
      <c r="P41529"/>
      <c r="AA41529"/>
    </row>
    <row r="41530" spans="16:27" x14ac:dyDescent="0.3">
      <c r="P41530"/>
      <c r="AA41530"/>
    </row>
    <row r="41531" spans="16:27" x14ac:dyDescent="0.3">
      <c r="P41531"/>
      <c r="AA41531"/>
    </row>
    <row r="41532" spans="16:27" x14ac:dyDescent="0.3">
      <c r="P41532"/>
      <c r="AA41532"/>
    </row>
    <row r="41533" spans="16:27" x14ac:dyDescent="0.3">
      <c r="P41533"/>
      <c r="AA41533"/>
    </row>
    <row r="41534" spans="16:27" x14ac:dyDescent="0.3">
      <c r="P41534"/>
      <c r="AA41534"/>
    </row>
    <row r="41535" spans="16:27" x14ac:dyDescent="0.3">
      <c r="P41535"/>
      <c r="AA41535"/>
    </row>
    <row r="41536" spans="16:27" x14ac:dyDescent="0.3">
      <c r="P41536"/>
      <c r="AA41536"/>
    </row>
    <row r="41537" spans="16:27" x14ac:dyDescent="0.3">
      <c r="P41537"/>
      <c r="AA41537"/>
    </row>
    <row r="41538" spans="16:27" x14ac:dyDescent="0.3">
      <c r="P41538"/>
      <c r="AA41538"/>
    </row>
    <row r="41539" spans="16:27" x14ac:dyDescent="0.3">
      <c r="P41539"/>
      <c r="AA41539"/>
    </row>
    <row r="41540" spans="16:27" x14ac:dyDescent="0.3">
      <c r="P41540"/>
      <c r="AA41540"/>
    </row>
    <row r="41541" spans="16:27" x14ac:dyDescent="0.3">
      <c r="P41541"/>
      <c r="AA41541"/>
    </row>
    <row r="41542" spans="16:27" x14ac:dyDescent="0.3">
      <c r="P41542"/>
      <c r="AA41542"/>
    </row>
    <row r="41543" spans="16:27" x14ac:dyDescent="0.3">
      <c r="P41543"/>
      <c r="AA41543"/>
    </row>
    <row r="41544" spans="16:27" x14ac:dyDescent="0.3">
      <c r="P41544"/>
      <c r="AA41544"/>
    </row>
    <row r="41545" spans="16:27" x14ac:dyDescent="0.3">
      <c r="P41545"/>
      <c r="AA41545"/>
    </row>
    <row r="41546" spans="16:27" x14ac:dyDescent="0.3">
      <c r="P41546"/>
      <c r="AA41546"/>
    </row>
    <row r="41547" spans="16:27" x14ac:dyDescent="0.3">
      <c r="P41547"/>
      <c r="AA41547"/>
    </row>
    <row r="41548" spans="16:27" x14ac:dyDescent="0.3">
      <c r="P41548"/>
      <c r="AA41548"/>
    </row>
    <row r="41549" spans="16:27" x14ac:dyDescent="0.3">
      <c r="P41549"/>
      <c r="AA41549"/>
    </row>
    <row r="41550" spans="16:27" x14ac:dyDescent="0.3">
      <c r="P41550"/>
      <c r="AA41550"/>
    </row>
    <row r="41551" spans="16:27" x14ac:dyDescent="0.3">
      <c r="P41551"/>
      <c r="AA41551"/>
    </row>
    <row r="41552" spans="16:27" x14ac:dyDescent="0.3">
      <c r="P41552"/>
      <c r="AA41552"/>
    </row>
    <row r="41553" spans="16:27" x14ac:dyDescent="0.3">
      <c r="P41553"/>
      <c r="AA41553"/>
    </row>
    <row r="41554" spans="16:27" x14ac:dyDescent="0.3">
      <c r="P41554"/>
      <c r="AA41554"/>
    </row>
    <row r="41555" spans="16:27" x14ac:dyDescent="0.3">
      <c r="P41555"/>
      <c r="AA41555"/>
    </row>
    <row r="41556" spans="16:27" x14ac:dyDescent="0.3">
      <c r="P41556"/>
      <c r="AA41556"/>
    </row>
    <row r="41557" spans="16:27" x14ac:dyDescent="0.3">
      <c r="P41557"/>
      <c r="AA41557"/>
    </row>
    <row r="41558" spans="16:27" x14ac:dyDescent="0.3">
      <c r="P41558"/>
      <c r="AA41558"/>
    </row>
    <row r="41559" spans="16:27" x14ac:dyDescent="0.3">
      <c r="P41559"/>
      <c r="AA41559"/>
    </row>
    <row r="41560" spans="16:27" x14ac:dyDescent="0.3">
      <c r="P41560"/>
      <c r="AA41560"/>
    </row>
    <row r="41561" spans="16:27" x14ac:dyDescent="0.3">
      <c r="P41561"/>
      <c r="AA41561"/>
    </row>
    <row r="41562" spans="16:27" x14ac:dyDescent="0.3">
      <c r="P41562"/>
      <c r="AA41562"/>
    </row>
    <row r="41563" spans="16:27" x14ac:dyDescent="0.3">
      <c r="P41563"/>
      <c r="AA41563"/>
    </row>
    <row r="41564" spans="16:27" x14ac:dyDescent="0.3">
      <c r="P41564"/>
      <c r="AA41564"/>
    </row>
    <row r="41565" spans="16:27" x14ac:dyDescent="0.3">
      <c r="P41565"/>
      <c r="AA41565"/>
    </row>
    <row r="41566" spans="16:27" x14ac:dyDescent="0.3">
      <c r="P41566"/>
      <c r="AA41566"/>
    </row>
    <row r="41567" spans="16:27" x14ac:dyDescent="0.3">
      <c r="P41567"/>
      <c r="AA41567"/>
    </row>
    <row r="41568" spans="16:27" x14ac:dyDescent="0.3">
      <c r="P41568"/>
      <c r="AA41568"/>
    </row>
    <row r="41569" spans="16:27" x14ac:dyDescent="0.3">
      <c r="P41569"/>
      <c r="AA41569"/>
    </row>
    <row r="41570" spans="16:27" x14ac:dyDescent="0.3">
      <c r="P41570"/>
      <c r="AA41570"/>
    </row>
    <row r="41571" spans="16:27" x14ac:dyDescent="0.3">
      <c r="P41571"/>
      <c r="AA41571"/>
    </row>
    <row r="41572" spans="16:27" x14ac:dyDescent="0.3">
      <c r="P41572"/>
      <c r="AA41572"/>
    </row>
    <row r="41573" spans="16:27" x14ac:dyDescent="0.3">
      <c r="P41573"/>
      <c r="AA41573"/>
    </row>
    <row r="41574" spans="16:27" x14ac:dyDescent="0.3">
      <c r="P41574"/>
      <c r="AA41574"/>
    </row>
    <row r="41575" spans="16:27" x14ac:dyDescent="0.3">
      <c r="P41575"/>
      <c r="AA41575"/>
    </row>
    <row r="41576" spans="16:27" x14ac:dyDescent="0.3">
      <c r="P41576"/>
      <c r="AA41576"/>
    </row>
    <row r="41577" spans="16:27" x14ac:dyDescent="0.3">
      <c r="P41577"/>
      <c r="AA41577"/>
    </row>
    <row r="41578" spans="16:27" x14ac:dyDescent="0.3">
      <c r="P41578"/>
      <c r="AA41578"/>
    </row>
    <row r="41579" spans="16:27" x14ac:dyDescent="0.3">
      <c r="P41579"/>
      <c r="AA41579"/>
    </row>
    <row r="41580" spans="16:27" x14ac:dyDescent="0.3">
      <c r="P41580"/>
      <c r="AA41580"/>
    </row>
    <row r="41581" spans="16:27" x14ac:dyDescent="0.3">
      <c r="P41581"/>
      <c r="AA41581"/>
    </row>
    <row r="41582" spans="16:27" x14ac:dyDescent="0.3">
      <c r="P41582"/>
      <c r="AA41582"/>
    </row>
    <row r="41583" spans="16:27" x14ac:dyDescent="0.3">
      <c r="P41583"/>
      <c r="AA41583"/>
    </row>
    <row r="41584" spans="16:27" x14ac:dyDescent="0.3">
      <c r="P41584"/>
      <c r="AA41584"/>
    </row>
    <row r="41585" spans="16:27" x14ac:dyDescent="0.3">
      <c r="P41585"/>
      <c r="AA41585"/>
    </row>
    <row r="41586" spans="16:27" x14ac:dyDescent="0.3">
      <c r="P41586"/>
      <c r="AA41586"/>
    </row>
    <row r="41587" spans="16:27" x14ac:dyDescent="0.3">
      <c r="P41587"/>
      <c r="AA41587"/>
    </row>
    <row r="41588" spans="16:27" x14ac:dyDescent="0.3">
      <c r="P41588"/>
      <c r="AA41588"/>
    </row>
    <row r="41589" spans="16:27" x14ac:dyDescent="0.3">
      <c r="P41589"/>
      <c r="AA41589"/>
    </row>
    <row r="41590" spans="16:27" x14ac:dyDescent="0.3">
      <c r="P41590"/>
      <c r="AA41590"/>
    </row>
    <row r="41591" spans="16:27" x14ac:dyDescent="0.3">
      <c r="P41591"/>
      <c r="AA41591"/>
    </row>
    <row r="41592" spans="16:27" x14ac:dyDescent="0.3">
      <c r="P41592"/>
      <c r="AA41592"/>
    </row>
    <row r="41593" spans="16:27" x14ac:dyDescent="0.3">
      <c r="P41593"/>
      <c r="AA41593"/>
    </row>
    <row r="41594" spans="16:27" x14ac:dyDescent="0.3">
      <c r="P41594"/>
      <c r="AA41594"/>
    </row>
    <row r="41595" spans="16:27" x14ac:dyDescent="0.3">
      <c r="P41595"/>
      <c r="AA41595"/>
    </row>
    <row r="41596" spans="16:27" x14ac:dyDescent="0.3">
      <c r="P41596"/>
      <c r="AA41596"/>
    </row>
    <row r="41597" spans="16:27" x14ac:dyDescent="0.3">
      <c r="P41597"/>
      <c r="AA41597"/>
    </row>
    <row r="41598" spans="16:27" x14ac:dyDescent="0.3">
      <c r="P41598"/>
      <c r="AA41598"/>
    </row>
    <row r="41599" spans="16:27" x14ac:dyDescent="0.3">
      <c r="P41599"/>
      <c r="AA41599"/>
    </row>
    <row r="41600" spans="16:27" x14ac:dyDescent="0.3">
      <c r="P41600"/>
      <c r="AA41600"/>
    </row>
    <row r="41601" spans="16:27" x14ac:dyDescent="0.3">
      <c r="P41601"/>
      <c r="AA41601"/>
    </row>
    <row r="41602" spans="16:27" x14ac:dyDescent="0.3">
      <c r="P41602"/>
      <c r="AA41602"/>
    </row>
    <row r="41603" spans="16:27" x14ac:dyDescent="0.3">
      <c r="P41603"/>
      <c r="AA41603"/>
    </row>
    <row r="41604" spans="16:27" x14ac:dyDescent="0.3">
      <c r="P41604"/>
      <c r="AA41604"/>
    </row>
    <row r="41605" spans="16:27" x14ac:dyDescent="0.3">
      <c r="P41605"/>
      <c r="AA41605"/>
    </row>
    <row r="41606" spans="16:27" x14ac:dyDescent="0.3">
      <c r="P41606"/>
      <c r="AA41606"/>
    </row>
    <row r="41607" spans="16:27" x14ac:dyDescent="0.3">
      <c r="P41607"/>
      <c r="AA41607"/>
    </row>
    <row r="41608" spans="16:27" x14ac:dyDescent="0.3">
      <c r="P41608"/>
      <c r="AA41608"/>
    </row>
    <row r="41609" spans="16:27" x14ac:dyDescent="0.3">
      <c r="P41609"/>
      <c r="AA41609"/>
    </row>
    <row r="41610" spans="16:27" x14ac:dyDescent="0.3">
      <c r="P41610"/>
      <c r="AA41610"/>
    </row>
    <row r="41611" spans="16:27" x14ac:dyDescent="0.3">
      <c r="P41611"/>
      <c r="AA41611"/>
    </row>
    <row r="41612" spans="16:27" x14ac:dyDescent="0.3">
      <c r="P41612"/>
      <c r="AA41612"/>
    </row>
    <row r="41613" spans="16:27" x14ac:dyDescent="0.3">
      <c r="P41613"/>
      <c r="AA41613"/>
    </row>
    <row r="41614" spans="16:27" x14ac:dyDescent="0.3">
      <c r="P41614"/>
      <c r="AA41614"/>
    </row>
    <row r="41615" spans="16:27" x14ac:dyDescent="0.3">
      <c r="P41615"/>
      <c r="AA41615"/>
    </row>
    <row r="41616" spans="16:27" x14ac:dyDescent="0.3">
      <c r="P41616"/>
      <c r="AA41616"/>
    </row>
    <row r="41617" spans="16:27" x14ac:dyDescent="0.3">
      <c r="P41617"/>
      <c r="AA41617"/>
    </row>
    <row r="41618" spans="16:27" x14ac:dyDescent="0.3">
      <c r="P41618"/>
      <c r="AA41618"/>
    </row>
    <row r="41619" spans="16:27" x14ac:dyDescent="0.3">
      <c r="P41619"/>
      <c r="AA41619"/>
    </row>
    <row r="41620" spans="16:27" x14ac:dyDescent="0.3">
      <c r="P41620"/>
      <c r="AA41620"/>
    </row>
    <row r="41621" spans="16:27" x14ac:dyDescent="0.3">
      <c r="P41621"/>
      <c r="AA41621"/>
    </row>
    <row r="41622" spans="16:27" x14ac:dyDescent="0.3">
      <c r="P41622"/>
      <c r="AA41622"/>
    </row>
    <row r="41623" spans="16:27" x14ac:dyDescent="0.3">
      <c r="P41623"/>
      <c r="AA41623"/>
    </row>
    <row r="41624" spans="16:27" x14ac:dyDescent="0.3">
      <c r="P41624"/>
      <c r="AA41624"/>
    </row>
    <row r="41625" spans="16:27" x14ac:dyDescent="0.3">
      <c r="P41625"/>
      <c r="AA41625"/>
    </row>
    <row r="41626" spans="16:27" x14ac:dyDescent="0.3">
      <c r="P41626"/>
      <c r="AA41626"/>
    </row>
    <row r="41627" spans="16:27" x14ac:dyDescent="0.3">
      <c r="P41627"/>
      <c r="AA41627"/>
    </row>
    <row r="41628" spans="16:27" x14ac:dyDescent="0.3">
      <c r="P41628"/>
      <c r="AA41628"/>
    </row>
    <row r="41629" spans="16:27" x14ac:dyDescent="0.3">
      <c r="P41629"/>
      <c r="AA41629"/>
    </row>
    <row r="41630" spans="16:27" x14ac:dyDescent="0.3">
      <c r="P41630"/>
      <c r="AA41630"/>
    </row>
    <row r="41631" spans="16:27" x14ac:dyDescent="0.3">
      <c r="P41631"/>
      <c r="AA41631"/>
    </row>
    <row r="41632" spans="16:27" x14ac:dyDescent="0.3">
      <c r="P41632"/>
      <c r="AA41632"/>
    </row>
    <row r="41633" spans="16:27" x14ac:dyDescent="0.3">
      <c r="P41633"/>
      <c r="AA41633"/>
    </row>
    <row r="41634" spans="16:27" x14ac:dyDescent="0.3">
      <c r="P41634"/>
      <c r="AA41634"/>
    </row>
    <row r="41635" spans="16:27" x14ac:dyDescent="0.3">
      <c r="P41635"/>
      <c r="AA41635"/>
    </row>
    <row r="41636" spans="16:27" x14ac:dyDescent="0.3">
      <c r="P41636"/>
      <c r="AA41636"/>
    </row>
    <row r="41637" spans="16:27" x14ac:dyDescent="0.3">
      <c r="P41637"/>
      <c r="AA41637"/>
    </row>
    <row r="41638" spans="16:27" x14ac:dyDescent="0.3">
      <c r="P41638"/>
      <c r="AA41638"/>
    </row>
    <row r="41639" spans="16:27" x14ac:dyDescent="0.3">
      <c r="P41639"/>
      <c r="AA41639"/>
    </row>
    <row r="41640" spans="16:27" x14ac:dyDescent="0.3">
      <c r="P41640"/>
      <c r="AA41640"/>
    </row>
    <row r="41641" spans="16:27" x14ac:dyDescent="0.3">
      <c r="P41641"/>
      <c r="AA41641"/>
    </row>
    <row r="41642" spans="16:27" x14ac:dyDescent="0.3">
      <c r="P41642"/>
      <c r="AA41642"/>
    </row>
    <row r="41643" spans="16:27" x14ac:dyDescent="0.3">
      <c r="P41643"/>
      <c r="AA41643"/>
    </row>
    <row r="41644" spans="16:27" x14ac:dyDescent="0.3">
      <c r="P41644"/>
      <c r="AA41644"/>
    </row>
    <row r="41645" spans="16:27" x14ac:dyDescent="0.3">
      <c r="P41645"/>
      <c r="AA41645"/>
    </row>
    <row r="41646" spans="16:27" x14ac:dyDescent="0.3">
      <c r="P41646"/>
      <c r="AA41646"/>
    </row>
    <row r="41647" spans="16:27" x14ac:dyDescent="0.3">
      <c r="P41647"/>
      <c r="AA41647"/>
    </row>
    <row r="41648" spans="16:27" x14ac:dyDescent="0.3">
      <c r="P41648"/>
      <c r="AA41648"/>
    </row>
    <row r="41649" spans="16:27" x14ac:dyDescent="0.3">
      <c r="P41649"/>
      <c r="AA41649"/>
    </row>
    <row r="41650" spans="16:27" x14ac:dyDescent="0.3">
      <c r="P41650"/>
      <c r="AA41650"/>
    </row>
    <row r="41651" spans="16:27" x14ac:dyDescent="0.3">
      <c r="P41651"/>
      <c r="AA41651"/>
    </row>
    <row r="41652" spans="16:27" x14ac:dyDescent="0.3">
      <c r="P41652"/>
      <c r="AA41652"/>
    </row>
    <row r="41653" spans="16:27" x14ac:dyDescent="0.3">
      <c r="P41653"/>
      <c r="AA41653"/>
    </row>
    <row r="41654" spans="16:27" x14ac:dyDescent="0.3">
      <c r="P41654"/>
      <c r="AA41654"/>
    </row>
    <row r="41655" spans="16:27" x14ac:dyDescent="0.3">
      <c r="P41655"/>
      <c r="AA41655"/>
    </row>
    <row r="41656" spans="16:27" x14ac:dyDescent="0.3">
      <c r="P41656"/>
      <c r="AA41656"/>
    </row>
    <row r="41657" spans="16:27" x14ac:dyDescent="0.3">
      <c r="P41657"/>
      <c r="AA41657"/>
    </row>
    <row r="41658" spans="16:27" x14ac:dyDescent="0.3">
      <c r="P41658"/>
      <c r="AA41658"/>
    </row>
    <row r="41659" spans="16:27" x14ac:dyDescent="0.3">
      <c r="P41659"/>
      <c r="AA41659"/>
    </row>
    <row r="41660" spans="16:27" x14ac:dyDescent="0.3">
      <c r="P41660"/>
      <c r="AA41660"/>
    </row>
    <row r="41661" spans="16:27" x14ac:dyDescent="0.3">
      <c r="P41661"/>
      <c r="AA41661"/>
    </row>
    <row r="41662" spans="16:27" x14ac:dyDescent="0.3">
      <c r="P41662"/>
      <c r="AA41662"/>
    </row>
    <row r="41663" spans="16:27" x14ac:dyDescent="0.3">
      <c r="P41663"/>
      <c r="AA41663"/>
    </row>
    <row r="41664" spans="16:27" x14ac:dyDescent="0.3">
      <c r="P41664"/>
      <c r="AA41664"/>
    </row>
    <row r="41665" spans="16:27" x14ac:dyDescent="0.3">
      <c r="P41665"/>
      <c r="AA41665"/>
    </row>
    <row r="41666" spans="16:27" x14ac:dyDescent="0.3">
      <c r="P41666"/>
      <c r="AA41666"/>
    </row>
    <row r="41667" spans="16:27" x14ac:dyDescent="0.3">
      <c r="P41667"/>
      <c r="AA41667"/>
    </row>
    <row r="41668" spans="16:27" x14ac:dyDescent="0.3">
      <c r="P41668"/>
      <c r="AA41668"/>
    </row>
    <row r="41669" spans="16:27" x14ac:dyDescent="0.3">
      <c r="P41669"/>
      <c r="AA41669"/>
    </row>
    <row r="41670" spans="16:27" x14ac:dyDescent="0.3">
      <c r="P41670"/>
      <c r="AA41670"/>
    </row>
    <row r="41671" spans="16:27" x14ac:dyDescent="0.3">
      <c r="P41671"/>
      <c r="AA41671"/>
    </row>
    <row r="41672" spans="16:27" x14ac:dyDescent="0.3">
      <c r="P41672"/>
      <c r="AA41672"/>
    </row>
    <row r="41673" spans="16:27" x14ac:dyDescent="0.3">
      <c r="P41673"/>
      <c r="AA41673"/>
    </row>
    <row r="41674" spans="16:27" x14ac:dyDescent="0.3">
      <c r="P41674"/>
      <c r="AA41674"/>
    </row>
    <row r="41675" spans="16:27" x14ac:dyDescent="0.3">
      <c r="P41675"/>
      <c r="AA41675"/>
    </row>
    <row r="41676" spans="16:27" x14ac:dyDescent="0.3">
      <c r="P41676"/>
      <c r="AA41676"/>
    </row>
    <row r="41677" spans="16:27" x14ac:dyDescent="0.3">
      <c r="P41677"/>
      <c r="AA41677"/>
    </row>
    <row r="41678" spans="16:27" x14ac:dyDescent="0.3">
      <c r="P41678"/>
      <c r="AA41678"/>
    </row>
    <row r="41679" spans="16:27" x14ac:dyDescent="0.3">
      <c r="P41679"/>
      <c r="AA41679"/>
    </row>
    <row r="41680" spans="16:27" x14ac:dyDescent="0.3">
      <c r="P41680"/>
      <c r="AA41680"/>
    </row>
    <row r="41681" spans="16:27" x14ac:dyDescent="0.3">
      <c r="P41681"/>
      <c r="AA41681"/>
    </row>
    <row r="41682" spans="16:27" x14ac:dyDescent="0.3">
      <c r="P41682"/>
      <c r="AA41682"/>
    </row>
    <row r="41683" spans="16:27" x14ac:dyDescent="0.3">
      <c r="P41683"/>
      <c r="AA41683"/>
    </row>
    <row r="41684" spans="16:27" x14ac:dyDescent="0.3">
      <c r="P41684"/>
      <c r="AA41684"/>
    </row>
    <row r="41685" spans="16:27" x14ac:dyDescent="0.3">
      <c r="P41685"/>
      <c r="AA41685"/>
    </row>
    <row r="41686" spans="16:27" x14ac:dyDescent="0.3">
      <c r="P41686"/>
      <c r="AA41686"/>
    </row>
    <row r="41687" spans="16:27" x14ac:dyDescent="0.3">
      <c r="P41687"/>
      <c r="AA41687"/>
    </row>
    <row r="41688" spans="16:27" x14ac:dyDescent="0.3">
      <c r="P41688"/>
      <c r="AA41688"/>
    </row>
    <row r="41689" spans="16:27" x14ac:dyDescent="0.3">
      <c r="P41689"/>
      <c r="AA41689"/>
    </row>
    <row r="41690" spans="16:27" x14ac:dyDescent="0.3">
      <c r="P41690"/>
      <c r="AA41690"/>
    </row>
    <row r="41691" spans="16:27" x14ac:dyDescent="0.3">
      <c r="P41691"/>
      <c r="AA41691"/>
    </row>
    <row r="41692" spans="16:27" x14ac:dyDescent="0.3">
      <c r="P41692"/>
      <c r="AA41692"/>
    </row>
    <row r="41693" spans="16:27" x14ac:dyDescent="0.3">
      <c r="P41693"/>
      <c r="AA41693"/>
    </row>
    <row r="41694" spans="16:27" x14ac:dyDescent="0.3">
      <c r="P41694"/>
      <c r="AA41694"/>
    </row>
    <row r="41695" spans="16:27" x14ac:dyDescent="0.3">
      <c r="P41695"/>
      <c r="AA41695"/>
    </row>
    <row r="41696" spans="16:27" x14ac:dyDescent="0.3">
      <c r="P41696"/>
      <c r="AA41696"/>
    </row>
    <row r="41697" spans="16:27" x14ac:dyDescent="0.3">
      <c r="P41697"/>
      <c r="AA41697"/>
    </row>
    <row r="41698" spans="16:27" x14ac:dyDescent="0.3">
      <c r="P41698"/>
      <c r="AA41698"/>
    </row>
    <row r="41699" spans="16:27" x14ac:dyDescent="0.3">
      <c r="P41699"/>
      <c r="AA41699"/>
    </row>
    <row r="41700" spans="16:27" x14ac:dyDescent="0.3">
      <c r="P41700"/>
      <c r="AA41700"/>
    </row>
    <row r="41701" spans="16:27" x14ac:dyDescent="0.3">
      <c r="P41701"/>
      <c r="AA41701"/>
    </row>
    <row r="41702" spans="16:27" x14ac:dyDescent="0.3">
      <c r="P41702"/>
      <c r="AA41702"/>
    </row>
    <row r="41703" spans="16:27" x14ac:dyDescent="0.3">
      <c r="P41703"/>
      <c r="AA41703"/>
    </row>
    <row r="41704" spans="16:27" x14ac:dyDescent="0.3">
      <c r="P41704"/>
      <c r="AA41704"/>
    </row>
    <row r="41705" spans="16:27" x14ac:dyDescent="0.3">
      <c r="P41705"/>
      <c r="AA41705"/>
    </row>
    <row r="41706" spans="16:27" x14ac:dyDescent="0.3">
      <c r="P41706"/>
      <c r="AA41706"/>
    </row>
    <row r="41707" spans="16:27" x14ac:dyDescent="0.3">
      <c r="P41707"/>
      <c r="AA41707"/>
    </row>
    <row r="41708" spans="16:27" x14ac:dyDescent="0.3">
      <c r="P41708"/>
      <c r="AA41708"/>
    </row>
    <row r="41709" spans="16:27" x14ac:dyDescent="0.3">
      <c r="P41709"/>
      <c r="AA41709"/>
    </row>
    <row r="41710" spans="16:27" x14ac:dyDescent="0.3">
      <c r="P41710"/>
      <c r="AA41710"/>
    </row>
    <row r="41711" spans="16:27" x14ac:dyDescent="0.3">
      <c r="P41711"/>
      <c r="AA41711"/>
    </row>
    <row r="41712" spans="16:27" x14ac:dyDescent="0.3">
      <c r="P41712"/>
      <c r="AA41712"/>
    </row>
    <row r="41713" spans="16:27" x14ac:dyDescent="0.3">
      <c r="P41713"/>
      <c r="AA41713"/>
    </row>
    <row r="41714" spans="16:27" x14ac:dyDescent="0.3">
      <c r="P41714"/>
      <c r="AA41714"/>
    </row>
    <row r="41715" spans="16:27" x14ac:dyDescent="0.3">
      <c r="P41715"/>
      <c r="AA41715"/>
    </row>
    <row r="41716" spans="16:27" x14ac:dyDescent="0.3">
      <c r="P41716"/>
      <c r="AA41716"/>
    </row>
    <row r="41717" spans="16:27" x14ac:dyDescent="0.3">
      <c r="P41717"/>
      <c r="AA41717"/>
    </row>
    <row r="41718" spans="16:27" x14ac:dyDescent="0.3">
      <c r="P41718"/>
      <c r="AA41718"/>
    </row>
    <row r="41719" spans="16:27" x14ac:dyDescent="0.3">
      <c r="P41719"/>
      <c r="AA41719"/>
    </row>
    <row r="41720" spans="16:27" x14ac:dyDescent="0.3">
      <c r="P41720"/>
      <c r="AA41720"/>
    </row>
    <row r="41721" spans="16:27" x14ac:dyDescent="0.3">
      <c r="P41721"/>
      <c r="AA41721"/>
    </row>
    <row r="41722" spans="16:27" x14ac:dyDescent="0.3">
      <c r="P41722"/>
      <c r="AA41722"/>
    </row>
    <row r="41723" spans="16:27" x14ac:dyDescent="0.3">
      <c r="P41723"/>
      <c r="AA41723"/>
    </row>
    <row r="41724" spans="16:27" x14ac:dyDescent="0.3">
      <c r="P41724"/>
      <c r="AA41724"/>
    </row>
    <row r="41725" spans="16:27" x14ac:dyDescent="0.3">
      <c r="P41725"/>
      <c r="AA41725"/>
    </row>
    <row r="41726" spans="16:27" x14ac:dyDescent="0.3">
      <c r="P41726"/>
      <c r="AA41726"/>
    </row>
    <row r="41727" spans="16:27" x14ac:dyDescent="0.3">
      <c r="P41727"/>
      <c r="AA41727"/>
    </row>
    <row r="41728" spans="16:27" x14ac:dyDescent="0.3">
      <c r="P41728"/>
      <c r="AA41728"/>
    </row>
    <row r="41729" spans="16:27" x14ac:dyDescent="0.3">
      <c r="P41729"/>
      <c r="AA41729"/>
    </row>
    <row r="41730" spans="16:27" x14ac:dyDescent="0.3">
      <c r="P41730"/>
      <c r="AA41730"/>
    </row>
    <row r="41731" spans="16:27" x14ac:dyDescent="0.3">
      <c r="P41731"/>
      <c r="AA41731"/>
    </row>
    <row r="41732" spans="16:27" x14ac:dyDescent="0.3">
      <c r="P41732"/>
      <c r="AA41732"/>
    </row>
    <row r="41733" spans="16:27" x14ac:dyDescent="0.3">
      <c r="P41733"/>
      <c r="AA41733"/>
    </row>
    <row r="41734" spans="16:27" x14ac:dyDescent="0.3">
      <c r="P41734"/>
      <c r="AA41734"/>
    </row>
    <row r="41735" spans="16:27" x14ac:dyDescent="0.3">
      <c r="P41735"/>
      <c r="AA41735"/>
    </row>
    <row r="41736" spans="16:27" x14ac:dyDescent="0.3">
      <c r="P41736"/>
      <c r="AA41736"/>
    </row>
    <row r="41737" spans="16:27" x14ac:dyDescent="0.3">
      <c r="P41737"/>
      <c r="AA41737"/>
    </row>
    <row r="41738" spans="16:27" x14ac:dyDescent="0.3">
      <c r="P41738"/>
      <c r="AA41738"/>
    </row>
    <row r="41739" spans="16:27" x14ac:dyDescent="0.3">
      <c r="P41739"/>
      <c r="AA41739"/>
    </row>
    <row r="41740" spans="16:27" x14ac:dyDescent="0.3">
      <c r="P41740"/>
      <c r="AA41740"/>
    </row>
    <row r="41741" spans="16:27" x14ac:dyDescent="0.3">
      <c r="P41741"/>
      <c r="AA41741"/>
    </row>
    <row r="41742" spans="16:27" x14ac:dyDescent="0.3">
      <c r="P41742"/>
      <c r="AA41742"/>
    </row>
    <row r="41743" spans="16:27" x14ac:dyDescent="0.3">
      <c r="P41743"/>
      <c r="AA41743"/>
    </row>
    <row r="41744" spans="16:27" x14ac:dyDescent="0.3">
      <c r="P41744"/>
      <c r="AA41744"/>
    </row>
    <row r="41745" spans="16:27" x14ac:dyDescent="0.3">
      <c r="P41745"/>
      <c r="AA41745"/>
    </row>
    <row r="41746" spans="16:27" x14ac:dyDescent="0.3">
      <c r="P41746"/>
      <c r="AA41746"/>
    </row>
    <row r="41747" spans="16:27" x14ac:dyDescent="0.3">
      <c r="P41747"/>
      <c r="AA41747"/>
    </row>
    <row r="41748" spans="16:27" x14ac:dyDescent="0.3">
      <c r="P41748"/>
      <c r="AA41748"/>
    </row>
    <row r="41749" spans="16:27" x14ac:dyDescent="0.3">
      <c r="P41749"/>
      <c r="AA41749"/>
    </row>
    <row r="41750" spans="16:27" x14ac:dyDescent="0.3">
      <c r="P41750"/>
      <c r="AA41750"/>
    </row>
    <row r="41751" spans="16:27" x14ac:dyDescent="0.3">
      <c r="P41751"/>
      <c r="AA41751"/>
    </row>
    <row r="41752" spans="16:27" x14ac:dyDescent="0.3">
      <c r="P41752"/>
      <c r="AA41752"/>
    </row>
    <row r="41753" spans="16:27" x14ac:dyDescent="0.3">
      <c r="P41753"/>
      <c r="AA41753"/>
    </row>
    <row r="41754" spans="16:27" x14ac:dyDescent="0.3">
      <c r="P41754"/>
      <c r="AA41754"/>
    </row>
    <row r="41755" spans="16:27" x14ac:dyDescent="0.3">
      <c r="P41755"/>
      <c r="AA41755"/>
    </row>
    <row r="41756" spans="16:27" x14ac:dyDescent="0.3">
      <c r="P41756"/>
      <c r="AA41756"/>
    </row>
    <row r="41757" spans="16:27" x14ac:dyDescent="0.3">
      <c r="P41757"/>
      <c r="AA41757"/>
    </row>
    <row r="41758" spans="16:27" x14ac:dyDescent="0.3">
      <c r="P41758"/>
      <c r="AA41758"/>
    </row>
    <row r="41759" spans="16:27" x14ac:dyDescent="0.3">
      <c r="P41759"/>
      <c r="AA41759"/>
    </row>
    <row r="41760" spans="16:27" x14ac:dyDescent="0.3">
      <c r="P41760"/>
      <c r="AA41760"/>
    </row>
    <row r="41761" spans="16:27" x14ac:dyDescent="0.3">
      <c r="P41761"/>
      <c r="AA41761"/>
    </row>
    <row r="41762" spans="16:27" x14ac:dyDescent="0.3">
      <c r="P41762"/>
      <c r="AA41762"/>
    </row>
    <row r="41763" spans="16:27" x14ac:dyDescent="0.3">
      <c r="P41763"/>
      <c r="AA41763"/>
    </row>
    <row r="41764" spans="16:27" x14ac:dyDescent="0.3">
      <c r="P41764"/>
      <c r="AA41764"/>
    </row>
    <row r="41765" spans="16:27" x14ac:dyDescent="0.3">
      <c r="P41765"/>
      <c r="AA41765"/>
    </row>
    <row r="41766" spans="16:27" x14ac:dyDescent="0.3">
      <c r="P41766"/>
      <c r="AA41766"/>
    </row>
    <row r="41767" spans="16:27" x14ac:dyDescent="0.3">
      <c r="P41767"/>
      <c r="AA41767"/>
    </row>
    <row r="41768" spans="16:27" x14ac:dyDescent="0.3">
      <c r="P41768"/>
      <c r="AA41768"/>
    </row>
    <row r="41769" spans="16:27" x14ac:dyDescent="0.3">
      <c r="P41769"/>
      <c r="AA41769"/>
    </row>
    <row r="41770" spans="16:27" x14ac:dyDescent="0.3">
      <c r="P41770"/>
      <c r="AA41770"/>
    </row>
    <row r="41771" spans="16:27" x14ac:dyDescent="0.3">
      <c r="P41771"/>
      <c r="AA41771"/>
    </row>
    <row r="41772" spans="16:27" x14ac:dyDescent="0.3">
      <c r="P41772"/>
      <c r="AA41772"/>
    </row>
    <row r="41773" spans="16:27" x14ac:dyDescent="0.3">
      <c r="P41773"/>
      <c r="AA41773"/>
    </row>
    <row r="41774" spans="16:27" x14ac:dyDescent="0.3">
      <c r="P41774"/>
      <c r="AA41774"/>
    </row>
    <row r="41775" spans="16:27" x14ac:dyDescent="0.3">
      <c r="P41775"/>
      <c r="AA41775"/>
    </row>
    <row r="41776" spans="16:27" x14ac:dyDescent="0.3">
      <c r="P41776"/>
      <c r="AA41776"/>
    </row>
    <row r="41777" spans="16:27" x14ac:dyDescent="0.3">
      <c r="P41777"/>
      <c r="AA41777"/>
    </row>
    <row r="41778" spans="16:27" x14ac:dyDescent="0.3">
      <c r="P41778"/>
      <c r="AA41778"/>
    </row>
    <row r="41779" spans="16:27" x14ac:dyDescent="0.3">
      <c r="P41779"/>
      <c r="AA41779"/>
    </row>
    <row r="41780" spans="16:27" x14ac:dyDescent="0.3">
      <c r="P41780"/>
      <c r="AA41780"/>
    </row>
    <row r="41781" spans="16:27" x14ac:dyDescent="0.3">
      <c r="P41781"/>
      <c r="AA41781"/>
    </row>
    <row r="41782" spans="16:27" x14ac:dyDescent="0.3">
      <c r="P41782"/>
      <c r="AA41782"/>
    </row>
    <row r="41783" spans="16:27" x14ac:dyDescent="0.3">
      <c r="P41783"/>
      <c r="AA41783"/>
    </row>
    <row r="41784" spans="16:27" x14ac:dyDescent="0.3">
      <c r="P41784"/>
      <c r="AA41784"/>
    </row>
    <row r="41785" spans="16:27" x14ac:dyDescent="0.3">
      <c r="P41785"/>
      <c r="AA41785"/>
    </row>
    <row r="41786" spans="16:27" x14ac:dyDescent="0.3">
      <c r="P41786"/>
      <c r="AA41786"/>
    </row>
    <row r="41787" spans="16:27" x14ac:dyDescent="0.3">
      <c r="P41787"/>
      <c r="AA41787"/>
    </row>
    <row r="41788" spans="16:27" x14ac:dyDescent="0.3">
      <c r="P41788"/>
      <c r="AA41788"/>
    </row>
    <row r="41789" spans="16:27" x14ac:dyDescent="0.3">
      <c r="P41789"/>
      <c r="AA41789"/>
    </row>
    <row r="41790" spans="16:27" x14ac:dyDescent="0.3">
      <c r="P41790"/>
      <c r="AA41790"/>
    </row>
    <row r="41791" spans="16:27" x14ac:dyDescent="0.3">
      <c r="P41791"/>
      <c r="AA41791"/>
    </row>
    <row r="41792" spans="16:27" x14ac:dyDescent="0.3">
      <c r="P41792"/>
      <c r="AA41792"/>
    </row>
    <row r="41793" spans="16:27" x14ac:dyDescent="0.3">
      <c r="P41793"/>
      <c r="AA41793"/>
    </row>
    <row r="41794" spans="16:27" x14ac:dyDescent="0.3">
      <c r="P41794"/>
      <c r="AA41794"/>
    </row>
    <row r="41795" spans="16:27" x14ac:dyDescent="0.3">
      <c r="P41795"/>
      <c r="AA41795"/>
    </row>
    <row r="41796" spans="16:27" x14ac:dyDescent="0.3">
      <c r="P41796"/>
      <c r="AA41796"/>
    </row>
    <row r="41797" spans="16:27" x14ac:dyDescent="0.3">
      <c r="P41797"/>
      <c r="AA41797"/>
    </row>
    <row r="41798" spans="16:27" x14ac:dyDescent="0.3">
      <c r="P41798"/>
      <c r="AA41798"/>
    </row>
    <row r="41799" spans="16:27" x14ac:dyDescent="0.3">
      <c r="P41799"/>
      <c r="AA41799"/>
    </row>
    <row r="41800" spans="16:27" x14ac:dyDescent="0.3">
      <c r="P41800"/>
      <c r="AA41800"/>
    </row>
    <row r="41801" spans="16:27" x14ac:dyDescent="0.3">
      <c r="P41801"/>
      <c r="AA41801"/>
    </row>
    <row r="41802" spans="16:27" x14ac:dyDescent="0.3">
      <c r="P41802"/>
      <c r="AA41802"/>
    </row>
    <row r="41803" spans="16:27" x14ac:dyDescent="0.3">
      <c r="P41803"/>
      <c r="AA41803"/>
    </row>
    <row r="41804" spans="16:27" x14ac:dyDescent="0.3">
      <c r="P41804"/>
      <c r="AA41804"/>
    </row>
    <row r="41805" spans="16:27" x14ac:dyDescent="0.3">
      <c r="P41805"/>
      <c r="AA41805"/>
    </row>
    <row r="41806" spans="16:27" x14ac:dyDescent="0.3">
      <c r="P41806"/>
      <c r="AA41806"/>
    </row>
    <row r="41807" spans="16:27" x14ac:dyDescent="0.3">
      <c r="P41807"/>
      <c r="AA41807"/>
    </row>
    <row r="41808" spans="16:27" x14ac:dyDescent="0.3">
      <c r="P41808"/>
      <c r="AA41808"/>
    </row>
    <row r="41809" spans="16:27" x14ac:dyDescent="0.3">
      <c r="P41809"/>
      <c r="AA41809"/>
    </row>
    <row r="41810" spans="16:27" x14ac:dyDescent="0.3">
      <c r="P41810"/>
      <c r="AA41810"/>
    </row>
    <row r="41811" spans="16:27" x14ac:dyDescent="0.3">
      <c r="P41811"/>
      <c r="AA41811"/>
    </row>
    <row r="41812" spans="16:27" x14ac:dyDescent="0.3">
      <c r="P41812"/>
      <c r="AA41812"/>
    </row>
    <row r="41813" spans="16:27" x14ac:dyDescent="0.3">
      <c r="P41813"/>
      <c r="AA41813"/>
    </row>
    <row r="41814" spans="16:27" x14ac:dyDescent="0.3">
      <c r="P41814"/>
      <c r="AA41814"/>
    </row>
    <row r="41815" spans="16:27" x14ac:dyDescent="0.3">
      <c r="P41815"/>
      <c r="AA41815"/>
    </row>
    <row r="41816" spans="16:27" x14ac:dyDescent="0.3">
      <c r="P41816"/>
      <c r="AA41816"/>
    </row>
    <row r="41817" spans="16:27" x14ac:dyDescent="0.3">
      <c r="P41817"/>
      <c r="AA41817"/>
    </row>
    <row r="41818" spans="16:27" x14ac:dyDescent="0.3">
      <c r="P41818"/>
      <c r="AA41818"/>
    </row>
    <row r="41819" spans="16:27" x14ac:dyDescent="0.3">
      <c r="P41819"/>
      <c r="AA41819"/>
    </row>
    <row r="41820" spans="16:27" x14ac:dyDescent="0.3">
      <c r="P41820"/>
      <c r="AA41820"/>
    </row>
    <row r="41821" spans="16:27" x14ac:dyDescent="0.3">
      <c r="P41821"/>
      <c r="AA41821"/>
    </row>
    <row r="41822" spans="16:27" x14ac:dyDescent="0.3">
      <c r="P41822"/>
      <c r="AA41822"/>
    </row>
    <row r="41823" spans="16:27" x14ac:dyDescent="0.3">
      <c r="P41823"/>
      <c r="AA41823"/>
    </row>
    <row r="41824" spans="16:27" x14ac:dyDescent="0.3">
      <c r="P41824"/>
      <c r="AA41824"/>
    </row>
    <row r="41825" spans="16:27" x14ac:dyDescent="0.3">
      <c r="P41825"/>
      <c r="AA41825"/>
    </row>
    <row r="41826" spans="16:27" x14ac:dyDescent="0.3">
      <c r="P41826"/>
      <c r="AA41826"/>
    </row>
    <row r="41827" spans="16:27" x14ac:dyDescent="0.3">
      <c r="P41827"/>
      <c r="AA41827"/>
    </row>
    <row r="41828" spans="16:27" x14ac:dyDescent="0.3">
      <c r="P41828"/>
      <c r="AA41828"/>
    </row>
    <row r="41829" spans="16:27" x14ac:dyDescent="0.3">
      <c r="P41829"/>
      <c r="AA41829"/>
    </row>
    <row r="41830" spans="16:27" x14ac:dyDescent="0.3">
      <c r="P41830"/>
      <c r="AA41830"/>
    </row>
    <row r="41831" spans="16:27" x14ac:dyDescent="0.3">
      <c r="P41831"/>
      <c r="AA41831"/>
    </row>
    <row r="41832" spans="16:27" x14ac:dyDescent="0.3">
      <c r="P41832"/>
      <c r="AA41832"/>
    </row>
    <row r="41833" spans="16:27" x14ac:dyDescent="0.3">
      <c r="P41833"/>
      <c r="AA41833"/>
    </row>
    <row r="41834" spans="16:27" x14ac:dyDescent="0.3">
      <c r="P41834"/>
      <c r="AA41834"/>
    </row>
    <row r="41835" spans="16:27" x14ac:dyDescent="0.3">
      <c r="P41835"/>
      <c r="AA41835"/>
    </row>
    <row r="41836" spans="16:27" x14ac:dyDescent="0.3">
      <c r="P41836"/>
      <c r="AA41836"/>
    </row>
    <row r="41837" spans="16:27" x14ac:dyDescent="0.3">
      <c r="P41837"/>
      <c r="AA41837"/>
    </row>
    <row r="41838" spans="16:27" x14ac:dyDescent="0.3">
      <c r="P41838"/>
      <c r="AA41838"/>
    </row>
    <row r="41839" spans="16:27" x14ac:dyDescent="0.3">
      <c r="P41839"/>
      <c r="AA41839"/>
    </row>
    <row r="41840" spans="16:27" x14ac:dyDescent="0.3">
      <c r="P41840"/>
      <c r="AA41840"/>
    </row>
    <row r="41841" spans="16:27" x14ac:dyDescent="0.3">
      <c r="P41841"/>
      <c r="AA41841"/>
    </row>
    <row r="41842" spans="16:27" x14ac:dyDescent="0.3">
      <c r="P41842"/>
      <c r="AA41842"/>
    </row>
    <row r="41843" spans="16:27" x14ac:dyDescent="0.3">
      <c r="P41843"/>
      <c r="AA41843"/>
    </row>
    <row r="41844" spans="16:27" x14ac:dyDescent="0.3">
      <c r="P41844"/>
      <c r="AA41844"/>
    </row>
    <row r="41845" spans="16:27" x14ac:dyDescent="0.3">
      <c r="P41845"/>
      <c r="AA41845"/>
    </row>
    <row r="41846" spans="16:27" x14ac:dyDescent="0.3">
      <c r="P41846"/>
      <c r="AA41846"/>
    </row>
    <row r="41847" spans="16:27" x14ac:dyDescent="0.3">
      <c r="P41847"/>
      <c r="AA41847"/>
    </row>
    <row r="41848" spans="16:27" x14ac:dyDescent="0.3">
      <c r="P41848"/>
      <c r="AA41848"/>
    </row>
    <row r="41849" spans="16:27" x14ac:dyDescent="0.3">
      <c r="P41849"/>
      <c r="AA41849"/>
    </row>
    <row r="41850" spans="16:27" x14ac:dyDescent="0.3">
      <c r="P41850"/>
      <c r="AA41850"/>
    </row>
    <row r="41851" spans="16:27" x14ac:dyDescent="0.3">
      <c r="P41851"/>
      <c r="AA41851"/>
    </row>
    <row r="41852" spans="16:27" x14ac:dyDescent="0.3">
      <c r="P41852"/>
      <c r="AA41852"/>
    </row>
    <row r="41853" spans="16:27" x14ac:dyDescent="0.3">
      <c r="P41853"/>
      <c r="AA41853"/>
    </row>
    <row r="41854" spans="16:27" x14ac:dyDescent="0.3">
      <c r="P41854"/>
      <c r="AA41854"/>
    </row>
    <row r="41855" spans="16:27" x14ac:dyDescent="0.3">
      <c r="P41855"/>
      <c r="AA41855"/>
    </row>
    <row r="41856" spans="16:27" x14ac:dyDescent="0.3">
      <c r="P41856"/>
      <c r="AA41856"/>
    </row>
    <row r="41857" spans="16:27" x14ac:dyDescent="0.3">
      <c r="P41857"/>
      <c r="AA41857"/>
    </row>
    <row r="41858" spans="16:27" x14ac:dyDescent="0.3">
      <c r="P41858"/>
      <c r="AA41858"/>
    </row>
    <row r="41859" spans="16:27" x14ac:dyDescent="0.3">
      <c r="P41859"/>
      <c r="AA41859"/>
    </row>
    <row r="41860" spans="16:27" x14ac:dyDescent="0.3">
      <c r="P41860"/>
      <c r="AA41860"/>
    </row>
    <row r="41861" spans="16:27" x14ac:dyDescent="0.3">
      <c r="P41861"/>
      <c r="AA41861"/>
    </row>
    <row r="41862" spans="16:27" x14ac:dyDescent="0.3">
      <c r="P41862"/>
      <c r="AA41862"/>
    </row>
    <row r="41863" spans="16:27" x14ac:dyDescent="0.3">
      <c r="P41863"/>
      <c r="AA41863"/>
    </row>
    <row r="41864" spans="16:27" x14ac:dyDescent="0.3">
      <c r="P41864"/>
      <c r="AA41864"/>
    </row>
    <row r="41865" spans="16:27" x14ac:dyDescent="0.3">
      <c r="P41865"/>
      <c r="AA41865"/>
    </row>
    <row r="41866" spans="16:27" x14ac:dyDescent="0.3">
      <c r="P41866"/>
      <c r="AA41866"/>
    </row>
    <row r="41867" spans="16:27" x14ac:dyDescent="0.3">
      <c r="P41867"/>
      <c r="AA41867"/>
    </row>
    <row r="41868" spans="16:27" x14ac:dyDescent="0.3">
      <c r="P41868"/>
      <c r="AA41868"/>
    </row>
    <row r="41869" spans="16:27" x14ac:dyDescent="0.3">
      <c r="P41869"/>
      <c r="AA41869"/>
    </row>
    <row r="41870" spans="16:27" x14ac:dyDescent="0.3">
      <c r="P41870"/>
      <c r="AA41870"/>
    </row>
    <row r="41871" spans="16:27" x14ac:dyDescent="0.3">
      <c r="P41871"/>
      <c r="AA41871"/>
    </row>
    <row r="41872" spans="16:27" x14ac:dyDescent="0.3">
      <c r="P41872"/>
      <c r="AA41872"/>
    </row>
    <row r="41873" spans="16:27" x14ac:dyDescent="0.3">
      <c r="P41873"/>
      <c r="AA41873"/>
    </row>
    <row r="41874" spans="16:27" x14ac:dyDescent="0.3">
      <c r="P41874"/>
      <c r="AA41874"/>
    </row>
    <row r="41875" spans="16:27" x14ac:dyDescent="0.3">
      <c r="P41875"/>
      <c r="AA41875"/>
    </row>
    <row r="41876" spans="16:27" x14ac:dyDescent="0.3">
      <c r="P41876"/>
      <c r="AA41876"/>
    </row>
    <row r="41877" spans="16:27" x14ac:dyDescent="0.3">
      <c r="P41877"/>
      <c r="AA41877"/>
    </row>
    <row r="41878" spans="16:27" x14ac:dyDescent="0.3">
      <c r="P41878"/>
      <c r="AA41878"/>
    </row>
    <row r="41879" spans="16:27" x14ac:dyDescent="0.3">
      <c r="P41879"/>
      <c r="AA41879"/>
    </row>
    <row r="41880" spans="16:27" x14ac:dyDescent="0.3">
      <c r="P41880"/>
      <c r="AA41880"/>
    </row>
    <row r="41881" spans="16:27" x14ac:dyDescent="0.3">
      <c r="P41881"/>
      <c r="AA41881"/>
    </row>
    <row r="41882" spans="16:27" x14ac:dyDescent="0.3">
      <c r="P41882"/>
      <c r="AA41882"/>
    </row>
    <row r="41883" spans="16:27" x14ac:dyDescent="0.3">
      <c r="P41883"/>
      <c r="AA41883"/>
    </row>
    <row r="41884" spans="16:27" x14ac:dyDescent="0.3">
      <c r="P41884"/>
      <c r="AA41884"/>
    </row>
    <row r="41885" spans="16:27" x14ac:dyDescent="0.3">
      <c r="P41885"/>
      <c r="AA41885"/>
    </row>
    <row r="41886" spans="16:27" x14ac:dyDescent="0.3">
      <c r="P41886"/>
      <c r="AA41886"/>
    </row>
    <row r="41887" spans="16:27" x14ac:dyDescent="0.3">
      <c r="P41887"/>
      <c r="AA41887"/>
    </row>
    <row r="41888" spans="16:27" x14ac:dyDescent="0.3">
      <c r="P41888"/>
      <c r="AA41888"/>
    </row>
    <row r="41889" spans="16:27" x14ac:dyDescent="0.3">
      <c r="P41889"/>
      <c r="AA41889"/>
    </row>
    <row r="41890" spans="16:27" x14ac:dyDescent="0.3">
      <c r="P41890"/>
      <c r="AA41890"/>
    </row>
    <row r="41891" spans="16:27" x14ac:dyDescent="0.3">
      <c r="P41891"/>
      <c r="AA41891"/>
    </row>
    <row r="41892" spans="16:27" x14ac:dyDescent="0.3">
      <c r="P41892"/>
      <c r="AA41892"/>
    </row>
    <row r="41893" spans="16:27" x14ac:dyDescent="0.3">
      <c r="P41893"/>
      <c r="AA41893"/>
    </row>
    <row r="41894" spans="16:27" x14ac:dyDescent="0.3">
      <c r="P41894"/>
      <c r="AA41894"/>
    </row>
    <row r="41895" spans="16:27" x14ac:dyDescent="0.3">
      <c r="P41895"/>
      <c r="AA41895"/>
    </row>
    <row r="41896" spans="16:27" x14ac:dyDescent="0.3">
      <c r="P41896"/>
      <c r="AA41896"/>
    </row>
    <row r="41897" spans="16:27" x14ac:dyDescent="0.3">
      <c r="P41897"/>
      <c r="AA41897"/>
    </row>
    <row r="41898" spans="16:27" x14ac:dyDescent="0.3">
      <c r="P41898"/>
      <c r="AA41898"/>
    </row>
    <row r="41899" spans="16:27" x14ac:dyDescent="0.3">
      <c r="P41899"/>
      <c r="AA41899"/>
    </row>
    <row r="41900" spans="16:27" x14ac:dyDescent="0.3">
      <c r="P41900"/>
      <c r="AA41900"/>
    </row>
    <row r="41901" spans="16:27" x14ac:dyDescent="0.3">
      <c r="P41901"/>
      <c r="AA41901"/>
    </row>
    <row r="41902" spans="16:27" x14ac:dyDescent="0.3">
      <c r="P41902"/>
      <c r="AA41902"/>
    </row>
    <row r="41903" spans="16:27" x14ac:dyDescent="0.3">
      <c r="P41903"/>
      <c r="AA41903"/>
    </row>
    <row r="41904" spans="16:27" x14ac:dyDescent="0.3">
      <c r="P41904"/>
      <c r="AA41904"/>
    </row>
    <row r="41905" spans="16:27" x14ac:dyDescent="0.3">
      <c r="P41905"/>
      <c r="AA41905"/>
    </row>
    <row r="41906" spans="16:27" x14ac:dyDescent="0.3">
      <c r="P41906"/>
      <c r="AA41906"/>
    </row>
    <row r="41907" spans="16:27" x14ac:dyDescent="0.3">
      <c r="P41907"/>
      <c r="AA41907"/>
    </row>
    <row r="41908" spans="16:27" x14ac:dyDescent="0.3">
      <c r="P41908"/>
      <c r="AA41908"/>
    </row>
    <row r="41909" spans="16:27" x14ac:dyDescent="0.3">
      <c r="P41909"/>
      <c r="AA41909"/>
    </row>
    <row r="41910" spans="16:27" x14ac:dyDescent="0.3">
      <c r="P41910"/>
      <c r="AA41910"/>
    </row>
    <row r="41911" spans="16:27" x14ac:dyDescent="0.3">
      <c r="P41911"/>
      <c r="AA41911"/>
    </row>
    <row r="41912" spans="16:27" x14ac:dyDescent="0.3">
      <c r="P41912"/>
      <c r="AA41912"/>
    </row>
    <row r="41913" spans="16:27" x14ac:dyDescent="0.3">
      <c r="P41913"/>
      <c r="AA41913"/>
    </row>
    <row r="41914" spans="16:27" x14ac:dyDescent="0.3">
      <c r="P41914"/>
      <c r="AA41914"/>
    </row>
    <row r="41915" spans="16:27" x14ac:dyDescent="0.3">
      <c r="P41915"/>
      <c r="AA41915"/>
    </row>
    <row r="41916" spans="16:27" x14ac:dyDescent="0.3">
      <c r="P41916"/>
      <c r="AA41916"/>
    </row>
    <row r="41917" spans="16:27" x14ac:dyDescent="0.3">
      <c r="P41917"/>
      <c r="AA41917"/>
    </row>
    <row r="41918" spans="16:27" x14ac:dyDescent="0.3">
      <c r="P41918"/>
      <c r="AA41918"/>
    </row>
    <row r="41919" spans="16:27" x14ac:dyDescent="0.3">
      <c r="P41919"/>
      <c r="AA41919"/>
    </row>
    <row r="41920" spans="16:27" x14ac:dyDescent="0.3">
      <c r="P41920"/>
      <c r="AA41920"/>
    </row>
    <row r="41921" spans="16:27" x14ac:dyDescent="0.3">
      <c r="P41921"/>
      <c r="AA41921"/>
    </row>
    <row r="41922" spans="16:27" x14ac:dyDescent="0.3">
      <c r="P41922"/>
      <c r="AA41922"/>
    </row>
    <row r="41923" spans="16:27" x14ac:dyDescent="0.3">
      <c r="P41923"/>
      <c r="AA41923"/>
    </row>
    <row r="41924" spans="16:27" x14ac:dyDescent="0.3">
      <c r="P41924"/>
      <c r="AA41924"/>
    </row>
    <row r="41925" spans="16:27" x14ac:dyDescent="0.3">
      <c r="P41925"/>
      <c r="AA41925"/>
    </row>
    <row r="41926" spans="16:27" x14ac:dyDescent="0.3">
      <c r="P41926"/>
      <c r="AA41926"/>
    </row>
    <row r="41927" spans="16:27" x14ac:dyDescent="0.3">
      <c r="P41927"/>
      <c r="AA41927"/>
    </row>
    <row r="41928" spans="16:27" x14ac:dyDescent="0.3">
      <c r="P41928"/>
      <c r="AA41928"/>
    </row>
    <row r="41929" spans="16:27" x14ac:dyDescent="0.3">
      <c r="P41929"/>
      <c r="AA41929"/>
    </row>
    <row r="41930" spans="16:27" x14ac:dyDescent="0.3">
      <c r="P41930"/>
      <c r="AA41930"/>
    </row>
    <row r="41931" spans="16:27" x14ac:dyDescent="0.3">
      <c r="P41931"/>
      <c r="AA41931"/>
    </row>
    <row r="41932" spans="16:27" x14ac:dyDescent="0.3">
      <c r="P41932"/>
      <c r="AA41932"/>
    </row>
    <row r="41933" spans="16:27" x14ac:dyDescent="0.3">
      <c r="P41933"/>
      <c r="AA41933"/>
    </row>
    <row r="41934" spans="16:27" x14ac:dyDescent="0.3">
      <c r="P41934"/>
      <c r="AA41934"/>
    </row>
    <row r="41935" spans="16:27" x14ac:dyDescent="0.3">
      <c r="P41935"/>
      <c r="AA41935"/>
    </row>
    <row r="41936" spans="16:27" x14ac:dyDescent="0.3">
      <c r="P41936"/>
      <c r="AA41936"/>
    </row>
    <row r="41937" spans="16:27" x14ac:dyDescent="0.3">
      <c r="P41937"/>
      <c r="AA41937"/>
    </row>
    <row r="41938" spans="16:27" x14ac:dyDescent="0.3">
      <c r="P41938"/>
      <c r="AA41938"/>
    </row>
    <row r="41939" spans="16:27" x14ac:dyDescent="0.3">
      <c r="P41939"/>
      <c r="AA41939"/>
    </row>
    <row r="41940" spans="16:27" x14ac:dyDescent="0.3">
      <c r="P41940"/>
      <c r="AA41940"/>
    </row>
    <row r="41941" spans="16:27" x14ac:dyDescent="0.3">
      <c r="P41941"/>
      <c r="AA41941"/>
    </row>
    <row r="41942" spans="16:27" x14ac:dyDescent="0.3">
      <c r="P41942"/>
      <c r="AA41942"/>
    </row>
    <row r="41943" spans="16:27" x14ac:dyDescent="0.3">
      <c r="P41943"/>
      <c r="AA41943"/>
    </row>
    <row r="41944" spans="16:27" x14ac:dyDescent="0.3">
      <c r="P41944"/>
      <c r="AA41944"/>
    </row>
    <row r="41945" spans="16:27" x14ac:dyDescent="0.3">
      <c r="P41945"/>
      <c r="AA41945"/>
    </row>
    <row r="41946" spans="16:27" x14ac:dyDescent="0.3">
      <c r="P41946"/>
      <c r="AA41946"/>
    </row>
    <row r="41947" spans="16:27" x14ac:dyDescent="0.3">
      <c r="P41947"/>
      <c r="AA41947"/>
    </row>
    <row r="41948" spans="16:27" x14ac:dyDescent="0.3">
      <c r="P41948"/>
      <c r="AA41948"/>
    </row>
    <row r="41949" spans="16:27" x14ac:dyDescent="0.3">
      <c r="P41949"/>
      <c r="AA41949"/>
    </row>
    <row r="41950" spans="16:27" x14ac:dyDescent="0.3">
      <c r="P41950"/>
      <c r="AA41950"/>
    </row>
    <row r="41951" spans="16:27" x14ac:dyDescent="0.3">
      <c r="P41951"/>
      <c r="AA41951"/>
    </row>
    <row r="41952" spans="16:27" x14ac:dyDescent="0.3">
      <c r="P41952"/>
      <c r="AA41952"/>
    </row>
    <row r="41953" spans="16:27" x14ac:dyDescent="0.3">
      <c r="P41953"/>
      <c r="AA41953"/>
    </row>
    <row r="41954" spans="16:27" x14ac:dyDescent="0.3">
      <c r="P41954"/>
      <c r="AA41954"/>
    </row>
    <row r="41955" spans="16:27" x14ac:dyDescent="0.3">
      <c r="P41955"/>
      <c r="AA41955"/>
    </row>
    <row r="41956" spans="16:27" x14ac:dyDescent="0.3">
      <c r="P41956"/>
      <c r="AA41956"/>
    </row>
    <row r="41957" spans="16:27" x14ac:dyDescent="0.3">
      <c r="P41957"/>
      <c r="AA41957"/>
    </row>
    <row r="41958" spans="16:27" x14ac:dyDescent="0.3">
      <c r="P41958"/>
      <c r="AA41958"/>
    </row>
    <row r="41959" spans="16:27" x14ac:dyDescent="0.3">
      <c r="P41959"/>
      <c r="AA41959"/>
    </row>
    <row r="41960" spans="16:27" x14ac:dyDescent="0.3">
      <c r="P41960"/>
      <c r="AA41960"/>
    </row>
    <row r="41961" spans="16:27" x14ac:dyDescent="0.3">
      <c r="P41961"/>
      <c r="AA41961"/>
    </row>
    <row r="41962" spans="16:27" x14ac:dyDescent="0.3">
      <c r="P41962"/>
      <c r="AA41962"/>
    </row>
    <row r="41963" spans="16:27" x14ac:dyDescent="0.3">
      <c r="P41963"/>
      <c r="AA41963"/>
    </row>
    <row r="41964" spans="16:27" x14ac:dyDescent="0.3">
      <c r="P41964"/>
      <c r="AA41964"/>
    </row>
    <row r="41965" spans="16:27" x14ac:dyDescent="0.3">
      <c r="P41965"/>
      <c r="AA41965"/>
    </row>
    <row r="41966" spans="16:27" x14ac:dyDescent="0.3">
      <c r="P41966"/>
      <c r="AA41966"/>
    </row>
    <row r="41967" spans="16:27" x14ac:dyDescent="0.3">
      <c r="P41967"/>
      <c r="AA41967"/>
    </row>
    <row r="41968" spans="16:27" x14ac:dyDescent="0.3">
      <c r="P41968"/>
      <c r="AA41968"/>
    </row>
    <row r="41969" spans="16:27" x14ac:dyDescent="0.3">
      <c r="P41969"/>
      <c r="AA41969"/>
    </row>
    <row r="41970" spans="16:27" x14ac:dyDescent="0.3">
      <c r="P41970"/>
      <c r="AA41970"/>
    </row>
    <row r="41971" spans="16:27" x14ac:dyDescent="0.3">
      <c r="P41971"/>
      <c r="AA41971"/>
    </row>
    <row r="41972" spans="16:27" x14ac:dyDescent="0.3">
      <c r="P41972"/>
      <c r="AA41972"/>
    </row>
    <row r="41973" spans="16:27" x14ac:dyDescent="0.3">
      <c r="P41973"/>
      <c r="AA41973"/>
    </row>
    <row r="41974" spans="16:27" x14ac:dyDescent="0.3">
      <c r="P41974"/>
      <c r="AA41974"/>
    </row>
    <row r="41975" spans="16:27" x14ac:dyDescent="0.3">
      <c r="P41975"/>
      <c r="AA41975"/>
    </row>
    <row r="41976" spans="16:27" x14ac:dyDescent="0.3">
      <c r="P41976"/>
      <c r="AA41976"/>
    </row>
    <row r="41977" spans="16:27" x14ac:dyDescent="0.3">
      <c r="P41977"/>
      <c r="AA41977"/>
    </row>
    <row r="41978" spans="16:27" x14ac:dyDescent="0.3">
      <c r="P41978"/>
      <c r="AA41978"/>
    </row>
    <row r="41979" spans="16:27" x14ac:dyDescent="0.3">
      <c r="P41979"/>
      <c r="AA41979"/>
    </row>
    <row r="41980" spans="16:27" x14ac:dyDescent="0.3">
      <c r="P41980"/>
      <c r="AA41980"/>
    </row>
    <row r="41981" spans="16:27" x14ac:dyDescent="0.3">
      <c r="P41981"/>
      <c r="AA41981"/>
    </row>
    <row r="41982" spans="16:27" x14ac:dyDescent="0.3">
      <c r="P41982"/>
      <c r="AA41982"/>
    </row>
    <row r="41983" spans="16:27" x14ac:dyDescent="0.3">
      <c r="P41983"/>
      <c r="AA41983"/>
    </row>
    <row r="41984" spans="16:27" x14ac:dyDescent="0.3">
      <c r="P41984"/>
      <c r="AA41984"/>
    </row>
    <row r="41985" spans="16:27" x14ac:dyDescent="0.3">
      <c r="P41985"/>
      <c r="AA41985"/>
    </row>
    <row r="41986" spans="16:27" x14ac:dyDescent="0.3">
      <c r="P41986"/>
      <c r="AA41986"/>
    </row>
    <row r="41987" spans="16:27" x14ac:dyDescent="0.3">
      <c r="P41987"/>
      <c r="AA41987"/>
    </row>
    <row r="41988" spans="16:27" x14ac:dyDescent="0.3">
      <c r="P41988"/>
      <c r="AA41988"/>
    </row>
    <row r="41989" spans="16:27" x14ac:dyDescent="0.3">
      <c r="P41989"/>
      <c r="AA41989"/>
    </row>
    <row r="41990" spans="16:27" x14ac:dyDescent="0.3">
      <c r="P41990"/>
      <c r="AA41990"/>
    </row>
    <row r="41991" spans="16:27" x14ac:dyDescent="0.3">
      <c r="P41991"/>
      <c r="AA41991"/>
    </row>
    <row r="41992" spans="16:27" x14ac:dyDescent="0.3">
      <c r="P41992"/>
      <c r="AA41992"/>
    </row>
    <row r="41993" spans="16:27" x14ac:dyDescent="0.3">
      <c r="P41993"/>
      <c r="AA41993"/>
    </row>
    <row r="41994" spans="16:27" x14ac:dyDescent="0.3">
      <c r="P41994"/>
      <c r="AA41994"/>
    </row>
    <row r="41995" spans="16:27" x14ac:dyDescent="0.3">
      <c r="P41995"/>
      <c r="AA41995"/>
    </row>
    <row r="41996" spans="16:27" x14ac:dyDescent="0.3">
      <c r="P41996"/>
      <c r="AA41996"/>
    </row>
    <row r="41997" spans="16:27" x14ac:dyDescent="0.3">
      <c r="P41997"/>
      <c r="AA41997"/>
    </row>
    <row r="41998" spans="16:27" x14ac:dyDescent="0.3">
      <c r="P41998"/>
      <c r="AA41998"/>
    </row>
    <row r="41999" spans="16:27" x14ac:dyDescent="0.3">
      <c r="P41999"/>
      <c r="AA41999"/>
    </row>
    <row r="42000" spans="16:27" x14ac:dyDescent="0.3">
      <c r="P42000"/>
      <c r="AA42000"/>
    </row>
    <row r="42001" spans="16:27" x14ac:dyDescent="0.3">
      <c r="P42001"/>
      <c r="AA42001"/>
    </row>
    <row r="42002" spans="16:27" x14ac:dyDescent="0.3">
      <c r="P42002"/>
      <c r="AA42002"/>
    </row>
    <row r="42003" spans="16:27" x14ac:dyDescent="0.3">
      <c r="P42003"/>
      <c r="AA42003"/>
    </row>
    <row r="42004" spans="16:27" x14ac:dyDescent="0.3">
      <c r="P42004"/>
      <c r="AA42004"/>
    </row>
    <row r="42005" spans="16:27" x14ac:dyDescent="0.3">
      <c r="P42005"/>
      <c r="AA42005"/>
    </row>
    <row r="42006" spans="16:27" x14ac:dyDescent="0.3">
      <c r="P42006"/>
      <c r="AA42006"/>
    </row>
    <row r="42007" spans="16:27" x14ac:dyDescent="0.3">
      <c r="P42007"/>
      <c r="AA42007"/>
    </row>
    <row r="42008" spans="16:27" x14ac:dyDescent="0.3">
      <c r="P42008"/>
      <c r="AA42008"/>
    </row>
    <row r="42009" spans="16:27" x14ac:dyDescent="0.3">
      <c r="P42009"/>
      <c r="AA42009"/>
    </row>
    <row r="42010" spans="16:27" x14ac:dyDescent="0.3">
      <c r="P42010"/>
      <c r="AA42010"/>
    </row>
    <row r="42011" spans="16:27" x14ac:dyDescent="0.3">
      <c r="P42011"/>
      <c r="AA42011"/>
    </row>
    <row r="42012" spans="16:27" x14ac:dyDescent="0.3">
      <c r="P42012"/>
      <c r="AA42012"/>
    </row>
    <row r="42013" spans="16:27" x14ac:dyDescent="0.3">
      <c r="P42013"/>
      <c r="AA42013"/>
    </row>
    <row r="42014" spans="16:27" x14ac:dyDescent="0.3">
      <c r="P42014"/>
      <c r="AA42014"/>
    </row>
    <row r="42015" spans="16:27" x14ac:dyDescent="0.3">
      <c r="P42015"/>
      <c r="AA42015"/>
    </row>
    <row r="42016" spans="16:27" x14ac:dyDescent="0.3">
      <c r="P42016"/>
      <c r="AA42016"/>
    </row>
    <row r="42017" spans="16:27" x14ac:dyDescent="0.3">
      <c r="P42017"/>
      <c r="AA42017"/>
    </row>
    <row r="42018" spans="16:27" x14ac:dyDescent="0.3">
      <c r="P42018"/>
      <c r="AA42018"/>
    </row>
    <row r="42019" spans="16:27" x14ac:dyDescent="0.3">
      <c r="P42019"/>
      <c r="AA42019"/>
    </row>
    <row r="42020" spans="16:27" x14ac:dyDescent="0.3">
      <c r="P42020"/>
      <c r="AA42020"/>
    </row>
    <row r="42021" spans="16:27" x14ac:dyDescent="0.3">
      <c r="P42021"/>
      <c r="AA42021"/>
    </row>
    <row r="42022" spans="16:27" x14ac:dyDescent="0.3">
      <c r="P42022"/>
      <c r="AA42022"/>
    </row>
    <row r="42023" spans="16:27" x14ac:dyDescent="0.3">
      <c r="P42023"/>
      <c r="AA42023"/>
    </row>
    <row r="42024" spans="16:27" x14ac:dyDescent="0.3">
      <c r="P42024"/>
      <c r="AA42024"/>
    </row>
    <row r="42025" spans="16:27" x14ac:dyDescent="0.3">
      <c r="P42025"/>
      <c r="AA42025"/>
    </row>
    <row r="42026" spans="16:27" x14ac:dyDescent="0.3">
      <c r="P42026"/>
      <c r="AA42026"/>
    </row>
    <row r="42027" spans="16:27" x14ac:dyDescent="0.3">
      <c r="P42027"/>
      <c r="AA42027"/>
    </row>
    <row r="42028" spans="16:27" x14ac:dyDescent="0.3">
      <c r="P42028"/>
      <c r="AA42028"/>
    </row>
    <row r="42029" spans="16:27" x14ac:dyDescent="0.3">
      <c r="P42029"/>
      <c r="AA42029"/>
    </row>
    <row r="42030" spans="16:27" x14ac:dyDescent="0.3">
      <c r="P42030"/>
      <c r="AA42030"/>
    </row>
    <row r="42031" spans="16:27" x14ac:dyDescent="0.3">
      <c r="P42031"/>
      <c r="AA42031"/>
    </row>
    <row r="42032" spans="16:27" x14ac:dyDescent="0.3">
      <c r="P42032"/>
      <c r="AA42032"/>
    </row>
    <row r="42033" spans="16:27" x14ac:dyDescent="0.3">
      <c r="P42033"/>
      <c r="AA42033"/>
    </row>
    <row r="42034" spans="16:27" x14ac:dyDescent="0.3">
      <c r="P42034"/>
      <c r="AA42034"/>
    </row>
    <row r="42035" spans="16:27" x14ac:dyDescent="0.3">
      <c r="P42035"/>
      <c r="AA42035"/>
    </row>
    <row r="42036" spans="16:27" x14ac:dyDescent="0.3">
      <c r="P42036"/>
      <c r="AA42036"/>
    </row>
    <row r="42037" spans="16:27" x14ac:dyDescent="0.3">
      <c r="P42037"/>
      <c r="AA42037"/>
    </row>
    <row r="42038" spans="16:27" x14ac:dyDescent="0.3">
      <c r="P42038"/>
      <c r="AA42038"/>
    </row>
    <row r="42039" spans="16:27" x14ac:dyDescent="0.3">
      <c r="P42039"/>
      <c r="AA42039"/>
    </row>
    <row r="42040" spans="16:27" x14ac:dyDescent="0.3">
      <c r="P42040"/>
      <c r="AA42040"/>
    </row>
    <row r="42041" spans="16:27" x14ac:dyDescent="0.3">
      <c r="P42041"/>
      <c r="AA42041"/>
    </row>
    <row r="42042" spans="16:27" x14ac:dyDescent="0.3">
      <c r="P42042"/>
      <c r="AA42042"/>
    </row>
    <row r="42043" spans="16:27" x14ac:dyDescent="0.3">
      <c r="P42043"/>
      <c r="AA42043"/>
    </row>
    <row r="42044" spans="16:27" x14ac:dyDescent="0.3">
      <c r="P42044"/>
      <c r="AA42044"/>
    </row>
    <row r="42045" spans="16:27" x14ac:dyDescent="0.3">
      <c r="P42045"/>
      <c r="AA42045"/>
    </row>
    <row r="42046" spans="16:27" x14ac:dyDescent="0.3">
      <c r="P42046"/>
      <c r="AA42046"/>
    </row>
    <row r="42047" spans="16:27" x14ac:dyDescent="0.3">
      <c r="P42047"/>
      <c r="AA42047"/>
    </row>
    <row r="42048" spans="16:27" x14ac:dyDescent="0.3">
      <c r="P42048"/>
      <c r="AA42048"/>
    </row>
    <row r="42049" spans="16:27" x14ac:dyDescent="0.3">
      <c r="P42049"/>
      <c r="AA42049"/>
    </row>
    <row r="42050" spans="16:27" x14ac:dyDescent="0.3">
      <c r="P42050"/>
      <c r="AA42050"/>
    </row>
    <row r="42051" spans="16:27" x14ac:dyDescent="0.3">
      <c r="P42051"/>
      <c r="AA42051"/>
    </row>
    <row r="42052" spans="16:27" x14ac:dyDescent="0.3">
      <c r="P42052"/>
      <c r="AA42052"/>
    </row>
    <row r="42053" spans="16:27" x14ac:dyDescent="0.3">
      <c r="P42053"/>
      <c r="AA42053"/>
    </row>
    <row r="42054" spans="16:27" x14ac:dyDescent="0.3">
      <c r="P42054"/>
      <c r="AA42054"/>
    </row>
    <row r="42055" spans="16:27" x14ac:dyDescent="0.3">
      <c r="P42055"/>
      <c r="AA42055"/>
    </row>
    <row r="42056" spans="16:27" x14ac:dyDescent="0.3">
      <c r="P42056"/>
      <c r="AA42056"/>
    </row>
    <row r="42057" spans="16:27" x14ac:dyDescent="0.3">
      <c r="P42057"/>
      <c r="AA42057"/>
    </row>
    <row r="42058" spans="16:27" x14ac:dyDescent="0.3">
      <c r="P42058"/>
      <c r="AA42058"/>
    </row>
    <row r="42059" spans="16:27" x14ac:dyDescent="0.3">
      <c r="P42059"/>
      <c r="AA42059"/>
    </row>
    <row r="42060" spans="16:27" x14ac:dyDescent="0.3">
      <c r="P42060"/>
      <c r="AA42060"/>
    </row>
    <row r="42061" spans="16:27" x14ac:dyDescent="0.3">
      <c r="P42061"/>
      <c r="AA42061"/>
    </row>
    <row r="42062" spans="16:27" x14ac:dyDescent="0.3">
      <c r="P42062"/>
      <c r="AA42062"/>
    </row>
    <row r="42063" spans="16:27" x14ac:dyDescent="0.3">
      <c r="P42063"/>
      <c r="AA42063"/>
    </row>
    <row r="42064" spans="16:27" x14ac:dyDescent="0.3">
      <c r="P42064"/>
      <c r="AA42064"/>
    </row>
    <row r="42065" spans="16:27" x14ac:dyDescent="0.3">
      <c r="P42065"/>
      <c r="AA42065"/>
    </row>
    <row r="42066" spans="16:27" x14ac:dyDescent="0.3">
      <c r="P42066"/>
      <c r="AA42066"/>
    </row>
    <row r="42067" spans="16:27" x14ac:dyDescent="0.3">
      <c r="P42067"/>
      <c r="AA42067"/>
    </row>
    <row r="42068" spans="16:27" x14ac:dyDescent="0.3">
      <c r="P42068"/>
      <c r="AA42068"/>
    </row>
    <row r="42069" spans="16:27" x14ac:dyDescent="0.3">
      <c r="P42069"/>
      <c r="AA42069"/>
    </row>
    <row r="42070" spans="16:27" x14ac:dyDescent="0.3">
      <c r="P42070"/>
      <c r="AA42070"/>
    </row>
    <row r="42071" spans="16:27" x14ac:dyDescent="0.3">
      <c r="P42071"/>
      <c r="AA42071"/>
    </row>
    <row r="42072" spans="16:27" x14ac:dyDescent="0.3">
      <c r="P42072"/>
      <c r="AA42072"/>
    </row>
    <row r="42073" spans="16:27" x14ac:dyDescent="0.3">
      <c r="P42073"/>
      <c r="AA42073"/>
    </row>
    <row r="42074" spans="16:27" x14ac:dyDescent="0.3">
      <c r="P42074"/>
      <c r="AA42074"/>
    </row>
    <row r="42075" spans="16:27" x14ac:dyDescent="0.3">
      <c r="P42075"/>
      <c r="AA42075"/>
    </row>
    <row r="42076" spans="16:27" x14ac:dyDescent="0.3">
      <c r="P42076"/>
      <c r="AA42076"/>
    </row>
    <row r="42077" spans="16:27" x14ac:dyDescent="0.3">
      <c r="P42077"/>
      <c r="AA42077"/>
    </row>
    <row r="42078" spans="16:27" x14ac:dyDescent="0.3">
      <c r="P42078"/>
      <c r="AA42078"/>
    </row>
    <row r="42079" spans="16:27" x14ac:dyDescent="0.3">
      <c r="P42079"/>
      <c r="AA42079"/>
    </row>
    <row r="42080" spans="16:27" x14ac:dyDescent="0.3">
      <c r="P42080"/>
      <c r="AA42080"/>
    </row>
    <row r="42081" spans="16:27" x14ac:dyDescent="0.3">
      <c r="P42081"/>
      <c r="AA42081"/>
    </row>
    <row r="42082" spans="16:27" x14ac:dyDescent="0.3">
      <c r="P42082"/>
      <c r="AA42082"/>
    </row>
    <row r="42083" spans="16:27" x14ac:dyDescent="0.3">
      <c r="P42083"/>
      <c r="AA42083"/>
    </row>
    <row r="42084" spans="16:27" x14ac:dyDescent="0.3">
      <c r="P42084"/>
      <c r="AA42084"/>
    </row>
    <row r="42085" spans="16:27" x14ac:dyDescent="0.3">
      <c r="P42085"/>
      <c r="AA42085"/>
    </row>
    <row r="42086" spans="16:27" x14ac:dyDescent="0.3">
      <c r="P42086"/>
      <c r="AA42086"/>
    </row>
    <row r="42087" spans="16:27" x14ac:dyDescent="0.3">
      <c r="P42087"/>
      <c r="AA42087"/>
    </row>
    <row r="42088" spans="16:27" x14ac:dyDescent="0.3">
      <c r="P42088"/>
      <c r="AA42088"/>
    </row>
    <row r="42089" spans="16:27" x14ac:dyDescent="0.3">
      <c r="P42089"/>
      <c r="AA42089"/>
    </row>
    <row r="42090" spans="16:27" x14ac:dyDescent="0.3">
      <c r="P42090"/>
      <c r="AA42090"/>
    </row>
    <row r="42091" spans="16:27" x14ac:dyDescent="0.3">
      <c r="P42091"/>
      <c r="AA42091"/>
    </row>
    <row r="42092" spans="16:27" x14ac:dyDescent="0.3">
      <c r="P42092"/>
      <c r="AA42092"/>
    </row>
    <row r="42093" spans="16:27" x14ac:dyDescent="0.3">
      <c r="P42093"/>
      <c r="AA42093"/>
    </row>
    <row r="42094" spans="16:27" x14ac:dyDescent="0.3">
      <c r="P42094"/>
      <c r="AA42094"/>
    </row>
    <row r="42095" spans="16:27" x14ac:dyDescent="0.3">
      <c r="P42095"/>
      <c r="AA42095"/>
    </row>
    <row r="42096" spans="16:27" x14ac:dyDescent="0.3">
      <c r="P42096"/>
      <c r="AA42096"/>
    </row>
    <row r="42097" spans="16:27" x14ac:dyDescent="0.3">
      <c r="P42097"/>
      <c r="AA42097"/>
    </row>
    <row r="42098" spans="16:27" x14ac:dyDescent="0.3">
      <c r="P42098"/>
      <c r="AA42098"/>
    </row>
    <row r="42099" spans="16:27" x14ac:dyDescent="0.3">
      <c r="P42099"/>
      <c r="AA42099"/>
    </row>
    <row r="42100" spans="16:27" x14ac:dyDescent="0.3">
      <c r="P42100"/>
      <c r="AA42100"/>
    </row>
    <row r="42101" spans="16:27" x14ac:dyDescent="0.3">
      <c r="P42101"/>
      <c r="AA42101"/>
    </row>
    <row r="42102" spans="16:27" x14ac:dyDescent="0.3">
      <c r="P42102"/>
      <c r="AA42102"/>
    </row>
    <row r="42103" spans="16:27" x14ac:dyDescent="0.3">
      <c r="P42103"/>
      <c r="AA42103"/>
    </row>
    <row r="42104" spans="16:27" x14ac:dyDescent="0.3">
      <c r="P42104"/>
      <c r="AA42104"/>
    </row>
    <row r="42105" spans="16:27" x14ac:dyDescent="0.3">
      <c r="P42105"/>
      <c r="AA42105"/>
    </row>
    <row r="42106" spans="16:27" x14ac:dyDescent="0.3">
      <c r="P42106"/>
      <c r="AA42106"/>
    </row>
    <row r="42107" spans="16:27" x14ac:dyDescent="0.3">
      <c r="P42107"/>
      <c r="AA42107"/>
    </row>
    <row r="42108" spans="16:27" x14ac:dyDescent="0.3">
      <c r="P42108"/>
      <c r="AA42108"/>
    </row>
    <row r="42109" spans="16:27" x14ac:dyDescent="0.3">
      <c r="P42109"/>
      <c r="AA42109"/>
    </row>
    <row r="42110" spans="16:27" x14ac:dyDescent="0.3">
      <c r="P42110"/>
      <c r="AA42110"/>
    </row>
    <row r="42111" spans="16:27" x14ac:dyDescent="0.3">
      <c r="P42111"/>
      <c r="AA42111"/>
    </row>
    <row r="42112" spans="16:27" x14ac:dyDescent="0.3">
      <c r="P42112"/>
      <c r="AA42112"/>
    </row>
    <row r="42113" spans="16:27" x14ac:dyDescent="0.3">
      <c r="P42113"/>
      <c r="AA42113"/>
    </row>
    <row r="42114" spans="16:27" x14ac:dyDescent="0.3">
      <c r="P42114"/>
      <c r="AA42114"/>
    </row>
    <row r="42115" spans="16:27" x14ac:dyDescent="0.3">
      <c r="P42115"/>
      <c r="AA42115"/>
    </row>
    <row r="42116" spans="16:27" x14ac:dyDescent="0.3">
      <c r="P42116"/>
      <c r="AA42116"/>
    </row>
    <row r="42117" spans="16:27" x14ac:dyDescent="0.3">
      <c r="P42117"/>
      <c r="AA42117"/>
    </row>
    <row r="42118" spans="16:27" x14ac:dyDescent="0.3">
      <c r="P42118"/>
      <c r="AA42118"/>
    </row>
    <row r="42119" spans="16:27" x14ac:dyDescent="0.3">
      <c r="P42119"/>
      <c r="AA42119"/>
    </row>
    <row r="42120" spans="16:27" x14ac:dyDescent="0.3">
      <c r="P42120"/>
      <c r="AA42120"/>
    </row>
    <row r="42121" spans="16:27" x14ac:dyDescent="0.3">
      <c r="P42121"/>
      <c r="AA42121"/>
    </row>
    <row r="42122" spans="16:27" x14ac:dyDescent="0.3">
      <c r="P42122"/>
      <c r="AA42122"/>
    </row>
    <row r="42123" spans="16:27" x14ac:dyDescent="0.3">
      <c r="P42123"/>
      <c r="AA42123"/>
    </row>
    <row r="42124" spans="16:27" x14ac:dyDescent="0.3">
      <c r="P42124"/>
      <c r="AA42124"/>
    </row>
    <row r="42125" spans="16:27" x14ac:dyDescent="0.3">
      <c r="P42125"/>
      <c r="AA42125"/>
    </row>
    <row r="42126" spans="16:27" x14ac:dyDescent="0.3">
      <c r="P42126"/>
      <c r="AA42126"/>
    </row>
    <row r="42127" spans="16:27" x14ac:dyDescent="0.3">
      <c r="P42127"/>
      <c r="AA42127"/>
    </row>
    <row r="42128" spans="16:27" x14ac:dyDescent="0.3">
      <c r="P42128"/>
      <c r="AA42128"/>
    </row>
    <row r="42129" spans="16:27" x14ac:dyDescent="0.3">
      <c r="P42129"/>
      <c r="AA42129"/>
    </row>
    <row r="42130" spans="16:27" x14ac:dyDescent="0.3">
      <c r="P42130"/>
      <c r="AA42130"/>
    </row>
    <row r="42131" spans="16:27" x14ac:dyDescent="0.3">
      <c r="P42131"/>
      <c r="AA42131"/>
    </row>
    <row r="42132" spans="16:27" x14ac:dyDescent="0.3">
      <c r="P42132"/>
      <c r="AA42132"/>
    </row>
    <row r="42133" spans="16:27" x14ac:dyDescent="0.3">
      <c r="P42133"/>
      <c r="AA42133"/>
    </row>
    <row r="42134" spans="16:27" x14ac:dyDescent="0.3">
      <c r="P42134"/>
      <c r="AA42134"/>
    </row>
    <row r="42135" spans="16:27" x14ac:dyDescent="0.3">
      <c r="P42135"/>
      <c r="AA42135"/>
    </row>
    <row r="42136" spans="16:27" x14ac:dyDescent="0.3">
      <c r="P42136"/>
      <c r="AA42136"/>
    </row>
    <row r="42137" spans="16:27" x14ac:dyDescent="0.3">
      <c r="P42137"/>
      <c r="AA42137"/>
    </row>
    <row r="42138" spans="16:27" x14ac:dyDescent="0.3">
      <c r="P42138"/>
      <c r="AA42138"/>
    </row>
    <row r="42139" spans="16:27" x14ac:dyDescent="0.3">
      <c r="P42139"/>
      <c r="AA42139"/>
    </row>
    <row r="42140" spans="16:27" x14ac:dyDescent="0.3">
      <c r="P42140"/>
      <c r="AA42140"/>
    </row>
    <row r="42141" spans="16:27" x14ac:dyDescent="0.3">
      <c r="P42141"/>
      <c r="AA42141"/>
    </row>
    <row r="42142" spans="16:27" x14ac:dyDescent="0.3">
      <c r="P42142"/>
      <c r="AA42142"/>
    </row>
    <row r="42143" spans="16:27" x14ac:dyDescent="0.3">
      <c r="P42143"/>
      <c r="AA42143"/>
    </row>
    <row r="42144" spans="16:27" x14ac:dyDescent="0.3">
      <c r="P42144"/>
      <c r="AA42144"/>
    </row>
    <row r="42145" spans="16:27" x14ac:dyDescent="0.3">
      <c r="P42145"/>
      <c r="AA42145"/>
    </row>
    <row r="42146" spans="16:27" x14ac:dyDescent="0.3">
      <c r="P42146"/>
      <c r="AA42146"/>
    </row>
    <row r="42147" spans="16:27" x14ac:dyDescent="0.3">
      <c r="P42147"/>
      <c r="AA42147"/>
    </row>
    <row r="42148" spans="16:27" x14ac:dyDescent="0.3">
      <c r="P42148"/>
      <c r="AA42148"/>
    </row>
    <row r="42149" spans="16:27" x14ac:dyDescent="0.3">
      <c r="P42149"/>
      <c r="AA42149"/>
    </row>
    <row r="42150" spans="16:27" x14ac:dyDescent="0.3">
      <c r="P42150"/>
      <c r="AA42150"/>
    </row>
    <row r="42151" spans="16:27" x14ac:dyDescent="0.3">
      <c r="P42151"/>
      <c r="AA42151"/>
    </row>
    <row r="42152" spans="16:27" x14ac:dyDescent="0.3">
      <c r="P42152"/>
      <c r="AA42152"/>
    </row>
    <row r="42153" spans="16:27" x14ac:dyDescent="0.3">
      <c r="P42153"/>
      <c r="AA42153"/>
    </row>
    <row r="42154" spans="16:27" x14ac:dyDescent="0.3">
      <c r="P42154"/>
      <c r="AA42154"/>
    </row>
    <row r="42155" spans="16:27" x14ac:dyDescent="0.3">
      <c r="P42155"/>
      <c r="AA42155"/>
    </row>
    <row r="42156" spans="16:27" x14ac:dyDescent="0.3">
      <c r="P42156"/>
      <c r="AA42156"/>
    </row>
    <row r="42157" spans="16:27" x14ac:dyDescent="0.3">
      <c r="P42157"/>
      <c r="AA42157"/>
    </row>
    <row r="42158" spans="16:27" x14ac:dyDescent="0.3">
      <c r="P42158"/>
      <c r="AA42158"/>
    </row>
    <row r="42159" spans="16:27" x14ac:dyDescent="0.3">
      <c r="P42159"/>
      <c r="AA42159"/>
    </row>
    <row r="42160" spans="16:27" x14ac:dyDescent="0.3">
      <c r="P42160"/>
      <c r="AA42160"/>
    </row>
    <row r="42161" spans="16:27" x14ac:dyDescent="0.3">
      <c r="P42161"/>
      <c r="AA42161"/>
    </row>
    <row r="42162" spans="16:27" x14ac:dyDescent="0.3">
      <c r="P42162"/>
      <c r="AA42162"/>
    </row>
    <row r="42163" spans="16:27" x14ac:dyDescent="0.3">
      <c r="P42163"/>
      <c r="AA42163"/>
    </row>
    <row r="42164" spans="16:27" x14ac:dyDescent="0.3">
      <c r="P42164"/>
      <c r="AA42164"/>
    </row>
    <row r="42165" spans="16:27" x14ac:dyDescent="0.3">
      <c r="P42165"/>
      <c r="AA42165"/>
    </row>
    <row r="42166" spans="16:27" x14ac:dyDescent="0.3">
      <c r="P42166"/>
      <c r="AA42166"/>
    </row>
    <row r="42167" spans="16:27" x14ac:dyDescent="0.3">
      <c r="P42167"/>
      <c r="AA42167"/>
    </row>
    <row r="42168" spans="16:27" x14ac:dyDescent="0.3">
      <c r="P42168"/>
      <c r="AA42168"/>
    </row>
    <row r="42169" spans="16:27" x14ac:dyDescent="0.3">
      <c r="P42169"/>
      <c r="AA42169"/>
    </row>
    <row r="42170" spans="16:27" x14ac:dyDescent="0.3">
      <c r="P42170"/>
      <c r="AA42170"/>
    </row>
    <row r="42171" spans="16:27" x14ac:dyDescent="0.3">
      <c r="P42171"/>
      <c r="AA42171"/>
    </row>
    <row r="42172" spans="16:27" x14ac:dyDescent="0.3">
      <c r="P42172"/>
      <c r="AA42172"/>
    </row>
    <row r="42173" spans="16:27" x14ac:dyDescent="0.3">
      <c r="P42173"/>
      <c r="AA42173"/>
    </row>
    <row r="42174" spans="16:27" x14ac:dyDescent="0.3">
      <c r="P42174"/>
      <c r="AA42174"/>
    </row>
    <row r="42175" spans="16:27" x14ac:dyDescent="0.3">
      <c r="P42175"/>
      <c r="AA42175"/>
    </row>
    <row r="42176" spans="16:27" x14ac:dyDescent="0.3">
      <c r="P42176"/>
      <c r="AA42176"/>
    </row>
    <row r="42177" spans="16:27" x14ac:dyDescent="0.3">
      <c r="P42177"/>
      <c r="AA42177"/>
    </row>
    <row r="42178" spans="16:27" x14ac:dyDescent="0.3">
      <c r="P42178"/>
      <c r="AA42178"/>
    </row>
    <row r="42179" spans="16:27" x14ac:dyDescent="0.3">
      <c r="P42179"/>
      <c r="AA42179"/>
    </row>
    <row r="42180" spans="16:27" x14ac:dyDescent="0.3">
      <c r="P42180"/>
      <c r="AA42180"/>
    </row>
    <row r="42181" spans="16:27" x14ac:dyDescent="0.3">
      <c r="P42181"/>
      <c r="AA42181"/>
    </row>
    <row r="42182" spans="16:27" x14ac:dyDescent="0.3">
      <c r="P42182"/>
      <c r="AA42182"/>
    </row>
    <row r="42183" spans="16:27" x14ac:dyDescent="0.3">
      <c r="P42183"/>
      <c r="AA42183"/>
    </row>
    <row r="42184" spans="16:27" x14ac:dyDescent="0.3">
      <c r="P42184"/>
      <c r="AA42184"/>
    </row>
    <row r="42185" spans="16:27" x14ac:dyDescent="0.3">
      <c r="P42185"/>
      <c r="AA42185"/>
    </row>
    <row r="42186" spans="16:27" x14ac:dyDescent="0.3">
      <c r="P42186"/>
      <c r="AA42186"/>
    </row>
    <row r="42187" spans="16:27" x14ac:dyDescent="0.3">
      <c r="P42187"/>
      <c r="AA42187"/>
    </row>
    <row r="42188" spans="16:27" x14ac:dyDescent="0.3">
      <c r="P42188"/>
      <c r="AA42188"/>
    </row>
    <row r="42189" spans="16:27" x14ac:dyDescent="0.3">
      <c r="P42189"/>
      <c r="AA42189"/>
    </row>
    <row r="42190" spans="16:27" x14ac:dyDescent="0.3">
      <c r="P42190"/>
      <c r="AA42190"/>
    </row>
    <row r="42191" spans="16:27" x14ac:dyDescent="0.3">
      <c r="P42191"/>
      <c r="AA42191"/>
    </row>
    <row r="42192" spans="16:27" x14ac:dyDescent="0.3">
      <c r="P42192"/>
      <c r="AA42192"/>
    </row>
    <row r="42193" spans="16:27" x14ac:dyDescent="0.3">
      <c r="P42193"/>
      <c r="AA42193"/>
    </row>
    <row r="42194" spans="16:27" x14ac:dyDescent="0.3">
      <c r="P42194"/>
      <c r="AA42194"/>
    </row>
    <row r="42195" spans="16:27" x14ac:dyDescent="0.3">
      <c r="P42195"/>
      <c r="AA42195"/>
    </row>
    <row r="42196" spans="16:27" x14ac:dyDescent="0.3">
      <c r="P42196"/>
      <c r="AA42196"/>
    </row>
    <row r="42197" spans="16:27" x14ac:dyDescent="0.3">
      <c r="P42197"/>
      <c r="AA42197"/>
    </row>
    <row r="42198" spans="16:27" x14ac:dyDescent="0.3">
      <c r="P42198"/>
      <c r="AA42198"/>
    </row>
    <row r="42199" spans="16:27" x14ac:dyDescent="0.3">
      <c r="P42199"/>
      <c r="AA42199"/>
    </row>
    <row r="42200" spans="16:27" x14ac:dyDescent="0.3">
      <c r="P42200"/>
      <c r="AA42200"/>
    </row>
    <row r="42201" spans="16:27" x14ac:dyDescent="0.3">
      <c r="P42201"/>
      <c r="AA42201"/>
    </row>
    <row r="42202" spans="16:27" x14ac:dyDescent="0.3">
      <c r="P42202"/>
      <c r="AA42202"/>
    </row>
    <row r="42203" spans="16:27" x14ac:dyDescent="0.3">
      <c r="P42203"/>
      <c r="AA42203"/>
    </row>
    <row r="42204" spans="16:27" x14ac:dyDescent="0.3">
      <c r="P42204"/>
      <c r="AA42204"/>
    </row>
    <row r="42205" spans="16:27" x14ac:dyDescent="0.3">
      <c r="P42205"/>
      <c r="AA42205"/>
    </row>
    <row r="42206" spans="16:27" x14ac:dyDescent="0.3">
      <c r="P42206"/>
      <c r="AA42206"/>
    </row>
    <row r="42207" spans="16:27" x14ac:dyDescent="0.3">
      <c r="P42207"/>
      <c r="AA42207"/>
    </row>
    <row r="42208" spans="16:27" x14ac:dyDescent="0.3">
      <c r="P42208"/>
      <c r="AA42208"/>
    </row>
    <row r="42209" spans="16:27" x14ac:dyDescent="0.3">
      <c r="P42209"/>
      <c r="AA42209"/>
    </row>
    <row r="42210" spans="16:27" x14ac:dyDescent="0.3">
      <c r="P42210"/>
      <c r="AA42210"/>
    </row>
    <row r="42211" spans="16:27" x14ac:dyDescent="0.3">
      <c r="P42211"/>
      <c r="AA42211"/>
    </row>
    <row r="42212" spans="16:27" x14ac:dyDescent="0.3">
      <c r="P42212"/>
      <c r="AA42212"/>
    </row>
    <row r="42213" spans="16:27" x14ac:dyDescent="0.3">
      <c r="P42213"/>
      <c r="AA42213"/>
    </row>
    <row r="42214" spans="16:27" x14ac:dyDescent="0.3">
      <c r="P42214"/>
      <c r="AA42214"/>
    </row>
    <row r="42215" spans="16:27" x14ac:dyDescent="0.3">
      <c r="P42215"/>
      <c r="AA42215"/>
    </row>
    <row r="42216" spans="16:27" x14ac:dyDescent="0.3">
      <c r="P42216"/>
      <c r="AA42216"/>
    </row>
    <row r="42217" spans="16:27" x14ac:dyDescent="0.3">
      <c r="P42217"/>
      <c r="AA42217"/>
    </row>
    <row r="42218" spans="16:27" x14ac:dyDescent="0.3">
      <c r="P42218"/>
      <c r="AA42218"/>
    </row>
    <row r="42219" spans="16:27" x14ac:dyDescent="0.3">
      <c r="P42219"/>
      <c r="AA42219"/>
    </row>
    <row r="42220" spans="16:27" x14ac:dyDescent="0.3">
      <c r="P42220"/>
      <c r="AA42220"/>
    </row>
    <row r="42221" spans="16:27" x14ac:dyDescent="0.3">
      <c r="P42221"/>
      <c r="AA42221"/>
    </row>
    <row r="42222" spans="16:27" x14ac:dyDescent="0.3">
      <c r="P42222"/>
      <c r="AA42222"/>
    </row>
    <row r="42223" spans="16:27" x14ac:dyDescent="0.3">
      <c r="P42223"/>
      <c r="AA42223"/>
    </row>
    <row r="42224" spans="16:27" x14ac:dyDescent="0.3">
      <c r="P42224"/>
      <c r="AA42224"/>
    </row>
    <row r="42225" spans="16:27" x14ac:dyDescent="0.3">
      <c r="P42225"/>
      <c r="AA42225"/>
    </row>
    <row r="42226" spans="16:27" x14ac:dyDescent="0.3">
      <c r="P42226"/>
      <c r="AA42226"/>
    </row>
    <row r="42227" spans="16:27" x14ac:dyDescent="0.3">
      <c r="P42227"/>
      <c r="AA42227"/>
    </row>
    <row r="42228" spans="16:27" x14ac:dyDescent="0.3">
      <c r="P42228"/>
      <c r="AA42228"/>
    </row>
    <row r="42229" spans="16:27" x14ac:dyDescent="0.3">
      <c r="P42229"/>
      <c r="AA42229"/>
    </row>
    <row r="42230" spans="16:27" x14ac:dyDescent="0.3">
      <c r="P42230"/>
      <c r="AA42230"/>
    </row>
    <row r="42231" spans="16:27" x14ac:dyDescent="0.3">
      <c r="P42231"/>
      <c r="AA42231"/>
    </row>
    <row r="42232" spans="16:27" x14ac:dyDescent="0.3">
      <c r="P42232"/>
      <c r="AA42232"/>
    </row>
    <row r="42233" spans="16:27" x14ac:dyDescent="0.3">
      <c r="P42233"/>
      <c r="AA42233"/>
    </row>
    <row r="42234" spans="16:27" x14ac:dyDescent="0.3">
      <c r="P42234"/>
      <c r="AA42234"/>
    </row>
    <row r="42235" spans="16:27" x14ac:dyDescent="0.3">
      <c r="P42235"/>
      <c r="AA42235"/>
    </row>
    <row r="42236" spans="16:27" x14ac:dyDescent="0.3">
      <c r="P42236"/>
      <c r="AA42236"/>
    </row>
    <row r="42237" spans="16:27" x14ac:dyDescent="0.3">
      <c r="P42237"/>
      <c r="AA42237"/>
    </row>
    <row r="42238" spans="16:27" x14ac:dyDescent="0.3">
      <c r="P42238"/>
      <c r="AA42238"/>
    </row>
    <row r="42239" spans="16:27" x14ac:dyDescent="0.3">
      <c r="P42239"/>
      <c r="AA42239"/>
    </row>
    <row r="42240" spans="16:27" x14ac:dyDescent="0.3">
      <c r="P42240"/>
      <c r="AA42240"/>
    </row>
    <row r="42241" spans="16:27" x14ac:dyDescent="0.3">
      <c r="P42241"/>
      <c r="AA42241"/>
    </row>
    <row r="42242" spans="16:27" x14ac:dyDescent="0.3">
      <c r="P42242"/>
      <c r="AA42242"/>
    </row>
    <row r="42243" spans="16:27" x14ac:dyDescent="0.3">
      <c r="P42243"/>
      <c r="AA42243"/>
    </row>
    <row r="42244" spans="16:27" x14ac:dyDescent="0.3">
      <c r="P42244"/>
      <c r="AA42244"/>
    </row>
    <row r="42245" spans="16:27" x14ac:dyDescent="0.3">
      <c r="P42245"/>
      <c r="AA42245"/>
    </row>
    <row r="42246" spans="16:27" x14ac:dyDescent="0.3">
      <c r="P42246"/>
      <c r="AA42246"/>
    </row>
    <row r="42247" spans="16:27" x14ac:dyDescent="0.3">
      <c r="P42247"/>
      <c r="AA42247"/>
    </row>
    <row r="42248" spans="16:27" x14ac:dyDescent="0.3">
      <c r="P42248"/>
      <c r="AA42248"/>
    </row>
    <row r="42249" spans="16:27" x14ac:dyDescent="0.3">
      <c r="P42249"/>
      <c r="AA42249"/>
    </row>
    <row r="42250" spans="16:27" x14ac:dyDescent="0.3">
      <c r="P42250"/>
      <c r="AA42250"/>
    </row>
    <row r="42251" spans="16:27" x14ac:dyDescent="0.3">
      <c r="P42251"/>
      <c r="AA42251"/>
    </row>
    <row r="42252" spans="16:27" x14ac:dyDescent="0.3">
      <c r="P42252"/>
      <c r="AA42252"/>
    </row>
    <row r="42253" spans="16:27" x14ac:dyDescent="0.3">
      <c r="P42253"/>
      <c r="AA42253"/>
    </row>
    <row r="42254" spans="16:27" x14ac:dyDescent="0.3">
      <c r="P42254"/>
      <c r="AA42254"/>
    </row>
    <row r="42255" spans="16:27" x14ac:dyDescent="0.3">
      <c r="P42255"/>
      <c r="AA42255"/>
    </row>
    <row r="42256" spans="16:27" x14ac:dyDescent="0.3">
      <c r="P42256"/>
      <c r="AA42256"/>
    </row>
    <row r="42257" spans="16:27" x14ac:dyDescent="0.3">
      <c r="P42257"/>
      <c r="AA42257"/>
    </row>
    <row r="42258" spans="16:27" x14ac:dyDescent="0.3">
      <c r="P42258"/>
      <c r="AA42258"/>
    </row>
    <row r="42259" spans="16:27" x14ac:dyDescent="0.3">
      <c r="P42259"/>
      <c r="AA42259"/>
    </row>
    <row r="42260" spans="16:27" x14ac:dyDescent="0.3">
      <c r="P42260"/>
      <c r="AA42260"/>
    </row>
    <row r="42261" spans="16:27" x14ac:dyDescent="0.3">
      <c r="P42261"/>
      <c r="AA42261"/>
    </row>
    <row r="42262" spans="16:27" x14ac:dyDescent="0.3">
      <c r="P42262"/>
      <c r="AA42262"/>
    </row>
    <row r="42263" spans="16:27" x14ac:dyDescent="0.3">
      <c r="P42263"/>
      <c r="AA42263"/>
    </row>
    <row r="42264" spans="16:27" x14ac:dyDescent="0.3">
      <c r="P42264"/>
      <c r="AA42264"/>
    </row>
    <row r="42265" spans="16:27" x14ac:dyDescent="0.3">
      <c r="P42265"/>
      <c r="AA42265"/>
    </row>
    <row r="42266" spans="16:27" x14ac:dyDescent="0.3">
      <c r="P42266"/>
      <c r="AA42266"/>
    </row>
    <row r="42267" spans="16:27" x14ac:dyDescent="0.3">
      <c r="P42267"/>
      <c r="AA42267"/>
    </row>
    <row r="42268" spans="16:27" x14ac:dyDescent="0.3">
      <c r="P42268"/>
      <c r="AA42268"/>
    </row>
    <row r="42269" spans="16:27" x14ac:dyDescent="0.3">
      <c r="P42269"/>
      <c r="AA42269"/>
    </row>
    <row r="42270" spans="16:27" x14ac:dyDescent="0.3">
      <c r="P42270"/>
      <c r="AA42270"/>
    </row>
    <row r="42271" spans="16:27" x14ac:dyDescent="0.3">
      <c r="P42271"/>
      <c r="AA42271"/>
    </row>
    <row r="42272" spans="16:27" x14ac:dyDescent="0.3">
      <c r="P42272"/>
      <c r="AA42272"/>
    </row>
    <row r="42273" spans="16:27" x14ac:dyDescent="0.3">
      <c r="P42273"/>
      <c r="AA42273"/>
    </row>
    <row r="42274" spans="16:27" x14ac:dyDescent="0.3">
      <c r="P42274"/>
      <c r="AA42274"/>
    </row>
    <row r="42275" spans="16:27" x14ac:dyDescent="0.3">
      <c r="P42275"/>
      <c r="AA42275"/>
    </row>
    <row r="42276" spans="16:27" x14ac:dyDescent="0.3">
      <c r="P42276"/>
      <c r="AA42276"/>
    </row>
    <row r="42277" spans="16:27" x14ac:dyDescent="0.3">
      <c r="P42277"/>
      <c r="AA42277"/>
    </row>
    <row r="42278" spans="16:27" x14ac:dyDescent="0.3">
      <c r="P42278"/>
      <c r="AA42278"/>
    </row>
    <row r="42279" spans="16:27" x14ac:dyDescent="0.3">
      <c r="P42279"/>
      <c r="AA42279"/>
    </row>
    <row r="42280" spans="16:27" x14ac:dyDescent="0.3">
      <c r="P42280"/>
      <c r="AA42280"/>
    </row>
    <row r="42281" spans="16:27" x14ac:dyDescent="0.3">
      <c r="P42281"/>
      <c r="AA42281"/>
    </row>
    <row r="42282" spans="16:27" x14ac:dyDescent="0.3">
      <c r="P42282"/>
      <c r="AA42282"/>
    </row>
    <row r="42283" spans="16:27" x14ac:dyDescent="0.3">
      <c r="P42283"/>
      <c r="AA42283"/>
    </row>
    <row r="42284" spans="16:27" x14ac:dyDescent="0.3">
      <c r="P42284"/>
      <c r="AA42284"/>
    </row>
    <row r="42285" spans="16:27" x14ac:dyDescent="0.3">
      <c r="P42285"/>
      <c r="AA42285"/>
    </row>
    <row r="42286" spans="16:27" x14ac:dyDescent="0.3">
      <c r="P42286"/>
      <c r="AA42286"/>
    </row>
    <row r="42287" spans="16:27" x14ac:dyDescent="0.3">
      <c r="P42287"/>
      <c r="AA42287"/>
    </row>
    <row r="42288" spans="16:27" x14ac:dyDescent="0.3">
      <c r="P42288"/>
      <c r="AA42288"/>
    </row>
    <row r="42289" spans="16:27" x14ac:dyDescent="0.3">
      <c r="P42289"/>
      <c r="AA42289"/>
    </row>
    <row r="42290" spans="16:27" x14ac:dyDescent="0.3">
      <c r="P42290"/>
      <c r="AA42290"/>
    </row>
    <row r="42291" spans="16:27" x14ac:dyDescent="0.3">
      <c r="P42291"/>
      <c r="AA42291"/>
    </row>
    <row r="42292" spans="16:27" x14ac:dyDescent="0.3">
      <c r="P42292"/>
      <c r="AA42292"/>
    </row>
    <row r="42293" spans="16:27" x14ac:dyDescent="0.3">
      <c r="P42293"/>
      <c r="AA42293"/>
    </row>
    <row r="42294" spans="16:27" x14ac:dyDescent="0.3">
      <c r="P42294"/>
      <c r="AA42294"/>
    </row>
    <row r="42295" spans="16:27" x14ac:dyDescent="0.3">
      <c r="P42295"/>
      <c r="AA42295"/>
    </row>
    <row r="42296" spans="16:27" x14ac:dyDescent="0.3">
      <c r="P42296"/>
      <c r="AA42296"/>
    </row>
    <row r="42297" spans="16:27" x14ac:dyDescent="0.3">
      <c r="P42297"/>
      <c r="AA42297"/>
    </row>
    <row r="42298" spans="16:27" x14ac:dyDescent="0.3">
      <c r="P42298"/>
      <c r="AA42298"/>
    </row>
    <row r="42299" spans="16:27" x14ac:dyDescent="0.3">
      <c r="P42299"/>
      <c r="AA42299"/>
    </row>
    <row r="42300" spans="16:27" x14ac:dyDescent="0.3">
      <c r="P42300"/>
      <c r="AA42300"/>
    </row>
    <row r="42301" spans="16:27" x14ac:dyDescent="0.3">
      <c r="P42301"/>
      <c r="AA42301"/>
    </row>
    <row r="42302" spans="16:27" x14ac:dyDescent="0.3">
      <c r="P42302"/>
      <c r="AA42302"/>
    </row>
    <row r="42303" spans="16:27" x14ac:dyDescent="0.3">
      <c r="P42303"/>
      <c r="AA42303"/>
    </row>
    <row r="42304" spans="16:27" x14ac:dyDescent="0.3">
      <c r="P42304"/>
      <c r="AA42304"/>
    </row>
    <row r="42305" spans="16:27" x14ac:dyDescent="0.3">
      <c r="P42305"/>
      <c r="AA42305"/>
    </row>
    <row r="42306" spans="16:27" x14ac:dyDescent="0.3">
      <c r="P42306"/>
      <c r="AA42306"/>
    </row>
    <row r="42307" spans="16:27" x14ac:dyDescent="0.3">
      <c r="P42307"/>
      <c r="AA42307"/>
    </row>
    <row r="42308" spans="16:27" x14ac:dyDescent="0.3">
      <c r="P42308"/>
      <c r="AA42308"/>
    </row>
    <row r="42309" spans="16:27" x14ac:dyDescent="0.3">
      <c r="P42309"/>
      <c r="AA42309"/>
    </row>
    <row r="42310" spans="16:27" x14ac:dyDescent="0.3">
      <c r="P42310"/>
      <c r="AA42310"/>
    </row>
    <row r="42311" spans="16:27" x14ac:dyDescent="0.3">
      <c r="P42311"/>
      <c r="AA42311"/>
    </row>
    <row r="42312" spans="16:27" x14ac:dyDescent="0.3">
      <c r="P42312"/>
      <c r="AA42312"/>
    </row>
    <row r="42313" spans="16:27" x14ac:dyDescent="0.3">
      <c r="P42313"/>
      <c r="AA42313"/>
    </row>
    <row r="42314" spans="16:27" x14ac:dyDescent="0.3">
      <c r="P42314"/>
      <c r="AA42314"/>
    </row>
    <row r="42315" spans="16:27" x14ac:dyDescent="0.3">
      <c r="P42315"/>
      <c r="AA42315"/>
    </row>
    <row r="42316" spans="16:27" x14ac:dyDescent="0.3">
      <c r="P42316"/>
      <c r="AA42316"/>
    </row>
    <row r="42317" spans="16:27" x14ac:dyDescent="0.3">
      <c r="P42317"/>
      <c r="AA42317"/>
    </row>
    <row r="42318" spans="16:27" x14ac:dyDescent="0.3">
      <c r="P42318"/>
      <c r="AA42318"/>
    </row>
    <row r="42319" spans="16:27" x14ac:dyDescent="0.3">
      <c r="P42319"/>
      <c r="AA42319"/>
    </row>
    <row r="42320" spans="16:27" x14ac:dyDescent="0.3">
      <c r="P42320"/>
      <c r="AA42320"/>
    </row>
    <row r="42321" spans="16:27" x14ac:dyDescent="0.3">
      <c r="P42321"/>
      <c r="AA42321"/>
    </row>
    <row r="42322" spans="16:27" x14ac:dyDescent="0.3">
      <c r="P42322"/>
      <c r="AA42322"/>
    </row>
    <row r="42323" spans="16:27" x14ac:dyDescent="0.3">
      <c r="P42323"/>
      <c r="AA42323"/>
    </row>
    <row r="42324" spans="16:27" x14ac:dyDescent="0.3">
      <c r="P42324"/>
      <c r="AA42324"/>
    </row>
    <row r="42325" spans="16:27" x14ac:dyDescent="0.3">
      <c r="P42325"/>
      <c r="AA42325"/>
    </row>
    <row r="42326" spans="16:27" x14ac:dyDescent="0.3">
      <c r="P42326"/>
      <c r="AA42326"/>
    </row>
    <row r="42327" spans="16:27" x14ac:dyDescent="0.3">
      <c r="P42327"/>
      <c r="AA42327"/>
    </row>
    <row r="42328" spans="16:27" x14ac:dyDescent="0.3">
      <c r="P42328"/>
      <c r="AA42328"/>
    </row>
    <row r="42329" spans="16:27" x14ac:dyDescent="0.3">
      <c r="P42329"/>
      <c r="AA42329"/>
    </row>
    <row r="42330" spans="16:27" x14ac:dyDescent="0.3">
      <c r="P42330"/>
      <c r="AA42330"/>
    </row>
    <row r="42331" spans="16:27" x14ac:dyDescent="0.3">
      <c r="P42331"/>
      <c r="AA42331"/>
    </row>
    <row r="42332" spans="16:27" x14ac:dyDescent="0.3">
      <c r="P42332"/>
      <c r="AA42332"/>
    </row>
    <row r="42333" spans="16:27" x14ac:dyDescent="0.3">
      <c r="P42333"/>
      <c r="AA42333"/>
    </row>
    <row r="42334" spans="16:27" x14ac:dyDescent="0.3">
      <c r="P42334"/>
      <c r="AA42334"/>
    </row>
    <row r="42335" spans="16:27" x14ac:dyDescent="0.3">
      <c r="P42335"/>
      <c r="AA42335"/>
    </row>
    <row r="42336" spans="16:27" x14ac:dyDescent="0.3">
      <c r="P42336"/>
      <c r="AA42336"/>
    </row>
    <row r="42337" spans="16:27" x14ac:dyDescent="0.3">
      <c r="P42337"/>
      <c r="AA42337"/>
    </row>
    <row r="42338" spans="16:27" x14ac:dyDescent="0.3">
      <c r="P42338"/>
      <c r="AA42338"/>
    </row>
    <row r="42339" spans="16:27" x14ac:dyDescent="0.3">
      <c r="P42339"/>
      <c r="AA42339"/>
    </row>
    <row r="42340" spans="16:27" x14ac:dyDescent="0.3">
      <c r="P42340"/>
      <c r="AA42340"/>
    </row>
    <row r="42341" spans="16:27" x14ac:dyDescent="0.3">
      <c r="P42341"/>
      <c r="AA42341"/>
    </row>
    <row r="42342" spans="16:27" x14ac:dyDescent="0.3">
      <c r="P42342"/>
      <c r="AA42342"/>
    </row>
    <row r="42343" spans="16:27" x14ac:dyDescent="0.3">
      <c r="P42343"/>
      <c r="AA42343"/>
    </row>
    <row r="42344" spans="16:27" x14ac:dyDescent="0.3">
      <c r="P42344"/>
      <c r="AA42344"/>
    </row>
    <row r="42345" spans="16:27" x14ac:dyDescent="0.3">
      <c r="P42345"/>
      <c r="AA42345"/>
    </row>
    <row r="42346" spans="16:27" x14ac:dyDescent="0.3">
      <c r="P42346"/>
      <c r="AA42346"/>
    </row>
    <row r="42347" spans="16:27" x14ac:dyDescent="0.3">
      <c r="P42347"/>
      <c r="AA42347"/>
    </row>
    <row r="42348" spans="16:27" x14ac:dyDescent="0.3">
      <c r="P42348"/>
      <c r="AA42348"/>
    </row>
    <row r="42349" spans="16:27" x14ac:dyDescent="0.3">
      <c r="P42349"/>
      <c r="AA42349"/>
    </row>
    <row r="42350" spans="16:27" x14ac:dyDescent="0.3">
      <c r="P42350"/>
      <c r="AA42350"/>
    </row>
    <row r="42351" spans="16:27" x14ac:dyDescent="0.3">
      <c r="P42351"/>
      <c r="AA42351"/>
    </row>
    <row r="42352" spans="16:27" x14ac:dyDescent="0.3">
      <c r="P42352"/>
      <c r="AA42352"/>
    </row>
    <row r="42353" spans="16:27" x14ac:dyDescent="0.3">
      <c r="P42353"/>
      <c r="AA42353"/>
    </row>
    <row r="42354" spans="16:27" x14ac:dyDescent="0.3">
      <c r="P42354"/>
      <c r="AA42354"/>
    </row>
    <row r="42355" spans="16:27" x14ac:dyDescent="0.3">
      <c r="P42355"/>
      <c r="AA42355"/>
    </row>
    <row r="42356" spans="16:27" x14ac:dyDescent="0.3">
      <c r="P42356"/>
      <c r="AA42356"/>
    </row>
    <row r="42357" spans="16:27" x14ac:dyDescent="0.3">
      <c r="P42357"/>
      <c r="AA42357"/>
    </row>
    <row r="42358" spans="16:27" x14ac:dyDescent="0.3">
      <c r="P42358"/>
      <c r="AA42358"/>
    </row>
    <row r="42359" spans="16:27" x14ac:dyDescent="0.3">
      <c r="P42359"/>
      <c r="AA42359"/>
    </row>
    <row r="42360" spans="16:27" x14ac:dyDescent="0.3">
      <c r="P42360"/>
      <c r="AA42360"/>
    </row>
    <row r="42361" spans="16:27" x14ac:dyDescent="0.3">
      <c r="P42361"/>
      <c r="AA42361"/>
    </row>
    <row r="42362" spans="16:27" x14ac:dyDescent="0.3">
      <c r="P42362"/>
      <c r="AA42362"/>
    </row>
    <row r="42363" spans="16:27" x14ac:dyDescent="0.3">
      <c r="P42363"/>
      <c r="AA42363"/>
    </row>
    <row r="42364" spans="16:27" x14ac:dyDescent="0.3">
      <c r="P42364"/>
      <c r="AA42364"/>
    </row>
    <row r="42365" spans="16:27" x14ac:dyDescent="0.3">
      <c r="P42365"/>
      <c r="AA42365"/>
    </row>
    <row r="42366" spans="16:27" x14ac:dyDescent="0.3">
      <c r="P42366"/>
      <c r="AA42366"/>
    </row>
    <row r="42367" spans="16:27" x14ac:dyDescent="0.3">
      <c r="P42367"/>
      <c r="AA42367"/>
    </row>
    <row r="42368" spans="16:27" x14ac:dyDescent="0.3">
      <c r="P42368"/>
      <c r="AA42368"/>
    </row>
    <row r="42369" spans="16:27" x14ac:dyDescent="0.3">
      <c r="P42369"/>
      <c r="AA42369"/>
    </row>
    <row r="42370" spans="16:27" x14ac:dyDescent="0.3">
      <c r="P42370"/>
      <c r="AA42370"/>
    </row>
    <row r="42371" spans="16:27" x14ac:dyDescent="0.3">
      <c r="P42371"/>
      <c r="AA42371"/>
    </row>
    <row r="42372" spans="16:27" x14ac:dyDescent="0.3">
      <c r="P42372"/>
      <c r="AA42372"/>
    </row>
    <row r="42373" spans="16:27" x14ac:dyDescent="0.3">
      <c r="P42373"/>
      <c r="AA42373"/>
    </row>
    <row r="42374" spans="16:27" x14ac:dyDescent="0.3">
      <c r="P42374"/>
      <c r="AA42374"/>
    </row>
    <row r="42375" spans="16:27" x14ac:dyDescent="0.3">
      <c r="P42375"/>
      <c r="AA42375"/>
    </row>
    <row r="42376" spans="16:27" x14ac:dyDescent="0.3">
      <c r="P42376"/>
      <c r="AA42376"/>
    </row>
    <row r="42377" spans="16:27" x14ac:dyDescent="0.3">
      <c r="P42377"/>
      <c r="AA42377"/>
    </row>
    <row r="42378" spans="16:27" x14ac:dyDescent="0.3">
      <c r="P42378"/>
      <c r="AA42378"/>
    </row>
    <row r="42379" spans="16:27" x14ac:dyDescent="0.3">
      <c r="P42379"/>
      <c r="AA42379"/>
    </row>
    <row r="42380" spans="16:27" x14ac:dyDescent="0.3">
      <c r="P42380"/>
      <c r="AA42380"/>
    </row>
    <row r="42381" spans="16:27" x14ac:dyDescent="0.3">
      <c r="P42381"/>
      <c r="AA42381"/>
    </row>
    <row r="42382" spans="16:27" x14ac:dyDescent="0.3">
      <c r="P42382"/>
      <c r="AA42382"/>
    </row>
    <row r="42383" spans="16:27" x14ac:dyDescent="0.3">
      <c r="P42383"/>
      <c r="AA42383"/>
    </row>
    <row r="42384" spans="16:27" x14ac:dyDescent="0.3">
      <c r="P42384"/>
      <c r="AA42384"/>
    </row>
    <row r="42385" spans="16:27" x14ac:dyDescent="0.3">
      <c r="P42385"/>
      <c r="AA42385"/>
    </row>
    <row r="42386" spans="16:27" x14ac:dyDescent="0.3">
      <c r="P42386"/>
      <c r="AA42386"/>
    </row>
    <row r="42387" spans="16:27" x14ac:dyDescent="0.3">
      <c r="P42387"/>
      <c r="AA42387"/>
    </row>
    <row r="42388" spans="16:27" x14ac:dyDescent="0.3">
      <c r="P42388"/>
      <c r="AA42388"/>
    </row>
    <row r="42389" spans="16:27" x14ac:dyDescent="0.3">
      <c r="P42389"/>
      <c r="AA42389"/>
    </row>
    <row r="42390" spans="16:27" x14ac:dyDescent="0.3">
      <c r="P42390"/>
      <c r="AA42390"/>
    </row>
    <row r="42391" spans="16:27" x14ac:dyDescent="0.3">
      <c r="P42391"/>
      <c r="AA42391"/>
    </row>
    <row r="42392" spans="16:27" x14ac:dyDescent="0.3">
      <c r="P42392"/>
      <c r="AA42392"/>
    </row>
    <row r="42393" spans="16:27" x14ac:dyDescent="0.3">
      <c r="P42393"/>
      <c r="AA42393"/>
    </row>
    <row r="42394" spans="16:27" x14ac:dyDescent="0.3">
      <c r="P42394"/>
      <c r="AA42394"/>
    </row>
    <row r="42395" spans="16:27" x14ac:dyDescent="0.3">
      <c r="P42395"/>
      <c r="AA42395"/>
    </row>
    <row r="42396" spans="16:27" x14ac:dyDescent="0.3">
      <c r="P42396"/>
      <c r="AA42396"/>
    </row>
    <row r="42397" spans="16:27" x14ac:dyDescent="0.3">
      <c r="P42397"/>
      <c r="AA42397"/>
    </row>
    <row r="42398" spans="16:27" x14ac:dyDescent="0.3">
      <c r="P42398"/>
      <c r="AA42398"/>
    </row>
    <row r="42399" spans="16:27" x14ac:dyDescent="0.3">
      <c r="P42399"/>
      <c r="AA42399"/>
    </row>
    <row r="42400" spans="16:27" x14ac:dyDescent="0.3">
      <c r="P42400"/>
      <c r="AA42400"/>
    </row>
    <row r="42401" spans="16:27" x14ac:dyDescent="0.3">
      <c r="P42401"/>
      <c r="AA42401"/>
    </row>
    <row r="42402" spans="16:27" x14ac:dyDescent="0.3">
      <c r="P42402"/>
      <c r="AA42402"/>
    </row>
    <row r="42403" spans="16:27" x14ac:dyDescent="0.3">
      <c r="P42403"/>
      <c r="AA42403"/>
    </row>
    <row r="42404" spans="16:27" x14ac:dyDescent="0.3">
      <c r="P42404"/>
      <c r="AA42404"/>
    </row>
    <row r="42405" spans="16:27" x14ac:dyDescent="0.3">
      <c r="P42405"/>
      <c r="AA42405"/>
    </row>
    <row r="42406" spans="16:27" x14ac:dyDescent="0.3">
      <c r="P42406"/>
      <c r="AA42406"/>
    </row>
    <row r="42407" spans="16:27" x14ac:dyDescent="0.3">
      <c r="P42407"/>
      <c r="AA42407"/>
    </row>
    <row r="42408" spans="16:27" x14ac:dyDescent="0.3">
      <c r="P42408"/>
      <c r="AA42408"/>
    </row>
    <row r="42409" spans="16:27" x14ac:dyDescent="0.3">
      <c r="P42409"/>
      <c r="AA42409"/>
    </row>
    <row r="42410" spans="16:27" x14ac:dyDescent="0.3">
      <c r="P42410"/>
      <c r="AA42410"/>
    </row>
    <row r="42411" spans="16:27" x14ac:dyDescent="0.3">
      <c r="P42411"/>
      <c r="AA42411"/>
    </row>
    <row r="42412" spans="16:27" x14ac:dyDescent="0.3">
      <c r="P42412"/>
      <c r="AA42412"/>
    </row>
    <row r="42413" spans="16:27" x14ac:dyDescent="0.3">
      <c r="P42413"/>
      <c r="AA42413"/>
    </row>
    <row r="42414" spans="16:27" x14ac:dyDescent="0.3">
      <c r="P42414"/>
      <c r="AA42414"/>
    </row>
    <row r="42415" spans="16:27" x14ac:dyDescent="0.3">
      <c r="P42415"/>
      <c r="AA42415"/>
    </row>
    <row r="42416" spans="16:27" x14ac:dyDescent="0.3">
      <c r="P42416"/>
      <c r="AA42416"/>
    </row>
    <row r="42417" spans="16:27" x14ac:dyDescent="0.3">
      <c r="P42417"/>
      <c r="AA42417"/>
    </row>
    <row r="42418" spans="16:27" x14ac:dyDescent="0.3">
      <c r="P42418"/>
      <c r="AA42418"/>
    </row>
    <row r="42419" spans="16:27" x14ac:dyDescent="0.3">
      <c r="P42419"/>
      <c r="AA42419"/>
    </row>
    <row r="42420" spans="16:27" x14ac:dyDescent="0.3">
      <c r="P42420"/>
      <c r="AA42420"/>
    </row>
    <row r="42421" spans="16:27" x14ac:dyDescent="0.3">
      <c r="P42421"/>
      <c r="AA42421"/>
    </row>
    <row r="42422" spans="16:27" x14ac:dyDescent="0.3">
      <c r="P42422"/>
      <c r="AA42422"/>
    </row>
    <row r="42423" spans="16:27" x14ac:dyDescent="0.3">
      <c r="P42423"/>
      <c r="AA42423"/>
    </row>
    <row r="42424" spans="16:27" x14ac:dyDescent="0.3">
      <c r="P42424"/>
      <c r="AA42424"/>
    </row>
    <row r="42425" spans="16:27" x14ac:dyDescent="0.3">
      <c r="P42425"/>
      <c r="AA42425"/>
    </row>
    <row r="42426" spans="16:27" x14ac:dyDescent="0.3">
      <c r="P42426"/>
      <c r="AA42426"/>
    </row>
    <row r="42427" spans="16:27" x14ac:dyDescent="0.3">
      <c r="P42427"/>
      <c r="AA42427"/>
    </row>
    <row r="42428" spans="16:27" x14ac:dyDescent="0.3">
      <c r="P42428"/>
      <c r="AA42428"/>
    </row>
    <row r="42429" spans="16:27" x14ac:dyDescent="0.3">
      <c r="P42429"/>
      <c r="AA42429"/>
    </row>
    <row r="42430" spans="16:27" x14ac:dyDescent="0.3">
      <c r="P42430"/>
      <c r="AA42430"/>
    </row>
    <row r="42431" spans="16:27" x14ac:dyDescent="0.3">
      <c r="P42431"/>
      <c r="AA42431"/>
    </row>
    <row r="42432" spans="16:27" x14ac:dyDescent="0.3">
      <c r="P42432"/>
      <c r="AA42432"/>
    </row>
    <row r="42433" spans="16:27" x14ac:dyDescent="0.3">
      <c r="P42433"/>
      <c r="AA42433"/>
    </row>
    <row r="42434" spans="16:27" x14ac:dyDescent="0.3">
      <c r="P42434"/>
      <c r="AA42434"/>
    </row>
    <row r="42435" spans="16:27" x14ac:dyDescent="0.3">
      <c r="P42435"/>
      <c r="AA42435"/>
    </row>
    <row r="42436" spans="16:27" x14ac:dyDescent="0.3">
      <c r="P42436"/>
      <c r="AA42436"/>
    </row>
    <row r="42437" spans="16:27" x14ac:dyDescent="0.3">
      <c r="P42437"/>
      <c r="AA42437"/>
    </row>
    <row r="42438" spans="16:27" x14ac:dyDescent="0.3">
      <c r="P42438"/>
      <c r="AA42438"/>
    </row>
    <row r="42439" spans="16:27" x14ac:dyDescent="0.3">
      <c r="P42439"/>
      <c r="AA42439"/>
    </row>
    <row r="42440" spans="16:27" x14ac:dyDescent="0.3">
      <c r="P42440"/>
      <c r="AA42440"/>
    </row>
    <row r="42441" spans="16:27" x14ac:dyDescent="0.3">
      <c r="P42441"/>
      <c r="AA42441"/>
    </row>
    <row r="42442" spans="16:27" x14ac:dyDescent="0.3">
      <c r="P42442"/>
      <c r="AA42442"/>
    </row>
    <row r="42443" spans="16:27" x14ac:dyDescent="0.3">
      <c r="P42443"/>
      <c r="AA42443"/>
    </row>
    <row r="42444" spans="16:27" x14ac:dyDescent="0.3">
      <c r="P42444"/>
      <c r="AA42444"/>
    </row>
    <row r="42445" spans="16:27" x14ac:dyDescent="0.3">
      <c r="P42445"/>
      <c r="AA42445"/>
    </row>
    <row r="42446" spans="16:27" x14ac:dyDescent="0.3">
      <c r="P42446"/>
      <c r="AA42446"/>
    </row>
    <row r="42447" spans="16:27" x14ac:dyDescent="0.3">
      <c r="P42447"/>
      <c r="AA42447"/>
    </row>
    <row r="42448" spans="16:27" x14ac:dyDescent="0.3">
      <c r="P42448"/>
      <c r="AA42448"/>
    </row>
    <row r="42449" spans="16:27" x14ac:dyDescent="0.3">
      <c r="P42449"/>
      <c r="AA42449"/>
    </row>
    <row r="42450" spans="16:27" x14ac:dyDescent="0.3">
      <c r="P42450"/>
      <c r="AA42450"/>
    </row>
    <row r="42451" spans="16:27" x14ac:dyDescent="0.3">
      <c r="P42451"/>
      <c r="AA42451"/>
    </row>
    <row r="42452" spans="16:27" x14ac:dyDescent="0.3">
      <c r="P42452"/>
      <c r="AA42452"/>
    </row>
    <row r="42453" spans="16:27" x14ac:dyDescent="0.3">
      <c r="P42453"/>
      <c r="AA42453"/>
    </row>
    <row r="42454" spans="16:27" x14ac:dyDescent="0.3">
      <c r="P42454"/>
      <c r="AA42454"/>
    </row>
    <row r="42455" spans="16:27" x14ac:dyDescent="0.3">
      <c r="P42455"/>
      <c r="AA42455"/>
    </row>
    <row r="42456" spans="16:27" x14ac:dyDescent="0.3">
      <c r="P42456"/>
      <c r="AA42456"/>
    </row>
    <row r="42457" spans="16:27" x14ac:dyDescent="0.3">
      <c r="P42457"/>
      <c r="AA42457"/>
    </row>
    <row r="42458" spans="16:27" x14ac:dyDescent="0.3">
      <c r="P42458"/>
      <c r="AA42458"/>
    </row>
    <row r="42459" spans="16:27" x14ac:dyDescent="0.3">
      <c r="P42459"/>
      <c r="AA42459"/>
    </row>
    <row r="42460" spans="16:27" x14ac:dyDescent="0.3">
      <c r="P42460"/>
      <c r="AA42460"/>
    </row>
    <row r="42461" spans="16:27" x14ac:dyDescent="0.3">
      <c r="P42461"/>
      <c r="AA42461"/>
    </row>
    <row r="42462" spans="16:27" x14ac:dyDescent="0.3">
      <c r="P42462"/>
      <c r="AA42462"/>
    </row>
    <row r="42463" spans="16:27" x14ac:dyDescent="0.3">
      <c r="P42463"/>
      <c r="AA42463"/>
    </row>
    <row r="42464" spans="16:27" x14ac:dyDescent="0.3">
      <c r="P42464"/>
      <c r="AA42464"/>
    </row>
    <row r="42465" spans="16:27" x14ac:dyDescent="0.3">
      <c r="P42465"/>
      <c r="AA42465"/>
    </row>
    <row r="42466" spans="16:27" x14ac:dyDescent="0.3">
      <c r="P42466"/>
      <c r="AA42466"/>
    </row>
    <row r="42467" spans="16:27" x14ac:dyDescent="0.3">
      <c r="P42467"/>
      <c r="AA42467"/>
    </row>
    <row r="42468" spans="16:27" x14ac:dyDescent="0.3">
      <c r="P42468"/>
      <c r="AA42468"/>
    </row>
    <row r="42469" spans="16:27" x14ac:dyDescent="0.3">
      <c r="P42469"/>
      <c r="AA42469"/>
    </row>
    <row r="42470" spans="16:27" x14ac:dyDescent="0.3">
      <c r="P42470"/>
      <c r="AA42470"/>
    </row>
    <row r="42471" spans="16:27" x14ac:dyDescent="0.3">
      <c r="P42471"/>
      <c r="AA42471"/>
    </row>
    <row r="42472" spans="16:27" x14ac:dyDescent="0.3">
      <c r="P42472"/>
      <c r="AA42472"/>
    </row>
    <row r="42473" spans="16:27" x14ac:dyDescent="0.3">
      <c r="P42473"/>
      <c r="AA42473"/>
    </row>
    <row r="42474" spans="16:27" x14ac:dyDescent="0.3">
      <c r="P42474"/>
      <c r="AA42474"/>
    </row>
    <row r="42475" spans="16:27" x14ac:dyDescent="0.3">
      <c r="P42475"/>
      <c r="AA42475"/>
    </row>
    <row r="42476" spans="16:27" x14ac:dyDescent="0.3">
      <c r="P42476"/>
      <c r="AA42476"/>
    </row>
    <row r="42477" spans="16:27" x14ac:dyDescent="0.3">
      <c r="P42477"/>
      <c r="AA42477"/>
    </row>
    <row r="42478" spans="16:27" x14ac:dyDescent="0.3">
      <c r="P42478"/>
      <c r="AA42478"/>
    </row>
    <row r="42479" spans="16:27" x14ac:dyDescent="0.3">
      <c r="P42479"/>
      <c r="AA42479"/>
    </row>
    <row r="42480" spans="16:27" x14ac:dyDescent="0.3">
      <c r="P42480"/>
      <c r="AA42480"/>
    </row>
    <row r="42481" spans="16:27" x14ac:dyDescent="0.3">
      <c r="P42481"/>
      <c r="AA42481"/>
    </row>
    <row r="42482" spans="16:27" x14ac:dyDescent="0.3">
      <c r="P42482"/>
      <c r="AA42482"/>
    </row>
    <row r="42483" spans="16:27" x14ac:dyDescent="0.3">
      <c r="P42483"/>
      <c r="AA42483"/>
    </row>
    <row r="42484" spans="16:27" x14ac:dyDescent="0.3">
      <c r="P42484"/>
      <c r="AA42484"/>
    </row>
    <row r="42485" spans="16:27" x14ac:dyDescent="0.3">
      <c r="P42485"/>
      <c r="AA42485"/>
    </row>
    <row r="42486" spans="16:27" x14ac:dyDescent="0.3">
      <c r="P42486"/>
      <c r="AA42486"/>
    </row>
    <row r="42487" spans="16:27" x14ac:dyDescent="0.3">
      <c r="P42487"/>
      <c r="AA42487"/>
    </row>
    <row r="42488" spans="16:27" x14ac:dyDescent="0.3">
      <c r="P42488"/>
      <c r="AA42488"/>
    </row>
    <row r="42489" spans="16:27" x14ac:dyDescent="0.3">
      <c r="P42489"/>
      <c r="AA42489"/>
    </row>
    <row r="42490" spans="16:27" x14ac:dyDescent="0.3">
      <c r="P42490"/>
      <c r="AA42490"/>
    </row>
    <row r="42491" spans="16:27" x14ac:dyDescent="0.3">
      <c r="P42491"/>
      <c r="AA42491"/>
    </row>
    <row r="42492" spans="16:27" x14ac:dyDescent="0.3">
      <c r="P42492"/>
      <c r="AA42492"/>
    </row>
    <row r="42493" spans="16:27" x14ac:dyDescent="0.3">
      <c r="P42493"/>
      <c r="AA42493"/>
    </row>
    <row r="42494" spans="16:27" x14ac:dyDescent="0.3">
      <c r="P42494"/>
      <c r="AA42494"/>
    </row>
    <row r="42495" spans="16:27" x14ac:dyDescent="0.3">
      <c r="P42495"/>
      <c r="AA42495"/>
    </row>
    <row r="42496" spans="16:27" x14ac:dyDescent="0.3">
      <c r="P42496"/>
      <c r="AA42496"/>
    </row>
    <row r="42497" spans="16:27" x14ac:dyDescent="0.3">
      <c r="P42497"/>
      <c r="AA42497"/>
    </row>
    <row r="42498" spans="16:27" x14ac:dyDescent="0.3">
      <c r="P42498"/>
      <c r="AA42498"/>
    </row>
    <row r="42499" spans="16:27" x14ac:dyDescent="0.3">
      <c r="P42499"/>
      <c r="AA42499"/>
    </row>
    <row r="42500" spans="16:27" x14ac:dyDescent="0.3">
      <c r="P42500"/>
      <c r="AA42500"/>
    </row>
    <row r="42501" spans="16:27" x14ac:dyDescent="0.3">
      <c r="P42501"/>
      <c r="AA42501"/>
    </row>
    <row r="42502" spans="16:27" x14ac:dyDescent="0.3">
      <c r="P42502"/>
      <c r="AA42502"/>
    </row>
    <row r="42503" spans="16:27" x14ac:dyDescent="0.3">
      <c r="P42503"/>
      <c r="AA42503"/>
    </row>
    <row r="42504" spans="16:27" x14ac:dyDescent="0.3">
      <c r="P42504"/>
      <c r="AA42504"/>
    </row>
    <row r="42505" spans="16:27" x14ac:dyDescent="0.3">
      <c r="P42505"/>
      <c r="AA42505"/>
    </row>
    <row r="42506" spans="16:27" x14ac:dyDescent="0.3">
      <c r="P42506"/>
      <c r="AA42506"/>
    </row>
    <row r="42507" spans="16:27" x14ac:dyDescent="0.3">
      <c r="P42507"/>
      <c r="AA42507"/>
    </row>
    <row r="42508" spans="16:27" x14ac:dyDescent="0.3">
      <c r="P42508"/>
      <c r="AA42508"/>
    </row>
    <row r="42509" spans="16:27" x14ac:dyDescent="0.3">
      <c r="P42509"/>
      <c r="AA42509"/>
    </row>
    <row r="42510" spans="16:27" x14ac:dyDescent="0.3">
      <c r="P42510"/>
      <c r="AA42510"/>
    </row>
    <row r="42511" spans="16:27" x14ac:dyDescent="0.3">
      <c r="P42511"/>
      <c r="AA42511"/>
    </row>
    <row r="42512" spans="16:27" x14ac:dyDescent="0.3">
      <c r="P42512"/>
      <c r="AA42512"/>
    </row>
    <row r="42513" spans="16:27" x14ac:dyDescent="0.3">
      <c r="P42513"/>
      <c r="AA42513"/>
    </row>
    <row r="42514" spans="16:27" x14ac:dyDescent="0.3">
      <c r="P42514"/>
      <c r="AA42514"/>
    </row>
    <row r="42515" spans="16:27" x14ac:dyDescent="0.3">
      <c r="P42515"/>
      <c r="AA42515"/>
    </row>
    <row r="42516" spans="16:27" x14ac:dyDescent="0.3">
      <c r="P42516"/>
      <c r="AA42516"/>
    </row>
    <row r="42517" spans="16:27" x14ac:dyDescent="0.3">
      <c r="P42517"/>
      <c r="AA42517"/>
    </row>
    <row r="42518" spans="16:27" x14ac:dyDescent="0.3">
      <c r="P42518"/>
      <c r="AA42518"/>
    </row>
    <row r="42519" spans="16:27" x14ac:dyDescent="0.3">
      <c r="P42519"/>
      <c r="AA42519"/>
    </row>
    <row r="42520" spans="16:27" x14ac:dyDescent="0.3">
      <c r="P42520"/>
      <c r="AA42520"/>
    </row>
    <row r="42521" spans="16:27" x14ac:dyDescent="0.3">
      <c r="P42521"/>
      <c r="AA42521"/>
    </row>
    <row r="42522" spans="16:27" x14ac:dyDescent="0.3">
      <c r="P42522"/>
      <c r="AA42522"/>
    </row>
    <row r="42523" spans="16:27" x14ac:dyDescent="0.3">
      <c r="P42523"/>
      <c r="AA42523"/>
    </row>
    <row r="42524" spans="16:27" x14ac:dyDescent="0.3">
      <c r="P42524"/>
      <c r="AA42524"/>
    </row>
    <row r="42525" spans="16:27" x14ac:dyDescent="0.3">
      <c r="P42525"/>
      <c r="AA42525"/>
    </row>
    <row r="42526" spans="16:27" x14ac:dyDescent="0.3">
      <c r="P42526"/>
      <c r="AA42526"/>
    </row>
    <row r="42527" spans="16:27" x14ac:dyDescent="0.3">
      <c r="P42527"/>
      <c r="AA42527"/>
    </row>
    <row r="42528" spans="16:27" x14ac:dyDescent="0.3">
      <c r="P42528"/>
      <c r="AA42528"/>
    </row>
    <row r="42529" spans="16:27" x14ac:dyDescent="0.3">
      <c r="P42529"/>
      <c r="AA42529"/>
    </row>
    <row r="42530" spans="16:27" x14ac:dyDescent="0.3">
      <c r="P42530"/>
      <c r="AA42530"/>
    </row>
    <row r="42531" spans="16:27" x14ac:dyDescent="0.3">
      <c r="P42531"/>
      <c r="AA42531"/>
    </row>
    <row r="42532" spans="16:27" x14ac:dyDescent="0.3">
      <c r="P42532"/>
      <c r="AA42532"/>
    </row>
    <row r="42533" spans="16:27" x14ac:dyDescent="0.3">
      <c r="P42533"/>
      <c r="AA42533"/>
    </row>
    <row r="42534" spans="16:27" x14ac:dyDescent="0.3">
      <c r="P42534"/>
      <c r="AA42534"/>
    </row>
    <row r="42535" spans="16:27" x14ac:dyDescent="0.3">
      <c r="P42535"/>
      <c r="AA42535"/>
    </row>
    <row r="42536" spans="16:27" x14ac:dyDescent="0.3">
      <c r="P42536"/>
      <c r="AA42536"/>
    </row>
    <row r="42537" spans="16:27" x14ac:dyDescent="0.3">
      <c r="P42537"/>
      <c r="AA42537"/>
    </row>
    <row r="42538" spans="16:27" x14ac:dyDescent="0.3">
      <c r="P42538"/>
      <c r="AA42538"/>
    </row>
    <row r="42539" spans="16:27" x14ac:dyDescent="0.3">
      <c r="P42539"/>
      <c r="AA42539"/>
    </row>
    <row r="42540" spans="16:27" x14ac:dyDescent="0.3">
      <c r="P42540"/>
      <c r="AA42540"/>
    </row>
    <row r="42541" spans="16:27" x14ac:dyDescent="0.3">
      <c r="P42541"/>
      <c r="AA42541"/>
    </row>
    <row r="42542" spans="16:27" x14ac:dyDescent="0.3">
      <c r="P42542"/>
      <c r="AA42542"/>
    </row>
    <row r="42543" spans="16:27" x14ac:dyDescent="0.3">
      <c r="P42543"/>
      <c r="AA42543"/>
    </row>
    <row r="42544" spans="16:27" x14ac:dyDescent="0.3">
      <c r="P42544"/>
      <c r="AA42544"/>
    </row>
    <row r="42545" spans="16:27" x14ac:dyDescent="0.3">
      <c r="P42545"/>
      <c r="AA42545"/>
    </row>
    <row r="42546" spans="16:27" x14ac:dyDescent="0.3">
      <c r="P42546"/>
      <c r="AA42546"/>
    </row>
    <row r="42547" spans="16:27" x14ac:dyDescent="0.3">
      <c r="P42547"/>
      <c r="AA42547"/>
    </row>
    <row r="42548" spans="16:27" x14ac:dyDescent="0.3">
      <c r="P42548"/>
      <c r="AA42548"/>
    </row>
    <row r="42549" spans="16:27" x14ac:dyDescent="0.3">
      <c r="P42549"/>
      <c r="AA42549"/>
    </row>
    <row r="42550" spans="16:27" x14ac:dyDescent="0.3">
      <c r="P42550"/>
      <c r="AA42550"/>
    </row>
    <row r="42551" spans="16:27" x14ac:dyDescent="0.3">
      <c r="P42551"/>
      <c r="AA42551"/>
    </row>
    <row r="42552" spans="16:27" x14ac:dyDescent="0.3">
      <c r="P42552"/>
      <c r="AA42552"/>
    </row>
    <row r="42553" spans="16:27" x14ac:dyDescent="0.3">
      <c r="P42553"/>
      <c r="AA42553"/>
    </row>
    <row r="42554" spans="16:27" x14ac:dyDescent="0.3">
      <c r="P42554"/>
      <c r="AA42554"/>
    </row>
    <row r="42555" spans="16:27" x14ac:dyDescent="0.3">
      <c r="P42555"/>
      <c r="AA42555"/>
    </row>
    <row r="42556" spans="16:27" x14ac:dyDescent="0.3">
      <c r="P42556"/>
      <c r="AA42556"/>
    </row>
    <row r="42557" spans="16:27" x14ac:dyDescent="0.3">
      <c r="P42557"/>
      <c r="AA42557"/>
    </row>
    <row r="42558" spans="16:27" x14ac:dyDescent="0.3">
      <c r="P42558"/>
      <c r="AA42558"/>
    </row>
    <row r="42559" spans="16:27" x14ac:dyDescent="0.3">
      <c r="P42559"/>
      <c r="AA42559"/>
    </row>
    <row r="42560" spans="16:27" x14ac:dyDescent="0.3">
      <c r="P42560"/>
      <c r="AA42560"/>
    </row>
    <row r="42561" spans="16:27" x14ac:dyDescent="0.3">
      <c r="P42561"/>
      <c r="AA42561"/>
    </row>
    <row r="42562" spans="16:27" x14ac:dyDescent="0.3">
      <c r="P42562"/>
      <c r="AA42562"/>
    </row>
    <row r="42563" spans="16:27" x14ac:dyDescent="0.3">
      <c r="P42563"/>
      <c r="AA42563"/>
    </row>
    <row r="42564" spans="16:27" x14ac:dyDescent="0.3">
      <c r="P42564"/>
      <c r="AA42564"/>
    </row>
    <row r="42565" spans="16:27" x14ac:dyDescent="0.3">
      <c r="P42565"/>
      <c r="AA42565"/>
    </row>
    <row r="42566" spans="16:27" x14ac:dyDescent="0.3">
      <c r="P42566"/>
      <c r="AA42566"/>
    </row>
    <row r="42567" spans="16:27" x14ac:dyDescent="0.3">
      <c r="P42567"/>
      <c r="AA42567"/>
    </row>
    <row r="42568" spans="16:27" x14ac:dyDescent="0.3">
      <c r="P42568"/>
      <c r="AA42568"/>
    </row>
    <row r="42569" spans="16:27" x14ac:dyDescent="0.3">
      <c r="P42569"/>
      <c r="AA42569"/>
    </row>
    <row r="42570" spans="16:27" x14ac:dyDescent="0.3">
      <c r="P42570"/>
      <c r="AA42570"/>
    </row>
    <row r="42571" spans="16:27" x14ac:dyDescent="0.3">
      <c r="P42571"/>
      <c r="AA42571"/>
    </row>
    <row r="42572" spans="16:27" x14ac:dyDescent="0.3">
      <c r="P42572"/>
      <c r="AA42572"/>
    </row>
    <row r="42573" spans="16:27" x14ac:dyDescent="0.3">
      <c r="P42573"/>
      <c r="AA42573"/>
    </row>
    <row r="42574" spans="16:27" x14ac:dyDescent="0.3">
      <c r="P42574"/>
      <c r="AA42574"/>
    </row>
    <row r="42575" spans="16:27" x14ac:dyDescent="0.3">
      <c r="P42575"/>
      <c r="AA42575"/>
    </row>
    <row r="42576" spans="16:27" x14ac:dyDescent="0.3">
      <c r="P42576"/>
      <c r="AA42576"/>
    </row>
    <row r="42577" spans="16:27" x14ac:dyDescent="0.3">
      <c r="P42577"/>
      <c r="AA42577"/>
    </row>
    <row r="42578" spans="16:27" x14ac:dyDescent="0.3">
      <c r="P42578"/>
      <c r="AA42578"/>
    </row>
    <row r="42579" spans="16:27" x14ac:dyDescent="0.3">
      <c r="P42579"/>
      <c r="AA42579"/>
    </row>
    <row r="42580" spans="16:27" x14ac:dyDescent="0.3">
      <c r="P42580"/>
      <c r="AA42580"/>
    </row>
    <row r="42581" spans="16:27" x14ac:dyDescent="0.3">
      <c r="P42581"/>
      <c r="AA42581"/>
    </row>
    <row r="42582" spans="16:27" x14ac:dyDescent="0.3">
      <c r="P42582"/>
      <c r="AA42582"/>
    </row>
    <row r="42583" spans="16:27" x14ac:dyDescent="0.3">
      <c r="P42583"/>
      <c r="AA42583"/>
    </row>
    <row r="42584" spans="16:27" x14ac:dyDescent="0.3">
      <c r="P42584"/>
      <c r="AA42584"/>
    </row>
    <row r="42585" spans="16:27" x14ac:dyDescent="0.3">
      <c r="P42585"/>
      <c r="AA42585"/>
    </row>
    <row r="42586" spans="16:27" x14ac:dyDescent="0.3">
      <c r="P42586"/>
      <c r="AA42586"/>
    </row>
    <row r="42587" spans="16:27" x14ac:dyDescent="0.3">
      <c r="P42587"/>
      <c r="AA42587"/>
    </row>
    <row r="42588" spans="16:27" x14ac:dyDescent="0.3">
      <c r="P42588"/>
      <c r="AA42588"/>
    </row>
    <row r="42589" spans="16:27" x14ac:dyDescent="0.3">
      <c r="P42589"/>
      <c r="AA42589"/>
    </row>
    <row r="42590" spans="16:27" x14ac:dyDescent="0.3">
      <c r="P42590"/>
      <c r="AA42590"/>
    </row>
    <row r="42591" spans="16:27" x14ac:dyDescent="0.3">
      <c r="P42591"/>
      <c r="AA42591"/>
    </row>
    <row r="42592" spans="16:27" x14ac:dyDescent="0.3">
      <c r="P42592"/>
      <c r="AA42592"/>
    </row>
    <row r="42593" spans="16:27" x14ac:dyDescent="0.3">
      <c r="P42593"/>
      <c r="AA42593"/>
    </row>
    <row r="42594" spans="16:27" x14ac:dyDescent="0.3">
      <c r="P42594"/>
      <c r="AA42594"/>
    </row>
    <row r="42595" spans="16:27" x14ac:dyDescent="0.3">
      <c r="P42595"/>
      <c r="AA42595"/>
    </row>
    <row r="42596" spans="16:27" x14ac:dyDescent="0.3">
      <c r="P42596"/>
      <c r="AA42596"/>
    </row>
    <row r="42597" spans="16:27" x14ac:dyDescent="0.3">
      <c r="P42597"/>
      <c r="AA42597"/>
    </row>
    <row r="42598" spans="16:27" x14ac:dyDescent="0.3">
      <c r="P42598"/>
      <c r="AA42598"/>
    </row>
    <row r="42599" spans="16:27" x14ac:dyDescent="0.3">
      <c r="P42599"/>
      <c r="AA42599"/>
    </row>
    <row r="42600" spans="16:27" x14ac:dyDescent="0.3">
      <c r="P42600"/>
      <c r="AA42600"/>
    </row>
    <row r="42601" spans="16:27" x14ac:dyDescent="0.3">
      <c r="P42601"/>
      <c r="AA42601"/>
    </row>
    <row r="42602" spans="16:27" x14ac:dyDescent="0.3">
      <c r="P42602"/>
      <c r="AA42602"/>
    </row>
    <row r="42603" spans="16:27" x14ac:dyDescent="0.3">
      <c r="P42603"/>
      <c r="AA42603"/>
    </row>
    <row r="42604" spans="16:27" x14ac:dyDescent="0.3">
      <c r="P42604"/>
      <c r="AA42604"/>
    </row>
    <row r="42605" spans="16:27" x14ac:dyDescent="0.3">
      <c r="P42605"/>
      <c r="AA42605"/>
    </row>
    <row r="42606" spans="16:27" x14ac:dyDescent="0.3">
      <c r="P42606"/>
      <c r="AA42606"/>
    </row>
    <row r="42607" spans="16:27" x14ac:dyDescent="0.3">
      <c r="P42607"/>
      <c r="AA42607"/>
    </row>
    <row r="42608" spans="16:27" x14ac:dyDescent="0.3">
      <c r="P42608"/>
      <c r="AA42608"/>
    </row>
    <row r="42609" spans="16:27" x14ac:dyDescent="0.3">
      <c r="P42609"/>
      <c r="AA42609"/>
    </row>
    <row r="42610" spans="16:27" x14ac:dyDescent="0.3">
      <c r="P42610"/>
      <c r="AA42610"/>
    </row>
    <row r="42611" spans="16:27" x14ac:dyDescent="0.3">
      <c r="P42611"/>
      <c r="AA42611"/>
    </row>
    <row r="42612" spans="16:27" x14ac:dyDescent="0.3">
      <c r="P42612"/>
      <c r="AA42612"/>
    </row>
    <row r="42613" spans="16:27" x14ac:dyDescent="0.3">
      <c r="P42613"/>
      <c r="AA42613"/>
    </row>
    <row r="42614" spans="16:27" x14ac:dyDescent="0.3">
      <c r="P42614"/>
      <c r="AA42614"/>
    </row>
    <row r="42615" spans="16:27" x14ac:dyDescent="0.3">
      <c r="P42615"/>
      <c r="AA42615"/>
    </row>
    <row r="42616" spans="16:27" x14ac:dyDescent="0.3">
      <c r="P42616"/>
      <c r="AA42616"/>
    </row>
    <row r="42617" spans="16:27" x14ac:dyDescent="0.3">
      <c r="P42617"/>
      <c r="AA42617"/>
    </row>
    <row r="42618" spans="16:27" x14ac:dyDescent="0.3">
      <c r="P42618"/>
      <c r="AA42618"/>
    </row>
    <row r="42619" spans="16:27" x14ac:dyDescent="0.3">
      <c r="P42619"/>
      <c r="AA42619"/>
    </row>
    <row r="42620" spans="16:27" x14ac:dyDescent="0.3">
      <c r="P42620"/>
      <c r="AA42620"/>
    </row>
    <row r="42621" spans="16:27" x14ac:dyDescent="0.3">
      <c r="P42621"/>
      <c r="AA42621"/>
    </row>
    <row r="42622" spans="16:27" x14ac:dyDescent="0.3">
      <c r="P42622"/>
      <c r="AA42622"/>
    </row>
    <row r="42623" spans="16:27" x14ac:dyDescent="0.3">
      <c r="P42623"/>
      <c r="AA42623"/>
    </row>
    <row r="42624" spans="16:27" x14ac:dyDescent="0.3">
      <c r="P42624"/>
      <c r="AA42624"/>
    </row>
    <row r="42625" spans="16:27" x14ac:dyDescent="0.3">
      <c r="P42625"/>
      <c r="AA42625"/>
    </row>
    <row r="42626" spans="16:27" x14ac:dyDescent="0.3">
      <c r="P42626"/>
      <c r="AA42626"/>
    </row>
    <row r="42627" spans="16:27" x14ac:dyDescent="0.3">
      <c r="P42627"/>
      <c r="AA42627"/>
    </row>
    <row r="42628" spans="16:27" x14ac:dyDescent="0.3">
      <c r="P42628"/>
      <c r="AA42628"/>
    </row>
    <row r="42629" spans="16:27" x14ac:dyDescent="0.3">
      <c r="P42629"/>
      <c r="AA42629"/>
    </row>
    <row r="42630" spans="16:27" x14ac:dyDescent="0.3">
      <c r="P42630"/>
      <c r="AA42630"/>
    </row>
    <row r="42631" spans="16:27" x14ac:dyDescent="0.3">
      <c r="P42631"/>
      <c r="AA42631"/>
    </row>
    <row r="42632" spans="16:27" x14ac:dyDescent="0.3">
      <c r="P42632"/>
      <c r="AA42632"/>
    </row>
    <row r="42633" spans="16:27" x14ac:dyDescent="0.3">
      <c r="P42633"/>
      <c r="AA42633"/>
    </row>
    <row r="42634" spans="16:27" x14ac:dyDescent="0.3">
      <c r="P42634"/>
      <c r="AA42634"/>
    </row>
    <row r="42635" spans="16:27" x14ac:dyDescent="0.3">
      <c r="P42635"/>
      <c r="AA42635"/>
    </row>
    <row r="42636" spans="16:27" x14ac:dyDescent="0.3">
      <c r="P42636"/>
      <c r="AA42636"/>
    </row>
    <row r="42637" spans="16:27" x14ac:dyDescent="0.3">
      <c r="P42637"/>
      <c r="AA42637"/>
    </row>
    <row r="42638" spans="16:27" x14ac:dyDescent="0.3">
      <c r="P42638"/>
      <c r="AA42638"/>
    </row>
    <row r="42639" spans="16:27" x14ac:dyDescent="0.3">
      <c r="P42639"/>
      <c r="AA42639"/>
    </row>
    <row r="42640" spans="16:27" x14ac:dyDescent="0.3">
      <c r="P42640"/>
      <c r="AA42640"/>
    </row>
    <row r="42641" spans="16:27" x14ac:dyDescent="0.3">
      <c r="P42641"/>
      <c r="AA42641"/>
    </row>
    <row r="42642" spans="16:27" x14ac:dyDescent="0.3">
      <c r="P42642"/>
      <c r="AA42642"/>
    </row>
    <row r="42643" spans="16:27" x14ac:dyDescent="0.3">
      <c r="P42643"/>
      <c r="AA42643"/>
    </row>
    <row r="42644" spans="16:27" x14ac:dyDescent="0.3">
      <c r="P42644"/>
      <c r="AA42644"/>
    </row>
    <row r="42645" spans="16:27" x14ac:dyDescent="0.3">
      <c r="P42645"/>
      <c r="AA42645"/>
    </row>
    <row r="42646" spans="16:27" x14ac:dyDescent="0.3">
      <c r="P42646"/>
      <c r="AA42646"/>
    </row>
    <row r="42647" spans="16:27" x14ac:dyDescent="0.3">
      <c r="P42647"/>
      <c r="AA42647"/>
    </row>
    <row r="42648" spans="16:27" x14ac:dyDescent="0.3">
      <c r="P42648"/>
      <c r="AA42648"/>
    </row>
    <row r="42649" spans="16:27" x14ac:dyDescent="0.3">
      <c r="P42649"/>
      <c r="AA42649"/>
    </row>
    <row r="42650" spans="16:27" x14ac:dyDescent="0.3">
      <c r="P42650"/>
      <c r="AA42650"/>
    </row>
    <row r="42651" spans="16:27" x14ac:dyDescent="0.3">
      <c r="P42651"/>
      <c r="AA42651"/>
    </row>
    <row r="42652" spans="16:27" x14ac:dyDescent="0.3">
      <c r="P42652"/>
      <c r="AA42652"/>
    </row>
    <row r="42653" spans="16:27" x14ac:dyDescent="0.3">
      <c r="P42653"/>
      <c r="AA42653"/>
    </row>
    <row r="42654" spans="16:27" x14ac:dyDescent="0.3">
      <c r="P42654"/>
      <c r="AA42654"/>
    </row>
    <row r="42655" spans="16:27" x14ac:dyDescent="0.3">
      <c r="P42655"/>
      <c r="AA42655"/>
    </row>
    <row r="42656" spans="16:27" x14ac:dyDescent="0.3">
      <c r="P42656"/>
      <c r="AA42656"/>
    </row>
    <row r="42657" spans="16:27" x14ac:dyDescent="0.3">
      <c r="P42657"/>
      <c r="AA42657"/>
    </row>
    <row r="42658" spans="16:27" x14ac:dyDescent="0.3">
      <c r="P42658"/>
      <c r="AA42658"/>
    </row>
    <row r="42659" spans="16:27" x14ac:dyDescent="0.3">
      <c r="P42659"/>
      <c r="AA42659"/>
    </row>
    <row r="42660" spans="16:27" x14ac:dyDescent="0.3">
      <c r="P42660"/>
      <c r="AA42660"/>
    </row>
    <row r="42661" spans="16:27" x14ac:dyDescent="0.3">
      <c r="P42661"/>
      <c r="AA42661"/>
    </row>
    <row r="42662" spans="16:27" x14ac:dyDescent="0.3">
      <c r="P42662"/>
      <c r="AA42662"/>
    </row>
    <row r="42663" spans="16:27" x14ac:dyDescent="0.3">
      <c r="P42663"/>
      <c r="AA42663"/>
    </row>
    <row r="42664" spans="16:27" x14ac:dyDescent="0.3">
      <c r="P42664"/>
      <c r="AA42664"/>
    </row>
    <row r="42665" spans="16:27" x14ac:dyDescent="0.3">
      <c r="P42665"/>
      <c r="AA42665"/>
    </row>
    <row r="42666" spans="16:27" x14ac:dyDescent="0.3">
      <c r="P42666"/>
      <c r="AA42666"/>
    </row>
    <row r="42667" spans="16:27" x14ac:dyDescent="0.3">
      <c r="P42667"/>
      <c r="AA42667"/>
    </row>
    <row r="42668" spans="16:27" x14ac:dyDescent="0.3">
      <c r="P42668"/>
      <c r="AA42668"/>
    </row>
    <row r="42669" spans="16:27" x14ac:dyDescent="0.3">
      <c r="P42669"/>
      <c r="AA42669"/>
    </row>
    <row r="42670" spans="16:27" x14ac:dyDescent="0.3">
      <c r="P42670"/>
      <c r="AA42670"/>
    </row>
    <row r="42671" spans="16:27" x14ac:dyDescent="0.3">
      <c r="P42671"/>
      <c r="AA42671"/>
    </row>
    <row r="42672" spans="16:27" x14ac:dyDescent="0.3">
      <c r="P42672"/>
      <c r="AA42672"/>
    </row>
    <row r="42673" spans="16:27" x14ac:dyDescent="0.3">
      <c r="P42673"/>
      <c r="AA42673"/>
    </row>
    <row r="42674" spans="16:27" x14ac:dyDescent="0.3">
      <c r="P42674"/>
      <c r="AA42674"/>
    </row>
    <row r="42675" spans="16:27" x14ac:dyDescent="0.3">
      <c r="P42675"/>
      <c r="AA42675"/>
    </row>
    <row r="42676" spans="16:27" x14ac:dyDescent="0.3">
      <c r="P42676"/>
      <c r="AA42676"/>
    </row>
    <row r="42677" spans="16:27" x14ac:dyDescent="0.3">
      <c r="P42677"/>
      <c r="AA42677"/>
    </row>
    <row r="42678" spans="16:27" x14ac:dyDescent="0.3">
      <c r="P42678"/>
      <c r="AA42678"/>
    </row>
    <row r="42679" spans="16:27" x14ac:dyDescent="0.3">
      <c r="P42679"/>
      <c r="AA42679"/>
    </row>
    <row r="42680" spans="16:27" x14ac:dyDescent="0.3">
      <c r="P42680"/>
      <c r="AA42680"/>
    </row>
    <row r="42681" spans="16:27" x14ac:dyDescent="0.3">
      <c r="P42681"/>
      <c r="AA42681"/>
    </row>
    <row r="42682" spans="16:27" x14ac:dyDescent="0.3">
      <c r="P42682"/>
      <c r="AA42682"/>
    </row>
    <row r="42683" spans="16:27" x14ac:dyDescent="0.3">
      <c r="P42683"/>
      <c r="AA42683"/>
    </row>
    <row r="42684" spans="16:27" x14ac:dyDescent="0.3">
      <c r="P42684"/>
      <c r="AA42684"/>
    </row>
    <row r="42685" spans="16:27" x14ac:dyDescent="0.3">
      <c r="P42685"/>
      <c r="AA42685"/>
    </row>
    <row r="42686" spans="16:27" x14ac:dyDescent="0.3">
      <c r="P42686"/>
      <c r="AA42686"/>
    </row>
    <row r="42687" spans="16:27" x14ac:dyDescent="0.3">
      <c r="P42687"/>
      <c r="AA42687"/>
    </row>
    <row r="42688" spans="16:27" x14ac:dyDescent="0.3">
      <c r="P42688"/>
      <c r="AA42688"/>
    </row>
    <row r="42689" spans="16:27" x14ac:dyDescent="0.3">
      <c r="P42689"/>
      <c r="AA42689"/>
    </row>
    <row r="42690" spans="16:27" x14ac:dyDescent="0.3">
      <c r="P42690"/>
      <c r="AA42690"/>
    </row>
    <row r="42691" spans="16:27" x14ac:dyDescent="0.3">
      <c r="P42691"/>
      <c r="AA42691"/>
    </row>
    <row r="42692" spans="16:27" x14ac:dyDescent="0.3">
      <c r="P42692"/>
      <c r="AA42692"/>
    </row>
    <row r="42693" spans="16:27" x14ac:dyDescent="0.3">
      <c r="P42693"/>
      <c r="AA42693"/>
    </row>
    <row r="42694" spans="16:27" x14ac:dyDescent="0.3">
      <c r="P42694"/>
      <c r="AA42694"/>
    </row>
    <row r="42695" spans="16:27" x14ac:dyDescent="0.3">
      <c r="P42695"/>
      <c r="AA42695"/>
    </row>
    <row r="42696" spans="16:27" x14ac:dyDescent="0.3">
      <c r="P42696"/>
      <c r="AA42696"/>
    </row>
    <row r="42697" spans="16:27" x14ac:dyDescent="0.3">
      <c r="P42697"/>
      <c r="AA42697"/>
    </row>
    <row r="42698" spans="16:27" x14ac:dyDescent="0.3">
      <c r="P42698"/>
      <c r="AA42698"/>
    </row>
    <row r="42699" spans="16:27" x14ac:dyDescent="0.3">
      <c r="P42699"/>
      <c r="AA42699"/>
    </row>
    <row r="42700" spans="16:27" x14ac:dyDescent="0.3">
      <c r="P42700"/>
      <c r="AA42700"/>
    </row>
    <row r="42701" spans="16:27" x14ac:dyDescent="0.3">
      <c r="P42701"/>
      <c r="AA42701"/>
    </row>
    <row r="42702" spans="16:27" x14ac:dyDescent="0.3">
      <c r="P42702"/>
      <c r="AA42702"/>
    </row>
    <row r="42703" spans="16:27" x14ac:dyDescent="0.3">
      <c r="P42703"/>
      <c r="AA42703"/>
    </row>
    <row r="42704" spans="16:27" x14ac:dyDescent="0.3">
      <c r="P42704"/>
      <c r="AA42704"/>
    </row>
    <row r="42705" spans="16:27" x14ac:dyDescent="0.3">
      <c r="P42705"/>
      <c r="AA42705"/>
    </row>
    <row r="42706" spans="16:27" x14ac:dyDescent="0.3">
      <c r="P42706"/>
      <c r="AA42706"/>
    </row>
    <row r="42707" spans="16:27" x14ac:dyDescent="0.3">
      <c r="P42707"/>
      <c r="AA42707"/>
    </row>
    <row r="42708" spans="16:27" x14ac:dyDescent="0.3">
      <c r="P42708"/>
      <c r="AA42708"/>
    </row>
    <row r="42709" spans="16:27" x14ac:dyDescent="0.3">
      <c r="P42709"/>
      <c r="AA42709"/>
    </row>
    <row r="42710" spans="16:27" x14ac:dyDescent="0.3">
      <c r="P42710"/>
      <c r="AA42710"/>
    </row>
    <row r="42711" spans="16:27" x14ac:dyDescent="0.3">
      <c r="P42711"/>
      <c r="AA42711"/>
    </row>
    <row r="42712" spans="16:27" x14ac:dyDescent="0.3">
      <c r="P42712"/>
      <c r="AA42712"/>
    </row>
    <row r="42713" spans="16:27" x14ac:dyDescent="0.3">
      <c r="P42713"/>
      <c r="AA42713"/>
    </row>
    <row r="42714" spans="16:27" x14ac:dyDescent="0.3">
      <c r="P42714"/>
      <c r="AA42714"/>
    </row>
    <row r="42715" spans="16:27" x14ac:dyDescent="0.3">
      <c r="P42715"/>
      <c r="AA42715"/>
    </row>
    <row r="42716" spans="16:27" x14ac:dyDescent="0.3">
      <c r="P42716"/>
      <c r="AA42716"/>
    </row>
    <row r="42717" spans="16:27" x14ac:dyDescent="0.3">
      <c r="P42717"/>
      <c r="AA42717"/>
    </row>
    <row r="42718" spans="16:27" x14ac:dyDescent="0.3">
      <c r="P42718"/>
      <c r="AA42718"/>
    </row>
    <row r="42719" spans="16:27" x14ac:dyDescent="0.3">
      <c r="P42719"/>
      <c r="AA42719"/>
    </row>
    <row r="42720" spans="16:27" x14ac:dyDescent="0.3">
      <c r="P42720"/>
      <c r="AA42720"/>
    </row>
    <row r="42721" spans="16:27" x14ac:dyDescent="0.3">
      <c r="P42721"/>
      <c r="AA42721"/>
    </row>
    <row r="42722" spans="16:27" x14ac:dyDescent="0.3">
      <c r="P42722"/>
      <c r="AA42722"/>
    </row>
    <row r="42723" spans="16:27" x14ac:dyDescent="0.3">
      <c r="P42723"/>
      <c r="AA42723"/>
    </row>
    <row r="42724" spans="16:27" x14ac:dyDescent="0.3">
      <c r="P42724"/>
      <c r="AA42724"/>
    </row>
    <row r="42725" spans="16:27" x14ac:dyDescent="0.3">
      <c r="P42725"/>
      <c r="AA42725"/>
    </row>
    <row r="42726" spans="16:27" x14ac:dyDescent="0.3">
      <c r="P42726"/>
      <c r="AA42726"/>
    </row>
    <row r="42727" spans="16:27" x14ac:dyDescent="0.3">
      <c r="P42727"/>
      <c r="AA42727"/>
    </row>
    <row r="42728" spans="16:27" x14ac:dyDescent="0.3">
      <c r="P42728"/>
      <c r="AA42728"/>
    </row>
    <row r="42729" spans="16:27" x14ac:dyDescent="0.3">
      <c r="P42729"/>
      <c r="AA42729"/>
    </row>
    <row r="42730" spans="16:27" x14ac:dyDescent="0.3">
      <c r="P42730"/>
      <c r="AA42730"/>
    </row>
    <row r="42731" spans="16:27" x14ac:dyDescent="0.3">
      <c r="P42731"/>
      <c r="AA42731"/>
    </row>
    <row r="42732" spans="16:27" x14ac:dyDescent="0.3">
      <c r="P42732"/>
      <c r="AA42732"/>
    </row>
    <row r="42733" spans="16:27" x14ac:dyDescent="0.3">
      <c r="P42733"/>
      <c r="AA42733"/>
    </row>
    <row r="42734" spans="16:27" x14ac:dyDescent="0.3">
      <c r="P42734"/>
      <c r="AA42734"/>
    </row>
    <row r="42735" spans="16:27" x14ac:dyDescent="0.3">
      <c r="P42735"/>
      <c r="AA42735"/>
    </row>
    <row r="42736" spans="16:27" x14ac:dyDescent="0.3">
      <c r="P42736"/>
      <c r="AA42736"/>
    </row>
    <row r="42737" spans="16:27" x14ac:dyDescent="0.3">
      <c r="P42737"/>
      <c r="AA42737"/>
    </row>
    <row r="42738" spans="16:27" x14ac:dyDescent="0.3">
      <c r="P42738"/>
      <c r="AA42738"/>
    </row>
    <row r="42739" spans="16:27" x14ac:dyDescent="0.3">
      <c r="P42739"/>
      <c r="AA42739"/>
    </row>
    <row r="42740" spans="16:27" x14ac:dyDescent="0.3">
      <c r="P42740"/>
      <c r="AA42740"/>
    </row>
    <row r="42741" spans="16:27" x14ac:dyDescent="0.3">
      <c r="P42741"/>
      <c r="AA42741"/>
    </row>
    <row r="42742" spans="16:27" x14ac:dyDescent="0.3">
      <c r="P42742"/>
      <c r="AA42742"/>
    </row>
    <row r="42743" spans="16:27" x14ac:dyDescent="0.3">
      <c r="P42743"/>
      <c r="AA42743"/>
    </row>
    <row r="42744" spans="16:27" x14ac:dyDescent="0.3">
      <c r="P42744"/>
      <c r="AA42744"/>
    </row>
    <row r="42745" spans="16:27" x14ac:dyDescent="0.3">
      <c r="P42745"/>
      <c r="AA42745"/>
    </row>
    <row r="42746" spans="16:27" x14ac:dyDescent="0.3">
      <c r="P42746"/>
      <c r="AA42746"/>
    </row>
    <row r="42747" spans="16:27" x14ac:dyDescent="0.3">
      <c r="P42747"/>
      <c r="AA42747"/>
    </row>
    <row r="42748" spans="16:27" x14ac:dyDescent="0.3">
      <c r="P42748"/>
      <c r="AA42748"/>
    </row>
    <row r="42749" spans="16:27" x14ac:dyDescent="0.3">
      <c r="P42749"/>
      <c r="AA42749"/>
    </row>
    <row r="42750" spans="16:27" x14ac:dyDescent="0.3">
      <c r="P42750"/>
      <c r="AA42750"/>
    </row>
    <row r="42751" spans="16:27" x14ac:dyDescent="0.3">
      <c r="P42751"/>
      <c r="AA42751"/>
    </row>
    <row r="42752" spans="16:27" x14ac:dyDescent="0.3">
      <c r="P42752"/>
      <c r="AA42752"/>
    </row>
    <row r="42753" spans="16:27" x14ac:dyDescent="0.3">
      <c r="P42753"/>
      <c r="AA42753"/>
    </row>
    <row r="42754" spans="16:27" x14ac:dyDescent="0.3">
      <c r="P42754"/>
      <c r="AA42754"/>
    </row>
    <row r="42755" spans="16:27" x14ac:dyDescent="0.3">
      <c r="P42755"/>
      <c r="AA42755"/>
    </row>
    <row r="42756" spans="16:27" x14ac:dyDescent="0.3">
      <c r="P42756"/>
      <c r="AA42756"/>
    </row>
    <row r="42757" spans="16:27" x14ac:dyDescent="0.3">
      <c r="P42757"/>
      <c r="AA42757"/>
    </row>
    <row r="42758" spans="16:27" x14ac:dyDescent="0.3">
      <c r="P42758"/>
      <c r="AA42758"/>
    </row>
    <row r="42759" spans="16:27" x14ac:dyDescent="0.3">
      <c r="P42759"/>
      <c r="AA42759"/>
    </row>
    <row r="42760" spans="16:27" x14ac:dyDescent="0.3">
      <c r="P42760"/>
      <c r="AA42760"/>
    </row>
    <row r="42761" spans="16:27" x14ac:dyDescent="0.3">
      <c r="P42761"/>
      <c r="AA42761"/>
    </row>
    <row r="42762" spans="16:27" x14ac:dyDescent="0.3">
      <c r="P42762"/>
      <c r="AA42762"/>
    </row>
    <row r="42763" spans="16:27" x14ac:dyDescent="0.3">
      <c r="P42763"/>
      <c r="AA42763"/>
    </row>
    <row r="42764" spans="16:27" x14ac:dyDescent="0.3">
      <c r="P42764"/>
      <c r="AA42764"/>
    </row>
    <row r="42765" spans="16:27" x14ac:dyDescent="0.3">
      <c r="P42765"/>
      <c r="AA42765"/>
    </row>
    <row r="42766" spans="16:27" x14ac:dyDescent="0.3">
      <c r="P42766"/>
      <c r="AA42766"/>
    </row>
    <row r="42767" spans="16:27" x14ac:dyDescent="0.3">
      <c r="P42767"/>
      <c r="AA42767"/>
    </row>
    <row r="42768" spans="16:27" x14ac:dyDescent="0.3">
      <c r="P42768"/>
      <c r="AA42768"/>
    </row>
    <row r="42769" spans="16:27" x14ac:dyDescent="0.3">
      <c r="P42769"/>
      <c r="AA42769"/>
    </row>
    <row r="42770" spans="16:27" x14ac:dyDescent="0.3">
      <c r="P42770"/>
      <c r="AA42770"/>
    </row>
    <row r="42771" spans="16:27" x14ac:dyDescent="0.3">
      <c r="P42771"/>
      <c r="AA42771"/>
    </row>
    <row r="42772" spans="16:27" x14ac:dyDescent="0.3">
      <c r="P42772"/>
      <c r="AA42772"/>
    </row>
    <row r="42773" spans="16:27" x14ac:dyDescent="0.3">
      <c r="P42773"/>
      <c r="AA42773"/>
    </row>
    <row r="42774" spans="16:27" x14ac:dyDescent="0.3">
      <c r="P42774"/>
      <c r="AA42774"/>
    </row>
    <row r="42775" spans="16:27" x14ac:dyDescent="0.3">
      <c r="P42775"/>
      <c r="AA42775"/>
    </row>
    <row r="42776" spans="16:27" x14ac:dyDescent="0.3">
      <c r="P42776"/>
      <c r="AA42776"/>
    </row>
    <row r="42777" spans="16:27" x14ac:dyDescent="0.3">
      <c r="P42777"/>
      <c r="AA42777"/>
    </row>
    <row r="42778" spans="16:27" x14ac:dyDescent="0.3">
      <c r="P42778"/>
      <c r="AA42778"/>
    </row>
    <row r="42779" spans="16:27" x14ac:dyDescent="0.3">
      <c r="P42779"/>
      <c r="AA42779"/>
    </row>
    <row r="42780" spans="16:27" x14ac:dyDescent="0.3">
      <c r="P42780"/>
      <c r="AA42780"/>
    </row>
    <row r="42781" spans="16:27" x14ac:dyDescent="0.3">
      <c r="P42781"/>
      <c r="AA42781"/>
    </row>
    <row r="42782" spans="16:27" x14ac:dyDescent="0.3">
      <c r="P42782"/>
      <c r="AA42782"/>
    </row>
    <row r="42783" spans="16:27" x14ac:dyDescent="0.3">
      <c r="P42783"/>
      <c r="AA42783"/>
    </row>
    <row r="42784" spans="16:27" x14ac:dyDescent="0.3">
      <c r="P42784"/>
      <c r="AA42784"/>
    </row>
    <row r="42785" spans="16:27" x14ac:dyDescent="0.3">
      <c r="P42785"/>
      <c r="AA42785"/>
    </row>
    <row r="42786" spans="16:27" x14ac:dyDescent="0.3">
      <c r="P42786"/>
      <c r="AA42786"/>
    </row>
    <row r="42787" spans="16:27" x14ac:dyDescent="0.3">
      <c r="P42787"/>
      <c r="AA42787"/>
    </row>
    <row r="42788" spans="16:27" x14ac:dyDescent="0.3">
      <c r="P42788"/>
      <c r="AA42788"/>
    </row>
    <row r="42789" spans="16:27" x14ac:dyDescent="0.3">
      <c r="P42789"/>
      <c r="AA42789"/>
    </row>
    <row r="42790" spans="16:27" x14ac:dyDescent="0.3">
      <c r="P42790"/>
      <c r="AA42790"/>
    </row>
    <row r="42791" spans="16:27" x14ac:dyDescent="0.3">
      <c r="P42791"/>
      <c r="AA42791"/>
    </row>
    <row r="42792" spans="16:27" x14ac:dyDescent="0.3">
      <c r="P42792"/>
      <c r="AA42792"/>
    </row>
    <row r="42793" spans="16:27" x14ac:dyDescent="0.3">
      <c r="P42793"/>
      <c r="AA42793"/>
    </row>
    <row r="42794" spans="16:27" x14ac:dyDescent="0.3">
      <c r="P42794"/>
      <c r="AA42794"/>
    </row>
    <row r="42795" spans="16:27" x14ac:dyDescent="0.3">
      <c r="P42795"/>
      <c r="AA42795"/>
    </row>
    <row r="42796" spans="16:27" x14ac:dyDescent="0.3">
      <c r="P42796"/>
      <c r="AA42796"/>
    </row>
    <row r="42797" spans="16:27" x14ac:dyDescent="0.3">
      <c r="P42797"/>
      <c r="AA42797"/>
    </row>
    <row r="42798" spans="16:27" x14ac:dyDescent="0.3">
      <c r="P42798"/>
      <c r="AA42798"/>
    </row>
    <row r="42799" spans="16:27" x14ac:dyDescent="0.3">
      <c r="P42799"/>
      <c r="AA42799"/>
    </row>
    <row r="42800" spans="16:27" x14ac:dyDescent="0.3">
      <c r="P42800"/>
      <c r="AA42800"/>
    </row>
    <row r="42801" spans="16:27" x14ac:dyDescent="0.3">
      <c r="P42801"/>
      <c r="AA42801"/>
    </row>
    <row r="42802" spans="16:27" x14ac:dyDescent="0.3">
      <c r="P42802"/>
      <c r="AA42802"/>
    </row>
    <row r="42803" spans="16:27" x14ac:dyDescent="0.3">
      <c r="P42803"/>
      <c r="AA42803"/>
    </row>
    <row r="42804" spans="16:27" x14ac:dyDescent="0.3">
      <c r="P42804"/>
      <c r="AA42804"/>
    </row>
    <row r="42805" spans="16:27" x14ac:dyDescent="0.3">
      <c r="P42805"/>
      <c r="AA42805"/>
    </row>
    <row r="42806" spans="16:27" x14ac:dyDescent="0.3">
      <c r="P42806"/>
      <c r="AA42806"/>
    </row>
    <row r="42807" spans="16:27" x14ac:dyDescent="0.3">
      <c r="P42807"/>
      <c r="AA42807"/>
    </row>
    <row r="42808" spans="16:27" x14ac:dyDescent="0.3">
      <c r="P42808"/>
      <c r="AA42808"/>
    </row>
    <row r="42809" spans="16:27" x14ac:dyDescent="0.3">
      <c r="P42809"/>
      <c r="AA42809"/>
    </row>
    <row r="42810" spans="16:27" x14ac:dyDescent="0.3">
      <c r="P42810"/>
      <c r="AA42810"/>
    </row>
    <row r="42811" spans="16:27" x14ac:dyDescent="0.3">
      <c r="P42811"/>
      <c r="AA42811"/>
    </row>
    <row r="42812" spans="16:27" x14ac:dyDescent="0.3">
      <c r="P42812"/>
      <c r="AA42812"/>
    </row>
    <row r="42813" spans="16:27" x14ac:dyDescent="0.3">
      <c r="P42813"/>
      <c r="AA42813"/>
    </row>
    <row r="42814" spans="16:27" x14ac:dyDescent="0.3">
      <c r="P42814"/>
      <c r="AA42814"/>
    </row>
    <row r="42815" spans="16:27" x14ac:dyDescent="0.3">
      <c r="P42815"/>
      <c r="AA42815"/>
    </row>
    <row r="42816" spans="16:27" x14ac:dyDescent="0.3">
      <c r="P42816"/>
      <c r="AA42816"/>
    </row>
    <row r="42817" spans="16:27" x14ac:dyDescent="0.3">
      <c r="P42817"/>
      <c r="AA42817"/>
    </row>
    <row r="42818" spans="16:27" x14ac:dyDescent="0.3">
      <c r="P42818"/>
      <c r="AA42818"/>
    </row>
    <row r="42819" spans="16:27" x14ac:dyDescent="0.3">
      <c r="P42819"/>
      <c r="AA42819"/>
    </row>
    <row r="42820" spans="16:27" x14ac:dyDescent="0.3">
      <c r="P42820"/>
      <c r="AA42820"/>
    </row>
    <row r="42821" spans="16:27" x14ac:dyDescent="0.3">
      <c r="P42821"/>
      <c r="AA42821"/>
    </row>
    <row r="42822" spans="16:27" x14ac:dyDescent="0.3">
      <c r="P42822"/>
      <c r="AA42822"/>
    </row>
    <row r="42823" spans="16:27" x14ac:dyDescent="0.3">
      <c r="P42823"/>
      <c r="AA42823"/>
    </row>
    <row r="42824" spans="16:27" x14ac:dyDescent="0.3">
      <c r="P42824"/>
      <c r="AA42824"/>
    </row>
    <row r="42825" spans="16:27" x14ac:dyDescent="0.3">
      <c r="P42825"/>
      <c r="AA42825"/>
    </row>
    <row r="42826" spans="16:27" x14ac:dyDescent="0.3">
      <c r="P42826"/>
      <c r="AA42826"/>
    </row>
    <row r="42827" spans="16:27" x14ac:dyDescent="0.3">
      <c r="P42827"/>
      <c r="AA42827"/>
    </row>
    <row r="42828" spans="16:27" x14ac:dyDescent="0.3">
      <c r="P42828"/>
      <c r="AA42828"/>
    </row>
    <row r="42829" spans="16:27" x14ac:dyDescent="0.3">
      <c r="P42829"/>
      <c r="AA42829"/>
    </row>
    <row r="42830" spans="16:27" x14ac:dyDescent="0.3">
      <c r="P42830"/>
      <c r="AA42830"/>
    </row>
    <row r="42831" spans="16:27" x14ac:dyDescent="0.3">
      <c r="P42831"/>
      <c r="AA42831"/>
    </row>
    <row r="42832" spans="16:27" x14ac:dyDescent="0.3">
      <c r="P42832"/>
      <c r="AA42832"/>
    </row>
    <row r="42833" spans="16:27" x14ac:dyDescent="0.3">
      <c r="P42833"/>
      <c r="AA42833"/>
    </row>
    <row r="42834" spans="16:27" x14ac:dyDescent="0.3">
      <c r="P42834"/>
      <c r="AA42834"/>
    </row>
    <row r="42835" spans="16:27" x14ac:dyDescent="0.3">
      <c r="P42835"/>
      <c r="AA42835"/>
    </row>
    <row r="42836" spans="16:27" x14ac:dyDescent="0.3">
      <c r="P42836"/>
      <c r="AA42836"/>
    </row>
    <row r="42837" spans="16:27" x14ac:dyDescent="0.3">
      <c r="P42837"/>
      <c r="AA42837"/>
    </row>
    <row r="42838" spans="16:27" x14ac:dyDescent="0.3">
      <c r="P42838"/>
      <c r="AA42838"/>
    </row>
    <row r="42839" spans="16:27" x14ac:dyDescent="0.3">
      <c r="P42839"/>
      <c r="AA42839"/>
    </row>
    <row r="42840" spans="16:27" x14ac:dyDescent="0.3">
      <c r="P42840"/>
      <c r="AA42840"/>
    </row>
    <row r="42841" spans="16:27" x14ac:dyDescent="0.3">
      <c r="P42841"/>
      <c r="AA42841"/>
    </row>
    <row r="42842" spans="16:27" x14ac:dyDescent="0.3">
      <c r="P42842"/>
      <c r="AA42842"/>
    </row>
    <row r="42843" spans="16:27" x14ac:dyDescent="0.3">
      <c r="P42843"/>
      <c r="AA42843"/>
    </row>
    <row r="42844" spans="16:27" x14ac:dyDescent="0.3">
      <c r="P42844"/>
      <c r="AA42844"/>
    </row>
    <row r="42845" spans="16:27" x14ac:dyDescent="0.3">
      <c r="P42845"/>
      <c r="AA42845"/>
    </row>
    <row r="42846" spans="16:27" x14ac:dyDescent="0.3">
      <c r="P42846"/>
      <c r="AA42846"/>
    </row>
    <row r="42847" spans="16:27" x14ac:dyDescent="0.3">
      <c r="P42847"/>
      <c r="AA42847"/>
    </row>
    <row r="42848" spans="16:27" x14ac:dyDescent="0.3">
      <c r="P42848"/>
      <c r="AA42848"/>
    </row>
    <row r="42849" spans="16:27" x14ac:dyDescent="0.3">
      <c r="P42849"/>
      <c r="AA42849"/>
    </row>
    <row r="42850" spans="16:27" x14ac:dyDescent="0.3">
      <c r="P42850"/>
      <c r="AA42850"/>
    </row>
    <row r="42851" spans="16:27" x14ac:dyDescent="0.3">
      <c r="P42851"/>
      <c r="AA42851"/>
    </row>
    <row r="42852" spans="16:27" x14ac:dyDescent="0.3">
      <c r="P42852"/>
      <c r="AA42852"/>
    </row>
    <row r="42853" spans="16:27" x14ac:dyDescent="0.3">
      <c r="P42853"/>
      <c r="AA42853"/>
    </row>
    <row r="42854" spans="16:27" x14ac:dyDescent="0.3">
      <c r="P42854"/>
      <c r="AA42854"/>
    </row>
    <row r="42855" spans="16:27" x14ac:dyDescent="0.3">
      <c r="P42855"/>
      <c r="AA42855"/>
    </row>
    <row r="42856" spans="16:27" x14ac:dyDescent="0.3">
      <c r="P42856"/>
      <c r="AA42856"/>
    </row>
    <row r="42857" spans="16:27" x14ac:dyDescent="0.3">
      <c r="P42857"/>
      <c r="AA42857"/>
    </row>
    <row r="42858" spans="16:27" x14ac:dyDescent="0.3">
      <c r="P42858"/>
      <c r="AA42858"/>
    </row>
    <row r="42859" spans="16:27" x14ac:dyDescent="0.3">
      <c r="P42859"/>
      <c r="AA42859"/>
    </row>
    <row r="42860" spans="16:27" x14ac:dyDescent="0.3">
      <c r="P42860"/>
      <c r="AA42860"/>
    </row>
    <row r="42861" spans="16:27" x14ac:dyDescent="0.3">
      <c r="P42861"/>
      <c r="AA42861"/>
    </row>
    <row r="42862" spans="16:27" x14ac:dyDescent="0.3">
      <c r="P42862"/>
      <c r="AA42862"/>
    </row>
    <row r="42863" spans="16:27" x14ac:dyDescent="0.3">
      <c r="P42863"/>
      <c r="AA42863"/>
    </row>
    <row r="42864" spans="16:27" x14ac:dyDescent="0.3">
      <c r="P42864"/>
      <c r="AA42864"/>
    </row>
    <row r="42865" spans="16:27" x14ac:dyDescent="0.3">
      <c r="P42865"/>
      <c r="AA42865"/>
    </row>
    <row r="42866" spans="16:27" x14ac:dyDescent="0.3">
      <c r="P42866"/>
      <c r="AA42866"/>
    </row>
    <row r="42867" spans="16:27" x14ac:dyDescent="0.3">
      <c r="P42867"/>
      <c r="AA42867"/>
    </row>
    <row r="42868" spans="16:27" x14ac:dyDescent="0.3">
      <c r="P42868"/>
      <c r="AA42868"/>
    </row>
    <row r="42869" spans="16:27" x14ac:dyDescent="0.3">
      <c r="P42869"/>
      <c r="AA42869"/>
    </row>
    <row r="42870" spans="16:27" x14ac:dyDescent="0.3">
      <c r="P42870"/>
      <c r="AA42870"/>
    </row>
    <row r="42871" spans="16:27" x14ac:dyDescent="0.3">
      <c r="P42871"/>
      <c r="AA42871"/>
    </row>
    <row r="42872" spans="16:27" x14ac:dyDescent="0.3">
      <c r="P42872"/>
      <c r="AA42872"/>
    </row>
    <row r="42873" spans="16:27" x14ac:dyDescent="0.3">
      <c r="P42873"/>
      <c r="AA42873"/>
    </row>
    <row r="42874" spans="16:27" x14ac:dyDescent="0.3">
      <c r="P42874"/>
      <c r="AA42874"/>
    </row>
    <row r="42875" spans="16:27" x14ac:dyDescent="0.3">
      <c r="P42875"/>
      <c r="AA42875"/>
    </row>
    <row r="42876" spans="16:27" x14ac:dyDescent="0.3">
      <c r="P42876"/>
      <c r="AA42876"/>
    </row>
    <row r="42877" spans="16:27" x14ac:dyDescent="0.3">
      <c r="P42877"/>
      <c r="AA42877"/>
    </row>
    <row r="42878" spans="16:27" x14ac:dyDescent="0.3">
      <c r="P42878"/>
      <c r="AA42878"/>
    </row>
    <row r="42879" spans="16:27" x14ac:dyDescent="0.3">
      <c r="P42879"/>
      <c r="AA42879"/>
    </row>
    <row r="42880" spans="16:27" x14ac:dyDescent="0.3">
      <c r="P42880"/>
      <c r="AA42880"/>
    </row>
    <row r="42881" spans="16:27" x14ac:dyDescent="0.3">
      <c r="P42881"/>
      <c r="AA42881"/>
    </row>
    <row r="42882" spans="16:27" x14ac:dyDescent="0.3">
      <c r="P42882"/>
      <c r="AA42882"/>
    </row>
    <row r="42883" spans="16:27" x14ac:dyDescent="0.3">
      <c r="P42883"/>
      <c r="AA42883"/>
    </row>
    <row r="42884" spans="16:27" x14ac:dyDescent="0.3">
      <c r="P42884"/>
      <c r="AA42884"/>
    </row>
    <row r="42885" spans="16:27" x14ac:dyDescent="0.3">
      <c r="P42885"/>
      <c r="AA42885"/>
    </row>
    <row r="42886" spans="16:27" x14ac:dyDescent="0.3">
      <c r="P42886"/>
      <c r="AA42886"/>
    </row>
    <row r="42887" spans="16:27" x14ac:dyDescent="0.3">
      <c r="P42887"/>
      <c r="AA42887"/>
    </row>
    <row r="42888" spans="16:27" x14ac:dyDescent="0.3">
      <c r="P42888"/>
      <c r="AA42888"/>
    </row>
    <row r="42889" spans="16:27" x14ac:dyDescent="0.3">
      <c r="P42889"/>
      <c r="AA42889"/>
    </row>
    <row r="42890" spans="16:27" x14ac:dyDescent="0.3">
      <c r="P42890"/>
      <c r="AA42890"/>
    </row>
    <row r="42891" spans="16:27" x14ac:dyDescent="0.3">
      <c r="P42891"/>
      <c r="AA42891"/>
    </row>
    <row r="42892" spans="16:27" x14ac:dyDescent="0.3">
      <c r="P42892"/>
      <c r="AA42892"/>
    </row>
    <row r="42893" spans="16:27" x14ac:dyDescent="0.3">
      <c r="P42893"/>
      <c r="AA42893"/>
    </row>
    <row r="42894" spans="16:27" x14ac:dyDescent="0.3">
      <c r="P42894"/>
      <c r="AA42894"/>
    </row>
    <row r="42895" spans="16:27" x14ac:dyDescent="0.3">
      <c r="P42895"/>
      <c r="AA42895"/>
    </row>
    <row r="42896" spans="16:27" x14ac:dyDescent="0.3">
      <c r="P42896"/>
      <c r="AA42896"/>
    </row>
    <row r="42897" spans="16:27" x14ac:dyDescent="0.3">
      <c r="P42897"/>
      <c r="AA42897"/>
    </row>
    <row r="42898" spans="16:27" x14ac:dyDescent="0.3">
      <c r="P42898"/>
      <c r="AA42898"/>
    </row>
    <row r="42899" spans="16:27" x14ac:dyDescent="0.3">
      <c r="P42899"/>
      <c r="AA42899"/>
    </row>
    <row r="42900" spans="16:27" x14ac:dyDescent="0.3">
      <c r="P42900"/>
      <c r="AA42900"/>
    </row>
    <row r="42901" spans="16:27" x14ac:dyDescent="0.3">
      <c r="P42901"/>
      <c r="AA42901"/>
    </row>
    <row r="42902" spans="16:27" x14ac:dyDescent="0.3">
      <c r="P42902"/>
      <c r="AA42902"/>
    </row>
    <row r="42903" spans="16:27" x14ac:dyDescent="0.3">
      <c r="P42903"/>
      <c r="AA42903"/>
    </row>
    <row r="42904" spans="16:27" x14ac:dyDescent="0.3">
      <c r="P42904"/>
      <c r="AA42904"/>
    </row>
    <row r="42905" spans="16:27" x14ac:dyDescent="0.3">
      <c r="P42905"/>
      <c r="AA42905"/>
    </row>
    <row r="42906" spans="16:27" x14ac:dyDescent="0.3">
      <c r="P42906"/>
      <c r="AA42906"/>
    </row>
    <row r="42907" spans="16:27" x14ac:dyDescent="0.3">
      <c r="P42907"/>
      <c r="AA42907"/>
    </row>
    <row r="42908" spans="16:27" x14ac:dyDescent="0.3">
      <c r="P42908"/>
      <c r="AA42908"/>
    </row>
    <row r="42909" spans="16:27" x14ac:dyDescent="0.3">
      <c r="P42909"/>
      <c r="AA42909"/>
    </row>
    <row r="42910" spans="16:27" x14ac:dyDescent="0.3">
      <c r="P42910"/>
      <c r="AA42910"/>
    </row>
    <row r="42911" spans="16:27" x14ac:dyDescent="0.3">
      <c r="P42911"/>
      <c r="AA42911"/>
    </row>
    <row r="42912" spans="16:27" x14ac:dyDescent="0.3">
      <c r="P42912"/>
      <c r="AA42912"/>
    </row>
    <row r="42913" spans="16:27" x14ac:dyDescent="0.3">
      <c r="P42913"/>
      <c r="AA42913"/>
    </row>
    <row r="42914" spans="16:27" x14ac:dyDescent="0.3">
      <c r="P42914"/>
      <c r="AA42914"/>
    </row>
    <row r="42915" spans="16:27" x14ac:dyDescent="0.3">
      <c r="P42915"/>
      <c r="AA42915"/>
    </row>
    <row r="42916" spans="16:27" x14ac:dyDescent="0.3">
      <c r="P42916"/>
      <c r="AA42916"/>
    </row>
    <row r="42917" spans="16:27" x14ac:dyDescent="0.3">
      <c r="P42917"/>
      <c r="AA42917"/>
    </row>
    <row r="42918" spans="16:27" x14ac:dyDescent="0.3">
      <c r="P42918"/>
      <c r="AA42918"/>
    </row>
    <row r="42919" spans="16:27" x14ac:dyDescent="0.3">
      <c r="P42919"/>
      <c r="AA42919"/>
    </row>
    <row r="42920" spans="16:27" x14ac:dyDescent="0.3">
      <c r="P42920"/>
      <c r="AA42920"/>
    </row>
    <row r="42921" spans="16:27" x14ac:dyDescent="0.3">
      <c r="P42921"/>
      <c r="AA42921"/>
    </row>
    <row r="42922" spans="16:27" x14ac:dyDescent="0.3">
      <c r="P42922"/>
      <c r="AA42922"/>
    </row>
    <row r="42923" spans="16:27" x14ac:dyDescent="0.3">
      <c r="P42923"/>
      <c r="AA42923"/>
    </row>
    <row r="42924" spans="16:27" x14ac:dyDescent="0.3">
      <c r="P42924"/>
      <c r="AA42924"/>
    </row>
    <row r="42925" spans="16:27" x14ac:dyDescent="0.3">
      <c r="P42925"/>
      <c r="AA42925"/>
    </row>
    <row r="42926" spans="16:27" x14ac:dyDescent="0.3">
      <c r="P42926"/>
      <c r="AA42926"/>
    </row>
    <row r="42927" spans="16:27" x14ac:dyDescent="0.3">
      <c r="P42927"/>
      <c r="AA42927"/>
    </row>
    <row r="42928" spans="16:27" x14ac:dyDescent="0.3">
      <c r="P42928"/>
      <c r="AA42928"/>
    </row>
    <row r="42929" spans="16:27" x14ac:dyDescent="0.3">
      <c r="P42929"/>
      <c r="AA42929"/>
    </row>
    <row r="42930" spans="16:27" x14ac:dyDescent="0.3">
      <c r="P42930"/>
      <c r="AA42930"/>
    </row>
    <row r="42931" spans="16:27" x14ac:dyDescent="0.3">
      <c r="P42931"/>
      <c r="AA42931"/>
    </row>
    <row r="42932" spans="16:27" x14ac:dyDescent="0.3">
      <c r="P42932"/>
      <c r="AA42932"/>
    </row>
    <row r="42933" spans="16:27" x14ac:dyDescent="0.3">
      <c r="P42933"/>
      <c r="AA42933"/>
    </row>
    <row r="42934" spans="16:27" x14ac:dyDescent="0.3">
      <c r="P42934"/>
      <c r="AA42934"/>
    </row>
    <row r="42935" spans="16:27" x14ac:dyDescent="0.3">
      <c r="P42935"/>
      <c r="AA42935"/>
    </row>
    <row r="42936" spans="16:27" x14ac:dyDescent="0.3">
      <c r="P42936"/>
      <c r="AA42936"/>
    </row>
    <row r="42937" spans="16:27" x14ac:dyDescent="0.3">
      <c r="P42937"/>
      <c r="AA42937"/>
    </row>
    <row r="42938" spans="16:27" x14ac:dyDescent="0.3">
      <c r="P42938"/>
      <c r="AA42938"/>
    </row>
    <row r="42939" spans="16:27" x14ac:dyDescent="0.3">
      <c r="P42939"/>
      <c r="AA42939"/>
    </row>
    <row r="42940" spans="16:27" x14ac:dyDescent="0.3">
      <c r="P42940"/>
      <c r="AA42940"/>
    </row>
    <row r="42941" spans="16:27" x14ac:dyDescent="0.3">
      <c r="P42941"/>
      <c r="AA42941"/>
    </row>
    <row r="42942" spans="16:27" x14ac:dyDescent="0.3">
      <c r="P42942"/>
      <c r="AA42942"/>
    </row>
    <row r="42943" spans="16:27" x14ac:dyDescent="0.3">
      <c r="P42943"/>
      <c r="AA42943"/>
    </row>
    <row r="42944" spans="16:27" x14ac:dyDescent="0.3">
      <c r="P42944"/>
      <c r="AA42944"/>
    </row>
    <row r="42945" spans="16:27" x14ac:dyDescent="0.3">
      <c r="P42945"/>
      <c r="AA42945"/>
    </row>
    <row r="42946" spans="16:27" x14ac:dyDescent="0.3">
      <c r="P42946"/>
      <c r="AA42946"/>
    </row>
    <row r="42947" spans="16:27" x14ac:dyDescent="0.3">
      <c r="P42947"/>
      <c r="AA42947"/>
    </row>
    <row r="42948" spans="16:27" x14ac:dyDescent="0.3">
      <c r="P42948"/>
      <c r="AA42948"/>
    </row>
    <row r="42949" spans="16:27" x14ac:dyDescent="0.3">
      <c r="P42949"/>
      <c r="AA42949"/>
    </row>
    <row r="42950" spans="16:27" x14ac:dyDescent="0.3">
      <c r="P42950"/>
      <c r="AA42950"/>
    </row>
    <row r="42951" spans="16:27" x14ac:dyDescent="0.3">
      <c r="P42951"/>
      <c r="AA42951"/>
    </row>
    <row r="42952" spans="16:27" x14ac:dyDescent="0.3">
      <c r="P42952"/>
      <c r="AA42952"/>
    </row>
    <row r="42953" spans="16:27" x14ac:dyDescent="0.3">
      <c r="P42953"/>
      <c r="AA42953"/>
    </row>
    <row r="42954" spans="16:27" x14ac:dyDescent="0.3">
      <c r="P42954"/>
      <c r="AA42954"/>
    </row>
    <row r="42955" spans="16:27" x14ac:dyDescent="0.3">
      <c r="P42955"/>
      <c r="AA42955"/>
    </row>
    <row r="42956" spans="16:27" x14ac:dyDescent="0.3">
      <c r="P42956"/>
      <c r="AA42956"/>
    </row>
    <row r="42957" spans="16:27" x14ac:dyDescent="0.3">
      <c r="P42957"/>
      <c r="AA42957"/>
    </row>
    <row r="42958" spans="16:27" x14ac:dyDescent="0.3">
      <c r="P42958"/>
      <c r="AA42958"/>
    </row>
    <row r="42959" spans="16:27" x14ac:dyDescent="0.3">
      <c r="P42959"/>
      <c r="AA42959"/>
    </row>
    <row r="42960" spans="16:27" x14ac:dyDescent="0.3">
      <c r="P42960"/>
      <c r="AA42960"/>
    </row>
    <row r="42961" spans="16:27" x14ac:dyDescent="0.3">
      <c r="P42961"/>
      <c r="AA42961"/>
    </row>
    <row r="42962" spans="16:27" x14ac:dyDescent="0.3">
      <c r="P42962"/>
      <c r="AA42962"/>
    </row>
    <row r="42963" spans="16:27" x14ac:dyDescent="0.3">
      <c r="P42963"/>
      <c r="AA42963"/>
    </row>
    <row r="42964" spans="16:27" x14ac:dyDescent="0.3">
      <c r="P42964"/>
      <c r="AA42964"/>
    </row>
    <row r="42965" spans="16:27" x14ac:dyDescent="0.3">
      <c r="P42965"/>
      <c r="AA42965"/>
    </row>
    <row r="42966" spans="16:27" x14ac:dyDescent="0.3">
      <c r="P42966"/>
      <c r="AA42966"/>
    </row>
    <row r="42967" spans="16:27" x14ac:dyDescent="0.3">
      <c r="P42967"/>
      <c r="AA42967"/>
    </row>
    <row r="42968" spans="16:27" x14ac:dyDescent="0.3">
      <c r="P42968"/>
      <c r="AA42968"/>
    </row>
    <row r="42969" spans="16:27" x14ac:dyDescent="0.3">
      <c r="P42969"/>
      <c r="AA42969"/>
    </row>
    <row r="42970" spans="16:27" x14ac:dyDescent="0.3">
      <c r="P42970"/>
      <c r="AA42970"/>
    </row>
    <row r="42971" spans="16:27" x14ac:dyDescent="0.3">
      <c r="P42971"/>
      <c r="AA42971"/>
    </row>
    <row r="42972" spans="16:27" x14ac:dyDescent="0.3">
      <c r="P42972"/>
      <c r="AA42972"/>
    </row>
    <row r="42973" spans="16:27" x14ac:dyDescent="0.3">
      <c r="P42973"/>
      <c r="AA42973"/>
    </row>
    <row r="42974" spans="16:27" x14ac:dyDescent="0.3">
      <c r="P42974"/>
      <c r="AA42974"/>
    </row>
    <row r="42975" spans="16:27" x14ac:dyDescent="0.3">
      <c r="P42975"/>
      <c r="AA42975"/>
    </row>
    <row r="42976" spans="16:27" x14ac:dyDescent="0.3">
      <c r="P42976"/>
      <c r="AA42976"/>
    </row>
    <row r="42977" spans="16:27" x14ac:dyDescent="0.3">
      <c r="P42977"/>
      <c r="AA42977"/>
    </row>
    <row r="42978" spans="16:27" x14ac:dyDescent="0.3">
      <c r="P42978"/>
      <c r="AA42978"/>
    </row>
    <row r="42979" spans="16:27" x14ac:dyDescent="0.3">
      <c r="P42979"/>
      <c r="AA42979"/>
    </row>
    <row r="42980" spans="16:27" x14ac:dyDescent="0.3">
      <c r="P42980"/>
      <c r="AA42980"/>
    </row>
    <row r="42981" spans="16:27" x14ac:dyDescent="0.3">
      <c r="P42981"/>
      <c r="AA42981"/>
    </row>
    <row r="42982" spans="16:27" x14ac:dyDescent="0.3">
      <c r="P42982"/>
      <c r="AA42982"/>
    </row>
    <row r="42983" spans="16:27" x14ac:dyDescent="0.3">
      <c r="P42983"/>
      <c r="AA42983"/>
    </row>
    <row r="42984" spans="16:27" x14ac:dyDescent="0.3">
      <c r="P42984"/>
      <c r="AA42984"/>
    </row>
    <row r="42985" spans="16:27" x14ac:dyDescent="0.3">
      <c r="P42985"/>
      <c r="AA42985"/>
    </row>
    <row r="42986" spans="16:27" x14ac:dyDescent="0.3">
      <c r="P42986"/>
      <c r="AA42986"/>
    </row>
    <row r="42987" spans="16:27" x14ac:dyDescent="0.3">
      <c r="P42987"/>
      <c r="AA42987"/>
    </row>
    <row r="42988" spans="16:27" x14ac:dyDescent="0.3">
      <c r="P42988"/>
      <c r="AA42988"/>
    </row>
    <row r="42989" spans="16:27" x14ac:dyDescent="0.3">
      <c r="P42989"/>
      <c r="AA42989"/>
    </row>
    <row r="42990" spans="16:27" x14ac:dyDescent="0.3">
      <c r="P42990"/>
      <c r="AA42990"/>
    </row>
    <row r="42991" spans="16:27" x14ac:dyDescent="0.3">
      <c r="P42991"/>
      <c r="AA42991"/>
    </row>
    <row r="42992" spans="16:27" x14ac:dyDescent="0.3">
      <c r="P42992"/>
      <c r="AA42992"/>
    </row>
    <row r="42993" spans="16:27" x14ac:dyDescent="0.3">
      <c r="P42993"/>
      <c r="AA42993"/>
    </row>
    <row r="42994" spans="16:27" x14ac:dyDescent="0.3">
      <c r="P42994"/>
      <c r="AA42994"/>
    </row>
    <row r="42995" spans="16:27" x14ac:dyDescent="0.3">
      <c r="P42995"/>
      <c r="AA42995"/>
    </row>
    <row r="42996" spans="16:27" x14ac:dyDescent="0.3">
      <c r="P42996"/>
      <c r="AA42996"/>
    </row>
    <row r="42997" spans="16:27" x14ac:dyDescent="0.3">
      <c r="P42997"/>
      <c r="AA42997"/>
    </row>
    <row r="42998" spans="16:27" x14ac:dyDescent="0.3">
      <c r="P42998"/>
      <c r="AA42998"/>
    </row>
    <row r="42999" spans="16:27" x14ac:dyDescent="0.3">
      <c r="P42999"/>
      <c r="AA42999"/>
    </row>
    <row r="43000" spans="16:27" x14ac:dyDescent="0.3">
      <c r="P43000"/>
      <c r="AA43000"/>
    </row>
    <row r="43001" spans="16:27" x14ac:dyDescent="0.3">
      <c r="P43001"/>
      <c r="AA43001"/>
    </row>
    <row r="43002" spans="16:27" x14ac:dyDescent="0.3">
      <c r="P43002"/>
      <c r="AA43002"/>
    </row>
    <row r="43003" spans="16:27" x14ac:dyDescent="0.3">
      <c r="P43003"/>
      <c r="AA43003"/>
    </row>
    <row r="43004" spans="16:27" x14ac:dyDescent="0.3">
      <c r="P43004"/>
      <c r="AA43004"/>
    </row>
    <row r="43005" spans="16:27" x14ac:dyDescent="0.3">
      <c r="P43005"/>
      <c r="AA43005"/>
    </row>
    <row r="43006" spans="16:27" x14ac:dyDescent="0.3">
      <c r="P43006"/>
      <c r="AA43006"/>
    </row>
    <row r="43007" spans="16:27" x14ac:dyDescent="0.3">
      <c r="P43007"/>
      <c r="AA43007"/>
    </row>
    <row r="43008" spans="16:27" x14ac:dyDescent="0.3">
      <c r="P43008"/>
      <c r="AA43008"/>
    </row>
    <row r="43009" spans="16:27" x14ac:dyDescent="0.3">
      <c r="P43009"/>
      <c r="AA43009"/>
    </row>
    <row r="43010" spans="16:27" x14ac:dyDescent="0.3">
      <c r="P43010"/>
      <c r="AA43010"/>
    </row>
    <row r="43011" spans="16:27" x14ac:dyDescent="0.3">
      <c r="P43011"/>
      <c r="AA43011"/>
    </row>
    <row r="43012" spans="16:27" x14ac:dyDescent="0.3">
      <c r="P43012"/>
      <c r="AA43012"/>
    </row>
    <row r="43013" spans="16:27" x14ac:dyDescent="0.3">
      <c r="P43013"/>
      <c r="AA43013"/>
    </row>
    <row r="43014" spans="16:27" x14ac:dyDescent="0.3">
      <c r="P43014"/>
      <c r="AA43014"/>
    </row>
    <row r="43015" spans="16:27" x14ac:dyDescent="0.3">
      <c r="P43015"/>
      <c r="AA43015"/>
    </row>
    <row r="43016" spans="16:27" x14ac:dyDescent="0.3">
      <c r="P43016"/>
      <c r="AA43016"/>
    </row>
    <row r="43017" spans="16:27" x14ac:dyDescent="0.3">
      <c r="P43017"/>
      <c r="AA43017"/>
    </row>
    <row r="43018" spans="16:27" x14ac:dyDescent="0.3">
      <c r="P43018"/>
      <c r="AA43018"/>
    </row>
    <row r="43019" spans="16:27" x14ac:dyDescent="0.3">
      <c r="P43019"/>
      <c r="AA43019"/>
    </row>
    <row r="43020" spans="16:27" x14ac:dyDescent="0.3">
      <c r="P43020"/>
      <c r="AA43020"/>
    </row>
    <row r="43021" spans="16:27" x14ac:dyDescent="0.3">
      <c r="P43021"/>
      <c r="AA43021"/>
    </row>
    <row r="43022" spans="16:27" x14ac:dyDescent="0.3">
      <c r="P43022"/>
      <c r="AA43022"/>
    </row>
    <row r="43023" spans="16:27" x14ac:dyDescent="0.3">
      <c r="P43023"/>
      <c r="AA43023"/>
    </row>
    <row r="43024" spans="16:27" x14ac:dyDescent="0.3">
      <c r="P43024"/>
      <c r="AA43024"/>
    </row>
    <row r="43025" spans="16:27" x14ac:dyDescent="0.3">
      <c r="P43025"/>
      <c r="AA43025"/>
    </row>
    <row r="43026" spans="16:27" x14ac:dyDescent="0.3">
      <c r="P43026"/>
      <c r="AA43026"/>
    </row>
    <row r="43027" spans="16:27" x14ac:dyDescent="0.3">
      <c r="P43027"/>
      <c r="AA43027"/>
    </row>
    <row r="43028" spans="16:27" x14ac:dyDescent="0.3">
      <c r="P43028"/>
      <c r="AA43028"/>
    </row>
    <row r="43029" spans="16:27" x14ac:dyDescent="0.3">
      <c r="P43029"/>
      <c r="AA43029"/>
    </row>
    <row r="43030" spans="16:27" x14ac:dyDescent="0.3">
      <c r="P43030"/>
      <c r="AA43030"/>
    </row>
    <row r="43031" spans="16:27" x14ac:dyDescent="0.3">
      <c r="P43031"/>
      <c r="AA43031"/>
    </row>
    <row r="43032" spans="16:27" x14ac:dyDescent="0.3">
      <c r="P43032"/>
      <c r="AA43032"/>
    </row>
    <row r="43033" spans="16:27" x14ac:dyDescent="0.3">
      <c r="P43033"/>
      <c r="AA43033"/>
    </row>
    <row r="43034" spans="16:27" x14ac:dyDescent="0.3">
      <c r="P43034"/>
      <c r="AA43034"/>
    </row>
    <row r="43035" spans="16:27" x14ac:dyDescent="0.3">
      <c r="P43035"/>
      <c r="AA43035"/>
    </row>
    <row r="43036" spans="16:27" x14ac:dyDescent="0.3">
      <c r="P43036"/>
      <c r="AA43036"/>
    </row>
    <row r="43037" spans="16:27" x14ac:dyDescent="0.3">
      <c r="P43037"/>
      <c r="AA43037"/>
    </row>
    <row r="43038" spans="16:27" x14ac:dyDescent="0.3">
      <c r="P43038"/>
      <c r="AA43038"/>
    </row>
    <row r="43039" spans="16:27" x14ac:dyDescent="0.3">
      <c r="P43039"/>
      <c r="AA43039"/>
    </row>
    <row r="43040" spans="16:27" x14ac:dyDescent="0.3">
      <c r="P43040"/>
      <c r="AA43040"/>
    </row>
    <row r="43041" spans="16:27" x14ac:dyDescent="0.3">
      <c r="P43041"/>
      <c r="AA43041"/>
    </row>
    <row r="43042" spans="16:27" x14ac:dyDescent="0.3">
      <c r="P43042"/>
      <c r="AA43042"/>
    </row>
    <row r="43043" spans="16:27" x14ac:dyDescent="0.3">
      <c r="P43043"/>
      <c r="AA43043"/>
    </row>
    <row r="43044" spans="16:27" x14ac:dyDescent="0.3">
      <c r="P43044"/>
      <c r="AA43044"/>
    </row>
    <row r="43045" spans="16:27" x14ac:dyDescent="0.3">
      <c r="P43045"/>
      <c r="AA43045"/>
    </row>
    <row r="43046" spans="16:27" x14ac:dyDescent="0.3">
      <c r="P43046"/>
      <c r="AA43046"/>
    </row>
    <row r="43047" spans="16:27" x14ac:dyDescent="0.3">
      <c r="P43047"/>
      <c r="AA43047"/>
    </row>
    <row r="43048" spans="16:27" x14ac:dyDescent="0.3">
      <c r="P43048"/>
      <c r="AA43048"/>
    </row>
    <row r="43049" spans="16:27" x14ac:dyDescent="0.3">
      <c r="P43049"/>
      <c r="AA43049"/>
    </row>
    <row r="43050" spans="16:27" x14ac:dyDescent="0.3">
      <c r="P43050"/>
      <c r="AA43050"/>
    </row>
    <row r="43051" spans="16:27" x14ac:dyDescent="0.3">
      <c r="P43051"/>
      <c r="AA43051"/>
    </row>
    <row r="43052" spans="16:27" x14ac:dyDescent="0.3">
      <c r="P43052"/>
      <c r="AA43052"/>
    </row>
    <row r="43053" spans="16:27" x14ac:dyDescent="0.3">
      <c r="P43053"/>
      <c r="AA43053"/>
    </row>
    <row r="43054" spans="16:27" x14ac:dyDescent="0.3">
      <c r="P43054"/>
      <c r="AA43054"/>
    </row>
    <row r="43055" spans="16:27" x14ac:dyDescent="0.3">
      <c r="P43055"/>
      <c r="AA43055"/>
    </row>
    <row r="43056" spans="16:27" x14ac:dyDescent="0.3">
      <c r="P43056"/>
      <c r="AA43056"/>
    </row>
    <row r="43057" spans="16:27" x14ac:dyDescent="0.3">
      <c r="P43057"/>
      <c r="AA43057"/>
    </row>
    <row r="43058" spans="16:27" x14ac:dyDescent="0.3">
      <c r="P43058"/>
      <c r="AA43058"/>
    </row>
    <row r="43059" spans="16:27" x14ac:dyDescent="0.3">
      <c r="P43059"/>
      <c r="AA43059"/>
    </row>
    <row r="43060" spans="16:27" x14ac:dyDescent="0.3">
      <c r="P43060"/>
      <c r="AA43060"/>
    </row>
    <row r="43061" spans="16:27" x14ac:dyDescent="0.3">
      <c r="P43061"/>
      <c r="AA43061"/>
    </row>
    <row r="43062" spans="16:27" x14ac:dyDescent="0.3">
      <c r="P43062"/>
      <c r="AA43062"/>
    </row>
    <row r="43063" spans="16:27" x14ac:dyDescent="0.3">
      <c r="P43063"/>
      <c r="AA43063"/>
    </row>
    <row r="43064" spans="16:27" x14ac:dyDescent="0.3">
      <c r="P43064"/>
      <c r="AA43064"/>
    </row>
    <row r="43065" spans="16:27" x14ac:dyDescent="0.3">
      <c r="P43065"/>
      <c r="AA43065"/>
    </row>
    <row r="43066" spans="16:27" x14ac:dyDescent="0.3">
      <c r="P43066"/>
      <c r="AA43066"/>
    </row>
    <row r="43067" spans="16:27" x14ac:dyDescent="0.3">
      <c r="P43067"/>
      <c r="AA43067"/>
    </row>
    <row r="43068" spans="16:27" x14ac:dyDescent="0.3">
      <c r="P43068"/>
      <c r="AA43068"/>
    </row>
    <row r="43069" spans="16:27" x14ac:dyDescent="0.3">
      <c r="P43069"/>
      <c r="AA43069"/>
    </row>
    <row r="43070" spans="16:27" x14ac:dyDescent="0.3">
      <c r="P43070"/>
      <c r="AA43070"/>
    </row>
    <row r="43071" spans="16:27" x14ac:dyDescent="0.3">
      <c r="P43071"/>
      <c r="AA43071"/>
    </row>
    <row r="43072" spans="16:27" x14ac:dyDescent="0.3">
      <c r="P43072"/>
      <c r="AA43072"/>
    </row>
    <row r="43073" spans="16:27" x14ac:dyDescent="0.3">
      <c r="P43073"/>
      <c r="AA43073"/>
    </row>
    <row r="43074" spans="16:27" x14ac:dyDescent="0.3">
      <c r="P43074"/>
      <c r="AA43074"/>
    </row>
    <row r="43075" spans="16:27" x14ac:dyDescent="0.3">
      <c r="P43075"/>
      <c r="AA43075"/>
    </row>
    <row r="43076" spans="16:27" x14ac:dyDescent="0.3">
      <c r="P43076"/>
      <c r="AA43076"/>
    </row>
    <row r="43077" spans="16:27" x14ac:dyDescent="0.3">
      <c r="P43077"/>
      <c r="AA43077"/>
    </row>
    <row r="43078" spans="16:27" x14ac:dyDescent="0.3">
      <c r="P43078"/>
      <c r="AA43078"/>
    </row>
    <row r="43079" spans="16:27" x14ac:dyDescent="0.3">
      <c r="P43079"/>
      <c r="AA43079"/>
    </row>
    <row r="43080" spans="16:27" x14ac:dyDescent="0.3">
      <c r="P43080"/>
      <c r="AA43080"/>
    </row>
    <row r="43081" spans="16:27" x14ac:dyDescent="0.3">
      <c r="P43081"/>
      <c r="AA43081"/>
    </row>
    <row r="43082" spans="16:27" x14ac:dyDescent="0.3">
      <c r="P43082"/>
      <c r="AA43082"/>
    </row>
    <row r="43083" spans="16:27" x14ac:dyDescent="0.3">
      <c r="P43083"/>
      <c r="AA43083"/>
    </row>
    <row r="43084" spans="16:27" x14ac:dyDescent="0.3">
      <c r="P43084"/>
      <c r="AA43084"/>
    </row>
    <row r="43085" spans="16:27" x14ac:dyDescent="0.3">
      <c r="P43085"/>
      <c r="AA43085"/>
    </row>
    <row r="43086" spans="16:27" x14ac:dyDescent="0.3">
      <c r="P43086"/>
      <c r="AA43086"/>
    </row>
    <row r="43087" spans="16:27" x14ac:dyDescent="0.3">
      <c r="P43087"/>
      <c r="AA43087"/>
    </row>
    <row r="43088" spans="16:27" x14ac:dyDescent="0.3">
      <c r="P43088"/>
      <c r="AA43088"/>
    </row>
    <row r="43089" spans="16:27" x14ac:dyDescent="0.3">
      <c r="P43089"/>
      <c r="AA43089"/>
    </row>
    <row r="43090" spans="16:27" x14ac:dyDescent="0.3">
      <c r="P43090"/>
      <c r="AA43090"/>
    </row>
    <row r="43091" spans="16:27" x14ac:dyDescent="0.3">
      <c r="P43091"/>
      <c r="AA43091"/>
    </row>
    <row r="43092" spans="16:27" x14ac:dyDescent="0.3">
      <c r="P43092"/>
      <c r="AA43092"/>
    </row>
    <row r="43093" spans="16:27" x14ac:dyDescent="0.3">
      <c r="P43093"/>
      <c r="AA43093"/>
    </row>
    <row r="43094" spans="16:27" x14ac:dyDescent="0.3">
      <c r="P43094"/>
      <c r="AA43094"/>
    </row>
    <row r="43095" spans="16:27" x14ac:dyDescent="0.3">
      <c r="P43095"/>
      <c r="AA43095"/>
    </row>
    <row r="43096" spans="16:27" x14ac:dyDescent="0.3">
      <c r="P43096"/>
      <c r="AA43096"/>
    </row>
    <row r="43097" spans="16:27" x14ac:dyDescent="0.3">
      <c r="P43097"/>
      <c r="AA43097"/>
    </row>
    <row r="43098" spans="16:27" x14ac:dyDescent="0.3">
      <c r="P43098"/>
      <c r="AA43098"/>
    </row>
    <row r="43099" spans="16:27" x14ac:dyDescent="0.3">
      <c r="P43099"/>
      <c r="AA43099"/>
    </row>
    <row r="43100" spans="16:27" x14ac:dyDescent="0.3">
      <c r="P43100"/>
      <c r="AA43100"/>
    </row>
    <row r="43101" spans="16:27" x14ac:dyDescent="0.3">
      <c r="P43101"/>
      <c r="AA43101"/>
    </row>
    <row r="43102" spans="16:27" x14ac:dyDescent="0.3">
      <c r="P43102"/>
      <c r="AA43102"/>
    </row>
    <row r="43103" spans="16:27" x14ac:dyDescent="0.3">
      <c r="P43103"/>
      <c r="AA43103"/>
    </row>
    <row r="43104" spans="16:27" x14ac:dyDescent="0.3">
      <c r="P43104"/>
      <c r="AA43104"/>
    </row>
    <row r="43105" spans="16:27" x14ac:dyDescent="0.3">
      <c r="P43105"/>
      <c r="AA43105"/>
    </row>
    <row r="43106" spans="16:27" x14ac:dyDescent="0.3">
      <c r="P43106"/>
      <c r="AA43106"/>
    </row>
    <row r="43107" spans="16:27" x14ac:dyDescent="0.3">
      <c r="P43107"/>
      <c r="AA43107"/>
    </row>
    <row r="43108" spans="16:27" x14ac:dyDescent="0.3">
      <c r="P43108"/>
      <c r="AA43108"/>
    </row>
    <row r="43109" spans="16:27" x14ac:dyDescent="0.3">
      <c r="P43109"/>
      <c r="AA43109"/>
    </row>
    <row r="43110" spans="16:27" x14ac:dyDescent="0.3">
      <c r="P43110"/>
      <c r="AA43110"/>
    </row>
    <row r="43111" spans="16:27" x14ac:dyDescent="0.3">
      <c r="P43111"/>
      <c r="AA43111"/>
    </row>
    <row r="43112" spans="16:27" x14ac:dyDescent="0.3">
      <c r="P43112"/>
      <c r="AA43112"/>
    </row>
    <row r="43113" spans="16:27" x14ac:dyDescent="0.3">
      <c r="P43113"/>
      <c r="AA43113"/>
    </row>
    <row r="43114" spans="16:27" x14ac:dyDescent="0.3">
      <c r="P43114"/>
      <c r="AA43114"/>
    </row>
    <row r="43115" spans="16:27" x14ac:dyDescent="0.3">
      <c r="P43115"/>
      <c r="AA43115"/>
    </row>
    <row r="43116" spans="16:27" x14ac:dyDescent="0.3">
      <c r="P43116"/>
      <c r="AA43116"/>
    </row>
    <row r="43117" spans="16:27" x14ac:dyDescent="0.3">
      <c r="P43117"/>
      <c r="AA43117"/>
    </row>
    <row r="43118" spans="16:27" x14ac:dyDescent="0.3">
      <c r="P43118"/>
      <c r="AA43118"/>
    </row>
    <row r="43119" spans="16:27" x14ac:dyDescent="0.3">
      <c r="P43119"/>
      <c r="AA43119"/>
    </row>
    <row r="43120" spans="16:27" x14ac:dyDescent="0.3">
      <c r="P43120"/>
      <c r="AA43120"/>
    </row>
    <row r="43121" spans="16:27" x14ac:dyDescent="0.3">
      <c r="P43121"/>
      <c r="AA43121"/>
    </row>
    <row r="43122" spans="16:27" x14ac:dyDescent="0.3">
      <c r="P43122"/>
      <c r="AA43122"/>
    </row>
    <row r="43123" spans="16:27" x14ac:dyDescent="0.3">
      <c r="P43123"/>
      <c r="AA43123"/>
    </row>
    <row r="43124" spans="16:27" x14ac:dyDescent="0.3">
      <c r="P43124"/>
      <c r="AA43124"/>
    </row>
    <row r="43125" spans="16:27" x14ac:dyDescent="0.3">
      <c r="P43125"/>
      <c r="AA43125"/>
    </row>
    <row r="43126" spans="16:27" x14ac:dyDescent="0.3">
      <c r="P43126"/>
      <c r="AA43126"/>
    </row>
    <row r="43127" spans="16:27" x14ac:dyDescent="0.3">
      <c r="P43127"/>
      <c r="AA43127"/>
    </row>
    <row r="43128" spans="16:27" x14ac:dyDescent="0.3">
      <c r="P43128"/>
      <c r="AA43128"/>
    </row>
    <row r="43129" spans="16:27" x14ac:dyDescent="0.3">
      <c r="P43129"/>
      <c r="AA43129"/>
    </row>
    <row r="43130" spans="16:27" x14ac:dyDescent="0.3">
      <c r="P43130"/>
      <c r="AA43130"/>
    </row>
    <row r="43131" spans="16:27" x14ac:dyDescent="0.3">
      <c r="P43131"/>
      <c r="AA43131"/>
    </row>
    <row r="43132" spans="16:27" x14ac:dyDescent="0.3">
      <c r="P43132"/>
      <c r="AA43132"/>
    </row>
    <row r="43133" spans="16:27" x14ac:dyDescent="0.3">
      <c r="P43133"/>
      <c r="AA43133"/>
    </row>
    <row r="43134" spans="16:27" x14ac:dyDescent="0.3">
      <c r="P43134"/>
      <c r="AA43134"/>
    </row>
    <row r="43135" spans="16:27" x14ac:dyDescent="0.3">
      <c r="P43135"/>
      <c r="AA43135"/>
    </row>
    <row r="43136" spans="16:27" x14ac:dyDescent="0.3">
      <c r="P43136"/>
      <c r="AA43136"/>
    </row>
    <row r="43137" spans="16:27" x14ac:dyDescent="0.3">
      <c r="P43137"/>
      <c r="AA43137"/>
    </row>
    <row r="43138" spans="16:27" x14ac:dyDescent="0.3">
      <c r="P43138"/>
      <c r="AA43138"/>
    </row>
    <row r="43139" spans="16:27" x14ac:dyDescent="0.3">
      <c r="P43139"/>
      <c r="AA43139"/>
    </row>
    <row r="43140" spans="16:27" x14ac:dyDescent="0.3">
      <c r="P43140"/>
      <c r="AA43140"/>
    </row>
    <row r="43141" spans="16:27" x14ac:dyDescent="0.3">
      <c r="P43141"/>
      <c r="AA43141"/>
    </row>
    <row r="43142" spans="16:27" x14ac:dyDescent="0.3">
      <c r="P43142"/>
      <c r="AA43142"/>
    </row>
    <row r="43143" spans="16:27" x14ac:dyDescent="0.3">
      <c r="P43143"/>
      <c r="AA43143"/>
    </row>
    <row r="43144" spans="16:27" x14ac:dyDescent="0.3">
      <c r="P43144"/>
      <c r="AA43144"/>
    </row>
    <row r="43145" spans="16:27" x14ac:dyDescent="0.3">
      <c r="P43145"/>
      <c r="AA43145"/>
    </row>
    <row r="43146" spans="16:27" x14ac:dyDescent="0.3">
      <c r="P43146"/>
      <c r="AA43146"/>
    </row>
    <row r="43147" spans="16:27" x14ac:dyDescent="0.3">
      <c r="P43147"/>
      <c r="AA43147"/>
    </row>
    <row r="43148" spans="16:27" x14ac:dyDescent="0.3">
      <c r="P43148"/>
      <c r="AA43148"/>
    </row>
    <row r="43149" spans="16:27" x14ac:dyDescent="0.3">
      <c r="P43149"/>
      <c r="AA43149"/>
    </row>
    <row r="43150" spans="16:27" x14ac:dyDescent="0.3">
      <c r="P43150"/>
      <c r="AA43150"/>
    </row>
    <row r="43151" spans="16:27" x14ac:dyDescent="0.3">
      <c r="P43151"/>
      <c r="AA43151"/>
    </row>
    <row r="43152" spans="16:27" x14ac:dyDescent="0.3">
      <c r="P43152"/>
      <c r="AA43152"/>
    </row>
    <row r="43153" spans="16:27" x14ac:dyDescent="0.3">
      <c r="P43153"/>
      <c r="AA43153"/>
    </row>
    <row r="43154" spans="16:27" x14ac:dyDescent="0.3">
      <c r="P43154"/>
      <c r="AA43154"/>
    </row>
    <row r="43155" spans="16:27" x14ac:dyDescent="0.3">
      <c r="P43155"/>
      <c r="AA43155"/>
    </row>
    <row r="43156" spans="16:27" x14ac:dyDescent="0.3">
      <c r="P43156"/>
      <c r="AA43156"/>
    </row>
    <row r="43157" spans="16:27" x14ac:dyDescent="0.3">
      <c r="P43157"/>
      <c r="AA43157"/>
    </row>
    <row r="43158" spans="16:27" x14ac:dyDescent="0.3">
      <c r="P43158"/>
      <c r="AA43158"/>
    </row>
    <row r="43159" spans="16:27" x14ac:dyDescent="0.3">
      <c r="P43159"/>
      <c r="AA43159"/>
    </row>
    <row r="43160" spans="16:27" x14ac:dyDescent="0.3">
      <c r="P43160"/>
      <c r="AA43160"/>
    </row>
    <row r="43161" spans="16:27" x14ac:dyDescent="0.3">
      <c r="P43161"/>
      <c r="AA43161"/>
    </row>
    <row r="43162" spans="16:27" x14ac:dyDescent="0.3">
      <c r="P43162"/>
      <c r="AA43162"/>
    </row>
    <row r="43163" spans="16:27" x14ac:dyDescent="0.3">
      <c r="P43163"/>
      <c r="AA43163"/>
    </row>
    <row r="43164" spans="16:27" x14ac:dyDescent="0.3">
      <c r="P43164"/>
      <c r="AA43164"/>
    </row>
    <row r="43165" spans="16:27" x14ac:dyDescent="0.3">
      <c r="P43165"/>
      <c r="AA43165"/>
    </row>
    <row r="43166" spans="16:27" x14ac:dyDescent="0.3">
      <c r="P43166"/>
      <c r="AA43166"/>
    </row>
    <row r="43167" spans="16:27" x14ac:dyDescent="0.3">
      <c r="P43167"/>
      <c r="AA43167"/>
    </row>
    <row r="43168" spans="16:27" x14ac:dyDescent="0.3">
      <c r="P43168"/>
      <c r="AA43168"/>
    </row>
    <row r="43169" spans="16:27" x14ac:dyDescent="0.3">
      <c r="P43169"/>
      <c r="AA43169"/>
    </row>
    <row r="43170" spans="16:27" x14ac:dyDescent="0.3">
      <c r="P43170"/>
      <c r="AA43170"/>
    </row>
    <row r="43171" spans="16:27" x14ac:dyDescent="0.3">
      <c r="P43171"/>
      <c r="AA43171"/>
    </row>
    <row r="43172" spans="16:27" x14ac:dyDescent="0.3">
      <c r="P43172"/>
      <c r="AA43172"/>
    </row>
    <row r="43173" spans="16:27" x14ac:dyDescent="0.3">
      <c r="P43173"/>
      <c r="AA43173"/>
    </row>
    <row r="43174" spans="16:27" x14ac:dyDescent="0.3">
      <c r="P43174"/>
      <c r="AA43174"/>
    </row>
    <row r="43175" spans="16:27" x14ac:dyDescent="0.3">
      <c r="P43175"/>
      <c r="AA43175"/>
    </row>
    <row r="43176" spans="16:27" x14ac:dyDescent="0.3">
      <c r="P43176"/>
      <c r="AA43176"/>
    </row>
    <row r="43177" spans="16:27" x14ac:dyDescent="0.3">
      <c r="P43177"/>
      <c r="AA43177"/>
    </row>
    <row r="43178" spans="16:27" x14ac:dyDescent="0.3">
      <c r="P43178"/>
      <c r="AA43178"/>
    </row>
    <row r="43179" spans="16:27" x14ac:dyDescent="0.3">
      <c r="P43179"/>
      <c r="AA43179"/>
    </row>
    <row r="43180" spans="16:27" x14ac:dyDescent="0.3">
      <c r="P43180"/>
      <c r="AA43180"/>
    </row>
    <row r="43181" spans="16:27" x14ac:dyDescent="0.3">
      <c r="P43181"/>
      <c r="AA43181"/>
    </row>
    <row r="43182" spans="16:27" x14ac:dyDescent="0.3">
      <c r="P43182"/>
      <c r="AA43182"/>
    </row>
    <row r="43183" spans="16:27" x14ac:dyDescent="0.3">
      <c r="P43183"/>
      <c r="AA43183"/>
    </row>
    <row r="43184" spans="16:27" x14ac:dyDescent="0.3">
      <c r="P43184"/>
      <c r="AA43184"/>
    </row>
    <row r="43185" spans="16:27" x14ac:dyDescent="0.3">
      <c r="P43185"/>
      <c r="AA43185"/>
    </row>
    <row r="43186" spans="16:27" x14ac:dyDescent="0.3">
      <c r="P43186"/>
      <c r="AA43186"/>
    </row>
    <row r="43187" spans="16:27" x14ac:dyDescent="0.3">
      <c r="P43187"/>
      <c r="AA43187"/>
    </row>
    <row r="43188" spans="16:27" x14ac:dyDescent="0.3">
      <c r="P43188"/>
      <c r="AA43188"/>
    </row>
    <row r="43189" spans="16:27" x14ac:dyDescent="0.3">
      <c r="P43189"/>
      <c r="AA43189"/>
    </row>
    <row r="43190" spans="16:27" x14ac:dyDescent="0.3">
      <c r="P43190"/>
      <c r="AA43190"/>
    </row>
    <row r="43191" spans="16:27" x14ac:dyDescent="0.3">
      <c r="P43191"/>
      <c r="AA43191"/>
    </row>
    <row r="43192" spans="16:27" x14ac:dyDescent="0.3">
      <c r="P43192"/>
      <c r="AA43192"/>
    </row>
    <row r="43193" spans="16:27" x14ac:dyDescent="0.3">
      <c r="P43193"/>
      <c r="AA43193"/>
    </row>
    <row r="43194" spans="16:27" x14ac:dyDescent="0.3">
      <c r="P43194"/>
      <c r="AA43194"/>
    </row>
    <row r="43195" spans="16:27" x14ac:dyDescent="0.3">
      <c r="P43195"/>
      <c r="AA43195"/>
    </row>
    <row r="43196" spans="16:27" x14ac:dyDescent="0.3">
      <c r="P43196"/>
      <c r="AA43196"/>
    </row>
    <row r="43197" spans="16:27" x14ac:dyDescent="0.3">
      <c r="P43197"/>
      <c r="AA43197"/>
    </row>
    <row r="43198" spans="16:27" x14ac:dyDescent="0.3">
      <c r="P43198"/>
      <c r="AA43198"/>
    </row>
    <row r="43199" spans="16:27" x14ac:dyDescent="0.3">
      <c r="P43199"/>
      <c r="AA43199"/>
    </row>
    <row r="43200" spans="16:27" x14ac:dyDescent="0.3">
      <c r="P43200"/>
      <c r="AA43200"/>
    </row>
    <row r="43201" spans="16:27" x14ac:dyDescent="0.3">
      <c r="P43201"/>
      <c r="AA43201"/>
    </row>
    <row r="43202" spans="16:27" x14ac:dyDescent="0.3">
      <c r="P43202"/>
      <c r="AA43202"/>
    </row>
    <row r="43203" spans="16:27" x14ac:dyDescent="0.3">
      <c r="P43203"/>
      <c r="AA43203"/>
    </row>
    <row r="43204" spans="16:27" x14ac:dyDescent="0.3">
      <c r="P43204"/>
      <c r="AA43204"/>
    </row>
    <row r="43205" spans="16:27" x14ac:dyDescent="0.3">
      <c r="P43205"/>
      <c r="AA43205"/>
    </row>
    <row r="43206" spans="16:27" x14ac:dyDescent="0.3">
      <c r="P43206"/>
      <c r="AA43206"/>
    </row>
    <row r="43207" spans="16:27" x14ac:dyDescent="0.3">
      <c r="P43207"/>
      <c r="AA43207"/>
    </row>
    <row r="43208" spans="16:27" x14ac:dyDescent="0.3">
      <c r="P43208"/>
      <c r="AA43208"/>
    </row>
    <row r="43209" spans="16:27" x14ac:dyDescent="0.3">
      <c r="P43209"/>
      <c r="AA43209"/>
    </row>
    <row r="43210" spans="16:27" x14ac:dyDescent="0.3">
      <c r="P43210"/>
      <c r="AA43210"/>
    </row>
    <row r="43211" spans="16:27" x14ac:dyDescent="0.3">
      <c r="P43211"/>
      <c r="AA43211"/>
    </row>
    <row r="43212" spans="16:27" x14ac:dyDescent="0.3">
      <c r="P43212"/>
      <c r="AA43212"/>
    </row>
    <row r="43213" spans="16:27" x14ac:dyDescent="0.3">
      <c r="P43213"/>
      <c r="AA43213"/>
    </row>
    <row r="43214" spans="16:27" x14ac:dyDescent="0.3">
      <c r="P43214"/>
      <c r="AA43214"/>
    </row>
    <row r="43215" spans="16:27" x14ac:dyDescent="0.3">
      <c r="P43215"/>
      <c r="AA43215"/>
    </row>
    <row r="43216" spans="16:27" x14ac:dyDescent="0.3">
      <c r="P43216"/>
      <c r="AA43216"/>
    </row>
    <row r="43217" spans="16:27" x14ac:dyDescent="0.3">
      <c r="P43217"/>
      <c r="AA43217"/>
    </row>
    <row r="43218" spans="16:27" x14ac:dyDescent="0.3">
      <c r="P43218"/>
      <c r="AA43218"/>
    </row>
    <row r="43219" spans="16:27" x14ac:dyDescent="0.3">
      <c r="P43219"/>
      <c r="AA43219"/>
    </row>
    <row r="43220" spans="16:27" x14ac:dyDescent="0.3">
      <c r="P43220"/>
      <c r="AA43220"/>
    </row>
    <row r="43221" spans="16:27" x14ac:dyDescent="0.3">
      <c r="P43221"/>
      <c r="AA43221"/>
    </row>
    <row r="43222" spans="16:27" x14ac:dyDescent="0.3">
      <c r="P43222"/>
      <c r="AA43222"/>
    </row>
    <row r="43223" spans="16:27" x14ac:dyDescent="0.3">
      <c r="P43223"/>
      <c r="AA43223"/>
    </row>
    <row r="43224" spans="16:27" x14ac:dyDescent="0.3">
      <c r="P43224"/>
      <c r="AA43224"/>
    </row>
    <row r="43225" spans="16:27" x14ac:dyDescent="0.3">
      <c r="P43225"/>
      <c r="AA43225"/>
    </row>
    <row r="43226" spans="16:27" x14ac:dyDescent="0.3">
      <c r="P43226"/>
      <c r="AA43226"/>
    </row>
    <row r="43227" spans="16:27" x14ac:dyDescent="0.3">
      <c r="P43227"/>
      <c r="AA43227"/>
    </row>
    <row r="43228" spans="16:27" x14ac:dyDescent="0.3">
      <c r="P43228"/>
      <c r="AA43228"/>
    </row>
    <row r="43229" spans="16:27" x14ac:dyDescent="0.3">
      <c r="P43229"/>
      <c r="AA43229"/>
    </row>
    <row r="43230" spans="16:27" x14ac:dyDescent="0.3">
      <c r="P43230"/>
      <c r="AA43230"/>
    </row>
    <row r="43231" spans="16:27" x14ac:dyDescent="0.3">
      <c r="P43231"/>
      <c r="AA43231"/>
    </row>
    <row r="43232" spans="16:27" x14ac:dyDescent="0.3">
      <c r="P43232"/>
      <c r="AA43232"/>
    </row>
    <row r="43233" spans="16:27" x14ac:dyDescent="0.3">
      <c r="P43233"/>
      <c r="AA43233"/>
    </row>
    <row r="43234" spans="16:27" x14ac:dyDescent="0.3">
      <c r="P43234"/>
      <c r="AA43234"/>
    </row>
    <row r="43235" spans="16:27" x14ac:dyDescent="0.3">
      <c r="P43235"/>
      <c r="AA43235"/>
    </row>
    <row r="43236" spans="16:27" x14ac:dyDescent="0.3">
      <c r="P43236"/>
      <c r="AA43236"/>
    </row>
    <row r="43237" spans="16:27" x14ac:dyDescent="0.3">
      <c r="P43237"/>
      <c r="AA43237"/>
    </row>
    <row r="43238" spans="16:27" x14ac:dyDescent="0.3">
      <c r="P43238"/>
      <c r="AA43238"/>
    </row>
    <row r="43239" spans="16:27" x14ac:dyDescent="0.3">
      <c r="P43239"/>
      <c r="AA43239"/>
    </row>
    <row r="43240" spans="16:27" x14ac:dyDescent="0.3">
      <c r="P43240"/>
      <c r="AA43240"/>
    </row>
    <row r="43241" spans="16:27" x14ac:dyDescent="0.3">
      <c r="P43241"/>
      <c r="AA43241"/>
    </row>
    <row r="43242" spans="16:27" x14ac:dyDescent="0.3">
      <c r="P43242"/>
      <c r="AA43242"/>
    </row>
    <row r="43243" spans="16:27" x14ac:dyDescent="0.3">
      <c r="P43243"/>
      <c r="AA43243"/>
    </row>
    <row r="43244" spans="16:27" x14ac:dyDescent="0.3">
      <c r="P43244"/>
      <c r="AA43244"/>
    </row>
    <row r="43245" spans="16:27" x14ac:dyDescent="0.3">
      <c r="P43245"/>
      <c r="AA43245"/>
    </row>
    <row r="43246" spans="16:27" x14ac:dyDescent="0.3">
      <c r="P43246"/>
      <c r="AA43246"/>
    </row>
    <row r="43247" spans="16:27" x14ac:dyDescent="0.3">
      <c r="P43247"/>
      <c r="AA43247"/>
    </row>
    <row r="43248" spans="16:27" x14ac:dyDescent="0.3">
      <c r="P43248"/>
      <c r="AA43248"/>
    </row>
    <row r="43249" spans="16:27" x14ac:dyDescent="0.3">
      <c r="P43249"/>
      <c r="AA43249"/>
    </row>
    <row r="43250" spans="16:27" x14ac:dyDescent="0.3">
      <c r="P43250"/>
      <c r="AA43250"/>
    </row>
    <row r="43251" spans="16:27" x14ac:dyDescent="0.3">
      <c r="P43251"/>
      <c r="AA43251"/>
    </row>
    <row r="43252" spans="16:27" x14ac:dyDescent="0.3">
      <c r="P43252"/>
      <c r="AA43252"/>
    </row>
    <row r="43253" spans="16:27" x14ac:dyDescent="0.3">
      <c r="P43253"/>
      <c r="AA43253"/>
    </row>
    <row r="43254" spans="16:27" x14ac:dyDescent="0.3">
      <c r="P43254"/>
      <c r="AA43254"/>
    </row>
    <row r="43255" spans="16:27" x14ac:dyDescent="0.3">
      <c r="P43255"/>
      <c r="AA43255"/>
    </row>
    <row r="43256" spans="16:27" x14ac:dyDescent="0.3">
      <c r="P43256"/>
      <c r="AA43256"/>
    </row>
    <row r="43257" spans="16:27" x14ac:dyDescent="0.3">
      <c r="P43257"/>
      <c r="AA43257"/>
    </row>
    <row r="43258" spans="16:27" x14ac:dyDescent="0.3">
      <c r="P43258"/>
      <c r="AA43258"/>
    </row>
    <row r="43259" spans="16:27" x14ac:dyDescent="0.3">
      <c r="P43259"/>
      <c r="AA43259"/>
    </row>
    <row r="43260" spans="16:27" x14ac:dyDescent="0.3">
      <c r="P43260"/>
      <c r="AA43260"/>
    </row>
    <row r="43261" spans="16:27" x14ac:dyDescent="0.3">
      <c r="P43261"/>
      <c r="AA43261"/>
    </row>
    <row r="43262" spans="16:27" x14ac:dyDescent="0.3">
      <c r="P43262"/>
      <c r="AA43262"/>
    </row>
    <row r="43263" spans="16:27" x14ac:dyDescent="0.3">
      <c r="P43263"/>
      <c r="AA43263"/>
    </row>
    <row r="43264" spans="16:27" x14ac:dyDescent="0.3">
      <c r="P43264"/>
      <c r="AA43264"/>
    </row>
    <row r="43265" spans="16:27" x14ac:dyDescent="0.3">
      <c r="P43265"/>
      <c r="AA43265"/>
    </row>
    <row r="43266" spans="16:27" x14ac:dyDescent="0.3">
      <c r="P43266"/>
      <c r="AA43266"/>
    </row>
    <row r="43267" spans="16:27" x14ac:dyDescent="0.3">
      <c r="P43267"/>
      <c r="AA43267"/>
    </row>
    <row r="43268" spans="16:27" x14ac:dyDescent="0.3">
      <c r="P43268"/>
      <c r="AA43268"/>
    </row>
    <row r="43269" spans="16:27" x14ac:dyDescent="0.3">
      <c r="P43269"/>
      <c r="AA43269"/>
    </row>
    <row r="43270" spans="16:27" x14ac:dyDescent="0.3">
      <c r="P43270"/>
      <c r="AA43270"/>
    </row>
    <row r="43271" spans="16:27" x14ac:dyDescent="0.3">
      <c r="P43271"/>
      <c r="AA43271"/>
    </row>
    <row r="43272" spans="16:27" x14ac:dyDescent="0.3">
      <c r="P43272"/>
      <c r="AA43272"/>
    </row>
    <row r="43273" spans="16:27" x14ac:dyDescent="0.3">
      <c r="P43273"/>
      <c r="AA43273"/>
    </row>
    <row r="43274" spans="16:27" x14ac:dyDescent="0.3">
      <c r="P43274"/>
      <c r="AA43274"/>
    </row>
    <row r="43275" spans="16:27" x14ac:dyDescent="0.3">
      <c r="P43275"/>
      <c r="AA43275"/>
    </row>
    <row r="43276" spans="16:27" x14ac:dyDescent="0.3">
      <c r="P43276"/>
      <c r="AA43276"/>
    </row>
    <row r="43277" spans="16:27" x14ac:dyDescent="0.3">
      <c r="P43277"/>
      <c r="AA43277"/>
    </row>
    <row r="43278" spans="16:27" x14ac:dyDescent="0.3">
      <c r="P43278"/>
      <c r="AA43278"/>
    </row>
    <row r="43279" spans="16:27" x14ac:dyDescent="0.3">
      <c r="P43279"/>
      <c r="AA43279"/>
    </row>
    <row r="43280" spans="16:27" x14ac:dyDescent="0.3">
      <c r="P43280"/>
      <c r="AA43280"/>
    </row>
    <row r="43281" spans="16:27" x14ac:dyDescent="0.3">
      <c r="P43281"/>
      <c r="AA43281"/>
    </row>
    <row r="43282" spans="16:27" x14ac:dyDescent="0.3">
      <c r="P43282"/>
      <c r="AA43282"/>
    </row>
    <row r="43283" spans="16:27" x14ac:dyDescent="0.3">
      <c r="P43283"/>
      <c r="AA43283"/>
    </row>
    <row r="43284" spans="16:27" x14ac:dyDescent="0.3">
      <c r="P43284"/>
      <c r="AA43284"/>
    </row>
    <row r="43285" spans="16:27" x14ac:dyDescent="0.3">
      <c r="P43285"/>
      <c r="AA43285"/>
    </row>
    <row r="43286" spans="16:27" x14ac:dyDescent="0.3">
      <c r="P43286"/>
      <c r="AA43286"/>
    </row>
    <row r="43287" spans="16:27" x14ac:dyDescent="0.3">
      <c r="P43287"/>
      <c r="AA43287"/>
    </row>
    <row r="43288" spans="16:27" x14ac:dyDescent="0.3">
      <c r="P43288"/>
      <c r="AA43288"/>
    </row>
    <row r="43289" spans="16:27" x14ac:dyDescent="0.3">
      <c r="P43289"/>
      <c r="AA43289"/>
    </row>
    <row r="43290" spans="16:27" x14ac:dyDescent="0.3">
      <c r="P43290"/>
      <c r="AA43290"/>
    </row>
    <row r="43291" spans="16:27" x14ac:dyDescent="0.3">
      <c r="P43291"/>
      <c r="AA43291"/>
    </row>
    <row r="43292" spans="16:27" x14ac:dyDescent="0.3">
      <c r="P43292"/>
      <c r="AA43292"/>
    </row>
    <row r="43293" spans="16:27" x14ac:dyDescent="0.3">
      <c r="P43293"/>
      <c r="AA43293"/>
    </row>
    <row r="43294" spans="16:27" x14ac:dyDescent="0.3">
      <c r="P43294"/>
      <c r="AA43294"/>
    </row>
    <row r="43295" spans="16:27" x14ac:dyDescent="0.3">
      <c r="P43295"/>
      <c r="AA43295"/>
    </row>
    <row r="43296" spans="16:27" x14ac:dyDescent="0.3">
      <c r="P43296"/>
      <c r="AA43296"/>
    </row>
    <row r="43297" spans="16:27" x14ac:dyDescent="0.3">
      <c r="P43297"/>
      <c r="AA43297"/>
    </row>
    <row r="43298" spans="16:27" x14ac:dyDescent="0.3">
      <c r="P43298"/>
      <c r="AA43298"/>
    </row>
    <row r="43299" spans="16:27" x14ac:dyDescent="0.3">
      <c r="P43299"/>
      <c r="AA43299"/>
    </row>
    <row r="43300" spans="16:27" x14ac:dyDescent="0.3">
      <c r="P43300"/>
      <c r="AA43300"/>
    </row>
    <row r="43301" spans="16:27" x14ac:dyDescent="0.3">
      <c r="P43301"/>
      <c r="AA43301"/>
    </row>
    <row r="43302" spans="16:27" x14ac:dyDescent="0.3">
      <c r="P43302"/>
      <c r="AA43302"/>
    </row>
    <row r="43303" spans="16:27" x14ac:dyDescent="0.3">
      <c r="P43303"/>
      <c r="AA43303"/>
    </row>
    <row r="43304" spans="16:27" x14ac:dyDescent="0.3">
      <c r="P43304"/>
      <c r="AA43304"/>
    </row>
    <row r="43305" spans="16:27" x14ac:dyDescent="0.3">
      <c r="P43305"/>
      <c r="AA43305"/>
    </row>
    <row r="43306" spans="16:27" x14ac:dyDescent="0.3">
      <c r="P43306"/>
      <c r="AA43306"/>
    </row>
    <row r="43307" spans="16:27" x14ac:dyDescent="0.3">
      <c r="P43307"/>
      <c r="AA43307"/>
    </row>
    <row r="43308" spans="16:27" x14ac:dyDescent="0.3">
      <c r="P43308"/>
      <c r="AA43308"/>
    </row>
    <row r="43309" spans="16:27" x14ac:dyDescent="0.3">
      <c r="P43309"/>
      <c r="AA43309"/>
    </row>
    <row r="43310" spans="16:27" x14ac:dyDescent="0.3">
      <c r="P43310"/>
      <c r="AA43310"/>
    </row>
    <row r="43311" spans="16:27" x14ac:dyDescent="0.3">
      <c r="P43311"/>
      <c r="AA43311"/>
    </row>
    <row r="43312" spans="16:27" x14ac:dyDescent="0.3">
      <c r="P43312"/>
      <c r="AA43312"/>
    </row>
    <row r="43313" spans="16:27" x14ac:dyDescent="0.3">
      <c r="P43313"/>
      <c r="AA43313"/>
    </row>
    <row r="43314" spans="16:27" x14ac:dyDescent="0.3">
      <c r="P43314"/>
      <c r="AA43314"/>
    </row>
    <row r="43315" spans="16:27" x14ac:dyDescent="0.3">
      <c r="P43315"/>
      <c r="AA43315"/>
    </row>
    <row r="43316" spans="16:27" x14ac:dyDescent="0.3">
      <c r="P43316"/>
      <c r="AA43316"/>
    </row>
    <row r="43317" spans="16:27" x14ac:dyDescent="0.3">
      <c r="P43317"/>
      <c r="AA43317"/>
    </row>
    <row r="43318" spans="16:27" x14ac:dyDescent="0.3">
      <c r="P43318"/>
      <c r="AA43318"/>
    </row>
    <row r="43319" spans="16:27" x14ac:dyDescent="0.3">
      <c r="P43319"/>
      <c r="AA43319"/>
    </row>
    <row r="43320" spans="16:27" x14ac:dyDescent="0.3">
      <c r="P43320"/>
      <c r="AA43320"/>
    </row>
    <row r="43321" spans="16:27" x14ac:dyDescent="0.3">
      <c r="P43321"/>
      <c r="AA43321"/>
    </row>
    <row r="43322" spans="16:27" x14ac:dyDescent="0.3">
      <c r="P43322"/>
      <c r="AA43322"/>
    </row>
    <row r="43323" spans="16:27" x14ac:dyDescent="0.3">
      <c r="P43323"/>
      <c r="AA43323"/>
    </row>
    <row r="43324" spans="16:27" x14ac:dyDescent="0.3">
      <c r="P43324"/>
      <c r="AA43324"/>
    </row>
    <row r="43325" spans="16:27" x14ac:dyDescent="0.3">
      <c r="P43325"/>
      <c r="AA43325"/>
    </row>
    <row r="43326" spans="16:27" x14ac:dyDescent="0.3">
      <c r="P43326"/>
      <c r="AA43326"/>
    </row>
    <row r="43327" spans="16:27" x14ac:dyDescent="0.3">
      <c r="P43327"/>
      <c r="AA43327"/>
    </row>
    <row r="43328" spans="16:27" x14ac:dyDescent="0.3">
      <c r="P43328"/>
      <c r="AA43328"/>
    </row>
    <row r="43329" spans="16:27" x14ac:dyDescent="0.3">
      <c r="P43329"/>
      <c r="AA43329"/>
    </row>
    <row r="43330" spans="16:27" x14ac:dyDescent="0.3">
      <c r="P43330"/>
      <c r="AA43330"/>
    </row>
    <row r="43331" spans="16:27" x14ac:dyDescent="0.3">
      <c r="P43331"/>
      <c r="AA43331"/>
    </row>
    <row r="43332" spans="16:27" x14ac:dyDescent="0.3">
      <c r="P43332"/>
      <c r="AA43332"/>
    </row>
    <row r="43333" spans="16:27" x14ac:dyDescent="0.3">
      <c r="P43333"/>
      <c r="AA43333"/>
    </row>
    <row r="43334" spans="16:27" x14ac:dyDescent="0.3">
      <c r="P43334"/>
      <c r="AA43334"/>
    </row>
    <row r="43335" spans="16:27" x14ac:dyDescent="0.3">
      <c r="P43335"/>
      <c r="AA43335"/>
    </row>
    <row r="43336" spans="16:27" x14ac:dyDescent="0.3">
      <c r="P43336"/>
      <c r="AA43336"/>
    </row>
    <row r="43337" spans="16:27" x14ac:dyDescent="0.3">
      <c r="P43337"/>
      <c r="AA43337"/>
    </row>
    <row r="43338" spans="16:27" x14ac:dyDescent="0.3">
      <c r="P43338"/>
      <c r="AA43338"/>
    </row>
    <row r="43339" spans="16:27" x14ac:dyDescent="0.3">
      <c r="P43339"/>
      <c r="AA43339"/>
    </row>
    <row r="43340" spans="16:27" x14ac:dyDescent="0.3">
      <c r="P43340"/>
      <c r="AA43340"/>
    </row>
    <row r="43341" spans="16:27" x14ac:dyDescent="0.3">
      <c r="P43341"/>
      <c r="AA43341"/>
    </row>
    <row r="43342" spans="16:27" x14ac:dyDescent="0.3">
      <c r="P43342"/>
      <c r="AA43342"/>
    </row>
    <row r="43343" spans="16:27" x14ac:dyDescent="0.3">
      <c r="P43343"/>
      <c r="AA43343"/>
    </row>
    <row r="43344" spans="16:27" x14ac:dyDescent="0.3">
      <c r="P43344"/>
      <c r="AA43344"/>
    </row>
    <row r="43345" spans="16:27" x14ac:dyDescent="0.3">
      <c r="P43345"/>
      <c r="AA43345"/>
    </row>
    <row r="43346" spans="16:27" x14ac:dyDescent="0.3">
      <c r="P43346"/>
      <c r="AA43346"/>
    </row>
    <row r="43347" spans="16:27" x14ac:dyDescent="0.3">
      <c r="P43347"/>
      <c r="AA43347"/>
    </row>
    <row r="43348" spans="16:27" x14ac:dyDescent="0.3">
      <c r="P43348"/>
      <c r="AA43348"/>
    </row>
    <row r="43349" spans="16:27" x14ac:dyDescent="0.3">
      <c r="P43349"/>
      <c r="AA43349"/>
    </row>
    <row r="43350" spans="16:27" x14ac:dyDescent="0.3">
      <c r="P43350"/>
      <c r="AA43350"/>
    </row>
    <row r="43351" spans="16:27" x14ac:dyDescent="0.3">
      <c r="P43351"/>
      <c r="AA43351"/>
    </row>
    <row r="43352" spans="16:27" x14ac:dyDescent="0.3">
      <c r="P43352"/>
      <c r="AA43352"/>
    </row>
    <row r="43353" spans="16:27" x14ac:dyDescent="0.3">
      <c r="P43353"/>
      <c r="AA43353"/>
    </row>
    <row r="43354" spans="16:27" x14ac:dyDescent="0.3">
      <c r="P43354"/>
      <c r="AA43354"/>
    </row>
    <row r="43355" spans="16:27" x14ac:dyDescent="0.3">
      <c r="P43355"/>
      <c r="AA43355"/>
    </row>
    <row r="43356" spans="16:27" x14ac:dyDescent="0.3">
      <c r="P43356"/>
      <c r="AA43356"/>
    </row>
    <row r="43357" spans="16:27" x14ac:dyDescent="0.3">
      <c r="P43357"/>
      <c r="AA43357"/>
    </row>
    <row r="43358" spans="16:27" x14ac:dyDescent="0.3">
      <c r="P43358"/>
      <c r="AA43358"/>
    </row>
    <row r="43359" spans="16:27" x14ac:dyDescent="0.3">
      <c r="P43359"/>
      <c r="AA43359"/>
    </row>
    <row r="43360" spans="16:27" x14ac:dyDescent="0.3">
      <c r="P43360"/>
      <c r="AA43360"/>
    </row>
    <row r="43361" spans="16:27" x14ac:dyDescent="0.3">
      <c r="P43361"/>
      <c r="AA43361"/>
    </row>
    <row r="43362" spans="16:27" x14ac:dyDescent="0.3">
      <c r="P43362"/>
      <c r="AA43362"/>
    </row>
    <row r="43363" spans="16:27" x14ac:dyDescent="0.3">
      <c r="P43363"/>
      <c r="AA43363"/>
    </row>
    <row r="43364" spans="16:27" x14ac:dyDescent="0.3">
      <c r="P43364"/>
      <c r="AA43364"/>
    </row>
    <row r="43365" spans="16:27" x14ac:dyDescent="0.3">
      <c r="P43365"/>
      <c r="AA43365"/>
    </row>
    <row r="43366" spans="16:27" x14ac:dyDescent="0.3">
      <c r="P43366"/>
      <c r="AA43366"/>
    </row>
    <row r="43367" spans="16:27" x14ac:dyDescent="0.3">
      <c r="P43367"/>
      <c r="AA43367"/>
    </row>
    <row r="43368" spans="16:27" x14ac:dyDescent="0.3">
      <c r="P43368"/>
      <c r="AA43368"/>
    </row>
    <row r="43369" spans="16:27" x14ac:dyDescent="0.3">
      <c r="P43369"/>
      <c r="AA43369"/>
    </row>
    <row r="43370" spans="16:27" x14ac:dyDescent="0.3">
      <c r="P43370"/>
      <c r="AA43370"/>
    </row>
    <row r="43371" spans="16:27" x14ac:dyDescent="0.3">
      <c r="P43371"/>
      <c r="AA43371"/>
    </row>
    <row r="43372" spans="16:27" x14ac:dyDescent="0.3">
      <c r="P43372"/>
      <c r="AA43372"/>
    </row>
    <row r="43373" spans="16:27" x14ac:dyDescent="0.3">
      <c r="P43373"/>
      <c r="AA43373"/>
    </row>
    <row r="43374" spans="16:27" x14ac:dyDescent="0.3">
      <c r="P43374"/>
      <c r="AA43374"/>
    </row>
    <row r="43375" spans="16:27" x14ac:dyDescent="0.3">
      <c r="P43375"/>
      <c r="AA43375"/>
    </row>
    <row r="43376" spans="16:27" x14ac:dyDescent="0.3">
      <c r="P43376"/>
      <c r="AA43376"/>
    </row>
    <row r="43377" spans="16:27" x14ac:dyDescent="0.3">
      <c r="P43377"/>
      <c r="AA43377"/>
    </row>
    <row r="43378" spans="16:27" x14ac:dyDescent="0.3">
      <c r="P43378"/>
      <c r="AA43378"/>
    </row>
    <row r="43379" spans="16:27" x14ac:dyDescent="0.3">
      <c r="P43379"/>
      <c r="AA43379"/>
    </row>
    <row r="43380" spans="16:27" x14ac:dyDescent="0.3">
      <c r="P43380"/>
      <c r="AA43380"/>
    </row>
    <row r="43381" spans="16:27" x14ac:dyDescent="0.3">
      <c r="P43381"/>
      <c r="AA43381"/>
    </row>
    <row r="43382" spans="16:27" x14ac:dyDescent="0.3">
      <c r="P43382"/>
      <c r="AA43382"/>
    </row>
    <row r="43383" spans="16:27" x14ac:dyDescent="0.3">
      <c r="P43383"/>
      <c r="AA43383"/>
    </row>
    <row r="43384" spans="16:27" x14ac:dyDescent="0.3">
      <c r="P43384"/>
      <c r="AA43384"/>
    </row>
    <row r="43385" spans="16:27" x14ac:dyDescent="0.3">
      <c r="P43385"/>
      <c r="AA43385"/>
    </row>
    <row r="43386" spans="16:27" x14ac:dyDescent="0.3">
      <c r="P43386"/>
      <c r="AA43386"/>
    </row>
    <row r="43387" spans="16:27" x14ac:dyDescent="0.3">
      <c r="P43387"/>
      <c r="AA43387"/>
    </row>
    <row r="43388" spans="16:27" x14ac:dyDescent="0.3">
      <c r="P43388"/>
      <c r="AA43388"/>
    </row>
    <row r="43389" spans="16:27" x14ac:dyDescent="0.3">
      <c r="P43389"/>
      <c r="AA43389"/>
    </row>
    <row r="43390" spans="16:27" x14ac:dyDescent="0.3">
      <c r="P43390"/>
      <c r="AA43390"/>
    </row>
    <row r="43391" spans="16:27" x14ac:dyDescent="0.3">
      <c r="P43391"/>
      <c r="AA43391"/>
    </row>
    <row r="43392" spans="16:27" x14ac:dyDescent="0.3">
      <c r="P43392"/>
      <c r="AA43392"/>
    </row>
    <row r="43393" spans="16:27" x14ac:dyDescent="0.3">
      <c r="P43393"/>
      <c r="AA43393"/>
    </row>
    <row r="43394" spans="16:27" x14ac:dyDescent="0.3">
      <c r="P43394"/>
      <c r="AA43394"/>
    </row>
    <row r="43395" spans="16:27" x14ac:dyDescent="0.3">
      <c r="P43395"/>
      <c r="AA43395"/>
    </row>
    <row r="43396" spans="16:27" x14ac:dyDescent="0.3">
      <c r="P43396"/>
      <c r="AA43396"/>
    </row>
    <row r="43397" spans="16:27" x14ac:dyDescent="0.3">
      <c r="P43397"/>
      <c r="AA43397"/>
    </row>
    <row r="43398" spans="16:27" x14ac:dyDescent="0.3">
      <c r="P43398"/>
      <c r="AA43398"/>
    </row>
    <row r="43399" spans="16:27" x14ac:dyDescent="0.3">
      <c r="P43399"/>
      <c r="AA43399"/>
    </row>
    <row r="43400" spans="16:27" x14ac:dyDescent="0.3">
      <c r="P43400"/>
      <c r="AA43400"/>
    </row>
    <row r="43401" spans="16:27" x14ac:dyDescent="0.3">
      <c r="P43401"/>
      <c r="AA43401"/>
    </row>
    <row r="43402" spans="16:27" x14ac:dyDescent="0.3">
      <c r="P43402"/>
      <c r="AA43402"/>
    </row>
    <row r="43403" spans="16:27" x14ac:dyDescent="0.3">
      <c r="P43403"/>
      <c r="AA43403"/>
    </row>
    <row r="43404" spans="16:27" x14ac:dyDescent="0.3">
      <c r="P43404"/>
      <c r="AA43404"/>
    </row>
    <row r="43405" spans="16:27" x14ac:dyDescent="0.3">
      <c r="P43405"/>
      <c r="AA43405"/>
    </row>
    <row r="43406" spans="16:27" x14ac:dyDescent="0.3">
      <c r="P43406"/>
      <c r="AA43406"/>
    </row>
    <row r="43407" spans="16:27" x14ac:dyDescent="0.3">
      <c r="P43407"/>
      <c r="AA43407"/>
    </row>
    <row r="43408" spans="16:27" x14ac:dyDescent="0.3">
      <c r="P43408"/>
      <c r="AA43408"/>
    </row>
    <row r="43409" spans="16:27" x14ac:dyDescent="0.3">
      <c r="P43409"/>
      <c r="AA43409"/>
    </row>
    <row r="43410" spans="16:27" x14ac:dyDescent="0.3">
      <c r="P43410"/>
      <c r="AA43410"/>
    </row>
    <row r="43411" spans="16:27" x14ac:dyDescent="0.3">
      <c r="P43411"/>
      <c r="AA43411"/>
    </row>
    <row r="43412" spans="16:27" x14ac:dyDescent="0.3">
      <c r="P43412"/>
      <c r="AA43412"/>
    </row>
    <row r="43413" spans="16:27" x14ac:dyDescent="0.3">
      <c r="P43413"/>
      <c r="AA43413"/>
    </row>
    <row r="43414" spans="16:27" x14ac:dyDescent="0.3">
      <c r="P43414"/>
      <c r="AA43414"/>
    </row>
    <row r="43415" spans="16:27" x14ac:dyDescent="0.3">
      <c r="P43415"/>
      <c r="AA43415"/>
    </row>
    <row r="43416" spans="16:27" x14ac:dyDescent="0.3">
      <c r="P43416"/>
      <c r="AA43416"/>
    </row>
    <row r="43417" spans="16:27" x14ac:dyDescent="0.3">
      <c r="P43417"/>
      <c r="AA43417"/>
    </row>
    <row r="43418" spans="16:27" x14ac:dyDescent="0.3">
      <c r="P43418"/>
      <c r="AA43418"/>
    </row>
    <row r="43419" spans="16:27" x14ac:dyDescent="0.3">
      <c r="P43419"/>
      <c r="AA43419"/>
    </row>
    <row r="43420" spans="16:27" x14ac:dyDescent="0.3">
      <c r="P43420"/>
      <c r="AA43420"/>
    </row>
    <row r="43421" spans="16:27" x14ac:dyDescent="0.3">
      <c r="P43421"/>
      <c r="AA43421"/>
    </row>
    <row r="43422" spans="16:27" x14ac:dyDescent="0.3">
      <c r="P43422"/>
      <c r="AA43422"/>
    </row>
    <row r="43423" spans="16:27" x14ac:dyDescent="0.3">
      <c r="P43423"/>
      <c r="AA43423"/>
    </row>
    <row r="43424" spans="16:27" x14ac:dyDescent="0.3">
      <c r="P43424"/>
      <c r="AA43424"/>
    </row>
    <row r="43425" spans="16:27" x14ac:dyDescent="0.3">
      <c r="P43425"/>
      <c r="AA43425"/>
    </row>
    <row r="43426" spans="16:27" x14ac:dyDescent="0.3">
      <c r="P43426"/>
      <c r="AA43426"/>
    </row>
    <row r="43427" spans="16:27" x14ac:dyDescent="0.3">
      <c r="P43427"/>
      <c r="AA43427"/>
    </row>
    <row r="43428" spans="16:27" x14ac:dyDescent="0.3">
      <c r="P43428"/>
      <c r="AA43428"/>
    </row>
    <row r="43429" spans="16:27" x14ac:dyDescent="0.3">
      <c r="P43429"/>
      <c r="AA43429"/>
    </row>
    <row r="43430" spans="16:27" x14ac:dyDescent="0.3">
      <c r="P43430"/>
      <c r="AA43430"/>
    </row>
    <row r="43431" spans="16:27" x14ac:dyDescent="0.3">
      <c r="P43431"/>
      <c r="AA43431"/>
    </row>
    <row r="43432" spans="16:27" x14ac:dyDescent="0.3">
      <c r="P43432"/>
      <c r="AA43432"/>
    </row>
    <row r="43433" spans="16:27" x14ac:dyDescent="0.3">
      <c r="P43433"/>
      <c r="AA43433"/>
    </row>
    <row r="43434" spans="16:27" x14ac:dyDescent="0.3">
      <c r="P43434"/>
      <c r="AA43434"/>
    </row>
    <row r="43435" spans="16:27" x14ac:dyDescent="0.3">
      <c r="P43435"/>
      <c r="AA43435"/>
    </row>
    <row r="43436" spans="16:27" x14ac:dyDescent="0.3">
      <c r="P43436"/>
      <c r="AA43436"/>
    </row>
    <row r="43437" spans="16:27" x14ac:dyDescent="0.3">
      <c r="P43437"/>
      <c r="AA43437"/>
    </row>
    <row r="43438" spans="16:27" x14ac:dyDescent="0.3">
      <c r="P43438"/>
      <c r="AA43438"/>
    </row>
    <row r="43439" spans="16:27" x14ac:dyDescent="0.3">
      <c r="P43439"/>
      <c r="AA43439"/>
    </row>
    <row r="43440" spans="16:27" x14ac:dyDescent="0.3">
      <c r="P43440"/>
      <c r="AA43440"/>
    </row>
    <row r="43441" spans="16:27" x14ac:dyDescent="0.3">
      <c r="P43441"/>
      <c r="AA43441"/>
    </row>
    <row r="43442" spans="16:27" x14ac:dyDescent="0.3">
      <c r="P43442"/>
      <c r="AA43442"/>
    </row>
    <row r="43443" spans="16:27" x14ac:dyDescent="0.3">
      <c r="P43443"/>
      <c r="AA43443"/>
    </row>
    <row r="43444" spans="16:27" x14ac:dyDescent="0.3">
      <c r="P43444"/>
      <c r="AA43444"/>
    </row>
    <row r="43445" spans="16:27" x14ac:dyDescent="0.3">
      <c r="P43445"/>
      <c r="AA43445"/>
    </row>
    <row r="43446" spans="16:27" x14ac:dyDescent="0.3">
      <c r="P43446"/>
      <c r="AA43446"/>
    </row>
    <row r="43447" spans="16:27" x14ac:dyDescent="0.3">
      <c r="P43447"/>
      <c r="AA43447"/>
    </row>
    <row r="43448" spans="16:27" x14ac:dyDescent="0.3">
      <c r="P43448"/>
      <c r="AA43448"/>
    </row>
    <row r="43449" spans="16:27" x14ac:dyDescent="0.3">
      <c r="P43449"/>
      <c r="AA43449"/>
    </row>
    <row r="43450" spans="16:27" x14ac:dyDescent="0.3">
      <c r="P43450"/>
      <c r="AA43450"/>
    </row>
    <row r="43451" spans="16:27" x14ac:dyDescent="0.3">
      <c r="P43451"/>
      <c r="AA43451"/>
    </row>
    <row r="43452" spans="16:27" x14ac:dyDescent="0.3">
      <c r="P43452"/>
      <c r="AA43452"/>
    </row>
    <row r="43453" spans="16:27" x14ac:dyDescent="0.3">
      <c r="P43453"/>
      <c r="AA43453"/>
    </row>
    <row r="43454" spans="16:27" x14ac:dyDescent="0.3">
      <c r="P43454"/>
      <c r="AA43454"/>
    </row>
    <row r="43455" spans="16:27" x14ac:dyDescent="0.3">
      <c r="P43455"/>
      <c r="AA43455"/>
    </row>
    <row r="43456" spans="16:27" x14ac:dyDescent="0.3">
      <c r="P43456"/>
      <c r="AA43456"/>
    </row>
    <row r="43457" spans="16:27" x14ac:dyDescent="0.3">
      <c r="P43457"/>
      <c r="AA43457"/>
    </row>
    <row r="43458" spans="16:27" x14ac:dyDescent="0.3">
      <c r="P43458"/>
      <c r="AA43458"/>
    </row>
    <row r="43459" spans="16:27" x14ac:dyDescent="0.3">
      <c r="P43459"/>
      <c r="AA43459"/>
    </row>
    <row r="43460" spans="16:27" x14ac:dyDescent="0.3">
      <c r="P43460"/>
      <c r="AA43460"/>
    </row>
    <row r="43461" spans="16:27" x14ac:dyDescent="0.3">
      <c r="P43461"/>
      <c r="AA43461"/>
    </row>
    <row r="43462" spans="16:27" x14ac:dyDescent="0.3">
      <c r="P43462"/>
      <c r="AA43462"/>
    </row>
    <row r="43463" spans="16:27" x14ac:dyDescent="0.3">
      <c r="P43463"/>
      <c r="AA43463"/>
    </row>
    <row r="43464" spans="16:27" x14ac:dyDescent="0.3">
      <c r="P43464"/>
      <c r="AA43464"/>
    </row>
    <row r="43465" spans="16:27" x14ac:dyDescent="0.3">
      <c r="P43465"/>
      <c r="AA43465"/>
    </row>
    <row r="43466" spans="16:27" x14ac:dyDescent="0.3">
      <c r="P43466"/>
      <c r="AA43466"/>
    </row>
    <row r="43467" spans="16:27" x14ac:dyDescent="0.3">
      <c r="P43467"/>
      <c r="AA43467"/>
    </row>
    <row r="43468" spans="16:27" x14ac:dyDescent="0.3">
      <c r="P43468"/>
      <c r="AA43468"/>
    </row>
    <row r="43469" spans="16:27" x14ac:dyDescent="0.3">
      <c r="P43469"/>
      <c r="AA43469"/>
    </row>
    <row r="43470" spans="16:27" x14ac:dyDescent="0.3">
      <c r="P43470"/>
      <c r="AA43470"/>
    </row>
    <row r="43471" spans="16:27" x14ac:dyDescent="0.3">
      <c r="P43471"/>
      <c r="AA43471"/>
    </row>
    <row r="43472" spans="16:27" x14ac:dyDescent="0.3">
      <c r="P43472"/>
      <c r="AA43472"/>
    </row>
    <row r="43473" spans="16:27" x14ac:dyDescent="0.3">
      <c r="P43473"/>
      <c r="AA43473"/>
    </row>
    <row r="43474" spans="16:27" x14ac:dyDescent="0.3">
      <c r="P43474"/>
      <c r="AA43474"/>
    </row>
    <row r="43475" spans="16:27" x14ac:dyDescent="0.3">
      <c r="P43475"/>
      <c r="AA43475"/>
    </row>
    <row r="43476" spans="16:27" x14ac:dyDescent="0.3">
      <c r="P43476"/>
      <c r="AA43476"/>
    </row>
    <row r="43477" spans="16:27" x14ac:dyDescent="0.3">
      <c r="P43477"/>
      <c r="AA43477"/>
    </row>
    <row r="43478" spans="16:27" x14ac:dyDescent="0.3">
      <c r="P43478"/>
      <c r="AA43478"/>
    </row>
    <row r="43479" spans="16:27" x14ac:dyDescent="0.3">
      <c r="P43479"/>
      <c r="AA43479"/>
    </row>
    <row r="43480" spans="16:27" x14ac:dyDescent="0.3">
      <c r="P43480"/>
      <c r="AA43480"/>
    </row>
    <row r="43481" spans="16:27" x14ac:dyDescent="0.3">
      <c r="P43481"/>
      <c r="AA43481"/>
    </row>
    <row r="43482" spans="16:27" x14ac:dyDescent="0.3">
      <c r="P43482"/>
      <c r="AA43482"/>
    </row>
    <row r="43483" spans="16:27" x14ac:dyDescent="0.3">
      <c r="P43483"/>
      <c r="AA43483"/>
    </row>
    <row r="43484" spans="16:27" x14ac:dyDescent="0.3">
      <c r="P43484"/>
      <c r="AA43484"/>
    </row>
    <row r="43485" spans="16:27" x14ac:dyDescent="0.3">
      <c r="P43485"/>
      <c r="AA43485"/>
    </row>
    <row r="43486" spans="16:27" x14ac:dyDescent="0.3">
      <c r="P43486"/>
      <c r="AA43486"/>
    </row>
    <row r="43487" spans="16:27" x14ac:dyDescent="0.3">
      <c r="P43487"/>
      <c r="AA43487"/>
    </row>
    <row r="43488" spans="16:27" x14ac:dyDescent="0.3">
      <c r="P43488"/>
      <c r="AA43488"/>
    </row>
    <row r="43489" spans="16:27" x14ac:dyDescent="0.3">
      <c r="P43489"/>
      <c r="AA43489"/>
    </row>
    <row r="43490" spans="16:27" x14ac:dyDescent="0.3">
      <c r="P43490"/>
      <c r="AA43490"/>
    </row>
    <row r="43491" spans="16:27" x14ac:dyDescent="0.3">
      <c r="P43491"/>
      <c r="AA43491"/>
    </row>
    <row r="43492" spans="16:27" x14ac:dyDescent="0.3">
      <c r="P43492"/>
      <c r="AA43492"/>
    </row>
    <row r="43493" spans="16:27" x14ac:dyDescent="0.3">
      <c r="P43493"/>
      <c r="AA43493"/>
    </row>
    <row r="43494" spans="16:27" x14ac:dyDescent="0.3">
      <c r="P43494"/>
      <c r="AA43494"/>
    </row>
    <row r="43495" spans="16:27" x14ac:dyDescent="0.3">
      <c r="P43495"/>
      <c r="AA43495"/>
    </row>
    <row r="43496" spans="16:27" x14ac:dyDescent="0.3">
      <c r="P43496"/>
      <c r="AA43496"/>
    </row>
    <row r="43497" spans="16:27" x14ac:dyDescent="0.3">
      <c r="P43497"/>
      <c r="AA43497"/>
    </row>
    <row r="43498" spans="16:27" x14ac:dyDescent="0.3">
      <c r="P43498"/>
      <c r="AA43498"/>
    </row>
    <row r="43499" spans="16:27" x14ac:dyDescent="0.3">
      <c r="P43499"/>
      <c r="AA43499"/>
    </row>
    <row r="43500" spans="16:27" x14ac:dyDescent="0.3">
      <c r="P43500"/>
      <c r="AA43500"/>
    </row>
    <row r="43501" spans="16:27" x14ac:dyDescent="0.3">
      <c r="P43501"/>
      <c r="AA43501"/>
    </row>
    <row r="43502" spans="16:27" x14ac:dyDescent="0.3">
      <c r="P43502"/>
      <c r="AA43502"/>
    </row>
    <row r="43503" spans="16:27" x14ac:dyDescent="0.3">
      <c r="P43503"/>
      <c r="AA43503"/>
    </row>
    <row r="43504" spans="16:27" x14ac:dyDescent="0.3">
      <c r="P43504"/>
      <c r="AA43504"/>
    </row>
    <row r="43505" spans="16:27" x14ac:dyDescent="0.3">
      <c r="P43505"/>
      <c r="AA43505"/>
    </row>
    <row r="43506" spans="16:27" x14ac:dyDescent="0.3">
      <c r="P43506"/>
      <c r="AA43506"/>
    </row>
    <row r="43507" spans="16:27" x14ac:dyDescent="0.3">
      <c r="P43507"/>
      <c r="AA43507"/>
    </row>
    <row r="43508" spans="16:27" x14ac:dyDescent="0.3">
      <c r="P43508"/>
      <c r="AA43508"/>
    </row>
    <row r="43509" spans="16:27" x14ac:dyDescent="0.3">
      <c r="P43509"/>
      <c r="AA43509"/>
    </row>
    <row r="43510" spans="16:27" x14ac:dyDescent="0.3">
      <c r="P43510"/>
      <c r="AA43510"/>
    </row>
    <row r="43511" spans="16:27" x14ac:dyDescent="0.3">
      <c r="P43511"/>
      <c r="AA43511"/>
    </row>
    <row r="43512" spans="16:27" x14ac:dyDescent="0.3">
      <c r="P43512"/>
      <c r="AA43512"/>
    </row>
    <row r="43513" spans="16:27" x14ac:dyDescent="0.3">
      <c r="P43513"/>
      <c r="AA43513"/>
    </row>
    <row r="43514" spans="16:27" x14ac:dyDescent="0.3">
      <c r="P43514"/>
      <c r="AA43514"/>
    </row>
    <row r="43515" spans="16:27" x14ac:dyDescent="0.3">
      <c r="P43515"/>
      <c r="AA43515"/>
    </row>
    <row r="43516" spans="16:27" x14ac:dyDescent="0.3">
      <c r="P43516"/>
      <c r="AA43516"/>
    </row>
    <row r="43517" spans="16:27" x14ac:dyDescent="0.3">
      <c r="P43517"/>
      <c r="AA43517"/>
    </row>
    <row r="43518" spans="16:27" x14ac:dyDescent="0.3">
      <c r="P43518"/>
      <c r="AA43518"/>
    </row>
    <row r="43519" spans="16:27" x14ac:dyDescent="0.3">
      <c r="P43519"/>
      <c r="AA43519"/>
    </row>
    <row r="43520" spans="16:27" x14ac:dyDescent="0.3">
      <c r="P43520"/>
      <c r="AA43520"/>
    </row>
    <row r="43521" spans="16:27" x14ac:dyDescent="0.3">
      <c r="P43521"/>
      <c r="AA43521"/>
    </row>
    <row r="43522" spans="16:27" x14ac:dyDescent="0.3">
      <c r="P43522"/>
      <c r="AA43522"/>
    </row>
    <row r="43523" spans="16:27" x14ac:dyDescent="0.3">
      <c r="P43523"/>
      <c r="AA43523"/>
    </row>
    <row r="43524" spans="16:27" x14ac:dyDescent="0.3">
      <c r="P43524"/>
      <c r="AA43524"/>
    </row>
    <row r="43525" spans="16:27" x14ac:dyDescent="0.3">
      <c r="P43525"/>
      <c r="AA43525"/>
    </row>
    <row r="43526" spans="16:27" x14ac:dyDescent="0.3">
      <c r="P43526"/>
      <c r="AA43526"/>
    </row>
    <row r="43527" spans="16:27" x14ac:dyDescent="0.3">
      <c r="P43527"/>
      <c r="AA43527"/>
    </row>
    <row r="43528" spans="16:27" x14ac:dyDescent="0.3">
      <c r="P43528"/>
      <c r="AA43528"/>
    </row>
    <row r="43529" spans="16:27" x14ac:dyDescent="0.3">
      <c r="P43529"/>
      <c r="AA43529"/>
    </row>
    <row r="43530" spans="16:27" x14ac:dyDescent="0.3">
      <c r="P43530"/>
      <c r="AA43530"/>
    </row>
    <row r="43531" spans="16:27" x14ac:dyDescent="0.3">
      <c r="P43531"/>
      <c r="AA43531"/>
    </row>
    <row r="43532" spans="16:27" x14ac:dyDescent="0.3">
      <c r="P43532"/>
      <c r="AA43532"/>
    </row>
    <row r="43533" spans="16:27" x14ac:dyDescent="0.3">
      <c r="P43533"/>
      <c r="AA43533"/>
    </row>
    <row r="43534" spans="16:27" x14ac:dyDescent="0.3">
      <c r="P43534"/>
      <c r="AA43534"/>
    </row>
    <row r="43535" spans="16:27" x14ac:dyDescent="0.3">
      <c r="P43535"/>
      <c r="AA43535"/>
    </row>
    <row r="43536" spans="16:27" x14ac:dyDescent="0.3">
      <c r="P43536"/>
      <c r="AA43536"/>
    </row>
    <row r="43537" spans="16:27" x14ac:dyDescent="0.3">
      <c r="P43537"/>
      <c r="AA43537"/>
    </row>
    <row r="43538" spans="16:27" x14ac:dyDescent="0.3">
      <c r="P43538"/>
      <c r="AA43538"/>
    </row>
    <row r="43539" spans="16:27" x14ac:dyDescent="0.3">
      <c r="P43539"/>
      <c r="AA43539"/>
    </row>
    <row r="43540" spans="16:27" x14ac:dyDescent="0.3">
      <c r="P43540"/>
      <c r="AA43540"/>
    </row>
    <row r="43541" spans="16:27" x14ac:dyDescent="0.3">
      <c r="P43541"/>
      <c r="AA43541"/>
    </row>
    <row r="43542" spans="16:27" x14ac:dyDescent="0.3">
      <c r="P43542"/>
      <c r="AA43542"/>
    </row>
    <row r="43543" spans="16:27" x14ac:dyDescent="0.3">
      <c r="P43543"/>
      <c r="AA43543"/>
    </row>
    <row r="43544" spans="16:27" x14ac:dyDescent="0.3">
      <c r="P43544"/>
      <c r="AA43544"/>
    </row>
    <row r="43545" spans="16:27" x14ac:dyDescent="0.3">
      <c r="P43545"/>
      <c r="AA43545"/>
    </row>
    <row r="43546" spans="16:27" x14ac:dyDescent="0.3">
      <c r="P43546"/>
      <c r="AA43546"/>
    </row>
    <row r="43547" spans="16:27" x14ac:dyDescent="0.3">
      <c r="P43547"/>
      <c r="AA43547"/>
    </row>
    <row r="43548" spans="16:27" x14ac:dyDescent="0.3">
      <c r="P43548"/>
      <c r="AA43548"/>
    </row>
    <row r="43549" spans="16:27" x14ac:dyDescent="0.3">
      <c r="P43549"/>
      <c r="AA43549"/>
    </row>
    <row r="43550" spans="16:27" x14ac:dyDescent="0.3">
      <c r="P43550"/>
      <c r="AA43550"/>
    </row>
    <row r="43551" spans="16:27" x14ac:dyDescent="0.3">
      <c r="P43551"/>
      <c r="AA43551"/>
    </row>
    <row r="43552" spans="16:27" x14ac:dyDescent="0.3">
      <c r="P43552"/>
      <c r="AA43552"/>
    </row>
    <row r="43553" spans="16:27" x14ac:dyDescent="0.3">
      <c r="P43553"/>
      <c r="AA43553"/>
    </row>
    <row r="43554" spans="16:27" x14ac:dyDescent="0.3">
      <c r="P43554"/>
      <c r="AA43554"/>
    </row>
    <row r="43555" spans="16:27" x14ac:dyDescent="0.3">
      <c r="P43555"/>
      <c r="AA43555"/>
    </row>
    <row r="43556" spans="16:27" x14ac:dyDescent="0.3">
      <c r="P43556"/>
      <c r="AA43556"/>
    </row>
    <row r="43557" spans="16:27" x14ac:dyDescent="0.3">
      <c r="P43557"/>
      <c r="AA43557"/>
    </row>
    <row r="43558" spans="16:27" x14ac:dyDescent="0.3">
      <c r="P43558"/>
      <c r="AA43558"/>
    </row>
    <row r="43559" spans="16:27" x14ac:dyDescent="0.3">
      <c r="P43559"/>
      <c r="AA43559"/>
    </row>
    <row r="43560" spans="16:27" x14ac:dyDescent="0.3">
      <c r="P43560"/>
      <c r="AA43560"/>
    </row>
    <row r="43561" spans="16:27" x14ac:dyDescent="0.3">
      <c r="P43561"/>
      <c r="AA43561"/>
    </row>
    <row r="43562" spans="16:27" x14ac:dyDescent="0.3">
      <c r="P43562"/>
      <c r="AA43562"/>
    </row>
    <row r="43563" spans="16:27" x14ac:dyDescent="0.3">
      <c r="P43563"/>
      <c r="AA43563"/>
    </row>
    <row r="43564" spans="16:27" x14ac:dyDescent="0.3">
      <c r="P43564"/>
      <c r="AA43564"/>
    </row>
    <row r="43565" spans="16:27" x14ac:dyDescent="0.3">
      <c r="P43565"/>
      <c r="AA43565"/>
    </row>
    <row r="43566" spans="16:27" x14ac:dyDescent="0.3">
      <c r="P43566"/>
      <c r="AA43566"/>
    </row>
    <row r="43567" spans="16:27" x14ac:dyDescent="0.3">
      <c r="P43567"/>
      <c r="AA43567"/>
    </row>
    <row r="43568" spans="16:27" x14ac:dyDescent="0.3">
      <c r="P43568"/>
      <c r="AA43568"/>
    </row>
    <row r="43569" spans="16:27" x14ac:dyDescent="0.3">
      <c r="P43569"/>
      <c r="AA43569"/>
    </row>
    <row r="43570" spans="16:27" x14ac:dyDescent="0.3">
      <c r="P43570"/>
      <c r="AA43570"/>
    </row>
    <row r="43571" spans="16:27" x14ac:dyDescent="0.3">
      <c r="P43571"/>
      <c r="AA43571"/>
    </row>
    <row r="43572" spans="16:27" x14ac:dyDescent="0.3">
      <c r="P43572"/>
      <c r="AA43572"/>
    </row>
    <row r="43573" spans="16:27" x14ac:dyDescent="0.3">
      <c r="P43573"/>
      <c r="AA43573"/>
    </row>
    <row r="43574" spans="16:27" x14ac:dyDescent="0.3">
      <c r="P43574"/>
      <c r="AA43574"/>
    </row>
    <row r="43575" spans="16:27" x14ac:dyDescent="0.3">
      <c r="P43575"/>
      <c r="AA43575"/>
    </row>
    <row r="43576" spans="16:27" x14ac:dyDescent="0.3">
      <c r="P43576"/>
      <c r="AA43576"/>
    </row>
    <row r="43577" spans="16:27" x14ac:dyDescent="0.3">
      <c r="P43577"/>
      <c r="AA43577"/>
    </row>
    <row r="43578" spans="16:27" x14ac:dyDescent="0.3">
      <c r="P43578"/>
      <c r="AA43578"/>
    </row>
    <row r="43579" spans="16:27" x14ac:dyDescent="0.3">
      <c r="P43579"/>
      <c r="AA43579"/>
    </row>
    <row r="43580" spans="16:27" x14ac:dyDescent="0.3">
      <c r="P43580"/>
      <c r="AA43580"/>
    </row>
    <row r="43581" spans="16:27" x14ac:dyDescent="0.3">
      <c r="P43581"/>
      <c r="AA43581"/>
    </row>
    <row r="43582" spans="16:27" x14ac:dyDescent="0.3">
      <c r="P43582"/>
      <c r="AA43582"/>
    </row>
    <row r="43583" spans="16:27" x14ac:dyDescent="0.3">
      <c r="P43583"/>
      <c r="AA43583"/>
    </row>
    <row r="43584" spans="16:27" x14ac:dyDescent="0.3">
      <c r="P43584"/>
      <c r="AA43584"/>
    </row>
    <row r="43585" spans="16:27" x14ac:dyDescent="0.3">
      <c r="P43585"/>
      <c r="AA43585"/>
    </row>
    <row r="43586" spans="16:27" x14ac:dyDescent="0.3">
      <c r="P43586"/>
      <c r="AA43586"/>
    </row>
    <row r="43587" spans="16:27" x14ac:dyDescent="0.3">
      <c r="P43587"/>
      <c r="AA43587"/>
    </row>
    <row r="43588" spans="16:27" x14ac:dyDescent="0.3">
      <c r="P43588"/>
      <c r="AA43588"/>
    </row>
    <row r="43589" spans="16:27" x14ac:dyDescent="0.3">
      <c r="P43589"/>
      <c r="AA43589"/>
    </row>
    <row r="43590" spans="16:27" x14ac:dyDescent="0.3">
      <c r="P43590"/>
      <c r="AA43590"/>
    </row>
    <row r="43591" spans="16:27" x14ac:dyDescent="0.3">
      <c r="P43591"/>
      <c r="AA43591"/>
    </row>
    <row r="43592" spans="16:27" x14ac:dyDescent="0.3">
      <c r="P43592"/>
      <c r="AA43592"/>
    </row>
    <row r="43593" spans="16:27" x14ac:dyDescent="0.3">
      <c r="P43593"/>
      <c r="AA43593"/>
    </row>
    <row r="43594" spans="16:27" x14ac:dyDescent="0.3">
      <c r="P43594"/>
      <c r="AA43594"/>
    </row>
    <row r="43595" spans="16:27" x14ac:dyDescent="0.3">
      <c r="P43595"/>
      <c r="AA43595"/>
    </row>
    <row r="43596" spans="16:27" x14ac:dyDescent="0.3">
      <c r="P43596"/>
      <c r="AA43596"/>
    </row>
    <row r="43597" spans="16:27" x14ac:dyDescent="0.3">
      <c r="P43597"/>
      <c r="AA43597"/>
    </row>
    <row r="43598" spans="16:27" x14ac:dyDescent="0.3">
      <c r="P43598"/>
      <c r="AA43598"/>
    </row>
    <row r="43599" spans="16:27" x14ac:dyDescent="0.3">
      <c r="P43599"/>
      <c r="AA43599"/>
    </row>
    <row r="43600" spans="16:27" x14ac:dyDescent="0.3">
      <c r="P43600"/>
      <c r="AA43600"/>
    </row>
    <row r="43601" spans="16:27" x14ac:dyDescent="0.3">
      <c r="P43601"/>
      <c r="AA43601"/>
    </row>
    <row r="43602" spans="16:27" x14ac:dyDescent="0.3">
      <c r="P43602"/>
      <c r="AA43602"/>
    </row>
    <row r="43603" spans="16:27" x14ac:dyDescent="0.3">
      <c r="P43603"/>
      <c r="AA43603"/>
    </row>
    <row r="43604" spans="16:27" x14ac:dyDescent="0.3">
      <c r="P43604"/>
      <c r="AA43604"/>
    </row>
    <row r="43605" spans="16:27" x14ac:dyDescent="0.3">
      <c r="P43605"/>
      <c r="AA43605"/>
    </row>
    <row r="43606" spans="16:27" x14ac:dyDescent="0.3">
      <c r="P43606"/>
      <c r="AA43606"/>
    </row>
    <row r="43607" spans="16:27" x14ac:dyDescent="0.3">
      <c r="P43607"/>
      <c r="AA43607"/>
    </row>
    <row r="43608" spans="16:27" x14ac:dyDescent="0.3">
      <c r="P43608"/>
      <c r="AA43608"/>
    </row>
    <row r="43609" spans="16:27" x14ac:dyDescent="0.3">
      <c r="P43609"/>
      <c r="AA43609"/>
    </row>
    <row r="43610" spans="16:27" x14ac:dyDescent="0.3">
      <c r="P43610"/>
      <c r="AA43610"/>
    </row>
    <row r="43611" spans="16:27" x14ac:dyDescent="0.3">
      <c r="P43611"/>
      <c r="AA43611"/>
    </row>
    <row r="43612" spans="16:27" x14ac:dyDescent="0.3">
      <c r="P43612"/>
      <c r="AA43612"/>
    </row>
    <row r="43613" spans="16:27" x14ac:dyDescent="0.3">
      <c r="P43613"/>
      <c r="AA43613"/>
    </row>
    <row r="43614" spans="16:27" x14ac:dyDescent="0.3">
      <c r="P43614"/>
      <c r="AA43614"/>
    </row>
    <row r="43615" spans="16:27" x14ac:dyDescent="0.3">
      <c r="P43615"/>
      <c r="AA43615"/>
    </row>
    <row r="43616" spans="16:27" x14ac:dyDescent="0.3">
      <c r="P43616"/>
      <c r="AA43616"/>
    </row>
    <row r="43617" spans="16:27" x14ac:dyDescent="0.3">
      <c r="P43617"/>
      <c r="AA43617"/>
    </row>
    <row r="43618" spans="16:27" x14ac:dyDescent="0.3">
      <c r="P43618"/>
      <c r="AA43618"/>
    </row>
    <row r="43619" spans="16:27" x14ac:dyDescent="0.3">
      <c r="P43619"/>
      <c r="AA43619"/>
    </row>
    <row r="43620" spans="16:27" x14ac:dyDescent="0.3">
      <c r="P43620"/>
      <c r="AA43620"/>
    </row>
    <row r="43621" spans="16:27" x14ac:dyDescent="0.3">
      <c r="P43621"/>
      <c r="AA43621"/>
    </row>
    <row r="43622" spans="16:27" x14ac:dyDescent="0.3">
      <c r="P43622"/>
      <c r="AA43622"/>
    </row>
    <row r="43623" spans="16:27" x14ac:dyDescent="0.3">
      <c r="P43623"/>
      <c r="AA43623"/>
    </row>
    <row r="43624" spans="16:27" x14ac:dyDescent="0.3">
      <c r="P43624"/>
      <c r="AA43624"/>
    </row>
    <row r="43625" spans="16:27" x14ac:dyDescent="0.3">
      <c r="P43625"/>
      <c r="AA43625"/>
    </row>
    <row r="43626" spans="16:27" x14ac:dyDescent="0.3">
      <c r="P43626"/>
      <c r="AA43626"/>
    </row>
    <row r="43627" spans="16:27" x14ac:dyDescent="0.3">
      <c r="P43627"/>
      <c r="AA43627"/>
    </row>
    <row r="43628" spans="16:27" x14ac:dyDescent="0.3">
      <c r="P43628"/>
      <c r="AA43628"/>
    </row>
    <row r="43629" spans="16:27" x14ac:dyDescent="0.3">
      <c r="P43629"/>
      <c r="AA43629"/>
    </row>
    <row r="43630" spans="16:27" x14ac:dyDescent="0.3">
      <c r="P43630"/>
      <c r="AA43630"/>
    </row>
    <row r="43631" spans="16:27" x14ac:dyDescent="0.3">
      <c r="P43631"/>
      <c r="AA43631"/>
    </row>
    <row r="43632" spans="16:27" x14ac:dyDescent="0.3">
      <c r="P43632"/>
      <c r="AA43632"/>
    </row>
    <row r="43633" spans="16:27" x14ac:dyDescent="0.3">
      <c r="P43633"/>
      <c r="AA43633"/>
    </row>
    <row r="43634" spans="16:27" x14ac:dyDescent="0.3">
      <c r="P43634"/>
      <c r="AA43634"/>
    </row>
    <row r="43635" spans="16:27" x14ac:dyDescent="0.3">
      <c r="P43635"/>
      <c r="AA43635"/>
    </row>
    <row r="43636" spans="16:27" x14ac:dyDescent="0.3">
      <c r="P43636"/>
      <c r="AA43636"/>
    </row>
    <row r="43637" spans="16:27" x14ac:dyDescent="0.3">
      <c r="P43637"/>
      <c r="AA43637"/>
    </row>
    <row r="43638" spans="16:27" x14ac:dyDescent="0.3">
      <c r="P43638"/>
      <c r="AA43638"/>
    </row>
    <row r="43639" spans="16:27" x14ac:dyDescent="0.3">
      <c r="P43639"/>
      <c r="AA43639"/>
    </row>
    <row r="43640" spans="16:27" x14ac:dyDescent="0.3">
      <c r="P43640"/>
      <c r="AA43640"/>
    </row>
    <row r="43641" spans="16:27" x14ac:dyDescent="0.3">
      <c r="P43641"/>
      <c r="AA43641"/>
    </row>
    <row r="43642" spans="16:27" x14ac:dyDescent="0.3">
      <c r="P43642"/>
      <c r="AA43642"/>
    </row>
    <row r="43643" spans="16:27" x14ac:dyDescent="0.3">
      <c r="P43643"/>
      <c r="AA43643"/>
    </row>
    <row r="43644" spans="16:27" x14ac:dyDescent="0.3">
      <c r="P43644"/>
      <c r="AA43644"/>
    </row>
    <row r="43645" spans="16:27" x14ac:dyDescent="0.3">
      <c r="P43645"/>
      <c r="AA43645"/>
    </row>
    <row r="43646" spans="16:27" x14ac:dyDescent="0.3">
      <c r="P43646"/>
      <c r="AA43646"/>
    </row>
    <row r="43647" spans="16:27" x14ac:dyDescent="0.3">
      <c r="P43647"/>
      <c r="AA43647"/>
    </row>
    <row r="43648" spans="16:27" x14ac:dyDescent="0.3">
      <c r="P43648"/>
      <c r="AA43648"/>
    </row>
    <row r="43649" spans="16:27" x14ac:dyDescent="0.3">
      <c r="P43649"/>
      <c r="AA43649"/>
    </row>
    <row r="43650" spans="16:27" x14ac:dyDescent="0.3">
      <c r="P43650"/>
      <c r="AA43650"/>
    </row>
    <row r="43651" spans="16:27" x14ac:dyDescent="0.3">
      <c r="P43651"/>
      <c r="AA43651"/>
    </row>
    <row r="43652" spans="16:27" x14ac:dyDescent="0.3">
      <c r="P43652"/>
      <c r="AA43652"/>
    </row>
    <row r="43653" spans="16:27" x14ac:dyDescent="0.3">
      <c r="P43653"/>
      <c r="AA43653"/>
    </row>
    <row r="43654" spans="16:27" x14ac:dyDescent="0.3">
      <c r="P43654"/>
      <c r="AA43654"/>
    </row>
    <row r="43655" spans="16:27" x14ac:dyDescent="0.3">
      <c r="P43655"/>
      <c r="AA43655"/>
    </row>
    <row r="43656" spans="16:27" x14ac:dyDescent="0.3">
      <c r="P43656"/>
      <c r="AA43656"/>
    </row>
    <row r="43657" spans="16:27" x14ac:dyDescent="0.3">
      <c r="P43657"/>
      <c r="AA43657"/>
    </row>
    <row r="43658" spans="16:27" x14ac:dyDescent="0.3">
      <c r="P43658"/>
      <c r="AA43658"/>
    </row>
    <row r="43659" spans="16:27" x14ac:dyDescent="0.3">
      <c r="P43659"/>
      <c r="AA43659"/>
    </row>
    <row r="43660" spans="16:27" x14ac:dyDescent="0.3">
      <c r="P43660"/>
      <c r="AA43660"/>
    </row>
    <row r="43661" spans="16:27" x14ac:dyDescent="0.3">
      <c r="P43661"/>
      <c r="AA43661"/>
    </row>
    <row r="43662" spans="16:27" x14ac:dyDescent="0.3">
      <c r="P43662"/>
      <c r="AA43662"/>
    </row>
    <row r="43663" spans="16:27" x14ac:dyDescent="0.3">
      <c r="P43663"/>
      <c r="AA43663"/>
    </row>
    <row r="43664" spans="16:27" x14ac:dyDescent="0.3">
      <c r="P43664"/>
      <c r="AA43664"/>
    </row>
    <row r="43665" spans="16:27" x14ac:dyDescent="0.3">
      <c r="P43665"/>
      <c r="AA43665"/>
    </row>
    <row r="43666" spans="16:27" x14ac:dyDescent="0.3">
      <c r="P43666"/>
      <c r="AA43666"/>
    </row>
    <row r="43667" spans="16:27" x14ac:dyDescent="0.3">
      <c r="P43667"/>
      <c r="AA43667"/>
    </row>
    <row r="43668" spans="16:27" x14ac:dyDescent="0.3">
      <c r="P43668"/>
      <c r="AA43668"/>
    </row>
    <row r="43669" spans="16:27" x14ac:dyDescent="0.3">
      <c r="P43669"/>
      <c r="AA43669"/>
    </row>
    <row r="43670" spans="16:27" x14ac:dyDescent="0.3">
      <c r="P43670"/>
      <c r="AA43670"/>
    </row>
    <row r="43671" spans="16:27" x14ac:dyDescent="0.3">
      <c r="P43671"/>
      <c r="AA43671"/>
    </row>
    <row r="43672" spans="16:27" x14ac:dyDescent="0.3">
      <c r="P43672"/>
      <c r="AA43672"/>
    </row>
    <row r="43673" spans="16:27" x14ac:dyDescent="0.3">
      <c r="P43673"/>
      <c r="AA43673"/>
    </row>
    <row r="43674" spans="16:27" x14ac:dyDescent="0.3">
      <c r="P43674"/>
      <c r="AA43674"/>
    </row>
    <row r="43675" spans="16:27" x14ac:dyDescent="0.3">
      <c r="P43675"/>
      <c r="AA43675"/>
    </row>
    <row r="43676" spans="16:27" x14ac:dyDescent="0.3">
      <c r="P43676"/>
      <c r="AA43676"/>
    </row>
    <row r="43677" spans="16:27" x14ac:dyDescent="0.3">
      <c r="P43677"/>
      <c r="AA43677"/>
    </row>
    <row r="43678" spans="16:27" x14ac:dyDescent="0.3">
      <c r="P43678"/>
      <c r="AA43678"/>
    </row>
    <row r="43679" spans="16:27" x14ac:dyDescent="0.3">
      <c r="P43679"/>
      <c r="AA43679"/>
    </row>
    <row r="43680" spans="16:27" x14ac:dyDescent="0.3">
      <c r="P43680"/>
      <c r="AA43680"/>
    </row>
    <row r="43681" spans="16:27" x14ac:dyDescent="0.3">
      <c r="P43681"/>
      <c r="AA43681"/>
    </row>
    <row r="43682" spans="16:27" x14ac:dyDescent="0.3">
      <c r="P43682"/>
      <c r="AA43682"/>
    </row>
    <row r="43683" spans="16:27" x14ac:dyDescent="0.3">
      <c r="P43683"/>
      <c r="AA43683"/>
    </row>
    <row r="43684" spans="16:27" x14ac:dyDescent="0.3">
      <c r="P43684"/>
      <c r="AA43684"/>
    </row>
    <row r="43685" spans="16:27" x14ac:dyDescent="0.3">
      <c r="P43685"/>
      <c r="AA43685"/>
    </row>
    <row r="43686" spans="16:27" x14ac:dyDescent="0.3">
      <c r="P43686"/>
      <c r="AA43686"/>
    </row>
    <row r="43687" spans="16:27" x14ac:dyDescent="0.3">
      <c r="P43687"/>
      <c r="AA43687"/>
    </row>
    <row r="43688" spans="16:27" x14ac:dyDescent="0.3">
      <c r="P43688"/>
      <c r="AA43688"/>
    </row>
    <row r="43689" spans="16:27" x14ac:dyDescent="0.3">
      <c r="P43689"/>
      <c r="AA43689"/>
    </row>
    <row r="43690" spans="16:27" x14ac:dyDescent="0.3">
      <c r="P43690"/>
      <c r="AA43690"/>
    </row>
    <row r="43691" spans="16:27" x14ac:dyDescent="0.3">
      <c r="P43691"/>
      <c r="AA43691"/>
    </row>
    <row r="43692" spans="16:27" x14ac:dyDescent="0.3">
      <c r="P43692"/>
      <c r="AA43692"/>
    </row>
    <row r="43693" spans="16:27" x14ac:dyDescent="0.3">
      <c r="P43693"/>
      <c r="AA43693"/>
    </row>
    <row r="43694" spans="16:27" x14ac:dyDescent="0.3">
      <c r="P43694"/>
      <c r="AA43694"/>
    </row>
    <row r="43695" spans="16:27" x14ac:dyDescent="0.3">
      <c r="P43695"/>
      <c r="AA43695"/>
    </row>
    <row r="43696" spans="16:27" x14ac:dyDescent="0.3">
      <c r="P43696"/>
      <c r="AA43696"/>
    </row>
    <row r="43697" spans="16:27" x14ac:dyDescent="0.3">
      <c r="P43697"/>
      <c r="AA43697"/>
    </row>
    <row r="43698" spans="16:27" x14ac:dyDescent="0.3">
      <c r="P43698"/>
      <c r="AA43698"/>
    </row>
    <row r="43699" spans="16:27" x14ac:dyDescent="0.3">
      <c r="P43699"/>
      <c r="AA43699"/>
    </row>
    <row r="43700" spans="16:27" x14ac:dyDescent="0.3">
      <c r="P43700"/>
      <c r="AA43700"/>
    </row>
    <row r="43701" spans="16:27" x14ac:dyDescent="0.3">
      <c r="P43701"/>
      <c r="AA43701"/>
    </row>
    <row r="43702" spans="16:27" x14ac:dyDescent="0.3">
      <c r="P43702"/>
      <c r="AA43702"/>
    </row>
    <row r="43703" spans="16:27" x14ac:dyDescent="0.3">
      <c r="P43703"/>
      <c r="AA43703"/>
    </row>
    <row r="43704" spans="16:27" x14ac:dyDescent="0.3">
      <c r="P43704"/>
      <c r="AA43704"/>
    </row>
    <row r="43705" spans="16:27" x14ac:dyDescent="0.3">
      <c r="P43705"/>
      <c r="AA43705"/>
    </row>
    <row r="43706" spans="16:27" x14ac:dyDescent="0.3">
      <c r="P43706"/>
      <c r="AA43706"/>
    </row>
    <row r="43707" spans="16:27" x14ac:dyDescent="0.3">
      <c r="P43707"/>
      <c r="AA43707"/>
    </row>
    <row r="43708" spans="16:27" x14ac:dyDescent="0.3">
      <c r="P43708"/>
      <c r="AA43708"/>
    </row>
    <row r="43709" spans="16:27" x14ac:dyDescent="0.3">
      <c r="P43709"/>
      <c r="AA43709"/>
    </row>
    <row r="43710" spans="16:27" x14ac:dyDescent="0.3">
      <c r="P43710"/>
      <c r="AA43710"/>
    </row>
    <row r="43711" spans="16:27" x14ac:dyDescent="0.3">
      <c r="P43711"/>
      <c r="AA43711"/>
    </row>
    <row r="43712" spans="16:27" x14ac:dyDescent="0.3">
      <c r="P43712"/>
      <c r="AA43712"/>
    </row>
    <row r="43713" spans="16:27" x14ac:dyDescent="0.3">
      <c r="P43713"/>
      <c r="AA43713"/>
    </row>
    <row r="43714" spans="16:27" x14ac:dyDescent="0.3">
      <c r="P43714"/>
      <c r="AA43714"/>
    </row>
    <row r="43715" spans="16:27" x14ac:dyDescent="0.3">
      <c r="P43715"/>
      <c r="AA43715"/>
    </row>
    <row r="43716" spans="16:27" x14ac:dyDescent="0.3">
      <c r="P43716"/>
      <c r="AA43716"/>
    </row>
    <row r="43717" spans="16:27" x14ac:dyDescent="0.3">
      <c r="P43717"/>
      <c r="AA43717"/>
    </row>
    <row r="43718" spans="16:27" x14ac:dyDescent="0.3">
      <c r="P43718"/>
      <c r="AA43718"/>
    </row>
    <row r="43719" spans="16:27" x14ac:dyDescent="0.3">
      <c r="P43719"/>
      <c r="AA43719"/>
    </row>
    <row r="43720" spans="16:27" x14ac:dyDescent="0.3">
      <c r="P43720"/>
      <c r="AA43720"/>
    </row>
    <row r="43721" spans="16:27" x14ac:dyDescent="0.3">
      <c r="P43721"/>
      <c r="AA43721"/>
    </row>
    <row r="43722" spans="16:27" x14ac:dyDescent="0.3">
      <c r="P43722"/>
      <c r="AA43722"/>
    </row>
    <row r="43723" spans="16:27" x14ac:dyDescent="0.3">
      <c r="P43723"/>
      <c r="AA43723"/>
    </row>
    <row r="43724" spans="16:27" x14ac:dyDescent="0.3">
      <c r="P43724"/>
      <c r="AA43724"/>
    </row>
    <row r="43725" spans="16:27" x14ac:dyDescent="0.3">
      <c r="P43725"/>
      <c r="AA43725"/>
    </row>
    <row r="43726" spans="16:27" x14ac:dyDescent="0.3">
      <c r="P43726"/>
      <c r="AA43726"/>
    </row>
    <row r="43727" spans="16:27" x14ac:dyDescent="0.3">
      <c r="P43727"/>
      <c r="AA43727"/>
    </row>
    <row r="43728" spans="16:27" x14ac:dyDescent="0.3">
      <c r="P43728"/>
      <c r="AA43728"/>
    </row>
    <row r="43729" spans="16:27" x14ac:dyDescent="0.3">
      <c r="P43729"/>
      <c r="AA43729"/>
    </row>
    <row r="43730" spans="16:27" x14ac:dyDescent="0.3">
      <c r="P43730"/>
      <c r="AA43730"/>
    </row>
    <row r="43731" spans="16:27" x14ac:dyDescent="0.3">
      <c r="P43731"/>
      <c r="AA43731"/>
    </row>
    <row r="43732" spans="16:27" x14ac:dyDescent="0.3">
      <c r="P43732"/>
      <c r="AA43732"/>
    </row>
    <row r="43733" spans="16:27" x14ac:dyDescent="0.3">
      <c r="P43733"/>
      <c r="AA43733"/>
    </row>
    <row r="43734" spans="16:27" x14ac:dyDescent="0.3">
      <c r="P43734"/>
      <c r="AA43734"/>
    </row>
    <row r="43735" spans="16:27" x14ac:dyDescent="0.3">
      <c r="P43735"/>
      <c r="AA43735"/>
    </row>
    <row r="43736" spans="16:27" x14ac:dyDescent="0.3">
      <c r="P43736"/>
      <c r="AA43736"/>
    </row>
    <row r="43737" spans="16:27" x14ac:dyDescent="0.3">
      <c r="P43737"/>
      <c r="AA43737"/>
    </row>
    <row r="43738" spans="16:27" x14ac:dyDescent="0.3">
      <c r="P43738"/>
      <c r="AA43738"/>
    </row>
    <row r="43739" spans="16:27" x14ac:dyDescent="0.3">
      <c r="P43739"/>
      <c r="AA43739"/>
    </row>
    <row r="43740" spans="16:27" x14ac:dyDescent="0.3">
      <c r="P43740"/>
      <c r="AA43740"/>
    </row>
    <row r="43741" spans="16:27" x14ac:dyDescent="0.3">
      <c r="P43741"/>
      <c r="AA43741"/>
    </row>
    <row r="43742" spans="16:27" x14ac:dyDescent="0.3">
      <c r="P43742"/>
      <c r="AA43742"/>
    </row>
    <row r="43743" spans="16:27" x14ac:dyDescent="0.3">
      <c r="P43743"/>
      <c r="AA43743"/>
    </row>
    <row r="43744" spans="16:27" x14ac:dyDescent="0.3">
      <c r="P43744"/>
      <c r="AA43744"/>
    </row>
    <row r="43745" spans="16:27" x14ac:dyDescent="0.3">
      <c r="P43745"/>
      <c r="AA43745"/>
    </row>
    <row r="43746" spans="16:27" x14ac:dyDescent="0.3">
      <c r="P43746"/>
      <c r="AA43746"/>
    </row>
    <row r="43747" spans="16:27" x14ac:dyDescent="0.3">
      <c r="P43747"/>
      <c r="AA43747"/>
    </row>
    <row r="43748" spans="16:27" x14ac:dyDescent="0.3">
      <c r="P43748"/>
      <c r="AA43748"/>
    </row>
    <row r="43749" spans="16:27" x14ac:dyDescent="0.3">
      <c r="P43749"/>
      <c r="AA43749"/>
    </row>
    <row r="43750" spans="16:27" x14ac:dyDescent="0.3">
      <c r="P43750"/>
      <c r="AA43750"/>
    </row>
    <row r="43751" spans="16:27" x14ac:dyDescent="0.3">
      <c r="P43751"/>
      <c r="AA43751"/>
    </row>
    <row r="43752" spans="16:27" x14ac:dyDescent="0.3">
      <c r="P43752"/>
      <c r="AA43752"/>
    </row>
    <row r="43753" spans="16:27" x14ac:dyDescent="0.3">
      <c r="P43753"/>
      <c r="AA43753"/>
    </row>
    <row r="43754" spans="16:27" x14ac:dyDescent="0.3">
      <c r="P43754"/>
      <c r="AA43754"/>
    </row>
    <row r="43755" spans="16:27" x14ac:dyDescent="0.3">
      <c r="P43755"/>
      <c r="AA43755"/>
    </row>
    <row r="43756" spans="16:27" x14ac:dyDescent="0.3">
      <c r="P43756"/>
      <c r="AA43756"/>
    </row>
    <row r="43757" spans="16:27" x14ac:dyDescent="0.3">
      <c r="P43757"/>
      <c r="AA43757"/>
    </row>
    <row r="43758" spans="16:27" x14ac:dyDescent="0.3">
      <c r="P43758"/>
      <c r="AA43758"/>
    </row>
    <row r="43759" spans="16:27" x14ac:dyDescent="0.3">
      <c r="P43759"/>
      <c r="AA43759"/>
    </row>
    <row r="43760" spans="16:27" x14ac:dyDescent="0.3">
      <c r="P43760"/>
      <c r="AA43760"/>
    </row>
    <row r="43761" spans="16:27" x14ac:dyDescent="0.3">
      <c r="P43761"/>
      <c r="AA43761"/>
    </row>
    <row r="43762" spans="16:27" x14ac:dyDescent="0.3">
      <c r="P43762"/>
      <c r="AA43762"/>
    </row>
    <row r="43763" spans="16:27" x14ac:dyDescent="0.3">
      <c r="P43763"/>
      <c r="AA43763"/>
    </row>
    <row r="43764" spans="16:27" x14ac:dyDescent="0.3">
      <c r="P43764"/>
      <c r="AA43764"/>
    </row>
    <row r="43765" spans="16:27" x14ac:dyDescent="0.3">
      <c r="P43765"/>
      <c r="AA43765"/>
    </row>
    <row r="43766" spans="16:27" x14ac:dyDescent="0.3">
      <c r="P43766"/>
      <c r="AA43766"/>
    </row>
    <row r="43767" spans="16:27" x14ac:dyDescent="0.3">
      <c r="P43767"/>
      <c r="AA43767"/>
    </row>
    <row r="43768" spans="16:27" x14ac:dyDescent="0.3">
      <c r="P43768"/>
      <c r="AA43768"/>
    </row>
    <row r="43769" spans="16:27" x14ac:dyDescent="0.3">
      <c r="P43769"/>
      <c r="AA43769"/>
    </row>
    <row r="43770" spans="16:27" x14ac:dyDescent="0.3">
      <c r="P43770"/>
      <c r="AA43770"/>
    </row>
    <row r="43771" spans="16:27" x14ac:dyDescent="0.3">
      <c r="P43771"/>
      <c r="AA43771"/>
    </row>
    <row r="43772" spans="16:27" x14ac:dyDescent="0.3">
      <c r="P43772"/>
      <c r="AA43772"/>
    </row>
    <row r="43773" spans="16:27" x14ac:dyDescent="0.3">
      <c r="P43773"/>
      <c r="AA43773"/>
    </row>
    <row r="43774" spans="16:27" x14ac:dyDescent="0.3">
      <c r="P43774"/>
      <c r="AA43774"/>
    </row>
    <row r="43775" spans="16:27" x14ac:dyDescent="0.3">
      <c r="P43775"/>
      <c r="AA43775"/>
    </row>
    <row r="43776" spans="16:27" x14ac:dyDescent="0.3">
      <c r="P43776"/>
      <c r="AA43776"/>
    </row>
    <row r="43777" spans="16:27" x14ac:dyDescent="0.3">
      <c r="P43777"/>
      <c r="AA43777"/>
    </row>
    <row r="43778" spans="16:27" x14ac:dyDescent="0.3">
      <c r="P43778"/>
      <c r="AA43778"/>
    </row>
    <row r="43779" spans="16:27" x14ac:dyDescent="0.3">
      <c r="P43779"/>
      <c r="AA43779"/>
    </row>
    <row r="43780" spans="16:27" x14ac:dyDescent="0.3">
      <c r="P43780"/>
      <c r="AA43780"/>
    </row>
    <row r="43781" spans="16:27" x14ac:dyDescent="0.3">
      <c r="P43781"/>
      <c r="AA43781"/>
    </row>
    <row r="43782" spans="16:27" x14ac:dyDescent="0.3">
      <c r="P43782"/>
      <c r="AA43782"/>
    </row>
    <row r="43783" spans="16:27" x14ac:dyDescent="0.3">
      <c r="P43783"/>
      <c r="AA43783"/>
    </row>
    <row r="43784" spans="16:27" x14ac:dyDescent="0.3">
      <c r="P43784"/>
      <c r="AA43784"/>
    </row>
    <row r="43785" spans="16:27" x14ac:dyDescent="0.3">
      <c r="P43785"/>
      <c r="AA43785"/>
    </row>
    <row r="43786" spans="16:27" x14ac:dyDescent="0.3">
      <c r="P43786"/>
      <c r="AA43786"/>
    </row>
    <row r="43787" spans="16:27" x14ac:dyDescent="0.3">
      <c r="P43787"/>
      <c r="AA43787"/>
    </row>
    <row r="43788" spans="16:27" x14ac:dyDescent="0.3">
      <c r="P43788"/>
      <c r="AA43788"/>
    </row>
    <row r="43789" spans="16:27" x14ac:dyDescent="0.3">
      <c r="P43789"/>
      <c r="AA43789"/>
    </row>
    <row r="43790" spans="16:27" x14ac:dyDescent="0.3">
      <c r="P43790"/>
      <c r="AA43790"/>
    </row>
    <row r="43791" spans="16:27" x14ac:dyDescent="0.3">
      <c r="P43791"/>
      <c r="AA43791"/>
    </row>
    <row r="43792" spans="16:27" x14ac:dyDescent="0.3">
      <c r="P43792"/>
      <c r="AA43792"/>
    </row>
    <row r="43793" spans="16:27" x14ac:dyDescent="0.3">
      <c r="P43793"/>
      <c r="AA43793"/>
    </row>
    <row r="43794" spans="16:27" x14ac:dyDescent="0.3">
      <c r="P43794"/>
      <c r="AA43794"/>
    </row>
    <row r="43795" spans="16:27" x14ac:dyDescent="0.3">
      <c r="P43795"/>
      <c r="AA43795"/>
    </row>
    <row r="43796" spans="16:27" x14ac:dyDescent="0.3">
      <c r="P43796"/>
      <c r="AA43796"/>
    </row>
    <row r="43797" spans="16:27" x14ac:dyDescent="0.3">
      <c r="P43797"/>
      <c r="AA43797"/>
    </row>
    <row r="43798" spans="16:27" x14ac:dyDescent="0.3">
      <c r="P43798"/>
      <c r="AA43798"/>
    </row>
    <row r="43799" spans="16:27" x14ac:dyDescent="0.3">
      <c r="P43799"/>
      <c r="AA43799"/>
    </row>
    <row r="43800" spans="16:27" x14ac:dyDescent="0.3">
      <c r="P43800"/>
      <c r="AA43800"/>
    </row>
    <row r="43801" spans="16:27" x14ac:dyDescent="0.3">
      <c r="P43801"/>
      <c r="AA43801"/>
    </row>
    <row r="43802" spans="16:27" x14ac:dyDescent="0.3">
      <c r="P43802"/>
      <c r="AA43802"/>
    </row>
    <row r="43803" spans="16:27" x14ac:dyDescent="0.3">
      <c r="P43803"/>
      <c r="AA43803"/>
    </row>
    <row r="43804" spans="16:27" x14ac:dyDescent="0.3">
      <c r="P43804"/>
      <c r="AA43804"/>
    </row>
    <row r="43805" spans="16:27" x14ac:dyDescent="0.3">
      <c r="P43805"/>
      <c r="AA43805"/>
    </row>
    <row r="43806" spans="16:27" x14ac:dyDescent="0.3">
      <c r="P43806"/>
      <c r="AA43806"/>
    </row>
    <row r="43807" spans="16:27" x14ac:dyDescent="0.3">
      <c r="P43807"/>
      <c r="AA43807"/>
    </row>
    <row r="43808" spans="16:27" x14ac:dyDescent="0.3">
      <c r="P43808"/>
      <c r="AA43808"/>
    </row>
    <row r="43809" spans="16:27" x14ac:dyDescent="0.3">
      <c r="P43809"/>
      <c r="AA43809"/>
    </row>
    <row r="43810" spans="16:27" x14ac:dyDescent="0.3">
      <c r="P43810"/>
      <c r="AA43810"/>
    </row>
    <row r="43811" spans="16:27" x14ac:dyDescent="0.3">
      <c r="P43811"/>
      <c r="AA43811"/>
    </row>
    <row r="43812" spans="16:27" x14ac:dyDescent="0.3">
      <c r="P43812"/>
      <c r="AA43812"/>
    </row>
    <row r="43813" spans="16:27" x14ac:dyDescent="0.3">
      <c r="P43813"/>
      <c r="AA43813"/>
    </row>
    <row r="43814" spans="16:27" x14ac:dyDescent="0.3">
      <c r="P43814"/>
      <c r="AA43814"/>
    </row>
    <row r="43815" spans="16:27" x14ac:dyDescent="0.3">
      <c r="P43815"/>
      <c r="AA43815"/>
    </row>
    <row r="43816" spans="16:27" x14ac:dyDescent="0.3">
      <c r="P43816"/>
      <c r="AA43816"/>
    </row>
    <row r="43817" spans="16:27" x14ac:dyDescent="0.3">
      <c r="P43817"/>
      <c r="AA43817"/>
    </row>
    <row r="43818" spans="16:27" x14ac:dyDescent="0.3">
      <c r="P43818"/>
      <c r="AA43818"/>
    </row>
    <row r="43819" spans="16:27" x14ac:dyDescent="0.3">
      <c r="P43819"/>
      <c r="AA43819"/>
    </row>
    <row r="43820" spans="16:27" x14ac:dyDescent="0.3">
      <c r="P43820"/>
      <c r="AA43820"/>
    </row>
    <row r="43821" spans="16:27" x14ac:dyDescent="0.3">
      <c r="P43821"/>
      <c r="AA43821"/>
    </row>
    <row r="43822" spans="16:27" x14ac:dyDescent="0.3">
      <c r="P43822"/>
      <c r="AA43822"/>
    </row>
    <row r="43823" spans="16:27" x14ac:dyDescent="0.3">
      <c r="P43823"/>
      <c r="AA43823"/>
    </row>
    <row r="43824" spans="16:27" x14ac:dyDescent="0.3">
      <c r="P43824"/>
      <c r="AA43824"/>
    </row>
    <row r="43825" spans="16:27" x14ac:dyDescent="0.3">
      <c r="P43825"/>
      <c r="AA43825"/>
    </row>
    <row r="43826" spans="16:27" x14ac:dyDescent="0.3">
      <c r="P43826"/>
      <c r="AA43826"/>
    </row>
    <row r="43827" spans="16:27" x14ac:dyDescent="0.3">
      <c r="P43827"/>
      <c r="AA43827"/>
    </row>
    <row r="43828" spans="16:27" x14ac:dyDescent="0.3">
      <c r="P43828"/>
      <c r="AA43828"/>
    </row>
    <row r="43829" spans="16:27" x14ac:dyDescent="0.3">
      <c r="P43829"/>
      <c r="AA43829"/>
    </row>
    <row r="43830" spans="16:27" x14ac:dyDescent="0.3">
      <c r="P43830"/>
      <c r="AA43830"/>
    </row>
    <row r="43831" spans="16:27" x14ac:dyDescent="0.3">
      <c r="P43831"/>
      <c r="AA43831"/>
    </row>
    <row r="43832" spans="16:27" x14ac:dyDescent="0.3">
      <c r="P43832"/>
      <c r="AA43832"/>
    </row>
    <row r="43833" spans="16:27" x14ac:dyDescent="0.3">
      <c r="P43833"/>
      <c r="AA43833"/>
    </row>
    <row r="43834" spans="16:27" x14ac:dyDescent="0.3">
      <c r="P43834"/>
      <c r="AA43834"/>
    </row>
    <row r="43835" spans="16:27" x14ac:dyDescent="0.3">
      <c r="P43835"/>
      <c r="AA43835"/>
    </row>
    <row r="43836" spans="16:27" x14ac:dyDescent="0.3">
      <c r="P43836"/>
      <c r="AA43836"/>
    </row>
    <row r="43837" spans="16:27" x14ac:dyDescent="0.3">
      <c r="P43837"/>
      <c r="AA43837"/>
    </row>
    <row r="43838" spans="16:27" x14ac:dyDescent="0.3">
      <c r="P43838"/>
      <c r="AA43838"/>
    </row>
    <row r="43839" spans="16:27" x14ac:dyDescent="0.3">
      <c r="P43839"/>
      <c r="AA43839"/>
    </row>
    <row r="43840" spans="16:27" x14ac:dyDescent="0.3">
      <c r="P43840"/>
      <c r="AA43840"/>
    </row>
    <row r="43841" spans="16:27" x14ac:dyDescent="0.3">
      <c r="P43841"/>
      <c r="AA43841"/>
    </row>
    <row r="43842" spans="16:27" x14ac:dyDescent="0.3">
      <c r="P43842"/>
      <c r="AA43842"/>
    </row>
    <row r="43843" spans="16:27" x14ac:dyDescent="0.3">
      <c r="P43843"/>
      <c r="AA43843"/>
    </row>
    <row r="43844" spans="16:27" x14ac:dyDescent="0.3">
      <c r="P43844"/>
      <c r="AA43844"/>
    </row>
    <row r="43845" spans="16:27" x14ac:dyDescent="0.3">
      <c r="P43845"/>
      <c r="AA43845"/>
    </row>
    <row r="43846" spans="16:27" x14ac:dyDescent="0.3">
      <c r="P43846"/>
      <c r="AA43846"/>
    </row>
    <row r="43847" spans="16:27" x14ac:dyDescent="0.3">
      <c r="P43847"/>
      <c r="AA43847"/>
    </row>
    <row r="43848" spans="16:27" x14ac:dyDescent="0.3">
      <c r="P43848"/>
      <c r="AA43848"/>
    </row>
    <row r="43849" spans="16:27" x14ac:dyDescent="0.3">
      <c r="P43849"/>
      <c r="AA43849"/>
    </row>
    <row r="43850" spans="16:27" x14ac:dyDescent="0.3">
      <c r="P43850"/>
      <c r="AA43850"/>
    </row>
    <row r="43851" spans="16:27" x14ac:dyDescent="0.3">
      <c r="P43851"/>
      <c r="AA43851"/>
    </row>
    <row r="43852" spans="16:27" x14ac:dyDescent="0.3">
      <c r="P43852"/>
      <c r="AA43852"/>
    </row>
    <row r="43853" spans="16:27" x14ac:dyDescent="0.3">
      <c r="P43853"/>
      <c r="AA43853"/>
    </row>
    <row r="43854" spans="16:27" x14ac:dyDescent="0.3">
      <c r="P43854"/>
      <c r="AA43854"/>
    </row>
    <row r="43855" spans="16:27" x14ac:dyDescent="0.3">
      <c r="P43855"/>
      <c r="AA43855"/>
    </row>
    <row r="43856" spans="16:27" x14ac:dyDescent="0.3">
      <c r="P43856"/>
      <c r="AA43856"/>
    </row>
    <row r="43857" spans="16:27" x14ac:dyDescent="0.3">
      <c r="P43857"/>
      <c r="AA43857"/>
    </row>
    <row r="43858" spans="16:27" x14ac:dyDescent="0.3">
      <c r="P43858"/>
      <c r="AA43858"/>
    </row>
    <row r="43859" spans="16:27" x14ac:dyDescent="0.3">
      <c r="P43859"/>
      <c r="AA43859"/>
    </row>
    <row r="43860" spans="16:27" x14ac:dyDescent="0.3">
      <c r="P43860"/>
      <c r="AA43860"/>
    </row>
    <row r="43861" spans="16:27" x14ac:dyDescent="0.3">
      <c r="P43861"/>
      <c r="AA43861"/>
    </row>
    <row r="43862" spans="16:27" x14ac:dyDescent="0.3">
      <c r="P43862"/>
      <c r="AA43862"/>
    </row>
    <row r="43863" spans="16:27" x14ac:dyDescent="0.3">
      <c r="P43863"/>
      <c r="AA43863"/>
    </row>
    <row r="43864" spans="16:27" x14ac:dyDescent="0.3">
      <c r="P43864"/>
      <c r="AA43864"/>
    </row>
    <row r="43865" spans="16:27" x14ac:dyDescent="0.3">
      <c r="P43865"/>
      <c r="AA43865"/>
    </row>
    <row r="43866" spans="16:27" x14ac:dyDescent="0.3">
      <c r="P43866"/>
      <c r="AA43866"/>
    </row>
    <row r="43867" spans="16:27" x14ac:dyDescent="0.3">
      <c r="P43867"/>
      <c r="AA43867"/>
    </row>
    <row r="43868" spans="16:27" x14ac:dyDescent="0.3">
      <c r="P43868"/>
      <c r="AA43868"/>
    </row>
    <row r="43869" spans="16:27" x14ac:dyDescent="0.3">
      <c r="P43869"/>
      <c r="AA43869"/>
    </row>
    <row r="43870" spans="16:27" x14ac:dyDescent="0.3">
      <c r="P43870"/>
      <c r="AA43870"/>
    </row>
    <row r="43871" spans="16:27" x14ac:dyDescent="0.3">
      <c r="P43871"/>
      <c r="AA43871"/>
    </row>
    <row r="43872" spans="16:27" x14ac:dyDescent="0.3">
      <c r="P43872"/>
      <c r="AA43872"/>
    </row>
    <row r="43873" spans="16:27" x14ac:dyDescent="0.3">
      <c r="P43873"/>
      <c r="AA43873"/>
    </row>
    <row r="43874" spans="16:27" x14ac:dyDescent="0.3">
      <c r="P43874"/>
      <c r="AA43874"/>
    </row>
    <row r="43875" spans="16:27" x14ac:dyDescent="0.3">
      <c r="P43875"/>
      <c r="AA43875"/>
    </row>
    <row r="43876" spans="16:27" x14ac:dyDescent="0.3">
      <c r="P43876"/>
      <c r="AA43876"/>
    </row>
    <row r="43877" spans="16:27" x14ac:dyDescent="0.3">
      <c r="P43877"/>
      <c r="AA43877"/>
    </row>
    <row r="43878" spans="16:27" x14ac:dyDescent="0.3">
      <c r="P43878"/>
      <c r="AA43878"/>
    </row>
    <row r="43879" spans="16:27" x14ac:dyDescent="0.3">
      <c r="P43879"/>
      <c r="AA43879"/>
    </row>
    <row r="43880" spans="16:27" x14ac:dyDescent="0.3">
      <c r="P43880"/>
      <c r="AA43880"/>
    </row>
    <row r="43881" spans="16:27" x14ac:dyDescent="0.3">
      <c r="P43881"/>
      <c r="AA43881"/>
    </row>
    <row r="43882" spans="16:27" x14ac:dyDescent="0.3">
      <c r="P43882"/>
      <c r="AA43882"/>
    </row>
    <row r="43883" spans="16:27" x14ac:dyDescent="0.3">
      <c r="P43883"/>
      <c r="AA43883"/>
    </row>
    <row r="43884" spans="16:27" x14ac:dyDescent="0.3">
      <c r="P43884"/>
      <c r="AA43884"/>
    </row>
    <row r="43885" spans="16:27" x14ac:dyDescent="0.3">
      <c r="P43885"/>
      <c r="AA43885"/>
    </row>
    <row r="43886" spans="16:27" x14ac:dyDescent="0.3">
      <c r="P43886"/>
      <c r="AA43886"/>
    </row>
    <row r="43887" spans="16:27" x14ac:dyDescent="0.3">
      <c r="P43887"/>
      <c r="AA43887"/>
    </row>
    <row r="43888" spans="16:27" x14ac:dyDescent="0.3">
      <c r="P43888"/>
      <c r="AA43888"/>
    </row>
    <row r="43889" spans="16:27" x14ac:dyDescent="0.3">
      <c r="P43889"/>
      <c r="AA43889"/>
    </row>
    <row r="43890" spans="16:27" x14ac:dyDescent="0.3">
      <c r="P43890"/>
      <c r="AA43890"/>
    </row>
    <row r="43891" spans="16:27" x14ac:dyDescent="0.3">
      <c r="P43891"/>
      <c r="AA43891"/>
    </row>
    <row r="43892" spans="16:27" x14ac:dyDescent="0.3">
      <c r="P43892"/>
      <c r="AA43892"/>
    </row>
    <row r="43893" spans="16:27" x14ac:dyDescent="0.3">
      <c r="P43893"/>
      <c r="AA43893"/>
    </row>
    <row r="43894" spans="16:27" x14ac:dyDescent="0.3">
      <c r="P43894"/>
      <c r="AA43894"/>
    </row>
    <row r="43895" spans="16:27" x14ac:dyDescent="0.3">
      <c r="P43895"/>
      <c r="AA43895"/>
    </row>
    <row r="43896" spans="16:27" x14ac:dyDescent="0.3">
      <c r="P43896"/>
      <c r="AA43896"/>
    </row>
    <row r="43897" spans="16:27" x14ac:dyDescent="0.3">
      <c r="P43897"/>
      <c r="AA43897"/>
    </row>
    <row r="43898" spans="16:27" x14ac:dyDescent="0.3">
      <c r="P43898"/>
      <c r="AA43898"/>
    </row>
    <row r="43899" spans="16:27" x14ac:dyDescent="0.3">
      <c r="P43899"/>
      <c r="AA43899"/>
    </row>
    <row r="43900" spans="16:27" x14ac:dyDescent="0.3">
      <c r="P43900"/>
      <c r="AA43900"/>
    </row>
    <row r="43901" spans="16:27" x14ac:dyDescent="0.3">
      <c r="P43901"/>
      <c r="AA43901"/>
    </row>
    <row r="43902" spans="16:27" x14ac:dyDescent="0.3">
      <c r="P43902"/>
      <c r="AA43902"/>
    </row>
    <row r="43903" spans="16:27" x14ac:dyDescent="0.3">
      <c r="P43903"/>
      <c r="AA43903"/>
    </row>
    <row r="43904" spans="16:27" x14ac:dyDescent="0.3">
      <c r="P43904"/>
      <c r="AA43904"/>
    </row>
    <row r="43905" spans="16:27" x14ac:dyDescent="0.3">
      <c r="P43905"/>
      <c r="AA43905"/>
    </row>
    <row r="43906" spans="16:27" x14ac:dyDescent="0.3">
      <c r="P43906"/>
      <c r="AA43906"/>
    </row>
    <row r="43907" spans="16:27" x14ac:dyDescent="0.3">
      <c r="P43907"/>
      <c r="AA43907"/>
    </row>
    <row r="43908" spans="16:27" x14ac:dyDescent="0.3">
      <c r="P43908"/>
      <c r="AA43908"/>
    </row>
    <row r="43909" spans="16:27" x14ac:dyDescent="0.3">
      <c r="P43909"/>
      <c r="AA43909"/>
    </row>
    <row r="43910" spans="16:27" x14ac:dyDescent="0.3">
      <c r="P43910"/>
      <c r="AA43910"/>
    </row>
    <row r="43911" spans="16:27" x14ac:dyDescent="0.3">
      <c r="P43911"/>
      <c r="AA43911"/>
    </row>
    <row r="43912" spans="16:27" x14ac:dyDescent="0.3">
      <c r="P43912"/>
      <c r="AA43912"/>
    </row>
    <row r="43913" spans="16:27" x14ac:dyDescent="0.3">
      <c r="P43913"/>
      <c r="AA43913"/>
    </row>
    <row r="43914" spans="16:27" x14ac:dyDescent="0.3">
      <c r="P43914"/>
      <c r="AA43914"/>
    </row>
    <row r="43915" spans="16:27" x14ac:dyDescent="0.3">
      <c r="P43915"/>
      <c r="AA43915"/>
    </row>
    <row r="43916" spans="16:27" x14ac:dyDescent="0.3">
      <c r="P43916"/>
      <c r="AA43916"/>
    </row>
    <row r="43917" spans="16:27" x14ac:dyDescent="0.3">
      <c r="P43917"/>
      <c r="AA43917"/>
    </row>
    <row r="43918" spans="16:27" x14ac:dyDescent="0.3">
      <c r="P43918"/>
      <c r="AA43918"/>
    </row>
    <row r="43919" spans="16:27" x14ac:dyDescent="0.3">
      <c r="P43919"/>
      <c r="AA43919"/>
    </row>
    <row r="43920" spans="16:27" x14ac:dyDescent="0.3">
      <c r="P43920"/>
      <c r="AA43920"/>
    </row>
    <row r="43921" spans="16:27" x14ac:dyDescent="0.3">
      <c r="P43921"/>
      <c r="AA43921"/>
    </row>
    <row r="43922" spans="16:27" x14ac:dyDescent="0.3">
      <c r="P43922"/>
      <c r="AA43922"/>
    </row>
    <row r="43923" spans="16:27" x14ac:dyDescent="0.3">
      <c r="P43923"/>
      <c r="AA43923"/>
    </row>
    <row r="43924" spans="16:27" x14ac:dyDescent="0.3">
      <c r="P43924"/>
      <c r="AA43924"/>
    </row>
    <row r="43925" spans="16:27" x14ac:dyDescent="0.3">
      <c r="P43925"/>
      <c r="AA43925"/>
    </row>
    <row r="43926" spans="16:27" x14ac:dyDescent="0.3">
      <c r="P43926"/>
      <c r="AA43926"/>
    </row>
    <row r="43927" spans="16:27" x14ac:dyDescent="0.3">
      <c r="P43927"/>
      <c r="AA43927"/>
    </row>
    <row r="43928" spans="16:27" x14ac:dyDescent="0.3">
      <c r="P43928"/>
      <c r="AA43928"/>
    </row>
    <row r="43929" spans="16:27" x14ac:dyDescent="0.3">
      <c r="P43929"/>
      <c r="AA43929"/>
    </row>
    <row r="43930" spans="16:27" x14ac:dyDescent="0.3">
      <c r="P43930"/>
      <c r="AA43930"/>
    </row>
    <row r="43931" spans="16:27" x14ac:dyDescent="0.3">
      <c r="P43931"/>
      <c r="AA43931"/>
    </row>
    <row r="43932" spans="16:27" x14ac:dyDescent="0.3">
      <c r="P43932"/>
      <c r="AA43932"/>
    </row>
    <row r="43933" spans="16:27" x14ac:dyDescent="0.3">
      <c r="P43933"/>
      <c r="AA43933"/>
    </row>
    <row r="43934" spans="16:27" x14ac:dyDescent="0.3">
      <c r="P43934"/>
      <c r="AA43934"/>
    </row>
    <row r="43935" spans="16:27" x14ac:dyDescent="0.3">
      <c r="P43935"/>
      <c r="AA43935"/>
    </row>
    <row r="43936" spans="16:27" x14ac:dyDescent="0.3">
      <c r="P43936"/>
      <c r="AA43936"/>
    </row>
    <row r="43937" spans="16:27" x14ac:dyDescent="0.3">
      <c r="P43937"/>
      <c r="AA43937"/>
    </row>
    <row r="43938" spans="16:27" x14ac:dyDescent="0.3">
      <c r="P43938"/>
      <c r="AA43938"/>
    </row>
    <row r="43939" spans="16:27" x14ac:dyDescent="0.3">
      <c r="P43939"/>
      <c r="AA43939"/>
    </row>
    <row r="43940" spans="16:27" x14ac:dyDescent="0.3">
      <c r="P43940"/>
      <c r="AA43940"/>
    </row>
    <row r="43941" spans="16:27" x14ac:dyDescent="0.3">
      <c r="P43941"/>
      <c r="AA43941"/>
    </row>
    <row r="43942" spans="16:27" x14ac:dyDescent="0.3">
      <c r="P43942"/>
      <c r="AA43942"/>
    </row>
    <row r="43943" spans="16:27" x14ac:dyDescent="0.3">
      <c r="P43943"/>
      <c r="AA43943"/>
    </row>
    <row r="43944" spans="16:27" x14ac:dyDescent="0.3">
      <c r="P43944"/>
      <c r="AA43944"/>
    </row>
    <row r="43945" spans="16:27" x14ac:dyDescent="0.3">
      <c r="P43945"/>
      <c r="AA43945"/>
    </row>
    <row r="43946" spans="16:27" x14ac:dyDescent="0.3">
      <c r="P43946"/>
      <c r="AA43946"/>
    </row>
    <row r="43947" spans="16:27" x14ac:dyDescent="0.3">
      <c r="P43947"/>
      <c r="AA43947"/>
    </row>
    <row r="43948" spans="16:27" x14ac:dyDescent="0.3">
      <c r="P43948"/>
      <c r="AA43948"/>
    </row>
    <row r="43949" spans="16:27" x14ac:dyDescent="0.3">
      <c r="P43949"/>
      <c r="AA43949"/>
    </row>
    <row r="43950" spans="16:27" x14ac:dyDescent="0.3">
      <c r="P43950"/>
      <c r="AA43950"/>
    </row>
    <row r="43951" spans="16:27" x14ac:dyDescent="0.3">
      <c r="P43951"/>
      <c r="AA43951"/>
    </row>
    <row r="43952" spans="16:27" x14ac:dyDescent="0.3">
      <c r="P43952"/>
      <c r="AA43952"/>
    </row>
    <row r="43953" spans="16:27" x14ac:dyDescent="0.3">
      <c r="P43953"/>
      <c r="AA43953"/>
    </row>
    <row r="43954" spans="16:27" x14ac:dyDescent="0.3">
      <c r="P43954"/>
      <c r="AA43954"/>
    </row>
    <row r="43955" spans="16:27" x14ac:dyDescent="0.3">
      <c r="P43955"/>
      <c r="AA43955"/>
    </row>
    <row r="43956" spans="16:27" x14ac:dyDescent="0.3">
      <c r="P43956"/>
      <c r="AA43956"/>
    </row>
    <row r="43957" spans="16:27" x14ac:dyDescent="0.3">
      <c r="P43957"/>
      <c r="AA43957"/>
    </row>
    <row r="43958" spans="16:27" x14ac:dyDescent="0.3">
      <c r="P43958"/>
      <c r="AA43958"/>
    </row>
    <row r="43959" spans="16:27" x14ac:dyDescent="0.3">
      <c r="P43959"/>
      <c r="AA43959"/>
    </row>
    <row r="43960" spans="16:27" x14ac:dyDescent="0.3">
      <c r="P43960"/>
      <c r="AA43960"/>
    </row>
    <row r="43961" spans="16:27" x14ac:dyDescent="0.3">
      <c r="P43961"/>
      <c r="AA43961"/>
    </row>
    <row r="43962" spans="16:27" x14ac:dyDescent="0.3">
      <c r="P43962"/>
      <c r="AA43962"/>
    </row>
    <row r="43963" spans="16:27" x14ac:dyDescent="0.3">
      <c r="P43963"/>
      <c r="AA43963"/>
    </row>
    <row r="43964" spans="16:27" x14ac:dyDescent="0.3">
      <c r="P43964"/>
      <c r="AA43964"/>
    </row>
    <row r="43965" spans="16:27" x14ac:dyDescent="0.3">
      <c r="P43965"/>
      <c r="AA43965"/>
    </row>
    <row r="43966" spans="16:27" x14ac:dyDescent="0.3">
      <c r="P43966"/>
      <c r="AA43966"/>
    </row>
    <row r="43967" spans="16:27" x14ac:dyDescent="0.3">
      <c r="P43967"/>
      <c r="AA43967"/>
    </row>
    <row r="43968" spans="16:27" x14ac:dyDescent="0.3">
      <c r="P43968"/>
      <c r="AA43968"/>
    </row>
    <row r="43969" spans="16:27" x14ac:dyDescent="0.3">
      <c r="P43969"/>
      <c r="AA43969"/>
    </row>
    <row r="43970" spans="16:27" x14ac:dyDescent="0.3">
      <c r="P43970"/>
      <c r="AA43970"/>
    </row>
    <row r="43971" spans="16:27" x14ac:dyDescent="0.3">
      <c r="P43971"/>
      <c r="AA43971"/>
    </row>
    <row r="43972" spans="16:27" x14ac:dyDescent="0.3">
      <c r="P43972"/>
      <c r="AA43972"/>
    </row>
    <row r="43973" spans="16:27" x14ac:dyDescent="0.3">
      <c r="P43973"/>
      <c r="AA43973"/>
    </row>
    <row r="43974" spans="16:27" x14ac:dyDescent="0.3">
      <c r="P43974"/>
      <c r="AA43974"/>
    </row>
    <row r="43975" spans="16:27" x14ac:dyDescent="0.3">
      <c r="P43975"/>
      <c r="AA43975"/>
    </row>
    <row r="43976" spans="16:27" x14ac:dyDescent="0.3">
      <c r="P43976"/>
      <c r="AA43976"/>
    </row>
    <row r="43977" spans="16:27" x14ac:dyDescent="0.3">
      <c r="P43977"/>
      <c r="AA43977"/>
    </row>
    <row r="43978" spans="16:27" x14ac:dyDescent="0.3">
      <c r="P43978"/>
      <c r="AA43978"/>
    </row>
    <row r="43979" spans="16:27" x14ac:dyDescent="0.3">
      <c r="P43979"/>
      <c r="AA43979"/>
    </row>
    <row r="43980" spans="16:27" x14ac:dyDescent="0.3">
      <c r="P43980"/>
      <c r="AA43980"/>
    </row>
    <row r="43981" spans="16:27" x14ac:dyDescent="0.3">
      <c r="P43981"/>
      <c r="AA43981"/>
    </row>
    <row r="43982" spans="16:27" x14ac:dyDescent="0.3">
      <c r="P43982"/>
      <c r="AA43982"/>
    </row>
    <row r="43983" spans="16:27" x14ac:dyDescent="0.3">
      <c r="P43983"/>
      <c r="AA43983"/>
    </row>
    <row r="43984" spans="16:27" x14ac:dyDescent="0.3">
      <c r="P43984"/>
      <c r="AA43984"/>
    </row>
    <row r="43985" spans="16:27" x14ac:dyDescent="0.3">
      <c r="P43985"/>
      <c r="AA43985"/>
    </row>
    <row r="43986" spans="16:27" x14ac:dyDescent="0.3">
      <c r="P43986"/>
      <c r="AA43986"/>
    </row>
    <row r="43987" spans="16:27" x14ac:dyDescent="0.3">
      <c r="P43987"/>
      <c r="AA43987"/>
    </row>
    <row r="43988" spans="16:27" x14ac:dyDescent="0.3">
      <c r="P43988"/>
      <c r="AA43988"/>
    </row>
    <row r="43989" spans="16:27" x14ac:dyDescent="0.3">
      <c r="P43989"/>
      <c r="AA43989"/>
    </row>
    <row r="43990" spans="16:27" x14ac:dyDescent="0.3">
      <c r="P43990"/>
      <c r="AA43990"/>
    </row>
    <row r="43991" spans="16:27" x14ac:dyDescent="0.3">
      <c r="P43991"/>
      <c r="AA43991"/>
    </row>
    <row r="43992" spans="16:27" x14ac:dyDescent="0.3">
      <c r="P43992"/>
      <c r="AA43992"/>
    </row>
    <row r="43993" spans="16:27" x14ac:dyDescent="0.3">
      <c r="P43993"/>
      <c r="AA43993"/>
    </row>
    <row r="43994" spans="16:27" x14ac:dyDescent="0.3">
      <c r="P43994"/>
      <c r="AA43994"/>
    </row>
    <row r="43995" spans="16:27" x14ac:dyDescent="0.3">
      <c r="P43995"/>
      <c r="AA43995"/>
    </row>
    <row r="43996" spans="16:27" x14ac:dyDescent="0.3">
      <c r="P43996"/>
      <c r="AA43996"/>
    </row>
    <row r="43997" spans="16:27" x14ac:dyDescent="0.3">
      <c r="P43997"/>
      <c r="AA43997"/>
    </row>
    <row r="43998" spans="16:27" x14ac:dyDescent="0.3">
      <c r="P43998"/>
      <c r="AA43998"/>
    </row>
    <row r="43999" spans="16:27" x14ac:dyDescent="0.3">
      <c r="P43999"/>
      <c r="AA43999"/>
    </row>
    <row r="44000" spans="16:27" x14ac:dyDescent="0.3">
      <c r="P44000"/>
      <c r="AA44000"/>
    </row>
    <row r="44001" spans="16:27" x14ac:dyDescent="0.3">
      <c r="P44001"/>
      <c r="AA44001"/>
    </row>
    <row r="44002" spans="16:27" x14ac:dyDescent="0.3">
      <c r="P44002"/>
      <c r="AA44002"/>
    </row>
    <row r="44003" spans="16:27" x14ac:dyDescent="0.3">
      <c r="P44003"/>
      <c r="AA44003"/>
    </row>
    <row r="44004" spans="16:27" x14ac:dyDescent="0.3">
      <c r="P44004"/>
      <c r="AA44004"/>
    </row>
    <row r="44005" spans="16:27" x14ac:dyDescent="0.3">
      <c r="P44005"/>
      <c r="AA44005"/>
    </row>
    <row r="44006" spans="16:27" x14ac:dyDescent="0.3">
      <c r="P44006"/>
      <c r="AA44006"/>
    </row>
    <row r="44007" spans="16:27" x14ac:dyDescent="0.3">
      <c r="P44007"/>
      <c r="AA44007"/>
    </row>
    <row r="44008" spans="16:27" x14ac:dyDescent="0.3">
      <c r="P44008"/>
      <c r="AA44008"/>
    </row>
    <row r="44009" spans="16:27" x14ac:dyDescent="0.3">
      <c r="P44009"/>
      <c r="AA44009"/>
    </row>
    <row r="44010" spans="16:27" x14ac:dyDescent="0.3">
      <c r="P44010"/>
      <c r="AA44010"/>
    </row>
    <row r="44011" spans="16:27" x14ac:dyDescent="0.3">
      <c r="P44011"/>
      <c r="AA44011"/>
    </row>
    <row r="44012" spans="16:27" x14ac:dyDescent="0.3">
      <c r="P44012"/>
      <c r="AA44012"/>
    </row>
    <row r="44013" spans="16:27" x14ac:dyDescent="0.3">
      <c r="P44013"/>
      <c r="AA44013"/>
    </row>
    <row r="44014" spans="16:27" x14ac:dyDescent="0.3">
      <c r="P44014"/>
      <c r="AA44014"/>
    </row>
    <row r="44015" spans="16:27" x14ac:dyDescent="0.3">
      <c r="P44015"/>
      <c r="AA44015"/>
    </row>
    <row r="44016" spans="16:27" x14ac:dyDescent="0.3">
      <c r="P44016"/>
      <c r="AA44016"/>
    </row>
    <row r="44017" spans="16:27" x14ac:dyDescent="0.3">
      <c r="P44017"/>
      <c r="AA44017"/>
    </row>
    <row r="44018" spans="16:27" x14ac:dyDescent="0.3">
      <c r="P44018"/>
      <c r="AA44018"/>
    </row>
    <row r="44019" spans="16:27" x14ac:dyDescent="0.3">
      <c r="P44019"/>
      <c r="AA44019"/>
    </row>
    <row r="44020" spans="16:27" x14ac:dyDescent="0.3">
      <c r="P44020"/>
      <c r="AA44020"/>
    </row>
    <row r="44021" spans="16:27" x14ac:dyDescent="0.3">
      <c r="P44021"/>
      <c r="AA44021"/>
    </row>
    <row r="44022" spans="16:27" x14ac:dyDescent="0.3">
      <c r="P44022"/>
      <c r="AA44022"/>
    </row>
    <row r="44023" spans="16:27" x14ac:dyDescent="0.3">
      <c r="P44023"/>
      <c r="AA44023"/>
    </row>
    <row r="44024" spans="16:27" x14ac:dyDescent="0.3">
      <c r="P44024"/>
      <c r="AA44024"/>
    </row>
    <row r="44025" spans="16:27" x14ac:dyDescent="0.3">
      <c r="P44025"/>
      <c r="AA44025"/>
    </row>
    <row r="44026" spans="16:27" x14ac:dyDescent="0.3">
      <c r="P44026"/>
      <c r="AA44026"/>
    </row>
    <row r="44027" spans="16:27" x14ac:dyDescent="0.3">
      <c r="P44027"/>
      <c r="AA44027"/>
    </row>
    <row r="44028" spans="16:27" x14ac:dyDescent="0.3">
      <c r="P44028"/>
      <c r="AA44028"/>
    </row>
    <row r="44029" spans="16:27" x14ac:dyDescent="0.3">
      <c r="P44029"/>
      <c r="AA44029"/>
    </row>
    <row r="44030" spans="16:27" x14ac:dyDescent="0.3">
      <c r="P44030"/>
      <c r="AA44030"/>
    </row>
    <row r="44031" spans="16:27" x14ac:dyDescent="0.3">
      <c r="P44031"/>
      <c r="AA44031"/>
    </row>
    <row r="44032" spans="16:27" x14ac:dyDescent="0.3">
      <c r="P44032"/>
      <c r="AA44032"/>
    </row>
    <row r="44033" spans="16:27" x14ac:dyDescent="0.3">
      <c r="P44033"/>
      <c r="AA44033"/>
    </row>
    <row r="44034" spans="16:27" x14ac:dyDescent="0.3">
      <c r="P44034"/>
      <c r="AA44034"/>
    </row>
    <row r="44035" spans="16:27" x14ac:dyDescent="0.3">
      <c r="P44035"/>
      <c r="AA44035"/>
    </row>
    <row r="44036" spans="16:27" x14ac:dyDescent="0.3">
      <c r="P44036"/>
      <c r="AA44036"/>
    </row>
    <row r="44037" spans="16:27" x14ac:dyDescent="0.3">
      <c r="P44037"/>
      <c r="AA44037"/>
    </row>
    <row r="44038" spans="16:27" x14ac:dyDescent="0.3">
      <c r="P44038"/>
      <c r="AA44038"/>
    </row>
    <row r="44039" spans="16:27" x14ac:dyDescent="0.3">
      <c r="P44039"/>
      <c r="AA44039"/>
    </row>
    <row r="44040" spans="16:27" x14ac:dyDescent="0.3">
      <c r="P44040"/>
      <c r="AA44040"/>
    </row>
    <row r="44041" spans="16:27" x14ac:dyDescent="0.3">
      <c r="P44041"/>
      <c r="AA44041"/>
    </row>
    <row r="44042" spans="16:27" x14ac:dyDescent="0.3">
      <c r="P44042"/>
      <c r="AA44042"/>
    </row>
    <row r="44043" spans="16:27" x14ac:dyDescent="0.3">
      <c r="P44043"/>
      <c r="AA44043"/>
    </row>
    <row r="44044" spans="16:27" x14ac:dyDescent="0.3">
      <c r="P44044"/>
      <c r="AA44044"/>
    </row>
    <row r="44045" spans="16:27" x14ac:dyDescent="0.3">
      <c r="P44045"/>
      <c r="AA44045"/>
    </row>
    <row r="44046" spans="16:27" x14ac:dyDescent="0.3">
      <c r="P44046"/>
      <c r="AA44046"/>
    </row>
    <row r="44047" spans="16:27" x14ac:dyDescent="0.3">
      <c r="P44047"/>
      <c r="AA44047"/>
    </row>
    <row r="44048" spans="16:27" x14ac:dyDescent="0.3">
      <c r="P44048"/>
      <c r="AA44048"/>
    </row>
    <row r="44049" spans="16:27" x14ac:dyDescent="0.3">
      <c r="P44049"/>
      <c r="AA44049"/>
    </row>
    <row r="44050" spans="16:27" x14ac:dyDescent="0.3">
      <c r="P44050"/>
      <c r="AA44050"/>
    </row>
    <row r="44051" spans="16:27" x14ac:dyDescent="0.3">
      <c r="P44051"/>
      <c r="AA44051"/>
    </row>
    <row r="44052" spans="16:27" x14ac:dyDescent="0.3">
      <c r="P44052"/>
      <c r="AA44052"/>
    </row>
    <row r="44053" spans="16:27" x14ac:dyDescent="0.3">
      <c r="P44053"/>
      <c r="AA44053"/>
    </row>
    <row r="44054" spans="16:27" x14ac:dyDescent="0.3">
      <c r="P44054"/>
      <c r="AA44054"/>
    </row>
    <row r="44055" spans="16:27" x14ac:dyDescent="0.3">
      <c r="P44055"/>
      <c r="AA44055"/>
    </row>
    <row r="44056" spans="16:27" x14ac:dyDescent="0.3">
      <c r="P44056"/>
      <c r="AA44056"/>
    </row>
    <row r="44057" spans="16:27" x14ac:dyDescent="0.3">
      <c r="P44057"/>
      <c r="AA44057"/>
    </row>
    <row r="44058" spans="16:27" x14ac:dyDescent="0.3">
      <c r="P44058"/>
      <c r="AA44058"/>
    </row>
    <row r="44059" spans="16:27" x14ac:dyDescent="0.3">
      <c r="P44059"/>
      <c r="AA44059"/>
    </row>
    <row r="44060" spans="16:27" x14ac:dyDescent="0.3">
      <c r="P44060"/>
      <c r="AA44060"/>
    </row>
    <row r="44061" spans="16:27" x14ac:dyDescent="0.3">
      <c r="P44061"/>
      <c r="AA44061"/>
    </row>
    <row r="44062" spans="16:27" x14ac:dyDescent="0.3">
      <c r="P44062"/>
      <c r="AA44062"/>
    </row>
    <row r="44063" spans="16:27" x14ac:dyDescent="0.3">
      <c r="P44063"/>
      <c r="AA44063"/>
    </row>
    <row r="44064" spans="16:27" x14ac:dyDescent="0.3">
      <c r="P44064"/>
      <c r="AA44064"/>
    </row>
    <row r="44065" spans="16:27" x14ac:dyDescent="0.3">
      <c r="P44065"/>
      <c r="AA44065"/>
    </row>
    <row r="44066" spans="16:27" x14ac:dyDescent="0.3">
      <c r="P44066"/>
      <c r="AA44066"/>
    </row>
    <row r="44067" spans="16:27" x14ac:dyDescent="0.3">
      <c r="P44067"/>
      <c r="AA44067"/>
    </row>
    <row r="44068" spans="16:27" x14ac:dyDescent="0.3">
      <c r="P44068"/>
      <c r="AA44068"/>
    </row>
    <row r="44069" spans="16:27" x14ac:dyDescent="0.3">
      <c r="P44069"/>
      <c r="AA44069"/>
    </row>
    <row r="44070" spans="16:27" x14ac:dyDescent="0.3">
      <c r="P44070"/>
      <c r="AA44070"/>
    </row>
    <row r="44071" spans="16:27" x14ac:dyDescent="0.3">
      <c r="P44071"/>
      <c r="AA44071"/>
    </row>
    <row r="44072" spans="16:27" x14ac:dyDescent="0.3">
      <c r="P44072"/>
      <c r="AA44072"/>
    </row>
    <row r="44073" spans="16:27" x14ac:dyDescent="0.3">
      <c r="P44073"/>
      <c r="AA44073"/>
    </row>
    <row r="44074" spans="16:27" x14ac:dyDescent="0.3">
      <c r="P44074"/>
      <c r="AA44074"/>
    </row>
    <row r="44075" spans="16:27" x14ac:dyDescent="0.3">
      <c r="P44075"/>
      <c r="AA44075"/>
    </row>
    <row r="44076" spans="16:27" x14ac:dyDescent="0.3">
      <c r="P44076"/>
      <c r="AA44076"/>
    </row>
    <row r="44077" spans="16:27" x14ac:dyDescent="0.3">
      <c r="P44077"/>
      <c r="AA44077"/>
    </row>
    <row r="44078" spans="16:27" x14ac:dyDescent="0.3">
      <c r="P44078"/>
      <c r="AA44078"/>
    </row>
    <row r="44079" spans="16:27" x14ac:dyDescent="0.3">
      <c r="P44079"/>
      <c r="AA44079"/>
    </row>
    <row r="44080" spans="16:27" x14ac:dyDescent="0.3">
      <c r="P44080"/>
      <c r="AA44080"/>
    </row>
    <row r="44081" spans="16:27" x14ac:dyDescent="0.3">
      <c r="P44081"/>
      <c r="AA44081"/>
    </row>
    <row r="44082" spans="16:27" x14ac:dyDescent="0.3">
      <c r="P44082"/>
      <c r="AA44082"/>
    </row>
    <row r="44083" spans="16:27" x14ac:dyDescent="0.3">
      <c r="P44083"/>
      <c r="AA44083"/>
    </row>
    <row r="44084" spans="16:27" x14ac:dyDescent="0.3">
      <c r="P44084"/>
      <c r="AA44084"/>
    </row>
    <row r="44085" spans="16:27" x14ac:dyDescent="0.3">
      <c r="P44085"/>
      <c r="AA44085"/>
    </row>
    <row r="44086" spans="16:27" x14ac:dyDescent="0.3">
      <c r="P44086"/>
      <c r="AA44086"/>
    </row>
    <row r="44087" spans="16:27" x14ac:dyDescent="0.3">
      <c r="P44087"/>
      <c r="AA44087"/>
    </row>
    <row r="44088" spans="16:27" x14ac:dyDescent="0.3">
      <c r="P44088"/>
      <c r="AA44088"/>
    </row>
    <row r="44089" spans="16:27" x14ac:dyDescent="0.3">
      <c r="P44089"/>
      <c r="AA44089"/>
    </row>
    <row r="44090" spans="16:27" x14ac:dyDescent="0.3">
      <c r="P44090"/>
      <c r="AA44090"/>
    </row>
    <row r="44091" spans="16:27" x14ac:dyDescent="0.3">
      <c r="P44091"/>
      <c r="AA44091"/>
    </row>
    <row r="44092" spans="16:27" x14ac:dyDescent="0.3">
      <c r="P44092"/>
      <c r="AA44092"/>
    </row>
    <row r="44093" spans="16:27" x14ac:dyDescent="0.3">
      <c r="P44093"/>
      <c r="AA44093"/>
    </row>
    <row r="44094" spans="16:27" x14ac:dyDescent="0.3">
      <c r="P44094"/>
      <c r="AA44094"/>
    </row>
    <row r="44095" spans="16:27" x14ac:dyDescent="0.3">
      <c r="P44095"/>
      <c r="AA44095"/>
    </row>
    <row r="44096" spans="16:27" x14ac:dyDescent="0.3">
      <c r="P44096"/>
      <c r="AA44096"/>
    </row>
    <row r="44097" spans="16:27" x14ac:dyDescent="0.3">
      <c r="P44097"/>
      <c r="AA44097"/>
    </row>
    <row r="44098" spans="16:27" x14ac:dyDescent="0.3">
      <c r="P44098"/>
      <c r="AA44098"/>
    </row>
    <row r="44099" spans="16:27" x14ac:dyDescent="0.3">
      <c r="P44099"/>
      <c r="AA44099"/>
    </row>
    <row r="44100" spans="16:27" x14ac:dyDescent="0.3">
      <c r="P44100"/>
      <c r="AA44100"/>
    </row>
    <row r="44101" spans="16:27" x14ac:dyDescent="0.3">
      <c r="P44101"/>
      <c r="AA44101"/>
    </row>
    <row r="44102" spans="16:27" x14ac:dyDescent="0.3">
      <c r="P44102"/>
      <c r="AA44102"/>
    </row>
    <row r="44103" spans="16:27" x14ac:dyDescent="0.3">
      <c r="P44103"/>
      <c r="AA44103"/>
    </row>
    <row r="44104" spans="16:27" x14ac:dyDescent="0.3">
      <c r="P44104"/>
      <c r="AA44104"/>
    </row>
    <row r="44105" spans="16:27" x14ac:dyDescent="0.3">
      <c r="P44105"/>
      <c r="AA44105"/>
    </row>
    <row r="44106" spans="16:27" x14ac:dyDescent="0.3">
      <c r="P44106"/>
      <c r="AA44106"/>
    </row>
    <row r="44107" spans="16:27" x14ac:dyDescent="0.3">
      <c r="P44107"/>
      <c r="AA44107"/>
    </row>
    <row r="44108" spans="16:27" x14ac:dyDescent="0.3">
      <c r="P44108"/>
      <c r="AA44108"/>
    </row>
    <row r="44109" spans="16:27" x14ac:dyDescent="0.3">
      <c r="P44109"/>
      <c r="AA44109"/>
    </row>
    <row r="44110" spans="16:27" x14ac:dyDescent="0.3">
      <c r="P44110"/>
      <c r="AA44110"/>
    </row>
    <row r="44111" spans="16:27" x14ac:dyDescent="0.3">
      <c r="P44111"/>
      <c r="AA44111"/>
    </row>
    <row r="44112" spans="16:27" x14ac:dyDescent="0.3">
      <c r="P44112"/>
      <c r="AA44112"/>
    </row>
    <row r="44113" spans="16:27" x14ac:dyDescent="0.3">
      <c r="P44113"/>
      <c r="AA44113"/>
    </row>
    <row r="44114" spans="16:27" x14ac:dyDescent="0.3">
      <c r="P44114"/>
      <c r="AA44114"/>
    </row>
    <row r="44115" spans="16:27" x14ac:dyDescent="0.3">
      <c r="P44115"/>
      <c r="AA44115"/>
    </row>
    <row r="44116" spans="16:27" x14ac:dyDescent="0.3">
      <c r="P44116"/>
      <c r="AA44116"/>
    </row>
    <row r="44117" spans="16:27" x14ac:dyDescent="0.3">
      <c r="P44117"/>
      <c r="AA44117"/>
    </row>
    <row r="44118" spans="16:27" x14ac:dyDescent="0.3">
      <c r="P44118"/>
      <c r="AA44118"/>
    </row>
    <row r="44119" spans="16:27" x14ac:dyDescent="0.3">
      <c r="P44119"/>
      <c r="AA44119"/>
    </row>
    <row r="44120" spans="16:27" x14ac:dyDescent="0.3">
      <c r="P44120"/>
      <c r="AA44120"/>
    </row>
    <row r="44121" spans="16:27" x14ac:dyDescent="0.3">
      <c r="P44121"/>
      <c r="AA44121"/>
    </row>
    <row r="44122" spans="16:27" x14ac:dyDescent="0.3">
      <c r="P44122"/>
      <c r="AA44122"/>
    </row>
    <row r="44123" spans="16:27" x14ac:dyDescent="0.3">
      <c r="P44123"/>
      <c r="AA44123"/>
    </row>
    <row r="44124" spans="16:27" x14ac:dyDescent="0.3">
      <c r="P44124"/>
      <c r="AA44124"/>
    </row>
    <row r="44125" spans="16:27" x14ac:dyDescent="0.3">
      <c r="P44125"/>
      <c r="AA44125"/>
    </row>
    <row r="44126" spans="16:27" x14ac:dyDescent="0.3">
      <c r="P44126"/>
      <c r="AA44126"/>
    </row>
    <row r="44127" spans="16:27" x14ac:dyDescent="0.3">
      <c r="P44127"/>
      <c r="AA44127"/>
    </row>
    <row r="44128" spans="16:27" x14ac:dyDescent="0.3">
      <c r="P44128"/>
      <c r="AA44128"/>
    </row>
    <row r="44129" spans="16:27" x14ac:dyDescent="0.3">
      <c r="P44129"/>
      <c r="AA44129"/>
    </row>
    <row r="44130" spans="16:27" x14ac:dyDescent="0.3">
      <c r="P44130"/>
      <c r="AA44130"/>
    </row>
    <row r="44131" spans="16:27" x14ac:dyDescent="0.3">
      <c r="P44131"/>
      <c r="AA44131"/>
    </row>
    <row r="44132" spans="16:27" x14ac:dyDescent="0.3">
      <c r="P44132"/>
      <c r="AA44132"/>
    </row>
    <row r="44133" spans="16:27" x14ac:dyDescent="0.3">
      <c r="P44133"/>
      <c r="AA44133"/>
    </row>
    <row r="44134" spans="16:27" x14ac:dyDescent="0.3">
      <c r="P44134"/>
      <c r="AA44134"/>
    </row>
    <row r="44135" spans="16:27" x14ac:dyDescent="0.3">
      <c r="P44135"/>
      <c r="AA44135"/>
    </row>
    <row r="44136" spans="16:27" x14ac:dyDescent="0.3">
      <c r="P44136"/>
      <c r="AA44136"/>
    </row>
    <row r="44137" spans="16:27" x14ac:dyDescent="0.3">
      <c r="P44137"/>
      <c r="AA44137"/>
    </row>
    <row r="44138" spans="16:27" x14ac:dyDescent="0.3">
      <c r="P44138"/>
      <c r="AA44138"/>
    </row>
    <row r="44139" spans="16:27" x14ac:dyDescent="0.3">
      <c r="P44139"/>
      <c r="AA44139"/>
    </row>
    <row r="44140" spans="16:27" x14ac:dyDescent="0.3">
      <c r="P44140"/>
      <c r="AA44140"/>
    </row>
    <row r="44141" spans="16:27" x14ac:dyDescent="0.3">
      <c r="P44141"/>
      <c r="AA44141"/>
    </row>
    <row r="44142" spans="16:27" x14ac:dyDescent="0.3">
      <c r="P44142"/>
      <c r="AA44142"/>
    </row>
    <row r="44143" spans="16:27" x14ac:dyDescent="0.3">
      <c r="P44143"/>
      <c r="AA44143"/>
    </row>
    <row r="44144" spans="16:27" x14ac:dyDescent="0.3">
      <c r="P44144"/>
      <c r="AA44144"/>
    </row>
    <row r="44145" spans="16:27" x14ac:dyDescent="0.3">
      <c r="P44145"/>
      <c r="AA44145"/>
    </row>
    <row r="44146" spans="16:27" x14ac:dyDescent="0.3">
      <c r="P44146"/>
      <c r="AA44146"/>
    </row>
    <row r="44147" spans="16:27" x14ac:dyDescent="0.3">
      <c r="P44147"/>
      <c r="AA44147"/>
    </row>
    <row r="44148" spans="16:27" x14ac:dyDescent="0.3">
      <c r="P44148"/>
      <c r="AA44148"/>
    </row>
    <row r="44149" spans="16:27" x14ac:dyDescent="0.3">
      <c r="P44149"/>
      <c r="AA44149"/>
    </row>
    <row r="44150" spans="16:27" x14ac:dyDescent="0.3">
      <c r="P44150"/>
      <c r="AA44150"/>
    </row>
    <row r="44151" spans="16:27" x14ac:dyDescent="0.3">
      <c r="P44151"/>
      <c r="AA44151"/>
    </row>
    <row r="44152" spans="16:27" x14ac:dyDescent="0.3">
      <c r="P44152"/>
      <c r="AA44152"/>
    </row>
    <row r="44153" spans="16:27" x14ac:dyDescent="0.3">
      <c r="P44153"/>
      <c r="AA44153"/>
    </row>
    <row r="44154" spans="16:27" x14ac:dyDescent="0.3">
      <c r="P44154"/>
      <c r="AA44154"/>
    </row>
    <row r="44155" spans="16:27" x14ac:dyDescent="0.3">
      <c r="P44155"/>
      <c r="AA44155"/>
    </row>
    <row r="44156" spans="16:27" x14ac:dyDescent="0.3">
      <c r="P44156"/>
      <c r="AA44156"/>
    </row>
    <row r="44157" spans="16:27" x14ac:dyDescent="0.3">
      <c r="P44157"/>
      <c r="AA44157"/>
    </row>
    <row r="44158" spans="16:27" x14ac:dyDescent="0.3">
      <c r="P44158"/>
      <c r="AA44158"/>
    </row>
    <row r="44159" spans="16:27" x14ac:dyDescent="0.3">
      <c r="P44159"/>
      <c r="AA44159"/>
    </row>
    <row r="44160" spans="16:27" x14ac:dyDescent="0.3">
      <c r="P44160"/>
      <c r="AA44160"/>
    </row>
    <row r="44161" spans="16:27" x14ac:dyDescent="0.3">
      <c r="P44161"/>
      <c r="AA44161"/>
    </row>
    <row r="44162" spans="16:27" x14ac:dyDescent="0.3">
      <c r="P44162"/>
      <c r="AA44162"/>
    </row>
    <row r="44163" spans="16:27" x14ac:dyDescent="0.3">
      <c r="P44163"/>
      <c r="AA44163"/>
    </row>
    <row r="44164" spans="16:27" x14ac:dyDescent="0.3">
      <c r="P44164"/>
      <c r="AA44164"/>
    </row>
    <row r="44165" spans="16:27" x14ac:dyDescent="0.3">
      <c r="P44165"/>
      <c r="AA44165"/>
    </row>
    <row r="44166" spans="16:27" x14ac:dyDescent="0.3">
      <c r="P44166"/>
      <c r="AA44166"/>
    </row>
    <row r="44167" spans="16:27" x14ac:dyDescent="0.3">
      <c r="P44167"/>
      <c r="AA44167"/>
    </row>
    <row r="44168" spans="16:27" x14ac:dyDescent="0.3">
      <c r="P44168"/>
      <c r="AA44168"/>
    </row>
    <row r="44169" spans="16:27" x14ac:dyDescent="0.3">
      <c r="P44169"/>
      <c r="AA44169"/>
    </row>
    <row r="44170" spans="16:27" x14ac:dyDescent="0.3">
      <c r="P44170"/>
      <c r="AA44170"/>
    </row>
    <row r="44171" spans="16:27" x14ac:dyDescent="0.3">
      <c r="P44171"/>
      <c r="AA44171"/>
    </row>
    <row r="44172" spans="16:27" x14ac:dyDescent="0.3">
      <c r="P44172"/>
      <c r="AA44172"/>
    </row>
    <row r="44173" spans="16:27" x14ac:dyDescent="0.3">
      <c r="P44173"/>
      <c r="AA44173"/>
    </row>
    <row r="44174" spans="16:27" x14ac:dyDescent="0.3">
      <c r="P44174"/>
      <c r="AA44174"/>
    </row>
    <row r="44175" spans="16:27" x14ac:dyDescent="0.3">
      <c r="P44175"/>
      <c r="AA44175"/>
    </row>
    <row r="44176" spans="16:27" x14ac:dyDescent="0.3">
      <c r="P44176"/>
      <c r="AA44176"/>
    </row>
    <row r="44177" spans="16:27" x14ac:dyDescent="0.3">
      <c r="P44177"/>
      <c r="AA44177"/>
    </row>
    <row r="44178" spans="16:27" x14ac:dyDescent="0.3">
      <c r="P44178"/>
      <c r="AA44178"/>
    </row>
    <row r="44179" spans="16:27" x14ac:dyDescent="0.3">
      <c r="P44179"/>
      <c r="AA44179"/>
    </row>
    <row r="44180" spans="16:27" x14ac:dyDescent="0.3">
      <c r="P44180"/>
      <c r="AA44180"/>
    </row>
    <row r="44181" spans="16:27" x14ac:dyDescent="0.3">
      <c r="P44181"/>
      <c r="AA44181"/>
    </row>
    <row r="44182" spans="16:27" x14ac:dyDescent="0.3">
      <c r="P44182"/>
      <c r="AA44182"/>
    </row>
    <row r="44183" spans="16:27" x14ac:dyDescent="0.3">
      <c r="P44183"/>
      <c r="AA44183"/>
    </row>
    <row r="44184" spans="16:27" x14ac:dyDescent="0.3">
      <c r="P44184"/>
      <c r="AA44184"/>
    </row>
    <row r="44185" spans="16:27" x14ac:dyDescent="0.3">
      <c r="P44185"/>
      <c r="AA44185"/>
    </row>
    <row r="44186" spans="16:27" x14ac:dyDescent="0.3">
      <c r="P44186"/>
      <c r="AA44186"/>
    </row>
    <row r="44187" spans="16:27" x14ac:dyDescent="0.3">
      <c r="P44187"/>
      <c r="AA44187"/>
    </row>
    <row r="44188" spans="16:27" x14ac:dyDescent="0.3">
      <c r="P44188"/>
      <c r="AA44188"/>
    </row>
    <row r="44189" spans="16:27" x14ac:dyDescent="0.3">
      <c r="P44189"/>
      <c r="AA44189"/>
    </row>
    <row r="44190" spans="16:27" x14ac:dyDescent="0.3">
      <c r="P44190"/>
      <c r="AA44190"/>
    </row>
    <row r="44191" spans="16:27" x14ac:dyDescent="0.3">
      <c r="P44191"/>
      <c r="AA44191"/>
    </row>
    <row r="44192" spans="16:27" x14ac:dyDescent="0.3">
      <c r="P44192"/>
      <c r="AA44192"/>
    </row>
    <row r="44193" spans="16:27" x14ac:dyDescent="0.3">
      <c r="P44193"/>
      <c r="AA44193"/>
    </row>
    <row r="44194" spans="16:27" x14ac:dyDescent="0.3">
      <c r="P44194"/>
      <c r="AA44194"/>
    </row>
    <row r="44195" spans="16:27" x14ac:dyDescent="0.3">
      <c r="P44195"/>
      <c r="AA44195"/>
    </row>
    <row r="44196" spans="16:27" x14ac:dyDescent="0.3">
      <c r="P44196"/>
      <c r="AA44196"/>
    </row>
    <row r="44197" spans="16:27" x14ac:dyDescent="0.3">
      <c r="P44197"/>
      <c r="AA44197"/>
    </row>
    <row r="44198" spans="16:27" x14ac:dyDescent="0.3">
      <c r="P44198"/>
      <c r="AA44198"/>
    </row>
    <row r="44199" spans="16:27" x14ac:dyDescent="0.3">
      <c r="P44199"/>
      <c r="AA44199"/>
    </row>
    <row r="44200" spans="16:27" x14ac:dyDescent="0.3">
      <c r="P44200"/>
      <c r="AA44200"/>
    </row>
    <row r="44201" spans="16:27" x14ac:dyDescent="0.3">
      <c r="P44201"/>
      <c r="AA44201"/>
    </row>
    <row r="44202" spans="16:27" x14ac:dyDescent="0.3">
      <c r="P44202"/>
      <c r="AA44202"/>
    </row>
    <row r="44203" spans="16:27" x14ac:dyDescent="0.3">
      <c r="P44203"/>
      <c r="AA44203"/>
    </row>
    <row r="44204" spans="16:27" x14ac:dyDescent="0.3">
      <c r="P44204"/>
      <c r="AA44204"/>
    </row>
    <row r="44205" spans="16:27" x14ac:dyDescent="0.3">
      <c r="P44205"/>
      <c r="AA44205"/>
    </row>
    <row r="44206" spans="16:27" x14ac:dyDescent="0.3">
      <c r="P44206"/>
      <c r="AA44206"/>
    </row>
    <row r="44207" spans="16:27" x14ac:dyDescent="0.3">
      <c r="P44207"/>
      <c r="AA44207"/>
    </row>
    <row r="44208" spans="16:27" x14ac:dyDescent="0.3">
      <c r="P44208"/>
      <c r="AA44208"/>
    </row>
    <row r="44209" spans="16:27" x14ac:dyDescent="0.3">
      <c r="P44209"/>
      <c r="AA44209"/>
    </row>
    <row r="44210" spans="16:27" x14ac:dyDescent="0.3">
      <c r="P44210"/>
      <c r="AA44210"/>
    </row>
    <row r="44211" spans="16:27" x14ac:dyDescent="0.3">
      <c r="P44211"/>
      <c r="AA44211"/>
    </row>
    <row r="44212" spans="16:27" x14ac:dyDescent="0.3">
      <c r="P44212"/>
      <c r="AA44212"/>
    </row>
    <row r="44213" spans="16:27" x14ac:dyDescent="0.3">
      <c r="P44213"/>
      <c r="AA44213"/>
    </row>
    <row r="44214" spans="16:27" x14ac:dyDescent="0.3">
      <c r="P44214"/>
      <c r="AA44214"/>
    </row>
    <row r="44215" spans="16:27" x14ac:dyDescent="0.3">
      <c r="P44215"/>
      <c r="AA44215"/>
    </row>
    <row r="44216" spans="16:27" x14ac:dyDescent="0.3">
      <c r="P44216"/>
      <c r="AA44216"/>
    </row>
    <row r="44217" spans="16:27" x14ac:dyDescent="0.3">
      <c r="P44217"/>
      <c r="AA44217"/>
    </row>
    <row r="44218" spans="16:27" x14ac:dyDescent="0.3">
      <c r="P44218"/>
      <c r="AA44218"/>
    </row>
    <row r="44219" spans="16:27" x14ac:dyDescent="0.3">
      <c r="P44219"/>
      <c r="AA44219"/>
    </row>
    <row r="44220" spans="16:27" x14ac:dyDescent="0.3">
      <c r="P44220"/>
      <c r="AA44220"/>
    </row>
    <row r="44221" spans="16:27" x14ac:dyDescent="0.3">
      <c r="P44221"/>
      <c r="AA44221"/>
    </row>
    <row r="44222" spans="16:27" x14ac:dyDescent="0.3">
      <c r="P44222"/>
      <c r="AA44222"/>
    </row>
    <row r="44223" spans="16:27" x14ac:dyDescent="0.3">
      <c r="P44223"/>
      <c r="AA44223"/>
    </row>
    <row r="44224" spans="16:27" x14ac:dyDescent="0.3">
      <c r="P44224"/>
      <c r="AA44224"/>
    </row>
    <row r="44225" spans="16:27" x14ac:dyDescent="0.3">
      <c r="P44225"/>
      <c r="AA44225"/>
    </row>
    <row r="44226" spans="16:27" x14ac:dyDescent="0.3">
      <c r="P44226"/>
      <c r="AA44226"/>
    </row>
    <row r="44227" spans="16:27" x14ac:dyDescent="0.3">
      <c r="P44227"/>
      <c r="AA44227"/>
    </row>
    <row r="44228" spans="16:27" x14ac:dyDescent="0.3">
      <c r="P44228"/>
      <c r="AA44228"/>
    </row>
    <row r="44229" spans="16:27" x14ac:dyDescent="0.3">
      <c r="P44229"/>
      <c r="AA44229"/>
    </row>
    <row r="44230" spans="16:27" x14ac:dyDescent="0.3">
      <c r="P44230"/>
      <c r="AA44230"/>
    </row>
    <row r="44231" spans="16:27" x14ac:dyDescent="0.3">
      <c r="P44231"/>
      <c r="AA44231"/>
    </row>
    <row r="44232" spans="16:27" x14ac:dyDescent="0.3">
      <c r="P44232"/>
      <c r="AA44232"/>
    </row>
    <row r="44233" spans="16:27" x14ac:dyDescent="0.3">
      <c r="P44233"/>
      <c r="AA44233"/>
    </row>
    <row r="44234" spans="16:27" x14ac:dyDescent="0.3">
      <c r="P44234"/>
      <c r="AA44234"/>
    </row>
    <row r="44235" spans="16:27" x14ac:dyDescent="0.3">
      <c r="P44235"/>
      <c r="AA44235"/>
    </row>
    <row r="44236" spans="16:27" x14ac:dyDescent="0.3">
      <c r="P44236"/>
      <c r="AA44236"/>
    </row>
    <row r="44237" spans="16:27" x14ac:dyDescent="0.3">
      <c r="P44237"/>
      <c r="AA44237"/>
    </row>
    <row r="44238" spans="16:27" x14ac:dyDescent="0.3">
      <c r="P44238"/>
      <c r="AA44238"/>
    </row>
    <row r="44239" spans="16:27" x14ac:dyDescent="0.3">
      <c r="P44239"/>
      <c r="AA44239"/>
    </row>
    <row r="44240" spans="16:27" x14ac:dyDescent="0.3">
      <c r="P44240"/>
      <c r="AA44240"/>
    </row>
    <row r="44241" spans="16:27" x14ac:dyDescent="0.3">
      <c r="P44241"/>
      <c r="AA44241"/>
    </row>
    <row r="44242" spans="16:27" x14ac:dyDescent="0.3">
      <c r="P44242"/>
      <c r="AA44242"/>
    </row>
    <row r="44243" spans="16:27" x14ac:dyDescent="0.3">
      <c r="P44243"/>
      <c r="AA44243"/>
    </row>
    <row r="44244" spans="16:27" x14ac:dyDescent="0.3">
      <c r="P44244"/>
      <c r="AA44244"/>
    </row>
    <row r="44245" spans="16:27" x14ac:dyDescent="0.3">
      <c r="P44245"/>
      <c r="AA44245"/>
    </row>
    <row r="44246" spans="16:27" x14ac:dyDescent="0.3">
      <c r="P44246"/>
      <c r="AA44246"/>
    </row>
    <row r="44247" spans="16:27" x14ac:dyDescent="0.3">
      <c r="P44247"/>
      <c r="AA44247"/>
    </row>
    <row r="44248" spans="16:27" x14ac:dyDescent="0.3">
      <c r="P44248"/>
      <c r="AA44248"/>
    </row>
    <row r="44249" spans="16:27" x14ac:dyDescent="0.3">
      <c r="P44249"/>
      <c r="AA44249"/>
    </row>
    <row r="44250" spans="16:27" x14ac:dyDescent="0.3">
      <c r="P44250"/>
      <c r="AA44250"/>
    </row>
    <row r="44251" spans="16:27" x14ac:dyDescent="0.3">
      <c r="P44251"/>
      <c r="AA44251"/>
    </row>
    <row r="44252" spans="16:27" x14ac:dyDescent="0.3">
      <c r="P44252"/>
      <c r="AA44252"/>
    </row>
    <row r="44253" spans="16:27" x14ac:dyDescent="0.3">
      <c r="P44253"/>
      <c r="AA44253"/>
    </row>
    <row r="44254" spans="16:27" x14ac:dyDescent="0.3">
      <c r="P44254"/>
      <c r="AA44254"/>
    </row>
    <row r="44255" spans="16:27" x14ac:dyDescent="0.3">
      <c r="P44255"/>
      <c r="AA44255"/>
    </row>
    <row r="44256" spans="16:27" x14ac:dyDescent="0.3">
      <c r="P44256"/>
      <c r="AA44256"/>
    </row>
    <row r="44257" spans="16:27" x14ac:dyDescent="0.3">
      <c r="P44257"/>
      <c r="AA44257"/>
    </row>
    <row r="44258" spans="16:27" x14ac:dyDescent="0.3">
      <c r="P44258"/>
      <c r="AA44258"/>
    </row>
    <row r="44259" spans="16:27" x14ac:dyDescent="0.3">
      <c r="P44259"/>
      <c r="AA44259"/>
    </row>
    <row r="44260" spans="16:27" x14ac:dyDescent="0.3">
      <c r="P44260"/>
      <c r="AA44260"/>
    </row>
    <row r="44261" spans="16:27" x14ac:dyDescent="0.3">
      <c r="P44261"/>
      <c r="AA44261"/>
    </row>
    <row r="44262" spans="16:27" x14ac:dyDescent="0.3">
      <c r="P44262"/>
      <c r="AA44262"/>
    </row>
    <row r="44263" spans="16:27" x14ac:dyDescent="0.3">
      <c r="P44263"/>
      <c r="AA44263"/>
    </row>
    <row r="44264" spans="16:27" x14ac:dyDescent="0.3">
      <c r="P44264"/>
      <c r="AA44264"/>
    </row>
    <row r="44265" spans="16:27" x14ac:dyDescent="0.3">
      <c r="P44265"/>
      <c r="AA44265"/>
    </row>
    <row r="44266" spans="16:27" x14ac:dyDescent="0.3">
      <c r="P44266"/>
      <c r="AA44266"/>
    </row>
    <row r="44267" spans="16:27" x14ac:dyDescent="0.3">
      <c r="P44267"/>
      <c r="AA44267"/>
    </row>
    <row r="44268" spans="16:27" x14ac:dyDescent="0.3">
      <c r="P44268"/>
      <c r="AA44268"/>
    </row>
    <row r="44269" spans="16:27" x14ac:dyDescent="0.3">
      <c r="P44269"/>
      <c r="AA44269"/>
    </row>
    <row r="44270" spans="16:27" x14ac:dyDescent="0.3">
      <c r="P44270"/>
      <c r="AA44270"/>
    </row>
    <row r="44271" spans="16:27" x14ac:dyDescent="0.3">
      <c r="P44271"/>
      <c r="AA44271"/>
    </row>
    <row r="44272" spans="16:27" x14ac:dyDescent="0.3">
      <c r="P44272"/>
      <c r="AA44272"/>
    </row>
    <row r="44273" spans="16:27" x14ac:dyDescent="0.3">
      <c r="P44273"/>
      <c r="AA44273"/>
    </row>
    <row r="44274" spans="16:27" x14ac:dyDescent="0.3">
      <c r="P44274"/>
      <c r="AA44274"/>
    </row>
    <row r="44275" spans="16:27" x14ac:dyDescent="0.3">
      <c r="P44275"/>
      <c r="AA44275"/>
    </row>
    <row r="44276" spans="16:27" x14ac:dyDescent="0.3">
      <c r="P44276"/>
      <c r="AA44276"/>
    </row>
    <row r="44277" spans="16:27" x14ac:dyDescent="0.3">
      <c r="P44277"/>
      <c r="AA44277"/>
    </row>
    <row r="44278" spans="16:27" x14ac:dyDescent="0.3">
      <c r="P44278"/>
      <c r="AA44278"/>
    </row>
    <row r="44279" spans="16:27" x14ac:dyDescent="0.3">
      <c r="P44279"/>
      <c r="AA44279"/>
    </row>
    <row r="44280" spans="16:27" x14ac:dyDescent="0.3">
      <c r="P44280"/>
      <c r="AA44280"/>
    </row>
    <row r="44281" spans="16:27" x14ac:dyDescent="0.3">
      <c r="P44281"/>
      <c r="AA44281"/>
    </row>
    <row r="44282" spans="16:27" x14ac:dyDescent="0.3">
      <c r="P44282"/>
      <c r="AA44282"/>
    </row>
    <row r="44283" spans="16:27" x14ac:dyDescent="0.3">
      <c r="P44283"/>
      <c r="AA44283"/>
    </row>
    <row r="44284" spans="16:27" x14ac:dyDescent="0.3">
      <c r="P44284"/>
      <c r="AA44284"/>
    </row>
    <row r="44285" spans="16:27" x14ac:dyDescent="0.3">
      <c r="P44285"/>
      <c r="AA44285"/>
    </row>
    <row r="44286" spans="16:27" x14ac:dyDescent="0.3">
      <c r="P44286"/>
      <c r="AA44286"/>
    </row>
    <row r="44287" spans="16:27" x14ac:dyDescent="0.3">
      <c r="P44287"/>
      <c r="AA44287"/>
    </row>
    <row r="44288" spans="16:27" x14ac:dyDescent="0.3">
      <c r="P44288"/>
      <c r="AA44288"/>
    </row>
    <row r="44289" spans="16:27" x14ac:dyDescent="0.3">
      <c r="P44289"/>
      <c r="AA44289"/>
    </row>
    <row r="44290" spans="16:27" x14ac:dyDescent="0.3">
      <c r="P44290"/>
      <c r="AA44290"/>
    </row>
    <row r="44291" spans="16:27" x14ac:dyDescent="0.3">
      <c r="P44291"/>
      <c r="AA44291"/>
    </row>
    <row r="44292" spans="16:27" x14ac:dyDescent="0.3">
      <c r="P44292"/>
      <c r="AA44292"/>
    </row>
    <row r="44293" spans="16:27" x14ac:dyDescent="0.3">
      <c r="P44293"/>
      <c r="AA44293"/>
    </row>
    <row r="44294" spans="16:27" x14ac:dyDescent="0.3">
      <c r="P44294"/>
      <c r="AA44294"/>
    </row>
    <row r="44295" spans="16:27" x14ac:dyDescent="0.3">
      <c r="P44295"/>
      <c r="AA44295"/>
    </row>
    <row r="44296" spans="16:27" x14ac:dyDescent="0.3">
      <c r="P44296"/>
      <c r="AA44296"/>
    </row>
    <row r="44297" spans="16:27" x14ac:dyDescent="0.3">
      <c r="P44297"/>
      <c r="AA44297"/>
    </row>
    <row r="44298" spans="16:27" x14ac:dyDescent="0.3">
      <c r="P44298"/>
      <c r="AA44298"/>
    </row>
    <row r="44299" spans="16:27" x14ac:dyDescent="0.3">
      <c r="P44299"/>
      <c r="AA44299"/>
    </row>
    <row r="44300" spans="16:27" x14ac:dyDescent="0.3">
      <c r="P44300"/>
      <c r="AA44300"/>
    </row>
    <row r="44301" spans="16:27" x14ac:dyDescent="0.3">
      <c r="P44301"/>
      <c r="AA44301"/>
    </row>
    <row r="44302" spans="16:27" x14ac:dyDescent="0.3">
      <c r="P44302"/>
      <c r="AA44302"/>
    </row>
    <row r="44303" spans="16:27" x14ac:dyDescent="0.3">
      <c r="P44303"/>
      <c r="AA44303"/>
    </row>
    <row r="44304" spans="16:27" x14ac:dyDescent="0.3">
      <c r="P44304"/>
      <c r="AA44304"/>
    </row>
    <row r="44305" spans="16:27" x14ac:dyDescent="0.3">
      <c r="P44305"/>
      <c r="AA44305"/>
    </row>
    <row r="44306" spans="16:27" x14ac:dyDescent="0.3">
      <c r="P44306"/>
      <c r="AA44306"/>
    </row>
    <row r="44307" spans="16:27" x14ac:dyDescent="0.3">
      <c r="P44307"/>
      <c r="AA44307"/>
    </row>
    <row r="44308" spans="16:27" x14ac:dyDescent="0.3">
      <c r="P44308"/>
      <c r="AA44308"/>
    </row>
    <row r="44309" spans="16:27" x14ac:dyDescent="0.3">
      <c r="P44309"/>
      <c r="AA44309"/>
    </row>
    <row r="44310" spans="16:27" x14ac:dyDescent="0.3">
      <c r="P44310"/>
      <c r="AA44310"/>
    </row>
    <row r="44311" spans="16:27" x14ac:dyDescent="0.3">
      <c r="P44311"/>
      <c r="AA44311"/>
    </row>
    <row r="44312" spans="16:27" x14ac:dyDescent="0.3">
      <c r="P44312"/>
      <c r="AA44312"/>
    </row>
    <row r="44313" spans="16:27" x14ac:dyDescent="0.3">
      <c r="P44313"/>
      <c r="AA44313"/>
    </row>
    <row r="44314" spans="16:27" x14ac:dyDescent="0.3">
      <c r="P44314"/>
      <c r="AA44314"/>
    </row>
    <row r="44315" spans="16:27" x14ac:dyDescent="0.3">
      <c r="P44315"/>
      <c r="AA44315"/>
    </row>
    <row r="44316" spans="16:27" x14ac:dyDescent="0.3">
      <c r="P44316"/>
      <c r="AA44316"/>
    </row>
    <row r="44317" spans="16:27" x14ac:dyDescent="0.3">
      <c r="P44317"/>
      <c r="AA44317"/>
    </row>
    <row r="44318" spans="16:27" x14ac:dyDescent="0.3">
      <c r="P44318"/>
      <c r="AA44318"/>
    </row>
    <row r="44319" spans="16:27" x14ac:dyDescent="0.3">
      <c r="P44319"/>
      <c r="AA44319"/>
    </row>
    <row r="44320" spans="16:27" x14ac:dyDescent="0.3">
      <c r="P44320"/>
      <c r="AA44320"/>
    </row>
    <row r="44321" spans="16:27" x14ac:dyDescent="0.3">
      <c r="P44321"/>
      <c r="AA44321"/>
    </row>
    <row r="44322" spans="16:27" x14ac:dyDescent="0.3">
      <c r="P44322"/>
      <c r="AA44322"/>
    </row>
    <row r="44323" spans="16:27" x14ac:dyDescent="0.3">
      <c r="P44323"/>
      <c r="AA44323"/>
    </row>
    <row r="44324" spans="16:27" x14ac:dyDescent="0.3">
      <c r="P44324"/>
      <c r="AA44324"/>
    </row>
    <row r="44325" spans="16:27" x14ac:dyDescent="0.3">
      <c r="P44325"/>
      <c r="AA44325"/>
    </row>
    <row r="44326" spans="16:27" x14ac:dyDescent="0.3">
      <c r="P44326"/>
      <c r="AA44326"/>
    </row>
    <row r="44327" spans="16:27" x14ac:dyDescent="0.3">
      <c r="P44327"/>
      <c r="AA44327"/>
    </row>
    <row r="44328" spans="16:27" x14ac:dyDescent="0.3">
      <c r="P44328"/>
      <c r="AA44328"/>
    </row>
    <row r="44329" spans="16:27" x14ac:dyDescent="0.3">
      <c r="P44329"/>
      <c r="AA44329"/>
    </row>
    <row r="44330" spans="16:27" x14ac:dyDescent="0.3">
      <c r="P44330"/>
      <c r="AA44330"/>
    </row>
    <row r="44331" spans="16:27" x14ac:dyDescent="0.3">
      <c r="P44331"/>
      <c r="AA44331"/>
    </row>
    <row r="44332" spans="16:27" x14ac:dyDescent="0.3">
      <c r="P44332"/>
      <c r="AA44332"/>
    </row>
    <row r="44333" spans="16:27" x14ac:dyDescent="0.3">
      <c r="P44333"/>
      <c r="AA44333"/>
    </row>
    <row r="44334" spans="16:27" x14ac:dyDescent="0.3">
      <c r="P44334"/>
      <c r="AA44334"/>
    </row>
    <row r="44335" spans="16:27" x14ac:dyDescent="0.3">
      <c r="P44335"/>
      <c r="AA44335"/>
    </row>
    <row r="44336" spans="16:27" x14ac:dyDescent="0.3">
      <c r="P44336"/>
      <c r="AA44336"/>
    </row>
    <row r="44337" spans="16:27" x14ac:dyDescent="0.3">
      <c r="P44337"/>
      <c r="AA44337"/>
    </row>
    <row r="44338" spans="16:27" x14ac:dyDescent="0.3">
      <c r="P44338"/>
      <c r="AA44338"/>
    </row>
    <row r="44339" spans="16:27" x14ac:dyDescent="0.3">
      <c r="P44339"/>
      <c r="AA44339"/>
    </row>
    <row r="44340" spans="16:27" x14ac:dyDescent="0.3">
      <c r="P44340"/>
      <c r="AA44340"/>
    </row>
    <row r="44341" spans="16:27" x14ac:dyDescent="0.3">
      <c r="P44341"/>
      <c r="AA44341"/>
    </row>
    <row r="44342" spans="16:27" x14ac:dyDescent="0.3">
      <c r="P44342"/>
      <c r="AA44342"/>
    </row>
    <row r="44343" spans="16:27" x14ac:dyDescent="0.3">
      <c r="P44343"/>
      <c r="AA44343"/>
    </row>
    <row r="44344" spans="16:27" x14ac:dyDescent="0.3">
      <c r="P44344"/>
      <c r="AA44344"/>
    </row>
    <row r="44345" spans="16:27" x14ac:dyDescent="0.3">
      <c r="P44345"/>
      <c r="AA44345"/>
    </row>
    <row r="44346" spans="16:27" x14ac:dyDescent="0.3">
      <c r="P44346"/>
      <c r="AA44346"/>
    </row>
    <row r="44347" spans="16:27" x14ac:dyDescent="0.3">
      <c r="P44347"/>
      <c r="AA44347"/>
    </row>
    <row r="44348" spans="16:27" x14ac:dyDescent="0.3">
      <c r="P44348"/>
      <c r="AA44348"/>
    </row>
    <row r="44349" spans="16:27" x14ac:dyDescent="0.3">
      <c r="P44349"/>
      <c r="AA44349"/>
    </row>
    <row r="44350" spans="16:27" x14ac:dyDescent="0.3">
      <c r="P44350"/>
      <c r="AA44350"/>
    </row>
    <row r="44351" spans="16:27" x14ac:dyDescent="0.3">
      <c r="P44351"/>
      <c r="AA44351"/>
    </row>
    <row r="44352" spans="16:27" x14ac:dyDescent="0.3">
      <c r="P44352"/>
      <c r="AA44352"/>
    </row>
    <row r="44353" spans="16:27" x14ac:dyDescent="0.3">
      <c r="P44353"/>
      <c r="AA44353"/>
    </row>
    <row r="44354" spans="16:27" x14ac:dyDescent="0.3">
      <c r="P44354"/>
      <c r="AA44354"/>
    </row>
    <row r="44355" spans="16:27" x14ac:dyDescent="0.3">
      <c r="P44355"/>
      <c r="AA44355"/>
    </row>
    <row r="44356" spans="16:27" x14ac:dyDescent="0.3">
      <c r="P44356"/>
      <c r="AA44356"/>
    </row>
    <row r="44357" spans="16:27" x14ac:dyDescent="0.3">
      <c r="P44357"/>
      <c r="AA44357"/>
    </row>
    <row r="44358" spans="16:27" x14ac:dyDescent="0.3">
      <c r="P44358"/>
      <c r="AA44358"/>
    </row>
    <row r="44359" spans="16:27" x14ac:dyDescent="0.3">
      <c r="P44359"/>
      <c r="AA44359"/>
    </row>
    <row r="44360" spans="16:27" x14ac:dyDescent="0.3">
      <c r="P44360"/>
      <c r="AA44360"/>
    </row>
    <row r="44361" spans="16:27" x14ac:dyDescent="0.3">
      <c r="P44361"/>
      <c r="AA44361"/>
    </row>
    <row r="44362" spans="16:27" x14ac:dyDescent="0.3">
      <c r="P44362"/>
      <c r="AA44362"/>
    </row>
    <row r="44363" spans="16:27" x14ac:dyDescent="0.3">
      <c r="P44363"/>
      <c r="AA44363"/>
    </row>
    <row r="44364" spans="16:27" x14ac:dyDescent="0.3">
      <c r="P44364"/>
      <c r="AA44364"/>
    </row>
    <row r="44365" spans="16:27" x14ac:dyDescent="0.3">
      <c r="P44365"/>
      <c r="AA44365"/>
    </row>
    <row r="44366" spans="16:27" x14ac:dyDescent="0.3">
      <c r="P44366"/>
      <c r="AA44366"/>
    </row>
    <row r="44367" spans="16:27" x14ac:dyDescent="0.3">
      <c r="P44367"/>
      <c r="AA44367"/>
    </row>
    <row r="44368" spans="16:27" x14ac:dyDescent="0.3">
      <c r="P44368"/>
      <c r="AA44368"/>
    </row>
    <row r="44369" spans="16:27" x14ac:dyDescent="0.3">
      <c r="P44369"/>
      <c r="AA44369"/>
    </row>
    <row r="44370" spans="16:27" x14ac:dyDescent="0.3">
      <c r="P44370"/>
      <c r="AA44370"/>
    </row>
    <row r="44371" spans="16:27" x14ac:dyDescent="0.3">
      <c r="P44371"/>
      <c r="AA44371"/>
    </row>
    <row r="44372" spans="16:27" x14ac:dyDescent="0.3">
      <c r="P44372"/>
      <c r="AA44372"/>
    </row>
    <row r="44373" spans="16:27" x14ac:dyDescent="0.3">
      <c r="P44373"/>
      <c r="AA44373"/>
    </row>
    <row r="44374" spans="16:27" x14ac:dyDescent="0.3">
      <c r="P44374"/>
      <c r="AA44374"/>
    </row>
    <row r="44375" spans="16:27" x14ac:dyDescent="0.3">
      <c r="P44375"/>
      <c r="AA44375"/>
    </row>
    <row r="44376" spans="16:27" x14ac:dyDescent="0.3">
      <c r="P44376"/>
      <c r="AA44376"/>
    </row>
    <row r="44377" spans="16:27" x14ac:dyDescent="0.3">
      <c r="P44377"/>
      <c r="AA44377"/>
    </row>
    <row r="44378" spans="16:27" x14ac:dyDescent="0.3">
      <c r="P44378"/>
      <c r="AA44378"/>
    </row>
    <row r="44379" spans="16:27" x14ac:dyDescent="0.3">
      <c r="P44379"/>
      <c r="AA44379"/>
    </row>
    <row r="44380" spans="16:27" x14ac:dyDescent="0.3">
      <c r="P44380"/>
      <c r="AA44380"/>
    </row>
    <row r="44381" spans="16:27" x14ac:dyDescent="0.3">
      <c r="P44381"/>
      <c r="AA44381"/>
    </row>
    <row r="44382" spans="16:27" x14ac:dyDescent="0.3">
      <c r="P44382"/>
      <c r="AA44382"/>
    </row>
    <row r="44383" spans="16:27" x14ac:dyDescent="0.3">
      <c r="P44383"/>
      <c r="AA44383"/>
    </row>
    <row r="44384" spans="16:27" x14ac:dyDescent="0.3">
      <c r="P44384"/>
      <c r="AA44384"/>
    </row>
    <row r="44385" spans="16:27" x14ac:dyDescent="0.3">
      <c r="P44385"/>
      <c r="AA44385"/>
    </row>
    <row r="44386" spans="16:27" x14ac:dyDescent="0.3">
      <c r="P44386"/>
      <c r="AA44386"/>
    </row>
    <row r="44387" spans="16:27" x14ac:dyDescent="0.3">
      <c r="P44387"/>
      <c r="AA44387"/>
    </row>
    <row r="44388" spans="16:27" x14ac:dyDescent="0.3">
      <c r="P44388"/>
      <c r="AA44388"/>
    </row>
    <row r="44389" spans="16:27" x14ac:dyDescent="0.3">
      <c r="P44389"/>
      <c r="AA44389"/>
    </row>
    <row r="44390" spans="16:27" x14ac:dyDescent="0.3">
      <c r="P44390"/>
      <c r="AA44390"/>
    </row>
    <row r="44391" spans="16:27" x14ac:dyDescent="0.3">
      <c r="P44391"/>
      <c r="AA44391"/>
    </row>
    <row r="44392" spans="16:27" x14ac:dyDescent="0.3">
      <c r="P44392"/>
      <c r="AA44392"/>
    </row>
    <row r="44393" spans="16:27" x14ac:dyDescent="0.3">
      <c r="P44393"/>
      <c r="AA44393"/>
    </row>
    <row r="44394" spans="16:27" x14ac:dyDescent="0.3">
      <c r="P44394"/>
      <c r="AA44394"/>
    </row>
    <row r="44395" spans="16:27" x14ac:dyDescent="0.3">
      <c r="P44395"/>
      <c r="AA44395"/>
    </row>
    <row r="44396" spans="16:27" x14ac:dyDescent="0.3">
      <c r="P44396"/>
      <c r="AA44396"/>
    </row>
    <row r="44397" spans="16:27" x14ac:dyDescent="0.3">
      <c r="P44397"/>
      <c r="AA44397"/>
    </row>
    <row r="44398" spans="16:27" x14ac:dyDescent="0.3">
      <c r="P44398"/>
      <c r="AA44398"/>
    </row>
    <row r="44399" spans="16:27" x14ac:dyDescent="0.3">
      <c r="P44399"/>
      <c r="AA44399"/>
    </row>
    <row r="44400" spans="16:27" x14ac:dyDescent="0.3">
      <c r="P44400"/>
      <c r="AA44400"/>
    </row>
    <row r="44401" spans="16:27" x14ac:dyDescent="0.3">
      <c r="P44401"/>
      <c r="AA44401"/>
    </row>
    <row r="44402" spans="16:27" x14ac:dyDescent="0.3">
      <c r="P44402"/>
      <c r="AA44402"/>
    </row>
    <row r="44403" spans="16:27" x14ac:dyDescent="0.3">
      <c r="P44403"/>
      <c r="AA44403"/>
    </row>
    <row r="44404" spans="16:27" x14ac:dyDescent="0.3">
      <c r="P44404"/>
      <c r="AA44404"/>
    </row>
    <row r="44405" spans="16:27" x14ac:dyDescent="0.3">
      <c r="P44405"/>
      <c r="AA44405"/>
    </row>
    <row r="44406" spans="16:27" x14ac:dyDescent="0.3">
      <c r="P44406"/>
      <c r="AA44406"/>
    </row>
    <row r="44407" spans="16:27" x14ac:dyDescent="0.3">
      <c r="P44407"/>
      <c r="AA44407"/>
    </row>
    <row r="44408" spans="16:27" x14ac:dyDescent="0.3">
      <c r="P44408"/>
      <c r="AA44408"/>
    </row>
    <row r="44409" spans="16:27" x14ac:dyDescent="0.3">
      <c r="P44409"/>
      <c r="AA44409"/>
    </row>
    <row r="44410" spans="16:27" x14ac:dyDescent="0.3">
      <c r="P44410"/>
      <c r="AA44410"/>
    </row>
    <row r="44411" spans="16:27" x14ac:dyDescent="0.3">
      <c r="P44411"/>
      <c r="AA44411"/>
    </row>
    <row r="44412" spans="16:27" x14ac:dyDescent="0.3">
      <c r="P44412"/>
      <c r="AA44412"/>
    </row>
    <row r="44413" spans="16:27" x14ac:dyDescent="0.3">
      <c r="P44413"/>
      <c r="AA44413"/>
    </row>
    <row r="44414" spans="16:27" x14ac:dyDescent="0.3">
      <c r="P44414"/>
      <c r="AA44414"/>
    </row>
    <row r="44415" spans="16:27" x14ac:dyDescent="0.3">
      <c r="P44415"/>
      <c r="AA44415"/>
    </row>
    <row r="44416" spans="16:27" x14ac:dyDescent="0.3">
      <c r="P44416"/>
      <c r="AA44416"/>
    </row>
    <row r="44417" spans="16:27" x14ac:dyDescent="0.3">
      <c r="P44417"/>
      <c r="AA44417"/>
    </row>
    <row r="44418" spans="16:27" x14ac:dyDescent="0.3">
      <c r="P44418"/>
      <c r="AA44418"/>
    </row>
    <row r="44419" spans="16:27" x14ac:dyDescent="0.3">
      <c r="P44419"/>
      <c r="AA44419"/>
    </row>
    <row r="44420" spans="16:27" x14ac:dyDescent="0.3">
      <c r="P44420"/>
      <c r="AA44420"/>
    </row>
    <row r="44421" spans="16:27" x14ac:dyDescent="0.3">
      <c r="P44421"/>
      <c r="AA44421"/>
    </row>
    <row r="44422" spans="16:27" x14ac:dyDescent="0.3">
      <c r="P44422"/>
      <c r="AA44422"/>
    </row>
    <row r="44423" spans="16:27" x14ac:dyDescent="0.3">
      <c r="P44423"/>
      <c r="AA44423"/>
    </row>
    <row r="44424" spans="16:27" x14ac:dyDescent="0.3">
      <c r="P44424"/>
      <c r="AA44424"/>
    </row>
    <row r="44425" spans="16:27" x14ac:dyDescent="0.3">
      <c r="P44425"/>
      <c r="AA44425"/>
    </row>
    <row r="44426" spans="16:27" x14ac:dyDescent="0.3">
      <c r="P44426"/>
      <c r="AA44426"/>
    </row>
    <row r="44427" spans="16:27" x14ac:dyDescent="0.3">
      <c r="P44427"/>
      <c r="AA44427"/>
    </row>
    <row r="44428" spans="16:27" x14ac:dyDescent="0.3">
      <c r="P44428"/>
      <c r="AA44428"/>
    </row>
    <row r="44429" spans="16:27" x14ac:dyDescent="0.3">
      <c r="P44429"/>
      <c r="AA44429"/>
    </row>
    <row r="44430" spans="16:27" x14ac:dyDescent="0.3">
      <c r="P44430"/>
      <c r="AA44430"/>
    </row>
    <row r="44431" spans="16:27" x14ac:dyDescent="0.3">
      <c r="P44431"/>
      <c r="AA44431"/>
    </row>
    <row r="44432" spans="16:27" x14ac:dyDescent="0.3">
      <c r="P44432"/>
      <c r="AA44432"/>
    </row>
    <row r="44433" spans="16:27" x14ac:dyDescent="0.3">
      <c r="P44433"/>
      <c r="AA44433"/>
    </row>
    <row r="44434" spans="16:27" x14ac:dyDescent="0.3">
      <c r="P44434"/>
      <c r="AA44434"/>
    </row>
    <row r="44435" spans="16:27" x14ac:dyDescent="0.3">
      <c r="P44435"/>
      <c r="AA44435"/>
    </row>
    <row r="44436" spans="16:27" x14ac:dyDescent="0.3">
      <c r="P44436"/>
      <c r="AA44436"/>
    </row>
    <row r="44437" spans="16:27" x14ac:dyDescent="0.3">
      <c r="P44437"/>
      <c r="AA44437"/>
    </row>
    <row r="44438" spans="16:27" x14ac:dyDescent="0.3">
      <c r="P44438"/>
      <c r="AA44438"/>
    </row>
    <row r="44439" spans="16:27" x14ac:dyDescent="0.3">
      <c r="P44439"/>
      <c r="AA44439"/>
    </row>
    <row r="44440" spans="16:27" x14ac:dyDescent="0.3">
      <c r="P44440"/>
      <c r="AA44440"/>
    </row>
    <row r="44441" spans="16:27" x14ac:dyDescent="0.3">
      <c r="P44441"/>
      <c r="AA44441"/>
    </row>
    <row r="44442" spans="16:27" x14ac:dyDescent="0.3">
      <c r="P44442"/>
      <c r="AA44442"/>
    </row>
    <row r="44443" spans="16:27" x14ac:dyDescent="0.3">
      <c r="P44443"/>
      <c r="AA44443"/>
    </row>
    <row r="44444" spans="16:27" x14ac:dyDescent="0.3">
      <c r="P44444"/>
      <c r="AA44444"/>
    </row>
    <row r="44445" spans="16:27" x14ac:dyDescent="0.3">
      <c r="P44445"/>
      <c r="AA44445"/>
    </row>
    <row r="44446" spans="16:27" x14ac:dyDescent="0.3">
      <c r="P44446"/>
      <c r="AA44446"/>
    </row>
    <row r="44447" spans="16:27" x14ac:dyDescent="0.3">
      <c r="P44447"/>
      <c r="AA44447"/>
    </row>
    <row r="44448" spans="16:27" x14ac:dyDescent="0.3">
      <c r="P44448"/>
      <c r="AA44448"/>
    </row>
    <row r="44449" spans="16:27" x14ac:dyDescent="0.3">
      <c r="P44449"/>
      <c r="AA44449"/>
    </row>
    <row r="44450" spans="16:27" x14ac:dyDescent="0.3">
      <c r="P44450"/>
      <c r="AA44450"/>
    </row>
    <row r="44451" spans="16:27" x14ac:dyDescent="0.3">
      <c r="P44451"/>
      <c r="AA44451"/>
    </row>
    <row r="44452" spans="16:27" x14ac:dyDescent="0.3">
      <c r="P44452"/>
      <c r="AA44452"/>
    </row>
    <row r="44453" spans="16:27" x14ac:dyDescent="0.3">
      <c r="P44453"/>
      <c r="AA44453"/>
    </row>
    <row r="44454" spans="16:27" x14ac:dyDescent="0.3">
      <c r="P44454"/>
      <c r="AA44454"/>
    </row>
    <row r="44455" spans="16:27" x14ac:dyDescent="0.3">
      <c r="P44455"/>
      <c r="AA44455"/>
    </row>
    <row r="44456" spans="16:27" x14ac:dyDescent="0.3">
      <c r="P44456"/>
      <c r="AA44456"/>
    </row>
    <row r="44457" spans="16:27" x14ac:dyDescent="0.3">
      <c r="P44457"/>
      <c r="AA44457"/>
    </row>
    <row r="44458" spans="16:27" x14ac:dyDescent="0.3">
      <c r="P44458"/>
      <c r="AA44458"/>
    </row>
    <row r="44459" spans="16:27" x14ac:dyDescent="0.3">
      <c r="P44459"/>
      <c r="AA44459"/>
    </row>
    <row r="44460" spans="16:27" x14ac:dyDescent="0.3">
      <c r="P44460"/>
      <c r="AA44460"/>
    </row>
    <row r="44461" spans="16:27" x14ac:dyDescent="0.3">
      <c r="P44461"/>
      <c r="AA44461"/>
    </row>
    <row r="44462" spans="16:27" x14ac:dyDescent="0.3">
      <c r="P44462"/>
      <c r="AA44462"/>
    </row>
    <row r="44463" spans="16:27" x14ac:dyDescent="0.3">
      <c r="P44463"/>
      <c r="AA44463"/>
    </row>
    <row r="44464" spans="16:27" x14ac:dyDescent="0.3">
      <c r="P44464"/>
      <c r="AA44464"/>
    </row>
    <row r="44465" spans="16:27" x14ac:dyDescent="0.3">
      <c r="P44465"/>
      <c r="AA44465"/>
    </row>
    <row r="44466" spans="16:27" x14ac:dyDescent="0.3">
      <c r="P44466"/>
      <c r="AA44466"/>
    </row>
    <row r="44467" spans="16:27" x14ac:dyDescent="0.3">
      <c r="P44467"/>
      <c r="AA44467"/>
    </row>
    <row r="44468" spans="16:27" x14ac:dyDescent="0.3">
      <c r="P44468"/>
      <c r="AA44468"/>
    </row>
    <row r="44469" spans="16:27" x14ac:dyDescent="0.3">
      <c r="P44469"/>
      <c r="AA44469"/>
    </row>
    <row r="44470" spans="16:27" x14ac:dyDescent="0.3">
      <c r="P44470"/>
      <c r="AA44470"/>
    </row>
    <row r="44471" spans="16:27" x14ac:dyDescent="0.3">
      <c r="P44471"/>
      <c r="AA44471"/>
    </row>
    <row r="44472" spans="16:27" x14ac:dyDescent="0.3">
      <c r="P44472"/>
      <c r="AA44472"/>
    </row>
    <row r="44473" spans="16:27" x14ac:dyDescent="0.3">
      <c r="P44473"/>
      <c r="AA44473"/>
    </row>
    <row r="44474" spans="16:27" x14ac:dyDescent="0.3">
      <c r="P44474"/>
      <c r="AA44474"/>
    </row>
    <row r="44475" spans="16:27" x14ac:dyDescent="0.3">
      <c r="P44475"/>
      <c r="AA44475"/>
    </row>
    <row r="44476" spans="16:27" x14ac:dyDescent="0.3">
      <c r="P44476"/>
      <c r="AA44476"/>
    </row>
    <row r="44477" spans="16:27" x14ac:dyDescent="0.3">
      <c r="P44477"/>
      <c r="AA44477"/>
    </row>
    <row r="44478" spans="16:27" x14ac:dyDescent="0.3">
      <c r="P44478"/>
      <c r="AA44478"/>
    </row>
    <row r="44479" spans="16:27" x14ac:dyDescent="0.3">
      <c r="P44479"/>
      <c r="AA44479"/>
    </row>
    <row r="44480" spans="16:27" x14ac:dyDescent="0.3">
      <c r="P44480"/>
      <c r="AA44480"/>
    </row>
    <row r="44481" spans="16:27" x14ac:dyDescent="0.3">
      <c r="P44481"/>
      <c r="AA44481"/>
    </row>
    <row r="44482" spans="16:27" x14ac:dyDescent="0.3">
      <c r="P44482"/>
      <c r="AA44482"/>
    </row>
    <row r="44483" spans="16:27" x14ac:dyDescent="0.3">
      <c r="P44483"/>
      <c r="AA44483"/>
    </row>
    <row r="44484" spans="16:27" x14ac:dyDescent="0.3">
      <c r="P44484"/>
      <c r="AA44484"/>
    </row>
    <row r="44485" spans="16:27" x14ac:dyDescent="0.3">
      <c r="P44485"/>
      <c r="AA44485"/>
    </row>
    <row r="44486" spans="16:27" x14ac:dyDescent="0.3">
      <c r="P44486"/>
      <c r="AA44486"/>
    </row>
    <row r="44487" spans="16:27" x14ac:dyDescent="0.3">
      <c r="P44487"/>
      <c r="AA44487"/>
    </row>
    <row r="44488" spans="16:27" x14ac:dyDescent="0.3">
      <c r="P44488"/>
      <c r="AA44488"/>
    </row>
    <row r="44489" spans="16:27" x14ac:dyDescent="0.3">
      <c r="P44489"/>
      <c r="AA44489"/>
    </row>
    <row r="44490" spans="16:27" x14ac:dyDescent="0.3">
      <c r="P44490"/>
      <c r="AA44490"/>
    </row>
    <row r="44491" spans="16:27" x14ac:dyDescent="0.3">
      <c r="P44491"/>
      <c r="AA44491"/>
    </row>
    <row r="44492" spans="16:27" x14ac:dyDescent="0.3">
      <c r="P44492"/>
      <c r="AA44492"/>
    </row>
    <row r="44493" spans="16:27" x14ac:dyDescent="0.3">
      <c r="P44493"/>
      <c r="AA44493"/>
    </row>
    <row r="44494" spans="16:27" x14ac:dyDescent="0.3">
      <c r="P44494"/>
      <c r="AA44494"/>
    </row>
    <row r="44495" spans="16:27" x14ac:dyDescent="0.3">
      <c r="P44495"/>
      <c r="AA44495"/>
    </row>
    <row r="44496" spans="16:27" x14ac:dyDescent="0.3">
      <c r="P44496"/>
      <c r="AA44496"/>
    </row>
    <row r="44497" spans="16:27" x14ac:dyDescent="0.3">
      <c r="P44497"/>
      <c r="AA44497"/>
    </row>
    <row r="44498" spans="16:27" x14ac:dyDescent="0.3">
      <c r="P44498"/>
      <c r="AA44498"/>
    </row>
    <row r="44499" spans="16:27" x14ac:dyDescent="0.3">
      <c r="P44499"/>
      <c r="AA44499"/>
    </row>
    <row r="44500" spans="16:27" x14ac:dyDescent="0.3">
      <c r="P44500"/>
      <c r="AA44500"/>
    </row>
    <row r="44501" spans="16:27" x14ac:dyDescent="0.3">
      <c r="P44501"/>
      <c r="AA44501"/>
    </row>
    <row r="44502" spans="16:27" x14ac:dyDescent="0.3">
      <c r="P44502"/>
      <c r="AA44502"/>
    </row>
    <row r="44503" spans="16:27" x14ac:dyDescent="0.3">
      <c r="P44503"/>
      <c r="AA44503"/>
    </row>
    <row r="44504" spans="16:27" x14ac:dyDescent="0.3">
      <c r="P44504"/>
      <c r="AA44504"/>
    </row>
    <row r="44505" spans="16:27" x14ac:dyDescent="0.3">
      <c r="P44505"/>
      <c r="AA44505"/>
    </row>
    <row r="44506" spans="16:27" x14ac:dyDescent="0.3">
      <c r="P44506"/>
      <c r="AA44506"/>
    </row>
    <row r="44507" spans="16:27" x14ac:dyDescent="0.3">
      <c r="P44507"/>
      <c r="AA44507"/>
    </row>
    <row r="44508" spans="16:27" x14ac:dyDescent="0.3">
      <c r="P44508"/>
      <c r="AA44508"/>
    </row>
    <row r="44509" spans="16:27" x14ac:dyDescent="0.3">
      <c r="P44509"/>
      <c r="AA44509"/>
    </row>
    <row r="44510" spans="16:27" x14ac:dyDescent="0.3">
      <c r="P44510"/>
      <c r="AA44510"/>
    </row>
    <row r="44511" spans="16:27" x14ac:dyDescent="0.3">
      <c r="P44511"/>
      <c r="AA44511"/>
    </row>
    <row r="44512" spans="16:27" x14ac:dyDescent="0.3">
      <c r="P44512"/>
      <c r="AA44512"/>
    </row>
    <row r="44513" spans="16:27" x14ac:dyDescent="0.3">
      <c r="P44513"/>
      <c r="AA44513"/>
    </row>
    <row r="44514" spans="16:27" x14ac:dyDescent="0.3">
      <c r="P44514"/>
      <c r="AA44514"/>
    </row>
    <row r="44515" spans="16:27" x14ac:dyDescent="0.3">
      <c r="P44515"/>
      <c r="AA44515"/>
    </row>
    <row r="44516" spans="16:27" x14ac:dyDescent="0.3">
      <c r="P44516"/>
      <c r="AA44516"/>
    </row>
    <row r="44517" spans="16:27" x14ac:dyDescent="0.3">
      <c r="P44517"/>
      <c r="AA44517"/>
    </row>
    <row r="44518" spans="16:27" x14ac:dyDescent="0.3">
      <c r="P44518"/>
      <c r="AA44518"/>
    </row>
    <row r="44519" spans="16:27" x14ac:dyDescent="0.3">
      <c r="P44519"/>
      <c r="AA44519"/>
    </row>
    <row r="44520" spans="16:27" x14ac:dyDescent="0.3">
      <c r="P44520"/>
      <c r="AA44520"/>
    </row>
    <row r="44521" spans="16:27" x14ac:dyDescent="0.3">
      <c r="P44521"/>
      <c r="AA44521"/>
    </row>
    <row r="44522" spans="16:27" x14ac:dyDescent="0.3">
      <c r="P44522"/>
      <c r="AA44522"/>
    </row>
    <row r="44523" spans="16:27" x14ac:dyDescent="0.3">
      <c r="P44523"/>
      <c r="AA44523"/>
    </row>
    <row r="44524" spans="16:27" x14ac:dyDescent="0.3">
      <c r="P44524"/>
      <c r="AA44524"/>
    </row>
    <row r="44525" spans="16:27" x14ac:dyDescent="0.3">
      <c r="P44525"/>
      <c r="AA44525"/>
    </row>
    <row r="44526" spans="16:27" x14ac:dyDescent="0.3">
      <c r="P44526"/>
      <c r="AA44526"/>
    </row>
    <row r="44527" spans="16:27" x14ac:dyDescent="0.3">
      <c r="P44527"/>
      <c r="AA44527"/>
    </row>
    <row r="44528" spans="16:27" x14ac:dyDescent="0.3">
      <c r="P44528"/>
      <c r="AA44528"/>
    </row>
    <row r="44529" spans="16:27" x14ac:dyDescent="0.3">
      <c r="P44529"/>
      <c r="AA44529"/>
    </row>
    <row r="44530" spans="16:27" x14ac:dyDescent="0.3">
      <c r="P44530"/>
      <c r="AA44530"/>
    </row>
    <row r="44531" spans="16:27" x14ac:dyDescent="0.3">
      <c r="P44531"/>
      <c r="AA44531"/>
    </row>
    <row r="44532" spans="16:27" x14ac:dyDescent="0.3">
      <c r="P44532"/>
      <c r="AA44532"/>
    </row>
    <row r="44533" spans="16:27" x14ac:dyDescent="0.3">
      <c r="P44533"/>
      <c r="AA44533"/>
    </row>
    <row r="44534" spans="16:27" x14ac:dyDescent="0.3">
      <c r="P44534"/>
      <c r="AA44534"/>
    </row>
    <row r="44535" spans="16:27" x14ac:dyDescent="0.3">
      <c r="P44535"/>
      <c r="AA44535"/>
    </row>
    <row r="44536" spans="16:27" x14ac:dyDescent="0.3">
      <c r="P44536"/>
      <c r="AA44536"/>
    </row>
    <row r="44537" spans="16:27" x14ac:dyDescent="0.3">
      <c r="P44537"/>
      <c r="AA44537"/>
    </row>
    <row r="44538" spans="16:27" x14ac:dyDescent="0.3">
      <c r="P44538"/>
      <c r="AA44538"/>
    </row>
    <row r="44539" spans="16:27" x14ac:dyDescent="0.3">
      <c r="P44539"/>
      <c r="AA44539"/>
    </row>
    <row r="44540" spans="16:27" x14ac:dyDescent="0.3">
      <c r="P44540"/>
      <c r="AA44540"/>
    </row>
    <row r="44541" spans="16:27" x14ac:dyDescent="0.3">
      <c r="P44541"/>
      <c r="AA44541"/>
    </row>
    <row r="44542" spans="16:27" x14ac:dyDescent="0.3">
      <c r="P44542"/>
      <c r="AA44542"/>
    </row>
    <row r="44543" spans="16:27" x14ac:dyDescent="0.3">
      <c r="P44543"/>
      <c r="AA44543"/>
    </row>
    <row r="44544" spans="16:27" x14ac:dyDescent="0.3">
      <c r="P44544"/>
      <c r="AA44544"/>
    </row>
    <row r="44545" spans="16:27" x14ac:dyDescent="0.3">
      <c r="P44545"/>
      <c r="AA44545"/>
    </row>
    <row r="44546" spans="16:27" x14ac:dyDescent="0.3">
      <c r="P44546"/>
      <c r="AA44546"/>
    </row>
    <row r="44547" spans="16:27" x14ac:dyDescent="0.3">
      <c r="P44547"/>
      <c r="AA44547"/>
    </row>
    <row r="44548" spans="16:27" x14ac:dyDescent="0.3">
      <c r="P44548"/>
      <c r="AA44548"/>
    </row>
    <row r="44549" spans="16:27" x14ac:dyDescent="0.3">
      <c r="P44549"/>
      <c r="AA44549"/>
    </row>
    <row r="44550" spans="16:27" x14ac:dyDescent="0.3">
      <c r="P44550"/>
      <c r="AA44550"/>
    </row>
    <row r="44551" spans="16:27" x14ac:dyDescent="0.3">
      <c r="P44551"/>
      <c r="AA44551"/>
    </row>
    <row r="44552" spans="16:27" x14ac:dyDescent="0.3">
      <c r="P44552"/>
      <c r="AA44552"/>
    </row>
    <row r="44553" spans="16:27" x14ac:dyDescent="0.3">
      <c r="P44553"/>
      <c r="AA44553"/>
    </row>
    <row r="44554" spans="16:27" x14ac:dyDescent="0.3">
      <c r="P44554"/>
      <c r="AA44554"/>
    </row>
    <row r="44555" spans="16:27" x14ac:dyDescent="0.3">
      <c r="P44555"/>
      <c r="AA44555"/>
    </row>
    <row r="44556" spans="16:27" x14ac:dyDescent="0.3">
      <c r="P44556"/>
      <c r="AA44556"/>
    </row>
    <row r="44557" spans="16:27" x14ac:dyDescent="0.3">
      <c r="P44557"/>
      <c r="AA44557"/>
    </row>
    <row r="44558" spans="16:27" x14ac:dyDescent="0.3">
      <c r="P44558"/>
      <c r="AA44558"/>
    </row>
    <row r="44559" spans="16:27" x14ac:dyDescent="0.3">
      <c r="P44559"/>
      <c r="AA44559"/>
    </row>
    <row r="44560" spans="16:27" x14ac:dyDescent="0.3">
      <c r="P44560"/>
      <c r="AA44560"/>
    </row>
    <row r="44561" spans="16:27" x14ac:dyDescent="0.3">
      <c r="P44561"/>
      <c r="AA44561"/>
    </row>
    <row r="44562" spans="16:27" x14ac:dyDescent="0.3">
      <c r="P44562"/>
      <c r="AA44562"/>
    </row>
    <row r="44563" spans="16:27" x14ac:dyDescent="0.3">
      <c r="P44563"/>
      <c r="AA44563"/>
    </row>
    <row r="44564" spans="16:27" x14ac:dyDescent="0.3">
      <c r="P44564"/>
      <c r="AA44564"/>
    </row>
    <row r="44565" spans="16:27" x14ac:dyDescent="0.3">
      <c r="P44565"/>
      <c r="AA44565"/>
    </row>
    <row r="44566" spans="16:27" x14ac:dyDescent="0.3">
      <c r="P44566"/>
      <c r="AA44566"/>
    </row>
    <row r="44567" spans="16:27" x14ac:dyDescent="0.3">
      <c r="P44567"/>
      <c r="AA44567"/>
    </row>
    <row r="44568" spans="16:27" x14ac:dyDescent="0.3">
      <c r="P44568"/>
      <c r="AA44568"/>
    </row>
    <row r="44569" spans="16:27" x14ac:dyDescent="0.3">
      <c r="P44569"/>
      <c r="AA44569"/>
    </row>
    <row r="44570" spans="16:27" x14ac:dyDescent="0.3">
      <c r="P44570"/>
      <c r="AA44570"/>
    </row>
    <row r="44571" spans="16:27" x14ac:dyDescent="0.3">
      <c r="P44571"/>
      <c r="AA44571"/>
    </row>
    <row r="44572" spans="16:27" x14ac:dyDescent="0.3">
      <c r="P44572"/>
      <c r="AA44572"/>
    </row>
    <row r="44573" spans="16:27" x14ac:dyDescent="0.3">
      <c r="P44573"/>
      <c r="AA44573"/>
    </row>
    <row r="44574" spans="16:27" x14ac:dyDescent="0.3">
      <c r="P44574"/>
      <c r="AA44574"/>
    </row>
    <row r="44575" spans="16:27" x14ac:dyDescent="0.3">
      <c r="P44575"/>
      <c r="AA44575"/>
    </row>
    <row r="44576" spans="16:27" x14ac:dyDescent="0.3">
      <c r="P44576"/>
      <c r="AA44576"/>
    </row>
    <row r="44577" spans="16:27" x14ac:dyDescent="0.3">
      <c r="P44577"/>
      <c r="AA44577"/>
    </row>
    <row r="44578" spans="16:27" x14ac:dyDescent="0.3">
      <c r="P44578"/>
      <c r="AA44578"/>
    </row>
    <row r="44579" spans="16:27" x14ac:dyDescent="0.3">
      <c r="P44579"/>
      <c r="AA44579"/>
    </row>
    <row r="44580" spans="16:27" x14ac:dyDescent="0.3">
      <c r="P44580"/>
      <c r="AA44580"/>
    </row>
    <row r="44581" spans="16:27" x14ac:dyDescent="0.3">
      <c r="P44581"/>
      <c r="AA44581"/>
    </row>
    <row r="44582" spans="16:27" x14ac:dyDescent="0.3">
      <c r="P44582"/>
      <c r="AA44582"/>
    </row>
    <row r="44583" spans="16:27" x14ac:dyDescent="0.3">
      <c r="P44583"/>
      <c r="AA44583"/>
    </row>
    <row r="44584" spans="16:27" x14ac:dyDescent="0.3">
      <c r="P44584"/>
      <c r="AA44584"/>
    </row>
    <row r="44585" spans="16:27" x14ac:dyDescent="0.3">
      <c r="P44585"/>
      <c r="AA44585"/>
    </row>
    <row r="44586" spans="16:27" x14ac:dyDescent="0.3">
      <c r="P44586"/>
      <c r="AA44586"/>
    </row>
    <row r="44587" spans="16:27" x14ac:dyDescent="0.3">
      <c r="P44587"/>
      <c r="AA44587"/>
    </row>
    <row r="44588" spans="16:27" x14ac:dyDescent="0.3">
      <c r="P44588"/>
      <c r="AA44588"/>
    </row>
    <row r="44589" spans="16:27" x14ac:dyDescent="0.3">
      <c r="P44589"/>
      <c r="AA44589"/>
    </row>
    <row r="44590" spans="16:27" x14ac:dyDescent="0.3">
      <c r="P44590"/>
      <c r="AA44590"/>
    </row>
    <row r="44591" spans="16:27" x14ac:dyDescent="0.3">
      <c r="P44591"/>
      <c r="AA44591"/>
    </row>
    <row r="44592" spans="16:27" x14ac:dyDescent="0.3">
      <c r="P44592"/>
      <c r="AA44592"/>
    </row>
    <row r="44593" spans="16:27" x14ac:dyDescent="0.3">
      <c r="P44593"/>
      <c r="AA44593"/>
    </row>
    <row r="44594" spans="16:27" x14ac:dyDescent="0.3">
      <c r="P44594"/>
      <c r="AA44594"/>
    </row>
    <row r="44595" spans="16:27" x14ac:dyDescent="0.3">
      <c r="P44595"/>
      <c r="AA44595"/>
    </row>
    <row r="44596" spans="16:27" x14ac:dyDescent="0.3">
      <c r="P44596"/>
      <c r="AA44596"/>
    </row>
    <row r="44597" spans="16:27" x14ac:dyDescent="0.3">
      <c r="P44597"/>
      <c r="AA44597"/>
    </row>
    <row r="44598" spans="16:27" x14ac:dyDescent="0.3">
      <c r="P44598"/>
      <c r="AA44598"/>
    </row>
    <row r="44599" spans="16:27" x14ac:dyDescent="0.3">
      <c r="P44599"/>
      <c r="AA44599"/>
    </row>
    <row r="44600" spans="16:27" x14ac:dyDescent="0.3">
      <c r="P44600"/>
      <c r="AA44600"/>
    </row>
    <row r="44601" spans="16:27" x14ac:dyDescent="0.3">
      <c r="P44601"/>
      <c r="AA44601"/>
    </row>
    <row r="44602" spans="16:27" x14ac:dyDescent="0.3">
      <c r="P44602"/>
      <c r="AA44602"/>
    </row>
    <row r="44603" spans="16:27" x14ac:dyDescent="0.3">
      <c r="P44603"/>
      <c r="AA44603"/>
    </row>
    <row r="44604" spans="16:27" x14ac:dyDescent="0.3">
      <c r="P44604"/>
      <c r="AA44604"/>
    </row>
    <row r="44605" spans="16:27" x14ac:dyDescent="0.3">
      <c r="P44605"/>
      <c r="AA44605"/>
    </row>
    <row r="44606" spans="16:27" x14ac:dyDescent="0.3">
      <c r="P44606"/>
      <c r="AA44606"/>
    </row>
    <row r="44607" spans="16:27" x14ac:dyDescent="0.3">
      <c r="P44607"/>
      <c r="AA44607"/>
    </row>
    <row r="44608" spans="16:27" x14ac:dyDescent="0.3">
      <c r="P44608"/>
      <c r="AA44608"/>
    </row>
    <row r="44609" spans="16:27" x14ac:dyDescent="0.3">
      <c r="P44609"/>
      <c r="AA44609"/>
    </row>
    <row r="44610" spans="16:27" x14ac:dyDescent="0.3">
      <c r="P44610"/>
      <c r="AA44610"/>
    </row>
    <row r="44611" spans="16:27" x14ac:dyDescent="0.3">
      <c r="P44611"/>
      <c r="AA44611"/>
    </row>
    <row r="44612" spans="16:27" x14ac:dyDescent="0.3">
      <c r="P44612"/>
      <c r="AA44612"/>
    </row>
    <row r="44613" spans="16:27" x14ac:dyDescent="0.3">
      <c r="P44613"/>
      <c r="AA44613"/>
    </row>
    <row r="44614" spans="16:27" x14ac:dyDescent="0.3">
      <c r="P44614"/>
      <c r="AA44614"/>
    </row>
    <row r="44615" spans="16:27" x14ac:dyDescent="0.3">
      <c r="P44615"/>
      <c r="AA44615"/>
    </row>
    <row r="44616" spans="16:27" x14ac:dyDescent="0.3">
      <c r="P44616"/>
      <c r="AA44616"/>
    </row>
    <row r="44617" spans="16:27" x14ac:dyDescent="0.3">
      <c r="P44617"/>
      <c r="AA44617"/>
    </row>
    <row r="44618" spans="16:27" x14ac:dyDescent="0.3">
      <c r="P44618"/>
      <c r="AA44618"/>
    </row>
    <row r="44619" spans="16:27" x14ac:dyDescent="0.3">
      <c r="P44619"/>
      <c r="AA44619"/>
    </row>
    <row r="44620" spans="16:27" x14ac:dyDescent="0.3">
      <c r="P44620"/>
      <c r="AA44620"/>
    </row>
    <row r="44621" spans="16:27" x14ac:dyDescent="0.3">
      <c r="P44621"/>
      <c r="AA44621"/>
    </row>
    <row r="44622" spans="16:27" x14ac:dyDescent="0.3">
      <c r="P44622"/>
      <c r="AA44622"/>
    </row>
    <row r="44623" spans="16:27" x14ac:dyDescent="0.3">
      <c r="P44623"/>
      <c r="AA44623"/>
    </row>
    <row r="44624" spans="16:27" x14ac:dyDescent="0.3">
      <c r="P44624"/>
      <c r="AA44624"/>
    </row>
    <row r="44625" spans="16:27" x14ac:dyDescent="0.3">
      <c r="P44625"/>
      <c r="AA44625"/>
    </row>
    <row r="44626" spans="16:27" x14ac:dyDescent="0.3">
      <c r="P44626"/>
      <c r="AA44626"/>
    </row>
    <row r="44627" spans="16:27" x14ac:dyDescent="0.3">
      <c r="P44627"/>
      <c r="AA44627"/>
    </row>
    <row r="44628" spans="16:27" x14ac:dyDescent="0.3">
      <c r="P44628"/>
      <c r="AA44628"/>
    </row>
    <row r="44629" spans="16:27" x14ac:dyDescent="0.3">
      <c r="P44629"/>
      <c r="AA44629"/>
    </row>
    <row r="44630" spans="16:27" x14ac:dyDescent="0.3">
      <c r="P44630"/>
      <c r="AA44630"/>
    </row>
    <row r="44631" spans="16:27" x14ac:dyDescent="0.3">
      <c r="P44631"/>
      <c r="AA44631"/>
    </row>
    <row r="44632" spans="16:27" x14ac:dyDescent="0.3">
      <c r="P44632"/>
      <c r="AA44632"/>
    </row>
    <row r="44633" spans="16:27" x14ac:dyDescent="0.3">
      <c r="P44633"/>
      <c r="AA44633"/>
    </row>
    <row r="44634" spans="16:27" x14ac:dyDescent="0.3">
      <c r="P44634"/>
      <c r="AA44634"/>
    </row>
    <row r="44635" spans="16:27" x14ac:dyDescent="0.3">
      <c r="P44635"/>
      <c r="AA44635"/>
    </row>
    <row r="44636" spans="16:27" x14ac:dyDescent="0.3">
      <c r="P44636"/>
      <c r="AA44636"/>
    </row>
    <row r="44637" spans="16:27" x14ac:dyDescent="0.3">
      <c r="P44637"/>
      <c r="AA44637"/>
    </row>
    <row r="44638" spans="16:27" x14ac:dyDescent="0.3">
      <c r="P44638"/>
      <c r="AA44638"/>
    </row>
    <row r="44639" spans="16:27" x14ac:dyDescent="0.3">
      <c r="P44639"/>
      <c r="AA44639"/>
    </row>
    <row r="44640" spans="16:27" x14ac:dyDescent="0.3">
      <c r="P44640"/>
      <c r="AA44640"/>
    </row>
    <row r="44641" spans="16:27" x14ac:dyDescent="0.3">
      <c r="P44641"/>
      <c r="AA44641"/>
    </row>
    <row r="44642" spans="16:27" x14ac:dyDescent="0.3">
      <c r="P44642"/>
      <c r="AA44642"/>
    </row>
    <row r="44643" spans="16:27" x14ac:dyDescent="0.3">
      <c r="P44643"/>
      <c r="AA44643"/>
    </row>
    <row r="44644" spans="16:27" x14ac:dyDescent="0.3">
      <c r="P44644"/>
      <c r="AA44644"/>
    </row>
    <row r="44645" spans="16:27" x14ac:dyDescent="0.3">
      <c r="P44645"/>
      <c r="AA44645"/>
    </row>
    <row r="44646" spans="16:27" x14ac:dyDescent="0.3">
      <c r="P44646"/>
      <c r="AA44646"/>
    </row>
    <row r="44647" spans="16:27" x14ac:dyDescent="0.3">
      <c r="P44647"/>
      <c r="AA44647"/>
    </row>
    <row r="44648" spans="16:27" x14ac:dyDescent="0.3">
      <c r="P44648"/>
      <c r="AA44648"/>
    </row>
    <row r="44649" spans="16:27" x14ac:dyDescent="0.3">
      <c r="P44649"/>
      <c r="AA44649"/>
    </row>
    <row r="44650" spans="16:27" x14ac:dyDescent="0.3">
      <c r="P44650"/>
      <c r="AA44650"/>
    </row>
    <row r="44651" spans="16:27" x14ac:dyDescent="0.3">
      <c r="P44651"/>
      <c r="AA44651"/>
    </row>
    <row r="44652" spans="16:27" x14ac:dyDescent="0.3">
      <c r="P44652"/>
      <c r="AA44652"/>
    </row>
    <row r="44653" spans="16:27" x14ac:dyDescent="0.3">
      <c r="P44653"/>
      <c r="AA44653"/>
    </row>
    <row r="44654" spans="16:27" x14ac:dyDescent="0.3">
      <c r="P44654"/>
      <c r="AA44654"/>
    </row>
    <row r="44655" spans="16:27" x14ac:dyDescent="0.3">
      <c r="P44655"/>
      <c r="AA44655"/>
    </row>
    <row r="44656" spans="16:27" x14ac:dyDescent="0.3">
      <c r="P44656"/>
      <c r="AA44656"/>
    </row>
    <row r="44657" spans="16:27" x14ac:dyDescent="0.3">
      <c r="P44657"/>
      <c r="AA44657"/>
    </row>
    <row r="44658" spans="16:27" x14ac:dyDescent="0.3">
      <c r="P44658"/>
      <c r="AA44658"/>
    </row>
    <row r="44659" spans="16:27" x14ac:dyDescent="0.3">
      <c r="P44659"/>
      <c r="AA44659"/>
    </row>
    <row r="44660" spans="16:27" x14ac:dyDescent="0.3">
      <c r="P44660"/>
      <c r="AA44660"/>
    </row>
    <row r="44661" spans="16:27" x14ac:dyDescent="0.3">
      <c r="P44661"/>
      <c r="AA44661"/>
    </row>
    <row r="44662" spans="16:27" x14ac:dyDescent="0.3">
      <c r="P44662"/>
      <c r="AA44662"/>
    </row>
    <row r="44663" spans="16:27" x14ac:dyDescent="0.3">
      <c r="P44663"/>
      <c r="AA44663"/>
    </row>
    <row r="44664" spans="16:27" x14ac:dyDescent="0.3">
      <c r="P44664"/>
      <c r="AA44664"/>
    </row>
    <row r="44665" spans="16:27" x14ac:dyDescent="0.3">
      <c r="P44665"/>
      <c r="AA44665"/>
    </row>
    <row r="44666" spans="16:27" x14ac:dyDescent="0.3">
      <c r="P44666"/>
      <c r="AA44666"/>
    </row>
    <row r="44667" spans="16:27" x14ac:dyDescent="0.3">
      <c r="P44667"/>
      <c r="AA44667"/>
    </row>
    <row r="44668" spans="16:27" x14ac:dyDescent="0.3">
      <c r="P44668"/>
      <c r="AA44668"/>
    </row>
    <row r="44669" spans="16:27" x14ac:dyDescent="0.3">
      <c r="P44669"/>
      <c r="AA44669"/>
    </row>
    <row r="44670" spans="16:27" x14ac:dyDescent="0.3">
      <c r="P44670"/>
      <c r="AA44670"/>
    </row>
    <row r="44671" spans="16:27" x14ac:dyDescent="0.3">
      <c r="P44671"/>
      <c r="AA44671"/>
    </row>
    <row r="44672" spans="16:27" x14ac:dyDescent="0.3">
      <c r="P44672"/>
      <c r="AA44672"/>
    </row>
    <row r="44673" spans="16:27" x14ac:dyDescent="0.3">
      <c r="P44673"/>
      <c r="AA44673"/>
    </row>
    <row r="44674" spans="16:27" x14ac:dyDescent="0.3">
      <c r="P44674"/>
      <c r="AA44674"/>
    </row>
    <row r="44675" spans="16:27" x14ac:dyDescent="0.3">
      <c r="P44675"/>
      <c r="AA44675"/>
    </row>
    <row r="44676" spans="16:27" x14ac:dyDescent="0.3">
      <c r="P44676"/>
      <c r="AA44676"/>
    </row>
    <row r="44677" spans="16:27" x14ac:dyDescent="0.3">
      <c r="P44677"/>
      <c r="AA44677"/>
    </row>
    <row r="44678" spans="16:27" x14ac:dyDescent="0.3">
      <c r="P44678"/>
      <c r="AA44678"/>
    </row>
    <row r="44679" spans="16:27" x14ac:dyDescent="0.3">
      <c r="P44679"/>
      <c r="AA44679"/>
    </row>
    <row r="44680" spans="16:27" x14ac:dyDescent="0.3">
      <c r="P44680"/>
      <c r="AA44680"/>
    </row>
    <row r="44681" spans="16:27" x14ac:dyDescent="0.3">
      <c r="P44681"/>
      <c r="AA44681"/>
    </row>
    <row r="44682" spans="16:27" x14ac:dyDescent="0.3">
      <c r="P44682"/>
      <c r="AA44682"/>
    </row>
    <row r="44683" spans="16:27" x14ac:dyDescent="0.3">
      <c r="P44683"/>
      <c r="AA44683"/>
    </row>
    <row r="44684" spans="16:27" x14ac:dyDescent="0.3">
      <c r="P44684"/>
      <c r="AA44684"/>
    </row>
    <row r="44685" spans="16:27" x14ac:dyDescent="0.3">
      <c r="P44685"/>
      <c r="AA44685"/>
    </row>
    <row r="44686" spans="16:27" x14ac:dyDescent="0.3">
      <c r="P44686"/>
      <c r="AA44686"/>
    </row>
    <row r="44687" spans="16:27" x14ac:dyDescent="0.3">
      <c r="P44687"/>
      <c r="AA44687"/>
    </row>
    <row r="44688" spans="16:27" x14ac:dyDescent="0.3">
      <c r="P44688"/>
      <c r="AA44688"/>
    </row>
    <row r="44689" spans="16:27" x14ac:dyDescent="0.3">
      <c r="P44689"/>
      <c r="AA44689"/>
    </row>
    <row r="44690" spans="16:27" x14ac:dyDescent="0.3">
      <c r="P44690"/>
      <c r="AA44690"/>
    </row>
    <row r="44691" spans="16:27" x14ac:dyDescent="0.3">
      <c r="P44691"/>
      <c r="AA44691"/>
    </row>
    <row r="44692" spans="16:27" x14ac:dyDescent="0.3">
      <c r="P44692"/>
      <c r="AA44692"/>
    </row>
    <row r="44693" spans="16:27" x14ac:dyDescent="0.3">
      <c r="P44693"/>
      <c r="AA44693"/>
    </row>
    <row r="44694" spans="16:27" x14ac:dyDescent="0.3">
      <c r="P44694"/>
      <c r="AA44694"/>
    </row>
    <row r="44695" spans="16:27" x14ac:dyDescent="0.3">
      <c r="P44695"/>
      <c r="AA44695"/>
    </row>
    <row r="44696" spans="16:27" x14ac:dyDescent="0.3">
      <c r="P44696"/>
      <c r="AA44696"/>
    </row>
    <row r="44697" spans="16:27" x14ac:dyDescent="0.3">
      <c r="P44697"/>
      <c r="AA44697"/>
    </row>
    <row r="44698" spans="16:27" x14ac:dyDescent="0.3">
      <c r="P44698"/>
      <c r="AA44698"/>
    </row>
    <row r="44699" spans="16:27" x14ac:dyDescent="0.3">
      <c r="P44699"/>
      <c r="AA44699"/>
    </row>
    <row r="44700" spans="16:27" x14ac:dyDescent="0.3">
      <c r="P44700"/>
      <c r="AA44700"/>
    </row>
    <row r="44701" spans="16:27" x14ac:dyDescent="0.3">
      <c r="P44701"/>
      <c r="AA44701"/>
    </row>
    <row r="44702" spans="16:27" x14ac:dyDescent="0.3">
      <c r="P44702"/>
      <c r="AA44702"/>
    </row>
    <row r="44703" spans="16:27" x14ac:dyDescent="0.3">
      <c r="P44703"/>
      <c r="AA44703"/>
    </row>
    <row r="44704" spans="16:27" x14ac:dyDescent="0.3">
      <c r="P44704"/>
      <c r="AA44704"/>
    </row>
    <row r="44705" spans="16:27" x14ac:dyDescent="0.3">
      <c r="P44705"/>
      <c r="AA44705"/>
    </row>
    <row r="44706" spans="16:27" x14ac:dyDescent="0.3">
      <c r="P44706"/>
      <c r="AA44706"/>
    </row>
    <row r="44707" spans="16:27" x14ac:dyDescent="0.3">
      <c r="P44707"/>
      <c r="AA44707"/>
    </row>
    <row r="44708" spans="16:27" x14ac:dyDescent="0.3">
      <c r="P44708"/>
      <c r="AA44708"/>
    </row>
    <row r="44709" spans="16:27" x14ac:dyDescent="0.3">
      <c r="P44709"/>
      <c r="AA44709"/>
    </row>
    <row r="44710" spans="16:27" x14ac:dyDescent="0.3">
      <c r="P44710"/>
      <c r="AA44710"/>
    </row>
    <row r="44711" spans="16:27" x14ac:dyDescent="0.3">
      <c r="P44711"/>
      <c r="AA44711"/>
    </row>
    <row r="44712" spans="16:27" x14ac:dyDescent="0.3">
      <c r="P44712"/>
      <c r="AA44712"/>
    </row>
    <row r="44713" spans="16:27" x14ac:dyDescent="0.3">
      <c r="P44713"/>
      <c r="AA44713"/>
    </row>
    <row r="44714" spans="16:27" x14ac:dyDescent="0.3">
      <c r="P44714"/>
      <c r="AA44714"/>
    </row>
    <row r="44715" spans="16:27" x14ac:dyDescent="0.3">
      <c r="P44715"/>
      <c r="AA44715"/>
    </row>
    <row r="44716" spans="16:27" x14ac:dyDescent="0.3">
      <c r="P44716"/>
      <c r="AA44716"/>
    </row>
    <row r="44717" spans="16:27" x14ac:dyDescent="0.3">
      <c r="P44717"/>
      <c r="AA44717"/>
    </row>
    <row r="44718" spans="16:27" x14ac:dyDescent="0.3">
      <c r="P44718"/>
      <c r="AA44718"/>
    </row>
    <row r="44719" spans="16:27" x14ac:dyDescent="0.3">
      <c r="P44719"/>
      <c r="AA44719"/>
    </row>
    <row r="44720" spans="16:27" x14ac:dyDescent="0.3">
      <c r="P44720"/>
      <c r="AA44720"/>
    </row>
    <row r="44721" spans="16:27" x14ac:dyDescent="0.3">
      <c r="P44721"/>
      <c r="AA44721"/>
    </row>
    <row r="44722" spans="16:27" x14ac:dyDescent="0.3">
      <c r="P44722"/>
      <c r="AA44722"/>
    </row>
    <row r="44723" spans="16:27" x14ac:dyDescent="0.3">
      <c r="P44723"/>
      <c r="AA44723"/>
    </row>
    <row r="44724" spans="16:27" x14ac:dyDescent="0.3">
      <c r="P44724"/>
      <c r="AA44724"/>
    </row>
    <row r="44725" spans="16:27" x14ac:dyDescent="0.3">
      <c r="P44725"/>
      <c r="AA44725"/>
    </row>
    <row r="44726" spans="16:27" x14ac:dyDescent="0.3">
      <c r="P44726"/>
      <c r="AA44726"/>
    </row>
    <row r="44727" spans="16:27" x14ac:dyDescent="0.3">
      <c r="P44727"/>
      <c r="AA44727"/>
    </row>
    <row r="44728" spans="16:27" x14ac:dyDescent="0.3">
      <c r="P44728"/>
      <c r="AA44728"/>
    </row>
    <row r="44729" spans="16:27" x14ac:dyDescent="0.3">
      <c r="P44729"/>
      <c r="AA44729"/>
    </row>
    <row r="44730" spans="16:27" x14ac:dyDescent="0.3">
      <c r="P44730"/>
      <c r="AA44730"/>
    </row>
    <row r="44731" spans="16:27" x14ac:dyDescent="0.3">
      <c r="P44731"/>
      <c r="AA44731"/>
    </row>
    <row r="44732" spans="16:27" x14ac:dyDescent="0.3">
      <c r="P44732"/>
      <c r="AA44732"/>
    </row>
    <row r="44733" spans="16:27" x14ac:dyDescent="0.3">
      <c r="P44733"/>
      <c r="AA44733"/>
    </row>
    <row r="44734" spans="16:27" x14ac:dyDescent="0.3">
      <c r="P44734"/>
      <c r="AA44734"/>
    </row>
    <row r="44735" spans="16:27" x14ac:dyDescent="0.3">
      <c r="P44735"/>
      <c r="AA44735"/>
    </row>
    <row r="44736" spans="16:27" x14ac:dyDescent="0.3">
      <c r="P44736"/>
      <c r="AA44736"/>
    </row>
    <row r="44737" spans="16:27" x14ac:dyDescent="0.3">
      <c r="P44737"/>
      <c r="AA44737"/>
    </row>
    <row r="44738" spans="16:27" x14ac:dyDescent="0.3">
      <c r="P44738"/>
      <c r="AA44738"/>
    </row>
    <row r="44739" spans="16:27" x14ac:dyDescent="0.3">
      <c r="P44739"/>
      <c r="AA44739"/>
    </row>
    <row r="44740" spans="16:27" x14ac:dyDescent="0.3">
      <c r="P44740"/>
      <c r="AA44740"/>
    </row>
    <row r="44741" spans="16:27" x14ac:dyDescent="0.3">
      <c r="P44741"/>
      <c r="AA44741"/>
    </row>
    <row r="44742" spans="16:27" x14ac:dyDescent="0.3">
      <c r="P44742"/>
      <c r="AA44742"/>
    </row>
    <row r="44743" spans="16:27" x14ac:dyDescent="0.3">
      <c r="P44743"/>
      <c r="AA44743"/>
    </row>
    <row r="44744" spans="16:27" x14ac:dyDescent="0.3">
      <c r="P44744"/>
      <c r="AA44744"/>
    </row>
    <row r="44745" spans="16:27" x14ac:dyDescent="0.3">
      <c r="P44745"/>
      <c r="AA44745"/>
    </row>
    <row r="44746" spans="16:27" x14ac:dyDescent="0.3">
      <c r="P44746"/>
      <c r="AA44746"/>
    </row>
    <row r="44747" spans="16:27" x14ac:dyDescent="0.3">
      <c r="P44747"/>
      <c r="AA44747"/>
    </row>
    <row r="44748" spans="16:27" x14ac:dyDescent="0.3">
      <c r="P44748"/>
      <c r="AA44748"/>
    </row>
    <row r="44749" spans="16:27" x14ac:dyDescent="0.3">
      <c r="P44749"/>
      <c r="AA44749"/>
    </row>
    <row r="44750" spans="16:27" x14ac:dyDescent="0.3">
      <c r="P44750"/>
      <c r="AA44750"/>
    </row>
    <row r="44751" spans="16:27" x14ac:dyDescent="0.3">
      <c r="P44751"/>
      <c r="AA44751"/>
    </row>
    <row r="44752" spans="16:27" x14ac:dyDescent="0.3">
      <c r="P44752"/>
      <c r="AA44752"/>
    </row>
    <row r="44753" spans="16:27" x14ac:dyDescent="0.3">
      <c r="P44753"/>
      <c r="AA44753"/>
    </row>
    <row r="44754" spans="16:27" x14ac:dyDescent="0.3">
      <c r="P44754"/>
      <c r="AA44754"/>
    </row>
    <row r="44755" spans="16:27" x14ac:dyDescent="0.3">
      <c r="P44755"/>
      <c r="AA44755"/>
    </row>
    <row r="44756" spans="16:27" x14ac:dyDescent="0.3">
      <c r="P44756"/>
      <c r="AA44756"/>
    </row>
    <row r="44757" spans="16:27" x14ac:dyDescent="0.3">
      <c r="P44757"/>
      <c r="AA44757"/>
    </row>
    <row r="44758" spans="16:27" x14ac:dyDescent="0.3">
      <c r="P44758"/>
      <c r="AA44758"/>
    </row>
    <row r="44759" spans="16:27" x14ac:dyDescent="0.3">
      <c r="P44759"/>
      <c r="AA44759"/>
    </row>
    <row r="44760" spans="16:27" x14ac:dyDescent="0.3">
      <c r="P44760"/>
      <c r="AA44760"/>
    </row>
    <row r="44761" spans="16:27" x14ac:dyDescent="0.3">
      <c r="P44761"/>
      <c r="AA44761"/>
    </row>
    <row r="44762" spans="16:27" x14ac:dyDescent="0.3">
      <c r="P44762"/>
      <c r="AA44762"/>
    </row>
    <row r="44763" spans="16:27" x14ac:dyDescent="0.3">
      <c r="P44763"/>
      <c r="AA44763"/>
    </row>
    <row r="44764" spans="16:27" x14ac:dyDescent="0.3">
      <c r="P44764"/>
      <c r="AA44764"/>
    </row>
    <row r="44765" spans="16:27" x14ac:dyDescent="0.3">
      <c r="P44765"/>
      <c r="AA44765"/>
    </row>
    <row r="44766" spans="16:27" x14ac:dyDescent="0.3">
      <c r="P44766"/>
      <c r="AA44766"/>
    </row>
    <row r="44767" spans="16:27" x14ac:dyDescent="0.3">
      <c r="P44767"/>
      <c r="AA44767"/>
    </row>
    <row r="44768" spans="16:27" x14ac:dyDescent="0.3">
      <c r="P44768"/>
      <c r="AA44768"/>
    </row>
    <row r="44769" spans="16:27" x14ac:dyDescent="0.3">
      <c r="P44769"/>
      <c r="AA44769"/>
    </row>
    <row r="44770" spans="16:27" x14ac:dyDescent="0.3">
      <c r="P44770"/>
      <c r="AA44770"/>
    </row>
    <row r="44771" spans="16:27" x14ac:dyDescent="0.3">
      <c r="P44771"/>
      <c r="AA44771"/>
    </row>
    <row r="44772" spans="16:27" x14ac:dyDescent="0.3">
      <c r="P44772"/>
      <c r="AA44772"/>
    </row>
    <row r="44773" spans="16:27" x14ac:dyDescent="0.3">
      <c r="P44773"/>
      <c r="AA44773"/>
    </row>
    <row r="44774" spans="16:27" x14ac:dyDescent="0.3">
      <c r="P44774"/>
      <c r="AA44774"/>
    </row>
    <row r="44775" spans="16:27" x14ac:dyDescent="0.3">
      <c r="P44775"/>
      <c r="AA44775"/>
    </row>
    <row r="44776" spans="16:27" x14ac:dyDescent="0.3">
      <c r="P44776"/>
      <c r="AA44776"/>
    </row>
    <row r="44777" spans="16:27" x14ac:dyDescent="0.3">
      <c r="P44777"/>
      <c r="AA44777"/>
    </row>
    <row r="44778" spans="16:27" x14ac:dyDescent="0.3">
      <c r="P44778"/>
      <c r="AA44778"/>
    </row>
    <row r="44779" spans="16:27" x14ac:dyDescent="0.3">
      <c r="P44779"/>
      <c r="AA44779"/>
    </row>
    <row r="44780" spans="16:27" x14ac:dyDescent="0.3">
      <c r="P44780"/>
      <c r="AA44780"/>
    </row>
    <row r="44781" spans="16:27" x14ac:dyDescent="0.3">
      <c r="P44781"/>
      <c r="AA44781"/>
    </row>
    <row r="44782" spans="16:27" x14ac:dyDescent="0.3">
      <c r="P44782"/>
      <c r="AA44782"/>
    </row>
    <row r="44783" spans="16:27" x14ac:dyDescent="0.3">
      <c r="P44783"/>
      <c r="AA44783"/>
    </row>
    <row r="44784" spans="16:27" x14ac:dyDescent="0.3">
      <c r="P44784"/>
      <c r="AA44784"/>
    </row>
    <row r="44785" spans="16:27" x14ac:dyDescent="0.3">
      <c r="P44785"/>
      <c r="AA44785"/>
    </row>
    <row r="44786" spans="16:27" x14ac:dyDescent="0.3">
      <c r="P44786"/>
      <c r="AA44786"/>
    </row>
    <row r="44787" spans="16:27" x14ac:dyDescent="0.3">
      <c r="P44787"/>
      <c r="AA44787"/>
    </row>
    <row r="44788" spans="16:27" x14ac:dyDescent="0.3">
      <c r="P44788"/>
      <c r="AA44788"/>
    </row>
    <row r="44789" spans="16:27" x14ac:dyDescent="0.3">
      <c r="P44789"/>
      <c r="AA44789"/>
    </row>
    <row r="44790" spans="16:27" x14ac:dyDescent="0.3">
      <c r="P44790"/>
      <c r="AA44790"/>
    </row>
    <row r="44791" spans="16:27" x14ac:dyDescent="0.3">
      <c r="P44791"/>
      <c r="AA44791"/>
    </row>
    <row r="44792" spans="16:27" x14ac:dyDescent="0.3">
      <c r="P44792"/>
      <c r="AA44792"/>
    </row>
    <row r="44793" spans="16:27" x14ac:dyDescent="0.3">
      <c r="P44793"/>
      <c r="AA44793"/>
    </row>
    <row r="44794" spans="16:27" x14ac:dyDescent="0.3">
      <c r="P44794"/>
      <c r="AA44794"/>
    </row>
    <row r="44795" spans="16:27" x14ac:dyDescent="0.3">
      <c r="P44795"/>
      <c r="AA44795"/>
    </row>
    <row r="44796" spans="16:27" x14ac:dyDescent="0.3">
      <c r="P44796"/>
      <c r="AA44796"/>
    </row>
    <row r="44797" spans="16:27" x14ac:dyDescent="0.3">
      <c r="P44797"/>
      <c r="AA44797"/>
    </row>
    <row r="44798" spans="16:27" x14ac:dyDescent="0.3">
      <c r="P44798"/>
      <c r="AA44798"/>
    </row>
    <row r="44799" spans="16:27" x14ac:dyDescent="0.3">
      <c r="P44799"/>
      <c r="AA44799"/>
    </row>
    <row r="44800" spans="16:27" x14ac:dyDescent="0.3">
      <c r="P44800"/>
      <c r="AA44800"/>
    </row>
    <row r="44801" spans="16:27" x14ac:dyDescent="0.3">
      <c r="P44801"/>
      <c r="AA44801"/>
    </row>
    <row r="44802" spans="16:27" x14ac:dyDescent="0.3">
      <c r="P44802"/>
      <c r="AA44802"/>
    </row>
    <row r="44803" spans="16:27" x14ac:dyDescent="0.3">
      <c r="P44803"/>
      <c r="AA44803"/>
    </row>
    <row r="44804" spans="16:27" x14ac:dyDescent="0.3">
      <c r="P44804"/>
      <c r="AA44804"/>
    </row>
    <row r="44805" spans="16:27" x14ac:dyDescent="0.3">
      <c r="P44805"/>
      <c r="AA44805"/>
    </row>
    <row r="44806" spans="16:27" x14ac:dyDescent="0.3">
      <c r="P44806"/>
      <c r="AA44806"/>
    </row>
    <row r="44807" spans="16:27" x14ac:dyDescent="0.3">
      <c r="P44807"/>
      <c r="AA44807"/>
    </row>
    <row r="44808" spans="16:27" x14ac:dyDescent="0.3">
      <c r="P44808"/>
      <c r="AA44808"/>
    </row>
    <row r="44809" spans="16:27" x14ac:dyDescent="0.3">
      <c r="P44809"/>
      <c r="AA44809"/>
    </row>
    <row r="44810" spans="16:27" x14ac:dyDescent="0.3">
      <c r="P44810"/>
      <c r="AA44810"/>
    </row>
    <row r="44811" spans="16:27" x14ac:dyDescent="0.3">
      <c r="P44811"/>
      <c r="AA44811"/>
    </row>
    <row r="44812" spans="16:27" x14ac:dyDescent="0.3">
      <c r="P44812"/>
      <c r="AA44812"/>
    </row>
    <row r="44813" spans="16:27" x14ac:dyDescent="0.3">
      <c r="P44813"/>
      <c r="AA44813"/>
    </row>
    <row r="44814" spans="16:27" x14ac:dyDescent="0.3">
      <c r="P44814"/>
      <c r="AA44814"/>
    </row>
    <row r="44815" spans="16:27" x14ac:dyDescent="0.3">
      <c r="P44815"/>
      <c r="AA44815"/>
    </row>
    <row r="44816" spans="16:27" x14ac:dyDescent="0.3">
      <c r="P44816"/>
      <c r="AA44816"/>
    </row>
    <row r="44817" spans="16:27" x14ac:dyDescent="0.3">
      <c r="P44817"/>
      <c r="AA44817"/>
    </row>
    <row r="44818" spans="16:27" x14ac:dyDescent="0.3">
      <c r="P44818"/>
      <c r="AA44818"/>
    </row>
    <row r="44819" spans="16:27" x14ac:dyDescent="0.3">
      <c r="P44819"/>
      <c r="AA44819"/>
    </row>
    <row r="44820" spans="16:27" x14ac:dyDescent="0.3">
      <c r="P44820"/>
      <c r="AA44820"/>
    </row>
    <row r="44821" spans="16:27" x14ac:dyDescent="0.3">
      <c r="P44821"/>
      <c r="AA44821"/>
    </row>
    <row r="44822" spans="16:27" x14ac:dyDescent="0.3">
      <c r="P44822"/>
      <c r="AA44822"/>
    </row>
    <row r="44823" spans="16:27" x14ac:dyDescent="0.3">
      <c r="P44823"/>
      <c r="AA44823"/>
    </row>
    <row r="44824" spans="16:27" x14ac:dyDescent="0.3">
      <c r="P44824"/>
      <c r="AA44824"/>
    </row>
    <row r="44825" spans="16:27" x14ac:dyDescent="0.3">
      <c r="P44825"/>
      <c r="AA44825"/>
    </row>
    <row r="44826" spans="16:27" x14ac:dyDescent="0.3">
      <c r="P44826"/>
      <c r="AA44826"/>
    </row>
    <row r="44827" spans="16:27" x14ac:dyDescent="0.3">
      <c r="P44827"/>
      <c r="AA44827"/>
    </row>
    <row r="44828" spans="16:27" x14ac:dyDescent="0.3">
      <c r="P44828"/>
      <c r="AA44828"/>
    </row>
    <row r="44829" spans="16:27" x14ac:dyDescent="0.3">
      <c r="P44829"/>
      <c r="AA44829"/>
    </row>
    <row r="44830" spans="16:27" x14ac:dyDescent="0.3">
      <c r="P44830"/>
      <c r="AA44830"/>
    </row>
    <row r="44831" spans="16:27" x14ac:dyDescent="0.3">
      <c r="P44831"/>
      <c r="AA44831"/>
    </row>
    <row r="44832" spans="16:27" x14ac:dyDescent="0.3">
      <c r="P44832"/>
      <c r="AA44832"/>
    </row>
    <row r="44833" spans="16:27" x14ac:dyDescent="0.3">
      <c r="P44833"/>
      <c r="AA44833"/>
    </row>
    <row r="44834" spans="16:27" x14ac:dyDescent="0.3">
      <c r="P44834"/>
      <c r="AA44834"/>
    </row>
    <row r="44835" spans="16:27" x14ac:dyDescent="0.3">
      <c r="P44835"/>
      <c r="AA44835"/>
    </row>
    <row r="44836" spans="16:27" x14ac:dyDescent="0.3">
      <c r="P44836"/>
      <c r="AA44836"/>
    </row>
    <row r="44837" spans="16:27" x14ac:dyDescent="0.3">
      <c r="P44837"/>
      <c r="AA44837"/>
    </row>
    <row r="44838" spans="16:27" x14ac:dyDescent="0.3">
      <c r="P44838"/>
      <c r="AA44838"/>
    </row>
    <row r="44839" spans="16:27" x14ac:dyDescent="0.3">
      <c r="P44839"/>
      <c r="AA44839"/>
    </row>
    <row r="44840" spans="16:27" x14ac:dyDescent="0.3">
      <c r="P44840"/>
      <c r="AA44840"/>
    </row>
    <row r="44841" spans="16:27" x14ac:dyDescent="0.3">
      <c r="P44841"/>
      <c r="AA44841"/>
    </row>
    <row r="44842" spans="16:27" x14ac:dyDescent="0.3">
      <c r="P44842"/>
      <c r="AA44842"/>
    </row>
    <row r="44843" spans="16:27" x14ac:dyDescent="0.3">
      <c r="P44843"/>
      <c r="AA44843"/>
    </row>
    <row r="44844" spans="16:27" x14ac:dyDescent="0.3">
      <c r="P44844"/>
      <c r="AA44844"/>
    </row>
    <row r="44845" spans="16:27" x14ac:dyDescent="0.3">
      <c r="P44845"/>
      <c r="AA44845"/>
    </row>
    <row r="44846" spans="16:27" x14ac:dyDescent="0.3">
      <c r="P44846"/>
      <c r="AA44846"/>
    </row>
    <row r="44847" spans="16:27" x14ac:dyDescent="0.3">
      <c r="P44847"/>
      <c r="AA44847"/>
    </row>
    <row r="44848" spans="16:27" x14ac:dyDescent="0.3">
      <c r="P44848"/>
      <c r="AA44848"/>
    </row>
    <row r="44849" spans="16:27" x14ac:dyDescent="0.3">
      <c r="P44849"/>
      <c r="AA44849"/>
    </row>
    <row r="44850" spans="16:27" x14ac:dyDescent="0.3">
      <c r="P44850"/>
      <c r="AA44850"/>
    </row>
    <row r="44851" spans="16:27" x14ac:dyDescent="0.3">
      <c r="P44851"/>
      <c r="AA44851"/>
    </row>
    <row r="44852" spans="16:27" x14ac:dyDescent="0.3">
      <c r="P44852"/>
      <c r="AA44852"/>
    </row>
    <row r="44853" spans="16:27" x14ac:dyDescent="0.3">
      <c r="P44853"/>
      <c r="AA44853"/>
    </row>
    <row r="44854" spans="16:27" x14ac:dyDescent="0.3">
      <c r="P44854"/>
      <c r="AA44854"/>
    </row>
    <row r="44855" spans="16:27" x14ac:dyDescent="0.3">
      <c r="P44855"/>
      <c r="AA44855"/>
    </row>
    <row r="44856" spans="16:27" x14ac:dyDescent="0.3">
      <c r="P44856"/>
      <c r="AA44856"/>
    </row>
    <row r="44857" spans="16:27" x14ac:dyDescent="0.3">
      <c r="P44857"/>
      <c r="AA44857"/>
    </row>
    <row r="44858" spans="16:27" x14ac:dyDescent="0.3">
      <c r="P44858"/>
      <c r="AA44858"/>
    </row>
    <row r="44859" spans="16:27" x14ac:dyDescent="0.3">
      <c r="P44859"/>
      <c r="AA44859"/>
    </row>
    <row r="44860" spans="16:27" x14ac:dyDescent="0.3">
      <c r="P44860"/>
      <c r="AA44860"/>
    </row>
    <row r="44861" spans="16:27" x14ac:dyDescent="0.3">
      <c r="P44861"/>
      <c r="AA44861"/>
    </row>
    <row r="44862" spans="16:27" x14ac:dyDescent="0.3">
      <c r="P44862"/>
      <c r="AA44862"/>
    </row>
    <row r="44863" spans="16:27" x14ac:dyDescent="0.3">
      <c r="P44863"/>
      <c r="AA44863"/>
    </row>
    <row r="44864" spans="16:27" x14ac:dyDescent="0.3">
      <c r="P44864"/>
      <c r="AA44864"/>
    </row>
    <row r="44865" spans="16:27" x14ac:dyDescent="0.3">
      <c r="P44865"/>
      <c r="AA44865"/>
    </row>
    <row r="44866" spans="16:27" x14ac:dyDescent="0.3">
      <c r="P44866"/>
      <c r="AA44866"/>
    </row>
    <row r="44867" spans="16:27" x14ac:dyDescent="0.3">
      <c r="P44867"/>
      <c r="AA44867"/>
    </row>
    <row r="44868" spans="16:27" x14ac:dyDescent="0.3">
      <c r="P44868"/>
      <c r="AA44868"/>
    </row>
    <row r="44869" spans="16:27" x14ac:dyDescent="0.3">
      <c r="P44869"/>
      <c r="AA44869"/>
    </row>
    <row r="44870" spans="16:27" x14ac:dyDescent="0.3">
      <c r="P44870"/>
      <c r="AA44870"/>
    </row>
    <row r="44871" spans="16:27" x14ac:dyDescent="0.3">
      <c r="P44871"/>
      <c r="AA44871"/>
    </row>
    <row r="44872" spans="16:27" x14ac:dyDescent="0.3">
      <c r="P44872"/>
      <c r="AA44872"/>
    </row>
    <row r="44873" spans="16:27" x14ac:dyDescent="0.3">
      <c r="P44873"/>
      <c r="AA44873"/>
    </row>
    <row r="44874" spans="16:27" x14ac:dyDescent="0.3">
      <c r="P44874"/>
      <c r="AA44874"/>
    </row>
    <row r="44875" spans="16:27" x14ac:dyDescent="0.3">
      <c r="P44875"/>
      <c r="AA44875"/>
    </row>
    <row r="44876" spans="16:27" x14ac:dyDescent="0.3">
      <c r="P44876"/>
      <c r="AA44876"/>
    </row>
    <row r="44877" spans="16:27" x14ac:dyDescent="0.3">
      <c r="P44877"/>
      <c r="AA44877"/>
    </row>
    <row r="44878" spans="16:27" x14ac:dyDescent="0.3">
      <c r="P44878"/>
      <c r="AA44878"/>
    </row>
    <row r="44879" spans="16:27" x14ac:dyDescent="0.3">
      <c r="P44879"/>
      <c r="AA44879"/>
    </row>
    <row r="44880" spans="16:27" x14ac:dyDescent="0.3">
      <c r="P44880"/>
      <c r="AA44880"/>
    </row>
    <row r="44881" spans="16:27" x14ac:dyDescent="0.3">
      <c r="P44881"/>
      <c r="AA44881"/>
    </row>
    <row r="44882" spans="16:27" x14ac:dyDescent="0.3">
      <c r="P44882"/>
      <c r="AA44882"/>
    </row>
    <row r="44883" spans="16:27" x14ac:dyDescent="0.3">
      <c r="P44883"/>
      <c r="AA44883"/>
    </row>
    <row r="44884" spans="16:27" x14ac:dyDescent="0.3">
      <c r="P44884"/>
      <c r="AA44884"/>
    </row>
    <row r="44885" spans="16:27" x14ac:dyDescent="0.3">
      <c r="P44885"/>
      <c r="AA44885"/>
    </row>
    <row r="44886" spans="16:27" x14ac:dyDescent="0.3">
      <c r="P44886"/>
      <c r="AA44886"/>
    </row>
    <row r="44887" spans="16:27" x14ac:dyDescent="0.3">
      <c r="P44887"/>
      <c r="AA44887"/>
    </row>
    <row r="44888" spans="16:27" x14ac:dyDescent="0.3">
      <c r="P44888"/>
      <c r="AA44888"/>
    </row>
    <row r="44889" spans="16:27" x14ac:dyDescent="0.3">
      <c r="P44889"/>
      <c r="AA44889"/>
    </row>
    <row r="44890" spans="16:27" x14ac:dyDescent="0.3">
      <c r="P44890"/>
      <c r="AA44890"/>
    </row>
    <row r="44891" spans="16:27" x14ac:dyDescent="0.3">
      <c r="P44891"/>
      <c r="AA44891"/>
    </row>
    <row r="44892" spans="16:27" x14ac:dyDescent="0.3">
      <c r="P44892"/>
      <c r="AA44892"/>
    </row>
    <row r="44893" spans="16:27" x14ac:dyDescent="0.3">
      <c r="P44893"/>
      <c r="AA44893"/>
    </row>
    <row r="44894" spans="16:27" x14ac:dyDescent="0.3">
      <c r="P44894"/>
      <c r="AA44894"/>
    </row>
    <row r="44895" spans="16:27" x14ac:dyDescent="0.3">
      <c r="P44895"/>
      <c r="AA44895"/>
    </row>
    <row r="44896" spans="16:27" x14ac:dyDescent="0.3">
      <c r="P44896"/>
      <c r="AA44896"/>
    </row>
    <row r="44897" spans="16:27" x14ac:dyDescent="0.3">
      <c r="P44897"/>
      <c r="AA44897"/>
    </row>
    <row r="44898" spans="16:27" x14ac:dyDescent="0.3">
      <c r="P44898"/>
      <c r="AA44898"/>
    </row>
    <row r="44899" spans="16:27" x14ac:dyDescent="0.3">
      <c r="P44899"/>
      <c r="AA44899"/>
    </row>
    <row r="44900" spans="16:27" x14ac:dyDescent="0.3">
      <c r="P44900"/>
      <c r="AA44900"/>
    </row>
    <row r="44901" spans="16:27" x14ac:dyDescent="0.3">
      <c r="P44901"/>
      <c r="AA44901"/>
    </row>
    <row r="44902" spans="16:27" x14ac:dyDescent="0.3">
      <c r="P44902"/>
      <c r="AA44902"/>
    </row>
    <row r="44903" spans="16:27" x14ac:dyDescent="0.3">
      <c r="P44903"/>
      <c r="AA44903"/>
    </row>
    <row r="44904" spans="16:27" x14ac:dyDescent="0.3">
      <c r="P44904"/>
      <c r="AA44904"/>
    </row>
    <row r="44905" spans="16:27" x14ac:dyDescent="0.3">
      <c r="P44905"/>
      <c r="AA44905"/>
    </row>
    <row r="44906" spans="16:27" x14ac:dyDescent="0.3">
      <c r="P44906"/>
      <c r="AA44906"/>
    </row>
    <row r="44907" spans="16:27" x14ac:dyDescent="0.3">
      <c r="P44907"/>
      <c r="AA44907"/>
    </row>
    <row r="44908" spans="16:27" x14ac:dyDescent="0.3">
      <c r="P44908"/>
      <c r="AA44908"/>
    </row>
    <row r="44909" spans="16:27" x14ac:dyDescent="0.3">
      <c r="P44909"/>
      <c r="AA44909"/>
    </row>
    <row r="44910" spans="16:27" x14ac:dyDescent="0.3">
      <c r="P44910"/>
      <c r="AA44910"/>
    </row>
    <row r="44911" spans="16:27" x14ac:dyDescent="0.3">
      <c r="P44911"/>
      <c r="AA44911"/>
    </row>
    <row r="44912" spans="16:27" x14ac:dyDescent="0.3">
      <c r="P44912"/>
      <c r="AA44912"/>
    </row>
    <row r="44913" spans="16:27" x14ac:dyDescent="0.3">
      <c r="P44913"/>
      <c r="AA44913"/>
    </row>
    <row r="44914" spans="16:27" x14ac:dyDescent="0.3">
      <c r="P44914"/>
      <c r="AA44914"/>
    </row>
    <row r="44915" spans="16:27" x14ac:dyDescent="0.3">
      <c r="P44915"/>
      <c r="AA44915"/>
    </row>
    <row r="44916" spans="16:27" x14ac:dyDescent="0.3">
      <c r="P44916"/>
      <c r="AA44916"/>
    </row>
    <row r="44917" spans="16:27" x14ac:dyDescent="0.3">
      <c r="P44917"/>
      <c r="AA44917"/>
    </row>
    <row r="44918" spans="16:27" x14ac:dyDescent="0.3">
      <c r="P44918"/>
      <c r="AA44918"/>
    </row>
    <row r="44919" spans="16:27" x14ac:dyDescent="0.3">
      <c r="P44919"/>
      <c r="AA44919"/>
    </row>
    <row r="44920" spans="16:27" x14ac:dyDescent="0.3">
      <c r="P44920"/>
      <c r="AA44920"/>
    </row>
    <row r="44921" spans="16:27" x14ac:dyDescent="0.3">
      <c r="P44921"/>
      <c r="AA44921"/>
    </row>
    <row r="44922" spans="16:27" x14ac:dyDescent="0.3">
      <c r="P44922"/>
      <c r="AA44922"/>
    </row>
    <row r="44923" spans="16:27" x14ac:dyDescent="0.3">
      <c r="P44923"/>
      <c r="AA44923"/>
    </row>
    <row r="44924" spans="16:27" x14ac:dyDescent="0.3">
      <c r="P44924"/>
      <c r="AA44924"/>
    </row>
    <row r="44925" spans="16:27" x14ac:dyDescent="0.3">
      <c r="P44925"/>
      <c r="AA44925"/>
    </row>
    <row r="44926" spans="16:27" x14ac:dyDescent="0.3">
      <c r="P44926"/>
      <c r="AA44926"/>
    </row>
    <row r="44927" spans="16:27" x14ac:dyDescent="0.3">
      <c r="P44927"/>
      <c r="AA44927"/>
    </row>
    <row r="44928" spans="16:27" x14ac:dyDescent="0.3">
      <c r="P44928"/>
      <c r="AA44928"/>
    </row>
    <row r="44929" spans="16:27" x14ac:dyDescent="0.3">
      <c r="P44929"/>
      <c r="AA44929"/>
    </row>
    <row r="44930" spans="16:27" x14ac:dyDescent="0.3">
      <c r="P44930"/>
      <c r="AA44930"/>
    </row>
    <row r="44931" spans="16:27" x14ac:dyDescent="0.3">
      <c r="P44931"/>
      <c r="AA44931"/>
    </row>
    <row r="44932" spans="16:27" x14ac:dyDescent="0.3">
      <c r="P44932"/>
      <c r="AA44932"/>
    </row>
    <row r="44933" spans="16:27" x14ac:dyDescent="0.3">
      <c r="P44933"/>
      <c r="AA44933"/>
    </row>
    <row r="44934" spans="16:27" x14ac:dyDescent="0.3">
      <c r="P44934"/>
      <c r="AA44934"/>
    </row>
    <row r="44935" spans="16:27" x14ac:dyDescent="0.3">
      <c r="P44935"/>
      <c r="AA44935"/>
    </row>
    <row r="44936" spans="16:27" x14ac:dyDescent="0.3">
      <c r="P44936"/>
      <c r="AA44936"/>
    </row>
    <row r="44937" spans="16:27" x14ac:dyDescent="0.3">
      <c r="P44937"/>
      <c r="AA44937"/>
    </row>
    <row r="44938" spans="16:27" x14ac:dyDescent="0.3">
      <c r="P44938"/>
      <c r="AA44938"/>
    </row>
    <row r="44939" spans="16:27" x14ac:dyDescent="0.3">
      <c r="P44939"/>
      <c r="AA44939"/>
    </row>
    <row r="44940" spans="16:27" x14ac:dyDescent="0.3">
      <c r="P44940"/>
      <c r="AA44940"/>
    </row>
    <row r="44941" spans="16:27" x14ac:dyDescent="0.3">
      <c r="P44941"/>
      <c r="AA44941"/>
    </row>
    <row r="44942" spans="16:27" x14ac:dyDescent="0.3">
      <c r="P44942"/>
      <c r="AA44942"/>
    </row>
    <row r="44943" spans="16:27" x14ac:dyDescent="0.3">
      <c r="P44943"/>
      <c r="AA44943"/>
    </row>
    <row r="44944" spans="16:27" x14ac:dyDescent="0.3">
      <c r="P44944"/>
      <c r="AA44944"/>
    </row>
    <row r="44945" spans="16:27" x14ac:dyDescent="0.3">
      <c r="P44945"/>
      <c r="AA44945"/>
    </row>
    <row r="44946" spans="16:27" x14ac:dyDescent="0.3">
      <c r="P44946"/>
      <c r="AA44946"/>
    </row>
    <row r="44947" spans="16:27" x14ac:dyDescent="0.3">
      <c r="P44947"/>
      <c r="AA44947"/>
    </row>
    <row r="44948" spans="16:27" x14ac:dyDescent="0.3">
      <c r="P44948"/>
      <c r="AA44948"/>
    </row>
    <row r="44949" spans="16:27" x14ac:dyDescent="0.3">
      <c r="P44949"/>
      <c r="AA44949"/>
    </row>
    <row r="44950" spans="16:27" x14ac:dyDescent="0.3">
      <c r="P44950"/>
      <c r="AA44950"/>
    </row>
    <row r="44951" spans="16:27" x14ac:dyDescent="0.3">
      <c r="P44951"/>
      <c r="AA44951"/>
    </row>
    <row r="44952" spans="16:27" x14ac:dyDescent="0.3">
      <c r="P44952"/>
      <c r="AA44952"/>
    </row>
    <row r="44953" spans="16:27" x14ac:dyDescent="0.3">
      <c r="P44953"/>
      <c r="AA44953"/>
    </row>
    <row r="44954" spans="16:27" x14ac:dyDescent="0.3">
      <c r="P44954"/>
      <c r="AA44954"/>
    </row>
    <row r="44955" spans="16:27" x14ac:dyDescent="0.3">
      <c r="P44955"/>
      <c r="AA44955"/>
    </row>
    <row r="44956" spans="16:27" x14ac:dyDescent="0.3">
      <c r="P44956"/>
      <c r="AA44956"/>
    </row>
    <row r="44957" spans="16:27" x14ac:dyDescent="0.3">
      <c r="P44957"/>
      <c r="AA44957"/>
    </row>
    <row r="44958" spans="16:27" x14ac:dyDescent="0.3">
      <c r="P44958"/>
      <c r="AA44958"/>
    </row>
    <row r="44959" spans="16:27" x14ac:dyDescent="0.3">
      <c r="P44959"/>
      <c r="AA44959"/>
    </row>
    <row r="44960" spans="16:27" x14ac:dyDescent="0.3">
      <c r="P44960"/>
      <c r="AA44960"/>
    </row>
    <row r="44961" spans="16:27" x14ac:dyDescent="0.3">
      <c r="P44961"/>
      <c r="AA44961"/>
    </row>
    <row r="44962" spans="16:27" x14ac:dyDescent="0.3">
      <c r="P44962"/>
      <c r="AA44962"/>
    </row>
    <row r="44963" spans="16:27" x14ac:dyDescent="0.3">
      <c r="P44963"/>
      <c r="AA44963"/>
    </row>
    <row r="44964" spans="16:27" x14ac:dyDescent="0.3">
      <c r="P44964"/>
      <c r="AA44964"/>
    </row>
    <row r="44965" spans="16:27" x14ac:dyDescent="0.3">
      <c r="P44965"/>
      <c r="AA44965"/>
    </row>
    <row r="44966" spans="16:27" x14ac:dyDescent="0.3">
      <c r="P44966"/>
      <c r="AA44966"/>
    </row>
    <row r="44967" spans="16:27" x14ac:dyDescent="0.3">
      <c r="P44967"/>
      <c r="AA44967"/>
    </row>
    <row r="44968" spans="16:27" x14ac:dyDescent="0.3">
      <c r="P44968"/>
      <c r="AA44968"/>
    </row>
    <row r="44969" spans="16:27" x14ac:dyDescent="0.3">
      <c r="P44969"/>
      <c r="AA44969"/>
    </row>
    <row r="44970" spans="16:27" x14ac:dyDescent="0.3">
      <c r="P44970"/>
      <c r="AA44970"/>
    </row>
    <row r="44971" spans="16:27" x14ac:dyDescent="0.3">
      <c r="P44971"/>
      <c r="AA44971"/>
    </row>
    <row r="44972" spans="16:27" x14ac:dyDescent="0.3">
      <c r="P44972"/>
      <c r="AA44972"/>
    </row>
    <row r="44973" spans="16:27" x14ac:dyDescent="0.3">
      <c r="P44973"/>
      <c r="AA44973"/>
    </row>
    <row r="44974" spans="16:27" x14ac:dyDescent="0.3">
      <c r="P44974"/>
      <c r="AA44974"/>
    </row>
    <row r="44975" spans="16:27" x14ac:dyDescent="0.3">
      <c r="P44975"/>
      <c r="AA44975"/>
    </row>
    <row r="44976" spans="16:27" x14ac:dyDescent="0.3">
      <c r="P44976"/>
      <c r="AA44976"/>
    </row>
    <row r="44977" spans="16:27" x14ac:dyDescent="0.3">
      <c r="P44977"/>
      <c r="AA44977"/>
    </row>
    <row r="44978" spans="16:27" x14ac:dyDescent="0.3">
      <c r="P44978"/>
      <c r="AA44978"/>
    </row>
    <row r="44979" spans="16:27" x14ac:dyDescent="0.3">
      <c r="P44979"/>
      <c r="AA44979"/>
    </row>
    <row r="44980" spans="16:27" x14ac:dyDescent="0.3">
      <c r="P44980"/>
      <c r="AA44980"/>
    </row>
    <row r="44981" spans="16:27" x14ac:dyDescent="0.3">
      <c r="P44981"/>
      <c r="AA44981"/>
    </row>
    <row r="44982" spans="16:27" x14ac:dyDescent="0.3">
      <c r="P44982"/>
      <c r="AA44982"/>
    </row>
    <row r="44983" spans="16:27" x14ac:dyDescent="0.3">
      <c r="P44983"/>
      <c r="AA44983"/>
    </row>
    <row r="44984" spans="16:27" x14ac:dyDescent="0.3">
      <c r="P44984"/>
      <c r="AA44984"/>
    </row>
    <row r="44985" spans="16:27" x14ac:dyDescent="0.3">
      <c r="P44985"/>
      <c r="AA44985"/>
    </row>
    <row r="44986" spans="16:27" x14ac:dyDescent="0.3">
      <c r="P44986"/>
      <c r="AA44986"/>
    </row>
    <row r="44987" spans="16:27" x14ac:dyDescent="0.3">
      <c r="P44987"/>
      <c r="AA44987"/>
    </row>
    <row r="44988" spans="16:27" x14ac:dyDescent="0.3">
      <c r="P44988"/>
      <c r="AA44988"/>
    </row>
    <row r="44989" spans="16:27" x14ac:dyDescent="0.3">
      <c r="P44989"/>
      <c r="AA44989"/>
    </row>
    <row r="44990" spans="16:27" x14ac:dyDescent="0.3">
      <c r="P44990"/>
      <c r="AA44990"/>
    </row>
    <row r="44991" spans="16:27" x14ac:dyDescent="0.3">
      <c r="P44991"/>
      <c r="AA44991"/>
    </row>
    <row r="44992" spans="16:27" x14ac:dyDescent="0.3">
      <c r="P44992"/>
      <c r="AA44992"/>
    </row>
    <row r="44993" spans="16:27" x14ac:dyDescent="0.3">
      <c r="P44993"/>
      <c r="AA44993"/>
    </row>
    <row r="44994" spans="16:27" x14ac:dyDescent="0.3">
      <c r="P44994"/>
      <c r="AA44994"/>
    </row>
    <row r="44995" spans="16:27" x14ac:dyDescent="0.3">
      <c r="P44995"/>
      <c r="AA44995"/>
    </row>
    <row r="44996" spans="16:27" x14ac:dyDescent="0.3">
      <c r="P44996"/>
      <c r="AA44996"/>
    </row>
    <row r="44997" spans="16:27" x14ac:dyDescent="0.3">
      <c r="P44997"/>
      <c r="AA44997"/>
    </row>
    <row r="44998" spans="16:27" x14ac:dyDescent="0.3">
      <c r="P44998"/>
      <c r="AA44998"/>
    </row>
    <row r="44999" spans="16:27" x14ac:dyDescent="0.3">
      <c r="P44999"/>
      <c r="AA44999"/>
    </row>
    <row r="45000" spans="16:27" x14ac:dyDescent="0.3">
      <c r="P45000"/>
      <c r="AA45000"/>
    </row>
    <row r="45001" spans="16:27" x14ac:dyDescent="0.3">
      <c r="P45001"/>
      <c r="AA45001"/>
    </row>
    <row r="45002" spans="16:27" x14ac:dyDescent="0.3">
      <c r="P45002"/>
      <c r="AA45002"/>
    </row>
    <row r="45003" spans="16:27" x14ac:dyDescent="0.3">
      <c r="P45003"/>
      <c r="AA45003"/>
    </row>
    <row r="45004" spans="16:27" x14ac:dyDescent="0.3">
      <c r="P45004"/>
      <c r="AA45004"/>
    </row>
    <row r="45005" spans="16:27" x14ac:dyDescent="0.3">
      <c r="P45005"/>
      <c r="AA45005"/>
    </row>
    <row r="45006" spans="16:27" x14ac:dyDescent="0.3">
      <c r="P45006"/>
      <c r="AA45006"/>
    </row>
    <row r="45007" spans="16:27" x14ac:dyDescent="0.3">
      <c r="P45007"/>
      <c r="AA45007"/>
    </row>
    <row r="45008" spans="16:27" x14ac:dyDescent="0.3">
      <c r="P45008"/>
      <c r="AA45008"/>
    </row>
    <row r="45009" spans="16:27" x14ac:dyDescent="0.3">
      <c r="P45009"/>
      <c r="AA45009"/>
    </row>
    <row r="45010" spans="16:27" x14ac:dyDescent="0.3">
      <c r="P45010"/>
      <c r="AA45010"/>
    </row>
    <row r="45011" spans="16:27" x14ac:dyDescent="0.3">
      <c r="P45011"/>
      <c r="AA45011"/>
    </row>
    <row r="45012" spans="16:27" x14ac:dyDescent="0.3">
      <c r="P45012"/>
      <c r="AA45012"/>
    </row>
    <row r="45013" spans="16:27" x14ac:dyDescent="0.3">
      <c r="P45013"/>
      <c r="AA45013"/>
    </row>
    <row r="45014" spans="16:27" x14ac:dyDescent="0.3">
      <c r="P45014"/>
      <c r="AA45014"/>
    </row>
    <row r="45015" spans="16:27" x14ac:dyDescent="0.3">
      <c r="P45015"/>
      <c r="AA45015"/>
    </row>
    <row r="45016" spans="16:27" x14ac:dyDescent="0.3">
      <c r="P45016"/>
      <c r="AA45016"/>
    </row>
    <row r="45017" spans="16:27" x14ac:dyDescent="0.3">
      <c r="P45017"/>
      <c r="AA45017"/>
    </row>
    <row r="45018" spans="16:27" x14ac:dyDescent="0.3">
      <c r="P45018"/>
      <c r="AA45018"/>
    </row>
    <row r="45019" spans="16:27" x14ac:dyDescent="0.3">
      <c r="P45019"/>
      <c r="AA45019"/>
    </row>
    <row r="45020" spans="16:27" x14ac:dyDescent="0.3">
      <c r="P45020"/>
      <c r="AA45020"/>
    </row>
    <row r="45021" spans="16:27" x14ac:dyDescent="0.3">
      <c r="P45021"/>
      <c r="AA45021"/>
    </row>
    <row r="45022" spans="16:27" x14ac:dyDescent="0.3">
      <c r="P45022"/>
      <c r="AA45022"/>
    </row>
    <row r="45023" spans="16:27" x14ac:dyDescent="0.3">
      <c r="P45023"/>
      <c r="AA45023"/>
    </row>
    <row r="45024" spans="16:27" x14ac:dyDescent="0.3">
      <c r="P45024"/>
      <c r="AA45024"/>
    </row>
    <row r="45025" spans="16:27" x14ac:dyDescent="0.3">
      <c r="P45025"/>
      <c r="AA45025"/>
    </row>
    <row r="45026" spans="16:27" x14ac:dyDescent="0.3">
      <c r="P45026"/>
      <c r="AA45026"/>
    </row>
    <row r="45027" spans="16:27" x14ac:dyDescent="0.3">
      <c r="P45027"/>
      <c r="AA45027"/>
    </row>
    <row r="45028" spans="16:27" x14ac:dyDescent="0.3">
      <c r="P45028"/>
      <c r="AA45028"/>
    </row>
    <row r="45029" spans="16:27" x14ac:dyDescent="0.3">
      <c r="P45029"/>
      <c r="AA45029"/>
    </row>
    <row r="45030" spans="16:27" x14ac:dyDescent="0.3">
      <c r="P45030"/>
      <c r="AA45030"/>
    </row>
    <row r="45031" spans="16:27" x14ac:dyDescent="0.3">
      <c r="P45031"/>
      <c r="AA45031"/>
    </row>
    <row r="45032" spans="16:27" x14ac:dyDescent="0.3">
      <c r="P45032"/>
      <c r="AA45032"/>
    </row>
    <row r="45033" spans="16:27" x14ac:dyDescent="0.3">
      <c r="P45033"/>
      <c r="AA45033"/>
    </row>
    <row r="45034" spans="16:27" x14ac:dyDescent="0.3">
      <c r="P45034"/>
      <c r="AA45034"/>
    </row>
    <row r="45035" spans="16:27" x14ac:dyDescent="0.3">
      <c r="P45035"/>
      <c r="AA45035"/>
    </row>
    <row r="45036" spans="16:27" x14ac:dyDescent="0.3">
      <c r="P45036"/>
      <c r="AA45036"/>
    </row>
    <row r="45037" spans="16:27" x14ac:dyDescent="0.3">
      <c r="P45037"/>
      <c r="AA45037"/>
    </row>
    <row r="45038" spans="16:27" x14ac:dyDescent="0.3">
      <c r="P45038"/>
      <c r="AA45038"/>
    </row>
    <row r="45039" spans="16:27" x14ac:dyDescent="0.3">
      <c r="P45039"/>
      <c r="AA45039"/>
    </row>
    <row r="45040" spans="16:27" x14ac:dyDescent="0.3">
      <c r="P45040"/>
      <c r="AA45040"/>
    </row>
    <row r="45041" spans="16:27" x14ac:dyDescent="0.3">
      <c r="P45041"/>
      <c r="AA45041"/>
    </row>
    <row r="45042" spans="16:27" x14ac:dyDescent="0.3">
      <c r="P45042"/>
      <c r="AA45042"/>
    </row>
    <row r="45043" spans="16:27" x14ac:dyDescent="0.3">
      <c r="P45043"/>
      <c r="AA45043"/>
    </row>
    <row r="45044" spans="16:27" x14ac:dyDescent="0.3">
      <c r="P45044"/>
      <c r="AA45044"/>
    </row>
    <row r="45045" spans="16:27" x14ac:dyDescent="0.3">
      <c r="P45045"/>
      <c r="AA45045"/>
    </row>
    <row r="45046" spans="16:27" x14ac:dyDescent="0.3">
      <c r="P45046"/>
      <c r="AA45046"/>
    </row>
    <row r="45047" spans="16:27" x14ac:dyDescent="0.3">
      <c r="P45047"/>
      <c r="AA45047"/>
    </row>
    <row r="45048" spans="16:27" x14ac:dyDescent="0.3">
      <c r="P45048"/>
      <c r="AA45048"/>
    </row>
    <row r="45049" spans="16:27" x14ac:dyDescent="0.3">
      <c r="P45049"/>
      <c r="AA45049"/>
    </row>
    <row r="45050" spans="16:27" x14ac:dyDescent="0.3">
      <c r="P45050"/>
      <c r="AA45050"/>
    </row>
    <row r="45051" spans="16:27" x14ac:dyDescent="0.3">
      <c r="P45051"/>
      <c r="AA45051"/>
    </row>
    <row r="45052" spans="16:27" x14ac:dyDescent="0.3">
      <c r="P45052"/>
      <c r="AA45052"/>
    </row>
    <row r="45053" spans="16:27" x14ac:dyDescent="0.3">
      <c r="P45053"/>
      <c r="AA45053"/>
    </row>
    <row r="45054" spans="16:27" x14ac:dyDescent="0.3">
      <c r="P45054"/>
      <c r="AA45054"/>
    </row>
    <row r="45055" spans="16:27" x14ac:dyDescent="0.3">
      <c r="P45055"/>
      <c r="AA45055"/>
    </row>
    <row r="45056" spans="16:27" x14ac:dyDescent="0.3">
      <c r="P45056"/>
      <c r="AA45056"/>
    </row>
    <row r="45057" spans="16:27" x14ac:dyDescent="0.3">
      <c r="P45057"/>
      <c r="AA45057"/>
    </row>
    <row r="45058" spans="16:27" x14ac:dyDescent="0.3">
      <c r="P45058"/>
      <c r="AA45058"/>
    </row>
    <row r="45059" spans="16:27" x14ac:dyDescent="0.3">
      <c r="P45059"/>
      <c r="AA45059"/>
    </row>
    <row r="45060" spans="16:27" x14ac:dyDescent="0.3">
      <c r="P45060"/>
      <c r="AA45060"/>
    </row>
    <row r="45061" spans="16:27" x14ac:dyDescent="0.3">
      <c r="P45061"/>
      <c r="AA45061"/>
    </row>
    <row r="45062" spans="16:27" x14ac:dyDescent="0.3">
      <c r="P45062"/>
      <c r="AA45062"/>
    </row>
    <row r="45063" spans="16:27" x14ac:dyDescent="0.3">
      <c r="P45063"/>
      <c r="AA45063"/>
    </row>
    <row r="45064" spans="16:27" x14ac:dyDescent="0.3">
      <c r="P45064"/>
      <c r="AA45064"/>
    </row>
    <row r="45065" spans="16:27" x14ac:dyDescent="0.3">
      <c r="P45065"/>
      <c r="AA45065"/>
    </row>
    <row r="45066" spans="16:27" x14ac:dyDescent="0.3">
      <c r="P45066"/>
      <c r="AA45066"/>
    </row>
    <row r="45067" spans="16:27" x14ac:dyDescent="0.3">
      <c r="P45067"/>
      <c r="AA45067"/>
    </row>
    <row r="45068" spans="16:27" x14ac:dyDescent="0.3">
      <c r="P45068"/>
      <c r="AA45068"/>
    </row>
    <row r="45069" spans="16:27" x14ac:dyDescent="0.3">
      <c r="P45069"/>
      <c r="AA45069"/>
    </row>
    <row r="45070" spans="16:27" x14ac:dyDescent="0.3">
      <c r="P45070"/>
      <c r="AA45070"/>
    </row>
    <row r="45071" spans="16:27" x14ac:dyDescent="0.3">
      <c r="P45071"/>
      <c r="AA45071"/>
    </row>
    <row r="45072" spans="16:27" x14ac:dyDescent="0.3">
      <c r="P45072"/>
      <c r="AA45072"/>
    </row>
    <row r="45073" spans="16:27" x14ac:dyDescent="0.3">
      <c r="P45073"/>
      <c r="AA45073"/>
    </row>
    <row r="45074" spans="16:27" x14ac:dyDescent="0.3">
      <c r="P45074"/>
      <c r="AA45074"/>
    </row>
    <row r="45075" spans="16:27" x14ac:dyDescent="0.3">
      <c r="P45075"/>
      <c r="AA45075"/>
    </row>
    <row r="45076" spans="16:27" x14ac:dyDescent="0.3">
      <c r="P45076"/>
      <c r="AA45076"/>
    </row>
    <row r="45077" spans="16:27" x14ac:dyDescent="0.3">
      <c r="P45077"/>
      <c r="AA45077"/>
    </row>
    <row r="45078" spans="16:27" x14ac:dyDescent="0.3">
      <c r="P45078"/>
      <c r="AA45078"/>
    </row>
    <row r="45079" spans="16:27" x14ac:dyDescent="0.3">
      <c r="P45079"/>
      <c r="AA45079"/>
    </row>
    <row r="45080" spans="16:27" x14ac:dyDescent="0.3">
      <c r="P45080"/>
      <c r="AA45080"/>
    </row>
    <row r="45081" spans="16:27" x14ac:dyDescent="0.3">
      <c r="P45081"/>
      <c r="AA45081"/>
    </row>
    <row r="45082" spans="16:27" x14ac:dyDescent="0.3">
      <c r="P45082"/>
      <c r="AA45082"/>
    </row>
    <row r="45083" spans="16:27" x14ac:dyDescent="0.3">
      <c r="P45083"/>
      <c r="AA45083"/>
    </row>
    <row r="45084" spans="16:27" x14ac:dyDescent="0.3">
      <c r="P45084"/>
      <c r="AA45084"/>
    </row>
    <row r="45085" spans="16:27" x14ac:dyDescent="0.3">
      <c r="P45085"/>
      <c r="AA45085"/>
    </row>
    <row r="45086" spans="16:27" x14ac:dyDescent="0.3">
      <c r="P45086"/>
      <c r="AA45086"/>
    </row>
    <row r="45087" spans="16:27" x14ac:dyDescent="0.3">
      <c r="P45087"/>
      <c r="AA45087"/>
    </row>
    <row r="45088" spans="16:27" x14ac:dyDescent="0.3">
      <c r="P45088"/>
      <c r="AA45088"/>
    </row>
    <row r="45089" spans="16:27" x14ac:dyDescent="0.3">
      <c r="P45089"/>
      <c r="AA45089"/>
    </row>
    <row r="45090" spans="16:27" x14ac:dyDescent="0.3">
      <c r="P45090"/>
      <c r="AA45090"/>
    </row>
    <row r="45091" spans="16:27" x14ac:dyDescent="0.3">
      <c r="P45091"/>
      <c r="AA45091"/>
    </row>
    <row r="45092" spans="16:27" x14ac:dyDescent="0.3">
      <c r="P45092"/>
      <c r="AA45092"/>
    </row>
    <row r="45093" spans="16:27" x14ac:dyDescent="0.3">
      <c r="P45093"/>
      <c r="AA45093"/>
    </row>
    <row r="45094" spans="16:27" x14ac:dyDescent="0.3">
      <c r="P45094"/>
      <c r="AA45094"/>
    </row>
    <row r="45095" spans="16:27" x14ac:dyDescent="0.3">
      <c r="P45095"/>
      <c r="AA45095"/>
    </row>
    <row r="45096" spans="16:27" x14ac:dyDescent="0.3">
      <c r="P45096"/>
      <c r="AA45096"/>
    </row>
    <row r="45097" spans="16:27" x14ac:dyDescent="0.3">
      <c r="P45097"/>
      <c r="AA45097"/>
    </row>
    <row r="45098" spans="16:27" x14ac:dyDescent="0.3">
      <c r="P45098"/>
      <c r="AA45098"/>
    </row>
    <row r="45099" spans="16:27" x14ac:dyDescent="0.3">
      <c r="P45099"/>
      <c r="AA45099"/>
    </row>
    <row r="45100" spans="16:27" x14ac:dyDescent="0.3">
      <c r="P45100"/>
      <c r="AA45100"/>
    </row>
    <row r="45101" spans="16:27" x14ac:dyDescent="0.3">
      <c r="P45101"/>
      <c r="AA45101"/>
    </row>
    <row r="45102" spans="16:27" x14ac:dyDescent="0.3">
      <c r="P45102"/>
      <c r="AA45102"/>
    </row>
    <row r="45103" spans="16:27" x14ac:dyDescent="0.3">
      <c r="P45103"/>
      <c r="AA45103"/>
    </row>
    <row r="45104" spans="16:27" x14ac:dyDescent="0.3">
      <c r="P45104"/>
      <c r="AA45104"/>
    </row>
    <row r="45105" spans="16:27" x14ac:dyDescent="0.3">
      <c r="P45105"/>
      <c r="AA45105"/>
    </row>
    <row r="45106" spans="16:27" x14ac:dyDescent="0.3">
      <c r="P45106"/>
      <c r="AA45106"/>
    </row>
    <row r="45107" spans="16:27" x14ac:dyDescent="0.3">
      <c r="P45107"/>
      <c r="AA45107"/>
    </row>
    <row r="45108" spans="16:27" x14ac:dyDescent="0.3">
      <c r="P45108"/>
      <c r="AA45108"/>
    </row>
    <row r="45109" spans="16:27" x14ac:dyDescent="0.3">
      <c r="P45109"/>
      <c r="AA45109"/>
    </row>
    <row r="45110" spans="16:27" x14ac:dyDescent="0.3">
      <c r="P45110"/>
      <c r="AA45110"/>
    </row>
    <row r="45111" spans="16:27" x14ac:dyDescent="0.3">
      <c r="P45111"/>
      <c r="AA45111"/>
    </row>
    <row r="45112" spans="16:27" x14ac:dyDescent="0.3">
      <c r="P45112"/>
      <c r="AA45112"/>
    </row>
    <row r="45113" spans="16:27" x14ac:dyDescent="0.3">
      <c r="P45113"/>
      <c r="AA45113"/>
    </row>
    <row r="45114" spans="16:27" x14ac:dyDescent="0.3">
      <c r="P45114"/>
      <c r="AA45114"/>
    </row>
    <row r="45115" spans="16:27" x14ac:dyDescent="0.3">
      <c r="P45115"/>
      <c r="AA45115"/>
    </row>
    <row r="45116" spans="16:27" x14ac:dyDescent="0.3">
      <c r="P45116"/>
      <c r="AA45116"/>
    </row>
    <row r="45117" spans="16:27" x14ac:dyDescent="0.3">
      <c r="P45117"/>
      <c r="AA45117"/>
    </row>
    <row r="45118" spans="16:27" x14ac:dyDescent="0.3">
      <c r="P45118"/>
      <c r="AA45118"/>
    </row>
    <row r="45119" spans="16:27" x14ac:dyDescent="0.3">
      <c r="P45119"/>
      <c r="AA45119"/>
    </row>
    <row r="45120" spans="16:27" x14ac:dyDescent="0.3">
      <c r="P45120"/>
      <c r="AA45120"/>
    </row>
    <row r="45121" spans="16:27" x14ac:dyDescent="0.3">
      <c r="P45121"/>
      <c r="AA45121"/>
    </row>
    <row r="45122" spans="16:27" x14ac:dyDescent="0.3">
      <c r="P45122"/>
      <c r="AA45122"/>
    </row>
    <row r="45123" spans="16:27" x14ac:dyDescent="0.3">
      <c r="P45123"/>
      <c r="AA45123"/>
    </row>
    <row r="45124" spans="16:27" x14ac:dyDescent="0.3">
      <c r="P45124"/>
      <c r="AA45124"/>
    </row>
    <row r="45125" spans="16:27" x14ac:dyDescent="0.3">
      <c r="P45125"/>
      <c r="AA45125"/>
    </row>
    <row r="45126" spans="16:27" x14ac:dyDescent="0.3">
      <c r="P45126"/>
      <c r="AA45126"/>
    </row>
    <row r="45127" spans="16:27" x14ac:dyDescent="0.3">
      <c r="P45127"/>
      <c r="AA45127"/>
    </row>
    <row r="45128" spans="16:27" x14ac:dyDescent="0.3">
      <c r="P45128"/>
      <c r="AA45128"/>
    </row>
    <row r="45129" spans="16:27" x14ac:dyDescent="0.3">
      <c r="P45129"/>
      <c r="AA45129"/>
    </row>
    <row r="45130" spans="16:27" x14ac:dyDescent="0.3">
      <c r="P45130"/>
      <c r="AA45130"/>
    </row>
    <row r="45131" spans="16:27" x14ac:dyDescent="0.3">
      <c r="P45131"/>
      <c r="AA45131"/>
    </row>
    <row r="45132" spans="16:27" x14ac:dyDescent="0.3">
      <c r="P45132"/>
      <c r="AA45132"/>
    </row>
    <row r="45133" spans="16:27" x14ac:dyDescent="0.3">
      <c r="P45133"/>
      <c r="AA45133"/>
    </row>
    <row r="45134" spans="16:27" x14ac:dyDescent="0.3">
      <c r="P45134"/>
      <c r="AA45134"/>
    </row>
    <row r="45135" spans="16:27" x14ac:dyDescent="0.3">
      <c r="P45135"/>
      <c r="AA45135"/>
    </row>
    <row r="45136" spans="16:27" x14ac:dyDescent="0.3">
      <c r="P45136"/>
      <c r="AA45136"/>
    </row>
    <row r="45137" spans="16:27" x14ac:dyDescent="0.3">
      <c r="P45137"/>
      <c r="AA45137"/>
    </row>
    <row r="45138" spans="16:27" x14ac:dyDescent="0.3">
      <c r="P45138"/>
      <c r="AA45138"/>
    </row>
    <row r="45139" spans="16:27" x14ac:dyDescent="0.3">
      <c r="P45139"/>
      <c r="AA45139"/>
    </row>
    <row r="45140" spans="16:27" x14ac:dyDescent="0.3">
      <c r="P45140"/>
      <c r="AA45140"/>
    </row>
    <row r="45141" spans="16:27" x14ac:dyDescent="0.3">
      <c r="P45141"/>
      <c r="AA45141"/>
    </row>
    <row r="45142" spans="16:27" x14ac:dyDescent="0.3">
      <c r="P45142"/>
      <c r="AA45142"/>
    </row>
    <row r="45143" spans="16:27" x14ac:dyDescent="0.3">
      <c r="P45143"/>
      <c r="AA45143"/>
    </row>
    <row r="45144" spans="16:27" x14ac:dyDescent="0.3">
      <c r="P45144"/>
      <c r="AA45144"/>
    </row>
    <row r="45145" spans="16:27" x14ac:dyDescent="0.3">
      <c r="P45145"/>
      <c r="AA45145"/>
    </row>
    <row r="45146" spans="16:27" x14ac:dyDescent="0.3">
      <c r="P45146"/>
      <c r="AA45146"/>
    </row>
    <row r="45147" spans="16:27" x14ac:dyDescent="0.3">
      <c r="P45147"/>
      <c r="AA45147"/>
    </row>
    <row r="45148" spans="16:27" x14ac:dyDescent="0.3">
      <c r="P45148"/>
      <c r="AA45148"/>
    </row>
    <row r="45149" spans="16:27" x14ac:dyDescent="0.3">
      <c r="P45149"/>
      <c r="AA45149"/>
    </row>
    <row r="45150" spans="16:27" x14ac:dyDescent="0.3">
      <c r="P45150"/>
      <c r="AA45150"/>
    </row>
    <row r="45151" spans="16:27" x14ac:dyDescent="0.3">
      <c r="P45151"/>
      <c r="AA45151"/>
    </row>
    <row r="45152" spans="16:27" x14ac:dyDescent="0.3">
      <c r="P45152"/>
      <c r="AA45152"/>
    </row>
    <row r="45153" spans="16:27" x14ac:dyDescent="0.3">
      <c r="P45153"/>
      <c r="AA45153"/>
    </row>
    <row r="45154" spans="16:27" x14ac:dyDescent="0.3">
      <c r="P45154"/>
      <c r="AA45154"/>
    </row>
    <row r="45155" spans="16:27" x14ac:dyDescent="0.3">
      <c r="P45155"/>
      <c r="AA45155"/>
    </row>
    <row r="45156" spans="16:27" x14ac:dyDescent="0.3">
      <c r="P45156"/>
      <c r="AA45156"/>
    </row>
    <row r="45157" spans="16:27" x14ac:dyDescent="0.3">
      <c r="P45157"/>
      <c r="AA45157"/>
    </row>
    <row r="45158" spans="16:27" x14ac:dyDescent="0.3">
      <c r="P45158"/>
      <c r="AA45158"/>
    </row>
    <row r="45159" spans="16:27" x14ac:dyDescent="0.3">
      <c r="P45159"/>
      <c r="AA45159"/>
    </row>
    <row r="45160" spans="16:27" x14ac:dyDescent="0.3">
      <c r="P45160"/>
      <c r="AA45160"/>
    </row>
    <row r="45161" spans="16:27" x14ac:dyDescent="0.3">
      <c r="P45161"/>
      <c r="AA45161"/>
    </row>
    <row r="45162" spans="16:27" x14ac:dyDescent="0.3">
      <c r="P45162"/>
      <c r="AA45162"/>
    </row>
    <row r="45163" spans="16:27" x14ac:dyDescent="0.3">
      <c r="P45163"/>
      <c r="AA45163"/>
    </row>
    <row r="45164" spans="16:27" x14ac:dyDescent="0.3">
      <c r="P45164"/>
      <c r="AA45164"/>
    </row>
    <row r="45165" spans="16:27" x14ac:dyDescent="0.3">
      <c r="P45165"/>
      <c r="AA45165"/>
    </row>
    <row r="45166" spans="16:27" x14ac:dyDescent="0.3">
      <c r="P45166"/>
      <c r="AA45166"/>
    </row>
    <row r="45167" spans="16:27" x14ac:dyDescent="0.3">
      <c r="P45167"/>
      <c r="AA45167"/>
    </row>
    <row r="45168" spans="16:27" x14ac:dyDescent="0.3">
      <c r="P45168"/>
      <c r="AA45168"/>
    </row>
    <row r="45169" spans="16:27" x14ac:dyDescent="0.3">
      <c r="P45169"/>
      <c r="AA45169"/>
    </row>
    <row r="45170" spans="16:27" x14ac:dyDescent="0.3">
      <c r="P45170"/>
      <c r="AA45170"/>
    </row>
    <row r="45171" spans="16:27" x14ac:dyDescent="0.3">
      <c r="P45171"/>
      <c r="AA45171"/>
    </row>
    <row r="45172" spans="16:27" x14ac:dyDescent="0.3">
      <c r="P45172"/>
      <c r="AA45172"/>
    </row>
    <row r="45173" spans="16:27" x14ac:dyDescent="0.3">
      <c r="P45173"/>
      <c r="AA45173"/>
    </row>
    <row r="45174" spans="16:27" x14ac:dyDescent="0.3">
      <c r="P45174"/>
      <c r="AA45174"/>
    </row>
    <row r="45175" spans="16:27" x14ac:dyDescent="0.3">
      <c r="P45175"/>
      <c r="AA45175"/>
    </row>
    <row r="45176" spans="16:27" x14ac:dyDescent="0.3">
      <c r="P45176"/>
      <c r="AA45176"/>
    </row>
    <row r="45177" spans="16:27" x14ac:dyDescent="0.3">
      <c r="P45177"/>
      <c r="AA45177"/>
    </row>
    <row r="45178" spans="16:27" x14ac:dyDescent="0.3">
      <c r="P45178"/>
      <c r="AA45178"/>
    </row>
    <row r="45179" spans="16:27" x14ac:dyDescent="0.3">
      <c r="P45179"/>
      <c r="AA45179"/>
    </row>
    <row r="45180" spans="16:27" x14ac:dyDescent="0.3">
      <c r="P45180"/>
      <c r="AA45180"/>
    </row>
    <row r="45181" spans="16:27" x14ac:dyDescent="0.3">
      <c r="P45181"/>
      <c r="AA45181"/>
    </row>
    <row r="45182" spans="16:27" x14ac:dyDescent="0.3">
      <c r="P45182"/>
      <c r="AA45182"/>
    </row>
    <row r="45183" spans="16:27" x14ac:dyDescent="0.3">
      <c r="P45183"/>
      <c r="AA45183"/>
    </row>
    <row r="45184" spans="16:27" x14ac:dyDescent="0.3">
      <c r="P45184"/>
      <c r="AA45184"/>
    </row>
    <row r="45185" spans="16:27" x14ac:dyDescent="0.3">
      <c r="P45185"/>
      <c r="AA45185"/>
    </row>
    <row r="45186" spans="16:27" x14ac:dyDescent="0.3">
      <c r="P45186"/>
      <c r="AA45186"/>
    </row>
    <row r="45187" spans="16:27" x14ac:dyDescent="0.3">
      <c r="P45187"/>
      <c r="AA45187"/>
    </row>
    <row r="45188" spans="16:27" x14ac:dyDescent="0.3">
      <c r="P45188"/>
      <c r="AA45188"/>
    </row>
    <row r="45189" spans="16:27" x14ac:dyDescent="0.3">
      <c r="P45189"/>
      <c r="AA45189"/>
    </row>
    <row r="45190" spans="16:27" x14ac:dyDescent="0.3">
      <c r="P45190"/>
      <c r="AA45190"/>
    </row>
    <row r="45191" spans="16:27" x14ac:dyDescent="0.3">
      <c r="P45191"/>
      <c r="AA45191"/>
    </row>
    <row r="45192" spans="16:27" x14ac:dyDescent="0.3">
      <c r="P45192"/>
      <c r="AA45192"/>
    </row>
    <row r="45193" spans="16:27" x14ac:dyDescent="0.3">
      <c r="P45193"/>
      <c r="AA45193"/>
    </row>
    <row r="45194" spans="16:27" x14ac:dyDescent="0.3">
      <c r="P45194"/>
      <c r="AA45194"/>
    </row>
    <row r="45195" spans="16:27" x14ac:dyDescent="0.3">
      <c r="P45195"/>
      <c r="AA45195"/>
    </row>
    <row r="45196" spans="16:27" x14ac:dyDescent="0.3">
      <c r="P45196"/>
      <c r="AA45196"/>
    </row>
    <row r="45197" spans="16:27" x14ac:dyDescent="0.3">
      <c r="P45197"/>
      <c r="AA45197"/>
    </row>
    <row r="45198" spans="16:27" x14ac:dyDescent="0.3">
      <c r="P45198"/>
      <c r="AA45198"/>
    </row>
    <row r="45199" spans="16:27" x14ac:dyDescent="0.3">
      <c r="P45199"/>
      <c r="AA45199"/>
    </row>
    <row r="45200" spans="16:27" x14ac:dyDescent="0.3">
      <c r="P45200"/>
      <c r="AA45200"/>
    </row>
    <row r="45201" spans="16:27" x14ac:dyDescent="0.3">
      <c r="P45201"/>
      <c r="AA45201"/>
    </row>
    <row r="45202" spans="16:27" x14ac:dyDescent="0.3">
      <c r="P45202"/>
      <c r="AA45202"/>
    </row>
    <row r="45203" spans="16:27" x14ac:dyDescent="0.3">
      <c r="P45203"/>
      <c r="AA45203"/>
    </row>
    <row r="45204" spans="16:27" x14ac:dyDescent="0.3">
      <c r="P45204"/>
      <c r="AA45204"/>
    </row>
    <row r="45205" spans="16:27" x14ac:dyDescent="0.3">
      <c r="P45205"/>
      <c r="AA45205"/>
    </row>
    <row r="45206" spans="16:27" x14ac:dyDescent="0.3">
      <c r="P45206"/>
      <c r="AA45206"/>
    </row>
    <row r="45207" spans="16:27" x14ac:dyDescent="0.3">
      <c r="P45207"/>
      <c r="AA45207"/>
    </row>
    <row r="45208" spans="16:27" x14ac:dyDescent="0.3">
      <c r="P45208"/>
      <c r="AA45208"/>
    </row>
    <row r="45209" spans="16:27" x14ac:dyDescent="0.3">
      <c r="P45209"/>
      <c r="AA45209"/>
    </row>
    <row r="45210" spans="16:27" x14ac:dyDescent="0.3">
      <c r="P45210"/>
      <c r="AA45210"/>
    </row>
    <row r="45211" spans="16:27" x14ac:dyDescent="0.3">
      <c r="P45211"/>
      <c r="AA45211"/>
    </row>
    <row r="45212" spans="16:27" x14ac:dyDescent="0.3">
      <c r="P45212"/>
      <c r="AA45212"/>
    </row>
    <row r="45213" spans="16:27" x14ac:dyDescent="0.3">
      <c r="P45213"/>
      <c r="AA45213"/>
    </row>
    <row r="45214" spans="16:27" x14ac:dyDescent="0.3">
      <c r="P45214"/>
      <c r="AA45214"/>
    </row>
    <row r="45215" spans="16:27" x14ac:dyDescent="0.3">
      <c r="P45215"/>
      <c r="AA45215"/>
    </row>
    <row r="45216" spans="16:27" x14ac:dyDescent="0.3">
      <c r="P45216"/>
      <c r="AA45216"/>
    </row>
    <row r="45217" spans="16:27" x14ac:dyDescent="0.3">
      <c r="P45217"/>
      <c r="AA45217"/>
    </row>
    <row r="45218" spans="16:27" x14ac:dyDescent="0.3">
      <c r="P45218"/>
      <c r="AA45218"/>
    </row>
    <row r="45219" spans="16:27" x14ac:dyDescent="0.3">
      <c r="P45219"/>
      <c r="AA45219"/>
    </row>
    <row r="45220" spans="16:27" x14ac:dyDescent="0.3">
      <c r="P45220"/>
      <c r="AA45220"/>
    </row>
    <row r="45221" spans="16:27" x14ac:dyDescent="0.3">
      <c r="P45221"/>
      <c r="AA45221"/>
    </row>
    <row r="45222" spans="16:27" x14ac:dyDescent="0.3">
      <c r="P45222"/>
      <c r="AA45222"/>
    </row>
    <row r="45223" spans="16:27" x14ac:dyDescent="0.3">
      <c r="P45223"/>
      <c r="AA45223"/>
    </row>
    <row r="45224" spans="16:27" x14ac:dyDescent="0.3">
      <c r="P45224"/>
      <c r="AA45224"/>
    </row>
    <row r="45225" spans="16:27" x14ac:dyDescent="0.3">
      <c r="P45225"/>
      <c r="AA45225"/>
    </row>
    <row r="45226" spans="16:27" x14ac:dyDescent="0.3">
      <c r="P45226"/>
      <c r="AA45226"/>
    </row>
    <row r="45227" spans="16:27" x14ac:dyDescent="0.3">
      <c r="P45227"/>
      <c r="AA45227"/>
    </row>
    <row r="45228" spans="16:27" x14ac:dyDescent="0.3">
      <c r="P45228"/>
      <c r="AA45228"/>
    </row>
    <row r="45229" spans="16:27" x14ac:dyDescent="0.3">
      <c r="P45229"/>
      <c r="AA45229"/>
    </row>
    <row r="45230" spans="16:27" x14ac:dyDescent="0.3">
      <c r="P45230"/>
      <c r="AA45230"/>
    </row>
    <row r="45231" spans="16:27" x14ac:dyDescent="0.3">
      <c r="P45231"/>
      <c r="AA45231"/>
    </row>
    <row r="45232" spans="16:27" x14ac:dyDescent="0.3">
      <c r="P45232"/>
      <c r="AA45232"/>
    </row>
    <row r="45233" spans="16:27" x14ac:dyDescent="0.3">
      <c r="P45233"/>
      <c r="AA45233"/>
    </row>
    <row r="45234" spans="16:27" x14ac:dyDescent="0.3">
      <c r="P45234"/>
      <c r="AA45234"/>
    </row>
    <row r="45235" spans="16:27" x14ac:dyDescent="0.3">
      <c r="P45235"/>
      <c r="AA45235"/>
    </row>
    <row r="45236" spans="16:27" x14ac:dyDescent="0.3">
      <c r="P45236"/>
      <c r="AA45236"/>
    </row>
    <row r="45237" spans="16:27" x14ac:dyDescent="0.3">
      <c r="P45237"/>
      <c r="AA45237"/>
    </row>
    <row r="45238" spans="16:27" x14ac:dyDescent="0.3">
      <c r="P45238"/>
      <c r="AA45238"/>
    </row>
    <row r="45239" spans="16:27" x14ac:dyDescent="0.3">
      <c r="P45239"/>
      <c r="AA45239"/>
    </row>
    <row r="45240" spans="16:27" x14ac:dyDescent="0.3">
      <c r="P45240"/>
      <c r="AA45240"/>
    </row>
    <row r="45241" spans="16:27" x14ac:dyDescent="0.3">
      <c r="P45241"/>
      <c r="AA45241"/>
    </row>
    <row r="45242" spans="16:27" x14ac:dyDescent="0.3">
      <c r="P45242"/>
      <c r="AA45242"/>
    </row>
    <row r="45243" spans="16:27" x14ac:dyDescent="0.3">
      <c r="P45243"/>
      <c r="AA45243"/>
    </row>
    <row r="45244" spans="16:27" x14ac:dyDescent="0.3">
      <c r="P45244"/>
      <c r="AA45244"/>
    </row>
    <row r="45245" spans="16:27" x14ac:dyDescent="0.3">
      <c r="P45245"/>
      <c r="AA45245"/>
    </row>
    <row r="45246" spans="16:27" x14ac:dyDescent="0.3">
      <c r="P45246"/>
      <c r="AA45246"/>
    </row>
    <row r="45247" spans="16:27" x14ac:dyDescent="0.3">
      <c r="P45247"/>
      <c r="AA45247"/>
    </row>
    <row r="45248" spans="16:27" x14ac:dyDescent="0.3">
      <c r="P45248"/>
      <c r="AA45248"/>
    </row>
    <row r="45249" spans="16:27" x14ac:dyDescent="0.3">
      <c r="P45249"/>
      <c r="AA45249"/>
    </row>
    <row r="45250" spans="16:27" x14ac:dyDescent="0.3">
      <c r="P45250"/>
      <c r="AA45250"/>
    </row>
    <row r="45251" spans="16:27" x14ac:dyDescent="0.3">
      <c r="P45251"/>
      <c r="AA45251"/>
    </row>
    <row r="45252" spans="16:27" x14ac:dyDescent="0.3">
      <c r="P45252"/>
      <c r="AA45252"/>
    </row>
    <row r="45253" spans="16:27" x14ac:dyDescent="0.3">
      <c r="P45253"/>
      <c r="AA45253"/>
    </row>
    <row r="45254" spans="16:27" x14ac:dyDescent="0.3">
      <c r="P45254"/>
      <c r="AA45254"/>
    </row>
    <row r="45255" spans="16:27" x14ac:dyDescent="0.3">
      <c r="P45255"/>
      <c r="AA45255"/>
    </row>
    <row r="45256" spans="16:27" x14ac:dyDescent="0.3">
      <c r="P45256"/>
      <c r="AA45256"/>
    </row>
    <row r="45257" spans="16:27" x14ac:dyDescent="0.3">
      <c r="P45257"/>
      <c r="AA45257"/>
    </row>
    <row r="45258" spans="16:27" x14ac:dyDescent="0.3">
      <c r="P45258"/>
      <c r="AA45258"/>
    </row>
    <row r="45259" spans="16:27" x14ac:dyDescent="0.3">
      <c r="P45259"/>
      <c r="AA45259"/>
    </row>
    <row r="45260" spans="16:27" x14ac:dyDescent="0.3">
      <c r="P45260"/>
      <c r="AA45260"/>
    </row>
    <row r="45261" spans="16:27" x14ac:dyDescent="0.3">
      <c r="P45261"/>
      <c r="AA45261"/>
    </row>
    <row r="45262" spans="16:27" x14ac:dyDescent="0.3">
      <c r="P45262"/>
      <c r="AA45262"/>
    </row>
    <row r="45263" spans="16:27" x14ac:dyDescent="0.3">
      <c r="P45263"/>
      <c r="AA45263"/>
    </row>
    <row r="45264" spans="16:27" x14ac:dyDescent="0.3">
      <c r="P45264"/>
      <c r="AA45264"/>
    </row>
    <row r="45265" spans="16:27" x14ac:dyDescent="0.3">
      <c r="P45265"/>
      <c r="AA45265"/>
    </row>
    <row r="45266" spans="16:27" x14ac:dyDescent="0.3">
      <c r="P45266"/>
      <c r="AA45266"/>
    </row>
    <row r="45267" spans="16:27" x14ac:dyDescent="0.3">
      <c r="P45267"/>
      <c r="AA45267"/>
    </row>
    <row r="45268" spans="16:27" x14ac:dyDescent="0.3">
      <c r="P45268"/>
      <c r="AA45268"/>
    </row>
    <row r="45269" spans="16:27" x14ac:dyDescent="0.3">
      <c r="P45269"/>
      <c r="AA45269"/>
    </row>
    <row r="45270" spans="16:27" x14ac:dyDescent="0.3">
      <c r="P45270"/>
      <c r="AA45270"/>
    </row>
    <row r="45271" spans="16:27" x14ac:dyDescent="0.3">
      <c r="P45271"/>
      <c r="AA45271"/>
    </row>
    <row r="45272" spans="16:27" x14ac:dyDescent="0.3">
      <c r="P45272"/>
      <c r="AA45272"/>
    </row>
    <row r="45273" spans="16:27" x14ac:dyDescent="0.3">
      <c r="P45273"/>
      <c r="AA45273"/>
    </row>
    <row r="45274" spans="16:27" x14ac:dyDescent="0.3">
      <c r="P45274"/>
      <c r="AA45274"/>
    </row>
    <row r="45275" spans="16:27" x14ac:dyDescent="0.3">
      <c r="P45275"/>
      <c r="AA45275"/>
    </row>
    <row r="45276" spans="16:27" x14ac:dyDescent="0.3">
      <c r="P45276"/>
      <c r="AA45276"/>
    </row>
    <row r="45277" spans="16:27" x14ac:dyDescent="0.3">
      <c r="P45277"/>
      <c r="AA45277"/>
    </row>
    <row r="45278" spans="16:27" x14ac:dyDescent="0.3">
      <c r="P45278"/>
      <c r="AA45278"/>
    </row>
    <row r="45279" spans="16:27" x14ac:dyDescent="0.3">
      <c r="P45279"/>
      <c r="AA45279"/>
    </row>
    <row r="45280" spans="16:27" x14ac:dyDescent="0.3">
      <c r="P45280"/>
      <c r="AA45280"/>
    </row>
    <row r="45281" spans="16:27" x14ac:dyDescent="0.3">
      <c r="P45281"/>
      <c r="AA45281"/>
    </row>
    <row r="45282" spans="16:27" x14ac:dyDescent="0.3">
      <c r="P45282"/>
      <c r="AA45282"/>
    </row>
    <row r="45283" spans="16:27" x14ac:dyDescent="0.3">
      <c r="P45283"/>
      <c r="AA45283"/>
    </row>
    <row r="45284" spans="16:27" x14ac:dyDescent="0.3">
      <c r="P45284"/>
      <c r="AA45284"/>
    </row>
    <row r="45285" spans="16:27" x14ac:dyDescent="0.3">
      <c r="P45285"/>
      <c r="AA45285"/>
    </row>
    <row r="45286" spans="16:27" x14ac:dyDescent="0.3">
      <c r="P45286"/>
      <c r="AA45286"/>
    </row>
    <row r="45287" spans="16:27" x14ac:dyDescent="0.3">
      <c r="P45287"/>
      <c r="AA45287"/>
    </row>
    <row r="45288" spans="16:27" x14ac:dyDescent="0.3">
      <c r="P45288"/>
      <c r="AA45288"/>
    </row>
    <row r="45289" spans="16:27" x14ac:dyDescent="0.3">
      <c r="P45289"/>
      <c r="AA45289"/>
    </row>
    <row r="45290" spans="16:27" x14ac:dyDescent="0.3">
      <c r="P45290"/>
      <c r="AA45290"/>
    </row>
    <row r="45291" spans="16:27" x14ac:dyDescent="0.3">
      <c r="P45291"/>
      <c r="AA45291"/>
    </row>
    <row r="45292" spans="16:27" x14ac:dyDescent="0.3">
      <c r="P45292"/>
      <c r="AA45292"/>
    </row>
    <row r="45293" spans="16:27" x14ac:dyDescent="0.3">
      <c r="P45293"/>
      <c r="AA45293"/>
    </row>
    <row r="45294" spans="16:27" x14ac:dyDescent="0.3">
      <c r="P45294"/>
      <c r="AA45294"/>
    </row>
    <row r="45295" spans="16:27" x14ac:dyDescent="0.3">
      <c r="P45295"/>
      <c r="AA45295"/>
    </row>
    <row r="45296" spans="16:27" x14ac:dyDescent="0.3">
      <c r="P45296"/>
      <c r="AA45296"/>
    </row>
    <row r="45297" spans="16:27" x14ac:dyDescent="0.3">
      <c r="P45297"/>
      <c r="AA45297"/>
    </row>
    <row r="45298" spans="16:27" x14ac:dyDescent="0.3">
      <c r="P45298"/>
      <c r="AA45298"/>
    </row>
    <row r="45299" spans="16:27" x14ac:dyDescent="0.3">
      <c r="P45299"/>
      <c r="AA45299"/>
    </row>
    <row r="45300" spans="16:27" x14ac:dyDescent="0.3">
      <c r="P45300"/>
      <c r="AA45300"/>
    </row>
    <row r="45301" spans="16:27" x14ac:dyDescent="0.3">
      <c r="P45301"/>
      <c r="AA45301"/>
    </row>
    <row r="45302" spans="16:27" x14ac:dyDescent="0.3">
      <c r="P45302"/>
      <c r="AA45302"/>
    </row>
    <row r="45303" spans="16:27" x14ac:dyDescent="0.3">
      <c r="P45303"/>
      <c r="AA45303"/>
    </row>
    <row r="45304" spans="16:27" x14ac:dyDescent="0.3">
      <c r="P45304"/>
      <c r="AA45304"/>
    </row>
    <row r="45305" spans="16:27" x14ac:dyDescent="0.3">
      <c r="P45305"/>
      <c r="AA45305"/>
    </row>
    <row r="45306" spans="16:27" x14ac:dyDescent="0.3">
      <c r="P45306"/>
      <c r="AA45306"/>
    </row>
    <row r="45307" spans="16:27" x14ac:dyDescent="0.3">
      <c r="P45307"/>
      <c r="AA45307"/>
    </row>
    <row r="45308" spans="16:27" x14ac:dyDescent="0.3">
      <c r="P45308"/>
      <c r="AA45308"/>
    </row>
    <row r="45309" spans="16:27" x14ac:dyDescent="0.3">
      <c r="P45309"/>
      <c r="AA45309"/>
    </row>
    <row r="45310" spans="16:27" x14ac:dyDescent="0.3">
      <c r="P45310"/>
      <c r="AA45310"/>
    </row>
    <row r="45311" spans="16:27" x14ac:dyDescent="0.3">
      <c r="P45311"/>
      <c r="AA45311"/>
    </row>
    <row r="45312" spans="16:27" x14ac:dyDescent="0.3">
      <c r="P45312"/>
      <c r="AA45312"/>
    </row>
    <row r="45313" spans="16:27" x14ac:dyDescent="0.3">
      <c r="P45313"/>
      <c r="AA45313"/>
    </row>
    <row r="45314" spans="16:27" x14ac:dyDescent="0.3">
      <c r="P45314"/>
      <c r="AA45314"/>
    </row>
    <row r="45315" spans="16:27" x14ac:dyDescent="0.3">
      <c r="P45315"/>
      <c r="AA45315"/>
    </row>
    <row r="45316" spans="16:27" x14ac:dyDescent="0.3">
      <c r="P45316"/>
      <c r="AA45316"/>
    </row>
    <row r="45317" spans="16:27" x14ac:dyDescent="0.3">
      <c r="P45317"/>
      <c r="AA45317"/>
    </row>
    <row r="45318" spans="16:27" x14ac:dyDescent="0.3">
      <c r="P45318"/>
      <c r="AA45318"/>
    </row>
    <row r="45319" spans="16:27" x14ac:dyDescent="0.3">
      <c r="P45319"/>
      <c r="AA45319"/>
    </row>
    <row r="45320" spans="16:27" x14ac:dyDescent="0.3">
      <c r="P45320"/>
      <c r="AA45320"/>
    </row>
    <row r="45321" spans="16:27" x14ac:dyDescent="0.3">
      <c r="P45321"/>
      <c r="AA45321"/>
    </row>
    <row r="45322" spans="16:27" x14ac:dyDescent="0.3">
      <c r="P45322"/>
      <c r="AA45322"/>
    </row>
    <row r="45323" spans="16:27" x14ac:dyDescent="0.3">
      <c r="P45323"/>
      <c r="AA45323"/>
    </row>
    <row r="45324" spans="16:27" x14ac:dyDescent="0.3">
      <c r="P45324"/>
      <c r="AA45324"/>
    </row>
    <row r="45325" spans="16:27" x14ac:dyDescent="0.3">
      <c r="P45325"/>
      <c r="AA45325"/>
    </row>
    <row r="45326" spans="16:27" x14ac:dyDescent="0.3">
      <c r="P45326"/>
      <c r="AA45326"/>
    </row>
    <row r="45327" spans="16:27" x14ac:dyDescent="0.3">
      <c r="P45327"/>
      <c r="AA45327"/>
    </row>
    <row r="45328" spans="16:27" x14ac:dyDescent="0.3">
      <c r="P45328"/>
      <c r="AA45328"/>
    </row>
    <row r="45329" spans="16:27" x14ac:dyDescent="0.3">
      <c r="P45329"/>
      <c r="AA45329"/>
    </row>
    <row r="45330" spans="16:27" x14ac:dyDescent="0.3">
      <c r="P45330"/>
      <c r="AA45330"/>
    </row>
    <row r="45331" spans="16:27" x14ac:dyDescent="0.3">
      <c r="P45331"/>
      <c r="AA45331"/>
    </row>
    <row r="45332" spans="16:27" x14ac:dyDescent="0.3">
      <c r="P45332"/>
      <c r="AA45332"/>
    </row>
    <row r="45333" spans="16:27" x14ac:dyDescent="0.3">
      <c r="P45333"/>
      <c r="AA45333"/>
    </row>
    <row r="45334" spans="16:27" x14ac:dyDescent="0.3">
      <c r="P45334"/>
      <c r="AA45334"/>
    </row>
    <row r="45335" spans="16:27" x14ac:dyDescent="0.3">
      <c r="P45335"/>
      <c r="AA45335"/>
    </row>
    <row r="45336" spans="16:27" x14ac:dyDescent="0.3">
      <c r="P45336"/>
      <c r="AA45336"/>
    </row>
    <row r="45337" spans="16:27" x14ac:dyDescent="0.3">
      <c r="P45337"/>
      <c r="AA45337"/>
    </row>
    <row r="45338" spans="16:27" x14ac:dyDescent="0.3">
      <c r="P45338"/>
      <c r="AA45338"/>
    </row>
    <row r="45339" spans="16:27" x14ac:dyDescent="0.3">
      <c r="P45339"/>
      <c r="AA45339"/>
    </row>
    <row r="45340" spans="16:27" x14ac:dyDescent="0.3">
      <c r="P45340"/>
      <c r="AA45340"/>
    </row>
    <row r="45341" spans="16:27" x14ac:dyDescent="0.3">
      <c r="P45341"/>
      <c r="AA45341"/>
    </row>
    <row r="45342" spans="16:27" x14ac:dyDescent="0.3">
      <c r="P45342"/>
      <c r="AA45342"/>
    </row>
    <row r="45343" spans="16:27" x14ac:dyDescent="0.3">
      <c r="P45343"/>
      <c r="AA45343"/>
    </row>
    <row r="45344" spans="16:27" x14ac:dyDescent="0.3">
      <c r="P45344"/>
      <c r="AA45344"/>
    </row>
    <row r="45345" spans="16:27" x14ac:dyDescent="0.3">
      <c r="P45345"/>
      <c r="AA45345"/>
    </row>
    <row r="45346" spans="16:27" x14ac:dyDescent="0.3">
      <c r="P45346"/>
      <c r="AA45346"/>
    </row>
    <row r="45347" spans="16:27" x14ac:dyDescent="0.3">
      <c r="P45347"/>
      <c r="AA45347"/>
    </row>
    <row r="45348" spans="16:27" x14ac:dyDescent="0.3">
      <c r="P45348"/>
      <c r="AA45348"/>
    </row>
    <row r="45349" spans="16:27" x14ac:dyDescent="0.3">
      <c r="P45349"/>
      <c r="AA45349"/>
    </row>
    <row r="45350" spans="16:27" x14ac:dyDescent="0.3">
      <c r="P45350"/>
      <c r="AA45350"/>
    </row>
    <row r="45351" spans="16:27" x14ac:dyDescent="0.3">
      <c r="P45351"/>
      <c r="AA45351"/>
    </row>
    <row r="45352" spans="16:27" x14ac:dyDescent="0.3">
      <c r="P45352"/>
      <c r="AA45352"/>
    </row>
    <row r="45353" spans="16:27" x14ac:dyDescent="0.3">
      <c r="P45353"/>
      <c r="AA45353"/>
    </row>
    <row r="45354" spans="16:27" x14ac:dyDescent="0.3">
      <c r="P45354"/>
      <c r="AA45354"/>
    </row>
    <row r="45355" spans="16:27" x14ac:dyDescent="0.3">
      <c r="P45355"/>
      <c r="AA45355"/>
    </row>
    <row r="45356" spans="16:27" x14ac:dyDescent="0.3">
      <c r="P45356"/>
      <c r="AA45356"/>
    </row>
    <row r="45357" spans="16:27" x14ac:dyDescent="0.3">
      <c r="P45357"/>
      <c r="AA45357"/>
    </row>
    <row r="45358" spans="16:27" x14ac:dyDescent="0.3">
      <c r="P45358"/>
      <c r="AA45358"/>
    </row>
    <row r="45359" spans="16:27" x14ac:dyDescent="0.3">
      <c r="P45359"/>
      <c r="AA45359"/>
    </row>
    <row r="45360" spans="16:27" x14ac:dyDescent="0.3">
      <c r="P45360"/>
      <c r="AA45360"/>
    </row>
    <row r="45361" spans="16:27" x14ac:dyDescent="0.3">
      <c r="P45361"/>
      <c r="AA45361"/>
    </row>
    <row r="45362" spans="16:27" x14ac:dyDescent="0.3">
      <c r="P45362"/>
      <c r="AA45362"/>
    </row>
    <row r="45363" spans="16:27" x14ac:dyDescent="0.3">
      <c r="P45363"/>
      <c r="AA45363"/>
    </row>
    <row r="45364" spans="16:27" x14ac:dyDescent="0.3">
      <c r="P45364"/>
      <c r="AA45364"/>
    </row>
    <row r="45365" spans="16:27" x14ac:dyDescent="0.3">
      <c r="P45365"/>
      <c r="AA45365"/>
    </row>
    <row r="45366" spans="16:27" x14ac:dyDescent="0.3">
      <c r="P45366"/>
      <c r="AA45366"/>
    </row>
    <row r="45367" spans="16:27" x14ac:dyDescent="0.3">
      <c r="P45367"/>
      <c r="AA45367"/>
    </row>
    <row r="45368" spans="16:27" x14ac:dyDescent="0.3">
      <c r="P45368"/>
      <c r="AA45368"/>
    </row>
    <row r="45369" spans="16:27" x14ac:dyDescent="0.3">
      <c r="P45369"/>
      <c r="AA45369"/>
    </row>
    <row r="45370" spans="16:27" x14ac:dyDescent="0.3">
      <c r="P45370"/>
      <c r="AA45370"/>
    </row>
    <row r="45371" spans="16:27" x14ac:dyDescent="0.3">
      <c r="P45371"/>
      <c r="AA45371"/>
    </row>
    <row r="45372" spans="16:27" x14ac:dyDescent="0.3">
      <c r="P45372"/>
      <c r="AA45372"/>
    </row>
    <row r="45373" spans="16:27" x14ac:dyDescent="0.3">
      <c r="P45373"/>
      <c r="AA45373"/>
    </row>
    <row r="45374" spans="16:27" x14ac:dyDescent="0.3">
      <c r="P45374"/>
      <c r="AA45374"/>
    </row>
    <row r="45375" spans="16:27" x14ac:dyDescent="0.3">
      <c r="P45375"/>
      <c r="AA45375"/>
    </row>
    <row r="45376" spans="16:27" x14ac:dyDescent="0.3">
      <c r="P45376"/>
      <c r="AA45376"/>
    </row>
    <row r="45377" spans="16:27" x14ac:dyDescent="0.3">
      <c r="P45377"/>
      <c r="AA45377"/>
    </row>
    <row r="45378" spans="16:27" x14ac:dyDescent="0.3">
      <c r="P45378"/>
      <c r="AA45378"/>
    </row>
    <row r="45379" spans="16:27" x14ac:dyDescent="0.3">
      <c r="P45379"/>
      <c r="AA45379"/>
    </row>
    <row r="45380" spans="16:27" x14ac:dyDescent="0.3">
      <c r="P45380"/>
      <c r="AA45380"/>
    </row>
    <row r="45381" spans="16:27" x14ac:dyDescent="0.3">
      <c r="P45381"/>
      <c r="AA45381"/>
    </row>
    <row r="45382" spans="16:27" x14ac:dyDescent="0.3">
      <c r="P45382"/>
      <c r="AA45382"/>
    </row>
    <row r="45383" spans="16:27" x14ac:dyDescent="0.3">
      <c r="P45383"/>
      <c r="AA45383"/>
    </row>
    <row r="45384" spans="16:27" x14ac:dyDescent="0.3">
      <c r="P45384"/>
      <c r="AA45384"/>
    </row>
    <row r="45385" spans="16:27" x14ac:dyDescent="0.3">
      <c r="P45385"/>
      <c r="AA45385"/>
    </row>
    <row r="45386" spans="16:27" x14ac:dyDescent="0.3">
      <c r="P45386"/>
      <c r="AA45386"/>
    </row>
    <row r="45387" spans="16:27" x14ac:dyDescent="0.3">
      <c r="P45387"/>
      <c r="AA45387"/>
    </row>
    <row r="45388" spans="16:27" x14ac:dyDescent="0.3">
      <c r="P45388"/>
      <c r="AA45388"/>
    </row>
    <row r="45389" spans="16:27" x14ac:dyDescent="0.3">
      <c r="P45389"/>
      <c r="AA45389"/>
    </row>
    <row r="45390" spans="16:27" x14ac:dyDescent="0.3">
      <c r="P45390"/>
      <c r="AA45390"/>
    </row>
    <row r="45391" spans="16:27" x14ac:dyDescent="0.3">
      <c r="P45391"/>
      <c r="AA45391"/>
    </row>
    <row r="45392" spans="16:27" x14ac:dyDescent="0.3">
      <c r="P45392"/>
      <c r="AA45392"/>
    </row>
    <row r="45393" spans="16:27" x14ac:dyDescent="0.3">
      <c r="P45393"/>
      <c r="AA45393"/>
    </row>
    <row r="45394" spans="16:27" x14ac:dyDescent="0.3">
      <c r="P45394"/>
      <c r="AA45394"/>
    </row>
    <row r="45395" spans="16:27" x14ac:dyDescent="0.3">
      <c r="P45395"/>
      <c r="AA45395"/>
    </row>
    <row r="45396" spans="16:27" x14ac:dyDescent="0.3">
      <c r="P45396"/>
      <c r="AA45396"/>
    </row>
    <row r="45397" spans="16:27" x14ac:dyDescent="0.3">
      <c r="P45397"/>
      <c r="AA45397"/>
    </row>
    <row r="45398" spans="16:27" x14ac:dyDescent="0.3">
      <c r="P45398"/>
      <c r="AA45398"/>
    </row>
    <row r="45399" spans="16:27" x14ac:dyDescent="0.3">
      <c r="P45399"/>
      <c r="AA45399"/>
    </row>
    <row r="45400" spans="16:27" x14ac:dyDescent="0.3">
      <c r="P45400"/>
      <c r="AA45400"/>
    </row>
    <row r="45401" spans="16:27" x14ac:dyDescent="0.3">
      <c r="P45401"/>
      <c r="AA45401"/>
    </row>
    <row r="45402" spans="16:27" x14ac:dyDescent="0.3">
      <c r="P45402"/>
      <c r="AA45402"/>
    </row>
    <row r="45403" spans="16:27" x14ac:dyDescent="0.3">
      <c r="P45403"/>
      <c r="AA45403"/>
    </row>
    <row r="45404" spans="16:27" x14ac:dyDescent="0.3">
      <c r="P45404"/>
      <c r="AA45404"/>
    </row>
    <row r="45405" spans="16:27" x14ac:dyDescent="0.3">
      <c r="P45405"/>
      <c r="AA45405"/>
    </row>
    <row r="45406" spans="16:27" x14ac:dyDescent="0.3">
      <c r="P45406"/>
      <c r="AA45406"/>
    </row>
    <row r="45407" spans="16:27" x14ac:dyDescent="0.3">
      <c r="P45407"/>
      <c r="AA45407"/>
    </row>
    <row r="45408" spans="16:27" x14ac:dyDescent="0.3">
      <c r="P45408"/>
      <c r="AA45408"/>
    </row>
    <row r="45409" spans="16:27" x14ac:dyDescent="0.3">
      <c r="P45409"/>
      <c r="AA45409"/>
    </row>
    <row r="45410" spans="16:27" x14ac:dyDescent="0.3">
      <c r="P45410"/>
      <c r="AA45410"/>
    </row>
    <row r="45411" spans="16:27" x14ac:dyDescent="0.3">
      <c r="P45411"/>
      <c r="AA45411"/>
    </row>
    <row r="45412" spans="16:27" x14ac:dyDescent="0.3">
      <c r="P45412"/>
      <c r="AA45412"/>
    </row>
    <row r="45413" spans="16:27" x14ac:dyDescent="0.3">
      <c r="P45413"/>
      <c r="AA45413"/>
    </row>
    <row r="45414" spans="16:27" x14ac:dyDescent="0.3">
      <c r="P45414"/>
      <c r="AA45414"/>
    </row>
    <row r="45415" spans="16:27" x14ac:dyDescent="0.3">
      <c r="P45415"/>
      <c r="AA45415"/>
    </row>
    <row r="45416" spans="16:27" x14ac:dyDescent="0.3">
      <c r="P45416"/>
      <c r="AA45416"/>
    </row>
    <row r="45417" spans="16:27" x14ac:dyDescent="0.3">
      <c r="P45417"/>
      <c r="AA45417"/>
    </row>
    <row r="45418" spans="16:27" x14ac:dyDescent="0.3">
      <c r="P45418"/>
      <c r="AA45418"/>
    </row>
    <row r="45419" spans="16:27" x14ac:dyDescent="0.3">
      <c r="P45419"/>
      <c r="AA45419"/>
    </row>
    <row r="45420" spans="16:27" x14ac:dyDescent="0.3">
      <c r="P45420"/>
      <c r="AA45420"/>
    </row>
    <row r="45421" spans="16:27" x14ac:dyDescent="0.3">
      <c r="P45421"/>
      <c r="AA45421"/>
    </row>
    <row r="45422" spans="16:27" x14ac:dyDescent="0.3">
      <c r="P45422"/>
      <c r="AA45422"/>
    </row>
    <row r="45423" spans="16:27" x14ac:dyDescent="0.3">
      <c r="P45423"/>
      <c r="AA45423"/>
    </row>
    <row r="45424" spans="16:27" x14ac:dyDescent="0.3">
      <c r="P45424"/>
      <c r="AA45424"/>
    </row>
    <row r="45425" spans="16:27" x14ac:dyDescent="0.3">
      <c r="P45425"/>
      <c r="AA45425"/>
    </row>
    <row r="45426" spans="16:27" x14ac:dyDescent="0.3">
      <c r="P45426"/>
      <c r="AA45426"/>
    </row>
    <row r="45427" spans="16:27" x14ac:dyDescent="0.3">
      <c r="P45427"/>
      <c r="AA45427"/>
    </row>
    <row r="45428" spans="16:27" x14ac:dyDescent="0.3">
      <c r="P45428"/>
      <c r="AA45428"/>
    </row>
    <row r="45429" spans="16:27" x14ac:dyDescent="0.3">
      <c r="P45429"/>
      <c r="AA45429"/>
    </row>
    <row r="45430" spans="16:27" x14ac:dyDescent="0.3">
      <c r="P45430"/>
      <c r="AA45430"/>
    </row>
    <row r="45431" spans="16:27" x14ac:dyDescent="0.3">
      <c r="P45431"/>
      <c r="AA45431"/>
    </row>
    <row r="45432" spans="16:27" x14ac:dyDescent="0.3">
      <c r="P45432"/>
      <c r="AA45432"/>
    </row>
    <row r="45433" spans="16:27" x14ac:dyDescent="0.3">
      <c r="P45433"/>
      <c r="AA45433"/>
    </row>
    <row r="45434" spans="16:27" x14ac:dyDescent="0.3">
      <c r="P45434"/>
      <c r="AA45434"/>
    </row>
    <row r="45435" spans="16:27" x14ac:dyDescent="0.3">
      <c r="P45435"/>
      <c r="AA45435"/>
    </row>
    <row r="45436" spans="16:27" x14ac:dyDescent="0.3">
      <c r="P45436"/>
      <c r="AA45436"/>
    </row>
    <row r="45437" spans="16:27" x14ac:dyDescent="0.3">
      <c r="P45437"/>
      <c r="AA45437"/>
    </row>
    <row r="45438" spans="16:27" x14ac:dyDescent="0.3">
      <c r="P45438"/>
      <c r="AA45438"/>
    </row>
    <row r="45439" spans="16:27" x14ac:dyDescent="0.3">
      <c r="P45439"/>
      <c r="AA45439"/>
    </row>
    <row r="45440" spans="16:27" x14ac:dyDescent="0.3">
      <c r="P45440"/>
      <c r="AA45440"/>
    </row>
    <row r="45441" spans="16:27" x14ac:dyDescent="0.3">
      <c r="P45441"/>
      <c r="AA45441"/>
    </row>
    <row r="45442" spans="16:27" x14ac:dyDescent="0.3">
      <c r="P45442"/>
      <c r="AA45442"/>
    </row>
    <row r="45443" spans="16:27" x14ac:dyDescent="0.3">
      <c r="P45443"/>
      <c r="AA45443"/>
    </row>
    <row r="45444" spans="16:27" x14ac:dyDescent="0.3">
      <c r="P45444"/>
      <c r="AA45444"/>
    </row>
    <row r="45445" spans="16:27" x14ac:dyDescent="0.3">
      <c r="P45445"/>
      <c r="AA45445"/>
    </row>
    <row r="45446" spans="16:27" x14ac:dyDescent="0.3">
      <c r="P45446"/>
      <c r="AA45446"/>
    </row>
    <row r="45447" spans="16:27" x14ac:dyDescent="0.3">
      <c r="P45447"/>
      <c r="AA45447"/>
    </row>
    <row r="45448" spans="16:27" x14ac:dyDescent="0.3">
      <c r="P45448"/>
      <c r="AA45448"/>
    </row>
    <row r="45449" spans="16:27" x14ac:dyDescent="0.3">
      <c r="P45449"/>
      <c r="AA45449"/>
    </row>
    <row r="45450" spans="16:27" x14ac:dyDescent="0.3">
      <c r="P45450"/>
      <c r="AA45450"/>
    </row>
    <row r="45451" spans="16:27" x14ac:dyDescent="0.3">
      <c r="P45451"/>
      <c r="AA45451"/>
    </row>
    <row r="45452" spans="16:27" x14ac:dyDescent="0.3">
      <c r="P45452"/>
      <c r="AA45452"/>
    </row>
    <row r="45453" spans="16:27" x14ac:dyDescent="0.3">
      <c r="P45453"/>
      <c r="AA45453"/>
    </row>
    <row r="45454" spans="16:27" x14ac:dyDescent="0.3">
      <c r="P45454"/>
      <c r="AA45454"/>
    </row>
    <row r="45455" spans="16:27" x14ac:dyDescent="0.3">
      <c r="P45455"/>
      <c r="AA45455"/>
    </row>
    <row r="45456" spans="16:27" x14ac:dyDescent="0.3">
      <c r="P45456"/>
      <c r="AA45456"/>
    </row>
    <row r="45457" spans="16:27" x14ac:dyDescent="0.3">
      <c r="P45457"/>
      <c r="AA45457"/>
    </row>
    <row r="45458" spans="16:27" x14ac:dyDescent="0.3">
      <c r="P45458"/>
      <c r="AA45458"/>
    </row>
    <row r="45459" spans="16:27" x14ac:dyDescent="0.3">
      <c r="P45459"/>
      <c r="AA45459"/>
    </row>
    <row r="45460" spans="16:27" x14ac:dyDescent="0.3">
      <c r="P45460"/>
      <c r="AA45460"/>
    </row>
    <row r="45461" spans="16:27" x14ac:dyDescent="0.3">
      <c r="P45461"/>
      <c r="AA45461"/>
    </row>
    <row r="45462" spans="16:27" x14ac:dyDescent="0.3">
      <c r="P45462"/>
      <c r="AA45462"/>
    </row>
    <row r="45463" spans="16:27" x14ac:dyDescent="0.3">
      <c r="P45463"/>
      <c r="AA45463"/>
    </row>
    <row r="45464" spans="16:27" x14ac:dyDescent="0.3">
      <c r="P45464"/>
      <c r="AA45464"/>
    </row>
    <row r="45465" spans="16:27" x14ac:dyDescent="0.3">
      <c r="P45465"/>
      <c r="AA45465"/>
    </row>
    <row r="45466" spans="16:27" x14ac:dyDescent="0.3">
      <c r="P45466"/>
      <c r="AA45466"/>
    </row>
    <row r="45467" spans="16:27" x14ac:dyDescent="0.3">
      <c r="P45467"/>
      <c r="AA45467"/>
    </row>
    <row r="45468" spans="16:27" x14ac:dyDescent="0.3">
      <c r="P45468"/>
      <c r="AA45468"/>
    </row>
    <row r="45469" spans="16:27" x14ac:dyDescent="0.3">
      <c r="P45469"/>
      <c r="AA45469"/>
    </row>
    <row r="45470" spans="16:27" x14ac:dyDescent="0.3">
      <c r="P45470"/>
      <c r="AA45470"/>
    </row>
    <row r="45471" spans="16:27" x14ac:dyDescent="0.3">
      <c r="P45471"/>
      <c r="AA45471"/>
    </row>
    <row r="45472" spans="16:27" x14ac:dyDescent="0.3">
      <c r="P45472"/>
      <c r="AA45472"/>
    </row>
    <row r="45473" spans="16:27" x14ac:dyDescent="0.3">
      <c r="P45473"/>
      <c r="AA45473"/>
    </row>
    <row r="45474" spans="16:27" x14ac:dyDescent="0.3">
      <c r="P45474"/>
      <c r="AA45474"/>
    </row>
    <row r="45475" spans="16:27" x14ac:dyDescent="0.3">
      <c r="P45475"/>
      <c r="AA45475"/>
    </row>
    <row r="45476" spans="16:27" x14ac:dyDescent="0.3">
      <c r="P45476"/>
      <c r="AA45476"/>
    </row>
    <row r="45477" spans="16:27" x14ac:dyDescent="0.3">
      <c r="P45477"/>
      <c r="AA45477"/>
    </row>
    <row r="45478" spans="16:27" x14ac:dyDescent="0.3">
      <c r="P45478"/>
      <c r="AA45478"/>
    </row>
    <row r="45479" spans="16:27" x14ac:dyDescent="0.3">
      <c r="P45479"/>
      <c r="AA45479"/>
    </row>
    <row r="45480" spans="16:27" x14ac:dyDescent="0.3">
      <c r="P45480"/>
      <c r="AA45480"/>
    </row>
    <row r="45481" spans="16:27" x14ac:dyDescent="0.3">
      <c r="P45481"/>
      <c r="AA45481"/>
    </row>
    <row r="45482" spans="16:27" x14ac:dyDescent="0.3">
      <c r="P45482"/>
      <c r="AA45482"/>
    </row>
    <row r="45483" spans="16:27" x14ac:dyDescent="0.3">
      <c r="P45483"/>
      <c r="AA45483"/>
    </row>
    <row r="45484" spans="16:27" x14ac:dyDescent="0.3">
      <c r="P45484"/>
      <c r="AA45484"/>
    </row>
    <row r="45485" spans="16:27" x14ac:dyDescent="0.3">
      <c r="P45485"/>
      <c r="AA45485"/>
    </row>
    <row r="45486" spans="16:27" x14ac:dyDescent="0.3">
      <c r="P45486"/>
      <c r="AA45486"/>
    </row>
    <row r="45487" spans="16:27" x14ac:dyDescent="0.3">
      <c r="P45487"/>
      <c r="AA45487"/>
    </row>
    <row r="45488" spans="16:27" x14ac:dyDescent="0.3">
      <c r="P45488"/>
      <c r="AA45488"/>
    </row>
    <row r="45489" spans="16:27" x14ac:dyDescent="0.3">
      <c r="P45489"/>
      <c r="AA45489"/>
    </row>
    <row r="45490" spans="16:27" x14ac:dyDescent="0.3">
      <c r="P45490"/>
      <c r="AA45490"/>
    </row>
    <row r="45491" spans="16:27" x14ac:dyDescent="0.3">
      <c r="P45491"/>
      <c r="AA45491"/>
    </row>
    <row r="45492" spans="16:27" x14ac:dyDescent="0.3">
      <c r="P45492"/>
      <c r="AA45492"/>
    </row>
    <row r="45493" spans="16:27" x14ac:dyDescent="0.3">
      <c r="P45493"/>
      <c r="AA45493"/>
    </row>
    <row r="45494" spans="16:27" x14ac:dyDescent="0.3">
      <c r="P45494"/>
      <c r="AA45494"/>
    </row>
    <row r="45495" spans="16:27" x14ac:dyDescent="0.3">
      <c r="P45495"/>
      <c r="AA45495"/>
    </row>
    <row r="45496" spans="16:27" x14ac:dyDescent="0.3">
      <c r="P45496"/>
      <c r="AA45496"/>
    </row>
    <row r="45497" spans="16:27" x14ac:dyDescent="0.3">
      <c r="P45497"/>
      <c r="AA45497"/>
    </row>
    <row r="45498" spans="16:27" x14ac:dyDescent="0.3">
      <c r="P45498"/>
      <c r="AA45498"/>
    </row>
    <row r="45499" spans="16:27" x14ac:dyDescent="0.3">
      <c r="P45499"/>
      <c r="AA45499"/>
    </row>
    <row r="45500" spans="16:27" x14ac:dyDescent="0.3">
      <c r="P45500"/>
      <c r="AA45500"/>
    </row>
    <row r="45501" spans="16:27" x14ac:dyDescent="0.3">
      <c r="P45501"/>
      <c r="AA45501"/>
    </row>
    <row r="45502" spans="16:27" x14ac:dyDescent="0.3">
      <c r="P45502"/>
      <c r="AA45502"/>
    </row>
    <row r="45503" spans="16:27" x14ac:dyDescent="0.3">
      <c r="P45503"/>
      <c r="AA45503"/>
    </row>
    <row r="45504" spans="16:27" x14ac:dyDescent="0.3">
      <c r="P45504"/>
      <c r="AA45504"/>
    </row>
    <row r="45505" spans="16:27" x14ac:dyDescent="0.3">
      <c r="P45505"/>
      <c r="AA45505"/>
    </row>
    <row r="45506" spans="16:27" x14ac:dyDescent="0.3">
      <c r="P45506"/>
      <c r="AA45506"/>
    </row>
    <row r="45507" spans="16:27" x14ac:dyDescent="0.3">
      <c r="P45507"/>
      <c r="AA45507"/>
    </row>
    <row r="45508" spans="16:27" x14ac:dyDescent="0.3">
      <c r="P45508"/>
      <c r="AA45508"/>
    </row>
    <row r="45509" spans="16:27" x14ac:dyDescent="0.3">
      <c r="P45509"/>
      <c r="AA45509"/>
    </row>
    <row r="45510" spans="16:27" x14ac:dyDescent="0.3">
      <c r="P45510"/>
      <c r="AA45510"/>
    </row>
    <row r="45511" spans="16:27" x14ac:dyDescent="0.3">
      <c r="P45511"/>
      <c r="AA45511"/>
    </row>
    <row r="45512" spans="16:27" x14ac:dyDescent="0.3">
      <c r="P45512"/>
      <c r="AA45512"/>
    </row>
    <row r="45513" spans="16:27" x14ac:dyDescent="0.3">
      <c r="P45513"/>
      <c r="AA45513"/>
    </row>
    <row r="45514" spans="16:27" x14ac:dyDescent="0.3">
      <c r="P45514"/>
      <c r="AA45514"/>
    </row>
    <row r="45515" spans="16:27" x14ac:dyDescent="0.3">
      <c r="P45515"/>
      <c r="AA45515"/>
    </row>
    <row r="45516" spans="16:27" x14ac:dyDescent="0.3">
      <c r="P45516"/>
      <c r="AA45516"/>
    </row>
    <row r="45517" spans="16:27" x14ac:dyDescent="0.3">
      <c r="P45517"/>
      <c r="AA45517"/>
    </row>
    <row r="45518" spans="16:27" x14ac:dyDescent="0.3">
      <c r="P45518"/>
      <c r="AA45518"/>
    </row>
    <row r="45519" spans="16:27" x14ac:dyDescent="0.3">
      <c r="P45519"/>
      <c r="AA45519"/>
    </row>
    <row r="45520" spans="16:27" x14ac:dyDescent="0.3">
      <c r="P45520"/>
      <c r="AA45520"/>
    </row>
    <row r="45521" spans="16:27" x14ac:dyDescent="0.3">
      <c r="P45521"/>
      <c r="AA45521"/>
    </row>
    <row r="45522" spans="16:27" x14ac:dyDescent="0.3">
      <c r="P45522"/>
      <c r="AA45522"/>
    </row>
    <row r="45523" spans="16:27" x14ac:dyDescent="0.3">
      <c r="P45523"/>
      <c r="AA45523"/>
    </row>
    <row r="45524" spans="16:27" x14ac:dyDescent="0.3">
      <c r="P45524"/>
      <c r="AA45524"/>
    </row>
    <row r="45525" spans="16:27" x14ac:dyDescent="0.3">
      <c r="P45525"/>
      <c r="AA45525"/>
    </row>
    <row r="45526" spans="16:27" x14ac:dyDescent="0.3">
      <c r="P45526"/>
      <c r="AA45526"/>
    </row>
    <row r="45527" spans="16:27" x14ac:dyDescent="0.3">
      <c r="P45527"/>
      <c r="AA45527"/>
    </row>
    <row r="45528" spans="16:27" x14ac:dyDescent="0.3">
      <c r="P45528"/>
      <c r="AA45528"/>
    </row>
    <row r="45529" spans="16:27" x14ac:dyDescent="0.3">
      <c r="P45529"/>
      <c r="AA45529"/>
    </row>
    <row r="45530" spans="16:27" x14ac:dyDescent="0.3">
      <c r="P45530"/>
      <c r="AA45530"/>
    </row>
    <row r="45531" spans="16:27" x14ac:dyDescent="0.3">
      <c r="P45531"/>
      <c r="AA45531"/>
    </row>
    <row r="45532" spans="16:27" x14ac:dyDescent="0.3">
      <c r="P45532"/>
      <c r="AA45532"/>
    </row>
    <row r="45533" spans="16:27" x14ac:dyDescent="0.3">
      <c r="P45533"/>
      <c r="AA45533"/>
    </row>
    <row r="45534" spans="16:27" x14ac:dyDescent="0.3">
      <c r="P45534"/>
      <c r="AA45534"/>
    </row>
    <row r="45535" spans="16:27" x14ac:dyDescent="0.3">
      <c r="P45535"/>
      <c r="AA45535"/>
    </row>
    <row r="45536" spans="16:27" x14ac:dyDescent="0.3">
      <c r="P45536"/>
      <c r="AA45536"/>
    </row>
    <row r="45537" spans="16:27" x14ac:dyDescent="0.3">
      <c r="P45537"/>
      <c r="AA45537"/>
    </row>
    <row r="45538" spans="16:27" x14ac:dyDescent="0.3">
      <c r="P45538"/>
      <c r="AA45538"/>
    </row>
    <row r="45539" spans="16:27" x14ac:dyDescent="0.3">
      <c r="P45539"/>
      <c r="AA45539"/>
    </row>
    <row r="45540" spans="16:27" x14ac:dyDescent="0.3">
      <c r="P45540"/>
      <c r="AA45540"/>
    </row>
    <row r="45541" spans="16:27" x14ac:dyDescent="0.3">
      <c r="P45541"/>
      <c r="AA45541"/>
    </row>
    <row r="45542" spans="16:27" x14ac:dyDescent="0.3">
      <c r="P45542"/>
      <c r="AA45542"/>
    </row>
    <row r="45543" spans="16:27" x14ac:dyDescent="0.3">
      <c r="P45543"/>
      <c r="AA45543"/>
    </row>
    <row r="45544" spans="16:27" x14ac:dyDescent="0.3">
      <c r="P45544"/>
      <c r="AA45544"/>
    </row>
    <row r="45545" spans="16:27" x14ac:dyDescent="0.3">
      <c r="P45545"/>
      <c r="AA45545"/>
    </row>
    <row r="45546" spans="16:27" x14ac:dyDescent="0.3">
      <c r="P45546"/>
      <c r="AA45546"/>
    </row>
    <row r="45547" spans="16:27" x14ac:dyDescent="0.3">
      <c r="P45547"/>
      <c r="AA45547"/>
    </row>
    <row r="45548" spans="16:27" x14ac:dyDescent="0.3">
      <c r="P45548"/>
      <c r="AA45548"/>
    </row>
    <row r="45549" spans="16:27" x14ac:dyDescent="0.3">
      <c r="P45549"/>
      <c r="AA45549"/>
    </row>
    <row r="45550" spans="16:27" x14ac:dyDescent="0.3">
      <c r="P45550"/>
      <c r="AA45550"/>
    </row>
    <row r="45551" spans="16:27" x14ac:dyDescent="0.3">
      <c r="P45551"/>
      <c r="AA45551"/>
    </row>
    <row r="45552" spans="16:27" x14ac:dyDescent="0.3">
      <c r="P45552"/>
      <c r="AA45552"/>
    </row>
    <row r="45553" spans="16:27" x14ac:dyDescent="0.3">
      <c r="P45553"/>
      <c r="AA45553"/>
    </row>
    <row r="45554" spans="16:27" x14ac:dyDescent="0.3">
      <c r="P45554"/>
      <c r="AA45554"/>
    </row>
    <row r="45555" spans="16:27" x14ac:dyDescent="0.3">
      <c r="P45555"/>
      <c r="AA45555"/>
    </row>
    <row r="45556" spans="16:27" x14ac:dyDescent="0.3">
      <c r="P45556"/>
      <c r="AA45556"/>
    </row>
    <row r="45557" spans="16:27" x14ac:dyDescent="0.3">
      <c r="P45557"/>
      <c r="AA45557"/>
    </row>
    <row r="45558" spans="16:27" x14ac:dyDescent="0.3">
      <c r="P45558"/>
      <c r="AA45558"/>
    </row>
    <row r="45559" spans="16:27" x14ac:dyDescent="0.3">
      <c r="P45559"/>
      <c r="AA45559"/>
    </row>
    <row r="45560" spans="16:27" x14ac:dyDescent="0.3">
      <c r="P45560"/>
      <c r="AA45560"/>
    </row>
    <row r="45561" spans="16:27" x14ac:dyDescent="0.3">
      <c r="P45561"/>
      <c r="AA45561"/>
    </row>
    <row r="45562" spans="16:27" x14ac:dyDescent="0.3">
      <c r="P45562"/>
      <c r="AA45562"/>
    </row>
    <row r="45563" spans="16:27" x14ac:dyDescent="0.3">
      <c r="P45563"/>
      <c r="AA45563"/>
    </row>
    <row r="45564" spans="16:27" x14ac:dyDescent="0.3">
      <c r="P45564"/>
      <c r="AA45564"/>
    </row>
    <row r="45565" spans="16:27" x14ac:dyDescent="0.3">
      <c r="P45565"/>
      <c r="AA45565"/>
    </row>
    <row r="45566" spans="16:27" x14ac:dyDescent="0.3">
      <c r="P45566"/>
      <c r="AA45566"/>
    </row>
    <row r="45567" spans="16:27" x14ac:dyDescent="0.3">
      <c r="P45567"/>
      <c r="AA45567"/>
    </row>
    <row r="45568" spans="16:27" x14ac:dyDescent="0.3">
      <c r="P45568"/>
      <c r="AA45568"/>
    </row>
    <row r="45569" spans="16:27" x14ac:dyDescent="0.3">
      <c r="P45569"/>
      <c r="AA45569"/>
    </row>
    <row r="45570" spans="16:27" x14ac:dyDescent="0.3">
      <c r="P45570"/>
      <c r="AA45570"/>
    </row>
    <row r="45571" spans="16:27" x14ac:dyDescent="0.3">
      <c r="P45571"/>
      <c r="AA45571"/>
    </row>
    <row r="45572" spans="16:27" x14ac:dyDescent="0.3">
      <c r="P45572"/>
      <c r="AA45572"/>
    </row>
    <row r="45573" spans="16:27" x14ac:dyDescent="0.3">
      <c r="P45573"/>
      <c r="AA45573"/>
    </row>
    <row r="45574" spans="16:27" x14ac:dyDescent="0.3">
      <c r="P45574"/>
      <c r="AA45574"/>
    </row>
    <row r="45575" spans="16:27" x14ac:dyDescent="0.3">
      <c r="P45575"/>
      <c r="AA45575"/>
    </row>
    <row r="45576" spans="16:27" x14ac:dyDescent="0.3">
      <c r="P45576"/>
      <c r="AA45576"/>
    </row>
    <row r="45577" spans="16:27" x14ac:dyDescent="0.3">
      <c r="P45577"/>
      <c r="AA45577"/>
    </row>
    <row r="45578" spans="16:27" x14ac:dyDescent="0.3">
      <c r="P45578"/>
      <c r="AA45578"/>
    </row>
    <row r="45579" spans="16:27" x14ac:dyDescent="0.3">
      <c r="P45579"/>
      <c r="AA45579"/>
    </row>
    <row r="45580" spans="16:27" x14ac:dyDescent="0.3">
      <c r="P45580"/>
      <c r="AA45580"/>
    </row>
    <row r="45581" spans="16:27" x14ac:dyDescent="0.3">
      <c r="P45581"/>
      <c r="AA45581"/>
    </row>
    <row r="45582" spans="16:27" x14ac:dyDescent="0.3">
      <c r="P45582"/>
      <c r="AA45582"/>
    </row>
    <row r="45583" spans="16:27" x14ac:dyDescent="0.3">
      <c r="P45583"/>
      <c r="AA45583"/>
    </row>
    <row r="45584" spans="16:27" x14ac:dyDescent="0.3">
      <c r="P45584"/>
      <c r="AA45584"/>
    </row>
    <row r="45585" spans="16:27" x14ac:dyDescent="0.3">
      <c r="P45585"/>
      <c r="AA45585"/>
    </row>
    <row r="45586" spans="16:27" x14ac:dyDescent="0.3">
      <c r="P45586"/>
      <c r="AA45586"/>
    </row>
    <row r="45587" spans="16:27" x14ac:dyDescent="0.3">
      <c r="P45587"/>
      <c r="AA45587"/>
    </row>
    <row r="45588" spans="16:27" x14ac:dyDescent="0.3">
      <c r="P45588"/>
      <c r="AA45588"/>
    </row>
    <row r="45589" spans="16:27" x14ac:dyDescent="0.3">
      <c r="P45589"/>
      <c r="AA45589"/>
    </row>
    <row r="45590" spans="16:27" x14ac:dyDescent="0.3">
      <c r="P45590"/>
      <c r="AA45590"/>
    </row>
    <row r="45591" spans="16:27" x14ac:dyDescent="0.3">
      <c r="P45591"/>
      <c r="AA45591"/>
    </row>
    <row r="45592" spans="16:27" x14ac:dyDescent="0.3">
      <c r="P45592"/>
      <c r="AA45592"/>
    </row>
    <row r="45593" spans="16:27" x14ac:dyDescent="0.3">
      <c r="P45593"/>
      <c r="AA45593"/>
    </row>
    <row r="45594" spans="16:27" x14ac:dyDescent="0.3">
      <c r="P45594"/>
      <c r="AA45594"/>
    </row>
    <row r="45595" spans="16:27" x14ac:dyDescent="0.3">
      <c r="P45595"/>
      <c r="AA45595"/>
    </row>
    <row r="45596" spans="16:27" x14ac:dyDescent="0.3">
      <c r="P45596"/>
      <c r="AA45596"/>
    </row>
    <row r="45597" spans="16:27" x14ac:dyDescent="0.3">
      <c r="P45597"/>
      <c r="AA45597"/>
    </row>
    <row r="45598" spans="16:27" x14ac:dyDescent="0.3">
      <c r="P45598"/>
      <c r="AA45598"/>
    </row>
    <row r="45599" spans="16:27" x14ac:dyDescent="0.3">
      <c r="P45599"/>
      <c r="AA45599"/>
    </row>
    <row r="45600" spans="16:27" x14ac:dyDescent="0.3">
      <c r="P45600"/>
      <c r="AA45600"/>
    </row>
    <row r="45601" spans="16:27" x14ac:dyDescent="0.3">
      <c r="P45601"/>
      <c r="AA45601"/>
    </row>
    <row r="45602" spans="16:27" x14ac:dyDescent="0.3">
      <c r="P45602"/>
      <c r="AA45602"/>
    </row>
    <row r="45603" spans="16:27" x14ac:dyDescent="0.3">
      <c r="P45603"/>
      <c r="AA45603"/>
    </row>
    <row r="45604" spans="16:27" x14ac:dyDescent="0.3">
      <c r="P45604"/>
      <c r="AA45604"/>
    </row>
    <row r="45605" spans="16:27" x14ac:dyDescent="0.3">
      <c r="P45605"/>
      <c r="AA45605"/>
    </row>
    <row r="45606" spans="16:27" x14ac:dyDescent="0.3">
      <c r="P45606"/>
      <c r="AA45606"/>
    </row>
    <row r="45607" spans="16:27" x14ac:dyDescent="0.3">
      <c r="P45607"/>
      <c r="AA45607"/>
    </row>
    <row r="45608" spans="16:27" x14ac:dyDescent="0.3">
      <c r="P45608"/>
      <c r="AA45608"/>
    </row>
    <row r="45609" spans="16:27" x14ac:dyDescent="0.3">
      <c r="P45609"/>
      <c r="AA45609"/>
    </row>
    <row r="45610" spans="16:27" x14ac:dyDescent="0.3">
      <c r="P45610"/>
      <c r="AA45610"/>
    </row>
    <row r="45611" spans="16:27" x14ac:dyDescent="0.3">
      <c r="P45611"/>
      <c r="AA45611"/>
    </row>
    <row r="45612" spans="16:27" x14ac:dyDescent="0.3">
      <c r="P45612"/>
      <c r="AA45612"/>
    </row>
    <row r="45613" spans="16:27" x14ac:dyDescent="0.3">
      <c r="P45613"/>
      <c r="AA45613"/>
    </row>
    <row r="45614" spans="16:27" x14ac:dyDescent="0.3">
      <c r="P45614"/>
      <c r="AA45614"/>
    </row>
    <row r="45615" spans="16:27" x14ac:dyDescent="0.3">
      <c r="P45615"/>
      <c r="AA45615"/>
    </row>
    <row r="45616" spans="16:27" x14ac:dyDescent="0.3">
      <c r="P45616"/>
      <c r="AA45616"/>
    </row>
    <row r="45617" spans="16:27" x14ac:dyDescent="0.3">
      <c r="P45617"/>
      <c r="AA45617"/>
    </row>
    <row r="45618" spans="16:27" x14ac:dyDescent="0.3">
      <c r="P45618"/>
      <c r="AA45618"/>
    </row>
    <row r="45619" spans="16:27" x14ac:dyDescent="0.3">
      <c r="P45619"/>
      <c r="AA45619"/>
    </row>
    <row r="45620" spans="16:27" x14ac:dyDescent="0.3">
      <c r="P45620"/>
      <c r="AA45620"/>
    </row>
    <row r="45621" spans="16:27" x14ac:dyDescent="0.3">
      <c r="P45621"/>
      <c r="AA45621"/>
    </row>
    <row r="45622" spans="16:27" x14ac:dyDescent="0.3">
      <c r="P45622"/>
      <c r="AA45622"/>
    </row>
    <row r="45623" spans="16:27" x14ac:dyDescent="0.3">
      <c r="P45623"/>
      <c r="AA45623"/>
    </row>
    <row r="45624" spans="16:27" x14ac:dyDescent="0.3">
      <c r="P45624"/>
      <c r="AA45624"/>
    </row>
    <row r="45625" spans="16:27" x14ac:dyDescent="0.3">
      <c r="P45625"/>
      <c r="AA45625"/>
    </row>
    <row r="45626" spans="16:27" x14ac:dyDescent="0.3">
      <c r="P45626"/>
      <c r="AA45626"/>
    </row>
    <row r="45627" spans="16:27" x14ac:dyDescent="0.3">
      <c r="P45627"/>
      <c r="AA45627"/>
    </row>
    <row r="45628" spans="16:27" x14ac:dyDescent="0.3">
      <c r="P45628"/>
      <c r="AA45628"/>
    </row>
    <row r="45629" spans="16:27" x14ac:dyDescent="0.3">
      <c r="P45629"/>
      <c r="AA45629"/>
    </row>
    <row r="45630" spans="16:27" x14ac:dyDescent="0.3">
      <c r="P45630"/>
      <c r="AA45630"/>
    </row>
    <row r="45631" spans="16:27" x14ac:dyDescent="0.3">
      <c r="P45631"/>
      <c r="AA45631"/>
    </row>
    <row r="45632" spans="16:27" x14ac:dyDescent="0.3">
      <c r="P45632"/>
      <c r="AA45632"/>
    </row>
    <row r="45633" spans="16:27" x14ac:dyDescent="0.3">
      <c r="P45633"/>
      <c r="AA45633"/>
    </row>
    <row r="45634" spans="16:27" x14ac:dyDescent="0.3">
      <c r="P45634"/>
      <c r="AA45634"/>
    </row>
    <row r="45635" spans="16:27" x14ac:dyDescent="0.3">
      <c r="P45635"/>
      <c r="AA45635"/>
    </row>
    <row r="45636" spans="16:27" x14ac:dyDescent="0.3">
      <c r="P45636"/>
      <c r="AA45636"/>
    </row>
    <row r="45637" spans="16:27" x14ac:dyDescent="0.3">
      <c r="P45637"/>
      <c r="AA45637"/>
    </row>
    <row r="45638" spans="16:27" x14ac:dyDescent="0.3">
      <c r="P45638"/>
      <c r="AA45638"/>
    </row>
    <row r="45639" spans="16:27" x14ac:dyDescent="0.3">
      <c r="P45639"/>
      <c r="AA45639"/>
    </row>
    <row r="45640" spans="16:27" x14ac:dyDescent="0.3">
      <c r="P45640"/>
      <c r="AA45640"/>
    </row>
    <row r="45641" spans="16:27" x14ac:dyDescent="0.3">
      <c r="P45641"/>
      <c r="AA45641"/>
    </row>
    <row r="45642" spans="16:27" x14ac:dyDescent="0.3">
      <c r="P45642"/>
      <c r="AA45642"/>
    </row>
    <row r="45643" spans="16:27" x14ac:dyDescent="0.3">
      <c r="P45643"/>
      <c r="AA45643"/>
    </row>
    <row r="45644" spans="16:27" x14ac:dyDescent="0.3">
      <c r="P45644"/>
      <c r="AA45644"/>
    </row>
    <row r="45645" spans="16:27" x14ac:dyDescent="0.3">
      <c r="P45645"/>
      <c r="AA45645"/>
    </row>
    <row r="45646" spans="16:27" x14ac:dyDescent="0.3">
      <c r="P45646"/>
      <c r="AA45646"/>
    </row>
    <row r="45647" spans="16:27" x14ac:dyDescent="0.3">
      <c r="P45647"/>
      <c r="AA45647"/>
    </row>
    <row r="45648" spans="16:27" x14ac:dyDescent="0.3">
      <c r="P45648"/>
      <c r="AA45648"/>
    </row>
    <row r="45649" spans="16:27" x14ac:dyDescent="0.3">
      <c r="P45649"/>
      <c r="AA45649"/>
    </row>
    <row r="45650" spans="16:27" x14ac:dyDescent="0.3">
      <c r="P45650"/>
      <c r="AA45650"/>
    </row>
    <row r="45651" spans="16:27" x14ac:dyDescent="0.3">
      <c r="P45651"/>
      <c r="AA45651"/>
    </row>
    <row r="45652" spans="16:27" x14ac:dyDescent="0.3">
      <c r="P45652"/>
      <c r="AA45652"/>
    </row>
    <row r="45653" spans="16:27" x14ac:dyDescent="0.3">
      <c r="P45653"/>
      <c r="AA45653"/>
    </row>
    <row r="45654" spans="16:27" x14ac:dyDescent="0.3">
      <c r="P45654"/>
      <c r="AA45654"/>
    </row>
    <row r="45655" spans="16:27" x14ac:dyDescent="0.3">
      <c r="P45655"/>
      <c r="AA45655"/>
    </row>
    <row r="45656" spans="16:27" x14ac:dyDescent="0.3">
      <c r="P45656"/>
      <c r="AA45656"/>
    </row>
    <row r="45657" spans="16:27" x14ac:dyDescent="0.3">
      <c r="P45657"/>
      <c r="AA45657"/>
    </row>
    <row r="45658" spans="16:27" x14ac:dyDescent="0.3">
      <c r="P45658"/>
      <c r="AA45658"/>
    </row>
    <row r="45659" spans="16:27" x14ac:dyDescent="0.3">
      <c r="P45659"/>
      <c r="AA45659"/>
    </row>
    <row r="45660" spans="16:27" x14ac:dyDescent="0.3">
      <c r="P45660"/>
      <c r="AA45660"/>
    </row>
    <row r="45661" spans="16:27" x14ac:dyDescent="0.3">
      <c r="P45661"/>
      <c r="AA45661"/>
    </row>
    <row r="45662" spans="16:27" x14ac:dyDescent="0.3">
      <c r="P45662"/>
      <c r="AA45662"/>
    </row>
    <row r="45663" spans="16:27" x14ac:dyDescent="0.3">
      <c r="P45663"/>
      <c r="AA45663"/>
    </row>
    <row r="45664" spans="16:27" x14ac:dyDescent="0.3">
      <c r="P45664"/>
      <c r="AA45664"/>
    </row>
    <row r="45665" spans="16:27" x14ac:dyDescent="0.3">
      <c r="P45665"/>
      <c r="AA45665"/>
    </row>
    <row r="45666" spans="16:27" x14ac:dyDescent="0.3">
      <c r="P45666"/>
      <c r="AA45666"/>
    </row>
    <row r="45667" spans="16:27" x14ac:dyDescent="0.3">
      <c r="P45667"/>
      <c r="AA45667"/>
    </row>
    <row r="45668" spans="16:27" x14ac:dyDescent="0.3">
      <c r="P45668"/>
      <c r="AA45668"/>
    </row>
    <row r="45669" spans="16:27" x14ac:dyDescent="0.3">
      <c r="P45669"/>
      <c r="AA45669"/>
    </row>
    <row r="45670" spans="16:27" x14ac:dyDescent="0.3">
      <c r="P45670"/>
      <c r="AA45670"/>
    </row>
    <row r="45671" spans="16:27" x14ac:dyDescent="0.3">
      <c r="P45671"/>
      <c r="AA45671"/>
    </row>
    <row r="45672" spans="16:27" x14ac:dyDescent="0.3">
      <c r="P45672"/>
      <c r="AA45672"/>
    </row>
    <row r="45673" spans="16:27" x14ac:dyDescent="0.3">
      <c r="P45673"/>
      <c r="AA45673"/>
    </row>
    <row r="45674" spans="16:27" x14ac:dyDescent="0.3">
      <c r="P45674"/>
      <c r="AA45674"/>
    </row>
    <row r="45675" spans="16:27" x14ac:dyDescent="0.3">
      <c r="P45675"/>
      <c r="AA45675"/>
    </row>
    <row r="45676" spans="16:27" x14ac:dyDescent="0.3">
      <c r="P45676"/>
      <c r="AA45676"/>
    </row>
    <row r="45677" spans="16:27" x14ac:dyDescent="0.3">
      <c r="P45677"/>
      <c r="AA45677"/>
    </row>
    <row r="45678" spans="16:27" x14ac:dyDescent="0.3">
      <c r="P45678"/>
      <c r="AA45678"/>
    </row>
    <row r="45679" spans="16:27" x14ac:dyDescent="0.3">
      <c r="P45679"/>
      <c r="AA45679"/>
    </row>
    <row r="45680" spans="16:27" x14ac:dyDescent="0.3">
      <c r="P45680"/>
      <c r="AA45680"/>
    </row>
    <row r="45681" spans="16:27" x14ac:dyDescent="0.3">
      <c r="P45681"/>
      <c r="AA45681"/>
    </row>
    <row r="45682" spans="16:27" x14ac:dyDescent="0.3">
      <c r="P45682"/>
      <c r="AA45682"/>
    </row>
    <row r="45683" spans="16:27" x14ac:dyDescent="0.3">
      <c r="P45683"/>
      <c r="AA45683"/>
    </row>
    <row r="45684" spans="16:27" x14ac:dyDescent="0.3">
      <c r="P45684"/>
      <c r="AA45684"/>
    </row>
    <row r="45685" spans="16:27" x14ac:dyDescent="0.3">
      <c r="P45685"/>
      <c r="AA45685"/>
    </row>
    <row r="45686" spans="16:27" x14ac:dyDescent="0.3">
      <c r="P45686"/>
      <c r="AA45686"/>
    </row>
    <row r="45687" spans="16:27" x14ac:dyDescent="0.3">
      <c r="P45687"/>
      <c r="AA45687"/>
    </row>
    <row r="45688" spans="16:27" x14ac:dyDescent="0.3">
      <c r="P45688"/>
      <c r="AA45688"/>
    </row>
    <row r="45689" spans="16:27" x14ac:dyDescent="0.3">
      <c r="P45689"/>
      <c r="AA45689"/>
    </row>
    <row r="45690" spans="16:27" x14ac:dyDescent="0.3">
      <c r="P45690"/>
      <c r="AA45690"/>
    </row>
    <row r="45691" spans="16:27" x14ac:dyDescent="0.3">
      <c r="P45691"/>
      <c r="AA45691"/>
    </row>
    <row r="45692" spans="16:27" x14ac:dyDescent="0.3">
      <c r="P45692"/>
      <c r="AA45692"/>
    </row>
    <row r="45693" spans="16:27" x14ac:dyDescent="0.3">
      <c r="P45693"/>
      <c r="AA45693"/>
    </row>
    <row r="45694" spans="16:27" x14ac:dyDescent="0.3">
      <c r="P45694"/>
      <c r="AA45694"/>
    </row>
    <row r="45695" spans="16:27" x14ac:dyDescent="0.3">
      <c r="P45695"/>
      <c r="AA45695"/>
    </row>
    <row r="45696" spans="16:27" x14ac:dyDescent="0.3">
      <c r="P45696"/>
      <c r="AA45696"/>
    </row>
    <row r="45697" spans="16:27" x14ac:dyDescent="0.3">
      <c r="P45697"/>
      <c r="AA45697"/>
    </row>
    <row r="45698" spans="16:27" x14ac:dyDescent="0.3">
      <c r="P45698"/>
      <c r="AA45698"/>
    </row>
    <row r="45699" spans="16:27" x14ac:dyDescent="0.3">
      <c r="P45699"/>
      <c r="AA45699"/>
    </row>
    <row r="45700" spans="16:27" x14ac:dyDescent="0.3">
      <c r="P45700"/>
      <c r="AA45700"/>
    </row>
    <row r="45701" spans="16:27" x14ac:dyDescent="0.3">
      <c r="P45701"/>
      <c r="AA45701"/>
    </row>
    <row r="45702" spans="16:27" x14ac:dyDescent="0.3">
      <c r="P45702"/>
      <c r="AA45702"/>
    </row>
    <row r="45703" spans="16:27" x14ac:dyDescent="0.3">
      <c r="P45703"/>
      <c r="AA45703"/>
    </row>
    <row r="45704" spans="16:27" x14ac:dyDescent="0.3">
      <c r="P45704"/>
      <c r="AA45704"/>
    </row>
    <row r="45705" spans="16:27" x14ac:dyDescent="0.3">
      <c r="P45705"/>
      <c r="AA45705"/>
    </row>
    <row r="45706" spans="16:27" x14ac:dyDescent="0.3">
      <c r="P45706"/>
      <c r="AA45706"/>
    </row>
    <row r="45707" spans="16:27" x14ac:dyDescent="0.3">
      <c r="P45707"/>
      <c r="AA45707"/>
    </row>
    <row r="45708" spans="16:27" x14ac:dyDescent="0.3">
      <c r="P45708"/>
      <c r="AA45708"/>
    </row>
    <row r="45709" spans="16:27" x14ac:dyDescent="0.3">
      <c r="P45709"/>
      <c r="AA45709"/>
    </row>
    <row r="45710" spans="16:27" x14ac:dyDescent="0.3">
      <c r="P45710"/>
      <c r="AA45710"/>
    </row>
    <row r="45711" spans="16:27" x14ac:dyDescent="0.3">
      <c r="P45711"/>
      <c r="AA45711"/>
    </row>
    <row r="45712" spans="16:27" x14ac:dyDescent="0.3">
      <c r="P45712"/>
      <c r="AA45712"/>
    </row>
    <row r="45713" spans="16:27" x14ac:dyDescent="0.3">
      <c r="P45713"/>
      <c r="AA45713"/>
    </row>
    <row r="45714" spans="16:27" x14ac:dyDescent="0.3">
      <c r="P45714"/>
      <c r="AA45714"/>
    </row>
    <row r="45715" spans="16:27" x14ac:dyDescent="0.3">
      <c r="P45715"/>
      <c r="AA45715"/>
    </row>
    <row r="45716" spans="16:27" x14ac:dyDescent="0.3">
      <c r="P45716"/>
      <c r="AA45716"/>
    </row>
    <row r="45717" spans="16:27" x14ac:dyDescent="0.3">
      <c r="P45717"/>
      <c r="AA45717"/>
    </row>
    <row r="45718" spans="16:27" x14ac:dyDescent="0.3">
      <c r="P45718"/>
      <c r="AA45718"/>
    </row>
    <row r="45719" spans="16:27" x14ac:dyDescent="0.3">
      <c r="P45719"/>
      <c r="AA45719"/>
    </row>
    <row r="45720" spans="16:27" x14ac:dyDescent="0.3">
      <c r="P45720"/>
      <c r="AA45720"/>
    </row>
    <row r="45721" spans="16:27" x14ac:dyDescent="0.3">
      <c r="P45721"/>
      <c r="AA45721"/>
    </row>
    <row r="45722" spans="16:27" x14ac:dyDescent="0.3">
      <c r="P45722"/>
      <c r="AA45722"/>
    </row>
    <row r="45723" spans="16:27" x14ac:dyDescent="0.3">
      <c r="P45723"/>
      <c r="AA45723"/>
    </row>
    <row r="45724" spans="16:27" x14ac:dyDescent="0.3">
      <c r="P45724"/>
      <c r="AA45724"/>
    </row>
    <row r="45725" spans="16:27" x14ac:dyDescent="0.3">
      <c r="P45725"/>
      <c r="AA45725"/>
    </row>
    <row r="45726" spans="16:27" x14ac:dyDescent="0.3">
      <c r="P45726"/>
      <c r="AA45726"/>
    </row>
    <row r="45727" spans="16:27" x14ac:dyDescent="0.3">
      <c r="P45727"/>
      <c r="AA45727"/>
    </row>
    <row r="45728" spans="16:27" x14ac:dyDescent="0.3">
      <c r="P45728"/>
      <c r="AA45728"/>
    </row>
    <row r="45729" spans="16:27" x14ac:dyDescent="0.3">
      <c r="P45729"/>
      <c r="AA45729"/>
    </row>
    <row r="45730" spans="16:27" x14ac:dyDescent="0.3">
      <c r="P45730"/>
      <c r="AA45730"/>
    </row>
    <row r="45731" spans="16:27" x14ac:dyDescent="0.3">
      <c r="P45731"/>
      <c r="AA45731"/>
    </row>
    <row r="45732" spans="16:27" x14ac:dyDescent="0.3">
      <c r="P45732"/>
      <c r="AA45732"/>
    </row>
    <row r="45733" spans="16:27" x14ac:dyDescent="0.3">
      <c r="P45733"/>
      <c r="AA45733"/>
    </row>
    <row r="45734" spans="16:27" x14ac:dyDescent="0.3">
      <c r="P45734"/>
      <c r="AA45734"/>
    </row>
    <row r="45735" spans="16:27" x14ac:dyDescent="0.3">
      <c r="P45735"/>
      <c r="AA45735"/>
    </row>
    <row r="45736" spans="16:27" x14ac:dyDescent="0.3">
      <c r="P45736"/>
      <c r="AA45736"/>
    </row>
    <row r="45737" spans="16:27" x14ac:dyDescent="0.3">
      <c r="P45737"/>
      <c r="AA45737"/>
    </row>
    <row r="45738" spans="16:27" x14ac:dyDescent="0.3">
      <c r="P45738"/>
      <c r="AA45738"/>
    </row>
    <row r="45739" spans="16:27" x14ac:dyDescent="0.3">
      <c r="P45739"/>
      <c r="AA45739"/>
    </row>
    <row r="45740" spans="16:27" x14ac:dyDescent="0.3">
      <c r="P45740"/>
      <c r="AA45740"/>
    </row>
    <row r="45741" spans="16:27" x14ac:dyDescent="0.3">
      <c r="P45741"/>
      <c r="AA45741"/>
    </row>
    <row r="45742" spans="16:27" x14ac:dyDescent="0.3">
      <c r="P45742"/>
      <c r="AA45742"/>
    </row>
    <row r="45743" spans="16:27" x14ac:dyDescent="0.3">
      <c r="P45743"/>
      <c r="AA45743"/>
    </row>
    <row r="45744" spans="16:27" x14ac:dyDescent="0.3">
      <c r="P45744"/>
      <c r="AA45744"/>
    </row>
    <row r="45745" spans="16:27" x14ac:dyDescent="0.3">
      <c r="P45745"/>
      <c r="AA45745"/>
    </row>
    <row r="45746" spans="16:27" x14ac:dyDescent="0.3">
      <c r="P45746"/>
      <c r="AA45746"/>
    </row>
    <row r="45747" spans="16:27" x14ac:dyDescent="0.3">
      <c r="P45747"/>
      <c r="AA45747"/>
    </row>
    <row r="45748" spans="16:27" x14ac:dyDescent="0.3">
      <c r="P45748"/>
      <c r="AA45748"/>
    </row>
    <row r="45749" spans="16:27" x14ac:dyDescent="0.3">
      <c r="P45749"/>
      <c r="AA45749"/>
    </row>
    <row r="45750" spans="16:27" x14ac:dyDescent="0.3">
      <c r="P45750"/>
      <c r="AA45750"/>
    </row>
    <row r="45751" spans="16:27" x14ac:dyDescent="0.3">
      <c r="P45751"/>
      <c r="AA45751"/>
    </row>
    <row r="45752" spans="16:27" x14ac:dyDescent="0.3">
      <c r="P45752"/>
      <c r="AA45752"/>
    </row>
    <row r="45753" spans="16:27" x14ac:dyDescent="0.3">
      <c r="P45753"/>
      <c r="AA45753"/>
    </row>
    <row r="45754" spans="16:27" x14ac:dyDescent="0.3">
      <c r="P45754"/>
      <c r="AA45754"/>
    </row>
    <row r="45755" spans="16:27" x14ac:dyDescent="0.3">
      <c r="P45755"/>
      <c r="AA45755"/>
    </row>
    <row r="45756" spans="16:27" x14ac:dyDescent="0.3">
      <c r="P45756"/>
      <c r="AA45756"/>
    </row>
    <row r="45757" spans="16:27" x14ac:dyDescent="0.3">
      <c r="P45757"/>
      <c r="AA45757"/>
    </row>
    <row r="45758" spans="16:27" x14ac:dyDescent="0.3">
      <c r="P45758"/>
      <c r="AA45758"/>
    </row>
    <row r="45759" spans="16:27" x14ac:dyDescent="0.3">
      <c r="P45759"/>
      <c r="AA45759"/>
    </row>
    <row r="45760" spans="16:27" x14ac:dyDescent="0.3">
      <c r="P45760"/>
      <c r="AA45760"/>
    </row>
    <row r="45761" spans="16:27" x14ac:dyDescent="0.3">
      <c r="P45761"/>
      <c r="AA45761"/>
    </row>
    <row r="45762" spans="16:27" x14ac:dyDescent="0.3">
      <c r="P45762"/>
      <c r="AA45762"/>
    </row>
    <row r="45763" spans="16:27" x14ac:dyDescent="0.3">
      <c r="P45763"/>
      <c r="AA45763"/>
    </row>
    <row r="45764" spans="16:27" x14ac:dyDescent="0.3">
      <c r="P45764"/>
      <c r="AA45764"/>
    </row>
    <row r="45765" spans="16:27" x14ac:dyDescent="0.3">
      <c r="P45765"/>
      <c r="AA45765"/>
    </row>
    <row r="45766" spans="16:27" x14ac:dyDescent="0.3">
      <c r="P45766"/>
      <c r="AA45766"/>
    </row>
    <row r="45767" spans="16:27" x14ac:dyDescent="0.3">
      <c r="P45767"/>
      <c r="AA45767"/>
    </row>
    <row r="45768" spans="16:27" x14ac:dyDescent="0.3">
      <c r="P45768"/>
      <c r="AA45768"/>
    </row>
    <row r="45769" spans="16:27" x14ac:dyDescent="0.3">
      <c r="P45769"/>
      <c r="AA45769"/>
    </row>
    <row r="45770" spans="16:27" x14ac:dyDescent="0.3">
      <c r="P45770"/>
      <c r="AA45770"/>
    </row>
    <row r="45771" spans="16:27" x14ac:dyDescent="0.3">
      <c r="P45771"/>
      <c r="AA45771"/>
    </row>
    <row r="45772" spans="16:27" x14ac:dyDescent="0.3">
      <c r="P45772"/>
      <c r="AA45772"/>
    </row>
    <row r="45773" spans="16:27" x14ac:dyDescent="0.3">
      <c r="P45773"/>
      <c r="AA45773"/>
    </row>
    <row r="45774" spans="16:27" x14ac:dyDescent="0.3">
      <c r="P45774"/>
      <c r="AA45774"/>
    </row>
    <row r="45775" spans="16:27" x14ac:dyDescent="0.3">
      <c r="P45775"/>
      <c r="AA45775"/>
    </row>
    <row r="45776" spans="16:27" x14ac:dyDescent="0.3">
      <c r="P45776"/>
      <c r="AA45776"/>
    </row>
    <row r="45777" spans="16:27" x14ac:dyDescent="0.3">
      <c r="P45777"/>
      <c r="AA45777"/>
    </row>
    <row r="45778" spans="16:27" x14ac:dyDescent="0.3">
      <c r="P45778"/>
      <c r="AA45778"/>
    </row>
    <row r="45779" spans="16:27" x14ac:dyDescent="0.3">
      <c r="P45779"/>
      <c r="AA45779"/>
    </row>
    <row r="45780" spans="16:27" x14ac:dyDescent="0.3">
      <c r="P45780"/>
      <c r="AA45780"/>
    </row>
    <row r="45781" spans="16:27" x14ac:dyDescent="0.3">
      <c r="P45781"/>
      <c r="AA45781"/>
    </row>
    <row r="45782" spans="16:27" x14ac:dyDescent="0.3">
      <c r="P45782"/>
      <c r="AA45782"/>
    </row>
    <row r="45783" spans="16:27" x14ac:dyDescent="0.3">
      <c r="P45783"/>
      <c r="AA45783"/>
    </row>
    <row r="45784" spans="16:27" x14ac:dyDescent="0.3">
      <c r="P45784"/>
      <c r="AA45784"/>
    </row>
    <row r="45785" spans="16:27" x14ac:dyDescent="0.3">
      <c r="P45785"/>
      <c r="AA45785"/>
    </row>
    <row r="45786" spans="16:27" x14ac:dyDescent="0.3">
      <c r="P45786"/>
      <c r="AA45786"/>
    </row>
    <row r="45787" spans="16:27" x14ac:dyDescent="0.3">
      <c r="P45787"/>
      <c r="AA45787"/>
    </row>
    <row r="45788" spans="16:27" x14ac:dyDescent="0.3">
      <c r="P45788"/>
      <c r="AA45788"/>
    </row>
    <row r="45789" spans="16:27" x14ac:dyDescent="0.3">
      <c r="P45789"/>
      <c r="AA45789"/>
    </row>
    <row r="45790" spans="16:27" x14ac:dyDescent="0.3">
      <c r="P45790"/>
      <c r="AA45790"/>
    </row>
    <row r="45791" spans="16:27" x14ac:dyDescent="0.3">
      <c r="P45791"/>
      <c r="AA45791"/>
    </row>
    <row r="45792" spans="16:27" x14ac:dyDescent="0.3">
      <c r="P45792"/>
      <c r="AA45792"/>
    </row>
    <row r="45793" spans="16:27" x14ac:dyDescent="0.3">
      <c r="P45793"/>
      <c r="AA45793"/>
    </row>
    <row r="45794" spans="16:27" x14ac:dyDescent="0.3">
      <c r="P45794"/>
      <c r="AA45794"/>
    </row>
    <row r="45795" spans="16:27" x14ac:dyDescent="0.3">
      <c r="P45795"/>
      <c r="AA45795"/>
    </row>
    <row r="45796" spans="16:27" x14ac:dyDescent="0.3">
      <c r="P45796"/>
      <c r="AA45796"/>
    </row>
    <row r="45797" spans="16:27" x14ac:dyDescent="0.3">
      <c r="P45797"/>
      <c r="AA45797"/>
    </row>
    <row r="45798" spans="16:27" x14ac:dyDescent="0.3">
      <c r="P45798"/>
      <c r="AA45798"/>
    </row>
    <row r="45799" spans="16:27" x14ac:dyDescent="0.3">
      <c r="P45799"/>
      <c r="AA45799"/>
    </row>
    <row r="45800" spans="16:27" x14ac:dyDescent="0.3">
      <c r="P45800"/>
      <c r="AA45800"/>
    </row>
    <row r="45801" spans="16:27" x14ac:dyDescent="0.3">
      <c r="P45801"/>
      <c r="AA45801"/>
    </row>
    <row r="45802" spans="16:27" x14ac:dyDescent="0.3">
      <c r="P45802"/>
      <c r="AA45802"/>
    </row>
    <row r="45803" spans="16:27" x14ac:dyDescent="0.3">
      <c r="P45803"/>
      <c r="AA45803"/>
    </row>
    <row r="45804" spans="16:27" x14ac:dyDescent="0.3">
      <c r="P45804"/>
      <c r="AA45804"/>
    </row>
    <row r="45805" spans="16:27" x14ac:dyDescent="0.3">
      <c r="P45805"/>
      <c r="AA45805"/>
    </row>
    <row r="45806" spans="16:27" x14ac:dyDescent="0.3">
      <c r="P45806"/>
      <c r="AA45806"/>
    </row>
    <row r="45807" spans="16:27" x14ac:dyDescent="0.3">
      <c r="P45807"/>
      <c r="AA45807"/>
    </row>
    <row r="45808" spans="16:27" x14ac:dyDescent="0.3">
      <c r="P45808"/>
      <c r="AA45808"/>
    </row>
    <row r="45809" spans="16:27" x14ac:dyDescent="0.3">
      <c r="P45809"/>
      <c r="AA45809"/>
    </row>
    <row r="45810" spans="16:27" x14ac:dyDescent="0.3">
      <c r="P45810"/>
      <c r="AA45810"/>
    </row>
    <row r="45811" spans="16:27" x14ac:dyDescent="0.3">
      <c r="P45811"/>
      <c r="AA45811"/>
    </row>
    <row r="45812" spans="16:27" x14ac:dyDescent="0.3">
      <c r="P45812"/>
      <c r="AA45812"/>
    </row>
    <row r="45813" spans="16:27" x14ac:dyDescent="0.3">
      <c r="P45813"/>
      <c r="AA45813"/>
    </row>
    <row r="45814" spans="16:27" x14ac:dyDescent="0.3">
      <c r="P45814"/>
      <c r="AA45814"/>
    </row>
    <row r="45815" spans="16:27" x14ac:dyDescent="0.3">
      <c r="P45815"/>
      <c r="AA45815"/>
    </row>
    <row r="45816" spans="16:27" x14ac:dyDescent="0.3">
      <c r="P45816"/>
      <c r="AA45816"/>
    </row>
    <row r="45817" spans="16:27" x14ac:dyDescent="0.3">
      <c r="P45817"/>
      <c r="AA45817"/>
    </row>
    <row r="45818" spans="16:27" x14ac:dyDescent="0.3">
      <c r="P45818"/>
      <c r="AA45818"/>
    </row>
    <row r="45819" spans="16:27" x14ac:dyDescent="0.3">
      <c r="P45819"/>
      <c r="AA45819"/>
    </row>
    <row r="45820" spans="16:27" x14ac:dyDescent="0.3">
      <c r="P45820"/>
      <c r="AA45820"/>
    </row>
    <row r="45821" spans="16:27" x14ac:dyDescent="0.3">
      <c r="P45821"/>
      <c r="AA45821"/>
    </row>
    <row r="45822" spans="16:27" x14ac:dyDescent="0.3">
      <c r="P45822"/>
      <c r="AA45822"/>
    </row>
    <row r="45823" spans="16:27" x14ac:dyDescent="0.3">
      <c r="P45823"/>
      <c r="AA45823"/>
    </row>
    <row r="45824" spans="16:27" x14ac:dyDescent="0.3">
      <c r="P45824"/>
      <c r="AA45824"/>
    </row>
    <row r="45825" spans="16:27" x14ac:dyDescent="0.3">
      <c r="P45825"/>
      <c r="AA45825"/>
    </row>
    <row r="45826" spans="16:27" x14ac:dyDescent="0.3">
      <c r="P45826"/>
      <c r="AA45826"/>
    </row>
    <row r="45827" spans="16:27" x14ac:dyDescent="0.3">
      <c r="P45827"/>
      <c r="AA45827"/>
    </row>
    <row r="45828" spans="16:27" x14ac:dyDescent="0.3">
      <c r="P45828"/>
      <c r="AA45828"/>
    </row>
    <row r="45829" spans="16:27" x14ac:dyDescent="0.3">
      <c r="P45829"/>
      <c r="AA45829"/>
    </row>
    <row r="45830" spans="16:27" x14ac:dyDescent="0.3">
      <c r="P45830"/>
      <c r="AA45830"/>
    </row>
    <row r="45831" spans="16:27" x14ac:dyDescent="0.3">
      <c r="P45831"/>
      <c r="AA45831"/>
    </row>
    <row r="45832" spans="16:27" x14ac:dyDescent="0.3">
      <c r="P45832"/>
      <c r="AA45832"/>
    </row>
    <row r="45833" spans="16:27" x14ac:dyDescent="0.3">
      <c r="P45833"/>
      <c r="AA45833"/>
    </row>
    <row r="45834" spans="16:27" x14ac:dyDescent="0.3">
      <c r="P45834"/>
      <c r="AA45834"/>
    </row>
    <row r="45835" spans="16:27" x14ac:dyDescent="0.3">
      <c r="P45835"/>
      <c r="AA45835"/>
    </row>
    <row r="45836" spans="16:27" x14ac:dyDescent="0.3">
      <c r="P45836"/>
      <c r="AA45836"/>
    </row>
    <row r="45837" spans="16:27" x14ac:dyDescent="0.3">
      <c r="P45837"/>
      <c r="AA45837"/>
    </row>
    <row r="45838" spans="16:27" x14ac:dyDescent="0.3">
      <c r="P45838"/>
      <c r="AA45838"/>
    </row>
    <row r="45839" spans="16:27" x14ac:dyDescent="0.3">
      <c r="P45839"/>
      <c r="AA45839"/>
    </row>
    <row r="45840" spans="16:27" x14ac:dyDescent="0.3">
      <c r="P45840"/>
      <c r="AA45840"/>
    </row>
    <row r="45841" spans="16:27" x14ac:dyDescent="0.3">
      <c r="P45841"/>
      <c r="AA45841"/>
    </row>
    <row r="45842" spans="16:27" x14ac:dyDescent="0.3">
      <c r="P45842"/>
      <c r="AA45842"/>
    </row>
    <row r="45843" spans="16:27" x14ac:dyDescent="0.3">
      <c r="P45843"/>
      <c r="AA45843"/>
    </row>
    <row r="45844" spans="16:27" x14ac:dyDescent="0.3">
      <c r="P45844"/>
      <c r="AA45844"/>
    </row>
    <row r="45845" spans="16:27" x14ac:dyDescent="0.3">
      <c r="P45845"/>
      <c r="AA45845"/>
    </row>
    <row r="45846" spans="16:27" x14ac:dyDescent="0.3">
      <c r="P45846"/>
      <c r="AA45846"/>
    </row>
    <row r="45847" spans="16:27" x14ac:dyDescent="0.3">
      <c r="P45847"/>
      <c r="AA45847"/>
    </row>
    <row r="45848" spans="16:27" x14ac:dyDescent="0.3">
      <c r="P45848"/>
      <c r="AA45848"/>
    </row>
    <row r="45849" spans="16:27" x14ac:dyDescent="0.3">
      <c r="P45849"/>
      <c r="AA45849"/>
    </row>
    <row r="45850" spans="16:27" x14ac:dyDescent="0.3">
      <c r="P45850"/>
      <c r="AA45850"/>
    </row>
    <row r="45851" spans="16:27" x14ac:dyDescent="0.3">
      <c r="P45851"/>
      <c r="AA45851"/>
    </row>
    <row r="45852" spans="16:27" x14ac:dyDescent="0.3">
      <c r="P45852"/>
      <c r="AA45852"/>
    </row>
    <row r="45853" spans="16:27" x14ac:dyDescent="0.3">
      <c r="P45853"/>
      <c r="AA45853"/>
    </row>
    <row r="45854" spans="16:27" x14ac:dyDescent="0.3">
      <c r="P45854"/>
      <c r="AA45854"/>
    </row>
    <row r="45855" spans="16:27" x14ac:dyDescent="0.3">
      <c r="P45855"/>
      <c r="AA45855"/>
    </row>
    <row r="45856" spans="16:27" x14ac:dyDescent="0.3">
      <c r="P45856"/>
      <c r="AA45856"/>
    </row>
    <row r="45857" spans="16:27" x14ac:dyDescent="0.3">
      <c r="P45857"/>
      <c r="AA45857"/>
    </row>
    <row r="45858" spans="16:27" x14ac:dyDescent="0.3">
      <c r="P45858"/>
      <c r="AA45858"/>
    </row>
    <row r="45859" spans="16:27" x14ac:dyDescent="0.3">
      <c r="P45859"/>
      <c r="AA45859"/>
    </row>
    <row r="45860" spans="16:27" x14ac:dyDescent="0.3">
      <c r="P45860"/>
      <c r="AA45860"/>
    </row>
    <row r="45861" spans="16:27" x14ac:dyDescent="0.3">
      <c r="P45861"/>
      <c r="AA45861"/>
    </row>
    <row r="45862" spans="16:27" x14ac:dyDescent="0.3">
      <c r="P45862"/>
      <c r="AA45862"/>
    </row>
    <row r="45863" spans="16:27" x14ac:dyDescent="0.3">
      <c r="P45863"/>
      <c r="AA45863"/>
    </row>
    <row r="45864" spans="16:27" x14ac:dyDescent="0.3">
      <c r="P45864"/>
      <c r="AA45864"/>
    </row>
    <row r="45865" spans="16:27" x14ac:dyDescent="0.3">
      <c r="P45865"/>
      <c r="AA45865"/>
    </row>
    <row r="45866" spans="16:27" x14ac:dyDescent="0.3">
      <c r="P45866"/>
      <c r="AA45866"/>
    </row>
    <row r="45867" spans="16:27" x14ac:dyDescent="0.3">
      <c r="P45867"/>
      <c r="AA45867"/>
    </row>
    <row r="45868" spans="16:27" x14ac:dyDescent="0.3">
      <c r="P45868"/>
      <c r="AA45868"/>
    </row>
    <row r="45869" spans="16:27" x14ac:dyDescent="0.3">
      <c r="P45869"/>
      <c r="AA45869"/>
    </row>
    <row r="45870" spans="16:27" x14ac:dyDescent="0.3">
      <c r="P45870"/>
      <c r="AA45870"/>
    </row>
    <row r="45871" spans="16:27" x14ac:dyDescent="0.3">
      <c r="P45871"/>
      <c r="AA45871"/>
    </row>
    <row r="45872" spans="16:27" x14ac:dyDescent="0.3">
      <c r="P45872"/>
      <c r="AA45872"/>
    </row>
    <row r="45873" spans="16:27" x14ac:dyDescent="0.3">
      <c r="P45873"/>
      <c r="AA45873"/>
    </row>
    <row r="45874" spans="16:27" x14ac:dyDescent="0.3">
      <c r="P45874"/>
      <c r="AA45874"/>
    </row>
    <row r="45875" spans="16:27" x14ac:dyDescent="0.3">
      <c r="P45875"/>
      <c r="AA45875"/>
    </row>
    <row r="45876" spans="16:27" x14ac:dyDescent="0.3">
      <c r="P45876"/>
      <c r="AA45876"/>
    </row>
    <row r="45877" spans="16:27" x14ac:dyDescent="0.3">
      <c r="P45877"/>
      <c r="AA45877"/>
    </row>
    <row r="45878" spans="16:27" x14ac:dyDescent="0.3">
      <c r="P45878"/>
      <c r="AA45878"/>
    </row>
    <row r="45879" spans="16:27" x14ac:dyDescent="0.3">
      <c r="P45879"/>
      <c r="AA45879"/>
    </row>
    <row r="45880" spans="16:27" x14ac:dyDescent="0.3">
      <c r="P45880"/>
      <c r="AA45880"/>
    </row>
    <row r="45881" spans="16:27" x14ac:dyDescent="0.3">
      <c r="P45881"/>
      <c r="AA45881"/>
    </row>
    <row r="45882" spans="16:27" x14ac:dyDescent="0.3">
      <c r="P45882"/>
      <c r="AA45882"/>
    </row>
    <row r="45883" spans="16:27" x14ac:dyDescent="0.3">
      <c r="P45883"/>
      <c r="AA45883"/>
    </row>
    <row r="45884" spans="16:27" x14ac:dyDescent="0.3">
      <c r="P45884"/>
      <c r="AA45884"/>
    </row>
    <row r="45885" spans="16:27" x14ac:dyDescent="0.3">
      <c r="P45885"/>
      <c r="AA45885"/>
    </row>
    <row r="45886" spans="16:27" x14ac:dyDescent="0.3">
      <c r="P45886"/>
      <c r="AA45886"/>
    </row>
    <row r="45887" spans="16:27" x14ac:dyDescent="0.3">
      <c r="P45887"/>
      <c r="AA45887"/>
    </row>
    <row r="45888" spans="16:27" x14ac:dyDescent="0.3">
      <c r="P45888"/>
      <c r="AA45888"/>
    </row>
    <row r="45889" spans="16:27" x14ac:dyDescent="0.3">
      <c r="P45889"/>
      <c r="AA45889"/>
    </row>
    <row r="45890" spans="16:27" x14ac:dyDescent="0.3">
      <c r="P45890"/>
      <c r="AA45890"/>
    </row>
    <row r="45891" spans="16:27" x14ac:dyDescent="0.3">
      <c r="P45891"/>
      <c r="AA45891"/>
    </row>
    <row r="45892" spans="16:27" x14ac:dyDescent="0.3">
      <c r="P45892"/>
      <c r="AA45892"/>
    </row>
    <row r="45893" spans="16:27" x14ac:dyDescent="0.3">
      <c r="P45893"/>
      <c r="AA45893"/>
    </row>
    <row r="45894" spans="16:27" x14ac:dyDescent="0.3">
      <c r="P45894"/>
      <c r="AA45894"/>
    </row>
    <row r="45895" spans="16:27" x14ac:dyDescent="0.3">
      <c r="P45895"/>
      <c r="AA45895"/>
    </row>
    <row r="45896" spans="16:27" x14ac:dyDescent="0.3">
      <c r="P45896"/>
      <c r="AA45896"/>
    </row>
    <row r="45897" spans="16:27" x14ac:dyDescent="0.3">
      <c r="P45897"/>
      <c r="AA45897"/>
    </row>
    <row r="45898" spans="16:27" x14ac:dyDescent="0.3">
      <c r="P45898"/>
      <c r="AA45898"/>
    </row>
    <row r="45899" spans="16:27" x14ac:dyDescent="0.3">
      <c r="P45899"/>
      <c r="AA45899"/>
    </row>
    <row r="45900" spans="16:27" x14ac:dyDescent="0.3">
      <c r="P45900"/>
      <c r="AA45900"/>
    </row>
    <row r="45901" spans="16:27" x14ac:dyDescent="0.3">
      <c r="P45901"/>
      <c r="AA45901"/>
    </row>
    <row r="45902" spans="16:27" x14ac:dyDescent="0.3">
      <c r="P45902"/>
      <c r="AA45902"/>
    </row>
    <row r="45903" spans="16:27" x14ac:dyDescent="0.3">
      <c r="P45903"/>
      <c r="AA45903"/>
    </row>
    <row r="45904" spans="16:27" x14ac:dyDescent="0.3">
      <c r="P45904"/>
      <c r="AA45904"/>
    </row>
    <row r="45905" spans="16:27" x14ac:dyDescent="0.3">
      <c r="P45905"/>
      <c r="AA45905"/>
    </row>
    <row r="45906" spans="16:27" x14ac:dyDescent="0.3">
      <c r="P45906"/>
      <c r="AA45906"/>
    </row>
    <row r="45907" spans="16:27" x14ac:dyDescent="0.3">
      <c r="P45907"/>
      <c r="AA45907"/>
    </row>
    <row r="45908" spans="16:27" x14ac:dyDescent="0.3">
      <c r="P45908"/>
      <c r="AA45908"/>
    </row>
    <row r="45909" spans="16:27" x14ac:dyDescent="0.3">
      <c r="P45909"/>
      <c r="AA45909"/>
    </row>
    <row r="45910" spans="16:27" x14ac:dyDescent="0.3">
      <c r="P45910"/>
      <c r="AA45910"/>
    </row>
    <row r="45911" spans="16:27" x14ac:dyDescent="0.3">
      <c r="P45911"/>
      <c r="AA45911"/>
    </row>
    <row r="45912" spans="16:27" x14ac:dyDescent="0.3">
      <c r="P45912"/>
      <c r="AA45912"/>
    </row>
    <row r="45913" spans="16:27" x14ac:dyDescent="0.3">
      <c r="P45913"/>
      <c r="AA45913"/>
    </row>
    <row r="45914" spans="16:27" x14ac:dyDescent="0.3">
      <c r="P45914"/>
      <c r="AA45914"/>
    </row>
    <row r="45915" spans="16:27" x14ac:dyDescent="0.3">
      <c r="P45915"/>
      <c r="AA45915"/>
    </row>
    <row r="45916" spans="16:27" x14ac:dyDescent="0.3">
      <c r="P45916"/>
      <c r="AA45916"/>
    </row>
    <row r="45917" spans="16:27" x14ac:dyDescent="0.3">
      <c r="P45917"/>
      <c r="AA45917"/>
    </row>
    <row r="45918" spans="16:27" x14ac:dyDescent="0.3">
      <c r="P45918"/>
      <c r="AA45918"/>
    </row>
    <row r="45919" spans="16:27" x14ac:dyDescent="0.3">
      <c r="P45919"/>
      <c r="AA45919"/>
    </row>
    <row r="45920" spans="16:27" x14ac:dyDescent="0.3">
      <c r="P45920"/>
      <c r="AA45920"/>
    </row>
    <row r="45921" spans="16:27" x14ac:dyDescent="0.3">
      <c r="P45921"/>
      <c r="AA45921"/>
    </row>
    <row r="45922" spans="16:27" x14ac:dyDescent="0.3">
      <c r="P45922"/>
      <c r="AA45922"/>
    </row>
    <row r="45923" spans="16:27" x14ac:dyDescent="0.3">
      <c r="P45923"/>
      <c r="AA45923"/>
    </row>
    <row r="45924" spans="16:27" x14ac:dyDescent="0.3">
      <c r="P45924"/>
      <c r="AA45924"/>
    </row>
    <row r="45925" spans="16:27" x14ac:dyDescent="0.3">
      <c r="P45925"/>
      <c r="AA45925"/>
    </row>
    <row r="45926" spans="16:27" x14ac:dyDescent="0.3">
      <c r="P45926"/>
      <c r="AA45926"/>
    </row>
    <row r="45927" spans="16:27" x14ac:dyDescent="0.3">
      <c r="P45927"/>
      <c r="AA45927"/>
    </row>
    <row r="45928" spans="16:27" x14ac:dyDescent="0.3">
      <c r="P45928"/>
      <c r="AA45928"/>
    </row>
    <row r="45929" spans="16:27" x14ac:dyDescent="0.3">
      <c r="P45929"/>
      <c r="AA45929"/>
    </row>
    <row r="45930" spans="16:27" x14ac:dyDescent="0.3">
      <c r="P45930"/>
      <c r="AA45930"/>
    </row>
    <row r="45931" spans="16:27" x14ac:dyDescent="0.3">
      <c r="P45931"/>
      <c r="AA45931"/>
    </row>
    <row r="45932" spans="16:27" x14ac:dyDescent="0.3">
      <c r="P45932"/>
      <c r="AA45932"/>
    </row>
    <row r="45933" spans="16:27" x14ac:dyDescent="0.3">
      <c r="P45933"/>
      <c r="AA45933"/>
    </row>
    <row r="45934" spans="16:27" x14ac:dyDescent="0.3">
      <c r="P45934"/>
      <c r="AA45934"/>
    </row>
    <row r="45935" spans="16:27" x14ac:dyDescent="0.3">
      <c r="P45935"/>
      <c r="AA45935"/>
    </row>
    <row r="45936" spans="16:27" x14ac:dyDescent="0.3">
      <c r="P45936"/>
      <c r="AA45936"/>
    </row>
    <row r="45937" spans="16:27" x14ac:dyDescent="0.3">
      <c r="P45937"/>
      <c r="AA45937"/>
    </row>
    <row r="45938" spans="16:27" x14ac:dyDescent="0.3">
      <c r="P45938"/>
      <c r="AA45938"/>
    </row>
    <row r="45939" spans="16:27" x14ac:dyDescent="0.3">
      <c r="P45939"/>
      <c r="AA45939"/>
    </row>
    <row r="45940" spans="16:27" x14ac:dyDescent="0.3">
      <c r="P45940"/>
      <c r="AA45940"/>
    </row>
    <row r="45941" spans="16:27" x14ac:dyDescent="0.3">
      <c r="P45941"/>
      <c r="AA45941"/>
    </row>
    <row r="45942" spans="16:27" x14ac:dyDescent="0.3">
      <c r="P45942"/>
      <c r="AA45942"/>
    </row>
    <row r="45943" spans="16:27" x14ac:dyDescent="0.3">
      <c r="P45943"/>
      <c r="AA45943"/>
    </row>
    <row r="45944" spans="16:27" x14ac:dyDescent="0.3">
      <c r="P45944"/>
      <c r="AA45944"/>
    </row>
    <row r="45945" spans="16:27" x14ac:dyDescent="0.3">
      <c r="P45945"/>
      <c r="AA45945"/>
    </row>
    <row r="45946" spans="16:27" x14ac:dyDescent="0.3">
      <c r="P45946"/>
      <c r="AA45946"/>
    </row>
    <row r="45947" spans="16:27" x14ac:dyDescent="0.3">
      <c r="P45947"/>
      <c r="AA45947"/>
    </row>
    <row r="45948" spans="16:27" x14ac:dyDescent="0.3">
      <c r="P45948"/>
      <c r="AA45948"/>
    </row>
    <row r="45949" spans="16:27" x14ac:dyDescent="0.3">
      <c r="P45949"/>
      <c r="AA45949"/>
    </row>
    <row r="45950" spans="16:27" x14ac:dyDescent="0.3">
      <c r="P45950"/>
      <c r="AA45950"/>
    </row>
    <row r="45951" spans="16:27" x14ac:dyDescent="0.3">
      <c r="P45951"/>
      <c r="AA45951"/>
    </row>
    <row r="45952" spans="16:27" x14ac:dyDescent="0.3">
      <c r="P45952"/>
      <c r="AA45952"/>
    </row>
    <row r="45953" spans="16:27" x14ac:dyDescent="0.3">
      <c r="P45953"/>
      <c r="AA45953"/>
    </row>
    <row r="45954" spans="16:27" x14ac:dyDescent="0.3">
      <c r="P45954"/>
      <c r="AA45954"/>
    </row>
    <row r="45955" spans="16:27" x14ac:dyDescent="0.3">
      <c r="P45955"/>
      <c r="AA45955"/>
    </row>
    <row r="45956" spans="16:27" x14ac:dyDescent="0.3">
      <c r="P45956"/>
      <c r="AA45956"/>
    </row>
    <row r="45957" spans="16:27" x14ac:dyDescent="0.3">
      <c r="P45957"/>
      <c r="AA45957"/>
    </row>
    <row r="45958" spans="16:27" x14ac:dyDescent="0.3">
      <c r="P45958"/>
      <c r="AA45958"/>
    </row>
    <row r="45959" spans="16:27" x14ac:dyDescent="0.3">
      <c r="P45959"/>
      <c r="AA45959"/>
    </row>
    <row r="45960" spans="16:27" x14ac:dyDescent="0.3">
      <c r="P45960"/>
      <c r="AA45960"/>
    </row>
    <row r="45961" spans="16:27" x14ac:dyDescent="0.3">
      <c r="P45961"/>
      <c r="AA45961"/>
    </row>
    <row r="45962" spans="16:27" x14ac:dyDescent="0.3">
      <c r="P45962"/>
      <c r="AA45962"/>
    </row>
    <row r="45963" spans="16:27" x14ac:dyDescent="0.3">
      <c r="P45963"/>
      <c r="AA45963"/>
    </row>
    <row r="45964" spans="16:27" x14ac:dyDescent="0.3">
      <c r="P45964"/>
      <c r="AA45964"/>
    </row>
    <row r="45965" spans="16:27" x14ac:dyDescent="0.3">
      <c r="P45965"/>
      <c r="AA45965"/>
    </row>
    <row r="45966" spans="16:27" x14ac:dyDescent="0.3">
      <c r="P45966"/>
      <c r="AA45966"/>
    </row>
    <row r="45967" spans="16:27" x14ac:dyDescent="0.3">
      <c r="P45967"/>
      <c r="AA45967"/>
    </row>
    <row r="45968" spans="16:27" x14ac:dyDescent="0.3">
      <c r="P45968"/>
      <c r="AA45968"/>
    </row>
    <row r="45969" spans="16:27" x14ac:dyDescent="0.3">
      <c r="P45969"/>
      <c r="AA45969"/>
    </row>
    <row r="45970" spans="16:27" x14ac:dyDescent="0.3">
      <c r="P45970"/>
      <c r="AA45970"/>
    </row>
    <row r="45971" spans="16:27" x14ac:dyDescent="0.3">
      <c r="P45971"/>
      <c r="AA45971"/>
    </row>
    <row r="45972" spans="16:27" x14ac:dyDescent="0.3">
      <c r="P45972"/>
      <c r="AA45972"/>
    </row>
    <row r="45973" spans="16:27" x14ac:dyDescent="0.3">
      <c r="P45973"/>
      <c r="AA45973"/>
    </row>
    <row r="45974" spans="16:27" x14ac:dyDescent="0.3">
      <c r="P45974"/>
      <c r="AA45974"/>
    </row>
    <row r="45975" spans="16:27" x14ac:dyDescent="0.3">
      <c r="P45975"/>
      <c r="AA45975"/>
    </row>
    <row r="45976" spans="16:27" x14ac:dyDescent="0.3">
      <c r="P45976"/>
      <c r="AA45976"/>
    </row>
    <row r="45977" spans="16:27" x14ac:dyDescent="0.3">
      <c r="P45977"/>
      <c r="AA45977"/>
    </row>
    <row r="45978" spans="16:27" x14ac:dyDescent="0.3">
      <c r="P45978"/>
      <c r="AA45978"/>
    </row>
    <row r="45979" spans="16:27" x14ac:dyDescent="0.3">
      <c r="P45979"/>
      <c r="AA45979"/>
    </row>
    <row r="45980" spans="16:27" x14ac:dyDescent="0.3">
      <c r="P45980"/>
      <c r="AA45980"/>
    </row>
    <row r="45981" spans="16:27" x14ac:dyDescent="0.3">
      <c r="P45981"/>
      <c r="AA45981"/>
    </row>
    <row r="45982" spans="16:27" x14ac:dyDescent="0.3">
      <c r="P45982"/>
      <c r="AA45982"/>
    </row>
    <row r="45983" spans="16:27" x14ac:dyDescent="0.3">
      <c r="P45983"/>
      <c r="AA45983"/>
    </row>
    <row r="45984" spans="16:27" x14ac:dyDescent="0.3">
      <c r="P45984"/>
      <c r="AA45984"/>
    </row>
    <row r="45985" spans="16:27" x14ac:dyDescent="0.3">
      <c r="P45985"/>
      <c r="AA45985"/>
    </row>
    <row r="45986" spans="16:27" x14ac:dyDescent="0.3">
      <c r="P45986"/>
      <c r="AA45986"/>
    </row>
    <row r="45987" spans="16:27" x14ac:dyDescent="0.3">
      <c r="P45987"/>
      <c r="AA45987"/>
    </row>
    <row r="45988" spans="16:27" x14ac:dyDescent="0.3">
      <c r="P45988"/>
      <c r="AA45988"/>
    </row>
    <row r="45989" spans="16:27" x14ac:dyDescent="0.3">
      <c r="P45989"/>
      <c r="AA45989"/>
    </row>
    <row r="45990" spans="16:27" x14ac:dyDescent="0.3">
      <c r="P45990"/>
      <c r="AA45990"/>
    </row>
    <row r="45991" spans="16:27" x14ac:dyDescent="0.3">
      <c r="P45991"/>
      <c r="AA45991"/>
    </row>
    <row r="45992" spans="16:27" x14ac:dyDescent="0.3">
      <c r="P45992"/>
      <c r="AA45992"/>
    </row>
    <row r="45993" spans="16:27" x14ac:dyDescent="0.3">
      <c r="P45993"/>
      <c r="AA45993"/>
    </row>
    <row r="45994" spans="16:27" x14ac:dyDescent="0.3">
      <c r="P45994"/>
      <c r="AA45994"/>
    </row>
    <row r="45995" spans="16:27" x14ac:dyDescent="0.3">
      <c r="P45995"/>
      <c r="AA45995"/>
    </row>
    <row r="45996" spans="16:27" x14ac:dyDescent="0.3">
      <c r="P45996"/>
      <c r="AA45996"/>
    </row>
    <row r="45997" spans="16:27" x14ac:dyDescent="0.3">
      <c r="P45997"/>
      <c r="AA45997"/>
    </row>
    <row r="45998" spans="16:27" x14ac:dyDescent="0.3">
      <c r="P45998"/>
      <c r="AA45998"/>
    </row>
    <row r="45999" spans="16:27" x14ac:dyDescent="0.3">
      <c r="P45999"/>
      <c r="AA45999"/>
    </row>
    <row r="46000" spans="16:27" x14ac:dyDescent="0.3">
      <c r="P46000"/>
      <c r="AA46000"/>
    </row>
    <row r="46001" spans="16:27" x14ac:dyDescent="0.3">
      <c r="P46001"/>
      <c r="AA46001"/>
    </row>
    <row r="46002" spans="16:27" x14ac:dyDescent="0.3">
      <c r="P46002"/>
      <c r="AA46002"/>
    </row>
    <row r="46003" spans="16:27" x14ac:dyDescent="0.3">
      <c r="P46003"/>
      <c r="AA46003"/>
    </row>
    <row r="46004" spans="16:27" x14ac:dyDescent="0.3">
      <c r="P46004"/>
      <c r="AA46004"/>
    </row>
    <row r="46005" spans="16:27" x14ac:dyDescent="0.3">
      <c r="P46005"/>
      <c r="AA46005"/>
    </row>
    <row r="46006" spans="16:27" x14ac:dyDescent="0.3">
      <c r="P46006"/>
      <c r="AA46006"/>
    </row>
    <row r="46007" spans="16:27" x14ac:dyDescent="0.3">
      <c r="P46007"/>
      <c r="AA46007"/>
    </row>
    <row r="46008" spans="16:27" x14ac:dyDescent="0.3">
      <c r="P46008"/>
      <c r="AA46008"/>
    </row>
    <row r="46009" spans="16:27" x14ac:dyDescent="0.3">
      <c r="P46009"/>
      <c r="AA46009"/>
    </row>
    <row r="46010" spans="16:27" x14ac:dyDescent="0.3">
      <c r="P46010"/>
      <c r="AA46010"/>
    </row>
    <row r="46011" spans="16:27" x14ac:dyDescent="0.3">
      <c r="P46011"/>
      <c r="AA46011"/>
    </row>
    <row r="46012" spans="16:27" x14ac:dyDescent="0.3">
      <c r="P46012"/>
      <c r="AA46012"/>
    </row>
    <row r="46013" spans="16:27" x14ac:dyDescent="0.3">
      <c r="P46013"/>
      <c r="AA46013"/>
    </row>
    <row r="46014" spans="16:27" x14ac:dyDescent="0.3">
      <c r="P46014"/>
      <c r="AA46014"/>
    </row>
    <row r="46015" spans="16:27" x14ac:dyDescent="0.3">
      <c r="P46015"/>
      <c r="AA46015"/>
    </row>
    <row r="46016" spans="16:27" x14ac:dyDescent="0.3">
      <c r="P46016"/>
      <c r="AA46016"/>
    </row>
    <row r="46017" spans="16:27" x14ac:dyDescent="0.3">
      <c r="P46017"/>
      <c r="AA46017"/>
    </row>
    <row r="46018" spans="16:27" x14ac:dyDescent="0.3">
      <c r="P46018"/>
      <c r="AA46018"/>
    </row>
    <row r="46019" spans="16:27" x14ac:dyDescent="0.3">
      <c r="P46019"/>
      <c r="AA46019"/>
    </row>
    <row r="46020" spans="16:27" x14ac:dyDescent="0.3">
      <c r="P46020"/>
      <c r="AA46020"/>
    </row>
    <row r="46021" spans="16:27" x14ac:dyDescent="0.3">
      <c r="P46021"/>
      <c r="AA46021"/>
    </row>
    <row r="46022" spans="16:27" x14ac:dyDescent="0.3">
      <c r="P46022"/>
      <c r="AA46022"/>
    </row>
    <row r="46023" spans="16:27" x14ac:dyDescent="0.3">
      <c r="P46023"/>
      <c r="AA46023"/>
    </row>
    <row r="46024" spans="16:27" x14ac:dyDescent="0.3">
      <c r="P46024"/>
      <c r="AA46024"/>
    </row>
    <row r="46025" spans="16:27" x14ac:dyDescent="0.3">
      <c r="P46025"/>
      <c r="AA46025"/>
    </row>
    <row r="46026" spans="16:27" x14ac:dyDescent="0.3">
      <c r="P46026"/>
      <c r="AA46026"/>
    </row>
    <row r="46027" spans="16:27" x14ac:dyDescent="0.3">
      <c r="P46027"/>
      <c r="AA46027"/>
    </row>
    <row r="46028" spans="16:27" x14ac:dyDescent="0.3">
      <c r="P46028"/>
      <c r="AA46028"/>
    </row>
    <row r="46029" spans="16:27" x14ac:dyDescent="0.3">
      <c r="P46029"/>
      <c r="AA46029"/>
    </row>
    <row r="46030" spans="16:27" x14ac:dyDescent="0.3">
      <c r="P46030"/>
      <c r="AA46030"/>
    </row>
    <row r="46031" spans="16:27" x14ac:dyDescent="0.3">
      <c r="P46031"/>
      <c r="AA46031"/>
    </row>
    <row r="46032" spans="16:27" x14ac:dyDescent="0.3">
      <c r="P46032"/>
      <c r="AA46032"/>
    </row>
    <row r="46033" spans="16:27" x14ac:dyDescent="0.3">
      <c r="P46033"/>
      <c r="AA46033"/>
    </row>
    <row r="46034" spans="16:27" x14ac:dyDescent="0.3">
      <c r="P46034"/>
      <c r="AA46034"/>
    </row>
    <row r="46035" spans="16:27" x14ac:dyDescent="0.3">
      <c r="P46035"/>
      <c r="AA46035"/>
    </row>
    <row r="46036" spans="16:27" x14ac:dyDescent="0.3">
      <c r="P46036"/>
      <c r="AA46036"/>
    </row>
    <row r="46037" spans="16:27" x14ac:dyDescent="0.3">
      <c r="P46037"/>
      <c r="AA46037"/>
    </row>
    <row r="46038" spans="16:27" x14ac:dyDescent="0.3">
      <c r="P46038"/>
      <c r="AA46038"/>
    </row>
    <row r="46039" spans="16:27" x14ac:dyDescent="0.3">
      <c r="P46039"/>
      <c r="AA46039"/>
    </row>
    <row r="46040" spans="16:27" x14ac:dyDescent="0.3">
      <c r="P46040"/>
      <c r="AA46040"/>
    </row>
    <row r="46041" spans="16:27" x14ac:dyDescent="0.3">
      <c r="P46041"/>
      <c r="AA46041"/>
    </row>
    <row r="46042" spans="16:27" x14ac:dyDescent="0.3">
      <c r="P46042"/>
      <c r="AA46042"/>
    </row>
    <row r="46043" spans="16:27" x14ac:dyDescent="0.3">
      <c r="P46043"/>
      <c r="AA46043"/>
    </row>
    <row r="46044" spans="16:27" x14ac:dyDescent="0.3">
      <c r="P46044"/>
      <c r="AA46044"/>
    </row>
    <row r="46045" spans="16:27" x14ac:dyDescent="0.3">
      <c r="P46045"/>
      <c r="AA46045"/>
    </row>
    <row r="46046" spans="16:27" x14ac:dyDescent="0.3">
      <c r="P46046"/>
      <c r="AA46046"/>
    </row>
    <row r="46047" spans="16:27" x14ac:dyDescent="0.3">
      <c r="P46047"/>
      <c r="AA46047"/>
    </row>
    <row r="46048" spans="16:27" x14ac:dyDescent="0.3">
      <c r="P46048"/>
      <c r="AA46048"/>
    </row>
    <row r="46049" spans="16:27" x14ac:dyDescent="0.3">
      <c r="P46049"/>
      <c r="AA46049"/>
    </row>
    <row r="46050" spans="16:27" x14ac:dyDescent="0.3">
      <c r="P46050"/>
      <c r="AA46050"/>
    </row>
    <row r="46051" spans="16:27" x14ac:dyDescent="0.3">
      <c r="P46051"/>
      <c r="AA46051"/>
    </row>
    <row r="46052" spans="16:27" x14ac:dyDescent="0.3">
      <c r="P46052"/>
      <c r="AA46052"/>
    </row>
    <row r="46053" spans="16:27" x14ac:dyDescent="0.3">
      <c r="P46053"/>
      <c r="AA46053"/>
    </row>
    <row r="46054" spans="16:27" x14ac:dyDescent="0.3">
      <c r="P46054"/>
      <c r="AA46054"/>
    </row>
    <row r="46055" spans="16:27" x14ac:dyDescent="0.3">
      <c r="P46055"/>
      <c r="AA46055"/>
    </row>
    <row r="46056" spans="16:27" x14ac:dyDescent="0.3">
      <c r="P46056"/>
      <c r="AA46056"/>
    </row>
    <row r="46057" spans="16:27" x14ac:dyDescent="0.3">
      <c r="P46057"/>
      <c r="AA46057"/>
    </row>
    <row r="46058" spans="16:27" x14ac:dyDescent="0.3">
      <c r="P46058"/>
      <c r="AA46058"/>
    </row>
    <row r="46059" spans="16:27" x14ac:dyDescent="0.3">
      <c r="P46059"/>
      <c r="AA46059"/>
    </row>
    <row r="46060" spans="16:27" x14ac:dyDescent="0.3">
      <c r="P46060"/>
      <c r="AA46060"/>
    </row>
    <row r="46061" spans="16:27" x14ac:dyDescent="0.3">
      <c r="P46061"/>
      <c r="AA46061"/>
    </row>
    <row r="46062" spans="16:27" x14ac:dyDescent="0.3">
      <c r="P46062"/>
      <c r="AA46062"/>
    </row>
    <row r="46063" spans="16:27" x14ac:dyDescent="0.3">
      <c r="P46063"/>
      <c r="AA46063"/>
    </row>
    <row r="46064" spans="16:27" x14ac:dyDescent="0.3">
      <c r="P46064"/>
      <c r="AA46064"/>
    </row>
    <row r="46065" spans="16:27" x14ac:dyDescent="0.3">
      <c r="P46065"/>
      <c r="AA46065"/>
    </row>
    <row r="46066" spans="16:27" x14ac:dyDescent="0.3">
      <c r="P46066"/>
      <c r="AA46066"/>
    </row>
    <row r="46067" spans="16:27" x14ac:dyDescent="0.3">
      <c r="P46067"/>
      <c r="AA46067"/>
    </row>
    <row r="46068" spans="16:27" x14ac:dyDescent="0.3">
      <c r="P46068"/>
      <c r="AA46068"/>
    </row>
    <row r="46069" spans="16:27" x14ac:dyDescent="0.3">
      <c r="P46069"/>
      <c r="AA46069"/>
    </row>
    <row r="46070" spans="16:27" x14ac:dyDescent="0.3">
      <c r="P46070"/>
      <c r="AA46070"/>
    </row>
    <row r="46071" spans="16:27" x14ac:dyDescent="0.3">
      <c r="P46071"/>
      <c r="AA46071"/>
    </row>
    <row r="46072" spans="16:27" x14ac:dyDescent="0.3">
      <c r="P46072"/>
      <c r="AA46072"/>
    </row>
    <row r="46073" spans="16:27" x14ac:dyDescent="0.3">
      <c r="P46073"/>
      <c r="AA46073"/>
    </row>
    <row r="46074" spans="16:27" x14ac:dyDescent="0.3">
      <c r="P46074"/>
      <c r="AA46074"/>
    </row>
    <row r="46075" spans="16:27" x14ac:dyDescent="0.3">
      <c r="P46075"/>
      <c r="AA46075"/>
    </row>
    <row r="46076" spans="16:27" x14ac:dyDescent="0.3">
      <c r="P46076"/>
      <c r="AA46076"/>
    </row>
    <row r="46077" spans="16:27" x14ac:dyDescent="0.3">
      <c r="P46077"/>
      <c r="AA46077"/>
    </row>
    <row r="46078" spans="16:27" x14ac:dyDescent="0.3">
      <c r="P46078"/>
      <c r="AA46078"/>
    </row>
    <row r="46079" spans="16:27" x14ac:dyDescent="0.3">
      <c r="P46079"/>
      <c r="AA46079"/>
    </row>
    <row r="46080" spans="16:27" x14ac:dyDescent="0.3">
      <c r="P46080"/>
      <c r="AA46080"/>
    </row>
    <row r="46081" spans="16:27" x14ac:dyDescent="0.3">
      <c r="P46081"/>
      <c r="AA46081"/>
    </row>
    <row r="46082" spans="16:27" x14ac:dyDescent="0.3">
      <c r="P46082"/>
      <c r="AA46082"/>
    </row>
    <row r="46083" spans="16:27" x14ac:dyDescent="0.3">
      <c r="P46083"/>
      <c r="AA46083"/>
    </row>
    <row r="46084" spans="16:27" x14ac:dyDescent="0.3">
      <c r="P46084"/>
      <c r="AA46084"/>
    </row>
    <row r="46085" spans="16:27" x14ac:dyDescent="0.3">
      <c r="P46085"/>
      <c r="AA46085"/>
    </row>
    <row r="46086" spans="16:27" x14ac:dyDescent="0.3">
      <c r="P46086"/>
      <c r="AA46086"/>
    </row>
    <row r="46087" spans="16:27" x14ac:dyDescent="0.3">
      <c r="P46087"/>
      <c r="AA46087"/>
    </row>
    <row r="46088" spans="16:27" x14ac:dyDescent="0.3">
      <c r="P46088"/>
      <c r="AA46088"/>
    </row>
    <row r="46089" spans="16:27" x14ac:dyDescent="0.3">
      <c r="P46089"/>
      <c r="AA46089"/>
    </row>
    <row r="46090" spans="16:27" x14ac:dyDescent="0.3">
      <c r="P46090"/>
      <c r="AA46090"/>
    </row>
    <row r="46091" spans="16:27" x14ac:dyDescent="0.3">
      <c r="P46091"/>
      <c r="AA46091"/>
    </row>
    <row r="46092" spans="16:27" x14ac:dyDescent="0.3">
      <c r="P46092"/>
      <c r="AA46092"/>
    </row>
    <row r="46093" spans="16:27" x14ac:dyDescent="0.3">
      <c r="P46093"/>
      <c r="AA46093"/>
    </row>
    <row r="46094" spans="16:27" x14ac:dyDescent="0.3">
      <c r="P46094"/>
      <c r="AA46094"/>
    </row>
    <row r="46095" spans="16:27" x14ac:dyDescent="0.3">
      <c r="P46095"/>
      <c r="AA46095"/>
    </row>
    <row r="46096" spans="16:27" x14ac:dyDescent="0.3">
      <c r="P46096"/>
      <c r="AA46096"/>
    </row>
    <row r="46097" spans="16:27" x14ac:dyDescent="0.3">
      <c r="P46097"/>
      <c r="AA46097"/>
    </row>
    <row r="46098" spans="16:27" x14ac:dyDescent="0.3">
      <c r="P46098"/>
      <c r="AA46098"/>
    </row>
    <row r="46099" spans="16:27" x14ac:dyDescent="0.3">
      <c r="P46099"/>
      <c r="AA46099"/>
    </row>
    <row r="46100" spans="16:27" x14ac:dyDescent="0.3">
      <c r="P46100"/>
      <c r="AA46100"/>
    </row>
    <row r="46101" spans="16:27" x14ac:dyDescent="0.3">
      <c r="P46101"/>
      <c r="AA46101"/>
    </row>
    <row r="46102" spans="16:27" x14ac:dyDescent="0.3">
      <c r="P46102"/>
      <c r="AA46102"/>
    </row>
    <row r="46103" spans="16:27" x14ac:dyDescent="0.3">
      <c r="P46103"/>
      <c r="AA46103"/>
    </row>
    <row r="46104" spans="16:27" x14ac:dyDescent="0.3">
      <c r="P46104"/>
      <c r="AA46104"/>
    </row>
    <row r="46105" spans="16:27" x14ac:dyDescent="0.3">
      <c r="P46105"/>
      <c r="AA46105"/>
    </row>
    <row r="46106" spans="16:27" x14ac:dyDescent="0.3">
      <c r="P46106"/>
      <c r="AA46106"/>
    </row>
    <row r="46107" spans="16:27" x14ac:dyDescent="0.3">
      <c r="P46107"/>
      <c r="AA46107"/>
    </row>
    <row r="46108" spans="16:27" x14ac:dyDescent="0.3">
      <c r="P46108"/>
      <c r="AA46108"/>
    </row>
    <row r="46109" spans="16:27" x14ac:dyDescent="0.3">
      <c r="P46109"/>
      <c r="AA46109"/>
    </row>
    <row r="46110" spans="16:27" x14ac:dyDescent="0.3">
      <c r="P46110"/>
      <c r="AA46110"/>
    </row>
    <row r="46111" spans="16:27" x14ac:dyDescent="0.3">
      <c r="P46111"/>
      <c r="AA46111"/>
    </row>
    <row r="46112" spans="16:27" x14ac:dyDescent="0.3">
      <c r="P46112"/>
      <c r="AA46112"/>
    </row>
    <row r="46113" spans="16:27" x14ac:dyDescent="0.3">
      <c r="P46113"/>
      <c r="AA46113"/>
    </row>
    <row r="46114" spans="16:27" x14ac:dyDescent="0.3">
      <c r="P46114"/>
      <c r="AA46114"/>
    </row>
    <row r="46115" spans="16:27" x14ac:dyDescent="0.3">
      <c r="P46115"/>
      <c r="AA46115"/>
    </row>
    <row r="46116" spans="16:27" x14ac:dyDescent="0.3">
      <c r="P46116"/>
      <c r="AA46116"/>
    </row>
    <row r="46117" spans="16:27" x14ac:dyDescent="0.3">
      <c r="P46117"/>
      <c r="AA46117"/>
    </row>
    <row r="46118" spans="16:27" x14ac:dyDescent="0.3">
      <c r="P46118"/>
      <c r="AA46118"/>
    </row>
    <row r="46119" spans="16:27" x14ac:dyDescent="0.3">
      <c r="P46119"/>
      <c r="AA46119"/>
    </row>
    <row r="46120" spans="16:27" x14ac:dyDescent="0.3">
      <c r="P46120"/>
      <c r="AA46120"/>
    </row>
    <row r="46121" spans="16:27" x14ac:dyDescent="0.3">
      <c r="P46121"/>
      <c r="AA46121"/>
    </row>
    <row r="46122" spans="16:27" x14ac:dyDescent="0.3">
      <c r="P46122"/>
      <c r="AA46122"/>
    </row>
    <row r="46123" spans="16:27" x14ac:dyDescent="0.3">
      <c r="P46123"/>
      <c r="AA46123"/>
    </row>
    <row r="46124" spans="16:27" x14ac:dyDescent="0.3">
      <c r="P46124"/>
      <c r="AA46124"/>
    </row>
    <row r="46125" spans="16:27" x14ac:dyDescent="0.3">
      <c r="P46125"/>
      <c r="AA46125"/>
    </row>
    <row r="46126" spans="16:27" x14ac:dyDescent="0.3">
      <c r="P46126"/>
      <c r="AA46126"/>
    </row>
    <row r="46127" spans="16:27" x14ac:dyDescent="0.3">
      <c r="P46127"/>
      <c r="AA46127"/>
    </row>
    <row r="46128" spans="16:27" x14ac:dyDescent="0.3">
      <c r="P46128"/>
      <c r="AA46128"/>
    </row>
    <row r="46129" spans="16:27" x14ac:dyDescent="0.3">
      <c r="P46129"/>
      <c r="AA46129"/>
    </row>
    <row r="46130" spans="16:27" x14ac:dyDescent="0.3">
      <c r="P46130"/>
      <c r="AA46130"/>
    </row>
    <row r="46131" spans="16:27" x14ac:dyDescent="0.3">
      <c r="P46131"/>
      <c r="AA46131"/>
    </row>
    <row r="46132" spans="16:27" x14ac:dyDescent="0.3">
      <c r="P46132"/>
      <c r="AA46132"/>
    </row>
    <row r="46133" spans="16:27" x14ac:dyDescent="0.3">
      <c r="P46133"/>
      <c r="AA46133"/>
    </row>
    <row r="46134" spans="16:27" x14ac:dyDescent="0.3">
      <c r="P46134"/>
      <c r="AA46134"/>
    </row>
    <row r="46135" spans="16:27" x14ac:dyDescent="0.3">
      <c r="P46135"/>
      <c r="AA46135"/>
    </row>
    <row r="46136" spans="16:27" x14ac:dyDescent="0.3">
      <c r="P46136"/>
      <c r="AA46136"/>
    </row>
    <row r="46137" spans="16:27" x14ac:dyDescent="0.3">
      <c r="P46137"/>
      <c r="AA46137"/>
    </row>
    <row r="46138" spans="16:27" x14ac:dyDescent="0.3">
      <c r="P46138"/>
      <c r="AA46138"/>
    </row>
    <row r="46139" spans="16:27" x14ac:dyDescent="0.3">
      <c r="P46139"/>
      <c r="AA46139"/>
    </row>
    <row r="46140" spans="16:27" x14ac:dyDescent="0.3">
      <c r="P46140"/>
      <c r="AA46140"/>
    </row>
    <row r="46141" spans="16:27" x14ac:dyDescent="0.3">
      <c r="P46141"/>
      <c r="AA46141"/>
    </row>
    <row r="46142" spans="16:27" x14ac:dyDescent="0.3">
      <c r="P46142"/>
      <c r="AA46142"/>
    </row>
    <row r="46143" spans="16:27" x14ac:dyDescent="0.3">
      <c r="P46143"/>
      <c r="AA46143"/>
    </row>
    <row r="46144" spans="16:27" x14ac:dyDescent="0.3">
      <c r="P46144"/>
      <c r="AA46144"/>
    </row>
    <row r="46145" spans="16:27" x14ac:dyDescent="0.3">
      <c r="P46145"/>
      <c r="AA46145"/>
    </row>
    <row r="46146" spans="16:27" x14ac:dyDescent="0.3">
      <c r="P46146"/>
      <c r="AA46146"/>
    </row>
    <row r="46147" spans="16:27" x14ac:dyDescent="0.3">
      <c r="P46147"/>
      <c r="AA46147"/>
    </row>
    <row r="46148" spans="16:27" x14ac:dyDescent="0.3">
      <c r="P46148"/>
      <c r="AA46148"/>
    </row>
    <row r="46149" spans="16:27" x14ac:dyDescent="0.3">
      <c r="P46149"/>
      <c r="AA46149"/>
    </row>
    <row r="46150" spans="16:27" x14ac:dyDescent="0.3">
      <c r="P46150"/>
      <c r="AA46150"/>
    </row>
    <row r="46151" spans="16:27" x14ac:dyDescent="0.3">
      <c r="P46151"/>
      <c r="AA46151"/>
    </row>
    <row r="46152" spans="16:27" x14ac:dyDescent="0.3">
      <c r="P46152"/>
      <c r="AA46152"/>
    </row>
    <row r="46153" spans="16:27" x14ac:dyDescent="0.3">
      <c r="P46153"/>
      <c r="AA46153"/>
    </row>
    <row r="46154" spans="16:27" x14ac:dyDescent="0.3">
      <c r="P46154"/>
      <c r="AA46154"/>
    </row>
    <row r="46155" spans="16:27" x14ac:dyDescent="0.3">
      <c r="P46155"/>
      <c r="AA46155"/>
    </row>
    <row r="46156" spans="16:27" x14ac:dyDescent="0.3">
      <c r="P46156"/>
      <c r="AA46156"/>
    </row>
    <row r="46157" spans="16:27" x14ac:dyDescent="0.3">
      <c r="P46157"/>
      <c r="AA46157"/>
    </row>
    <row r="46158" spans="16:27" x14ac:dyDescent="0.3">
      <c r="P46158"/>
      <c r="AA46158"/>
    </row>
    <row r="46159" spans="16:27" x14ac:dyDescent="0.3">
      <c r="P46159"/>
      <c r="AA46159"/>
    </row>
    <row r="46160" spans="16:27" x14ac:dyDescent="0.3">
      <c r="P46160"/>
      <c r="AA46160"/>
    </row>
    <row r="46161" spans="16:27" x14ac:dyDescent="0.3">
      <c r="P46161"/>
      <c r="AA46161"/>
    </row>
    <row r="46162" spans="16:27" x14ac:dyDescent="0.3">
      <c r="P46162"/>
      <c r="AA46162"/>
    </row>
    <row r="46163" spans="16:27" x14ac:dyDescent="0.3">
      <c r="P46163"/>
      <c r="AA46163"/>
    </row>
    <row r="46164" spans="16:27" x14ac:dyDescent="0.3">
      <c r="P46164"/>
      <c r="AA46164"/>
    </row>
    <row r="46165" spans="16:27" x14ac:dyDescent="0.3">
      <c r="P46165"/>
      <c r="AA46165"/>
    </row>
    <row r="46166" spans="16:27" x14ac:dyDescent="0.3">
      <c r="P46166"/>
      <c r="AA46166"/>
    </row>
    <row r="46167" spans="16:27" x14ac:dyDescent="0.3">
      <c r="P46167"/>
      <c r="AA46167"/>
    </row>
    <row r="46168" spans="16:27" x14ac:dyDescent="0.3">
      <c r="P46168"/>
      <c r="AA46168"/>
    </row>
    <row r="46169" spans="16:27" x14ac:dyDescent="0.3">
      <c r="P46169"/>
      <c r="AA46169"/>
    </row>
    <row r="46170" spans="16:27" x14ac:dyDescent="0.3">
      <c r="P46170"/>
      <c r="AA46170"/>
    </row>
    <row r="46171" spans="16:27" x14ac:dyDescent="0.3">
      <c r="P46171"/>
      <c r="AA46171"/>
    </row>
    <row r="46172" spans="16:27" x14ac:dyDescent="0.3">
      <c r="P46172"/>
      <c r="AA46172"/>
    </row>
    <row r="46173" spans="16:27" x14ac:dyDescent="0.3">
      <c r="P46173"/>
      <c r="AA46173"/>
    </row>
    <row r="46174" spans="16:27" x14ac:dyDescent="0.3">
      <c r="P46174"/>
      <c r="AA46174"/>
    </row>
    <row r="46175" spans="16:27" x14ac:dyDescent="0.3">
      <c r="P46175"/>
      <c r="AA46175"/>
    </row>
    <row r="46176" spans="16:27" x14ac:dyDescent="0.3">
      <c r="P46176"/>
      <c r="AA46176"/>
    </row>
    <row r="46177" spans="16:27" x14ac:dyDescent="0.3">
      <c r="P46177"/>
      <c r="AA46177"/>
    </row>
    <row r="46178" spans="16:27" x14ac:dyDescent="0.3">
      <c r="P46178"/>
      <c r="AA46178"/>
    </row>
    <row r="46179" spans="16:27" x14ac:dyDescent="0.3">
      <c r="P46179"/>
      <c r="AA46179"/>
    </row>
    <row r="46180" spans="16:27" x14ac:dyDescent="0.3">
      <c r="P46180"/>
      <c r="AA46180"/>
    </row>
    <row r="46181" spans="16:27" x14ac:dyDescent="0.3">
      <c r="P46181"/>
      <c r="AA46181"/>
    </row>
    <row r="46182" spans="16:27" x14ac:dyDescent="0.3">
      <c r="P46182"/>
      <c r="AA46182"/>
    </row>
    <row r="46183" spans="16:27" x14ac:dyDescent="0.3">
      <c r="P46183"/>
      <c r="AA46183"/>
    </row>
    <row r="46184" spans="16:27" x14ac:dyDescent="0.3">
      <c r="P46184"/>
      <c r="AA46184"/>
    </row>
    <row r="46185" spans="16:27" x14ac:dyDescent="0.3">
      <c r="P46185"/>
      <c r="AA46185"/>
    </row>
    <row r="46186" spans="16:27" x14ac:dyDescent="0.3">
      <c r="P46186"/>
      <c r="AA46186"/>
    </row>
    <row r="46187" spans="16:27" x14ac:dyDescent="0.3">
      <c r="P46187"/>
      <c r="AA46187"/>
    </row>
    <row r="46188" spans="16:27" x14ac:dyDescent="0.3">
      <c r="P46188"/>
      <c r="AA46188"/>
    </row>
    <row r="46189" spans="16:27" x14ac:dyDescent="0.3">
      <c r="P46189"/>
      <c r="AA46189"/>
    </row>
    <row r="46190" spans="16:27" x14ac:dyDescent="0.3">
      <c r="P46190"/>
      <c r="AA46190"/>
    </row>
    <row r="46191" spans="16:27" x14ac:dyDescent="0.3">
      <c r="P46191"/>
      <c r="AA46191"/>
    </row>
    <row r="46192" spans="16:27" x14ac:dyDescent="0.3">
      <c r="P46192"/>
      <c r="AA46192"/>
    </row>
    <row r="46193" spans="16:27" x14ac:dyDescent="0.3">
      <c r="P46193"/>
      <c r="AA46193"/>
    </row>
    <row r="46194" spans="16:27" x14ac:dyDescent="0.3">
      <c r="P46194"/>
      <c r="AA46194"/>
    </row>
    <row r="46195" spans="16:27" x14ac:dyDescent="0.3">
      <c r="P46195"/>
      <c r="AA46195"/>
    </row>
    <row r="46196" spans="16:27" x14ac:dyDescent="0.3">
      <c r="P46196"/>
      <c r="AA46196"/>
    </row>
    <row r="46197" spans="16:27" x14ac:dyDescent="0.3">
      <c r="P46197"/>
      <c r="AA46197"/>
    </row>
    <row r="46198" spans="16:27" x14ac:dyDescent="0.3">
      <c r="P46198"/>
      <c r="AA46198"/>
    </row>
    <row r="46199" spans="16:27" x14ac:dyDescent="0.3">
      <c r="P46199"/>
      <c r="AA46199"/>
    </row>
    <row r="46200" spans="16:27" x14ac:dyDescent="0.3">
      <c r="P46200"/>
      <c r="AA46200"/>
    </row>
    <row r="46201" spans="16:27" x14ac:dyDescent="0.3">
      <c r="P46201"/>
      <c r="AA46201"/>
    </row>
    <row r="46202" spans="16:27" x14ac:dyDescent="0.3">
      <c r="P46202"/>
      <c r="AA46202"/>
    </row>
    <row r="46203" spans="16:27" x14ac:dyDescent="0.3">
      <c r="P46203"/>
      <c r="AA46203"/>
    </row>
    <row r="46204" spans="16:27" x14ac:dyDescent="0.3">
      <c r="P46204"/>
      <c r="AA46204"/>
    </row>
    <row r="46205" spans="16:27" x14ac:dyDescent="0.3">
      <c r="P46205"/>
      <c r="AA46205"/>
    </row>
    <row r="46206" spans="16:27" x14ac:dyDescent="0.3">
      <c r="P46206"/>
      <c r="AA46206"/>
    </row>
    <row r="46207" spans="16:27" x14ac:dyDescent="0.3">
      <c r="P46207"/>
      <c r="AA46207"/>
    </row>
    <row r="46208" spans="16:27" x14ac:dyDescent="0.3">
      <c r="P46208"/>
      <c r="AA46208"/>
    </row>
    <row r="46209" spans="16:27" x14ac:dyDescent="0.3">
      <c r="P46209"/>
      <c r="AA46209"/>
    </row>
    <row r="46210" spans="16:27" x14ac:dyDescent="0.3">
      <c r="P46210"/>
      <c r="AA46210"/>
    </row>
    <row r="46211" spans="16:27" x14ac:dyDescent="0.3">
      <c r="P46211"/>
      <c r="AA46211"/>
    </row>
    <row r="46212" spans="16:27" x14ac:dyDescent="0.3">
      <c r="P46212"/>
      <c r="AA46212"/>
    </row>
    <row r="46213" spans="16:27" x14ac:dyDescent="0.3">
      <c r="P46213"/>
      <c r="AA46213"/>
    </row>
    <row r="46214" spans="16:27" x14ac:dyDescent="0.3">
      <c r="P46214"/>
      <c r="AA46214"/>
    </row>
    <row r="46215" spans="16:27" x14ac:dyDescent="0.3">
      <c r="P46215"/>
      <c r="AA46215"/>
    </row>
    <row r="46216" spans="16:27" x14ac:dyDescent="0.3">
      <c r="P46216"/>
      <c r="AA46216"/>
    </row>
    <row r="46217" spans="16:27" x14ac:dyDescent="0.3">
      <c r="P46217"/>
      <c r="AA46217"/>
    </row>
    <row r="46218" spans="16:27" x14ac:dyDescent="0.3">
      <c r="P46218"/>
      <c r="AA46218"/>
    </row>
    <row r="46219" spans="16:27" x14ac:dyDescent="0.3">
      <c r="P46219"/>
      <c r="AA46219"/>
    </row>
    <row r="46220" spans="16:27" x14ac:dyDescent="0.3">
      <c r="P46220"/>
      <c r="AA46220"/>
    </row>
    <row r="46221" spans="16:27" x14ac:dyDescent="0.3">
      <c r="P46221"/>
      <c r="AA46221"/>
    </row>
    <row r="46222" spans="16:27" x14ac:dyDescent="0.3">
      <c r="P46222"/>
      <c r="AA46222"/>
    </row>
    <row r="46223" spans="16:27" x14ac:dyDescent="0.3">
      <c r="P46223"/>
      <c r="AA46223"/>
    </row>
    <row r="46224" spans="16:27" x14ac:dyDescent="0.3">
      <c r="P46224"/>
      <c r="AA46224"/>
    </row>
    <row r="46225" spans="16:27" x14ac:dyDescent="0.3">
      <c r="P46225"/>
      <c r="AA46225"/>
    </row>
    <row r="46226" spans="16:27" x14ac:dyDescent="0.3">
      <c r="P46226"/>
      <c r="AA46226"/>
    </row>
    <row r="46227" spans="16:27" x14ac:dyDescent="0.3">
      <c r="P46227"/>
      <c r="AA46227"/>
    </row>
    <row r="46228" spans="16:27" x14ac:dyDescent="0.3">
      <c r="P46228"/>
      <c r="AA46228"/>
    </row>
    <row r="46229" spans="16:27" x14ac:dyDescent="0.3">
      <c r="P46229"/>
      <c r="AA46229"/>
    </row>
    <row r="46230" spans="16:27" x14ac:dyDescent="0.3">
      <c r="P46230"/>
      <c r="AA46230"/>
    </row>
    <row r="46231" spans="16:27" x14ac:dyDescent="0.3">
      <c r="P46231"/>
      <c r="AA46231"/>
    </row>
    <row r="46232" spans="16:27" x14ac:dyDescent="0.3">
      <c r="P46232"/>
      <c r="AA46232"/>
    </row>
    <row r="46233" spans="16:27" x14ac:dyDescent="0.3">
      <c r="P46233"/>
      <c r="AA46233"/>
    </row>
    <row r="46234" spans="16:27" x14ac:dyDescent="0.3">
      <c r="P46234"/>
      <c r="AA46234"/>
    </row>
    <row r="46235" spans="16:27" x14ac:dyDescent="0.3">
      <c r="P46235"/>
      <c r="AA46235"/>
    </row>
    <row r="46236" spans="16:27" x14ac:dyDescent="0.3">
      <c r="P46236"/>
      <c r="AA46236"/>
    </row>
    <row r="46237" spans="16:27" x14ac:dyDescent="0.3">
      <c r="P46237"/>
      <c r="AA46237"/>
    </row>
    <row r="46238" spans="16:27" x14ac:dyDescent="0.3">
      <c r="P46238"/>
      <c r="AA46238"/>
    </row>
    <row r="46239" spans="16:27" x14ac:dyDescent="0.3">
      <c r="P46239"/>
      <c r="AA46239"/>
    </row>
    <row r="46240" spans="16:27" x14ac:dyDescent="0.3">
      <c r="P46240"/>
      <c r="AA46240"/>
    </row>
    <row r="46241" spans="16:27" x14ac:dyDescent="0.3">
      <c r="P46241"/>
      <c r="AA46241"/>
    </row>
    <row r="46242" spans="16:27" x14ac:dyDescent="0.3">
      <c r="P46242"/>
      <c r="AA46242"/>
    </row>
    <row r="46243" spans="16:27" x14ac:dyDescent="0.3">
      <c r="P46243"/>
      <c r="AA46243"/>
    </row>
    <row r="46244" spans="16:27" x14ac:dyDescent="0.3">
      <c r="P46244"/>
      <c r="AA46244"/>
    </row>
    <row r="46245" spans="16:27" x14ac:dyDescent="0.3">
      <c r="P46245"/>
      <c r="AA46245"/>
    </row>
    <row r="46246" spans="16:27" x14ac:dyDescent="0.3">
      <c r="P46246"/>
      <c r="AA46246"/>
    </row>
    <row r="46247" spans="16:27" x14ac:dyDescent="0.3">
      <c r="P46247"/>
      <c r="AA46247"/>
    </row>
    <row r="46248" spans="16:27" x14ac:dyDescent="0.3">
      <c r="P46248"/>
      <c r="AA46248"/>
    </row>
    <row r="46249" spans="16:27" x14ac:dyDescent="0.3">
      <c r="P46249"/>
      <c r="AA46249"/>
    </row>
    <row r="46250" spans="16:27" x14ac:dyDescent="0.3">
      <c r="P46250"/>
      <c r="AA46250"/>
    </row>
    <row r="46251" spans="16:27" x14ac:dyDescent="0.3">
      <c r="P46251"/>
      <c r="AA46251"/>
    </row>
    <row r="46252" spans="16:27" x14ac:dyDescent="0.3">
      <c r="P46252"/>
      <c r="AA46252"/>
    </row>
    <row r="46253" spans="16:27" x14ac:dyDescent="0.3">
      <c r="P46253"/>
      <c r="AA46253"/>
    </row>
    <row r="46254" spans="16:27" x14ac:dyDescent="0.3">
      <c r="P46254"/>
      <c r="AA46254"/>
    </row>
    <row r="46255" spans="16:27" x14ac:dyDescent="0.3">
      <c r="P46255"/>
      <c r="AA46255"/>
    </row>
    <row r="46256" spans="16:27" x14ac:dyDescent="0.3">
      <c r="P46256"/>
      <c r="AA46256"/>
    </row>
    <row r="46257" spans="16:27" x14ac:dyDescent="0.3">
      <c r="P46257"/>
      <c r="AA46257"/>
    </row>
    <row r="46258" spans="16:27" x14ac:dyDescent="0.3">
      <c r="P46258"/>
      <c r="AA46258"/>
    </row>
    <row r="46259" spans="16:27" x14ac:dyDescent="0.3">
      <c r="P46259"/>
      <c r="AA46259"/>
    </row>
    <row r="46260" spans="16:27" x14ac:dyDescent="0.3">
      <c r="P46260"/>
      <c r="AA46260"/>
    </row>
    <row r="46261" spans="16:27" x14ac:dyDescent="0.3">
      <c r="P46261"/>
      <c r="AA46261"/>
    </row>
    <row r="46262" spans="16:27" x14ac:dyDescent="0.3">
      <c r="P46262"/>
      <c r="AA46262"/>
    </row>
    <row r="46263" spans="16:27" x14ac:dyDescent="0.3">
      <c r="P46263"/>
      <c r="AA46263"/>
    </row>
    <row r="46264" spans="16:27" x14ac:dyDescent="0.3">
      <c r="P46264"/>
      <c r="AA46264"/>
    </row>
    <row r="46265" spans="16:27" x14ac:dyDescent="0.3">
      <c r="P46265"/>
      <c r="AA46265"/>
    </row>
    <row r="46266" spans="16:27" x14ac:dyDescent="0.3">
      <c r="P46266"/>
      <c r="AA46266"/>
    </row>
    <row r="46267" spans="16:27" x14ac:dyDescent="0.3">
      <c r="P46267"/>
      <c r="AA46267"/>
    </row>
    <row r="46268" spans="16:27" x14ac:dyDescent="0.3">
      <c r="P46268"/>
      <c r="AA46268"/>
    </row>
    <row r="46269" spans="16:27" x14ac:dyDescent="0.3">
      <c r="P46269"/>
      <c r="AA46269"/>
    </row>
    <row r="46270" spans="16:27" x14ac:dyDescent="0.3">
      <c r="P46270"/>
      <c r="AA46270"/>
    </row>
    <row r="46271" spans="16:27" x14ac:dyDescent="0.3">
      <c r="P46271"/>
      <c r="AA46271"/>
    </row>
    <row r="46272" spans="16:27" x14ac:dyDescent="0.3">
      <c r="P46272"/>
      <c r="AA46272"/>
    </row>
    <row r="46273" spans="16:27" x14ac:dyDescent="0.3">
      <c r="P46273"/>
      <c r="AA46273"/>
    </row>
    <row r="46274" spans="16:27" x14ac:dyDescent="0.3">
      <c r="P46274"/>
      <c r="AA46274"/>
    </row>
    <row r="46275" spans="16:27" x14ac:dyDescent="0.3">
      <c r="P46275"/>
      <c r="AA46275"/>
    </row>
    <row r="46276" spans="16:27" x14ac:dyDescent="0.3">
      <c r="P46276"/>
      <c r="AA46276"/>
    </row>
    <row r="46277" spans="16:27" x14ac:dyDescent="0.3">
      <c r="P46277"/>
      <c r="AA46277"/>
    </row>
    <row r="46278" spans="16:27" x14ac:dyDescent="0.3">
      <c r="P46278"/>
      <c r="AA46278"/>
    </row>
    <row r="46279" spans="16:27" x14ac:dyDescent="0.3">
      <c r="P46279"/>
      <c r="AA46279"/>
    </row>
    <row r="46280" spans="16:27" x14ac:dyDescent="0.3">
      <c r="P46280"/>
      <c r="AA46280"/>
    </row>
    <row r="46281" spans="16:27" x14ac:dyDescent="0.3">
      <c r="P46281"/>
      <c r="AA46281"/>
    </row>
    <row r="46282" spans="16:27" x14ac:dyDescent="0.3">
      <c r="P46282"/>
      <c r="AA46282"/>
    </row>
    <row r="46283" spans="16:27" x14ac:dyDescent="0.3">
      <c r="P46283"/>
      <c r="AA46283"/>
    </row>
    <row r="46284" spans="16:27" x14ac:dyDescent="0.3">
      <c r="P46284"/>
      <c r="AA46284"/>
    </row>
    <row r="46285" spans="16:27" x14ac:dyDescent="0.3">
      <c r="P46285"/>
      <c r="AA46285"/>
    </row>
    <row r="46286" spans="16:27" x14ac:dyDescent="0.3">
      <c r="P46286"/>
      <c r="AA46286"/>
    </row>
    <row r="46287" spans="16:27" x14ac:dyDescent="0.3">
      <c r="P46287"/>
      <c r="AA46287"/>
    </row>
    <row r="46288" spans="16:27" x14ac:dyDescent="0.3">
      <c r="P46288"/>
      <c r="AA46288"/>
    </row>
    <row r="46289" spans="16:27" x14ac:dyDescent="0.3">
      <c r="P46289"/>
      <c r="AA46289"/>
    </row>
    <row r="46290" spans="16:27" x14ac:dyDescent="0.3">
      <c r="P46290"/>
      <c r="AA46290"/>
    </row>
    <row r="46291" spans="16:27" x14ac:dyDescent="0.3">
      <c r="P46291"/>
      <c r="AA46291"/>
    </row>
    <row r="46292" spans="16:27" x14ac:dyDescent="0.3">
      <c r="P46292"/>
      <c r="AA46292"/>
    </row>
    <row r="46293" spans="16:27" x14ac:dyDescent="0.3">
      <c r="P46293"/>
      <c r="AA46293"/>
    </row>
    <row r="46294" spans="16:27" x14ac:dyDescent="0.3">
      <c r="P46294"/>
      <c r="AA46294"/>
    </row>
    <row r="46295" spans="16:27" x14ac:dyDescent="0.3">
      <c r="P46295"/>
      <c r="AA46295"/>
    </row>
    <row r="46296" spans="16:27" x14ac:dyDescent="0.3">
      <c r="P46296"/>
      <c r="AA46296"/>
    </row>
    <row r="46297" spans="16:27" x14ac:dyDescent="0.3">
      <c r="P46297"/>
      <c r="AA46297"/>
    </row>
    <row r="46298" spans="16:27" x14ac:dyDescent="0.3">
      <c r="P46298"/>
      <c r="AA46298"/>
    </row>
    <row r="46299" spans="16:27" x14ac:dyDescent="0.3">
      <c r="P46299"/>
      <c r="AA46299"/>
    </row>
    <row r="46300" spans="16:27" x14ac:dyDescent="0.3">
      <c r="P46300"/>
      <c r="AA46300"/>
    </row>
    <row r="46301" spans="16:27" x14ac:dyDescent="0.3">
      <c r="P46301"/>
      <c r="AA46301"/>
    </row>
    <row r="46302" spans="16:27" x14ac:dyDescent="0.3">
      <c r="P46302"/>
      <c r="AA46302"/>
    </row>
    <row r="46303" spans="16:27" x14ac:dyDescent="0.3">
      <c r="P46303"/>
      <c r="AA46303"/>
    </row>
    <row r="46304" spans="16:27" x14ac:dyDescent="0.3">
      <c r="P46304"/>
      <c r="AA46304"/>
    </row>
    <row r="46305" spans="16:27" x14ac:dyDescent="0.3">
      <c r="P46305"/>
      <c r="AA46305"/>
    </row>
    <row r="46306" spans="16:27" x14ac:dyDescent="0.3">
      <c r="P46306"/>
      <c r="AA46306"/>
    </row>
    <row r="46307" spans="16:27" x14ac:dyDescent="0.3">
      <c r="P46307"/>
      <c r="AA46307"/>
    </row>
    <row r="46308" spans="16:27" x14ac:dyDescent="0.3">
      <c r="P46308"/>
      <c r="AA46308"/>
    </row>
    <row r="46309" spans="16:27" x14ac:dyDescent="0.3">
      <c r="P46309"/>
      <c r="AA46309"/>
    </row>
    <row r="46310" spans="16:27" x14ac:dyDescent="0.3">
      <c r="P46310"/>
      <c r="AA46310"/>
    </row>
    <row r="46311" spans="16:27" x14ac:dyDescent="0.3">
      <c r="P46311"/>
      <c r="AA46311"/>
    </row>
    <row r="46312" spans="16:27" x14ac:dyDescent="0.3">
      <c r="P46312"/>
      <c r="AA46312"/>
    </row>
    <row r="46313" spans="16:27" x14ac:dyDescent="0.3">
      <c r="P46313"/>
      <c r="AA46313"/>
    </row>
    <row r="46314" spans="16:27" x14ac:dyDescent="0.3">
      <c r="P46314"/>
      <c r="AA46314"/>
    </row>
    <row r="46315" spans="16:27" x14ac:dyDescent="0.3">
      <c r="P46315"/>
      <c r="AA46315"/>
    </row>
    <row r="46316" spans="16:27" x14ac:dyDescent="0.3">
      <c r="P46316"/>
      <c r="AA46316"/>
    </row>
    <row r="46317" spans="16:27" x14ac:dyDescent="0.3">
      <c r="P46317"/>
      <c r="AA46317"/>
    </row>
    <row r="46318" spans="16:27" x14ac:dyDescent="0.3">
      <c r="P46318"/>
      <c r="AA46318"/>
    </row>
    <row r="46319" spans="16:27" x14ac:dyDescent="0.3">
      <c r="P46319"/>
      <c r="AA46319"/>
    </row>
    <row r="46320" spans="16:27" x14ac:dyDescent="0.3">
      <c r="P46320"/>
      <c r="AA46320"/>
    </row>
    <row r="46321" spans="16:27" x14ac:dyDescent="0.3">
      <c r="P46321"/>
      <c r="AA46321"/>
    </row>
    <row r="46322" spans="16:27" x14ac:dyDescent="0.3">
      <c r="P46322"/>
      <c r="AA46322"/>
    </row>
    <row r="46323" spans="16:27" x14ac:dyDescent="0.3">
      <c r="P46323"/>
      <c r="AA46323"/>
    </row>
    <row r="46324" spans="16:27" x14ac:dyDescent="0.3">
      <c r="P46324"/>
      <c r="AA46324"/>
    </row>
    <row r="46325" spans="16:27" x14ac:dyDescent="0.3">
      <c r="P46325"/>
      <c r="AA46325"/>
    </row>
    <row r="46326" spans="16:27" x14ac:dyDescent="0.3">
      <c r="P46326"/>
      <c r="AA46326"/>
    </row>
    <row r="46327" spans="16:27" x14ac:dyDescent="0.3">
      <c r="P46327"/>
      <c r="AA46327"/>
    </row>
    <row r="46328" spans="16:27" x14ac:dyDescent="0.3">
      <c r="P46328"/>
      <c r="AA46328"/>
    </row>
    <row r="46329" spans="16:27" x14ac:dyDescent="0.3">
      <c r="P46329"/>
      <c r="AA46329"/>
    </row>
    <row r="46330" spans="16:27" x14ac:dyDescent="0.3">
      <c r="P46330"/>
      <c r="AA46330"/>
    </row>
    <row r="46331" spans="16:27" x14ac:dyDescent="0.3">
      <c r="P46331"/>
      <c r="AA46331"/>
    </row>
    <row r="46332" spans="16:27" x14ac:dyDescent="0.3">
      <c r="P46332"/>
      <c r="AA46332"/>
    </row>
    <row r="46333" spans="16:27" x14ac:dyDescent="0.3">
      <c r="P46333"/>
      <c r="AA46333"/>
    </row>
    <row r="46334" spans="16:27" x14ac:dyDescent="0.3">
      <c r="P46334"/>
      <c r="AA46334"/>
    </row>
    <row r="46335" spans="16:27" x14ac:dyDescent="0.3">
      <c r="P46335"/>
      <c r="AA46335"/>
    </row>
    <row r="46336" spans="16:27" x14ac:dyDescent="0.3">
      <c r="P46336"/>
      <c r="AA46336"/>
    </row>
    <row r="46337" spans="16:27" x14ac:dyDescent="0.3">
      <c r="P46337"/>
      <c r="AA46337"/>
    </row>
    <row r="46338" spans="16:27" x14ac:dyDescent="0.3">
      <c r="P46338"/>
      <c r="AA46338"/>
    </row>
    <row r="46339" spans="16:27" x14ac:dyDescent="0.3">
      <c r="P46339"/>
      <c r="AA46339"/>
    </row>
    <row r="46340" spans="16:27" x14ac:dyDescent="0.3">
      <c r="P46340"/>
      <c r="AA46340"/>
    </row>
    <row r="46341" spans="16:27" x14ac:dyDescent="0.3">
      <c r="P46341"/>
      <c r="AA46341"/>
    </row>
    <row r="46342" spans="16:27" x14ac:dyDescent="0.3">
      <c r="P46342"/>
      <c r="AA46342"/>
    </row>
    <row r="46343" spans="16:27" x14ac:dyDescent="0.3">
      <c r="P46343"/>
      <c r="AA46343"/>
    </row>
    <row r="46344" spans="16:27" x14ac:dyDescent="0.3">
      <c r="P46344"/>
      <c r="AA46344"/>
    </row>
    <row r="46345" spans="16:27" x14ac:dyDescent="0.3">
      <c r="P46345"/>
      <c r="AA46345"/>
    </row>
    <row r="46346" spans="16:27" x14ac:dyDescent="0.3">
      <c r="P46346"/>
      <c r="AA46346"/>
    </row>
    <row r="46347" spans="16:27" x14ac:dyDescent="0.3">
      <c r="P46347"/>
      <c r="AA46347"/>
    </row>
    <row r="46348" spans="16:27" x14ac:dyDescent="0.3">
      <c r="P46348"/>
      <c r="AA46348"/>
    </row>
    <row r="46349" spans="16:27" x14ac:dyDescent="0.3">
      <c r="P46349"/>
      <c r="AA46349"/>
    </row>
    <row r="46350" spans="16:27" x14ac:dyDescent="0.3">
      <c r="P46350"/>
      <c r="AA46350"/>
    </row>
    <row r="46351" spans="16:27" x14ac:dyDescent="0.3">
      <c r="P46351"/>
      <c r="AA46351"/>
    </row>
    <row r="46352" spans="16:27" x14ac:dyDescent="0.3">
      <c r="P46352"/>
      <c r="AA46352"/>
    </row>
    <row r="46353" spans="16:27" x14ac:dyDescent="0.3">
      <c r="P46353"/>
      <c r="AA46353"/>
    </row>
    <row r="46354" spans="16:27" x14ac:dyDescent="0.3">
      <c r="P46354"/>
      <c r="AA46354"/>
    </row>
    <row r="46355" spans="16:27" x14ac:dyDescent="0.3">
      <c r="P46355"/>
      <c r="AA46355"/>
    </row>
    <row r="46356" spans="16:27" x14ac:dyDescent="0.3">
      <c r="P46356"/>
      <c r="AA46356"/>
    </row>
    <row r="46357" spans="16:27" x14ac:dyDescent="0.3">
      <c r="P46357"/>
      <c r="AA46357"/>
    </row>
    <row r="46358" spans="16:27" x14ac:dyDescent="0.3">
      <c r="P46358"/>
      <c r="AA46358"/>
    </row>
    <row r="46359" spans="16:27" x14ac:dyDescent="0.3">
      <c r="P46359"/>
      <c r="AA46359"/>
    </row>
    <row r="46360" spans="16:27" x14ac:dyDescent="0.3">
      <c r="P46360"/>
      <c r="AA46360"/>
    </row>
    <row r="46361" spans="16:27" x14ac:dyDescent="0.3">
      <c r="P46361"/>
      <c r="AA46361"/>
    </row>
    <row r="46362" spans="16:27" x14ac:dyDescent="0.3">
      <c r="P46362"/>
      <c r="AA46362"/>
    </row>
    <row r="46363" spans="16:27" x14ac:dyDescent="0.3">
      <c r="P46363"/>
      <c r="AA46363"/>
    </row>
    <row r="46364" spans="16:27" x14ac:dyDescent="0.3">
      <c r="P46364"/>
      <c r="AA46364"/>
    </row>
    <row r="46365" spans="16:27" x14ac:dyDescent="0.3">
      <c r="P46365"/>
      <c r="AA46365"/>
    </row>
    <row r="46366" spans="16:27" x14ac:dyDescent="0.3">
      <c r="P46366"/>
      <c r="AA46366"/>
    </row>
    <row r="46367" spans="16:27" x14ac:dyDescent="0.3">
      <c r="P46367"/>
      <c r="AA46367"/>
    </row>
    <row r="46368" spans="16:27" x14ac:dyDescent="0.3">
      <c r="P46368"/>
      <c r="AA46368"/>
    </row>
    <row r="46369" spans="16:27" x14ac:dyDescent="0.3">
      <c r="P46369"/>
      <c r="AA46369"/>
    </row>
    <row r="46370" spans="16:27" x14ac:dyDescent="0.3">
      <c r="P46370"/>
      <c r="AA46370"/>
    </row>
    <row r="46371" spans="16:27" x14ac:dyDescent="0.3">
      <c r="P46371"/>
      <c r="AA46371"/>
    </row>
    <row r="46372" spans="16:27" x14ac:dyDescent="0.3">
      <c r="P46372"/>
      <c r="AA46372"/>
    </row>
    <row r="46373" spans="16:27" x14ac:dyDescent="0.3">
      <c r="P46373"/>
      <c r="AA46373"/>
    </row>
    <row r="46374" spans="16:27" x14ac:dyDescent="0.3">
      <c r="P46374"/>
      <c r="AA46374"/>
    </row>
    <row r="46375" spans="16:27" x14ac:dyDescent="0.3">
      <c r="P46375"/>
      <c r="AA46375"/>
    </row>
    <row r="46376" spans="16:27" x14ac:dyDescent="0.3">
      <c r="P46376"/>
      <c r="AA46376"/>
    </row>
    <row r="46377" spans="16:27" x14ac:dyDescent="0.3">
      <c r="P46377"/>
      <c r="AA46377"/>
    </row>
    <row r="46378" spans="16:27" x14ac:dyDescent="0.3">
      <c r="P46378"/>
      <c r="AA46378"/>
    </row>
    <row r="46379" spans="16:27" x14ac:dyDescent="0.3">
      <c r="P46379"/>
      <c r="AA46379"/>
    </row>
    <row r="46380" spans="16:27" x14ac:dyDescent="0.3">
      <c r="P46380"/>
      <c r="AA46380"/>
    </row>
    <row r="46381" spans="16:27" x14ac:dyDescent="0.3">
      <c r="P46381"/>
      <c r="AA46381"/>
    </row>
    <row r="46382" spans="16:27" x14ac:dyDescent="0.3">
      <c r="P46382"/>
      <c r="AA46382"/>
    </row>
    <row r="46383" spans="16:27" x14ac:dyDescent="0.3">
      <c r="P46383"/>
      <c r="AA46383"/>
    </row>
    <row r="46384" spans="16:27" x14ac:dyDescent="0.3">
      <c r="P46384"/>
      <c r="AA46384"/>
    </row>
    <row r="46385" spans="16:27" x14ac:dyDescent="0.3">
      <c r="P46385"/>
      <c r="AA46385"/>
    </row>
    <row r="46386" spans="16:27" x14ac:dyDescent="0.3">
      <c r="P46386"/>
      <c r="AA46386"/>
    </row>
    <row r="46387" spans="16:27" x14ac:dyDescent="0.3">
      <c r="P46387"/>
      <c r="AA46387"/>
    </row>
    <row r="46388" spans="16:27" x14ac:dyDescent="0.3">
      <c r="P46388"/>
      <c r="AA46388"/>
    </row>
    <row r="46389" spans="16:27" x14ac:dyDescent="0.3">
      <c r="P46389"/>
      <c r="AA46389"/>
    </row>
    <row r="46390" spans="16:27" x14ac:dyDescent="0.3">
      <c r="P46390"/>
      <c r="AA46390"/>
    </row>
    <row r="46391" spans="16:27" x14ac:dyDescent="0.3">
      <c r="P46391"/>
      <c r="AA46391"/>
    </row>
    <row r="46392" spans="16:27" x14ac:dyDescent="0.3">
      <c r="P46392"/>
      <c r="AA46392"/>
    </row>
    <row r="46393" spans="16:27" x14ac:dyDescent="0.3">
      <c r="P46393"/>
      <c r="AA46393"/>
    </row>
    <row r="46394" spans="16:27" x14ac:dyDescent="0.3">
      <c r="P46394"/>
      <c r="AA46394"/>
    </row>
    <row r="46395" spans="16:27" x14ac:dyDescent="0.3">
      <c r="P46395"/>
      <c r="AA46395"/>
    </row>
    <row r="46396" spans="16:27" x14ac:dyDescent="0.3">
      <c r="P46396"/>
      <c r="AA46396"/>
    </row>
    <row r="46397" spans="16:27" x14ac:dyDescent="0.3">
      <c r="P46397"/>
      <c r="AA46397"/>
    </row>
    <row r="46398" spans="16:27" x14ac:dyDescent="0.3">
      <c r="P46398"/>
      <c r="AA46398"/>
    </row>
    <row r="46399" spans="16:27" x14ac:dyDescent="0.3">
      <c r="P46399"/>
      <c r="AA46399"/>
    </row>
    <row r="46400" spans="16:27" x14ac:dyDescent="0.3">
      <c r="P46400"/>
      <c r="AA46400"/>
    </row>
    <row r="46401" spans="16:27" x14ac:dyDescent="0.3">
      <c r="P46401"/>
      <c r="AA46401"/>
    </row>
    <row r="46402" spans="16:27" x14ac:dyDescent="0.3">
      <c r="P46402"/>
      <c r="AA46402"/>
    </row>
    <row r="46403" spans="16:27" x14ac:dyDescent="0.3">
      <c r="P46403"/>
      <c r="AA46403"/>
    </row>
    <row r="46404" spans="16:27" x14ac:dyDescent="0.3">
      <c r="P46404"/>
      <c r="AA46404"/>
    </row>
    <row r="46405" spans="16:27" x14ac:dyDescent="0.3">
      <c r="P46405"/>
      <c r="AA46405"/>
    </row>
    <row r="46406" spans="16:27" x14ac:dyDescent="0.3">
      <c r="P46406"/>
      <c r="AA46406"/>
    </row>
    <row r="46407" spans="16:27" x14ac:dyDescent="0.3">
      <c r="P46407"/>
      <c r="AA46407"/>
    </row>
    <row r="46408" spans="16:27" x14ac:dyDescent="0.3">
      <c r="P46408"/>
      <c r="AA46408"/>
    </row>
    <row r="46409" spans="16:27" x14ac:dyDescent="0.3">
      <c r="P46409"/>
      <c r="AA46409"/>
    </row>
    <row r="46410" spans="16:27" x14ac:dyDescent="0.3">
      <c r="P46410"/>
      <c r="AA46410"/>
    </row>
    <row r="46411" spans="16:27" x14ac:dyDescent="0.3">
      <c r="P46411"/>
      <c r="AA46411"/>
    </row>
    <row r="46412" spans="16:27" x14ac:dyDescent="0.3">
      <c r="P46412"/>
      <c r="AA46412"/>
    </row>
    <row r="46413" spans="16:27" x14ac:dyDescent="0.3">
      <c r="P46413"/>
      <c r="AA46413"/>
    </row>
    <row r="46414" spans="16:27" x14ac:dyDescent="0.3">
      <c r="P46414"/>
      <c r="AA46414"/>
    </row>
    <row r="46415" spans="16:27" x14ac:dyDescent="0.3">
      <c r="P46415"/>
      <c r="AA46415"/>
    </row>
    <row r="46416" spans="16:27" x14ac:dyDescent="0.3">
      <c r="P46416"/>
      <c r="AA46416"/>
    </row>
    <row r="46417" spans="16:27" x14ac:dyDescent="0.3">
      <c r="P46417"/>
      <c r="AA46417"/>
    </row>
    <row r="46418" spans="16:27" x14ac:dyDescent="0.3">
      <c r="P46418"/>
      <c r="AA46418"/>
    </row>
    <row r="46419" spans="16:27" x14ac:dyDescent="0.3">
      <c r="P46419"/>
      <c r="AA46419"/>
    </row>
    <row r="46420" spans="16:27" x14ac:dyDescent="0.3">
      <c r="P46420"/>
      <c r="AA46420"/>
    </row>
    <row r="46421" spans="16:27" x14ac:dyDescent="0.3">
      <c r="P46421"/>
      <c r="AA46421"/>
    </row>
    <row r="46422" spans="16:27" x14ac:dyDescent="0.3">
      <c r="P46422"/>
      <c r="AA46422"/>
    </row>
    <row r="46423" spans="16:27" x14ac:dyDescent="0.3">
      <c r="P46423"/>
      <c r="AA46423"/>
    </row>
    <row r="46424" spans="16:27" x14ac:dyDescent="0.3">
      <c r="P46424"/>
      <c r="AA46424"/>
    </row>
    <row r="46425" spans="16:27" x14ac:dyDescent="0.3">
      <c r="P46425"/>
      <c r="AA46425"/>
    </row>
    <row r="46426" spans="16:27" x14ac:dyDescent="0.3">
      <c r="P46426"/>
      <c r="AA46426"/>
    </row>
    <row r="46427" spans="16:27" x14ac:dyDescent="0.3">
      <c r="P46427"/>
      <c r="AA46427"/>
    </row>
    <row r="46428" spans="16:27" x14ac:dyDescent="0.3">
      <c r="P46428"/>
      <c r="AA46428"/>
    </row>
    <row r="46429" spans="16:27" x14ac:dyDescent="0.3">
      <c r="P46429"/>
      <c r="AA46429"/>
    </row>
    <row r="46430" spans="16:27" x14ac:dyDescent="0.3">
      <c r="P46430"/>
      <c r="AA46430"/>
    </row>
    <row r="46431" spans="16:27" x14ac:dyDescent="0.3">
      <c r="P46431"/>
      <c r="AA46431"/>
    </row>
    <row r="46432" spans="16:27" x14ac:dyDescent="0.3">
      <c r="P46432"/>
      <c r="AA46432"/>
    </row>
    <row r="46433" spans="16:27" x14ac:dyDescent="0.3">
      <c r="P46433"/>
      <c r="AA46433"/>
    </row>
    <row r="46434" spans="16:27" x14ac:dyDescent="0.3">
      <c r="P46434"/>
      <c r="AA46434"/>
    </row>
    <row r="46435" spans="16:27" x14ac:dyDescent="0.3">
      <c r="P46435"/>
      <c r="AA46435"/>
    </row>
    <row r="46436" spans="16:27" x14ac:dyDescent="0.3">
      <c r="P46436"/>
      <c r="AA46436"/>
    </row>
    <row r="46437" spans="16:27" x14ac:dyDescent="0.3">
      <c r="P46437"/>
      <c r="AA46437"/>
    </row>
    <row r="46438" spans="16:27" x14ac:dyDescent="0.3">
      <c r="P46438"/>
      <c r="AA46438"/>
    </row>
    <row r="46439" spans="16:27" x14ac:dyDescent="0.3">
      <c r="P46439"/>
      <c r="AA46439"/>
    </row>
    <row r="46440" spans="16:27" x14ac:dyDescent="0.3">
      <c r="P46440"/>
      <c r="AA46440"/>
    </row>
    <row r="46441" spans="16:27" x14ac:dyDescent="0.3">
      <c r="P46441"/>
      <c r="AA46441"/>
    </row>
    <row r="46442" spans="16:27" x14ac:dyDescent="0.3">
      <c r="P46442"/>
      <c r="AA46442"/>
    </row>
    <row r="46443" spans="16:27" x14ac:dyDescent="0.3">
      <c r="P46443"/>
      <c r="AA46443"/>
    </row>
    <row r="46444" spans="16:27" x14ac:dyDescent="0.3">
      <c r="P46444"/>
      <c r="AA46444"/>
    </row>
    <row r="46445" spans="16:27" x14ac:dyDescent="0.3">
      <c r="P46445"/>
      <c r="AA46445"/>
    </row>
    <row r="46446" spans="16:27" x14ac:dyDescent="0.3">
      <c r="P46446"/>
      <c r="AA46446"/>
    </row>
    <row r="46447" spans="16:27" x14ac:dyDescent="0.3">
      <c r="P46447"/>
      <c r="AA46447"/>
    </row>
    <row r="46448" spans="16:27" x14ac:dyDescent="0.3">
      <c r="P46448"/>
      <c r="AA46448"/>
    </row>
    <row r="46449" spans="16:27" x14ac:dyDescent="0.3">
      <c r="P46449"/>
      <c r="AA46449"/>
    </row>
    <row r="46450" spans="16:27" x14ac:dyDescent="0.3">
      <c r="P46450"/>
      <c r="AA46450"/>
    </row>
    <row r="46451" spans="16:27" x14ac:dyDescent="0.3">
      <c r="P46451"/>
      <c r="AA46451"/>
    </row>
    <row r="46452" spans="16:27" x14ac:dyDescent="0.3">
      <c r="P46452"/>
      <c r="AA46452"/>
    </row>
    <row r="46453" spans="16:27" x14ac:dyDescent="0.3">
      <c r="P46453"/>
      <c r="AA46453"/>
    </row>
    <row r="46454" spans="16:27" x14ac:dyDescent="0.3">
      <c r="P46454"/>
      <c r="AA46454"/>
    </row>
    <row r="46455" spans="16:27" x14ac:dyDescent="0.3">
      <c r="P46455"/>
      <c r="AA46455"/>
    </row>
    <row r="46456" spans="16:27" x14ac:dyDescent="0.3">
      <c r="P46456"/>
      <c r="AA46456"/>
    </row>
    <row r="46457" spans="16:27" x14ac:dyDescent="0.3">
      <c r="P46457"/>
      <c r="AA46457"/>
    </row>
    <row r="46458" spans="16:27" x14ac:dyDescent="0.3">
      <c r="P46458"/>
      <c r="AA46458"/>
    </row>
    <row r="46459" spans="16:27" x14ac:dyDescent="0.3">
      <c r="P46459"/>
      <c r="AA46459"/>
    </row>
    <row r="46460" spans="16:27" x14ac:dyDescent="0.3">
      <c r="P46460"/>
      <c r="AA46460"/>
    </row>
    <row r="46461" spans="16:27" x14ac:dyDescent="0.3">
      <c r="P46461"/>
      <c r="AA46461"/>
    </row>
    <row r="46462" spans="16:27" x14ac:dyDescent="0.3">
      <c r="P46462"/>
      <c r="AA46462"/>
    </row>
    <row r="46463" spans="16:27" x14ac:dyDescent="0.3">
      <c r="P46463"/>
      <c r="AA46463"/>
    </row>
    <row r="46464" spans="16:27" x14ac:dyDescent="0.3">
      <c r="P46464"/>
      <c r="AA46464"/>
    </row>
    <row r="46465" spans="16:27" x14ac:dyDescent="0.3">
      <c r="P46465"/>
      <c r="AA46465"/>
    </row>
    <row r="46466" spans="16:27" x14ac:dyDescent="0.3">
      <c r="P46466"/>
      <c r="AA46466"/>
    </row>
    <row r="46467" spans="16:27" x14ac:dyDescent="0.3">
      <c r="P46467"/>
      <c r="AA46467"/>
    </row>
    <row r="46468" spans="16:27" x14ac:dyDescent="0.3">
      <c r="P46468"/>
      <c r="AA46468"/>
    </row>
    <row r="46469" spans="16:27" x14ac:dyDescent="0.3">
      <c r="P46469"/>
      <c r="AA46469"/>
    </row>
    <row r="46470" spans="16:27" x14ac:dyDescent="0.3">
      <c r="P46470"/>
      <c r="AA46470"/>
    </row>
    <row r="46471" spans="16:27" x14ac:dyDescent="0.3">
      <c r="P46471"/>
      <c r="AA46471"/>
    </row>
    <row r="46472" spans="16:27" x14ac:dyDescent="0.3">
      <c r="P46472"/>
      <c r="AA46472"/>
    </row>
    <row r="46473" spans="16:27" x14ac:dyDescent="0.3">
      <c r="P46473"/>
      <c r="AA46473"/>
    </row>
    <row r="46474" spans="16:27" x14ac:dyDescent="0.3">
      <c r="P46474"/>
      <c r="AA46474"/>
    </row>
    <row r="46475" spans="16:27" x14ac:dyDescent="0.3">
      <c r="P46475"/>
      <c r="AA46475"/>
    </row>
    <row r="46476" spans="16:27" x14ac:dyDescent="0.3">
      <c r="P46476"/>
      <c r="AA46476"/>
    </row>
    <row r="46477" spans="16:27" x14ac:dyDescent="0.3">
      <c r="P46477"/>
      <c r="AA46477"/>
    </row>
    <row r="46478" spans="16:27" x14ac:dyDescent="0.3">
      <c r="P46478"/>
      <c r="AA46478"/>
    </row>
    <row r="46479" spans="16:27" x14ac:dyDescent="0.3">
      <c r="P46479"/>
      <c r="AA46479"/>
    </row>
    <row r="46480" spans="16:27" x14ac:dyDescent="0.3">
      <c r="P46480"/>
      <c r="AA46480"/>
    </row>
    <row r="46481" spans="16:27" x14ac:dyDescent="0.3">
      <c r="P46481"/>
      <c r="AA46481"/>
    </row>
    <row r="46482" spans="16:27" x14ac:dyDescent="0.3">
      <c r="P46482"/>
      <c r="AA46482"/>
    </row>
    <row r="46483" spans="16:27" x14ac:dyDescent="0.3">
      <c r="P46483"/>
      <c r="AA46483"/>
    </row>
    <row r="46484" spans="16:27" x14ac:dyDescent="0.3">
      <c r="P46484"/>
      <c r="AA46484"/>
    </row>
    <row r="46485" spans="16:27" x14ac:dyDescent="0.3">
      <c r="P46485"/>
      <c r="AA46485"/>
    </row>
    <row r="46486" spans="16:27" x14ac:dyDescent="0.3">
      <c r="P46486"/>
      <c r="AA46486"/>
    </row>
    <row r="46487" spans="16:27" x14ac:dyDescent="0.3">
      <c r="P46487"/>
      <c r="AA46487"/>
    </row>
    <row r="46488" spans="16:27" x14ac:dyDescent="0.3">
      <c r="P46488"/>
      <c r="AA46488"/>
    </row>
    <row r="46489" spans="16:27" x14ac:dyDescent="0.3">
      <c r="P46489"/>
      <c r="AA46489"/>
    </row>
    <row r="46490" spans="16:27" x14ac:dyDescent="0.3">
      <c r="P46490"/>
      <c r="AA46490"/>
    </row>
    <row r="46491" spans="16:27" x14ac:dyDescent="0.3">
      <c r="P46491"/>
      <c r="AA46491"/>
    </row>
    <row r="46492" spans="16:27" x14ac:dyDescent="0.3">
      <c r="P46492"/>
      <c r="AA46492"/>
    </row>
    <row r="46493" spans="16:27" x14ac:dyDescent="0.3">
      <c r="P46493"/>
      <c r="AA46493"/>
    </row>
    <row r="46494" spans="16:27" x14ac:dyDescent="0.3">
      <c r="P46494"/>
      <c r="AA46494"/>
    </row>
    <row r="46495" spans="16:27" x14ac:dyDescent="0.3">
      <c r="P46495"/>
      <c r="AA46495"/>
    </row>
    <row r="46496" spans="16:27" x14ac:dyDescent="0.3">
      <c r="P46496"/>
      <c r="AA46496"/>
    </row>
    <row r="46497" spans="16:27" x14ac:dyDescent="0.3">
      <c r="P46497"/>
      <c r="AA46497"/>
    </row>
    <row r="46498" spans="16:27" x14ac:dyDescent="0.3">
      <c r="P46498"/>
      <c r="AA46498"/>
    </row>
    <row r="46499" spans="16:27" x14ac:dyDescent="0.3">
      <c r="P46499"/>
      <c r="AA46499"/>
    </row>
    <row r="46500" spans="16:27" x14ac:dyDescent="0.3">
      <c r="P46500"/>
      <c r="AA46500"/>
    </row>
    <row r="46501" spans="16:27" x14ac:dyDescent="0.3">
      <c r="P46501"/>
      <c r="AA46501"/>
    </row>
    <row r="46502" spans="16:27" x14ac:dyDescent="0.3">
      <c r="P46502"/>
      <c r="AA46502"/>
    </row>
    <row r="46503" spans="16:27" x14ac:dyDescent="0.3">
      <c r="P46503"/>
      <c r="AA46503"/>
    </row>
    <row r="46504" spans="16:27" x14ac:dyDescent="0.3">
      <c r="P46504"/>
      <c r="AA46504"/>
    </row>
    <row r="46505" spans="16:27" x14ac:dyDescent="0.3">
      <c r="P46505"/>
      <c r="AA46505"/>
    </row>
    <row r="46506" spans="16:27" x14ac:dyDescent="0.3">
      <c r="P46506"/>
      <c r="AA46506"/>
    </row>
    <row r="46507" spans="16:27" x14ac:dyDescent="0.3">
      <c r="P46507"/>
      <c r="AA46507"/>
    </row>
    <row r="46508" spans="16:27" x14ac:dyDescent="0.3">
      <c r="P46508"/>
      <c r="AA46508"/>
    </row>
    <row r="46509" spans="16:27" x14ac:dyDescent="0.3">
      <c r="P46509"/>
      <c r="AA46509"/>
    </row>
    <row r="46510" spans="16:27" x14ac:dyDescent="0.3">
      <c r="P46510"/>
      <c r="AA46510"/>
    </row>
    <row r="46511" spans="16:27" x14ac:dyDescent="0.3">
      <c r="P46511"/>
      <c r="AA46511"/>
    </row>
    <row r="46512" spans="16:27" x14ac:dyDescent="0.3">
      <c r="P46512"/>
      <c r="AA46512"/>
    </row>
    <row r="46513" spans="16:27" x14ac:dyDescent="0.3">
      <c r="P46513"/>
      <c r="AA46513"/>
    </row>
    <row r="46514" spans="16:27" x14ac:dyDescent="0.3">
      <c r="P46514"/>
      <c r="AA46514"/>
    </row>
    <row r="46515" spans="16:27" x14ac:dyDescent="0.3">
      <c r="P46515"/>
      <c r="AA46515"/>
    </row>
    <row r="46516" spans="16:27" x14ac:dyDescent="0.3">
      <c r="P46516"/>
      <c r="AA46516"/>
    </row>
    <row r="46517" spans="16:27" x14ac:dyDescent="0.3">
      <c r="P46517"/>
      <c r="AA46517"/>
    </row>
    <row r="46518" spans="16:27" x14ac:dyDescent="0.3">
      <c r="P46518"/>
      <c r="AA46518"/>
    </row>
    <row r="46519" spans="16:27" x14ac:dyDescent="0.3">
      <c r="P46519"/>
      <c r="AA46519"/>
    </row>
    <row r="46520" spans="16:27" x14ac:dyDescent="0.3">
      <c r="P46520"/>
      <c r="AA46520"/>
    </row>
    <row r="46521" spans="16:27" x14ac:dyDescent="0.3">
      <c r="P46521"/>
      <c r="AA46521"/>
    </row>
    <row r="46522" spans="16:27" x14ac:dyDescent="0.3">
      <c r="P46522"/>
      <c r="AA46522"/>
    </row>
    <row r="46523" spans="16:27" x14ac:dyDescent="0.3">
      <c r="P46523"/>
      <c r="AA46523"/>
    </row>
    <row r="46524" spans="16:27" x14ac:dyDescent="0.3">
      <c r="P46524"/>
      <c r="AA46524"/>
    </row>
    <row r="46525" spans="16:27" x14ac:dyDescent="0.3">
      <c r="P46525"/>
      <c r="AA46525"/>
    </row>
    <row r="46526" spans="16:27" x14ac:dyDescent="0.3">
      <c r="P46526"/>
      <c r="AA46526"/>
    </row>
    <row r="46527" spans="16:27" x14ac:dyDescent="0.3">
      <c r="P46527"/>
      <c r="AA46527"/>
    </row>
    <row r="46528" spans="16:27" x14ac:dyDescent="0.3">
      <c r="P46528"/>
      <c r="AA46528"/>
    </row>
    <row r="46529" spans="16:27" x14ac:dyDescent="0.3">
      <c r="P46529"/>
      <c r="AA46529"/>
    </row>
    <row r="46530" spans="16:27" x14ac:dyDescent="0.3">
      <c r="P46530"/>
      <c r="AA46530"/>
    </row>
    <row r="46531" spans="16:27" x14ac:dyDescent="0.3">
      <c r="P46531"/>
      <c r="AA46531"/>
    </row>
    <row r="46532" spans="16:27" x14ac:dyDescent="0.3">
      <c r="P46532"/>
      <c r="AA46532"/>
    </row>
    <row r="46533" spans="16:27" x14ac:dyDescent="0.3">
      <c r="P46533"/>
      <c r="AA46533"/>
    </row>
    <row r="46534" spans="16:27" x14ac:dyDescent="0.3">
      <c r="P46534"/>
      <c r="AA46534"/>
    </row>
    <row r="46535" spans="16:27" x14ac:dyDescent="0.3">
      <c r="P46535"/>
      <c r="AA46535"/>
    </row>
    <row r="46536" spans="16:27" x14ac:dyDescent="0.3">
      <c r="P46536"/>
      <c r="AA46536"/>
    </row>
    <row r="46537" spans="16:27" x14ac:dyDescent="0.3">
      <c r="P46537"/>
      <c r="AA46537"/>
    </row>
    <row r="46538" spans="16:27" x14ac:dyDescent="0.3">
      <c r="P46538"/>
      <c r="AA46538"/>
    </row>
    <row r="46539" spans="16:27" x14ac:dyDescent="0.3">
      <c r="P46539"/>
      <c r="AA46539"/>
    </row>
    <row r="46540" spans="16:27" x14ac:dyDescent="0.3">
      <c r="P46540"/>
      <c r="AA46540"/>
    </row>
    <row r="46541" spans="16:27" x14ac:dyDescent="0.3">
      <c r="P46541"/>
      <c r="AA46541"/>
    </row>
    <row r="46542" spans="16:27" x14ac:dyDescent="0.3">
      <c r="P46542"/>
      <c r="AA46542"/>
    </row>
    <row r="46543" spans="16:27" x14ac:dyDescent="0.3">
      <c r="P46543"/>
      <c r="AA46543"/>
    </row>
    <row r="46544" spans="16:27" x14ac:dyDescent="0.3">
      <c r="P46544"/>
      <c r="AA46544"/>
    </row>
    <row r="46545" spans="16:27" x14ac:dyDescent="0.3">
      <c r="P46545"/>
      <c r="AA46545"/>
    </row>
    <row r="46546" spans="16:27" x14ac:dyDescent="0.3">
      <c r="P46546"/>
      <c r="AA46546"/>
    </row>
    <row r="46547" spans="16:27" x14ac:dyDescent="0.3">
      <c r="P46547"/>
      <c r="AA46547"/>
    </row>
    <row r="46548" spans="16:27" x14ac:dyDescent="0.3">
      <c r="P46548"/>
      <c r="AA46548"/>
    </row>
    <row r="46549" spans="16:27" x14ac:dyDescent="0.3">
      <c r="P46549"/>
      <c r="AA46549"/>
    </row>
    <row r="46550" spans="16:27" x14ac:dyDescent="0.3">
      <c r="P46550"/>
      <c r="AA46550"/>
    </row>
    <row r="46551" spans="16:27" x14ac:dyDescent="0.3">
      <c r="P46551"/>
      <c r="AA46551"/>
    </row>
    <row r="46552" spans="16:27" x14ac:dyDescent="0.3">
      <c r="P46552"/>
      <c r="AA46552"/>
    </row>
    <row r="46553" spans="16:27" x14ac:dyDescent="0.3">
      <c r="P46553"/>
      <c r="AA46553"/>
    </row>
    <row r="46554" spans="16:27" x14ac:dyDescent="0.3">
      <c r="P46554"/>
      <c r="AA46554"/>
    </row>
    <row r="46555" spans="16:27" x14ac:dyDescent="0.3">
      <c r="P46555"/>
      <c r="AA46555"/>
    </row>
    <row r="46556" spans="16:27" x14ac:dyDescent="0.3">
      <c r="P46556"/>
      <c r="AA46556"/>
    </row>
    <row r="46557" spans="16:27" x14ac:dyDescent="0.3">
      <c r="P46557"/>
      <c r="AA46557"/>
    </row>
    <row r="46558" spans="16:27" x14ac:dyDescent="0.3">
      <c r="P46558"/>
      <c r="AA46558"/>
    </row>
    <row r="46559" spans="16:27" x14ac:dyDescent="0.3">
      <c r="P46559"/>
      <c r="AA46559"/>
    </row>
    <row r="46560" spans="16:27" x14ac:dyDescent="0.3">
      <c r="P46560"/>
      <c r="AA46560"/>
    </row>
    <row r="46561" spans="16:27" x14ac:dyDescent="0.3">
      <c r="P46561"/>
      <c r="AA46561"/>
    </row>
    <row r="46562" spans="16:27" x14ac:dyDescent="0.3">
      <c r="P46562"/>
      <c r="AA46562"/>
    </row>
    <row r="46563" spans="16:27" x14ac:dyDescent="0.3">
      <c r="P46563"/>
      <c r="AA46563"/>
    </row>
    <row r="46564" spans="16:27" x14ac:dyDescent="0.3">
      <c r="P46564"/>
      <c r="AA46564"/>
    </row>
    <row r="46565" spans="16:27" x14ac:dyDescent="0.3">
      <c r="P46565"/>
      <c r="AA46565"/>
    </row>
    <row r="46566" spans="16:27" x14ac:dyDescent="0.3">
      <c r="P46566"/>
      <c r="AA46566"/>
    </row>
    <row r="46567" spans="16:27" x14ac:dyDescent="0.3">
      <c r="P46567"/>
      <c r="AA46567"/>
    </row>
    <row r="46568" spans="16:27" x14ac:dyDescent="0.3">
      <c r="P46568"/>
      <c r="AA46568"/>
    </row>
    <row r="46569" spans="16:27" x14ac:dyDescent="0.3">
      <c r="P46569"/>
      <c r="AA46569"/>
    </row>
    <row r="46570" spans="16:27" x14ac:dyDescent="0.3">
      <c r="P46570"/>
      <c r="AA46570"/>
    </row>
    <row r="46571" spans="16:27" x14ac:dyDescent="0.3">
      <c r="P46571"/>
      <c r="AA46571"/>
    </row>
    <row r="46572" spans="16:27" x14ac:dyDescent="0.3">
      <c r="P46572"/>
      <c r="AA46572"/>
    </row>
    <row r="46573" spans="16:27" x14ac:dyDescent="0.3">
      <c r="P46573"/>
      <c r="AA46573"/>
    </row>
    <row r="46574" spans="16:27" x14ac:dyDescent="0.3">
      <c r="P46574"/>
      <c r="AA46574"/>
    </row>
    <row r="46575" spans="16:27" x14ac:dyDescent="0.3">
      <c r="P46575"/>
      <c r="AA46575"/>
    </row>
    <row r="46576" spans="16:27" x14ac:dyDescent="0.3">
      <c r="P46576"/>
      <c r="AA46576"/>
    </row>
    <row r="46577" spans="16:27" x14ac:dyDescent="0.3">
      <c r="P46577"/>
      <c r="AA46577"/>
    </row>
    <row r="46578" spans="16:27" x14ac:dyDescent="0.3">
      <c r="P46578"/>
      <c r="AA46578"/>
    </row>
    <row r="46579" spans="16:27" x14ac:dyDescent="0.3">
      <c r="P46579"/>
      <c r="AA46579"/>
    </row>
    <row r="46580" spans="16:27" x14ac:dyDescent="0.3">
      <c r="P46580"/>
      <c r="AA46580"/>
    </row>
    <row r="46581" spans="16:27" x14ac:dyDescent="0.3">
      <c r="P46581"/>
      <c r="AA46581"/>
    </row>
    <row r="46582" spans="16:27" x14ac:dyDescent="0.3">
      <c r="P46582"/>
      <c r="AA46582"/>
    </row>
    <row r="46583" spans="16:27" x14ac:dyDescent="0.3">
      <c r="P46583"/>
      <c r="AA46583"/>
    </row>
    <row r="46584" spans="16:27" x14ac:dyDescent="0.3">
      <c r="P46584"/>
      <c r="AA46584"/>
    </row>
    <row r="46585" spans="16:27" x14ac:dyDescent="0.3">
      <c r="P46585"/>
      <c r="AA46585"/>
    </row>
    <row r="46586" spans="16:27" x14ac:dyDescent="0.3">
      <c r="P46586"/>
      <c r="AA46586"/>
    </row>
    <row r="46587" spans="16:27" x14ac:dyDescent="0.3">
      <c r="P46587"/>
      <c r="AA46587"/>
    </row>
    <row r="46588" spans="16:27" x14ac:dyDescent="0.3">
      <c r="P46588"/>
      <c r="AA46588"/>
    </row>
    <row r="46589" spans="16:27" x14ac:dyDescent="0.3">
      <c r="P46589"/>
      <c r="AA46589"/>
    </row>
    <row r="46590" spans="16:27" x14ac:dyDescent="0.3">
      <c r="P46590"/>
      <c r="AA46590"/>
    </row>
    <row r="46591" spans="16:27" x14ac:dyDescent="0.3">
      <c r="P46591"/>
      <c r="AA46591"/>
    </row>
    <row r="46592" spans="16:27" x14ac:dyDescent="0.3">
      <c r="P46592"/>
      <c r="AA46592"/>
    </row>
    <row r="46593" spans="16:27" x14ac:dyDescent="0.3">
      <c r="P46593"/>
      <c r="AA46593"/>
    </row>
    <row r="46594" spans="16:27" x14ac:dyDescent="0.3">
      <c r="P46594"/>
      <c r="AA46594"/>
    </row>
    <row r="46595" spans="16:27" x14ac:dyDescent="0.3">
      <c r="P46595"/>
      <c r="AA46595"/>
    </row>
    <row r="46596" spans="16:27" x14ac:dyDescent="0.3">
      <c r="P46596"/>
      <c r="AA46596"/>
    </row>
    <row r="46597" spans="16:27" x14ac:dyDescent="0.3">
      <c r="P46597"/>
      <c r="AA46597"/>
    </row>
    <row r="46598" spans="16:27" x14ac:dyDescent="0.3">
      <c r="P46598"/>
      <c r="AA46598"/>
    </row>
    <row r="46599" spans="16:27" x14ac:dyDescent="0.3">
      <c r="P46599"/>
      <c r="AA46599"/>
    </row>
    <row r="46600" spans="16:27" x14ac:dyDescent="0.3">
      <c r="P46600"/>
      <c r="AA46600"/>
    </row>
    <row r="46601" spans="16:27" x14ac:dyDescent="0.3">
      <c r="P46601"/>
      <c r="AA46601"/>
    </row>
    <row r="46602" spans="16:27" x14ac:dyDescent="0.3">
      <c r="P46602"/>
      <c r="AA46602"/>
    </row>
    <row r="46603" spans="16:27" x14ac:dyDescent="0.3">
      <c r="P46603"/>
      <c r="AA46603"/>
    </row>
    <row r="46604" spans="16:27" x14ac:dyDescent="0.3">
      <c r="P46604"/>
      <c r="AA46604"/>
    </row>
    <row r="46605" spans="16:27" x14ac:dyDescent="0.3">
      <c r="P46605"/>
      <c r="AA46605"/>
    </row>
    <row r="46606" spans="16:27" x14ac:dyDescent="0.3">
      <c r="P46606"/>
      <c r="AA46606"/>
    </row>
    <row r="46607" spans="16:27" x14ac:dyDescent="0.3">
      <c r="P46607"/>
      <c r="AA46607"/>
    </row>
    <row r="46608" spans="16:27" x14ac:dyDescent="0.3">
      <c r="P46608"/>
      <c r="AA46608"/>
    </row>
    <row r="46609" spans="16:27" x14ac:dyDescent="0.3">
      <c r="P46609"/>
      <c r="AA46609"/>
    </row>
    <row r="46610" spans="16:27" x14ac:dyDescent="0.3">
      <c r="P46610"/>
      <c r="AA46610"/>
    </row>
    <row r="46611" spans="16:27" x14ac:dyDescent="0.3">
      <c r="P46611"/>
      <c r="AA46611"/>
    </row>
    <row r="46612" spans="16:27" x14ac:dyDescent="0.3">
      <c r="P46612"/>
      <c r="AA46612"/>
    </row>
    <row r="46613" spans="16:27" x14ac:dyDescent="0.3">
      <c r="P46613"/>
      <c r="AA46613"/>
    </row>
    <row r="46614" spans="16:27" x14ac:dyDescent="0.3">
      <c r="P46614"/>
      <c r="AA46614"/>
    </row>
    <row r="46615" spans="16:27" x14ac:dyDescent="0.3">
      <c r="P46615"/>
      <c r="AA46615"/>
    </row>
    <row r="46616" spans="16:27" x14ac:dyDescent="0.3">
      <c r="P46616"/>
      <c r="AA46616"/>
    </row>
    <row r="46617" spans="16:27" x14ac:dyDescent="0.3">
      <c r="P46617"/>
      <c r="AA46617"/>
    </row>
    <row r="46618" spans="16:27" x14ac:dyDescent="0.3">
      <c r="P46618"/>
      <c r="AA46618"/>
    </row>
    <row r="46619" spans="16:27" x14ac:dyDescent="0.3">
      <c r="P46619"/>
      <c r="AA46619"/>
    </row>
    <row r="46620" spans="16:27" x14ac:dyDescent="0.3">
      <c r="P46620"/>
      <c r="AA46620"/>
    </row>
    <row r="46621" spans="16:27" x14ac:dyDescent="0.3">
      <c r="P46621"/>
      <c r="AA46621"/>
    </row>
    <row r="46622" spans="16:27" x14ac:dyDescent="0.3">
      <c r="P46622"/>
      <c r="AA46622"/>
    </row>
    <row r="46623" spans="16:27" x14ac:dyDescent="0.3">
      <c r="P46623"/>
      <c r="AA46623"/>
    </row>
    <row r="46624" spans="16:27" x14ac:dyDescent="0.3">
      <c r="P46624"/>
      <c r="AA46624"/>
    </row>
    <row r="46625" spans="16:27" x14ac:dyDescent="0.3">
      <c r="P46625"/>
      <c r="AA46625"/>
    </row>
    <row r="46626" spans="16:27" x14ac:dyDescent="0.3">
      <c r="P46626"/>
      <c r="AA46626"/>
    </row>
    <row r="46627" spans="16:27" x14ac:dyDescent="0.3">
      <c r="P46627"/>
      <c r="AA46627"/>
    </row>
    <row r="46628" spans="16:27" x14ac:dyDescent="0.3">
      <c r="P46628"/>
      <c r="AA46628"/>
    </row>
    <row r="46629" spans="16:27" x14ac:dyDescent="0.3">
      <c r="P46629"/>
      <c r="AA46629"/>
    </row>
    <row r="46630" spans="16:27" x14ac:dyDescent="0.3">
      <c r="P46630"/>
      <c r="AA46630"/>
    </row>
    <row r="46631" spans="16:27" x14ac:dyDescent="0.3">
      <c r="P46631"/>
      <c r="AA46631"/>
    </row>
    <row r="46632" spans="16:27" x14ac:dyDescent="0.3">
      <c r="P46632"/>
      <c r="AA46632"/>
    </row>
    <row r="46633" spans="16:27" x14ac:dyDescent="0.3">
      <c r="P46633"/>
      <c r="AA46633"/>
    </row>
    <row r="46634" spans="16:27" x14ac:dyDescent="0.3">
      <c r="P46634"/>
      <c r="AA46634"/>
    </row>
    <row r="46635" spans="16:27" x14ac:dyDescent="0.3">
      <c r="P46635"/>
      <c r="AA46635"/>
    </row>
    <row r="46636" spans="16:27" x14ac:dyDescent="0.3">
      <c r="P46636"/>
      <c r="AA46636"/>
    </row>
    <row r="46637" spans="16:27" x14ac:dyDescent="0.3">
      <c r="P46637"/>
      <c r="AA46637"/>
    </row>
    <row r="46638" spans="16:27" x14ac:dyDescent="0.3">
      <c r="P46638"/>
      <c r="AA46638"/>
    </row>
    <row r="46639" spans="16:27" x14ac:dyDescent="0.3">
      <c r="P46639"/>
      <c r="AA46639"/>
    </row>
    <row r="46640" spans="16:27" x14ac:dyDescent="0.3">
      <c r="P46640"/>
      <c r="AA46640"/>
    </row>
    <row r="46641" spans="16:27" x14ac:dyDescent="0.3">
      <c r="P46641"/>
      <c r="AA46641"/>
    </row>
    <row r="46642" spans="16:27" x14ac:dyDescent="0.3">
      <c r="P46642"/>
      <c r="AA46642"/>
    </row>
    <row r="46643" spans="16:27" x14ac:dyDescent="0.3">
      <c r="P46643"/>
      <c r="AA46643"/>
    </row>
    <row r="46644" spans="16:27" x14ac:dyDescent="0.3">
      <c r="P46644"/>
      <c r="AA46644"/>
    </row>
    <row r="46645" spans="16:27" x14ac:dyDescent="0.3">
      <c r="P46645"/>
      <c r="AA46645"/>
    </row>
    <row r="46646" spans="16:27" x14ac:dyDescent="0.3">
      <c r="P46646"/>
      <c r="AA46646"/>
    </row>
    <row r="46647" spans="16:27" x14ac:dyDescent="0.3">
      <c r="P46647"/>
      <c r="AA46647"/>
    </row>
    <row r="46648" spans="16:27" x14ac:dyDescent="0.3">
      <c r="P46648"/>
      <c r="AA46648"/>
    </row>
    <row r="46649" spans="16:27" x14ac:dyDescent="0.3">
      <c r="P46649"/>
      <c r="AA46649"/>
    </row>
    <row r="46650" spans="16:27" x14ac:dyDescent="0.3">
      <c r="P46650"/>
      <c r="AA46650"/>
    </row>
    <row r="46651" spans="16:27" x14ac:dyDescent="0.3">
      <c r="P46651"/>
      <c r="AA46651"/>
    </row>
    <row r="46652" spans="16:27" x14ac:dyDescent="0.3">
      <c r="P46652"/>
      <c r="AA46652"/>
    </row>
    <row r="46653" spans="16:27" x14ac:dyDescent="0.3">
      <c r="P46653"/>
      <c r="AA46653"/>
    </row>
    <row r="46654" spans="16:27" x14ac:dyDescent="0.3">
      <c r="P46654"/>
      <c r="AA46654"/>
    </row>
    <row r="46655" spans="16:27" x14ac:dyDescent="0.3">
      <c r="P46655"/>
      <c r="AA46655"/>
    </row>
    <row r="46656" spans="16:27" x14ac:dyDescent="0.3">
      <c r="P46656"/>
      <c r="AA46656"/>
    </row>
    <row r="46657" spans="16:27" x14ac:dyDescent="0.3">
      <c r="P46657"/>
      <c r="AA46657"/>
    </row>
    <row r="46658" spans="16:27" x14ac:dyDescent="0.3">
      <c r="P46658"/>
      <c r="AA46658"/>
    </row>
    <row r="46659" spans="16:27" x14ac:dyDescent="0.3">
      <c r="P46659"/>
      <c r="AA46659"/>
    </row>
    <row r="46660" spans="16:27" x14ac:dyDescent="0.3">
      <c r="P46660"/>
      <c r="AA46660"/>
    </row>
    <row r="46661" spans="16:27" x14ac:dyDescent="0.3">
      <c r="P46661"/>
      <c r="AA46661"/>
    </row>
    <row r="46662" spans="16:27" x14ac:dyDescent="0.3">
      <c r="P46662"/>
      <c r="AA46662"/>
    </row>
    <row r="46663" spans="16:27" x14ac:dyDescent="0.3">
      <c r="P46663"/>
      <c r="AA46663"/>
    </row>
    <row r="46664" spans="16:27" x14ac:dyDescent="0.3">
      <c r="P46664"/>
      <c r="AA46664"/>
    </row>
    <row r="46665" spans="16:27" x14ac:dyDescent="0.3">
      <c r="P46665"/>
      <c r="AA46665"/>
    </row>
    <row r="46666" spans="16:27" x14ac:dyDescent="0.3">
      <c r="P46666"/>
      <c r="AA46666"/>
    </row>
    <row r="46667" spans="16:27" x14ac:dyDescent="0.3">
      <c r="P46667"/>
      <c r="AA46667"/>
    </row>
    <row r="46668" spans="16:27" x14ac:dyDescent="0.3">
      <c r="P46668"/>
      <c r="AA46668"/>
    </row>
    <row r="46669" spans="16:27" x14ac:dyDescent="0.3">
      <c r="P46669"/>
      <c r="AA46669"/>
    </row>
    <row r="46670" spans="16:27" x14ac:dyDescent="0.3">
      <c r="P46670"/>
      <c r="AA46670"/>
    </row>
    <row r="46671" spans="16:27" x14ac:dyDescent="0.3">
      <c r="P46671"/>
      <c r="AA46671"/>
    </row>
    <row r="46672" spans="16:27" x14ac:dyDescent="0.3">
      <c r="P46672"/>
      <c r="AA46672"/>
    </row>
    <row r="46673" spans="16:27" x14ac:dyDescent="0.3">
      <c r="P46673"/>
      <c r="AA46673"/>
    </row>
    <row r="46674" spans="16:27" x14ac:dyDescent="0.3">
      <c r="P46674"/>
      <c r="AA46674"/>
    </row>
    <row r="46675" spans="16:27" x14ac:dyDescent="0.3">
      <c r="P46675"/>
      <c r="AA46675"/>
    </row>
    <row r="46676" spans="16:27" x14ac:dyDescent="0.3">
      <c r="P46676"/>
      <c r="AA46676"/>
    </row>
    <row r="46677" spans="16:27" x14ac:dyDescent="0.3">
      <c r="P46677"/>
      <c r="AA46677"/>
    </row>
    <row r="46678" spans="16:27" x14ac:dyDescent="0.3">
      <c r="P46678"/>
      <c r="AA46678"/>
    </row>
    <row r="46679" spans="16:27" x14ac:dyDescent="0.3">
      <c r="P46679"/>
      <c r="AA46679"/>
    </row>
    <row r="46680" spans="16:27" x14ac:dyDescent="0.3">
      <c r="P46680"/>
      <c r="AA46680"/>
    </row>
    <row r="46681" spans="16:27" x14ac:dyDescent="0.3">
      <c r="P46681"/>
      <c r="AA46681"/>
    </row>
    <row r="46682" spans="16:27" x14ac:dyDescent="0.3">
      <c r="P46682"/>
      <c r="AA46682"/>
    </row>
    <row r="46683" spans="16:27" x14ac:dyDescent="0.3">
      <c r="P46683"/>
      <c r="AA46683"/>
    </row>
    <row r="46684" spans="16:27" x14ac:dyDescent="0.3">
      <c r="P46684"/>
      <c r="AA46684"/>
    </row>
    <row r="46685" spans="16:27" x14ac:dyDescent="0.3">
      <c r="P46685"/>
      <c r="AA46685"/>
    </row>
    <row r="46686" spans="16:27" x14ac:dyDescent="0.3">
      <c r="P46686"/>
      <c r="AA46686"/>
    </row>
    <row r="46687" spans="16:27" x14ac:dyDescent="0.3">
      <c r="P46687"/>
      <c r="AA46687"/>
    </row>
    <row r="46688" spans="16:27" x14ac:dyDescent="0.3">
      <c r="P46688"/>
      <c r="AA46688"/>
    </row>
    <row r="46689" spans="16:27" x14ac:dyDescent="0.3">
      <c r="P46689"/>
      <c r="AA46689"/>
    </row>
    <row r="46690" spans="16:27" x14ac:dyDescent="0.3">
      <c r="P46690"/>
      <c r="AA46690"/>
    </row>
    <row r="46691" spans="16:27" x14ac:dyDescent="0.3">
      <c r="P46691"/>
      <c r="AA46691"/>
    </row>
    <row r="46692" spans="16:27" x14ac:dyDescent="0.3">
      <c r="P46692"/>
      <c r="AA46692"/>
    </row>
    <row r="46693" spans="16:27" x14ac:dyDescent="0.3">
      <c r="P46693"/>
      <c r="AA46693"/>
    </row>
    <row r="46694" spans="16:27" x14ac:dyDescent="0.3">
      <c r="P46694"/>
      <c r="AA46694"/>
    </row>
    <row r="46695" spans="16:27" x14ac:dyDescent="0.3">
      <c r="P46695"/>
      <c r="AA46695"/>
    </row>
    <row r="46696" spans="16:27" x14ac:dyDescent="0.3">
      <c r="P46696"/>
      <c r="AA46696"/>
    </row>
    <row r="46697" spans="16:27" x14ac:dyDescent="0.3">
      <c r="P46697"/>
      <c r="AA46697"/>
    </row>
    <row r="46698" spans="16:27" x14ac:dyDescent="0.3">
      <c r="P46698"/>
      <c r="AA46698"/>
    </row>
    <row r="46699" spans="16:27" x14ac:dyDescent="0.3">
      <c r="P46699"/>
      <c r="AA46699"/>
    </row>
    <row r="46700" spans="16:27" x14ac:dyDescent="0.3">
      <c r="P46700"/>
      <c r="AA46700"/>
    </row>
    <row r="46701" spans="16:27" x14ac:dyDescent="0.3">
      <c r="P46701"/>
      <c r="AA46701"/>
    </row>
    <row r="46702" spans="16:27" x14ac:dyDescent="0.3">
      <c r="P46702"/>
      <c r="AA46702"/>
    </row>
    <row r="46703" spans="16:27" x14ac:dyDescent="0.3">
      <c r="P46703"/>
      <c r="AA46703"/>
    </row>
    <row r="46704" spans="16:27" x14ac:dyDescent="0.3">
      <c r="P46704"/>
      <c r="AA46704"/>
    </row>
    <row r="46705" spans="16:27" x14ac:dyDescent="0.3">
      <c r="P46705"/>
      <c r="AA46705"/>
    </row>
    <row r="46706" spans="16:27" x14ac:dyDescent="0.3">
      <c r="P46706"/>
      <c r="AA46706"/>
    </row>
    <row r="46707" spans="16:27" x14ac:dyDescent="0.3">
      <c r="P46707"/>
      <c r="AA46707"/>
    </row>
    <row r="46708" spans="16:27" x14ac:dyDescent="0.3">
      <c r="P46708"/>
      <c r="AA46708"/>
    </row>
    <row r="46709" spans="16:27" x14ac:dyDescent="0.3">
      <c r="P46709"/>
      <c r="AA46709"/>
    </row>
    <row r="46710" spans="16:27" x14ac:dyDescent="0.3">
      <c r="P46710"/>
      <c r="AA46710"/>
    </row>
    <row r="46711" spans="16:27" x14ac:dyDescent="0.3">
      <c r="P46711"/>
      <c r="AA46711"/>
    </row>
    <row r="46712" spans="16:27" x14ac:dyDescent="0.3">
      <c r="P46712"/>
      <c r="AA46712"/>
    </row>
    <row r="46713" spans="16:27" x14ac:dyDescent="0.3">
      <c r="P46713"/>
      <c r="AA46713"/>
    </row>
    <row r="46714" spans="16:27" x14ac:dyDescent="0.3">
      <c r="P46714"/>
      <c r="AA46714"/>
    </row>
    <row r="46715" spans="16:27" x14ac:dyDescent="0.3">
      <c r="P46715"/>
      <c r="AA46715"/>
    </row>
    <row r="46716" spans="16:27" x14ac:dyDescent="0.3">
      <c r="P46716"/>
      <c r="AA46716"/>
    </row>
    <row r="46717" spans="16:27" x14ac:dyDescent="0.3">
      <c r="P46717"/>
      <c r="AA46717"/>
    </row>
    <row r="46718" spans="16:27" x14ac:dyDescent="0.3">
      <c r="P46718"/>
      <c r="AA46718"/>
    </row>
    <row r="46719" spans="16:27" x14ac:dyDescent="0.3">
      <c r="P46719"/>
      <c r="AA46719"/>
    </row>
    <row r="46720" spans="16:27" x14ac:dyDescent="0.3">
      <c r="P46720"/>
      <c r="AA46720"/>
    </row>
    <row r="46721" spans="16:27" x14ac:dyDescent="0.3">
      <c r="P46721"/>
      <c r="AA46721"/>
    </row>
    <row r="46722" spans="16:27" x14ac:dyDescent="0.3">
      <c r="P46722"/>
      <c r="AA46722"/>
    </row>
    <row r="46723" spans="16:27" x14ac:dyDescent="0.3">
      <c r="P46723"/>
      <c r="AA46723"/>
    </row>
    <row r="46724" spans="16:27" x14ac:dyDescent="0.3">
      <c r="P46724"/>
      <c r="AA46724"/>
    </row>
    <row r="46725" spans="16:27" x14ac:dyDescent="0.3">
      <c r="P46725"/>
      <c r="AA46725"/>
    </row>
    <row r="46726" spans="16:27" x14ac:dyDescent="0.3">
      <c r="P46726"/>
      <c r="AA46726"/>
    </row>
    <row r="46727" spans="16:27" x14ac:dyDescent="0.3">
      <c r="P46727"/>
      <c r="AA46727"/>
    </row>
    <row r="46728" spans="16:27" x14ac:dyDescent="0.3">
      <c r="P46728"/>
      <c r="AA46728"/>
    </row>
    <row r="46729" spans="16:27" x14ac:dyDescent="0.3">
      <c r="P46729"/>
      <c r="AA46729"/>
    </row>
    <row r="46730" spans="16:27" x14ac:dyDescent="0.3">
      <c r="P46730"/>
      <c r="AA46730"/>
    </row>
    <row r="46731" spans="16:27" x14ac:dyDescent="0.3">
      <c r="P46731"/>
      <c r="AA46731"/>
    </row>
    <row r="46732" spans="16:27" x14ac:dyDescent="0.3">
      <c r="P46732"/>
      <c r="AA46732"/>
    </row>
    <row r="46733" spans="16:27" x14ac:dyDescent="0.3">
      <c r="P46733"/>
      <c r="AA46733"/>
    </row>
    <row r="46734" spans="16:27" x14ac:dyDescent="0.3">
      <c r="P46734"/>
      <c r="AA46734"/>
    </row>
    <row r="46735" spans="16:27" x14ac:dyDescent="0.3">
      <c r="P46735"/>
      <c r="AA46735"/>
    </row>
    <row r="46736" spans="16:27" x14ac:dyDescent="0.3">
      <c r="P46736"/>
      <c r="AA46736"/>
    </row>
    <row r="46737" spans="16:27" x14ac:dyDescent="0.3">
      <c r="P46737"/>
      <c r="AA46737"/>
    </row>
    <row r="46738" spans="16:27" x14ac:dyDescent="0.3">
      <c r="P46738"/>
      <c r="AA46738"/>
    </row>
    <row r="46739" spans="16:27" x14ac:dyDescent="0.3">
      <c r="P46739"/>
      <c r="AA46739"/>
    </row>
    <row r="46740" spans="16:27" x14ac:dyDescent="0.3">
      <c r="P46740"/>
      <c r="AA46740"/>
    </row>
    <row r="46741" spans="16:27" x14ac:dyDescent="0.3">
      <c r="P46741"/>
      <c r="AA46741"/>
    </row>
    <row r="46742" spans="16:27" x14ac:dyDescent="0.3">
      <c r="P46742"/>
      <c r="AA46742"/>
    </row>
    <row r="46743" spans="16:27" x14ac:dyDescent="0.3">
      <c r="P46743"/>
      <c r="AA46743"/>
    </row>
    <row r="46744" spans="16:27" x14ac:dyDescent="0.3">
      <c r="P46744"/>
      <c r="AA46744"/>
    </row>
    <row r="46745" spans="16:27" x14ac:dyDescent="0.3">
      <c r="P46745"/>
      <c r="AA46745"/>
    </row>
    <row r="46746" spans="16:27" x14ac:dyDescent="0.3">
      <c r="P46746"/>
      <c r="AA46746"/>
    </row>
    <row r="46747" spans="16:27" x14ac:dyDescent="0.3">
      <c r="P46747"/>
      <c r="AA46747"/>
    </row>
    <row r="46748" spans="16:27" x14ac:dyDescent="0.3">
      <c r="P46748"/>
      <c r="AA46748"/>
    </row>
    <row r="46749" spans="16:27" x14ac:dyDescent="0.3">
      <c r="P46749"/>
      <c r="AA46749"/>
    </row>
    <row r="46750" spans="16:27" x14ac:dyDescent="0.3">
      <c r="P46750"/>
      <c r="AA46750"/>
    </row>
    <row r="46751" spans="16:27" x14ac:dyDescent="0.3">
      <c r="P46751"/>
      <c r="AA46751"/>
    </row>
    <row r="46752" spans="16:27" x14ac:dyDescent="0.3">
      <c r="P46752"/>
      <c r="AA46752"/>
    </row>
    <row r="46753" spans="16:27" x14ac:dyDescent="0.3">
      <c r="P46753"/>
      <c r="AA46753"/>
    </row>
    <row r="46754" spans="16:27" x14ac:dyDescent="0.3">
      <c r="P46754"/>
      <c r="AA46754"/>
    </row>
    <row r="46755" spans="16:27" x14ac:dyDescent="0.3">
      <c r="P46755"/>
      <c r="AA46755"/>
    </row>
    <row r="46756" spans="16:27" x14ac:dyDescent="0.3">
      <c r="P46756"/>
      <c r="AA46756"/>
    </row>
    <row r="46757" spans="16:27" x14ac:dyDescent="0.3">
      <c r="P46757"/>
      <c r="AA46757"/>
    </row>
    <row r="46758" spans="16:27" x14ac:dyDescent="0.3">
      <c r="P46758"/>
      <c r="AA46758"/>
    </row>
    <row r="46759" spans="16:27" x14ac:dyDescent="0.3">
      <c r="P46759"/>
      <c r="AA46759"/>
    </row>
    <row r="46760" spans="16:27" x14ac:dyDescent="0.3">
      <c r="P46760"/>
      <c r="AA46760"/>
    </row>
    <row r="46761" spans="16:27" x14ac:dyDescent="0.3">
      <c r="P46761"/>
      <c r="AA46761"/>
    </row>
    <row r="46762" spans="16:27" x14ac:dyDescent="0.3">
      <c r="P46762"/>
      <c r="AA46762"/>
    </row>
    <row r="46763" spans="16:27" x14ac:dyDescent="0.3">
      <c r="P46763"/>
      <c r="AA46763"/>
    </row>
    <row r="46764" spans="16:27" x14ac:dyDescent="0.3">
      <c r="P46764"/>
      <c r="AA46764"/>
    </row>
    <row r="46765" spans="16:27" x14ac:dyDescent="0.3">
      <c r="P46765"/>
      <c r="AA46765"/>
    </row>
    <row r="46766" spans="16:27" x14ac:dyDescent="0.3">
      <c r="P46766"/>
      <c r="AA46766"/>
    </row>
    <row r="46767" spans="16:27" x14ac:dyDescent="0.3">
      <c r="P46767"/>
      <c r="AA46767"/>
    </row>
    <row r="46768" spans="16:27" x14ac:dyDescent="0.3">
      <c r="P46768"/>
      <c r="AA46768"/>
    </row>
    <row r="46769" spans="16:27" x14ac:dyDescent="0.3">
      <c r="P46769"/>
      <c r="AA46769"/>
    </row>
    <row r="46770" spans="16:27" x14ac:dyDescent="0.3">
      <c r="P46770"/>
      <c r="AA46770"/>
    </row>
    <row r="46771" spans="16:27" x14ac:dyDescent="0.3">
      <c r="P46771"/>
      <c r="AA46771"/>
    </row>
    <row r="46772" spans="16:27" x14ac:dyDescent="0.3">
      <c r="P46772"/>
      <c r="AA46772"/>
    </row>
    <row r="46773" spans="16:27" x14ac:dyDescent="0.3">
      <c r="P46773"/>
      <c r="AA46773"/>
    </row>
    <row r="46774" spans="16:27" x14ac:dyDescent="0.3">
      <c r="P46774"/>
      <c r="AA46774"/>
    </row>
    <row r="46775" spans="16:27" x14ac:dyDescent="0.3">
      <c r="P46775"/>
      <c r="AA46775"/>
    </row>
    <row r="46776" spans="16:27" x14ac:dyDescent="0.3">
      <c r="P46776"/>
      <c r="AA46776"/>
    </row>
    <row r="46777" spans="16:27" x14ac:dyDescent="0.3">
      <c r="P46777"/>
      <c r="AA46777"/>
    </row>
    <row r="46778" spans="16:27" x14ac:dyDescent="0.3">
      <c r="P46778"/>
      <c r="AA46778"/>
    </row>
    <row r="46779" spans="16:27" x14ac:dyDescent="0.3">
      <c r="P46779"/>
      <c r="AA46779"/>
    </row>
    <row r="46780" spans="16:27" x14ac:dyDescent="0.3">
      <c r="P46780"/>
      <c r="AA46780"/>
    </row>
    <row r="46781" spans="16:27" x14ac:dyDescent="0.3">
      <c r="P46781"/>
      <c r="AA46781"/>
    </row>
    <row r="46782" spans="16:27" x14ac:dyDescent="0.3">
      <c r="P46782"/>
      <c r="AA46782"/>
    </row>
    <row r="46783" spans="16:27" x14ac:dyDescent="0.3">
      <c r="P46783"/>
      <c r="AA46783"/>
    </row>
    <row r="46784" spans="16:27" x14ac:dyDescent="0.3">
      <c r="P46784"/>
      <c r="AA46784"/>
    </row>
    <row r="46785" spans="16:27" x14ac:dyDescent="0.3">
      <c r="P46785"/>
      <c r="AA46785"/>
    </row>
    <row r="46786" spans="16:27" x14ac:dyDescent="0.3">
      <c r="P46786"/>
      <c r="AA46786"/>
    </row>
    <row r="46787" spans="16:27" x14ac:dyDescent="0.3">
      <c r="P46787"/>
      <c r="AA46787"/>
    </row>
    <row r="46788" spans="16:27" x14ac:dyDescent="0.3">
      <c r="P46788"/>
      <c r="AA46788"/>
    </row>
    <row r="46789" spans="16:27" x14ac:dyDescent="0.3">
      <c r="P46789"/>
      <c r="AA46789"/>
    </row>
    <row r="46790" spans="16:27" x14ac:dyDescent="0.3">
      <c r="P46790"/>
      <c r="AA46790"/>
    </row>
    <row r="46791" spans="16:27" x14ac:dyDescent="0.3">
      <c r="P46791"/>
      <c r="AA46791"/>
    </row>
    <row r="46792" spans="16:27" x14ac:dyDescent="0.3">
      <c r="P46792"/>
      <c r="AA46792"/>
    </row>
    <row r="46793" spans="16:27" x14ac:dyDescent="0.3">
      <c r="P46793"/>
      <c r="AA46793"/>
    </row>
    <row r="46794" spans="16:27" x14ac:dyDescent="0.3">
      <c r="P46794"/>
      <c r="AA46794"/>
    </row>
    <row r="46795" spans="16:27" x14ac:dyDescent="0.3">
      <c r="P46795"/>
      <c r="AA46795"/>
    </row>
    <row r="46796" spans="16:27" x14ac:dyDescent="0.3">
      <c r="P46796"/>
      <c r="AA46796"/>
    </row>
    <row r="46797" spans="16:27" x14ac:dyDescent="0.3">
      <c r="P46797"/>
      <c r="AA46797"/>
    </row>
    <row r="46798" spans="16:27" x14ac:dyDescent="0.3">
      <c r="P46798"/>
      <c r="AA46798"/>
    </row>
    <row r="46799" spans="16:27" x14ac:dyDescent="0.3">
      <c r="P46799"/>
      <c r="AA46799"/>
    </row>
    <row r="46800" spans="16:27" x14ac:dyDescent="0.3">
      <c r="P46800"/>
      <c r="AA46800"/>
    </row>
    <row r="46801" spans="16:27" x14ac:dyDescent="0.3">
      <c r="P46801"/>
      <c r="AA46801"/>
    </row>
    <row r="46802" spans="16:27" x14ac:dyDescent="0.3">
      <c r="P46802"/>
      <c r="AA46802"/>
    </row>
    <row r="46803" spans="16:27" x14ac:dyDescent="0.3">
      <c r="P46803"/>
      <c r="AA46803"/>
    </row>
    <row r="46804" spans="16:27" x14ac:dyDescent="0.3">
      <c r="P46804"/>
      <c r="AA46804"/>
    </row>
    <row r="46805" spans="16:27" x14ac:dyDescent="0.3">
      <c r="P46805"/>
      <c r="AA46805"/>
    </row>
    <row r="46806" spans="16:27" x14ac:dyDescent="0.3">
      <c r="P46806"/>
      <c r="AA46806"/>
    </row>
    <row r="46807" spans="16:27" x14ac:dyDescent="0.3">
      <c r="P46807"/>
      <c r="AA46807"/>
    </row>
    <row r="46808" spans="16:27" x14ac:dyDescent="0.3">
      <c r="P46808"/>
      <c r="AA46808"/>
    </row>
    <row r="46809" spans="16:27" x14ac:dyDescent="0.3">
      <c r="P46809"/>
      <c r="AA46809"/>
    </row>
    <row r="46810" spans="16:27" x14ac:dyDescent="0.3">
      <c r="P46810"/>
      <c r="AA46810"/>
    </row>
    <row r="46811" spans="16:27" x14ac:dyDescent="0.3">
      <c r="P46811"/>
      <c r="AA46811"/>
    </row>
    <row r="46812" spans="16:27" x14ac:dyDescent="0.3">
      <c r="P46812"/>
      <c r="AA46812"/>
    </row>
    <row r="46813" spans="16:27" x14ac:dyDescent="0.3">
      <c r="P46813"/>
      <c r="AA46813"/>
    </row>
    <row r="46814" spans="16:27" x14ac:dyDescent="0.3">
      <c r="P46814"/>
      <c r="AA46814"/>
    </row>
    <row r="46815" spans="16:27" x14ac:dyDescent="0.3">
      <c r="P46815"/>
      <c r="AA46815"/>
    </row>
    <row r="46816" spans="16:27" x14ac:dyDescent="0.3">
      <c r="P46816"/>
      <c r="AA46816"/>
    </row>
    <row r="46817" spans="16:27" x14ac:dyDescent="0.3">
      <c r="P46817"/>
      <c r="AA46817"/>
    </row>
    <row r="46818" spans="16:27" x14ac:dyDescent="0.3">
      <c r="P46818"/>
      <c r="AA46818"/>
    </row>
    <row r="46819" spans="16:27" x14ac:dyDescent="0.3">
      <c r="P46819"/>
      <c r="AA46819"/>
    </row>
    <row r="46820" spans="16:27" x14ac:dyDescent="0.3">
      <c r="P46820"/>
      <c r="AA46820"/>
    </row>
    <row r="46821" spans="16:27" x14ac:dyDescent="0.3">
      <c r="P46821"/>
      <c r="AA46821"/>
    </row>
    <row r="46822" spans="16:27" x14ac:dyDescent="0.3">
      <c r="P46822"/>
      <c r="AA46822"/>
    </row>
    <row r="46823" spans="16:27" x14ac:dyDescent="0.3">
      <c r="P46823"/>
      <c r="AA46823"/>
    </row>
    <row r="46824" spans="16:27" x14ac:dyDescent="0.3">
      <c r="P46824"/>
      <c r="AA46824"/>
    </row>
    <row r="46825" spans="16:27" x14ac:dyDescent="0.3">
      <c r="P46825"/>
      <c r="AA46825"/>
    </row>
    <row r="46826" spans="16:27" x14ac:dyDescent="0.3">
      <c r="P46826"/>
      <c r="AA46826"/>
    </row>
    <row r="46827" spans="16:27" x14ac:dyDescent="0.3">
      <c r="P46827"/>
      <c r="AA46827"/>
    </row>
    <row r="46828" spans="16:27" x14ac:dyDescent="0.3">
      <c r="P46828"/>
      <c r="AA46828"/>
    </row>
    <row r="46829" spans="16:27" x14ac:dyDescent="0.3">
      <c r="P46829"/>
      <c r="AA46829"/>
    </row>
    <row r="46830" spans="16:27" x14ac:dyDescent="0.3">
      <c r="P46830"/>
      <c r="AA46830"/>
    </row>
    <row r="46831" spans="16:27" x14ac:dyDescent="0.3">
      <c r="P46831"/>
      <c r="AA46831"/>
    </row>
    <row r="46832" spans="16:27" x14ac:dyDescent="0.3">
      <c r="P46832"/>
      <c r="AA46832"/>
    </row>
    <row r="46833" spans="16:27" x14ac:dyDescent="0.3">
      <c r="P46833"/>
      <c r="AA46833"/>
    </row>
    <row r="46834" spans="16:27" x14ac:dyDescent="0.3">
      <c r="P46834"/>
      <c r="AA46834"/>
    </row>
    <row r="46835" spans="16:27" x14ac:dyDescent="0.3">
      <c r="P46835"/>
      <c r="AA46835"/>
    </row>
    <row r="46836" spans="16:27" x14ac:dyDescent="0.3">
      <c r="P46836"/>
      <c r="AA46836"/>
    </row>
    <row r="46837" spans="16:27" x14ac:dyDescent="0.3">
      <c r="P46837"/>
      <c r="AA46837"/>
    </row>
    <row r="46838" spans="16:27" x14ac:dyDescent="0.3">
      <c r="P46838"/>
      <c r="AA46838"/>
    </row>
    <row r="46839" spans="16:27" x14ac:dyDescent="0.3">
      <c r="P46839"/>
      <c r="AA46839"/>
    </row>
    <row r="46840" spans="16:27" x14ac:dyDescent="0.3">
      <c r="P46840"/>
      <c r="AA46840"/>
    </row>
    <row r="46841" spans="16:27" x14ac:dyDescent="0.3">
      <c r="P46841"/>
      <c r="AA46841"/>
    </row>
    <row r="46842" spans="16:27" x14ac:dyDescent="0.3">
      <c r="P46842"/>
      <c r="AA46842"/>
    </row>
    <row r="46843" spans="16:27" x14ac:dyDescent="0.3">
      <c r="P46843"/>
      <c r="AA46843"/>
    </row>
    <row r="46844" spans="16:27" x14ac:dyDescent="0.3">
      <c r="P46844"/>
      <c r="AA46844"/>
    </row>
    <row r="46845" spans="16:27" x14ac:dyDescent="0.3">
      <c r="P46845"/>
      <c r="AA46845"/>
    </row>
    <row r="46846" spans="16:27" x14ac:dyDescent="0.3">
      <c r="P46846"/>
      <c r="AA46846"/>
    </row>
    <row r="46847" spans="16:27" x14ac:dyDescent="0.3">
      <c r="P46847"/>
      <c r="AA46847"/>
    </row>
    <row r="46848" spans="16:27" x14ac:dyDescent="0.3">
      <c r="P46848"/>
      <c r="AA46848"/>
    </row>
    <row r="46849" spans="16:27" x14ac:dyDescent="0.3">
      <c r="P46849"/>
      <c r="AA46849"/>
    </row>
    <row r="46850" spans="16:27" x14ac:dyDescent="0.3">
      <c r="P46850"/>
      <c r="AA46850"/>
    </row>
    <row r="46851" spans="16:27" x14ac:dyDescent="0.3">
      <c r="P46851"/>
      <c r="AA46851"/>
    </row>
    <row r="46852" spans="16:27" x14ac:dyDescent="0.3">
      <c r="P46852"/>
      <c r="AA46852"/>
    </row>
    <row r="46853" spans="16:27" x14ac:dyDescent="0.3">
      <c r="P46853"/>
      <c r="AA46853"/>
    </row>
    <row r="46854" spans="16:27" x14ac:dyDescent="0.3">
      <c r="P46854"/>
      <c r="AA46854"/>
    </row>
    <row r="46855" spans="16:27" x14ac:dyDescent="0.3">
      <c r="P46855"/>
      <c r="AA46855"/>
    </row>
    <row r="46856" spans="16:27" x14ac:dyDescent="0.3">
      <c r="P46856"/>
      <c r="AA46856"/>
    </row>
    <row r="46857" spans="16:27" x14ac:dyDescent="0.3">
      <c r="P46857"/>
      <c r="AA46857"/>
    </row>
    <row r="46858" spans="16:27" x14ac:dyDescent="0.3">
      <c r="P46858"/>
      <c r="AA46858"/>
    </row>
    <row r="46859" spans="16:27" x14ac:dyDescent="0.3">
      <c r="P46859"/>
      <c r="AA46859"/>
    </row>
    <row r="46860" spans="16:27" x14ac:dyDescent="0.3">
      <c r="P46860"/>
      <c r="AA46860"/>
    </row>
    <row r="46861" spans="16:27" x14ac:dyDescent="0.3">
      <c r="P46861"/>
      <c r="AA46861"/>
    </row>
    <row r="46862" spans="16:27" x14ac:dyDescent="0.3">
      <c r="P46862"/>
      <c r="AA46862"/>
    </row>
    <row r="46863" spans="16:27" x14ac:dyDescent="0.3">
      <c r="P46863"/>
      <c r="AA46863"/>
    </row>
    <row r="46864" spans="16:27" x14ac:dyDescent="0.3">
      <c r="P46864"/>
      <c r="AA46864"/>
    </row>
    <row r="46865" spans="16:27" x14ac:dyDescent="0.3">
      <c r="P46865"/>
      <c r="AA46865"/>
    </row>
    <row r="46866" spans="16:27" x14ac:dyDescent="0.3">
      <c r="P46866"/>
      <c r="AA46866"/>
    </row>
    <row r="46867" spans="16:27" x14ac:dyDescent="0.3">
      <c r="P46867"/>
      <c r="AA46867"/>
    </row>
    <row r="46868" spans="16:27" x14ac:dyDescent="0.3">
      <c r="P46868"/>
      <c r="AA46868"/>
    </row>
    <row r="46869" spans="16:27" x14ac:dyDescent="0.3">
      <c r="P46869"/>
      <c r="AA46869"/>
    </row>
    <row r="46870" spans="16:27" x14ac:dyDescent="0.3">
      <c r="P46870"/>
      <c r="AA46870"/>
    </row>
    <row r="46871" spans="16:27" x14ac:dyDescent="0.3">
      <c r="P46871"/>
      <c r="AA46871"/>
    </row>
    <row r="46872" spans="16:27" x14ac:dyDescent="0.3">
      <c r="P46872"/>
      <c r="AA46872"/>
    </row>
    <row r="46873" spans="16:27" x14ac:dyDescent="0.3">
      <c r="P46873"/>
      <c r="AA46873"/>
    </row>
    <row r="46874" spans="16:27" x14ac:dyDescent="0.3">
      <c r="P46874"/>
      <c r="AA46874"/>
    </row>
    <row r="46875" spans="16:27" x14ac:dyDescent="0.3">
      <c r="P46875"/>
      <c r="AA46875"/>
    </row>
    <row r="46876" spans="16:27" x14ac:dyDescent="0.3">
      <c r="P46876"/>
      <c r="AA46876"/>
    </row>
    <row r="46877" spans="16:27" x14ac:dyDescent="0.3">
      <c r="P46877"/>
      <c r="AA46877"/>
    </row>
    <row r="46878" spans="16:27" x14ac:dyDescent="0.3">
      <c r="P46878"/>
      <c r="AA46878"/>
    </row>
    <row r="46879" spans="16:27" x14ac:dyDescent="0.3">
      <c r="P46879"/>
      <c r="AA46879"/>
    </row>
    <row r="46880" spans="16:27" x14ac:dyDescent="0.3">
      <c r="P46880"/>
      <c r="AA46880"/>
    </row>
    <row r="46881" spans="16:27" x14ac:dyDescent="0.3">
      <c r="P46881"/>
      <c r="AA46881"/>
    </row>
    <row r="46882" spans="16:27" x14ac:dyDescent="0.3">
      <c r="P46882"/>
      <c r="AA46882"/>
    </row>
    <row r="46883" spans="16:27" x14ac:dyDescent="0.3">
      <c r="P46883"/>
      <c r="AA46883"/>
    </row>
    <row r="46884" spans="16:27" x14ac:dyDescent="0.3">
      <c r="P46884"/>
      <c r="AA46884"/>
    </row>
    <row r="46885" spans="16:27" x14ac:dyDescent="0.3">
      <c r="P46885"/>
      <c r="AA46885"/>
    </row>
    <row r="46886" spans="16:27" x14ac:dyDescent="0.3">
      <c r="P46886"/>
      <c r="AA46886"/>
    </row>
    <row r="46887" spans="16:27" x14ac:dyDescent="0.3">
      <c r="P46887"/>
      <c r="AA46887"/>
    </row>
    <row r="46888" spans="16:27" x14ac:dyDescent="0.3">
      <c r="P46888"/>
      <c r="AA46888"/>
    </row>
    <row r="46889" spans="16:27" x14ac:dyDescent="0.3">
      <c r="P46889"/>
      <c r="AA46889"/>
    </row>
    <row r="46890" spans="16:27" x14ac:dyDescent="0.3">
      <c r="P46890"/>
      <c r="AA46890"/>
    </row>
    <row r="46891" spans="16:27" x14ac:dyDescent="0.3">
      <c r="P46891"/>
      <c r="AA46891"/>
    </row>
    <row r="46892" spans="16:27" x14ac:dyDescent="0.3">
      <c r="P46892"/>
      <c r="AA46892"/>
    </row>
    <row r="46893" spans="16:27" x14ac:dyDescent="0.3">
      <c r="P46893"/>
      <c r="AA46893"/>
    </row>
    <row r="46894" spans="16:27" x14ac:dyDescent="0.3">
      <c r="P46894"/>
      <c r="AA46894"/>
    </row>
    <row r="46895" spans="16:27" x14ac:dyDescent="0.3">
      <c r="P46895"/>
      <c r="AA46895"/>
    </row>
    <row r="46896" spans="16:27" x14ac:dyDescent="0.3">
      <c r="P46896"/>
      <c r="AA46896"/>
    </row>
    <row r="46897" spans="16:27" x14ac:dyDescent="0.3">
      <c r="P46897"/>
      <c r="AA46897"/>
    </row>
    <row r="46898" spans="16:27" x14ac:dyDescent="0.3">
      <c r="P46898"/>
      <c r="AA46898"/>
    </row>
    <row r="46899" spans="16:27" x14ac:dyDescent="0.3">
      <c r="P46899"/>
      <c r="AA46899"/>
    </row>
    <row r="46900" spans="16:27" x14ac:dyDescent="0.3">
      <c r="P46900"/>
      <c r="AA46900"/>
    </row>
    <row r="46901" spans="16:27" x14ac:dyDescent="0.3">
      <c r="P46901"/>
      <c r="AA46901"/>
    </row>
    <row r="46902" spans="16:27" x14ac:dyDescent="0.3">
      <c r="P46902"/>
      <c r="AA46902"/>
    </row>
    <row r="46903" spans="16:27" x14ac:dyDescent="0.3">
      <c r="P46903"/>
      <c r="AA46903"/>
    </row>
    <row r="46904" spans="16:27" x14ac:dyDescent="0.3">
      <c r="P46904"/>
      <c r="AA46904"/>
    </row>
    <row r="46905" spans="16:27" x14ac:dyDescent="0.3">
      <c r="P46905"/>
      <c r="AA46905"/>
    </row>
    <row r="46906" spans="16:27" x14ac:dyDescent="0.3">
      <c r="P46906"/>
      <c r="AA46906"/>
    </row>
    <row r="46907" spans="16:27" x14ac:dyDescent="0.3">
      <c r="P46907"/>
      <c r="AA46907"/>
    </row>
    <row r="46908" spans="16:27" x14ac:dyDescent="0.3">
      <c r="P46908"/>
      <c r="AA46908"/>
    </row>
    <row r="46909" spans="16:27" x14ac:dyDescent="0.3">
      <c r="P46909"/>
      <c r="AA46909"/>
    </row>
    <row r="46910" spans="16:27" x14ac:dyDescent="0.3">
      <c r="P46910"/>
      <c r="AA46910"/>
    </row>
    <row r="46911" spans="16:27" x14ac:dyDescent="0.3">
      <c r="P46911"/>
      <c r="AA46911"/>
    </row>
    <row r="46912" spans="16:27" x14ac:dyDescent="0.3">
      <c r="P46912"/>
      <c r="AA46912"/>
    </row>
    <row r="46913" spans="16:27" x14ac:dyDescent="0.3">
      <c r="P46913"/>
      <c r="AA46913"/>
    </row>
    <row r="46914" spans="16:27" x14ac:dyDescent="0.3">
      <c r="P46914"/>
      <c r="AA46914"/>
    </row>
    <row r="46915" spans="16:27" x14ac:dyDescent="0.3">
      <c r="P46915"/>
      <c r="AA46915"/>
    </row>
    <row r="46916" spans="16:27" x14ac:dyDescent="0.3">
      <c r="P46916"/>
      <c r="AA46916"/>
    </row>
    <row r="46917" spans="16:27" x14ac:dyDescent="0.3">
      <c r="P46917"/>
      <c r="AA46917"/>
    </row>
    <row r="46918" spans="16:27" x14ac:dyDescent="0.3">
      <c r="P46918"/>
      <c r="AA46918"/>
    </row>
    <row r="46919" spans="16:27" x14ac:dyDescent="0.3">
      <c r="P46919"/>
      <c r="AA46919"/>
    </row>
    <row r="46920" spans="16:27" x14ac:dyDescent="0.3">
      <c r="P46920"/>
      <c r="AA46920"/>
    </row>
    <row r="46921" spans="16:27" x14ac:dyDescent="0.3">
      <c r="P46921"/>
      <c r="AA46921"/>
    </row>
    <row r="46922" spans="16:27" x14ac:dyDescent="0.3">
      <c r="P46922"/>
      <c r="AA46922"/>
    </row>
    <row r="46923" spans="16:27" x14ac:dyDescent="0.3">
      <c r="P46923"/>
      <c r="AA46923"/>
    </row>
    <row r="46924" spans="16:27" x14ac:dyDescent="0.3">
      <c r="P46924"/>
      <c r="AA46924"/>
    </row>
    <row r="46925" spans="16:27" x14ac:dyDescent="0.3">
      <c r="P46925"/>
      <c r="AA46925"/>
    </row>
    <row r="46926" spans="16:27" x14ac:dyDescent="0.3">
      <c r="P46926"/>
      <c r="AA46926"/>
    </row>
    <row r="46927" spans="16:27" x14ac:dyDescent="0.3">
      <c r="P46927"/>
      <c r="AA46927"/>
    </row>
    <row r="46928" spans="16:27" x14ac:dyDescent="0.3">
      <c r="P46928"/>
      <c r="AA46928"/>
    </row>
    <row r="46929" spans="16:27" x14ac:dyDescent="0.3">
      <c r="P46929"/>
      <c r="AA46929"/>
    </row>
    <row r="46930" spans="16:27" x14ac:dyDescent="0.3">
      <c r="P46930"/>
      <c r="AA46930"/>
    </row>
    <row r="46931" spans="16:27" x14ac:dyDescent="0.3">
      <c r="P46931"/>
      <c r="AA46931"/>
    </row>
    <row r="46932" spans="16:27" x14ac:dyDescent="0.3">
      <c r="P46932"/>
      <c r="AA46932"/>
    </row>
    <row r="46933" spans="16:27" x14ac:dyDescent="0.3">
      <c r="P46933"/>
      <c r="AA46933"/>
    </row>
    <row r="46934" spans="16:27" x14ac:dyDescent="0.3">
      <c r="P46934"/>
      <c r="AA46934"/>
    </row>
    <row r="46935" spans="16:27" x14ac:dyDescent="0.3">
      <c r="P46935"/>
      <c r="AA46935"/>
    </row>
    <row r="46936" spans="16:27" x14ac:dyDescent="0.3">
      <c r="P46936"/>
      <c r="AA46936"/>
    </row>
    <row r="46937" spans="16:27" x14ac:dyDescent="0.3">
      <c r="P46937"/>
      <c r="AA46937"/>
    </row>
    <row r="46938" spans="16:27" x14ac:dyDescent="0.3">
      <c r="P46938"/>
      <c r="AA46938"/>
    </row>
    <row r="46939" spans="16:27" x14ac:dyDescent="0.3">
      <c r="P46939"/>
      <c r="AA46939"/>
    </row>
    <row r="46940" spans="16:27" x14ac:dyDescent="0.3">
      <c r="P46940"/>
      <c r="AA46940"/>
    </row>
    <row r="46941" spans="16:27" x14ac:dyDescent="0.3">
      <c r="P46941"/>
      <c r="AA46941"/>
    </row>
    <row r="46942" spans="16:27" x14ac:dyDescent="0.3">
      <c r="P46942"/>
      <c r="AA46942"/>
    </row>
    <row r="46943" spans="16:27" x14ac:dyDescent="0.3">
      <c r="P46943"/>
      <c r="AA46943"/>
    </row>
    <row r="46944" spans="16:27" x14ac:dyDescent="0.3">
      <c r="P46944"/>
      <c r="AA46944"/>
    </row>
    <row r="46945" spans="16:27" x14ac:dyDescent="0.3">
      <c r="P46945"/>
      <c r="AA46945"/>
    </row>
    <row r="46946" spans="16:27" x14ac:dyDescent="0.3">
      <c r="P46946"/>
      <c r="AA46946"/>
    </row>
    <row r="46947" spans="16:27" x14ac:dyDescent="0.3">
      <c r="P46947"/>
      <c r="AA46947"/>
    </row>
    <row r="46948" spans="16:27" x14ac:dyDescent="0.3">
      <c r="P46948"/>
      <c r="AA46948"/>
    </row>
    <row r="46949" spans="16:27" x14ac:dyDescent="0.3">
      <c r="P46949"/>
      <c r="AA46949"/>
    </row>
    <row r="46950" spans="16:27" x14ac:dyDescent="0.3">
      <c r="P46950"/>
      <c r="AA46950"/>
    </row>
    <row r="46951" spans="16:27" x14ac:dyDescent="0.3">
      <c r="P46951"/>
      <c r="AA46951"/>
    </row>
    <row r="46952" spans="16:27" x14ac:dyDescent="0.3">
      <c r="P46952"/>
      <c r="AA46952"/>
    </row>
    <row r="46953" spans="16:27" x14ac:dyDescent="0.3">
      <c r="P46953"/>
      <c r="AA46953"/>
    </row>
    <row r="46954" spans="16:27" x14ac:dyDescent="0.3">
      <c r="P46954"/>
      <c r="AA46954"/>
    </row>
    <row r="46955" spans="16:27" x14ac:dyDescent="0.3">
      <c r="P46955"/>
      <c r="AA46955"/>
    </row>
    <row r="46956" spans="16:27" x14ac:dyDescent="0.3">
      <c r="P46956"/>
      <c r="AA46956"/>
    </row>
    <row r="46957" spans="16:27" x14ac:dyDescent="0.3">
      <c r="P46957"/>
      <c r="AA46957"/>
    </row>
    <row r="46958" spans="16:27" x14ac:dyDescent="0.3">
      <c r="P46958"/>
      <c r="AA46958"/>
    </row>
    <row r="46959" spans="16:27" x14ac:dyDescent="0.3">
      <c r="P46959"/>
      <c r="AA46959"/>
    </row>
    <row r="46960" spans="16:27" x14ac:dyDescent="0.3">
      <c r="P46960"/>
      <c r="AA46960"/>
    </row>
    <row r="46961" spans="16:27" x14ac:dyDescent="0.3">
      <c r="P46961"/>
      <c r="AA46961"/>
    </row>
    <row r="46962" spans="16:27" x14ac:dyDescent="0.3">
      <c r="P46962"/>
      <c r="AA46962"/>
    </row>
    <row r="46963" spans="16:27" x14ac:dyDescent="0.3">
      <c r="P46963"/>
      <c r="AA46963"/>
    </row>
    <row r="46964" spans="16:27" x14ac:dyDescent="0.3">
      <c r="P46964"/>
      <c r="AA46964"/>
    </row>
    <row r="46965" spans="16:27" x14ac:dyDescent="0.3">
      <c r="P46965"/>
      <c r="AA46965"/>
    </row>
    <row r="46966" spans="16:27" x14ac:dyDescent="0.3">
      <c r="P46966"/>
      <c r="AA46966"/>
    </row>
    <row r="46967" spans="16:27" x14ac:dyDescent="0.3">
      <c r="P46967"/>
      <c r="AA46967"/>
    </row>
    <row r="46968" spans="16:27" x14ac:dyDescent="0.3">
      <c r="P46968"/>
      <c r="AA46968"/>
    </row>
    <row r="46969" spans="16:27" x14ac:dyDescent="0.3">
      <c r="P46969"/>
      <c r="AA46969"/>
    </row>
    <row r="46970" spans="16:27" x14ac:dyDescent="0.3">
      <c r="P46970"/>
      <c r="AA46970"/>
    </row>
    <row r="46971" spans="16:27" x14ac:dyDescent="0.3">
      <c r="P46971"/>
      <c r="AA46971"/>
    </row>
    <row r="46972" spans="16:27" x14ac:dyDescent="0.3">
      <c r="P46972"/>
      <c r="AA46972"/>
    </row>
    <row r="46973" spans="16:27" x14ac:dyDescent="0.3">
      <c r="P46973"/>
      <c r="AA46973"/>
    </row>
    <row r="46974" spans="16:27" x14ac:dyDescent="0.3">
      <c r="P46974"/>
      <c r="AA46974"/>
    </row>
    <row r="46975" spans="16:27" x14ac:dyDescent="0.3">
      <c r="P46975"/>
      <c r="AA46975"/>
    </row>
    <row r="46976" spans="16:27" x14ac:dyDescent="0.3">
      <c r="P46976"/>
      <c r="AA46976"/>
    </row>
    <row r="46977" spans="16:27" x14ac:dyDescent="0.3">
      <c r="P46977"/>
      <c r="AA46977"/>
    </row>
    <row r="46978" spans="16:27" x14ac:dyDescent="0.3">
      <c r="P46978"/>
      <c r="AA46978"/>
    </row>
    <row r="46979" spans="16:27" x14ac:dyDescent="0.3">
      <c r="P46979"/>
      <c r="AA46979"/>
    </row>
    <row r="46980" spans="16:27" x14ac:dyDescent="0.3">
      <c r="P46980"/>
      <c r="AA46980"/>
    </row>
    <row r="46981" spans="16:27" x14ac:dyDescent="0.3">
      <c r="P46981"/>
      <c r="AA46981"/>
    </row>
    <row r="46982" spans="16:27" x14ac:dyDescent="0.3">
      <c r="P46982"/>
      <c r="AA46982"/>
    </row>
    <row r="46983" spans="16:27" x14ac:dyDescent="0.3">
      <c r="P46983"/>
      <c r="AA46983"/>
    </row>
    <row r="46984" spans="16:27" x14ac:dyDescent="0.3">
      <c r="P46984"/>
      <c r="AA46984"/>
    </row>
    <row r="46985" spans="16:27" x14ac:dyDescent="0.3">
      <c r="P46985"/>
      <c r="AA46985"/>
    </row>
    <row r="46986" spans="16:27" x14ac:dyDescent="0.3">
      <c r="P46986"/>
      <c r="AA46986"/>
    </row>
    <row r="46987" spans="16:27" x14ac:dyDescent="0.3">
      <c r="P46987"/>
      <c r="AA46987"/>
    </row>
    <row r="46988" spans="16:27" x14ac:dyDescent="0.3">
      <c r="P46988"/>
      <c r="AA46988"/>
    </row>
    <row r="46989" spans="16:27" x14ac:dyDescent="0.3">
      <c r="P46989"/>
      <c r="AA46989"/>
    </row>
    <row r="46990" spans="16:27" x14ac:dyDescent="0.3">
      <c r="P46990"/>
      <c r="AA46990"/>
    </row>
    <row r="46991" spans="16:27" x14ac:dyDescent="0.3">
      <c r="P46991"/>
      <c r="AA46991"/>
    </row>
    <row r="46992" spans="16:27" x14ac:dyDescent="0.3">
      <c r="P46992"/>
      <c r="AA46992"/>
    </row>
    <row r="46993" spans="16:27" x14ac:dyDescent="0.3">
      <c r="P46993"/>
      <c r="AA46993"/>
    </row>
    <row r="46994" spans="16:27" x14ac:dyDescent="0.3">
      <c r="P46994"/>
      <c r="AA46994"/>
    </row>
    <row r="46995" spans="16:27" x14ac:dyDescent="0.3">
      <c r="P46995"/>
      <c r="AA46995"/>
    </row>
    <row r="46996" spans="16:27" x14ac:dyDescent="0.3">
      <c r="P46996"/>
      <c r="AA46996"/>
    </row>
    <row r="46997" spans="16:27" x14ac:dyDescent="0.3">
      <c r="P46997"/>
      <c r="AA46997"/>
    </row>
    <row r="46998" spans="16:27" x14ac:dyDescent="0.3">
      <c r="P46998"/>
      <c r="AA46998"/>
    </row>
    <row r="46999" spans="16:27" x14ac:dyDescent="0.3">
      <c r="P46999"/>
      <c r="AA46999"/>
    </row>
    <row r="47000" spans="16:27" x14ac:dyDescent="0.3">
      <c r="P47000"/>
      <c r="AA47000"/>
    </row>
    <row r="47001" spans="16:27" x14ac:dyDescent="0.3">
      <c r="P47001"/>
      <c r="AA47001"/>
    </row>
    <row r="47002" spans="16:27" x14ac:dyDescent="0.3">
      <c r="P47002"/>
      <c r="AA47002"/>
    </row>
    <row r="47003" spans="16:27" x14ac:dyDescent="0.3">
      <c r="P47003"/>
      <c r="AA47003"/>
    </row>
    <row r="47004" spans="16:27" x14ac:dyDescent="0.3">
      <c r="P47004"/>
      <c r="AA47004"/>
    </row>
    <row r="47005" spans="16:27" x14ac:dyDescent="0.3">
      <c r="P47005"/>
      <c r="AA47005"/>
    </row>
    <row r="47006" spans="16:27" x14ac:dyDescent="0.3">
      <c r="P47006"/>
      <c r="AA47006"/>
    </row>
    <row r="47007" spans="16:27" x14ac:dyDescent="0.3">
      <c r="P47007"/>
      <c r="AA47007"/>
    </row>
    <row r="47008" spans="16:27" x14ac:dyDescent="0.3">
      <c r="P47008"/>
      <c r="AA47008"/>
    </row>
    <row r="47009" spans="16:27" x14ac:dyDescent="0.3">
      <c r="P47009"/>
      <c r="AA47009"/>
    </row>
    <row r="47010" spans="16:27" x14ac:dyDescent="0.3">
      <c r="P47010"/>
      <c r="AA47010"/>
    </row>
    <row r="47011" spans="16:27" x14ac:dyDescent="0.3">
      <c r="P47011"/>
      <c r="AA47011"/>
    </row>
    <row r="47012" spans="16:27" x14ac:dyDescent="0.3">
      <c r="P47012"/>
      <c r="AA47012"/>
    </row>
    <row r="47013" spans="16:27" x14ac:dyDescent="0.3">
      <c r="P47013"/>
      <c r="AA47013"/>
    </row>
    <row r="47014" spans="16:27" x14ac:dyDescent="0.3">
      <c r="P47014"/>
      <c r="AA47014"/>
    </row>
    <row r="47015" spans="16:27" x14ac:dyDescent="0.3">
      <c r="P47015"/>
      <c r="AA47015"/>
    </row>
    <row r="47016" spans="16:27" x14ac:dyDescent="0.3">
      <c r="P47016"/>
      <c r="AA47016"/>
    </row>
    <row r="47017" spans="16:27" x14ac:dyDescent="0.3">
      <c r="P47017"/>
      <c r="AA47017"/>
    </row>
    <row r="47018" spans="16:27" x14ac:dyDescent="0.3">
      <c r="P47018"/>
      <c r="AA47018"/>
    </row>
    <row r="47019" spans="16:27" x14ac:dyDescent="0.3">
      <c r="P47019"/>
      <c r="AA47019"/>
    </row>
    <row r="47020" spans="16:27" x14ac:dyDescent="0.3">
      <c r="P47020"/>
      <c r="AA47020"/>
    </row>
    <row r="47021" spans="16:27" x14ac:dyDescent="0.3">
      <c r="P47021"/>
      <c r="AA47021"/>
    </row>
    <row r="47022" spans="16:27" x14ac:dyDescent="0.3">
      <c r="P47022"/>
      <c r="AA47022"/>
    </row>
    <row r="47023" spans="16:27" x14ac:dyDescent="0.3">
      <c r="P47023"/>
      <c r="AA47023"/>
    </row>
    <row r="47024" spans="16:27" x14ac:dyDescent="0.3">
      <c r="P47024"/>
      <c r="AA47024"/>
    </row>
    <row r="47025" spans="16:27" x14ac:dyDescent="0.3">
      <c r="P47025"/>
      <c r="AA47025"/>
    </row>
    <row r="47026" spans="16:27" x14ac:dyDescent="0.3">
      <c r="P47026"/>
      <c r="AA47026"/>
    </row>
    <row r="47027" spans="16:27" x14ac:dyDescent="0.3">
      <c r="P47027"/>
      <c r="AA47027"/>
    </row>
    <row r="47028" spans="16:27" x14ac:dyDescent="0.3">
      <c r="P47028"/>
      <c r="AA47028"/>
    </row>
    <row r="47029" spans="16:27" x14ac:dyDescent="0.3">
      <c r="P47029"/>
      <c r="AA47029"/>
    </row>
    <row r="47030" spans="16:27" x14ac:dyDescent="0.3">
      <c r="P47030"/>
      <c r="AA47030"/>
    </row>
    <row r="47031" spans="16:27" x14ac:dyDescent="0.3">
      <c r="P47031"/>
      <c r="AA47031"/>
    </row>
    <row r="47032" spans="16:27" x14ac:dyDescent="0.3">
      <c r="P47032"/>
      <c r="AA47032"/>
    </row>
    <row r="47033" spans="16:27" x14ac:dyDescent="0.3">
      <c r="P47033"/>
      <c r="AA47033"/>
    </row>
    <row r="47034" spans="16:27" x14ac:dyDescent="0.3">
      <c r="P47034"/>
      <c r="AA47034"/>
    </row>
    <row r="47035" spans="16:27" x14ac:dyDescent="0.3">
      <c r="P47035"/>
      <c r="AA47035"/>
    </row>
    <row r="47036" spans="16:27" x14ac:dyDescent="0.3">
      <c r="P47036"/>
      <c r="AA47036"/>
    </row>
    <row r="47037" spans="16:27" x14ac:dyDescent="0.3">
      <c r="P47037"/>
      <c r="AA47037"/>
    </row>
    <row r="47038" spans="16:27" x14ac:dyDescent="0.3">
      <c r="P47038"/>
      <c r="AA47038"/>
    </row>
    <row r="47039" spans="16:27" x14ac:dyDescent="0.3">
      <c r="P47039"/>
      <c r="AA47039"/>
    </row>
    <row r="47040" spans="16:27" x14ac:dyDescent="0.3">
      <c r="P47040"/>
      <c r="AA47040"/>
    </row>
    <row r="47041" spans="16:27" x14ac:dyDescent="0.3">
      <c r="P47041"/>
      <c r="AA47041"/>
    </row>
    <row r="47042" spans="16:27" x14ac:dyDescent="0.3">
      <c r="P47042"/>
      <c r="AA47042"/>
    </row>
    <row r="47043" spans="16:27" x14ac:dyDescent="0.3">
      <c r="P47043"/>
      <c r="AA47043"/>
    </row>
    <row r="47044" spans="16:27" x14ac:dyDescent="0.3">
      <c r="P47044"/>
      <c r="AA47044"/>
    </row>
    <row r="47045" spans="16:27" x14ac:dyDescent="0.3">
      <c r="P47045"/>
      <c r="AA47045"/>
    </row>
    <row r="47046" spans="16:27" x14ac:dyDescent="0.3">
      <c r="P47046"/>
      <c r="AA47046"/>
    </row>
    <row r="47047" spans="16:27" x14ac:dyDescent="0.3">
      <c r="P47047"/>
      <c r="AA47047"/>
    </row>
    <row r="47048" spans="16:27" x14ac:dyDescent="0.3">
      <c r="P47048"/>
      <c r="AA47048"/>
    </row>
    <row r="47049" spans="16:27" x14ac:dyDescent="0.3">
      <c r="P47049"/>
      <c r="AA47049"/>
    </row>
    <row r="47050" spans="16:27" x14ac:dyDescent="0.3">
      <c r="P47050"/>
      <c r="AA47050"/>
    </row>
    <row r="47051" spans="16:27" x14ac:dyDescent="0.3">
      <c r="P47051"/>
      <c r="AA47051"/>
    </row>
    <row r="47052" spans="16:27" x14ac:dyDescent="0.3">
      <c r="P47052"/>
      <c r="AA47052"/>
    </row>
    <row r="47053" spans="16:27" x14ac:dyDescent="0.3">
      <c r="P47053"/>
      <c r="AA47053"/>
    </row>
    <row r="47054" spans="16:27" x14ac:dyDescent="0.3">
      <c r="P47054"/>
      <c r="AA47054"/>
    </row>
    <row r="47055" spans="16:27" x14ac:dyDescent="0.3">
      <c r="P47055"/>
      <c r="AA47055"/>
    </row>
    <row r="47056" spans="16:27" x14ac:dyDescent="0.3">
      <c r="P47056"/>
      <c r="AA47056"/>
    </row>
    <row r="47057" spans="16:27" x14ac:dyDescent="0.3">
      <c r="P47057"/>
      <c r="AA47057"/>
    </row>
    <row r="47058" spans="16:27" x14ac:dyDescent="0.3">
      <c r="P47058"/>
      <c r="AA47058"/>
    </row>
    <row r="47059" spans="16:27" x14ac:dyDescent="0.3">
      <c r="P47059"/>
      <c r="AA47059"/>
    </row>
    <row r="47060" spans="16:27" x14ac:dyDescent="0.3">
      <c r="P47060"/>
      <c r="AA47060"/>
    </row>
    <row r="47061" spans="16:27" x14ac:dyDescent="0.3">
      <c r="P47061"/>
      <c r="AA47061"/>
    </row>
    <row r="47062" spans="16:27" x14ac:dyDescent="0.3">
      <c r="P47062"/>
      <c r="AA47062"/>
    </row>
    <row r="47063" spans="16:27" x14ac:dyDescent="0.3">
      <c r="P47063"/>
      <c r="AA47063"/>
    </row>
    <row r="47064" spans="16:27" x14ac:dyDescent="0.3">
      <c r="P47064"/>
      <c r="AA47064"/>
    </row>
    <row r="47065" spans="16:27" x14ac:dyDescent="0.3">
      <c r="P47065"/>
      <c r="AA47065"/>
    </row>
    <row r="47066" spans="16:27" x14ac:dyDescent="0.3">
      <c r="P47066"/>
      <c r="AA47066"/>
    </row>
    <row r="47067" spans="16:27" x14ac:dyDescent="0.3">
      <c r="P47067"/>
      <c r="AA47067"/>
    </row>
    <row r="47068" spans="16:27" x14ac:dyDescent="0.3">
      <c r="P47068"/>
      <c r="AA47068"/>
    </row>
    <row r="47069" spans="16:27" x14ac:dyDescent="0.3">
      <c r="P47069"/>
      <c r="AA47069"/>
    </row>
    <row r="47070" spans="16:27" x14ac:dyDescent="0.3">
      <c r="P47070"/>
      <c r="AA47070"/>
    </row>
    <row r="47071" spans="16:27" x14ac:dyDescent="0.3">
      <c r="P47071"/>
      <c r="AA47071"/>
    </row>
    <row r="47072" spans="16:27" x14ac:dyDescent="0.3">
      <c r="P47072"/>
      <c r="AA47072"/>
    </row>
    <row r="47073" spans="16:27" x14ac:dyDescent="0.3">
      <c r="P47073"/>
      <c r="AA47073"/>
    </row>
    <row r="47074" spans="16:27" x14ac:dyDescent="0.3">
      <c r="P47074"/>
      <c r="AA47074"/>
    </row>
    <row r="47075" spans="16:27" x14ac:dyDescent="0.3">
      <c r="P47075"/>
      <c r="AA47075"/>
    </row>
    <row r="47076" spans="16:27" x14ac:dyDescent="0.3">
      <c r="P47076"/>
      <c r="AA47076"/>
    </row>
    <row r="47077" spans="16:27" x14ac:dyDescent="0.3">
      <c r="P47077"/>
      <c r="AA47077"/>
    </row>
    <row r="47078" spans="16:27" x14ac:dyDescent="0.3">
      <c r="P47078"/>
      <c r="AA47078"/>
    </row>
    <row r="47079" spans="16:27" x14ac:dyDescent="0.3">
      <c r="P47079"/>
      <c r="AA47079"/>
    </row>
    <row r="47080" spans="16:27" x14ac:dyDescent="0.3">
      <c r="P47080"/>
      <c r="AA47080"/>
    </row>
    <row r="47081" spans="16:27" x14ac:dyDescent="0.3">
      <c r="P47081"/>
      <c r="AA47081"/>
    </row>
    <row r="47082" spans="16:27" x14ac:dyDescent="0.3">
      <c r="P47082"/>
      <c r="AA47082"/>
    </row>
    <row r="47083" spans="16:27" x14ac:dyDescent="0.3">
      <c r="P47083"/>
      <c r="AA47083"/>
    </row>
    <row r="47084" spans="16:27" x14ac:dyDescent="0.3">
      <c r="P47084"/>
      <c r="AA47084"/>
    </row>
    <row r="47085" spans="16:27" x14ac:dyDescent="0.3">
      <c r="P47085"/>
      <c r="AA47085"/>
    </row>
    <row r="47086" spans="16:27" x14ac:dyDescent="0.3">
      <c r="P47086"/>
      <c r="AA47086"/>
    </row>
    <row r="47087" spans="16:27" x14ac:dyDescent="0.3">
      <c r="P47087"/>
      <c r="AA47087"/>
    </row>
    <row r="47088" spans="16:27" x14ac:dyDescent="0.3">
      <c r="P47088"/>
      <c r="AA47088"/>
    </row>
    <row r="47089" spans="16:27" x14ac:dyDescent="0.3">
      <c r="P47089"/>
      <c r="AA47089"/>
    </row>
    <row r="47090" spans="16:27" x14ac:dyDescent="0.3">
      <c r="P47090"/>
      <c r="AA47090"/>
    </row>
    <row r="47091" spans="16:27" x14ac:dyDescent="0.3">
      <c r="P47091"/>
      <c r="AA47091"/>
    </row>
    <row r="47092" spans="16:27" x14ac:dyDescent="0.3">
      <c r="P47092"/>
      <c r="AA47092"/>
    </row>
    <row r="47093" spans="16:27" x14ac:dyDescent="0.3">
      <c r="P47093"/>
      <c r="AA47093"/>
    </row>
    <row r="47094" spans="16:27" x14ac:dyDescent="0.3">
      <c r="P47094"/>
      <c r="AA47094"/>
    </row>
    <row r="47095" spans="16:27" x14ac:dyDescent="0.3">
      <c r="P47095"/>
      <c r="AA47095"/>
    </row>
    <row r="47096" spans="16:27" x14ac:dyDescent="0.3">
      <c r="P47096"/>
      <c r="AA47096"/>
    </row>
    <row r="47097" spans="16:27" x14ac:dyDescent="0.3">
      <c r="P47097"/>
      <c r="AA47097"/>
    </row>
    <row r="47098" spans="16:27" x14ac:dyDescent="0.3">
      <c r="P47098"/>
      <c r="AA47098"/>
    </row>
    <row r="47099" spans="16:27" x14ac:dyDescent="0.3">
      <c r="P47099"/>
      <c r="AA47099"/>
    </row>
    <row r="47100" spans="16:27" x14ac:dyDescent="0.3">
      <c r="P47100"/>
      <c r="AA47100"/>
    </row>
    <row r="47101" spans="16:27" x14ac:dyDescent="0.3">
      <c r="P47101"/>
      <c r="AA47101"/>
    </row>
    <row r="47102" spans="16:27" x14ac:dyDescent="0.3">
      <c r="P47102"/>
      <c r="AA47102"/>
    </row>
    <row r="47103" spans="16:27" x14ac:dyDescent="0.3">
      <c r="P47103"/>
      <c r="AA47103"/>
    </row>
    <row r="47104" spans="16:27" x14ac:dyDescent="0.3">
      <c r="P47104"/>
      <c r="AA47104"/>
    </row>
    <row r="47105" spans="16:27" x14ac:dyDescent="0.3">
      <c r="P47105"/>
      <c r="AA47105"/>
    </row>
    <row r="47106" spans="16:27" x14ac:dyDescent="0.3">
      <c r="P47106"/>
      <c r="AA47106"/>
    </row>
    <row r="47107" spans="16:27" x14ac:dyDescent="0.3">
      <c r="P47107"/>
      <c r="AA47107"/>
    </row>
    <row r="47108" spans="16:27" x14ac:dyDescent="0.3">
      <c r="P47108"/>
      <c r="AA47108"/>
    </row>
    <row r="47109" spans="16:27" x14ac:dyDescent="0.3">
      <c r="P47109"/>
      <c r="AA47109"/>
    </row>
    <row r="47110" spans="16:27" x14ac:dyDescent="0.3">
      <c r="P47110"/>
      <c r="AA47110"/>
    </row>
    <row r="47111" spans="16:27" x14ac:dyDescent="0.3">
      <c r="P47111"/>
      <c r="AA47111"/>
    </row>
    <row r="47112" spans="16:27" x14ac:dyDescent="0.3">
      <c r="P47112"/>
      <c r="AA47112"/>
    </row>
    <row r="47113" spans="16:27" x14ac:dyDescent="0.3">
      <c r="P47113"/>
      <c r="AA47113"/>
    </row>
    <row r="47114" spans="16:27" x14ac:dyDescent="0.3">
      <c r="P47114"/>
      <c r="AA47114"/>
    </row>
    <row r="47115" spans="16:27" x14ac:dyDescent="0.3">
      <c r="P47115"/>
      <c r="AA47115"/>
    </row>
    <row r="47116" spans="16:27" x14ac:dyDescent="0.3">
      <c r="P47116"/>
      <c r="AA47116"/>
    </row>
    <row r="47117" spans="16:27" x14ac:dyDescent="0.3">
      <c r="P47117"/>
      <c r="AA47117"/>
    </row>
    <row r="47118" spans="16:27" x14ac:dyDescent="0.3">
      <c r="P47118"/>
      <c r="AA47118"/>
    </row>
    <row r="47119" spans="16:27" x14ac:dyDescent="0.3">
      <c r="P47119"/>
      <c r="AA47119"/>
    </row>
    <row r="47120" spans="16:27" x14ac:dyDescent="0.3">
      <c r="P47120"/>
      <c r="AA47120"/>
    </row>
    <row r="47121" spans="16:27" x14ac:dyDescent="0.3">
      <c r="P47121"/>
      <c r="AA47121"/>
    </row>
    <row r="47122" spans="16:27" x14ac:dyDescent="0.3">
      <c r="P47122"/>
      <c r="AA47122"/>
    </row>
    <row r="47123" spans="16:27" x14ac:dyDescent="0.3">
      <c r="P47123"/>
      <c r="AA47123"/>
    </row>
    <row r="47124" spans="16:27" x14ac:dyDescent="0.3">
      <c r="P47124"/>
      <c r="AA47124"/>
    </row>
    <row r="47125" spans="16:27" x14ac:dyDescent="0.3">
      <c r="P47125"/>
      <c r="AA47125"/>
    </row>
    <row r="47126" spans="16:27" x14ac:dyDescent="0.3">
      <c r="P47126"/>
      <c r="AA47126"/>
    </row>
    <row r="47127" spans="16:27" x14ac:dyDescent="0.3">
      <c r="P47127"/>
      <c r="AA47127"/>
    </row>
    <row r="47128" spans="16:27" x14ac:dyDescent="0.3">
      <c r="P47128"/>
      <c r="AA47128"/>
    </row>
    <row r="47129" spans="16:27" x14ac:dyDescent="0.3">
      <c r="P47129"/>
      <c r="AA47129"/>
    </row>
    <row r="47130" spans="16:27" x14ac:dyDescent="0.3">
      <c r="P47130"/>
      <c r="AA47130"/>
    </row>
    <row r="47131" spans="16:27" x14ac:dyDescent="0.3">
      <c r="P47131"/>
      <c r="AA47131"/>
    </row>
    <row r="47132" spans="16:27" x14ac:dyDescent="0.3">
      <c r="P47132"/>
      <c r="AA47132"/>
    </row>
    <row r="47133" spans="16:27" x14ac:dyDescent="0.3">
      <c r="P47133"/>
      <c r="AA47133"/>
    </row>
    <row r="47134" spans="16:27" x14ac:dyDescent="0.3">
      <c r="P47134"/>
      <c r="AA47134"/>
    </row>
    <row r="47135" spans="16:27" x14ac:dyDescent="0.3">
      <c r="P47135"/>
      <c r="AA47135"/>
    </row>
    <row r="47136" spans="16:27" x14ac:dyDescent="0.3">
      <c r="P47136"/>
      <c r="AA47136"/>
    </row>
    <row r="47137" spans="16:27" x14ac:dyDescent="0.3">
      <c r="P47137"/>
      <c r="AA47137"/>
    </row>
    <row r="47138" spans="16:27" x14ac:dyDescent="0.3">
      <c r="P47138"/>
      <c r="AA47138"/>
    </row>
    <row r="47139" spans="16:27" x14ac:dyDescent="0.3">
      <c r="P47139"/>
      <c r="AA47139"/>
    </row>
    <row r="47140" spans="16:27" x14ac:dyDescent="0.3">
      <c r="P47140"/>
      <c r="AA47140"/>
    </row>
    <row r="47141" spans="16:27" x14ac:dyDescent="0.3">
      <c r="P47141"/>
      <c r="AA47141"/>
    </row>
    <row r="47142" spans="16:27" x14ac:dyDescent="0.3">
      <c r="P47142"/>
      <c r="AA47142"/>
    </row>
    <row r="47143" spans="16:27" x14ac:dyDescent="0.3">
      <c r="P47143"/>
      <c r="AA47143"/>
    </row>
    <row r="47144" spans="16:27" x14ac:dyDescent="0.3">
      <c r="P47144"/>
      <c r="AA47144"/>
    </row>
    <row r="47145" spans="16:27" x14ac:dyDescent="0.3">
      <c r="P47145"/>
      <c r="AA47145"/>
    </row>
    <row r="47146" spans="16:27" x14ac:dyDescent="0.3">
      <c r="P47146"/>
      <c r="AA47146"/>
    </row>
    <row r="47147" spans="16:27" x14ac:dyDescent="0.3">
      <c r="P47147"/>
      <c r="AA47147"/>
    </row>
    <row r="47148" spans="16:27" x14ac:dyDescent="0.3">
      <c r="P47148"/>
      <c r="AA47148"/>
    </row>
    <row r="47149" spans="16:27" x14ac:dyDescent="0.3">
      <c r="P47149"/>
      <c r="AA47149"/>
    </row>
    <row r="47150" spans="16:27" x14ac:dyDescent="0.3">
      <c r="P47150"/>
      <c r="AA47150"/>
    </row>
    <row r="47151" spans="16:27" x14ac:dyDescent="0.3">
      <c r="P47151"/>
      <c r="AA47151"/>
    </row>
    <row r="47152" spans="16:27" x14ac:dyDescent="0.3">
      <c r="P47152"/>
      <c r="AA47152"/>
    </row>
    <row r="47153" spans="16:27" x14ac:dyDescent="0.3">
      <c r="P47153"/>
      <c r="AA47153"/>
    </row>
    <row r="47154" spans="16:27" x14ac:dyDescent="0.3">
      <c r="P47154"/>
      <c r="AA47154"/>
    </row>
    <row r="47155" spans="16:27" x14ac:dyDescent="0.3">
      <c r="P47155"/>
      <c r="AA47155"/>
    </row>
    <row r="47156" spans="16:27" x14ac:dyDescent="0.3">
      <c r="P47156"/>
      <c r="AA47156"/>
    </row>
    <row r="47157" spans="16:27" x14ac:dyDescent="0.3">
      <c r="P47157"/>
      <c r="AA47157"/>
    </row>
    <row r="47158" spans="16:27" x14ac:dyDescent="0.3">
      <c r="P47158"/>
      <c r="AA47158"/>
    </row>
    <row r="47159" spans="16:27" x14ac:dyDescent="0.3">
      <c r="P47159"/>
      <c r="AA47159"/>
    </row>
    <row r="47160" spans="16:27" x14ac:dyDescent="0.3">
      <c r="P47160"/>
      <c r="AA47160"/>
    </row>
    <row r="47161" spans="16:27" x14ac:dyDescent="0.3">
      <c r="P47161"/>
      <c r="AA47161"/>
    </row>
    <row r="47162" spans="16:27" x14ac:dyDescent="0.3">
      <c r="P47162"/>
      <c r="AA47162"/>
    </row>
    <row r="47163" spans="16:27" x14ac:dyDescent="0.3">
      <c r="P47163"/>
      <c r="AA47163"/>
    </row>
    <row r="47164" spans="16:27" x14ac:dyDescent="0.3">
      <c r="P47164"/>
      <c r="AA47164"/>
    </row>
    <row r="47165" spans="16:27" x14ac:dyDescent="0.3">
      <c r="P47165"/>
      <c r="AA47165"/>
    </row>
    <row r="47166" spans="16:27" x14ac:dyDescent="0.3">
      <c r="P47166"/>
      <c r="AA47166"/>
    </row>
    <row r="47167" spans="16:27" x14ac:dyDescent="0.3">
      <c r="P47167"/>
      <c r="AA47167"/>
    </row>
    <row r="47168" spans="16:27" x14ac:dyDescent="0.3">
      <c r="P47168"/>
      <c r="AA47168"/>
    </row>
    <row r="47169" spans="16:27" x14ac:dyDescent="0.3">
      <c r="P47169"/>
      <c r="AA47169"/>
    </row>
    <row r="47170" spans="16:27" x14ac:dyDescent="0.3">
      <c r="P47170"/>
      <c r="AA47170"/>
    </row>
    <row r="47171" spans="16:27" x14ac:dyDescent="0.3">
      <c r="P47171"/>
      <c r="AA47171"/>
    </row>
    <row r="47172" spans="16:27" x14ac:dyDescent="0.3">
      <c r="P47172"/>
      <c r="AA47172"/>
    </row>
    <row r="47173" spans="16:27" x14ac:dyDescent="0.3">
      <c r="P47173"/>
      <c r="AA47173"/>
    </row>
    <row r="47174" spans="16:27" x14ac:dyDescent="0.3">
      <c r="P47174"/>
      <c r="AA47174"/>
    </row>
    <row r="47175" spans="16:27" x14ac:dyDescent="0.3">
      <c r="P47175"/>
      <c r="AA47175"/>
    </row>
    <row r="47176" spans="16:27" x14ac:dyDescent="0.3">
      <c r="P47176"/>
      <c r="AA47176"/>
    </row>
    <row r="47177" spans="16:27" x14ac:dyDescent="0.3">
      <c r="P47177"/>
      <c r="AA47177"/>
    </row>
    <row r="47178" spans="16:27" x14ac:dyDescent="0.3">
      <c r="P47178"/>
      <c r="AA47178"/>
    </row>
    <row r="47179" spans="16:27" x14ac:dyDescent="0.3">
      <c r="P47179"/>
      <c r="AA47179"/>
    </row>
    <row r="47180" spans="16:27" x14ac:dyDescent="0.3">
      <c r="P47180"/>
      <c r="AA47180"/>
    </row>
    <row r="47181" spans="16:27" x14ac:dyDescent="0.3">
      <c r="P47181"/>
      <c r="AA47181"/>
    </row>
    <row r="47182" spans="16:27" x14ac:dyDescent="0.3">
      <c r="P47182"/>
      <c r="AA47182"/>
    </row>
    <row r="47183" spans="16:27" x14ac:dyDescent="0.3">
      <c r="P47183"/>
      <c r="AA47183"/>
    </row>
    <row r="47184" spans="16:27" x14ac:dyDescent="0.3">
      <c r="P47184"/>
      <c r="AA47184"/>
    </row>
    <row r="47185" spans="16:27" x14ac:dyDescent="0.3">
      <c r="P47185"/>
      <c r="AA47185"/>
    </row>
    <row r="47186" spans="16:27" x14ac:dyDescent="0.3">
      <c r="P47186"/>
      <c r="AA47186"/>
    </row>
    <row r="47187" spans="16:27" x14ac:dyDescent="0.3">
      <c r="P47187"/>
      <c r="AA47187"/>
    </row>
    <row r="47188" spans="16:27" x14ac:dyDescent="0.3">
      <c r="P47188"/>
      <c r="AA47188"/>
    </row>
    <row r="47189" spans="16:27" x14ac:dyDescent="0.3">
      <c r="P47189"/>
      <c r="AA47189"/>
    </row>
    <row r="47190" spans="16:27" x14ac:dyDescent="0.3">
      <c r="P47190"/>
      <c r="AA47190"/>
    </row>
    <row r="47191" spans="16:27" x14ac:dyDescent="0.3">
      <c r="P47191"/>
      <c r="AA47191"/>
    </row>
    <row r="47192" spans="16:27" x14ac:dyDescent="0.3">
      <c r="P47192"/>
      <c r="AA47192"/>
    </row>
    <row r="47193" spans="16:27" x14ac:dyDescent="0.3">
      <c r="P47193"/>
      <c r="AA47193"/>
    </row>
    <row r="47194" spans="16:27" x14ac:dyDescent="0.3">
      <c r="P47194"/>
      <c r="AA47194"/>
    </row>
    <row r="47195" spans="16:27" x14ac:dyDescent="0.3">
      <c r="P47195"/>
      <c r="AA47195"/>
    </row>
    <row r="47196" spans="16:27" x14ac:dyDescent="0.3">
      <c r="P47196"/>
      <c r="AA47196"/>
    </row>
    <row r="47197" spans="16:27" x14ac:dyDescent="0.3">
      <c r="P47197"/>
      <c r="AA47197"/>
    </row>
    <row r="47198" spans="16:27" x14ac:dyDescent="0.3">
      <c r="P47198"/>
      <c r="AA47198"/>
    </row>
    <row r="47199" spans="16:27" x14ac:dyDescent="0.3">
      <c r="P47199"/>
      <c r="AA47199"/>
    </row>
    <row r="47200" spans="16:27" x14ac:dyDescent="0.3">
      <c r="P47200"/>
      <c r="AA47200"/>
    </row>
    <row r="47201" spans="16:27" x14ac:dyDescent="0.3">
      <c r="P47201"/>
      <c r="AA47201"/>
    </row>
    <row r="47202" spans="16:27" x14ac:dyDescent="0.3">
      <c r="P47202"/>
      <c r="AA47202"/>
    </row>
    <row r="47203" spans="16:27" x14ac:dyDescent="0.3">
      <c r="P47203"/>
      <c r="AA47203"/>
    </row>
    <row r="47204" spans="16:27" x14ac:dyDescent="0.3">
      <c r="P47204"/>
      <c r="AA47204"/>
    </row>
    <row r="47205" spans="16:27" x14ac:dyDescent="0.3">
      <c r="P47205"/>
      <c r="AA47205"/>
    </row>
    <row r="47206" spans="16:27" x14ac:dyDescent="0.3">
      <c r="P47206"/>
      <c r="AA47206"/>
    </row>
    <row r="47207" spans="16:27" x14ac:dyDescent="0.3">
      <c r="P47207"/>
      <c r="AA47207"/>
    </row>
    <row r="47208" spans="16:27" x14ac:dyDescent="0.3">
      <c r="P47208"/>
      <c r="AA47208"/>
    </row>
    <row r="47209" spans="16:27" x14ac:dyDescent="0.3">
      <c r="P47209"/>
      <c r="AA47209"/>
    </row>
    <row r="47210" spans="16:27" x14ac:dyDescent="0.3">
      <c r="P47210"/>
      <c r="AA47210"/>
    </row>
    <row r="47211" spans="16:27" x14ac:dyDescent="0.3">
      <c r="P47211"/>
      <c r="AA47211"/>
    </row>
    <row r="47212" spans="16:27" x14ac:dyDescent="0.3">
      <c r="P47212"/>
      <c r="AA47212"/>
    </row>
    <row r="47213" spans="16:27" x14ac:dyDescent="0.3">
      <c r="P47213"/>
      <c r="AA47213"/>
    </row>
    <row r="47214" spans="16:27" x14ac:dyDescent="0.3">
      <c r="P47214"/>
      <c r="AA47214"/>
    </row>
    <row r="47215" spans="16:27" x14ac:dyDescent="0.3">
      <c r="P47215"/>
      <c r="AA47215"/>
    </row>
    <row r="47216" spans="16:27" x14ac:dyDescent="0.3">
      <c r="P47216"/>
      <c r="AA47216"/>
    </row>
    <row r="47217" spans="16:27" x14ac:dyDescent="0.3">
      <c r="P47217"/>
      <c r="AA47217"/>
    </row>
    <row r="47218" spans="16:27" x14ac:dyDescent="0.3">
      <c r="P47218"/>
      <c r="AA47218"/>
    </row>
    <row r="47219" spans="16:27" x14ac:dyDescent="0.3">
      <c r="P47219"/>
      <c r="AA47219"/>
    </row>
    <row r="47220" spans="16:27" x14ac:dyDescent="0.3">
      <c r="P47220"/>
      <c r="AA47220"/>
    </row>
    <row r="47221" spans="16:27" x14ac:dyDescent="0.3">
      <c r="P47221"/>
      <c r="AA47221"/>
    </row>
    <row r="47222" spans="16:27" x14ac:dyDescent="0.3">
      <c r="P47222"/>
      <c r="AA47222"/>
    </row>
    <row r="47223" spans="16:27" x14ac:dyDescent="0.3">
      <c r="P47223"/>
      <c r="AA47223"/>
    </row>
    <row r="47224" spans="16:27" x14ac:dyDescent="0.3">
      <c r="P47224"/>
      <c r="AA47224"/>
    </row>
    <row r="47225" spans="16:27" x14ac:dyDescent="0.3">
      <c r="P47225"/>
      <c r="AA47225"/>
    </row>
    <row r="47226" spans="16:27" x14ac:dyDescent="0.3">
      <c r="P47226"/>
      <c r="AA47226"/>
    </row>
    <row r="47227" spans="16:27" x14ac:dyDescent="0.3">
      <c r="P47227"/>
      <c r="AA47227"/>
    </row>
    <row r="47228" spans="16:27" x14ac:dyDescent="0.3">
      <c r="P47228"/>
      <c r="AA47228"/>
    </row>
    <row r="47229" spans="16:27" x14ac:dyDescent="0.3">
      <c r="P47229"/>
      <c r="AA47229"/>
    </row>
    <row r="47230" spans="16:27" x14ac:dyDescent="0.3">
      <c r="P47230"/>
      <c r="AA47230"/>
    </row>
    <row r="47231" spans="16:27" x14ac:dyDescent="0.3">
      <c r="P47231"/>
      <c r="AA47231"/>
    </row>
    <row r="47232" spans="16:27" x14ac:dyDescent="0.3">
      <c r="P47232"/>
      <c r="AA47232"/>
    </row>
    <row r="47233" spans="16:27" x14ac:dyDescent="0.3">
      <c r="P47233"/>
      <c r="AA47233"/>
    </row>
    <row r="47234" spans="16:27" x14ac:dyDescent="0.3">
      <c r="P47234"/>
      <c r="AA47234"/>
    </row>
    <row r="47235" spans="16:27" x14ac:dyDescent="0.3">
      <c r="P47235"/>
      <c r="AA47235"/>
    </row>
    <row r="47236" spans="16:27" x14ac:dyDescent="0.3">
      <c r="P47236"/>
      <c r="AA47236"/>
    </row>
    <row r="47237" spans="16:27" x14ac:dyDescent="0.3">
      <c r="P47237"/>
      <c r="AA47237"/>
    </row>
    <row r="47238" spans="16:27" x14ac:dyDescent="0.3">
      <c r="P47238"/>
      <c r="AA47238"/>
    </row>
    <row r="47239" spans="16:27" x14ac:dyDescent="0.3">
      <c r="P47239"/>
      <c r="AA47239"/>
    </row>
    <row r="47240" spans="16:27" x14ac:dyDescent="0.3">
      <c r="P47240"/>
      <c r="AA47240"/>
    </row>
    <row r="47241" spans="16:27" x14ac:dyDescent="0.3">
      <c r="P47241"/>
      <c r="AA47241"/>
    </row>
    <row r="47242" spans="16:27" x14ac:dyDescent="0.3">
      <c r="P47242"/>
      <c r="AA47242"/>
    </row>
    <row r="47243" spans="16:27" x14ac:dyDescent="0.3">
      <c r="P47243"/>
      <c r="AA47243"/>
    </row>
    <row r="47244" spans="16:27" x14ac:dyDescent="0.3">
      <c r="P47244"/>
      <c r="AA47244"/>
    </row>
    <row r="47245" spans="16:27" x14ac:dyDescent="0.3">
      <c r="P47245"/>
      <c r="AA47245"/>
    </row>
    <row r="47246" spans="16:27" x14ac:dyDescent="0.3">
      <c r="P47246"/>
      <c r="AA47246"/>
    </row>
    <row r="47247" spans="16:27" x14ac:dyDescent="0.3">
      <c r="P47247"/>
      <c r="AA47247"/>
    </row>
    <row r="47248" spans="16:27" x14ac:dyDescent="0.3">
      <c r="P47248"/>
      <c r="AA47248"/>
    </row>
    <row r="47249" spans="16:27" x14ac:dyDescent="0.3">
      <c r="P47249"/>
      <c r="AA47249"/>
    </row>
    <row r="47250" spans="16:27" x14ac:dyDescent="0.3">
      <c r="P47250"/>
      <c r="AA47250"/>
    </row>
    <row r="47251" spans="16:27" x14ac:dyDescent="0.3">
      <c r="P47251"/>
      <c r="AA47251"/>
    </row>
    <row r="47252" spans="16:27" x14ac:dyDescent="0.3">
      <c r="P47252"/>
      <c r="AA47252"/>
    </row>
    <row r="47253" spans="16:27" x14ac:dyDescent="0.3">
      <c r="P47253"/>
      <c r="AA47253"/>
    </row>
    <row r="47254" spans="16:27" x14ac:dyDescent="0.3">
      <c r="P47254"/>
      <c r="AA47254"/>
    </row>
    <row r="47255" spans="16:27" x14ac:dyDescent="0.3">
      <c r="P47255"/>
      <c r="AA47255"/>
    </row>
    <row r="47256" spans="16:27" x14ac:dyDescent="0.3">
      <c r="P47256"/>
      <c r="AA47256"/>
    </row>
    <row r="47257" spans="16:27" x14ac:dyDescent="0.3">
      <c r="P47257"/>
      <c r="AA47257"/>
    </row>
    <row r="47258" spans="16:27" x14ac:dyDescent="0.3">
      <c r="P47258"/>
      <c r="AA47258"/>
    </row>
    <row r="47259" spans="16:27" x14ac:dyDescent="0.3">
      <c r="P47259"/>
      <c r="AA47259"/>
    </row>
    <row r="47260" spans="16:27" x14ac:dyDescent="0.3">
      <c r="P47260"/>
      <c r="AA47260"/>
    </row>
    <row r="47261" spans="16:27" x14ac:dyDescent="0.3">
      <c r="P47261"/>
      <c r="AA47261"/>
    </row>
    <row r="47262" spans="16:27" x14ac:dyDescent="0.3">
      <c r="P47262"/>
      <c r="AA47262"/>
    </row>
    <row r="47263" spans="16:27" x14ac:dyDescent="0.3">
      <c r="P47263"/>
      <c r="AA47263"/>
    </row>
    <row r="47264" spans="16:27" x14ac:dyDescent="0.3">
      <c r="P47264"/>
      <c r="AA47264"/>
    </row>
    <row r="47265" spans="16:27" x14ac:dyDescent="0.3">
      <c r="P47265"/>
      <c r="AA47265"/>
    </row>
    <row r="47266" spans="16:27" x14ac:dyDescent="0.3">
      <c r="P47266"/>
      <c r="AA47266"/>
    </row>
    <row r="47267" spans="16:27" x14ac:dyDescent="0.3">
      <c r="P47267"/>
      <c r="AA47267"/>
    </row>
    <row r="47268" spans="16:27" x14ac:dyDescent="0.3">
      <c r="P47268"/>
      <c r="AA47268"/>
    </row>
    <row r="47269" spans="16:27" x14ac:dyDescent="0.3">
      <c r="P47269"/>
      <c r="AA47269"/>
    </row>
    <row r="47270" spans="16:27" x14ac:dyDescent="0.3">
      <c r="P47270"/>
      <c r="AA47270"/>
    </row>
    <row r="47271" spans="16:27" x14ac:dyDescent="0.3">
      <c r="P47271"/>
      <c r="AA47271"/>
    </row>
    <row r="47272" spans="16:27" x14ac:dyDescent="0.3">
      <c r="P47272"/>
      <c r="AA47272"/>
    </row>
    <row r="47273" spans="16:27" x14ac:dyDescent="0.3">
      <c r="P47273"/>
      <c r="AA47273"/>
    </row>
    <row r="47274" spans="16:27" x14ac:dyDescent="0.3">
      <c r="P47274"/>
      <c r="AA47274"/>
    </row>
    <row r="47275" spans="16:27" x14ac:dyDescent="0.3">
      <c r="P47275"/>
      <c r="AA47275"/>
    </row>
    <row r="47276" spans="16:27" x14ac:dyDescent="0.3">
      <c r="P47276"/>
      <c r="AA47276"/>
    </row>
    <row r="47277" spans="16:27" x14ac:dyDescent="0.3">
      <c r="P47277"/>
      <c r="AA47277"/>
    </row>
    <row r="47278" spans="16:27" x14ac:dyDescent="0.3">
      <c r="P47278"/>
      <c r="AA47278"/>
    </row>
    <row r="47279" spans="16:27" x14ac:dyDescent="0.3">
      <c r="P47279"/>
      <c r="AA47279"/>
    </row>
    <row r="47280" spans="16:27" x14ac:dyDescent="0.3">
      <c r="P47280"/>
      <c r="AA47280"/>
    </row>
    <row r="47281" spans="16:27" x14ac:dyDescent="0.3">
      <c r="P47281"/>
      <c r="AA47281"/>
    </row>
    <row r="47282" spans="16:27" x14ac:dyDescent="0.3">
      <c r="P47282"/>
      <c r="AA47282"/>
    </row>
    <row r="47283" spans="16:27" x14ac:dyDescent="0.3">
      <c r="P47283"/>
      <c r="AA47283"/>
    </row>
    <row r="47284" spans="16:27" x14ac:dyDescent="0.3">
      <c r="P47284"/>
      <c r="AA47284"/>
    </row>
    <row r="47285" spans="16:27" x14ac:dyDescent="0.3">
      <c r="P47285"/>
      <c r="AA47285"/>
    </row>
    <row r="47286" spans="16:27" x14ac:dyDescent="0.3">
      <c r="P47286"/>
      <c r="AA47286"/>
    </row>
    <row r="47287" spans="16:27" x14ac:dyDescent="0.3">
      <c r="P47287"/>
      <c r="AA47287"/>
    </row>
    <row r="47288" spans="16:27" x14ac:dyDescent="0.3">
      <c r="P47288"/>
      <c r="AA47288"/>
    </row>
    <row r="47289" spans="16:27" x14ac:dyDescent="0.3">
      <c r="P47289"/>
      <c r="AA47289"/>
    </row>
    <row r="47290" spans="16:27" x14ac:dyDescent="0.3">
      <c r="P47290"/>
      <c r="AA47290"/>
    </row>
    <row r="47291" spans="16:27" x14ac:dyDescent="0.3">
      <c r="P47291"/>
      <c r="AA47291"/>
    </row>
    <row r="47292" spans="16:27" x14ac:dyDescent="0.3">
      <c r="P47292"/>
      <c r="AA47292"/>
    </row>
    <row r="47293" spans="16:27" x14ac:dyDescent="0.3">
      <c r="P47293"/>
      <c r="AA47293"/>
    </row>
    <row r="47294" spans="16:27" x14ac:dyDescent="0.3">
      <c r="P47294"/>
      <c r="AA47294"/>
    </row>
    <row r="47295" spans="16:27" x14ac:dyDescent="0.3">
      <c r="P47295"/>
      <c r="AA47295"/>
    </row>
    <row r="47296" spans="16:27" x14ac:dyDescent="0.3">
      <c r="P47296"/>
      <c r="AA47296"/>
    </row>
    <row r="47297" spans="16:27" x14ac:dyDescent="0.3">
      <c r="P47297"/>
      <c r="AA47297"/>
    </row>
    <row r="47298" spans="16:27" x14ac:dyDescent="0.3">
      <c r="P47298"/>
      <c r="AA47298"/>
    </row>
    <row r="47299" spans="16:27" x14ac:dyDescent="0.3">
      <c r="P47299"/>
      <c r="AA47299"/>
    </row>
    <row r="47300" spans="16:27" x14ac:dyDescent="0.3">
      <c r="P47300"/>
      <c r="AA47300"/>
    </row>
    <row r="47301" spans="16:27" x14ac:dyDescent="0.3">
      <c r="P47301"/>
      <c r="AA47301"/>
    </row>
    <row r="47302" spans="16:27" x14ac:dyDescent="0.3">
      <c r="P47302"/>
      <c r="AA47302"/>
    </row>
    <row r="47303" spans="16:27" x14ac:dyDescent="0.3">
      <c r="P47303"/>
      <c r="AA47303"/>
    </row>
    <row r="47304" spans="16:27" x14ac:dyDescent="0.3">
      <c r="P47304"/>
      <c r="AA47304"/>
    </row>
    <row r="47305" spans="16:27" x14ac:dyDescent="0.3">
      <c r="P47305"/>
      <c r="AA47305"/>
    </row>
    <row r="47306" spans="16:27" x14ac:dyDescent="0.3">
      <c r="P47306"/>
      <c r="AA47306"/>
    </row>
    <row r="47307" spans="16:27" x14ac:dyDescent="0.3">
      <c r="P47307"/>
      <c r="AA47307"/>
    </row>
    <row r="47308" spans="16:27" x14ac:dyDescent="0.3">
      <c r="P47308"/>
      <c r="AA47308"/>
    </row>
    <row r="47309" spans="16:27" x14ac:dyDescent="0.3">
      <c r="P47309"/>
      <c r="AA47309"/>
    </row>
    <row r="47310" spans="16:27" x14ac:dyDescent="0.3">
      <c r="P47310"/>
      <c r="AA47310"/>
    </row>
    <row r="47311" spans="16:27" x14ac:dyDescent="0.3">
      <c r="P47311"/>
      <c r="AA47311"/>
    </row>
    <row r="47312" spans="16:27" x14ac:dyDescent="0.3">
      <c r="P47312"/>
      <c r="AA47312"/>
    </row>
    <row r="47313" spans="16:27" x14ac:dyDescent="0.3">
      <c r="P47313"/>
      <c r="AA47313"/>
    </row>
    <row r="47314" spans="16:27" x14ac:dyDescent="0.3">
      <c r="P47314"/>
      <c r="AA47314"/>
    </row>
    <row r="47315" spans="16:27" x14ac:dyDescent="0.3">
      <c r="P47315"/>
      <c r="AA47315"/>
    </row>
    <row r="47316" spans="16:27" x14ac:dyDescent="0.3">
      <c r="P47316"/>
      <c r="AA47316"/>
    </row>
    <row r="47317" spans="16:27" x14ac:dyDescent="0.3">
      <c r="P47317"/>
      <c r="AA47317"/>
    </row>
    <row r="47318" spans="16:27" x14ac:dyDescent="0.3">
      <c r="P47318"/>
      <c r="AA47318"/>
    </row>
    <row r="47319" spans="16:27" x14ac:dyDescent="0.3">
      <c r="P47319"/>
      <c r="AA47319"/>
    </row>
    <row r="47320" spans="16:27" x14ac:dyDescent="0.3">
      <c r="P47320"/>
      <c r="AA47320"/>
    </row>
    <row r="47321" spans="16:27" x14ac:dyDescent="0.3">
      <c r="P47321"/>
      <c r="AA47321"/>
    </row>
    <row r="47322" spans="16:27" x14ac:dyDescent="0.3">
      <c r="P47322"/>
      <c r="AA47322"/>
    </row>
    <row r="47323" spans="16:27" x14ac:dyDescent="0.3">
      <c r="P47323"/>
      <c r="AA47323"/>
    </row>
    <row r="47324" spans="16:27" x14ac:dyDescent="0.3">
      <c r="P47324"/>
      <c r="AA47324"/>
    </row>
    <row r="47325" spans="16:27" x14ac:dyDescent="0.3">
      <c r="P47325"/>
      <c r="AA47325"/>
    </row>
    <row r="47326" spans="16:27" x14ac:dyDescent="0.3">
      <c r="P47326"/>
      <c r="AA47326"/>
    </row>
    <row r="47327" spans="16:27" x14ac:dyDescent="0.3">
      <c r="P47327"/>
      <c r="AA47327"/>
    </row>
    <row r="47328" spans="16:27" x14ac:dyDescent="0.3">
      <c r="P47328"/>
      <c r="AA47328"/>
    </row>
    <row r="47329" spans="16:27" x14ac:dyDescent="0.3">
      <c r="P47329"/>
      <c r="AA47329"/>
    </row>
    <row r="47330" spans="16:27" x14ac:dyDescent="0.3">
      <c r="P47330"/>
      <c r="AA47330"/>
    </row>
    <row r="47331" spans="16:27" x14ac:dyDescent="0.3">
      <c r="P47331"/>
      <c r="AA47331"/>
    </row>
    <row r="47332" spans="16:27" x14ac:dyDescent="0.3">
      <c r="P47332"/>
      <c r="AA47332"/>
    </row>
    <row r="47333" spans="16:27" x14ac:dyDescent="0.3">
      <c r="P47333"/>
      <c r="AA47333"/>
    </row>
    <row r="47334" spans="16:27" x14ac:dyDescent="0.3">
      <c r="P47334"/>
      <c r="AA47334"/>
    </row>
    <row r="47335" spans="16:27" x14ac:dyDescent="0.3">
      <c r="P47335"/>
      <c r="AA47335"/>
    </row>
    <row r="47336" spans="16:27" x14ac:dyDescent="0.3">
      <c r="P47336"/>
      <c r="AA47336"/>
    </row>
    <row r="47337" spans="16:27" x14ac:dyDescent="0.3">
      <c r="P47337"/>
      <c r="AA47337"/>
    </row>
    <row r="47338" spans="16:27" x14ac:dyDescent="0.3">
      <c r="P47338"/>
      <c r="AA47338"/>
    </row>
    <row r="47339" spans="16:27" x14ac:dyDescent="0.3">
      <c r="P47339"/>
      <c r="AA47339"/>
    </row>
    <row r="47340" spans="16:27" x14ac:dyDescent="0.3">
      <c r="P47340"/>
      <c r="AA47340"/>
    </row>
    <row r="47341" spans="16:27" x14ac:dyDescent="0.3">
      <c r="P47341"/>
      <c r="AA47341"/>
    </row>
    <row r="47342" spans="16:27" x14ac:dyDescent="0.3">
      <c r="P47342"/>
      <c r="AA47342"/>
    </row>
    <row r="47343" spans="16:27" x14ac:dyDescent="0.3">
      <c r="P47343"/>
      <c r="AA47343"/>
    </row>
    <row r="47344" spans="16:27" x14ac:dyDescent="0.3">
      <c r="P47344"/>
      <c r="AA47344"/>
    </row>
    <row r="47345" spans="16:27" x14ac:dyDescent="0.3">
      <c r="P47345"/>
      <c r="AA47345"/>
    </row>
    <row r="47346" spans="16:27" x14ac:dyDescent="0.3">
      <c r="P47346"/>
      <c r="AA47346"/>
    </row>
    <row r="47347" spans="16:27" x14ac:dyDescent="0.3">
      <c r="P47347"/>
      <c r="AA47347"/>
    </row>
    <row r="47348" spans="16:27" x14ac:dyDescent="0.3">
      <c r="P47348"/>
      <c r="AA47348"/>
    </row>
    <row r="47349" spans="16:27" x14ac:dyDescent="0.3">
      <c r="P47349"/>
      <c r="AA47349"/>
    </row>
    <row r="47350" spans="16:27" x14ac:dyDescent="0.3">
      <c r="P47350"/>
      <c r="AA47350"/>
    </row>
    <row r="47351" spans="16:27" x14ac:dyDescent="0.3">
      <c r="P47351"/>
      <c r="AA47351"/>
    </row>
    <row r="47352" spans="16:27" x14ac:dyDescent="0.3">
      <c r="P47352"/>
      <c r="AA47352"/>
    </row>
    <row r="47353" spans="16:27" x14ac:dyDescent="0.3">
      <c r="P47353"/>
      <c r="AA47353"/>
    </row>
    <row r="47354" spans="16:27" x14ac:dyDescent="0.3">
      <c r="P47354"/>
      <c r="AA47354"/>
    </row>
    <row r="47355" spans="16:27" x14ac:dyDescent="0.3">
      <c r="P47355"/>
      <c r="AA47355"/>
    </row>
    <row r="47356" spans="16:27" x14ac:dyDescent="0.3">
      <c r="P47356"/>
      <c r="AA47356"/>
    </row>
    <row r="47357" spans="16:27" x14ac:dyDescent="0.3">
      <c r="P47357"/>
      <c r="AA47357"/>
    </row>
    <row r="47358" spans="16:27" x14ac:dyDescent="0.3">
      <c r="P47358"/>
      <c r="AA47358"/>
    </row>
    <row r="47359" spans="16:27" x14ac:dyDescent="0.3">
      <c r="P47359"/>
      <c r="AA47359"/>
    </row>
    <row r="47360" spans="16:27" x14ac:dyDescent="0.3">
      <c r="P47360"/>
      <c r="AA47360"/>
    </row>
    <row r="47361" spans="16:27" x14ac:dyDescent="0.3">
      <c r="P47361"/>
      <c r="AA47361"/>
    </row>
    <row r="47362" spans="16:27" x14ac:dyDescent="0.3">
      <c r="P47362"/>
      <c r="AA47362"/>
    </row>
    <row r="47363" spans="16:27" x14ac:dyDescent="0.3">
      <c r="P47363"/>
      <c r="AA47363"/>
    </row>
    <row r="47364" spans="16:27" x14ac:dyDescent="0.3">
      <c r="P47364"/>
      <c r="AA47364"/>
    </row>
    <row r="47365" spans="16:27" x14ac:dyDescent="0.3">
      <c r="P47365"/>
      <c r="AA47365"/>
    </row>
    <row r="47366" spans="16:27" x14ac:dyDescent="0.3">
      <c r="P47366"/>
      <c r="AA47366"/>
    </row>
    <row r="47367" spans="16:27" x14ac:dyDescent="0.3">
      <c r="P47367"/>
      <c r="AA47367"/>
    </row>
    <row r="47368" spans="16:27" x14ac:dyDescent="0.3">
      <c r="P47368"/>
      <c r="AA47368"/>
    </row>
    <row r="47369" spans="16:27" x14ac:dyDescent="0.3">
      <c r="P47369"/>
      <c r="AA47369"/>
    </row>
    <row r="47370" spans="16:27" x14ac:dyDescent="0.3">
      <c r="P47370"/>
      <c r="AA47370"/>
    </row>
    <row r="47371" spans="16:27" x14ac:dyDescent="0.3">
      <c r="P47371"/>
      <c r="AA47371"/>
    </row>
    <row r="47372" spans="16:27" x14ac:dyDescent="0.3">
      <c r="P47372"/>
      <c r="AA47372"/>
    </row>
    <row r="47373" spans="16:27" x14ac:dyDescent="0.3">
      <c r="P47373"/>
      <c r="AA47373"/>
    </row>
    <row r="47374" spans="16:27" x14ac:dyDescent="0.3">
      <c r="P47374"/>
      <c r="AA47374"/>
    </row>
    <row r="47375" spans="16:27" x14ac:dyDescent="0.3">
      <c r="P47375"/>
      <c r="AA47375"/>
    </row>
    <row r="47376" spans="16:27" x14ac:dyDescent="0.3">
      <c r="P47376"/>
      <c r="AA47376"/>
    </row>
    <row r="47377" spans="16:27" x14ac:dyDescent="0.3">
      <c r="P47377"/>
      <c r="AA47377"/>
    </row>
    <row r="47378" spans="16:27" x14ac:dyDescent="0.3">
      <c r="P47378"/>
      <c r="AA47378"/>
    </row>
    <row r="47379" spans="16:27" x14ac:dyDescent="0.3">
      <c r="P47379"/>
      <c r="AA47379"/>
    </row>
    <row r="47380" spans="16:27" x14ac:dyDescent="0.3">
      <c r="P47380"/>
      <c r="AA47380"/>
    </row>
    <row r="47381" spans="16:27" x14ac:dyDescent="0.3">
      <c r="P47381"/>
      <c r="AA47381"/>
    </row>
    <row r="47382" spans="16:27" x14ac:dyDescent="0.3">
      <c r="P47382"/>
      <c r="AA47382"/>
    </row>
    <row r="47383" spans="16:27" x14ac:dyDescent="0.3">
      <c r="P47383"/>
      <c r="AA47383"/>
    </row>
    <row r="47384" spans="16:27" x14ac:dyDescent="0.3">
      <c r="P47384"/>
      <c r="AA47384"/>
    </row>
    <row r="47385" spans="16:27" x14ac:dyDescent="0.3">
      <c r="P47385"/>
      <c r="AA47385"/>
    </row>
    <row r="47386" spans="16:27" x14ac:dyDescent="0.3">
      <c r="P47386"/>
      <c r="AA47386"/>
    </row>
    <row r="47387" spans="16:27" x14ac:dyDescent="0.3">
      <c r="P47387"/>
      <c r="AA47387"/>
    </row>
    <row r="47388" spans="16:27" x14ac:dyDescent="0.3">
      <c r="P47388"/>
      <c r="AA47388"/>
    </row>
    <row r="47389" spans="16:27" x14ac:dyDescent="0.3">
      <c r="P47389"/>
      <c r="AA47389"/>
    </row>
    <row r="47390" spans="16:27" x14ac:dyDescent="0.3">
      <c r="P47390"/>
      <c r="AA47390"/>
    </row>
    <row r="47391" spans="16:27" x14ac:dyDescent="0.3">
      <c r="P47391"/>
      <c r="AA47391"/>
    </row>
    <row r="47392" spans="16:27" x14ac:dyDescent="0.3">
      <c r="P47392"/>
      <c r="AA47392"/>
    </row>
    <row r="47393" spans="16:27" x14ac:dyDescent="0.3">
      <c r="P47393"/>
      <c r="AA47393"/>
    </row>
    <row r="47394" spans="16:27" x14ac:dyDescent="0.3">
      <c r="P47394"/>
      <c r="AA47394"/>
    </row>
    <row r="47395" spans="16:27" x14ac:dyDescent="0.3">
      <c r="P47395"/>
      <c r="AA47395"/>
    </row>
    <row r="47396" spans="16:27" x14ac:dyDescent="0.3">
      <c r="P47396"/>
      <c r="AA47396"/>
    </row>
    <row r="47397" spans="16:27" x14ac:dyDescent="0.3">
      <c r="P47397"/>
      <c r="AA47397"/>
    </row>
    <row r="47398" spans="16:27" x14ac:dyDescent="0.3">
      <c r="P47398"/>
      <c r="AA47398"/>
    </row>
    <row r="47399" spans="16:27" x14ac:dyDescent="0.3">
      <c r="P47399"/>
      <c r="AA47399"/>
    </row>
    <row r="47400" spans="16:27" x14ac:dyDescent="0.3">
      <c r="P47400"/>
      <c r="AA47400"/>
    </row>
    <row r="47401" spans="16:27" x14ac:dyDescent="0.3">
      <c r="P47401"/>
      <c r="AA47401"/>
    </row>
    <row r="47402" spans="16:27" x14ac:dyDescent="0.3">
      <c r="P47402"/>
      <c r="AA47402"/>
    </row>
    <row r="47403" spans="16:27" x14ac:dyDescent="0.3">
      <c r="P47403"/>
      <c r="AA47403"/>
    </row>
    <row r="47404" spans="16:27" x14ac:dyDescent="0.3">
      <c r="P47404"/>
      <c r="AA47404"/>
    </row>
    <row r="47405" spans="16:27" x14ac:dyDescent="0.3">
      <c r="P47405"/>
      <c r="AA47405"/>
    </row>
    <row r="47406" spans="16:27" x14ac:dyDescent="0.3">
      <c r="P47406"/>
      <c r="AA47406"/>
    </row>
    <row r="47407" spans="16:27" x14ac:dyDescent="0.3">
      <c r="P47407"/>
      <c r="AA47407"/>
    </row>
    <row r="47408" spans="16:27" x14ac:dyDescent="0.3">
      <c r="P47408"/>
      <c r="AA47408"/>
    </row>
    <row r="47409" spans="16:27" x14ac:dyDescent="0.3">
      <c r="P47409"/>
      <c r="AA47409"/>
    </row>
    <row r="47410" spans="16:27" x14ac:dyDescent="0.3">
      <c r="P47410"/>
      <c r="AA47410"/>
    </row>
    <row r="47411" spans="16:27" x14ac:dyDescent="0.3">
      <c r="P47411"/>
      <c r="AA47411"/>
    </row>
    <row r="47412" spans="16:27" x14ac:dyDescent="0.3">
      <c r="P47412"/>
      <c r="AA47412"/>
    </row>
    <row r="47413" spans="16:27" x14ac:dyDescent="0.3">
      <c r="P47413"/>
      <c r="AA47413"/>
    </row>
    <row r="47414" spans="16:27" x14ac:dyDescent="0.3">
      <c r="P47414"/>
      <c r="AA47414"/>
    </row>
    <row r="47415" spans="16:27" x14ac:dyDescent="0.3">
      <c r="P47415"/>
      <c r="AA47415"/>
    </row>
    <row r="47416" spans="16:27" x14ac:dyDescent="0.3">
      <c r="P47416"/>
      <c r="AA47416"/>
    </row>
    <row r="47417" spans="16:27" x14ac:dyDescent="0.3">
      <c r="P47417"/>
      <c r="AA47417"/>
    </row>
    <row r="47418" spans="16:27" x14ac:dyDescent="0.3">
      <c r="P47418"/>
      <c r="AA47418"/>
    </row>
    <row r="47419" spans="16:27" x14ac:dyDescent="0.3">
      <c r="P47419"/>
      <c r="AA47419"/>
    </row>
    <row r="47420" spans="16:27" x14ac:dyDescent="0.3">
      <c r="P47420"/>
      <c r="AA47420"/>
    </row>
    <row r="47421" spans="16:27" x14ac:dyDescent="0.3">
      <c r="P47421"/>
      <c r="AA47421"/>
    </row>
    <row r="47422" spans="16:27" x14ac:dyDescent="0.3">
      <c r="P47422"/>
      <c r="AA47422"/>
    </row>
    <row r="47423" spans="16:27" x14ac:dyDescent="0.3">
      <c r="P47423"/>
      <c r="AA47423"/>
    </row>
    <row r="47424" spans="16:27" x14ac:dyDescent="0.3">
      <c r="P47424"/>
      <c r="AA47424"/>
    </row>
    <row r="47425" spans="16:27" x14ac:dyDescent="0.3">
      <c r="P47425"/>
      <c r="AA47425"/>
    </row>
    <row r="47426" spans="16:27" x14ac:dyDescent="0.3">
      <c r="P47426"/>
      <c r="AA47426"/>
    </row>
    <row r="47427" spans="16:27" x14ac:dyDescent="0.3">
      <c r="P47427"/>
      <c r="AA47427"/>
    </row>
    <row r="47428" spans="16:27" x14ac:dyDescent="0.3">
      <c r="P47428"/>
      <c r="AA47428"/>
    </row>
    <row r="47429" spans="16:27" x14ac:dyDescent="0.3">
      <c r="P47429"/>
      <c r="AA47429"/>
    </row>
    <row r="47430" spans="16:27" x14ac:dyDescent="0.3">
      <c r="P47430"/>
      <c r="AA47430"/>
    </row>
    <row r="47431" spans="16:27" x14ac:dyDescent="0.3">
      <c r="P47431"/>
      <c r="AA47431"/>
    </row>
    <row r="47432" spans="16:27" x14ac:dyDescent="0.3">
      <c r="P47432"/>
      <c r="AA47432"/>
    </row>
    <row r="47433" spans="16:27" x14ac:dyDescent="0.3">
      <c r="P47433"/>
      <c r="AA47433"/>
    </row>
    <row r="47434" spans="16:27" x14ac:dyDescent="0.3">
      <c r="P47434"/>
      <c r="AA47434"/>
    </row>
    <row r="47435" spans="16:27" x14ac:dyDescent="0.3">
      <c r="P47435"/>
      <c r="AA47435"/>
    </row>
    <row r="47436" spans="16:27" x14ac:dyDescent="0.3">
      <c r="P47436"/>
      <c r="AA47436"/>
    </row>
    <row r="47437" spans="16:27" x14ac:dyDescent="0.3">
      <c r="P47437"/>
      <c r="AA47437"/>
    </row>
    <row r="47438" spans="16:27" x14ac:dyDescent="0.3">
      <c r="P47438"/>
      <c r="AA47438"/>
    </row>
    <row r="47439" spans="16:27" x14ac:dyDescent="0.3">
      <c r="P47439"/>
      <c r="AA47439"/>
    </row>
    <row r="47440" spans="16:27" x14ac:dyDescent="0.3">
      <c r="P47440"/>
      <c r="AA47440"/>
    </row>
    <row r="47441" spans="16:27" x14ac:dyDescent="0.3">
      <c r="P47441"/>
      <c r="AA47441"/>
    </row>
    <row r="47442" spans="16:27" x14ac:dyDescent="0.3">
      <c r="P47442"/>
      <c r="AA47442"/>
    </row>
    <row r="47443" spans="16:27" x14ac:dyDescent="0.3">
      <c r="P47443"/>
      <c r="AA47443"/>
    </row>
    <row r="47444" spans="16:27" x14ac:dyDescent="0.3">
      <c r="P47444"/>
      <c r="AA47444"/>
    </row>
    <row r="47445" spans="16:27" x14ac:dyDescent="0.3">
      <c r="P47445"/>
      <c r="AA47445"/>
    </row>
    <row r="47446" spans="16:27" x14ac:dyDescent="0.3">
      <c r="P47446"/>
      <c r="AA47446"/>
    </row>
    <row r="47447" spans="16:27" x14ac:dyDescent="0.3">
      <c r="P47447"/>
      <c r="AA47447"/>
    </row>
    <row r="47448" spans="16:27" x14ac:dyDescent="0.3">
      <c r="P47448"/>
      <c r="AA47448"/>
    </row>
    <row r="47449" spans="16:27" x14ac:dyDescent="0.3">
      <c r="P47449"/>
      <c r="AA47449"/>
    </row>
    <row r="47450" spans="16:27" x14ac:dyDescent="0.3">
      <c r="P47450"/>
      <c r="AA47450"/>
    </row>
    <row r="47451" spans="16:27" x14ac:dyDescent="0.3">
      <c r="P47451"/>
      <c r="AA47451"/>
    </row>
    <row r="47452" spans="16:27" x14ac:dyDescent="0.3">
      <c r="P47452"/>
      <c r="AA47452"/>
    </row>
    <row r="47453" spans="16:27" x14ac:dyDescent="0.3">
      <c r="P47453"/>
      <c r="AA47453"/>
    </row>
    <row r="47454" spans="16:27" x14ac:dyDescent="0.3">
      <c r="P47454"/>
      <c r="AA47454"/>
    </row>
    <row r="47455" spans="16:27" x14ac:dyDescent="0.3">
      <c r="P47455"/>
      <c r="AA47455"/>
    </row>
    <row r="47456" spans="16:27" x14ac:dyDescent="0.3">
      <c r="P47456"/>
      <c r="AA47456"/>
    </row>
    <row r="47457" spans="16:27" x14ac:dyDescent="0.3">
      <c r="P47457"/>
      <c r="AA47457"/>
    </row>
    <row r="47458" spans="16:27" x14ac:dyDescent="0.3">
      <c r="P47458"/>
      <c r="AA47458"/>
    </row>
    <row r="47459" spans="16:27" x14ac:dyDescent="0.3">
      <c r="P47459"/>
      <c r="AA47459"/>
    </row>
    <row r="47460" spans="16:27" x14ac:dyDescent="0.3">
      <c r="P47460"/>
      <c r="AA47460"/>
    </row>
    <row r="47461" spans="16:27" x14ac:dyDescent="0.3">
      <c r="P47461"/>
      <c r="AA47461"/>
    </row>
    <row r="47462" spans="16:27" x14ac:dyDescent="0.3">
      <c r="P47462"/>
      <c r="AA47462"/>
    </row>
    <row r="47463" spans="16:27" x14ac:dyDescent="0.3">
      <c r="P47463"/>
      <c r="AA47463"/>
    </row>
    <row r="47464" spans="16:27" x14ac:dyDescent="0.3">
      <c r="P47464"/>
      <c r="AA47464"/>
    </row>
    <row r="47465" spans="16:27" x14ac:dyDescent="0.3">
      <c r="P47465"/>
      <c r="AA47465"/>
    </row>
    <row r="47466" spans="16:27" x14ac:dyDescent="0.3">
      <c r="P47466"/>
      <c r="AA47466"/>
    </row>
    <row r="47467" spans="16:27" x14ac:dyDescent="0.3">
      <c r="P47467"/>
      <c r="AA47467"/>
    </row>
    <row r="47468" spans="16:27" x14ac:dyDescent="0.3">
      <c r="P47468"/>
      <c r="AA47468"/>
    </row>
    <row r="47469" spans="16:27" x14ac:dyDescent="0.3">
      <c r="P47469"/>
      <c r="AA47469"/>
    </row>
    <row r="47470" spans="16:27" x14ac:dyDescent="0.3">
      <c r="P47470"/>
      <c r="AA47470"/>
    </row>
    <row r="47471" spans="16:27" x14ac:dyDescent="0.3">
      <c r="P47471"/>
      <c r="AA47471"/>
    </row>
    <row r="47472" spans="16:27" x14ac:dyDescent="0.3">
      <c r="P47472"/>
      <c r="AA47472"/>
    </row>
    <row r="47473" spans="16:27" x14ac:dyDescent="0.3">
      <c r="P47473"/>
      <c r="AA47473"/>
    </row>
    <row r="47474" spans="16:27" x14ac:dyDescent="0.3">
      <c r="P47474"/>
      <c r="AA47474"/>
    </row>
    <row r="47475" spans="16:27" x14ac:dyDescent="0.3">
      <c r="P47475"/>
      <c r="AA47475"/>
    </row>
    <row r="47476" spans="16:27" x14ac:dyDescent="0.3">
      <c r="P47476"/>
      <c r="AA47476"/>
    </row>
    <row r="47477" spans="16:27" x14ac:dyDescent="0.3">
      <c r="P47477"/>
      <c r="AA47477"/>
    </row>
    <row r="47478" spans="16:27" x14ac:dyDescent="0.3">
      <c r="P47478"/>
      <c r="AA47478"/>
    </row>
    <row r="47479" spans="16:27" x14ac:dyDescent="0.3">
      <c r="P47479"/>
      <c r="AA47479"/>
    </row>
    <row r="47480" spans="16:27" x14ac:dyDescent="0.3">
      <c r="P47480"/>
      <c r="AA47480"/>
    </row>
    <row r="47481" spans="16:27" x14ac:dyDescent="0.3">
      <c r="P47481"/>
      <c r="AA47481"/>
    </row>
    <row r="47482" spans="16:27" x14ac:dyDescent="0.3">
      <c r="P47482"/>
      <c r="AA47482"/>
    </row>
    <row r="47483" spans="16:27" x14ac:dyDescent="0.3">
      <c r="P47483"/>
      <c r="AA47483"/>
    </row>
    <row r="47484" spans="16:27" x14ac:dyDescent="0.3">
      <c r="P47484"/>
      <c r="AA47484"/>
    </row>
    <row r="47485" spans="16:27" x14ac:dyDescent="0.3">
      <c r="P47485"/>
      <c r="AA47485"/>
    </row>
    <row r="47486" spans="16:27" x14ac:dyDescent="0.3">
      <c r="P47486"/>
      <c r="AA47486"/>
    </row>
    <row r="47487" spans="16:27" x14ac:dyDescent="0.3">
      <c r="P47487"/>
      <c r="AA47487"/>
    </row>
    <row r="47488" spans="16:27" x14ac:dyDescent="0.3">
      <c r="P47488"/>
      <c r="AA47488"/>
    </row>
    <row r="47489" spans="16:27" x14ac:dyDescent="0.3">
      <c r="P47489"/>
      <c r="AA47489"/>
    </row>
    <row r="47490" spans="16:27" x14ac:dyDescent="0.3">
      <c r="P47490"/>
      <c r="AA47490"/>
    </row>
    <row r="47491" spans="16:27" x14ac:dyDescent="0.3">
      <c r="P47491"/>
      <c r="AA47491"/>
    </row>
    <row r="47492" spans="16:27" x14ac:dyDescent="0.3">
      <c r="P47492"/>
      <c r="AA47492"/>
    </row>
    <row r="47493" spans="16:27" x14ac:dyDescent="0.3">
      <c r="P47493"/>
      <c r="AA47493"/>
    </row>
    <row r="47494" spans="16:27" x14ac:dyDescent="0.3">
      <c r="P47494"/>
      <c r="AA47494"/>
    </row>
    <row r="47495" spans="16:27" x14ac:dyDescent="0.3">
      <c r="P47495"/>
      <c r="AA47495"/>
    </row>
    <row r="47496" spans="16:27" x14ac:dyDescent="0.3">
      <c r="P47496"/>
      <c r="AA47496"/>
    </row>
    <row r="47497" spans="16:27" x14ac:dyDescent="0.3">
      <c r="P47497"/>
      <c r="AA47497"/>
    </row>
    <row r="47498" spans="16:27" x14ac:dyDescent="0.3">
      <c r="P47498"/>
      <c r="AA47498"/>
    </row>
    <row r="47499" spans="16:27" x14ac:dyDescent="0.3">
      <c r="P47499"/>
      <c r="AA47499"/>
    </row>
    <row r="47500" spans="16:27" x14ac:dyDescent="0.3">
      <c r="P47500"/>
      <c r="AA47500"/>
    </row>
    <row r="47501" spans="16:27" x14ac:dyDescent="0.3">
      <c r="P47501"/>
      <c r="AA47501"/>
    </row>
    <row r="47502" spans="16:27" x14ac:dyDescent="0.3">
      <c r="P47502"/>
      <c r="AA47502"/>
    </row>
    <row r="47503" spans="16:27" x14ac:dyDescent="0.3">
      <c r="P47503"/>
      <c r="AA47503"/>
    </row>
    <row r="47504" spans="16:27" x14ac:dyDescent="0.3">
      <c r="P47504"/>
      <c r="AA47504"/>
    </row>
    <row r="47505" spans="16:27" x14ac:dyDescent="0.3">
      <c r="P47505"/>
      <c r="AA47505"/>
    </row>
    <row r="47506" spans="16:27" x14ac:dyDescent="0.3">
      <c r="P47506"/>
      <c r="AA47506"/>
    </row>
    <row r="47507" spans="16:27" x14ac:dyDescent="0.3">
      <c r="P47507"/>
      <c r="AA47507"/>
    </row>
    <row r="47508" spans="16:27" x14ac:dyDescent="0.3">
      <c r="P47508"/>
      <c r="AA47508"/>
    </row>
    <row r="47509" spans="16:27" x14ac:dyDescent="0.3">
      <c r="P47509"/>
      <c r="AA47509"/>
    </row>
    <row r="47510" spans="16:27" x14ac:dyDescent="0.3">
      <c r="P47510"/>
      <c r="AA47510"/>
    </row>
    <row r="47511" spans="16:27" x14ac:dyDescent="0.3">
      <c r="P47511"/>
      <c r="AA47511"/>
    </row>
    <row r="47512" spans="16:27" x14ac:dyDescent="0.3">
      <c r="P47512"/>
      <c r="AA47512"/>
    </row>
    <row r="47513" spans="16:27" x14ac:dyDescent="0.3">
      <c r="P47513"/>
      <c r="AA47513"/>
    </row>
    <row r="47514" spans="16:27" x14ac:dyDescent="0.3">
      <c r="P47514"/>
      <c r="AA47514"/>
    </row>
    <row r="47515" spans="16:27" x14ac:dyDescent="0.3">
      <c r="P47515"/>
      <c r="AA47515"/>
    </row>
    <row r="47516" spans="16:27" x14ac:dyDescent="0.3">
      <c r="P47516"/>
      <c r="AA47516"/>
    </row>
    <row r="47517" spans="16:27" x14ac:dyDescent="0.3">
      <c r="P47517"/>
      <c r="AA47517"/>
    </row>
    <row r="47518" spans="16:27" x14ac:dyDescent="0.3">
      <c r="P47518"/>
      <c r="AA47518"/>
    </row>
    <row r="47519" spans="16:27" x14ac:dyDescent="0.3">
      <c r="P47519"/>
      <c r="AA47519"/>
    </row>
    <row r="47520" spans="16:27" x14ac:dyDescent="0.3">
      <c r="P47520"/>
      <c r="AA47520"/>
    </row>
    <row r="47521" spans="16:27" x14ac:dyDescent="0.3">
      <c r="P47521"/>
      <c r="AA47521"/>
    </row>
    <row r="47522" spans="16:27" x14ac:dyDescent="0.3">
      <c r="P47522"/>
      <c r="AA47522"/>
    </row>
    <row r="47523" spans="16:27" x14ac:dyDescent="0.3">
      <c r="P47523"/>
      <c r="AA47523"/>
    </row>
    <row r="47524" spans="16:27" x14ac:dyDescent="0.3">
      <c r="P47524"/>
      <c r="AA47524"/>
    </row>
    <row r="47525" spans="16:27" x14ac:dyDescent="0.3">
      <c r="P47525"/>
      <c r="AA47525"/>
    </row>
    <row r="47526" spans="16:27" x14ac:dyDescent="0.3">
      <c r="P47526"/>
      <c r="AA47526"/>
    </row>
    <row r="47527" spans="16:27" x14ac:dyDescent="0.3">
      <c r="P47527"/>
      <c r="AA47527"/>
    </row>
    <row r="47528" spans="16:27" x14ac:dyDescent="0.3">
      <c r="P47528"/>
      <c r="AA47528"/>
    </row>
    <row r="47529" spans="16:27" x14ac:dyDescent="0.3">
      <c r="P47529"/>
      <c r="AA47529"/>
    </row>
    <row r="47530" spans="16:27" x14ac:dyDescent="0.3">
      <c r="P47530"/>
      <c r="AA47530"/>
    </row>
    <row r="47531" spans="16:27" x14ac:dyDescent="0.3">
      <c r="P47531"/>
      <c r="AA47531"/>
    </row>
    <row r="47532" spans="16:27" x14ac:dyDescent="0.3">
      <c r="P47532"/>
      <c r="AA47532"/>
    </row>
    <row r="47533" spans="16:27" x14ac:dyDescent="0.3">
      <c r="P47533"/>
      <c r="AA47533"/>
    </row>
    <row r="47534" spans="16:27" x14ac:dyDescent="0.3">
      <c r="P47534"/>
      <c r="AA47534"/>
    </row>
    <row r="47535" spans="16:27" x14ac:dyDescent="0.3">
      <c r="P47535"/>
      <c r="AA47535"/>
    </row>
    <row r="47536" spans="16:27" x14ac:dyDescent="0.3">
      <c r="P47536"/>
      <c r="AA47536"/>
    </row>
    <row r="47537" spans="16:27" x14ac:dyDescent="0.3">
      <c r="P47537"/>
      <c r="AA47537"/>
    </row>
    <row r="47538" spans="16:27" x14ac:dyDescent="0.3">
      <c r="P47538"/>
      <c r="AA47538"/>
    </row>
    <row r="47539" spans="16:27" x14ac:dyDescent="0.3">
      <c r="P47539"/>
      <c r="AA47539"/>
    </row>
    <row r="47540" spans="16:27" x14ac:dyDescent="0.3">
      <c r="P47540"/>
      <c r="AA47540"/>
    </row>
    <row r="47541" spans="16:27" x14ac:dyDescent="0.3">
      <c r="P47541"/>
      <c r="AA47541"/>
    </row>
    <row r="47542" spans="16:27" x14ac:dyDescent="0.3">
      <c r="P47542"/>
      <c r="AA47542"/>
    </row>
    <row r="47543" spans="16:27" x14ac:dyDescent="0.3">
      <c r="P47543"/>
      <c r="AA47543"/>
    </row>
    <row r="47544" spans="16:27" x14ac:dyDescent="0.3">
      <c r="P47544"/>
      <c r="AA47544"/>
    </row>
    <row r="47545" spans="16:27" x14ac:dyDescent="0.3">
      <c r="P47545"/>
      <c r="AA47545"/>
    </row>
    <row r="47546" spans="16:27" x14ac:dyDescent="0.3">
      <c r="P47546"/>
      <c r="AA47546"/>
    </row>
    <row r="47547" spans="16:27" x14ac:dyDescent="0.3">
      <c r="P47547"/>
      <c r="AA47547"/>
    </row>
    <row r="47548" spans="16:27" x14ac:dyDescent="0.3">
      <c r="P47548"/>
      <c r="AA47548"/>
    </row>
    <row r="47549" spans="16:27" x14ac:dyDescent="0.3">
      <c r="P47549"/>
      <c r="AA47549"/>
    </row>
    <row r="47550" spans="16:27" x14ac:dyDescent="0.3">
      <c r="P47550"/>
      <c r="AA47550"/>
    </row>
    <row r="47551" spans="16:27" x14ac:dyDescent="0.3">
      <c r="P47551"/>
      <c r="AA47551"/>
    </row>
    <row r="47552" spans="16:27" x14ac:dyDescent="0.3">
      <c r="P47552"/>
      <c r="AA47552"/>
    </row>
    <row r="47553" spans="16:27" x14ac:dyDescent="0.3">
      <c r="P47553"/>
      <c r="AA47553"/>
    </row>
    <row r="47554" spans="16:27" x14ac:dyDescent="0.3">
      <c r="P47554"/>
      <c r="AA47554"/>
    </row>
    <row r="47555" spans="16:27" x14ac:dyDescent="0.3">
      <c r="P47555"/>
      <c r="AA47555"/>
    </row>
    <row r="47556" spans="16:27" x14ac:dyDescent="0.3">
      <c r="P47556"/>
      <c r="AA47556"/>
    </row>
    <row r="47557" spans="16:27" x14ac:dyDescent="0.3">
      <c r="P47557"/>
      <c r="AA47557"/>
    </row>
    <row r="47558" spans="16:27" x14ac:dyDescent="0.3">
      <c r="P47558"/>
      <c r="AA47558"/>
    </row>
    <row r="47559" spans="16:27" x14ac:dyDescent="0.3">
      <c r="P47559"/>
      <c r="AA47559"/>
    </row>
    <row r="47560" spans="16:27" x14ac:dyDescent="0.3">
      <c r="P47560"/>
      <c r="AA47560"/>
    </row>
    <row r="47561" spans="16:27" x14ac:dyDescent="0.3">
      <c r="P47561"/>
      <c r="AA47561"/>
    </row>
    <row r="47562" spans="16:27" x14ac:dyDescent="0.3">
      <c r="P47562"/>
      <c r="AA47562"/>
    </row>
    <row r="47563" spans="16:27" x14ac:dyDescent="0.3">
      <c r="P47563"/>
      <c r="AA47563"/>
    </row>
    <row r="47564" spans="16:27" x14ac:dyDescent="0.3">
      <c r="P47564"/>
      <c r="AA47564"/>
    </row>
    <row r="47565" spans="16:27" x14ac:dyDescent="0.3">
      <c r="P47565"/>
      <c r="AA47565"/>
    </row>
    <row r="47566" spans="16:27" x14ac:dyDescent="0.3">
      <c r="P47566"/>
      <c r="AA47566"/>
    </row>
    <row r="47567" spans="16:27" x14ac:dyDescent="0.3">
      <c r="P47567"/>
      <c r="AA47567"/>
    </row>
    <row r="47568" spans="16:27" x14ac:dyDescent="0.3">
      <c r="P47568"/>
      <c r="AA47568"/>
    </row>
    <row r="47569" spans="16:27" x14ac:dyDescent="0.3">
      <c r="P47569"/>
      <c r="AA47569"/>
    </row>
    <row r="47570" spans="16:27" x14ac:dyDescent="0.3">
      <c r="P47570"/>
      <c r="AA47570"/>
    </row>
    <row r="47571" spans="16:27" x14ac:dyDescent="0.3">
      <c r="P47571"/>
      <c r="AA47571"/>
    </row>
    <row r="47572" spans="16:27" x14ac:dyDescent="0.3">
      <c r="P47572"/>
      <c r="AA47572"/>
    </row>
    <row r="47573" spans="16:27" x14ac:dyDescent="0.3">
      <c r="P47573"/>
      <c r="AA47573"/>
    </row>
    <row r="47574" spans="16:27" x14ac:dyDescent="0.3">
      <c r="P47574"/>
      <c r="AA47574"/>
    </row>
    <row r="47575" spans="16:27" x14ac:dyDescent="0.3">
      <c r="P47575"/>
      <c r="AA47575"/>
    </row>
    <row r="47576" spans="16:27" x14ac:dyDescent="0.3">
      <c r="P47576"/>
      <c r="AA47576"/>
    </row>
    <row r="47577" spans="16:27" x14ac:dyDescent="0.3">
      <c r="P47577"/>
      <c r="AA47577"/>
    </row>
    <row r="47578" spans="16:27" x14ac:dyDescent="0.3">
      <c r="P47578"/>
      <c r="AA47578"/>
    </row>
    <row r="47579" spans="16:27" x14ac:dyDescent="0.3">
      <c r="P47579"/>
      <c r="AA47579"/>
    </row>
    <row r="47580" spans="16:27" x14ac:dyDescent="0.3">
      <c r="P47580"/>
      <c r="AA47580"/>
    </row>
    <row r="47581" spans="16:27" x14ac:dyDescent="0.3">
      <c r="P47581"/>
      <c r="AA47581"/>
    </row>
    <row r="47582" spans="16:27" x14ac:dyDescent="0.3">
      <c r="P47582"/>
      <c r="AA47582"/>
    </row>
    <row r="47583" spans="16:27" x14ac:dyDescent="0.3">
      <c r="P47583"/>
      <c r="AA47583"/>
    </row>
    <row r="47584" spans="16:27" x14ac:dyDescent="0.3">
      <c r="P47584"/>
      <c r="AA47584"/>
    </row>
    <row r="47585" spans="16:27" x14ac:dyDescent="0.3">
      <c r="P47585"/>
      <c r="AA47585"/>
    </row>
    <row r="47586" spans="16:27" x14ac:dyDescent="0.3">
      <c r="P47586"/>
      <c r="AA47586"/>
    </row>
    <row r="47587" spans="16:27" x14ac:dyDescent="0.3">
      <c r="P47587"/>
      <c r="AA47587"/>
    </row>
    <row r="47588" spans="16:27" x14ac:dyDescent="0.3">
      <c r="P47588"/>
      <c r="AA47588"/>
    </row>
    <row r="47589" spans="16:27" x14ac:dyDescent="0.3">
      <c r="P47589"/>
      <c r="AA47589"/>
    </row>
    <row r="47590" spans="16:27" x14ac:dyDescent="0.3">
      <c r="P47590"/>
      <c r="AA47590"/>
    </row>
    <row r="47591" spans="16:27" x14ac:dyDescent="0.3">
      <c r="P47591"/>
      <c r="AA47591"/>
    </row>
    <row r="47592" spans="16:27" x14ac:dyDescent="0.3">
      <c r="P47592"/>
      <c r="AA47592"/>
    </row>
    <row r="47593" spans="16:27" x14ac:dyDescent="0.3">
      <c r="P47593"/>
      <c r="AA47593"/>
    </row>
    <row r="47594" spans="16:27" x14ac:dyDescent="0.3">
      <c r="P47594"/>
      <c r="AA47594"/>
    </row>
    <row r="47595" spans="16:27" x14ac:dyDescent="0.3">
      <c r="P47595"/>
      <c r="AA47595"/>
    </row>
    <row r="47596" spans="16:27" x14ac:dyDescent="0.3">
      <c r="P47596"/>
      <c r="AA47596"/>
    </row>
    <row r="47597" spans="16:27" x14ac:dyDescent="0.3">
      <c r="P47597"/>
      <c r="AA47597"/>
    </row>
    <row r="47598" spans="16:27" x14ac:dyDescent="0.3">
      <c r="P47598"/>
      <c r="AA47598"/>
    </row>
    <row r="47599" spans="16:27" x14ac:dyDescent="0.3">
      <c r="P47599"/>
      <c r="AA47599"/>
    </row>
    <row r="47600" spans="16:27" x14ac:dyDescent="0.3">
      <c r="P47600"/>
      <c r="AA47600"/>
    </row>
    <row r="47601" spans="16:27" x14ac:dyDescent="0.3">
      <c r="P47601"/>
      <c r="AA47601"/>
    </row>
    <row r="47602" spans="16:27" x14ac:dyDescent="0.3">
      <c r="P47602"/>
      <c r="AA47602"/>
    </row>
    <row r="47603" spans="16:27" x14ac:dyDescent="0.3">
      <c r="P47603"/>
      <c r="AA47603"/>
    </row>
    <row r="47604" spans="16:27" x14ac:dyDescent="0.3">
      <c r="P47604"/>
      <c r="AA47604"/>
    </row>
    <row r="47605" spans="16:27" x14ac:dyDescent="0.3">
      <c r="P47605"/>
      <c r="AA47605"/>
    </row>
    <row r="47606" spans="16:27" x14ac:dyDescent="0.3">
      <c r="P47606"/>
      <c r="AA47606"/>
    </row>
    <row r="47607" spans="16:27" x14ac:dyDescent="0.3">
      <c r="P47607"/>
      <c r="AA47607"/>
    </row>
    <row r="47608" spans="16:27" x14ac:dyDescent="0.3">
      <c r="P47608"/>
      <c r="AA47608"/>
    </row>
    <row r="47609" spans="16:27" x14ac:dyDescent="0.3">
      <c r="P47609"/>
      <c r="AA47609"/>
    </row>
    <row r="47610" spans="16:27" x14ac:dyDescent="0.3">
      <c r="P47610"/>
      <c r="AA47610"/>
    </row>
    <row r="47611" spans="16:27" x14ac:dyDescent="0.3">
      <c r="P47611"/>
      <c r="AA47611"/>
    </row>
    <row r="47612" spans="16:27" x14ac:dyDescent="0.3">
      <c r="P47612"/>
      <c r="AA47612"/>
    </row>
    <row r="47613" spans="16:27" x14ac:dyDescent="0.3">
      <c r="P47613"/>
      <c r="AA47613"/>
    </row>
    <row r="47614" spans="16:27" x14ac:dyDescent="0.3">
      <c r="P47614"/>
      <c r="AA47614"/>
    </row>
    <row r="47615" spans="16:27" x14ac:dyDescent="0.3">
      <c r="P47615"/>
      <c r="AA47615"/>
    </row>
    <row r="47616" spans="16:27" x14ac:dyDescent="0.3">
      <c r="P47616"/>
      <c r="AA47616"/>
    </row>
    <row r="47617" spans="16:27" x14ac:dyDescent="0.3">
      <c r="P47617"/>
      <c r="AA47617"/>
    </row>
    <row r="47618" spans="16:27" x14ac:dyDescent="0.3">
      <c r="P47618"/>
      <c r="AA47618"/>
    </row>
    <row r="47619" spans="16:27" x14ac:dyDescent="0.3">
      <c r="P47619"/>
      <c r="AA47619"/>
    </row>
    <row r="47620" spans="16:27" x14ac:dyDescent="0.3">
      <c r="P47620"/>
      <c r="AA47620"/>
    </row>
    <row r="47621" spans="16:27" x14ac:dyDescent="0.3">
      <c r="P47621"/>
      <c r="AA47621"/>
    </row>
    <row r="47622" spans="16:27" x14ac:dyDescent="0.3">
      <c r="P47622"/>
      <c r="AA47622"/>
    </row>
    <row r="47623" spans="16:27" x14ac:dyDescent="0.3">
      <c r="P47623"/>
      <c r="AA47623"/>
    </row>
    <row r="47624" spans="16:27" x14ac:dyDescent="0.3">
      <c r="P47624"/>
      <c r="AA47624"/>
    </row>
    <row r="47625" spans="16:27" x14ac:dyDescent="0.3">
      <c r="P47625"/>
      <c r="AA47625"/>
    </row>
    <row r="47626" spans="16:27" x14ac:dyDescent="0.3">
      <c r="P47626"/>
      <c r="AA47626"/>
    </row>
    <row r="47627" spans="16:27" x14ac:dyDescent="0.3">
      <c r="P47627"/>
      <c r="AA47627"/>
    </row>
    <row r="47628" spans="16:27" x14ac:dyDescent="0.3">
      <c r="P47628"/>
      <c r="AA47628"/>
    </row>
    <row r="47629" spans="16:27" x14ac:dyDescent="0.3">
      <c r="P47629"/>
      <c r="AA47629"/>
    </row>
    <row r="47630" spans="16:27" x14ac:dyDescent="0.3">
      <c r="P47630"/>
      <c r="AA47630"/>
    </row>
    <row r="47631" spans="16:27" x14ac:dyDescent="0.3">
      <c r="P47631"/>
      <c r="AA47631"/>
    </row>
    <row r="47632" spans="16:27" x14ac:dyDescent="0.3">
      <c r="P47632"/>
      <c r="AA47632"/>
    </row>
    <row r="47633" spans="16:27" x14ac:dyDescent="0.3">
      <c r="P47633"/>
      <c r="AA47633"/>
    </row>
    <row r="47634" spans="16:27" x14ac:dyDescent="0.3">
      <c r="P47634"/>
      <c r="AA47634"/>
    </row>
    <row r="47635" spans="16:27" x14ac:dyDescent="0.3">
      <c r="P47635"/>
      <c r="AA47635"/>
    </row>
    <row r="47636" spans="16:27" x14ac:dyDescent="0.3">
      <c r="P47636"/>
      <c r="AA47636"/>
    </row>
    <row r="47637" spans="16:27" x14ac:dyDescent="0.3">
      <c r="P47637"/>
      <c r="AA47637"/>
    </row>
    <row r="47638" spans="16:27" x14ac:dyDescent="0.3">
      <c r="P47638"/>
      <c r="AA47638"/>
    </row>
    <row r="47639" spans="16:27" x14ac:dyDescent="0.3">
      <c r="P47639"/>
      <c r="AA47639"/>
    </row>
    <row r="47640" spans="16:27" x14ac:dyDescent="0.3">
      <c r="P47640"/>
      <c r="AA47640"/>
    </row>
    <row r="47641" spans="16:27" x14ac:dyDescent="0.3">
      <c r="P47641"/>
      <c r="AA47641"/>
    </row>
    <row r="47642" spans="16:27" x14ac:dyDescent="0.3">
      <c r="P47642"/>
      <c r="AA47642"/>
    </row>
    <row r="47643" spans="16:27" x14ac:dyDescent="0.3">
      <c r="P47643"/>
      <c r="AA47643"/>
    </row>
    <row r="47644" spans="16:27" x14ac:dyDescent="0.3">
      <c r="P47644"/>
      <c r="AA47644"/>
    </row>
    <row r="47645" spans="16:27" x14ac:dyDescent="0.3">
      <c r="P47645"/>
      <c r="AA47645"/>
    </row>
    <row r="47646" spans="16:27" x14ac:dyDescent="0.3">
      <c r="P47646"/>
      <c r="AA47646"/>
    </row>
    <row r="47647" spans="16:27" x14ac:dyDescent="0.3">
      <c r="P47647"/>
      <c r="AA47647"/>
    </row>
    <row r="47648" spans="16:27" x14ac:dyDescent="0.3">
      <c r="P47648"/>
      <c r="AA47648"/>
    </row>
    <row r="47649" spans="16:27" x14ac:dyDescent="0.3">
      <c r="P47649"/>
      <c r="AA47649"/>
    </row>
    <row r="47650" spans="16:27" x14ac:dyDescent="0.3">
      <c r="P47650"/>
      <c r="AA47650"/>
    </row>
    <row r="47651" spans="16:27" x14ac:dyDescent="0.3">
      <c r="P47651"/>
      <c r="AA47651"/>
    </row>
    <row r="47652" spans="16:27" x14ac:dyDescent="0.3">
      <c r="P47652"/>
      <c r="AA47652"/>
    </row>
    <row r="47653" spans="16:27" x14ac:dyDescent="0.3">
      <c r="P47653"/>
      <c r="AA47653"/>
    </row>
    <row r="47654" spans="16:27" x14ac:dyDescent="0.3">
      <c r="P47654"/>
      <c r="AA47654"/>
    </row>
    <row r="47655" spans="16:27" x14ac:dyDescent="0.3">
      <c r="P47655"/>
      <c r="AA47655"/>
    </row>
    <row r="47656" spans="16:27" x14ac:dyDescent="0.3">
      <c r="P47656"/>
      <c r="AA47656"/>
    </row>
    <row r="47657" spans="16:27" x14ac:dyDescent="0.3">
      <c r="P47657"/>
      <c r="AA47657"/>
    </row>
    <row r="47658" spans="16:27" x14ac:dyDescent="0.3">
      <c r="P47658"/>
      <c r="AA47658"/>
    </row>
    <row r="47659" spans="16:27" x14ac:dyDescent="0.3">
      <c r="P47659"/>
      <c r="AA47659"/>
    </row>
    <row r="47660" spans="16:27" x14ac:dyDescent="0.3">
      <c r="P47660"/>
      <c r="AA47660"/>
    </row>
    <row r="47661" spans="16:27" x14ac:dyDescent="0.3">
      <c r="P47661"/>
      <c r="AA47661"/>
    </row>
    <row r="47662" spans="16:27" x14ac:dyDescent="0.3">
      <c r="P47662"/>
      <c r="AA47662"/>
    </row>
    <row r="47663" spans="16:27" x14ac:dyDescent="0.3">
      <c r="P47663"/>
      <c r="AA47663"/>
    </row>
    <row r="47664" spans="16:27" x14ac:dyDescent="0.3">
      <c r="P47664"/>
      <c r="AA47664"/>
    </row>
    <row r="47665" spans="16:27" x14ac:dyDescent="0.3">
      <c r="P47665"/>
      <c r="AA47665"/>
    </row>
    <row r="47666" spans="16:27" x14ac:dyDescent="0.3">
      <c r="P47666"/>
      <c r="AA47666"/>
    </row>
    <row r="47667" spans="16:27" x14ac:dyDescent="0.3">
      <c r="P47667"/>
      <c r="AA47667"/>
    </row>
    <row r="47668" spans="16:27" x14ac:dyDescent="0.3">
      <c r="P47668"/>
      <c r="AA47668"/>
    </row>
    <row r="47669" spans="16:27" x14ac:dyDescent="0.3">
      <c r="P47669"/>
      <c r="AA47669"/>
    </row>
    <row r="47670" spans="16:27" x14ac:dyDescent="0.3">
      <c r="P47670"/>
      <c r="AA47670"/>
    </row>
    <row r="47671" spans="16:27" x14ac:dyDescent="0.3">
      <c r="P47671"/>
      <c r="AA47671"/>
    </row>
    <row r="47672" spans="16:27" x14ac:dyDescent="0.3">
      <c r="P47672"/>
      <c r="AA47672"/>
    </row>
    <row r="47673" spans="16:27" x14ac:dyDescent="0.3">
      <c r="P47673"/>
      <c r="AA47673"/>
    </row>
    <row r="47674" spans="16:27" x14ac:dyDescent="0.3">
      <c r="P47674"/>
      <c r="AA47674"/>
    </row>
    <row r="47675" spans="16:27" x14ac:dyDescent="0.3">
      <c r="P47675"/>
      <c r="AA47675"/>
    </row>
    <row r="47676" spans="16:27" x14ac:dyDescent="0.3">
      <c r="P47676"/>
      <c r="AA47676"/>
    </row>
    <row r="47677" spans="16:27" x14ac:dyDescent="0.3">
      <c r="P47677"/>
      <c r="AA47677"/>
    </row>
    <row r="47678" spans="16:27" x14ac:dyDescent="0.3">
      <c r="P47678"/>
      <c r="AA47678"/>
    </row>
    <row r="47679" spans="16:27" x14ac:dyDescent="0.3">
      <c r="P47679"/>
      <c r="AA47679"/>
    </row>
    <row r="47680" spans="16:27" x14ac:dyDescent="0.3">
      <c r="P47680"/>
      <c r="AA47680"/>
    </row>
    <row r="47681" spans="16:27" x14ac:dyDescent="0.3">
      <c r="P47681"/>
      <c r="AA47681"/>
    </row>
    <row r="47682" spans="16:27" x14ac:dyDescent="0.3">
      <c r="P47682"/>
      <c r="AA47682"/>
    </row>
    <row r="47683" spans="16:27" x14ac:dyDescent="0.3">
      <c r="P47683"/>
      <c r="AA47683"/>
    </row>
    <row r="47684" spans="16:27" x14ac:dyDescent="0.3">
      <c r="P47684"/>
      <c r="AA47684"/>
    </row>
    <row r="47685" spans="16:27" x14ac:dyDescent="0.3">
      <c r="P47685"/>
      <c r="AA47685"/>
    </row>
    <row r="47686" spans="16:27" x14ac:dyDescent="0.3">
      <c r="P47686"/>
      <c r="AA47686"/>
    </row>
    <row r="47687" spans="16:27" x14ac:dyDescent="0.3">
      <c r="P47687"/>
      <c r="AA47687"/>
    </row>
    <row r="47688" spans="16:27" x14ac:dyDescent="0.3">
      <c r="P47688"/>
      <c r="AA47688"/>
    </row>
    <row r="47689" spans="16:27" x14ac:dyDescent="0.3">
      <c r="P47689"/>
      <c r="AA47689"/>
    </row>
    <row r="47690" spans="16:27" x14ac:dyDescent="0.3">
      <c r="P47690"/>
      <c r="AA47690"/>
    </row>
    <row r="47691" spans="16:27" x14ac:dyDescent="0.3">
      <c r="P47691"/>
      <c r="AA47691"/>
    </row>
    <row r="47692" spans="16:27" x14ac:dyDescent="0.3">
      <c r="P47692"/>
      <c r="AA47692"/>
    </row>
    <row r="47693" spans="16:27" x14ac:dyDescent="0.3">
      <c r="P47693"/>
      <c r="AA47693"/>
    </row>
    <row r="47694" spans="16:27" x14ac:dyDescent="0.3">
      <c r="P47694"/>
      <c r="AA47694"/>
    </row>
    <row r="47695" spans="16:27" x14ac:dyDescent="0.3">
      <c r="P47695"/>
      <c r="AA47695"/>
    </row>
    <row r="47696" spans="16:27" x14ac:dyDescent="0.3">
      <c r="P47696"/>
      <c r="AA47696"/>
    </row>
    <row r="47697" spans="16:27" x14ac:dyDescent="0.3">
      <c r="P47697"/>
      <c r="AA47697"/>
    </row>
    <row r="47698" spans="16:27" x14ac:dyDescent="0.3">
      <c r="P47698"/>
      <c r="AA47698"/>
    </row>
    <row r="47699" spans="16:27" x14ac:dyDescent="0.3">
      <c r="P47699"/>
      <c r="AA47699"/>
    </row>
    <row r="47700" spans="16:27" x14ac:dyDescent="0.3">
      <c r="P47700"/>
      <c r="AA47700"/>
    </row>
    <row r="47701" spans="16:27" x14ac:dyDescent="0.3">
      <c r="P47701"/>
      <c r="AA47701"/>
    </row>
    <row r="47702" spans="16:27" x14ac:dyDescent="0.3">
      <c r="P47702"/>
      <c r="AA47702"/>
    </row>
    <row r="47703" spans="16:27" x14ac:dyDescent="0.3">
      <c r="P47703"/>
      <c r="AA47703"/>
    </row>
    <row r="47704" spans="16:27" x14ac:dyDescent="0.3">
      <c r="P47704"/>
      <c r="AA47704"/>
    </row>
    <row r="47705" spans="16:27" x14ac:dyDescent="0.3">
      <c r="P47705"/>
      <c r="AA47705"/>
    </row>
    <row r="47706" spans="16:27" x14ac:dyDescent="0.3">
      <c r="P47706"/>
      <c r="AA47706"/>
    </row>
    <row r="47707" spans="16:27" x14ac:dyDescent="0.3">
      <c r="P47707"/>
      <c r="AA47707"/>
    </row>
    <row r="47708" spans="16:27" x14ac:dyDescent="0.3">
      <c r="P47708"/>
      <c r="AA47708"/>
    </row>
    <row r="47709" spans="16:27" x14ac:dyDescent="0.3">
      <c r="P47709"/>
      <c r="AA47709"/>
    </row>
    <row r="47710" spans="16:27" x14ac:dyDescent="0.3">
      <c r="P47710"/>
      <c r="AA47710"/>
    </row>
    <row r="47711" spans="16:27" x14ac:dyDescent="0.3">
      <c r="P47711"/>
      <c r="AA47711"/>
    </row>
    <row r="47712" spans="16:27" x14ac:dyDescent="0.3">
      <c r="P47712"/>
      <c r="AA47712"/>
    </row>
    <row r="47713" spans="16:27" x14ac:dyDescent="0.3">
      <c r="P47713"/>
      <c r="AA47713"/>
    </row>
    <row r="47714" spans="16:27" x14ac:dyDescent="0.3">
      <c r="P47714"/>
      <c r="AA47714"/>
    </row>
    <row r="47715" spans="16:27" x14ac:dyDescent="0.3">
      <c r="P47715"/>
      <c r="AA47715"/>
    </row>
    <row r="47716" spans="16:27" x14ac:dyDescent="0.3">
      <c r="P47716"/>
      <c r="AA47716"/>
    </row>
    <row r="47717" spans="16:27" x14ac:dyDescent="0.3">
      <c r="P47717"/>
      <c r="AA47717"/>
    </row>
    <row r="47718" spans="16:27" x14ac:dyDescent="0.3">
      <c r="P47718"/>
      <c r="AA47718"/>
    </row>
    <row r="47719" spans="16:27" x14ac:dyDescent="0.3">
      <c r="P47719"/>
      <c r="AA47719"/>
    </row>
    <row r="47720" spans="16:27" x14ac:dyDescent="0.3">
      <c r="P47720"/>
      <c r="AA47720"/>
    </row>
    <row r="47721" spans="16:27" x14ac:dyDescent="0.3">
      <c r="P47721"/>
      <c r="AA47721"/>
    </row>
    <row r="47722" spans="16:27" x14ac:dyDescent="0.3">
      <c r="P47722"/>
      <c r="AA47722"/>
    </row>
    <row r="47723" spans="16:27" x14ac:dyDescent="0.3">
      <c r="P47723"/>
      <c r="AA47723"/>
    </row>
    <row r="47724" spans="16:27" x14ac:dyDescent="0.3">
      <c r="P47724"/>
      <c r="AA47724"/>
    </row>
    <row r="47725" spans="16:27" x14ac:dyDescent="0.3">
      <c r="P47725"/>
      <c r="AA47725"/>
    </row>
    <row r="47726" spans="16:27" x14ac:dyDescent="0.3">
      <c r="P47726"/>
      <c r="AA47726"/>
    </row>
    <row r="47727" spans="16:27" x14ac:dyDescent="0.3">
      <c r="P47727"/>
      <c r="AA47727"/>
    </row>
    <row r="47728" spans="16:27" x14ac:dyDescent="0.3">
      <c r="P47728"/>
      <c r="AA47728"/>
    </row>
    <row r="47729" spans="16:27" x14ac:dyDescent="0.3">
      <c r="P47729"/>
      <c r="AA47729"/>
    </row>
    <row r="47730" spans="16:27" x14ac:dyDescent="0.3">
      <c r="P47730"/>
      <c r="AA47730"/>
    </row>
    <row r="47731" spans="16:27" x14ac:dyDescent="0.3">
      <c r="P47731"/>
      <c r="AA47731"/>
    </row>
    <row r="47732" spans="16:27" x14ac:dyDescent="0.3">
      <c r="P47732"/>
      <c r="AA47732"/>
    </row>
    <row r="47733" spans="16:27" x14ac:dyDescent="0.3">
      <c r="P47733"/>
      <c r="AA47733"/>
    </row>
    <row r="47734" spans="16:27" x14ac:dyDescent="0.3">
      <c r="P47734"/>
      <c r="AA47734"/>
    </row>
    <row r="47735" spans="16:27" x14ac:dyDescent="0.3">
      <c r="P47735"/>
      <c r="AA47735"/>
    </row>
    <row r="47736" spans="16:27" x14ac:dyDescent="0.3">
      <c r="P47736"/>
      <c r="AA47736"/>
    </row>
    <row r="47737" spans="16:27" x14ac:dyDescent="0.3">
      <c r="P47737"/>
      <c r="AA47737"/>
    </row>
    <row r="47738" spans="16:27" x14ac:dyDescent="0.3">
      <c r="P47738"/>
      <c r="AA47738"/>
    </row>
    <row r="47739" spans="16:27" x14ac:dyDescent="0.3">
      <c r="P47739"/>
      <c r="AA47739"/>
    </row>
    <row r="47740" spans="16:27" x14ac:dyDescent="0.3">
      <c r="P47740"/>
      <c r="AA47740"/>
    </row>
    <row r="47741" spans="16:27" x14ac:dyDescent="0.3">
      <c r="P47741"/>
      <c r="AA47741"/>
    </row>
    <row r="47742" spans="16:27" x14ac:dyDescent="0.3">
      <c r="P47742"/>
      <c r="AA47742"/>
    </row>
    <row r="47743" spans="16:27" x14ac:dyDescent="0.3">
      <c r="P47743"/>
      <c r="AA47743"/>
    </row>
    <row r="47744" spans="16:27" x14ac:dyDescent="0.3">
      <c r="P47744"/>
      <c r="AA47744"/>
    </row>
    <row r="47745" spans="16:27" x14ac:dyDescent="0.3">
      <c r="P47745"/>
      <c r="AA47745"/>
    </row>
    <row r="47746" spans="16:27" x14ac:dyDescent="0.3">
      <c r="P47746"/>
      <c r="AA47746"/>
    </row>
    <row r="47747" spans="16:27" x14ac:dyDescent="0.3">
      <c r="P47747"/>
      <c r="AA47747"/>
    </row>
    <row r="47748" spans="16:27" x14ac:dyDescent="0.3">
      <c r="P47748"/>
      <c r="AA47748"/>
    </row>
    <row r="47749" spans="16:27" x14ac:dyDescent="0.3">
      <c r="P47749"/>
      <c r="AA47749"/>
    </row>
    <row r="47750" spans="16:27" x14ac:dyDescent="0.3">
      <c r="P47750"/>
      <c r="AA47750"/>
    </row>
    <row r="47751" spans="16:27" x14ac:dyDescent="0.3">
      <c r="P47751"/>
      <c r="AA47751"/>
    </row>
    <row r="47752" spans="16:27" x14ac:dyDescent="0.3">
      <c r="P47752"/>
      <c r="AA47752"/>
    </row>
    <row r="47753" spans="16:27" x14ac:dyDescent="0.3">
      <c r="P47753"/>
      <c r="AA47753"/>
    </row>
    <row r="47754" spans="16:27" x14ac:dyDescent="0.3">
      <c r="P47754"/>
      <c r="AA47754"/>
    </row>
    <row r="47755" spans="16:27" x14ac:dyDescent="0.3">
      <c r="P47755"/>
      <c r="AA47755"/>
    </row>
    <row r="47756" spans="16:27" x14ac:dyDescent="0.3">
      <c r="P47756"/>
      <c r="AA47756"/>
    </row>
    <row r="47757" spans="16:27" x14ac:dyDescent="0.3">
      <c r="P47757"/>
      <c r="AA47757"/>
    </row>
    <row r="47758" spans="16:27" x14ac:dyDescent="0.3">
      <c r="P47758"/>
      <c r="AA47758"/>
    </row>
    <row r="47759" spans="16:27" x14ac:dyDescent="0.3">
      <c r="P47759"/>
      <c r="AA47759"/>
    </row>
    <row r="47760" spans="16:27" x14ac:dyDescent="0.3">
      <c r="P47760"/>
      <c r="AA47760"/>
    </row>
    <row r="47761" spans="16:27" x14ac:dyDescent="0.3">
      <c r="P47761"/>
      <c r="AA47761"/>
    </row>
    <row r="47762" spans="16:27" x14ac:dyDescent="0.3">
      <c r="P47762"/>
      <c r="AA47762"/>
    </row>
    <row r="47763" spans="16:27" x14ac:dyDescent="0.3">
      <c r="P47763"/>
      <c r="AA47763"/>
    </row>
    <row r="47764" spans="16:27" x14ac:dyDescent="0.3">
      <c r="P47764"/>
      <c r="AA47764"/>
    </row>
    <row r="47765" spans="16:27" x14ac:dyDescent="0.3">
      <c r="P47765"/>
      <c r="AA47765"/>
    </row>
    <row r="47766" spans="16:27" x14ac:dyDescent="0.3">
      <c r="P47766"/>
      <c r="AA47766"/>
    </row>
    <row r="47767" spans="16:27" x14ac:dyDescent="0.3">
      <c r="P47767"/>
      <c r="AA47767"/>
    </row>
    <row r="47768" spans="16:27" x14ac:dyDescent="0.3">
      <c r="P47768"/>
      <c r="AA47768"/>
    </row>
    <row r="47769" spans="16:27" x14ac:dyDescent="0.3">
      <c r="P47769"/>
      <c r="AA47769"/>
    </row>
    <row r="47770" spans="16:27" x14ac:dyDescent="0.3">
      <c r="P47770"/>
      <c r="AA47770"/>
    </row>
    <row r="47771" spans="16:27" x14ac:dyDescent="0.3">
      <c r="P47771"/>
      <c r="AA47771"/>
    </row>
    <row r="47772" spans="16:27" x14ac:dyDescent="0.3">
      <c r="P47772"/>
      <c r="AA47772"/>
    </row>
    <row r="47773" spans="16:27" x14ac:dyDescent="0.3">
      <c r="P47773"/>
      <c r="AA47773"/>
    </row>
    <row r="47774" spans="16:27" x14ac:dyDescent="0.3">
      <c r="P47774"/>
      <c r="AA47774"/>
    </row>
    <row r="47775" spans="16:27" x14ac:dyDescent="0.3">
      <c r="P47775"/>
      <c r="AA47775"/>
    </row>
    <row r="47776" spans="16:27" x14ac:dyDescent="0.3">
      <c r="P47776"/>
      <c r="AA47776"/>
    </row>
    <row r="47777" spans="16:27" x14ac:dyDescent="0.3">
      <c r="P47777"/>
      <c r="AA47777"/>
    </row>
    <row r="47778" spans="16:27" x14ac:dyDescent="0.3">
      <c r="P47778"/>
      <c r="AA47778"/>
    </row>
    <row r="47779" spans="16:27" x14ac:dyDescent="0.3">
      <c r="P47779"/>
      <c r="AA47779"/>
    </row>
    <row r="47780" spans="16:27" x14ac:dyDescent="0.3">
      <c r="P47780"/>
      <c r="AA47780"/>
    </row>
    <row r="47781" spans="16:27" x14ac:dyDescent="0.3">
      <c r="P47781"/>
      <c r="AA47781"/>
    </row>
    <row r="47782" spans="16:27" x14ac:dyDescent="0.3">
      <c r="P47782"/>
      <c r="AA47782"/>
    </row>
    <row r="47783" spans="16:27" x14ac:dyDescent="0.3">
      <c r="P47783"/>
      <c r="AA47783"/>
    </row>
    <row r="47784" spans="16:27" x14ac:dyDescent="0.3">
      <c r="P47784"/>
      <c r="AA47784"/>
    </row>
    <row r="47785" spans="16:27" x14ac:dyDescent="0.3">
      <c r="P47785"/>
      <c r="AA47785"/>
    </row>
    <row r="47786" spans="16:27" x14ac:dyDescent="0.3">
      <c r="P47786"/>
      <c r="AA47786"/>
    </row>
    <row r="47787" spans="16:27" x14ac:dyDescent="0.3">
      <c r="P47787"/>
      <c r="AA47787"/>
    </row>
    <row r="47788" spans="16:27" x14ac:dyDescent="0.3">
      <c r="P47788"/>
      <c r="AA47788"/>
    </row>
    <row r="47789" spans="16:27" x14ac:dyDescent="0.3">
      <c r="P47789"/>
      <c r="AA47789"/>
    </row>
    <row r="47790" spans="16:27" x14ac:dyDescent="0.3">
      <c r="P47790"/>
      <c r="AA47790"/>
    </row>
    <row r="47791" spans="16:27" x14ac:dyDescent="0.3">
      <c r="P47791"/>
      <c r="AA47791"/>
    </row>
    <row r="47792" spans="16:27" x14ac:dyDescent="0.3">
      <c r="P47792"/>
      <c r="AA47792"/>
    </row>
    <row r="47793" spans="16:27" x14ac:dyDescent="0.3">
      <c r="P47793"/>
      <c r="AA47793"/>
    </row>
    <row r="47794" spans="16:27" x14ac:dyDescent="0.3">
      <c r="P47794"/>
      <c r="AA47794"/>
    </row>
    <row r="47795" spans="16:27" x14ac:dyDescent="0.3">
      <c r="P47795"/>
      <c r="AA47795"/>
    </row>
    <row r="47796" spans="16:27" x14ac:dyDescent="0.3">
      <c r="P47796"/>
      <c r="AA47796"/>
    </row>
    <row r="47797" spans="16:27" x14ac:dyDescent="0.3">
      <c r="P47797"/>
      <c r="AA47797"/>
    </row>
    <row r="47798" spans="16:27" x14ac:dyDescent="0.3">
      <c r="P47798"/>
      <c r="AA47798"/>
    </row>
    <row r="47799" spans="16:27" x14ac:dyDescent="0.3">
      <c r="P47799"/>
      <c r="AA47799"/>
    </row>
    <row r="47800" spans="16:27" x14ac:dyDescent="0.3">
      <c r="P47800"/>
      <c r="AA47800"/>
    </row>
    <row r="47801" spans="16:27" x14ac:dyDescent="0.3">
      <c r="P47801"/>
      <c r="AA47801"/>
    </row>
    <row r="47802" spans="16:27" x14ac:dyDescent="0.3">
      <c r="P47802"/>
      <c r="AA47802"/>
    </row>
    <row r="47803" spans="16:27" x14ac:dyDescent="0.3">
      <c r="P47803"/>
      <c r="AA47803"/>
    </row>
    <row r="47804" spans="16:27" x14ac:dyDescent="0.3">
      <c r="P47804"/>
      <c r="AA47804"/>
    </row>
    <row r="47805" spans="16:27" x14ac:dyDescent="0.3">
      <c r="P47805"/>
      <c r="AA47805"/>
    </row>
    <row r="47806" spans="16:27" x14ac:dyDescent="0.3">
      <c r="P47806"/>
      <c r="AA47806"/>
    </row>
    <row r="47807" spans="16:27" x14ac:dyDescent="0.3">
      <c r="P47807"/>
      <c r="AA47807"/>
    </row>
    <row r="47808" spans="16:27" x14ac:dyDescent="0.3">
      <c r="P47808"/>
      <c r="AA47808"/>
    </row>
    <row r="47809" spans="16:27" x14ac:dyDescent="0.3">
      <c r="P47809"/>
      <c r="AA47809"/>
    </row>
    <row r="47810" spans="16:27" x14ac:dyDescent="0.3">
      <c r="P47810"/>
      <c r="AA47810"/>
    </row>
    <row r="47811" spans="16:27" x14ac:dyDescent="0.3">
      <c r="P47811"/>
      <c r="AA47811"/>
    </row>
    <row r="47812" spans="16:27" x14ac:dyDescent="0.3">
      <c r="P47812"/>
      <c r="AA47812"/>
    </row>
    <row r="47813" spans="16:27" x14ac:dyDescent="0.3">
      <c r="P47813"/>
      <c r="AA47813"/>
    </row>
    <row r="47814" spans="16:27" x14ac:dyDescent="0.3">
      <c r="P47814"/>
      <c r="AA47814"/>
    </row>
    <row r="47815" spans="16:27" x14ac:dyDescent="0.3">
      <c r="P47815"/>
      <c r="AA47815"/>
    </row>
    <row r="47816" spans="16:27" x14ac:dyDescent="0.3">
      <c r="P47816"/>
      <c r="AA47816"/>
    </row>
    <row r="47817" spans="16:27" x14ac:dyDescent="0.3">
      <c r="P47817"/>
      <c r="AA47817"/>
    </row>
    <row r="47818" spans="16:27" x14ac:dyDescent="0.3">
      <c r="P47818"/>
      <c r="AA47818"/>
    </row>
    <row r="47819" spans="16:27" x14ac:dyDescent="0.3">
      <c r="P47819"/>
      <c r="AA47819"/>
    </row>
    <row r="47820" spans="16:27" x14ac:dyDescent="0.3">
      <c r="P47820"/>
      <c r="AA47820"/>
    </row>
    <row r="47821" spans="16:27" x14ac:dyDescent="0.3">
      <c r="P47821"/>
      <c r="AA47821"/>
    </row>
    <row r="47822" spans="16:27" x14ac:dyDescent="0.3">
      <c r="P47822"/>
      <c r="AA47822"/>
    </row>
    <row r="47823" spans="16:27" x14ac:dyDescent="0.3">
      <c r="P47823"/>
      <c r="AA47823"/>
    </row>
    <row r="47824" spans="16:27" x14ac:dyDescent="0.3">
      <c r="P47824"/>
      <c r="AA47824"/>
    </row>
    <row r="47825" spans="16:27" x14ac:dyDescent="0.3">
      <c r="P47825"/>
      <c r="AA47825"/>
    </row>
    <row r="47826" spans="16:27" x14ac:dyDescent="0.3">
      <c r="P47826"/>
      <c r="AA47826"/>
    </row>
    <row r="47827" spans="16:27" x14ac:dyDescent="0.3">
      <c r="P47827"/>
      <c r="AA47827"/>
    </row>
    <row r="47828" spans="16:27" x14ac:dyDescent="0.3">
      <c r="P47828"/>
      <c r="AA47828"/>
    </row>
    <row r="47829" spans="16:27" x14ac:dyDescent="0.3">
      <c r="P47829"/>
      <c r="AA47829"/>
    </row>
    <row r="47830" spans="16:27" x14ac:dyDescent="0.3">
      <c r="P47830"/>
      <c r="AA47830"/>
    </row>
    <row r="47831" spans="16:27" x14ac:dyDescent="0.3">
      <c r="P47831"/>
      <c r="AA47831"/>
    </row>
    <row r="47832" spans="16:27" x14ac:dyDescent="0.3">
      <c r="P47832"/>
      <c r="AA47832"/>
    </row>
    <row r="47833" spans="16:27" x14ac:dyDescent="0.3">
      <c r="P47833"/>
      <c r="AA47833"/>
    </row>
    <row r="47834" spans="16:27" x14ac:dyDescent="0.3">
      <c r="P47834"/>
      <c r="AA47834"/>
    </row>
    <row r="47835" spans="16:27" x14ac:dyDescent="0.3">
      <c r="P47835"/>
      <c r="AA47835"/>
    </row>
    <row r="47836" spans="16:27" x14ac:dyDescent="0.3">
      <c r="P47836"/>
      <c r="AA47836"/>
    </row>
    <row r="47837" spans="16:27" x14ac:dyDescent="0.3">
      <c r="P47837"/>
      <c r="AA47837"/>
    </row>
    <row r="47838" spans="16:27" x14ac:dyDescent="0.3">
      <c r="P47838"/>
      <c r="AA47838"/>
    </row>
    <row r="47839" spans="16:27" x14ac:dyDescent="0.3">
      <c r="P47839"/>
      <c r="AA47839"/>
    </row>
    <row r="47840" spans="16:27" x14ac:dyDescent="0.3">
      <c r="P47840"/>
      <c r="AA47840"/>
    </row>
    <row r="47841" spans="16:27" x14ac:dyDescent="0.3">
      <c r="P47841"/>
      <c r="AA47841"/>
    </row>
    <row r="47842" spans="16:27" x14ac:dyDescent="0.3">
      <c r="P47842"/>
      <c r="AA47842"/>
    </row>
    <row r="47843" spans="16:27" x14ac:dyDescent="0.3">
      <c r="P47843"/>
      <c r="AA47843"/>
    </row>
    <row r="47844" spans="16:27" x14ac:dyDescent="0.3">
      <c r="P47844"/>
      <c r="AA47844"/>
    </row>
    <row r="47845" spans="16:27" x14ac:dyDescent="0.3">
      <c r="P47845"/>
      <c r="AA47845"/>
    </row>
    <row r="47846" spans="16:27" x14ac:dyDescent="0.3">
      <c r="P47846"/>
      <c r="AA47846"/>
    </row>
    <row r="47847" spans="16:27" x14ac:dyDescent="0.3">
      <c r="P47847"/>
      <c r="AA47847"/>
    </row>
    <row r="47848" spans="16:27" x14ac:dyDescent="0.3">
      <c r="P47848"/>
      <c r="AA47848"/>
    </row>
    <row r="47849" spans="16:27" x14ac:dyDescent="0.3">
      <c r="P47849"/>
      <c r="AA47849"/>
    </row>
    <row r="47850" spans="16:27" x14ac:dyDescent="0.3">
      <c r="P47850"/>
      <c r="AA47850"/>
    </row>
    <row r="47851" spans="16:27" x14ac:dyDescent="0.3">
      <c r="P47851"/>
      <c r="AA47851"/>
    </row>
    <row r="47852" spans="16:27" x14ac:dyDescent="0.3">
      <c r="P47852"/>
      <c r="AA47852"/>
    </row>
    <row r="47853" spans="16:27" x14ac:dyDescent="0.3">
      <c r="P47853"/>
      <c r="AA47853"/>
    </row>
    <row r="47854" spans="16:27" x14ac:dyDescent="0.3">
      <c r="P47854"/>
      <c r="AA47854"/>
    </row>
    <row r="47855" spans="16:27" x14ac:dyDescent="0.3">
      <c r="P47855"/>
      <c r="AA47855"/>
    </row>
    <row r="47856" spans="16:27" x14ac:dyDescent="0.3">
      <c r="P47856"/>
      <c r="AA47856"/>
    </row>
    <row r="47857" spans="16:27" x14ac:dyDescent="0.3">
      <c r="P47857"/>
      <c r="AA47857"/>
    </row>
    <row r="47858" spans="16:27" x14ac:dyDescent="0.3">
      <c r="P47858"/>
      <c r="AA47858"/>
    </row>
    <row r="47859" spans="16:27" x14ac:dyDescent="0.3">
      <c r="P47859"/>
      <c r="AA47859"/>
    </row>
    <row r="47860" spans="16:27" x14ac:dyDescent="0.3">
      <c r="P47860"/>
      <c r="AA47860"/>
    </row>
    <row r="47861" spans="16:27" x14ac:dyDescent="0.3">
      <c r="P47861"/>
      <c r="AA47861"/>
    </row>
    <row r="47862" spans="16:27" x14ac:dyDescent="0.3">
      <c r="P47862"/>
      <c r="AA47862"/>
    </row>
    <row r="47863" spans="16:27" x14ac:dyDescent="0.3">
      <c r="P47863"/>
      <c r="AA47863"/>
    </row>
    <row r="47864" spans="16:27" x14ac:dyDescent="0.3">
      <c r="P47864"/>
      <c r="AA47864"/>
    </row>
    <row r="47865" spans="16:27" x14ac:dyDescent="0.3">
      <c r="P47865"/>
      <c r="AA47865"/>
    </row>
    <row r="47866" spans="16:27" x14ac:dyDescent="0.3">
      <c r="P47866"/>
      <c r="AA47866"/>
    </row>
    <row r="47867" spans="16:27" x14ac:dyDescent="0.3">
      <c r="P47867"/>
      <c r="AA47867"/>
    </row>
    <row r="47868" spans="16:27" x14ac:dyDescent="0.3">
      <c r="P47868"/>
      <c r="AA47868"/>
    </row>
    <row r="47869" spans="16:27" x14ac:dyDescent="0.3">
      <c r="P47869"/>
      <c r="AA47869"/>
    </row>
    <row r="47870" spans="16:27" x14ac:dyDescent="0.3">
      <c r="P47870"/>
      <c r="AA47870"/>
    </row>
    <row r="47871" spans="16:27" x14ac:dyDescent="0.3">
      <c r="P47871"/>
      <c r="AA47871"/>
    </row>
    <row r="47872" spans="16:27" x14ac:dyDescent="0.3">
      <c r="P47872"/>
      <c r="AA47872"/>
    </row>
    <row r="47873" spans="16:27" x14ac:dyDescent="0.3">
      <c r="P47873"/>
      <c r="AA47873"/>
    </row>
    <row r="47874" spans="16:27" x14ac:dyDescent="0.3">
      <c r="P47874"/>
      <c r="AA47874"/>
    </row>
    <row r="47875" spans="16:27" x14ac:dyDescent="0.3">
      <c r="P47875"/>
      <c r="AA47875"/>
    </row>
    <row r="47876" spans="16:27" x14ac:dyDescent="0.3">
      <c r="P47876"/>
      <c r="AA47876"/>
    </row>
    <row r="47877" spans="16:27" x14ac:dyDescent="0.3">
      <c r="P47877"/>
      <c r="AA47877"/>
    </row>
    <row r="47878" spans="16:27" x14ac:dyDescent="0.3">
      <c r="P47878"/>
      <c r="AA47878"/>
    </row>
    <row r="47879" spans="16:27" x14ac:dyDescent="0.3">
      <c r="P47879"/>
      <c r="AA47879"/>
    </row>
    <row r="47880" spans="16:27" x14ac:dyDescent="0.3">
      <c r="P47880"/>
      <c r="AA47880"/>
    </row>
    <row r="47881" spans="16:27" x14ac:dyDescent="0.3">
      <c r="P47881"/>
      <c r="AA47881"/>
    </row>
    <row r="47882" spans="16:27" x14ac:dyDescent="0.3">
      <c r="P47882"/>
      <c r="AA47882"/>
    </row>
    <row r="47883" spans="16:27" x14ac:dyDescent="0.3">
      <c r="P47883"/>
      <c r="AA47883"/>
    </row>
    <row r="47884" spans="16:27" x14ac:dyDescent="0.3">
      <c r="P47884"/>
      <c r="AA47884"/>
    </row>
    <row r="47885" spans="16:27" x14ac:dyDescent="0.3">
      <c r="P47885"/>
      <c r="AA47885"/>
    </row>
    <row r="47886" spans="16:27" x14ac:dyDescent="0.3">
      <c r="P47886"/>
      <c r="AA47886"/>
    </row>
    <row r="47887" spans="16:27" x14ac:dyDescent="0.3">
      <c r="P47887"/>
      <c r="AA47887"/>
    </row>
    <row r="47888" spans="16:27" x14ac:dyDescent="0.3">
      <c r="P47888"/>
      <c r="AA47888"/>
    </row>
    <row r="47889" spans="16:27" x14ac:dyDescent="0.3">
      <c r="P47889"/>
      <c r="AA47889"/>
    </row>
    <row r="47890" spans="16:27" x14ac:dyDescent="0.3">
      <c r="P47890"/>
      <c r="AA47890"/>
    </row>
    <row r="47891" spans="16:27" x14ac:dyDescent="0.3">
      <c r="P47891"/>
      <c r="AA47891"/>
    </row>
    <row r="47892" spans="16:27" x14ac:dyDescent="0.3">
      <c r="P47892"/>
      <c r="AA47892"/>
    </row>
    <row r="47893" spans="16:27" x14ac:dyDescent="0.3">
      <c r="P47893"/>
      <c r="AA47893"/>
    </row>
    <row r="47894" spans="16:27" x14ac:dyDescent="0.3">
      <c r="P47894"/>
      <c r="AA47894"/>
    </row>
    <row r="47895" spans="16:27" x14ac:dyDescent="0.3">
      <c r="P47895"/>
      <c r="AA47895"/>
    </row>
    <row r="47896" spans="16:27" x14ac:dyDescent="0.3">
      <c r="P47896"/>
      <c r="AA47896"/>
    </row>
    <row r="47897" spans="16:27" x14ac:dyDescent="0.3">
      <c r="P47897"/>
      <c r="AA47897"/>
    </row>
    <row r="47898" spans="16:27" x14ac:dyDescent="0.3">
      <c r="P47898"/>
      <c r="AA47898"/>
    </row>
    <row r="47899" spans="16:27" x14ac:dyDescent="0.3">
      <c r="P47899"/>
      <c r="AA47899"/>
    </row>
    <row r="47900" spans="16:27" x14ac:dyDescent="0.3">
      <c r="P47900"/>
      <c r="AA47900"/>
    </row>
    <row r="47901" spans="16:27" x14ac:dyDescent="0.3">
      <c r="P47901"/>
      <c r="AA47901"/>
    </row>
    <row r="47902" spans="16:27" x14ac:dyDescent="0.3">
      <c r="P47902"/>
      <c r="AA47902"/>
    </row>
    <row r="47903" spans="16:27" x14ac:dyDescent="0.3">
      <c r="P47903"/>
      <c r="AA47903"/>
    </row>
    <row r="47904" spans="16:27" x14ac:dyDescent="0.3">
      <c r="P47904"/>
      <c r="AA47904"/>
    </row>
    <row r="47905" spans="16:27" x14ac:dyDescent="0.3">
      <c r="P47905"/>
      <c r="AA47905"/>
    </row>
    <row r="47906" spans="16:27" x14ac:dyDescent="0.3">
      <c r="P47906"/>
      <c r="AA47906"/>
    </row>
    <row r="47907" spans="16:27" x14ac:dyDescent="0.3">
      <c r="P47907"/>
      <c r="AA47907"/>
    </row>
    <row r="47908" spans="16:27" x14ac:dyDescent="0.3">
      <c r="P47908"/>
      <c r="AA47908"/>
    </row>
    <row r="47909" spans="16:27" x14ac:dyDescent="0.3">
      <c r="P47909"/>
      <c r="AA47909"/>
    </row>
    <row r="47910" spans="16:27" x14ac:dyDescent="0.3">
      <c r="P47910"/>
      <c r="AA47910"/>
    </row>
    <row r="47911" spans="16:27" x14ac:dyDescent="0.3">
      <c r="P47911"/>
      <c r="AA47911"/>
    </row>
    <row r="47912" spans="16:27" x14ac:dyDescent="0.3">
      <c r="P47912"/>
      <c r="AA47912"/>
    </row>
    <row r="47913" spans="16:27" x14ac:dyDescent="0.3">
      <c r="P47913"/>
      <c r="AA47913"/>
    </row>
    <row r="47914" spans="16:27" x14ac:dyDescent="0.3">
      <c r="P47914"/>
      <c r="AA47914"/>
    </row>
    <row r="47915" spans="16:27" x14ac:dyDescent="0.3">
      <c r="P47915"/>
      <c r="AA47915"/>
    </row>
    <row r="47916" spans="16:27" x14ac:dyDescent="0.3">
      <c r="P47916"/>
      <c r="AA47916"/>
    </row>
    <row r="47917" spans="16:27" x14ac:dyDescent="0.3">
      <c r="P47917"/>
      <c r="AA47917"/>
    </row>
    <row r="47918" spans="16:27" x14ac:dyDescent="0.3">
      <c r="P47918"/>
      <c r="AA47918"/>
    </row>
    <row r="47919" spans="16:27" x14ac:dyDescent="0.3">
      <c r="P47919"/>
      <c r="AA47919"/>
    </row>
    <row r="47920" spans="16:27" x14ac:dyDescent="0.3">
      <c r="P47920"/>
      <c r="AA47920"/>
    </row>
    <row r="47921" spans="16:27" x14ac:dyDescent="0.3">
      <c r="P47921"/>
      <c r="AA47921"/>
    </row>
    <row r="47922" spans="16:27" x14ac:dyDescent="0.3">
      <c r="P47922"/>
      <c r="AA47922"/>
    </row>
    <row r="47923" spans="16:27" x14ac:dyDescent="0.3">
      <c r="P47923"/>
      <c r="AA47923"/>
    </row>
    <row r="47924" spans="16:27" x14ac:dyDescent="0.3">
      <c r="P47924"/>
      <c r="AA47924"/>
    </row>
    <row r="47925" spans="16:27" x14ac:dyDescent="0.3">
      <c r="P47925"/>
      <c r="AA47925"/>
    </row>
    <row r="47926" spans="16:27" x14ac:dyDescent="0.3">
      <c r="P47926"/>
      <c r="AA47926"/>
    </row>
    <row r="47927" spans="16:27" x14ac:dyDescent="0.3">
      <c r="P47927"/>
      <c r="AA47927"/>
    </row>
    <row r="47928" spans="16:27" x14ac:dyDescent="0.3">
      <c r="P47928"/>
      <c r="AA47928"/>
    </row>
    <row r="47929" spans="16:27" x14ac:dyDescent="0.3">
      <c r="P47929"/>
      <c r="AA47929"/>
    </row>
    <row r="47930" spans="16:27" x14ac:dyDescent="0.3">
      <c r="P47930"/>
      <c r="AA47930"/>
    </row>
    <row r="47931" spans="16:27" x14ac:dyDescent="0.3">
      <c r="P47931"/>
      <c r="AA47931"/>
    </row>
    <row r="47932" spans="16:27" x14ac:dyDescent="0.3">
      <c r="P47932"/>
      <c r="AA47932"/>
    </row>
    <row r="47933" spans="16:27" x14ac:dyDescent="0.3">
      <c r="P47933"/>
      <c r="AA47933"/>
    </row>
    <row r="47934" spans="16:27" x14ac:dyDescent="0.3">
      <c r="P47934"/>
      <c r="AA47934"/>
    </row>
    <row r="47935" spans="16:27" x14ac:dyDescent="0.3">
      <c r="P47935"/>
      <c r="AA47935"/>
    </row>
    <row r="47936" spans="16:27" x14ac:dyDescent="0.3">
      <c r="P47936"/>
      <c r="AA47936"/>
    </row>
    <row r="47937" spans="16:27" x14ac:dyDescent="0.3">
      <c r="P47937"/>
      <c r="AA47937"/>
    </row>
    <row r="47938" spans="16:27" x14ac:dyDescent="0.3">
      <c r="P47938"/>
      <c r="AA47938"/>
    </row>
    <row r="47939" spans="16:27" x14ac:dyDescent="0.3">
      <c r="P47939"/>
      <c r="AA47939"/>
    </row>
    <row r="47940" spans="16:27" x14ac:dyDescent="0.3">
      <c r="P47940"/>
      <c r="AA47940"/>
    </row>
    <row r="47941" spans="16:27" x14ac:dyDescent="0.3">
      <c r="P47941"/>
      <c r="AA47941"/>
    </row>
    <row r="47942" spans="16:27" x14ac:dyDescent="0.3">
      <c r="P47942"/>
      <c r="AA47942"/>
    </row>
    <row r="47943" spans="16:27" x14ac:dyDescent="0.3">
      <c r="P47943"/>
      <c r="AA47943"/>
    </row>
    <row r="47944" spans="16:27" x14ac:dyDescent="0.3">
      <c r="P47944"/>
      <c r="AA47944"/>
    </row>
    <row r="47945" spans="16:27" x14ac:dyDescent="0.3">
      <c r="P47945"/>
      <c r="AA47945"/>
    </row>
    <row r="47946" spans="16:27" x14ac:dyDescent="0.3">
      <c r="P47946"/>
      <c r="AA47946"/>
    </row>
    <row r="47947" spans="16:27" x14ac:dyDescent="0.3">
      <c r="P47947"/>
      <c r="AA47947"/>
    </row>
    <row r="47948" spans="16:27" x14ac:dyDescent="0.3">
      <c r="P47948"/>
      <c r="AA47948"/>
    </row>
    <row r="47949" spans="16:27" x14ac:dyDescent="0.3">
      <c r="P47949"/>
      <c r="AA47949"/>
    </row>
    <row r="47950" spans="16:27" x14ac:dyDescent="0.3">
      <c r="P47950"/>
      <c r="AA47950"/>
    </row>
    <row r="47951" spans="16:27" x14ac:dyDescent="0.3">
      <c r="P47951"/>
      <c r="AA47951"/>
    </row>
    <row r="47952" spans="16:27" x14ac:dyDescent="0.3">
      <c r="P47952"/>
      <c r="AA47952"/>
    </row>
    <row r="47953" spans="16:27" x14ac:dyDescent="0.3">
      <c r="P47953"/>
      <c r="AA47953"/>
    </row>
    <row r="47954" spans="16:27" x14ac:dyDescent="0.3">
      <c r="P47954"/>
      <c r="AA47954"/>
    </row>
    <row r="47955" spans="16:27" x14ac:dyDescent="0.3">
      <c r="P47955"/>
      <c r="AA47955"/>
    </row>
    <row r="47956" spans="16:27" x14ac:dyDescent="0.3">
      <c r="P47956"/>
      <c r="AA47956"/>
    </row>
    <row r="47957" spans="16:27" x14ac:dyDescent="0.3">
      <c r="P47957"/>
      <c r="AA47957"/>
    </row>
    <row r="47958" spans="16:27" x14ac:dyDescent="0.3">
      <c r="P47958"/>
      <c r="AA47958"/>
    </row>
    <row r="47959" spans="16:27" x14ac:dyDescent="0.3">
      <c r="P47959"/>
      <c r="AA47959"/>
    </row>
    <row r="47960" spans="16:27" x14ac:dyDescent="0.3">
      <c r="P47960"/>
      <c r="AA47960"/>
    </row>
    <row r="47961" spans="16:27" x14ac:dyDescent="0.3">
      <c r="P47961"/>
      <c r="AA47961"/>
    </row>
    <row r="47962" spans="16:27" x14ac:dyDescent="0.3">
      <c r="P47962"/>
      <c r="AA47962"/>
    </row>
    <row r="47963" spans="16:27" x14ac:dyDescent="0.3">
      <c r="P47963"/>
      <c r="AA47963"/>
    </row>
    <row r="47964" spans="16:27" x14ac:dyDescent="0.3">
      <c r="P47964"/>
      <c r="AA47964"/>
    </row>
    <row r="47965" spans="16:27" x14ac:dyDescent="0.3">
      <c r="P47965"/>
      <c r="AA47965"/>
    </row>
    <row r="47966" spans="16:27" x14ac:dyDescent="0.3">
      <c r="P47966"/>
      <c r="AA47966"/>
    </row>
    <row r="47967" spans="16:27" x14ac:dyDescent="0.3">
      <c r="P47967"/>
      <c r="AA47967"/>
    </row>
    <row r="47968" spans="16:27" x14ac:dyDescent="0.3">
      <c r="P47968"/>
      <c r="AA47968"/>
    </row>
    <row r="47969" spans="16:27" x14ac:dyDescent="0.3">
      <c r="P47969"/>
      <c r="AA47969"/>
    </row>
    <row r="47970" spans="16:27" x14ac:dyDescent="0.3">
      <c r="P47970"/>
      <c r="AA47970"/>
    </row>
    <row r="47971" spans="16:27" x14ac:dyDescent="0.3">
      <c r="P47971"/>
      <c r="AA47971"/>
    </row>
    <row r="47972" spans="16:27" x14ac:dyDescent="0.3">
      <c r="P47972"/>
      <c r="AA47972"/>
    </row>
    <row r="47973" spans="16:27" x14ac:dyDescent="0.3">
      <c r="P47973"/>
      <c r="AA47973"/>
    </row>
    <row r="47974" spans="16:27" x14ac:dyDescent="0.3">
      <c r="P47974"/>
      <c r="AA47974"/>
    </row>
    <row r="47975" spans="16:27" x14ac:dyDescent="0.3">
      <c r="P47975"/>
      <c r="AA47975"/>
    </row>
    <row r="47976" spans="16:27" x14ac:dyDescent="0.3">
      <c r="P47976"/>
      <c r="AA47976"/>
    </row>
    <row r="47977" spans="16:27" x14ac:dyDescent="0.3">
      <c r="P47977"/>
      <c r="AA47977"/>
    </row>
    <row r="47978" spans="16:27" x14ac:dyDescent="0.3">
      <c r="P47978"/>
      <c r="AA47978"/>
    </row>
    <row r="47979" spans="16:27" x14ac:dyDescent="0.3">
      <c r="P47979"/>
      <c r="AA47979"/>
    </row>
    <row r="47980" spans="16:27" x14ac:dyDescent="0.3">
      <c r="P47980"/>
      <c r="AA47980"/>
    </row>
    <row r="47981" spans="16:27" x14ac:dyDescent="0.3">
      <c r="P47981"/>
      <c r="AA47981"/>
    </row>
    <row r="47982" spans="16:27" x14ac:dyDescent="0.3">
      <c r="P47982"/>
      <c r="AA47982"/>
    </row>
    <row r="47983" spans="16:27" x14ac:dyDescent="0.3">
      <c r="P47983"/>
      <c r="AA47983"/>
    </row>
    <row r="47984" spans="16:27" x14ac:dyDescent="0.3">
      <c r="P47984"/>
      <c r="AA47984"/>
    </row>
    <row r="47985" spans="16:27" x14ac:dyDescent="0.3">
      <c r="P47985"/>
      <c r="AA47985"/>
    </row>
    <row r="47986" spans="16:27" x14ac:dyDescent="0.3">
      <c r="P47986"/>
      <c r="AA47986"/>
    </row>
    <row r="47987" spans="16:27" x14ac:dyDescent="0.3">
      <c r="P47987"/>
      <c r="AA47987"/>
    </row>
    <row r="47988" spans="16:27" x14ac:dyDescent="0.3">
      <c r="P47988"/>
      <c r="AA47988"/>
    </row>
    <row r="47989" spans="16:27" x14ac:dyDescent="0.3">
      <c r="P47989"/>
      <c r="AA47989"/>
    </row>
    <row r="47990" spans="16:27" x14ac:dyDescent="0.3">
      <c r="P47990"/>
      <c r="AA47990"/>
    </row>
    <row r="47991" spans="16:27" x14ac:dyDescent="0.3">
      <c r="P47991"/>
      <c r="AA47991"/>
    </row>
    <row r="47992" spans="16:27" x14ac:dyDescent="0.3">
      <c r="P47992"/>
      <c r="AA47992"/>
    </row>
    <row r="47993" spans="16:27" x14ac:dyDescent="0.3">
      <c r="P47993"/>
      <c r="AA47993"/>
    </row>
    <row r="47994" spans="16:27" x14ac:dyDescent="0.3">
      <c r="P47994"/>
      <c r="AA47994"/>
    </row>
    <row r="47995" spans="16:27" x14ac:dyDescent="0.3">
      <c r="P47995"/>
      <c r="AA47995"/>
    </row>
    <row r="47996" spans="16:27" x14ac:dyDescent="0.3">
      <c r="P47996"/>
      <c r="AA47996"/>
    </row>
    <row r="47997" spans="16:27" x14ac:dyDescent="0.3">
      <c r="P47997"/>
      <c r="AA47997"/>
    </row>
    <row r="47998" spans="16:27" x14ac:dyDescent="0.3">
      <c r="P47998"/>
      <c r="AA47998"/>
    </row>
    <row r="47999" spans="16:27" x14ac:dyDescent="0.3">
      <c r="P47999"/>
      <c r="AA47999"/>
    </row>
    <row r="48000" spans="16:27" x14ac:dyDescent="0.3">
      <c r="P48000"/>
      <c r="AA48000"/>
    </row>
    <row r="48001" spans="16:27" x14ac:dyDescent="0.3">
      <c r="P48001"/>
      <c r="AA48001"/>
    </row>
    <row r="48002" spans="16:27" x14ac:dyDescent="0.3">
      <c r="P48002"/>
      <c r="AA48002"/>
    </row>
    <row r="48003" spans="16:27" x14ac:dyDescent="0.3">
      <c r="P48003"/>
      <c r="AA48003"/>
    </row>
    <row r="48004" spans="16:27" x14ac:dyDescent="0.3">
      <c r="P48004"/>
      <c r="AA48004"/>
    </row>
    <row r="48005" spans="16:27" x14ac:dyDescent="0.3">
      <c r="P48005"/>
      <c r="AA48005"/>
    </row>
    <row r="48006" spans="16:27" x14ac:dyDescent="0.3">
      <c r="P48006"/>
      <c r="AA48006"/>
    </row>
    <row r="48007" spans="16:27" x14ac:dyDescent="0.3">
      <c r="P48007"/>
      <c r="AA48007"/>
    </row>
    <row r="48008" spans="16:27" x14ac:dyDescent="0.3">
      <c r="P48008"/>
      <c r="AA48008"/>
    </row>
    <row r="48009" spans="16:27" x14ac:dyDescent="0.3">
      <c r="P48009"/>
      <c r="AA48009"/>
    </row>
    <row r="48010" spans="16:27" x14ac:dyDescent="0.3">
      <c r="P48010"/>
      <c r="AA48010"/>
    </row>
    <row r="48011" spans="16:27" x14ac:dyDescent="0.3">
      <c r="P48011"/>
      <c r="AA48011"/>
    </row>
    <row r="48012" spans="16:27" x14ac:dyDescent="0.3">
      <c r="P48012"/>
      <c r="AA48012"/>
    </row>
    <row r="48013" spans="16:27" x14ac:dyDescent="0.3">
      <c r="P48013"/>
      <c r="AA48013"/>
    </row>
    <row r="48014" spans="16:27" x14ac:dyDescent="0.3">
      <c r="P48014"/>
      <c r="AA48014"/>
    </row>
    <row r="48015" spans="16:27" x14ac:dyDescent="0.3">
      <c r="P48015"/>
      <c r="AA48015"/>
    </row>
    <row r="48016" spans="16:27" x14ac:dyDescent="0.3">
      <c r="P48016"/>
      <c r="AA48016"/>
    </row>
    <row r="48017" spans="16:27" x14ac:dyDescent="0.3">
      <c r="P48017"/>
      <c r="AA48017"/>
    </row>
    <row r="48018" spans="16:27" x14ac:dyDescent="0.3">
      <c r="P48018"/>
      <c r="AA48018"/>
    </row>
    <row r="48019" spans="16:27" x14ac:dyDescent="0.3">
      <c r="P48019"/>
      <c r="AA48019"/>
    </row>
    <row r="48020" spans="16:27" x14ac:dyDescent="0.3">
      <c r="P48020"/>
      <c r="AA48020"/>
    </row>
    <row r="48021" spans="16:27" x14ac:dyDescent="0.3">
      <c r="P48021"/>
      <c r="AA48021"/>
    </row>
    <row r="48022" spans="16:27" x14ac:dyDescent="0.3">
      <c r="P48022"/>
      <c r="AA48022"/>
    </row>
    <row r="48023" spans="16:27" x14ac:dyDescent="0.3">
      <c r="P48023"/>
      <c r="AA48023"/>
    </row>
    <row r="48024" spans="16:27" x14ac:dyDescent="0.3">
      <c r="P48024"/>
      <c r="AA48024"/>
    </row>
    <row r="48025" spans="16:27" x14ac:dyDescent="0.3">
      <c r="P48025"/>
      <c r="AA48025"/>
    </row>
    <row r="48026" spans="16:27" x14ac:dyDescent="0.3">
      <c r="P48026"/>
      <c r="AA48026"/>
    </row>
    <row r="48027" spans="16:27" x14ac:dyDescent="0.3">
      <c r="P48027"/>
      <c r="AA48027"/>
    </row>
    <row r="48028" spans="16:27" x14ac:dyDescent="0.3">
      <c r="P48028"/>
      <c r="AA48028"/>
    </row>
    <row r="48029" spans="16:27" x14ac:dyDescent="0.3">
      <c r="P48029"/>
      <c r="AA48029"/>
    </row>
    <row r="48030" spans="16:27" x14ac:dyDescent="0.3">
      <c r="P48030"/>
      <c r="AA48030"/>
    </row>
    <row r="48031" spans="16:27" x14ac:dyDescent="0.3">
      <c r="P48031"/>
      <c r="AA48031"/>
    </row>
    <row r="48032" spans="16:27" x14ac:dyDescent="0.3">
      <c r="P48032"/>
      <c r="AA48032"/>
    </row>
    <row r="48033" spans="16:27" x14ac:dyDescent="0.3">
      <c r="P48033"/>
      <c r="AA48033"/>
    </row>
    <row r="48034" spans="16:27" x14ac:dyDescent="0.3">
      <c r="P48034"/>
      <c r="AA48034"/>
    </row>
    <row r="48035" spans="16:27" x14ac:dyDescent="0.3">
      <c r="P48035"/>
      <c r="AA48035"/>
    </row>
    <row r="48036" spans="16:27" x14ac:dyDescent="0.3">
      <c r="P48036"/>
      <c r="AA48036"/>
    </row>
    <row r="48037" spans="16:27" x14ac:dyDescent="0.3">
      <c r="P48037"/>
      <c r="AA48037"/>
    </row>
    <row r="48038" spans="16:27" x14ac:dyDescent="0.3">
      <c r="P48038"/>
      <c r="AA48038"/>
    </row>
    <row r="48039" spans="16:27" x14ac:dyDescent="0.3">
      <c r="P48039"/>
      <c r="AA48039"/>
    </row>
    <row r="48040" spans="16:27" x14ac:dyDescent="0.3">
      <c r="P48040"/>
      <c r="AA48040"/>
    </row>
    <row r="48041" spans="16:27" x14ac:dyDescent="0.3">
      <c r="P48041"/>
      <c r="AA48041"/>
    </row>
    <row r="48042" spans="16:27" x14ac:dyDescent="0.3">
      <c r="P48042"/>
      <c r="AA48042"/>
    </row>
    <row r="48043" spans="16:27" x14ac:dyDescent="0.3">
      <c r="P48043"/>
      <c r="AA48043"/>
    </row>
    <row r="48044" spans="16:27" x14ac:dyDescent="0.3">
      <c r="P48044"/>
      <c r="AA48044"/>
    </row>
    <row r="48045" spans="16:27" x14ac:dyDescent="0.3">
      <c r="P48045"/>
      <c r="AA48045"/>
    </row>
    <row r="48046" spans="16:27" x14ac:dyDescent="0.3">
      <c r="P48046"/>
      <c r="AA48046"/>
    </row>
    <row r="48047" spans="16:27" x14ac:dyDescent="0.3">
      <c r="P48047"/>
      <c r="AA48047"/>
    </row>
    <row r="48048" spans="16:27" x14ac:dyDescent="0.3">
      <c r="P48048"/>
      <c r="AA48048"/>
    </row>
    <row r="48049" spans="16:27" x14ac:dyDescent="0.3">
      <c r="P48049"/>
      <c r="AA48049"/>
    </row>
    <row r="48050" spans="16:27" x14ac:dyDescent="0.3">
      <c r="P48050"/>
      <c r="AA48050"/>
    </row>
    <row r="48051" spans="16:27" x14ac:dyDescent="0.3">
      <c r="P48051"/>
      <c r="AA48051"/>
    </row>
    <row r="48052" spans="16:27" x14ac:dyDescent="0.3">
      <c r="P48052"/>
      <c r="AA48052"/>
    </row>
    <row r="48053" spans="16:27" x14ac:dyDescent="0.3">
      <c r="P48053"/>
      <c r="AA48053"/>
    </row>
    <row r="48054" spans="16:27" x14ac:dyDescent="0.3">
      <c r="P48054"/>
      <c r="AA48054"/>
    </row>
    <row r="48055" spans="16:27" x14ac:dyDescent="0.3">
      <c r="P48055"/>
      <c r="AA48055"/>
    </row>
    <row r="48056" spans="16:27" x14ac:dyDescent="0.3">
      <c r="P48056"/>
      <c r="AA48056"/>
    </row>
    <row r="48057" spans="16:27" x14ac:dyDescent="0.3">
      <c r="P48057"/>
      <c r="AA48057"/>
    </row>
    <row r="48058" spans="16:27" x14ac:dyDescent="0.3">
      <c r="P48058"/>
      <c r="AA48058"/>
    </row>
    <row r="48059" spans="16:27" x14ac:dyDescent="0.3">
      <c r="P48059"/>
      <c r="AA48059"/>
    </row>
    <row r="48060" spans="16:27" x14ac:dyDescent="0.3">
      <c r="P48060"/>
      <c r="AA48060"/>
    </row>
    <row r="48061" spans="16:27" x14ac:dyDescent="0.3">
      <c r="P48061"/>
      <c r="AA48061"/>
    </row>
    <row r="48062" spans="16:27" x14ac:dyDescent="0.3">
      <c r="P48062"/>
      <c r="AA48062"/>
    </row>
    <row r="48063" spans="16:27" x14ac:dyDescent="0.3">
      <c r="P48063"/>
      <c r="AA48063"/>
    </row>
    <row r="48064" spans="16:27" x14ac:dyDescent="0.3">
      <c r="P48064"/>
      <c r="AA48064"/>
    </row>
    <row r="48065" spans="16:27" x14ac:dyDescent="0.3">
      <c r="P48065"/>
      <c r="AA48065"/>
    </row>
    <row r="48066" spans="16:27" x14ac:dyDescent="0.3">
      <c r="P48066"/>
      <c r="AA48066"/>
    </row>
    <row r="48067" spans="16:27" x14ac:dyDescent="0.3">
      <c r="P48067"/>
      <c r="AA48067"/>
    </row>
    <row r="48068" spans="16:27" x14ac:dyDescent="0.3">
      <c r="P48068"/>
      <c r="AA48068"/>
    </row>
    <row r="48069" spans="16:27" x14ac:dyDescent="0.3">
      <c r="P48069"/>
      <c r="AA48069"/>
    </row>
    <row r="48070" spans="16:27" x14ac:dyDescent="0.3">
      <c r="P48070"/>
      <c r="AA48070"/>
    </row>
    <row r="48071" spans="16:27" x14ac:dyDescent="0.3">
      <c r="P48071"/>
      <c r="AA48071"/>
    </row>
    <row r="48072" spans="16:27" x14ac:dyDescent="0.3">
      <c r="P48072"/>
      <c r="AA48072"/>
    </row>
    <row r="48073" spans="16:27" x14ac:dyDescent="0.3">
      <c r="P48073"/>
      <c r="AA48073"/>
    </row>
    <row r="48074" spans="16:27" x14ac:dyDescent="0.3">
      <c r="P48074"/>
      <c r="AA48074"/>
    </row>
    <row r="48075" spans="16:27" x14ac:dyDescent="0.3">
      <c r="P48075"/>
      <c r="AA48075"/>
    </row>
    <row r="48076" spans="16:27" x14ac:dyDescent="0.3">
      <c r="P48076"/>
      <c r="AA48076"/>
    </row>
    <row r="48077" spans="16:27" x14ac:dyDescent="0.3">
      <c r="P48077"/>
      <c r="AA48077"/>
    </row>
    <row r="48078" spans="16:27" x14ac:dyDescent="0.3">
      <c r="P48078"/>
      <c r="AA48078"/>
    </row>
    <row r="48079" spans="16:27" x14ac:dyDescent="0.3">
      <c r="P48079"/>
      <c r="AA48079"/>
    </row>
    <row r="48080" spans="16:27" x14ac:dyDescent="0.3">
      <c r="P48080"/>
      <c r="AA48080"/>
    </row>
    <row r="48081" spans="16:27" x14ac:dyDescent="0.3">
      <c r="P48081"/>
      <c r="AA48081"/>
    </row>
    <row r="48082" spans="16:27" x14ac:dyDescent="0.3">
      <c r="P48082"/>
      <c r="AA48082"/>
    </row>
    <row r="48083" spans="16:27" x14ac:dyDescent="0.3">
      <c r="P48083"/>
      <c r="AA48083"/>
    </row>
    <row r="48084" spans="16:27" x14ac:dyDescent="0.3">
      <c r="P48084"/>
      <c r="AA48084"/>
    </row>
    <row r="48085" spans="16:27" x14ac:dyDescent="0.3">
      <c r="P48085"/>
      <c r="AA48085"/>
    </row>
    <row r="48086" spans="16:27" x14ac:dyDescent="0.3">
      <c r="P48086"/>
      <c r="AA48086"/>
    </row>
    <row r="48087" spans="16:27" x14ac:dyDescent="0.3">
      <c r="P48087"/>
      <c r="AA48087"/>
    </row>
    <row r="48088" spans="16:27" x14ac:dyDescent="0.3">
      <c r="P48088"/>
      <c r="AA48088"/>
    </row>
    <row r="48089" spans="16:27" x14ac:dyDescent="0.3">
      <c r="P48089"/>
      <c r="AA48089"/>
    </row>
    <row r="48090" spans="16:27" x14ac:dyDescent="0.3">
      <c r="P48090"/>
      <c r="AA48090"/>
    </row>
    <row r="48091" spans="16:27" x14ac:dyDescent="0.3">
      <c r="P48091"/>
      <c r="AA48091"/>
    </row>
    <row r="48092" spans="16:27" x14ac:dyDescent="0.3">
      <c r="P48092"/>
      <c r="AA48092"/>
    </row>
    <row r="48093" spans="16:27" x14ac:dyDescent="0.3">
      <c r="P48093"/>
      <c r="AA48093"/>
    </row>
    <row r="48094" spans="16:27" x14ac:dyDescent="0.3">
      <c r="P48094"/>
      <c r="AA48094"/>
    </row>
    <row r="48095" spans="16:27" x14ac:dyDescent="0.3">
      <c r="P48095"/>
      <c r="AA48095"/>
    </row>
    <row r="48096" spans="16:27" x14ac:dyDescent="0.3">
      <c r="P48096"/>
      <c r="AA48096"/>
    </row>
    <row r="48097" spans="16:27" x14ac:dyDescent="0.3">
      <c r="P48097"/>
      <c r="AA48097"/>
    </row>
    <row r="48098" spans="16:27" x14ac:dyDescent="0.3">
      <c r="P48098"/>
      <c r="AA48098"/>
    </row>
    <row r="48099" spans="16:27" x14ac:dyDescent="0.3">
      <c r="P48099"/>
      <c r="AA48099"/>
    </row>
    <row r="48100" spans="16:27" x14ac:dyDescent="0.3">
      <c r="P48100"/>
      <c r="AA48100"/>
    </row>
    <row r="48101" spans="16:27" x14ac:dyDescent="0.3">
      <c r="P48101"/>
      <c r="AA48101"/>
    </row>
    <row r="48102" spans="16:27" x14ac:dyDescent="0.3">
      <c r="P48102"/>
      <c r="AA48102"/>
    </row>
    <row r="48103" spans="16:27" x14ac:dyDescent="0.3">
      <c r="P48103"/>
      <c r="AA48103"/>
    </row>
    <row r="48104" spans="16:27" x14ac:dyDescent="0.3">
      <c r="P48104"/>
      <c r="AA48104"/>
    </row>
    <row r="48105" spans="16:27" x14ac:dyDescent="0.3">
      <c r="P48105"/>
      <c r="AA48105"/>
    </row>
    <row r="48106" spans="16:27" x14ac:dyDescent="0.3">
      <c r="P48106"/>
      <c r="AA48106"/>
    </row>
    <row r="48107" spans="16:27" x14ac:dyDescent="0.3">
      <c r="P48107"/>
      <c r="AA48107"/>
    </row>
    <row r="48108" spans="16:27" x14ac:dyDescent="0.3">
      <c r="P48108"/>
      <c r="AA48108"/>
    </row>
    <row r="48109" spans="16:27" x14ac:dyDescent="0.3">
      <c r="P48109"/>
      <c r="AA48109"/>
    </row>
    <row r="48110" spans="16:27" x14ac:dyDescent="0.3">
      <c r="P48110"/>
      <c r="AA48110"/>
    </row>
    <row r="48111" spans="16:27" x14ac:dyDescent="0.3">
      <c r="P48111"/>
      <c r="AA48111"/>
    </row>
    <row r="48112" spans="16:27" x14ac:dyDescent="0.3">
      <c r="P48112"/>
      <c r="AA48112"/>
    </row>
    <row r="48113" spans="16:27" x14ac:dyDescent="0.3">
      <c r="P48113"/>
      <c r="AA48113"/>
    </row>
    <row r="48114" spans="16:27" x14ac:dyDescent="0.3">
      <c r="P48114"/>
      <c r="AA48114"/>
    </row>
    <row r="48115" spans="16:27" x14ac:dyDescent="0.3">
      <c r="P48115"/>
      <c r="AA48115"/>
    </row>
    <row r="48116" spans="16:27" x14ac:dyDescent="0.3">
      <c r="P48116"/>
      <c r="AA48116"/>
    </row>
    <row r="48117" spans="16:27" x14ac:dyDescent="0.3">
      <c r="P48117"/>
      <c r="AA48117"/>
    </row>
    <row r="48118" spans="16:27" x14ac:dyDescent="0.3">
      <c r="P48118"/>
      <c r="AA48118"/>
    </row>
    <row r="48119" spans="16:27" x14ac:dyDescent="0.3">
      <c r="P48119"/>
      <c r="AA48119"/>
    </row>
    <row r="48120" spans="16:27" x14ac:dyDescent="0.3">
      <c r="P48120"/>
      <c r="AA48120"/>
    </row>
    <row r="48121" spans="16:27" x14ac:dyDescent="0.3">
      <c r="P48121"/>
      <c r="AA48121"/>
    </row>
    <row r="48122" spans="16:27" x14ac:dyDescent="0.3">
      <c r="P48122"/>
      <c r="AA48122"/>
    </row>
    <row r="48123" spans="16:27" x14ac:dyDescent="0.3">
      <c r="P48123"/>
      <c r="AA48123"/>
    </row>
    <row r="48124" spans="16:27" x14ac:dyDescent="0.3">
      <c r="P48124"/>
      <c r="AA48124"/>
    </row>
    <row r="48125" spans="16:27" x14ac:dyDescent="0.3">
      <c r="P48125"/>
      <c r="AA48125"/>
    </row>
    <row r="48126" spans="16:27" x14ac:dyDescent="0.3">
      <c r="P48126"/>
      <c r="AA48126"/>
    </row>
    <row r="48127" spans="16:27" x14ac:dyDescent="0.3">
      <c r="P48127"/>
      <c r="AA48127"/>
    </row>
    <row r="48128" spans="16:27" x14ac:dyDescent="0.3">
      <c r="P48128"/>
      <c r="AA48128"/>
    </row>
    <row r="48129" spans="16:27" x14ac:dyDescent="0.3">
      <c r="P48129"/>
      <c r="AA48129"/>
    </row>
    <row r="48130" spans="16:27" x14ac:dyDescent="0.3">
      <c r="P48130"/>
      <c r="AA48130"/>
    </row>
    <row r="48131" spans="16:27" x14ac:dyDescent="0.3">
      <c r="P48131"/>
      <c r="AA48131"/>
    </row>
    <row r="48132" spans="16:27" x14ac:dyDescent="0.3">
      <c r="P48132"/>
      <c r="AA48132"/>
    </row>
    <row r="48133" spans="16:27" x14ac:dyDescent="0.3">
      <c r="P48133"/>
      <c r="AA48133"/>
    </row>
    <row r="48134" spans="16:27" x14ac:dyDescent="0.3">
      <c r="P48134"/>
      <c r="AA48134"/>
    </row>
    <row r="48135" spans="16:27" x14ac:dyDescent="0.3">
      <c r="P48135"/>
      <c r="AA48135"/>
    </row>
    <row r="48136" spans="16:27" x14ac:dyDescent="0.3">
      <c r="P48136"/>
      <c r="AA48136"/>
    </row>
    <row r="48137" spans="16:27" x14ac:dyDescent="0.3">
      <c r="P48137"/>
      <c r="AA48137"/>
    </row>
    <row r="48138" spans="16:27" x14ac:dyDescent="0.3">
      <c r="P48138"/>
      <c r="AA48138"/>
    </row>
    <row r="48139" spans="16:27" x14ac:dyDescent="0.3">
      <c r="P48139"/>
      <c r="AA48139"/>
    </row>
    <row r="48140" spans="16:27" x14ac:dyDescent="0.3">
      <c r="P48140"/>
      <c r="AA48140"/>
    </row>
    <row r="48141" spans="16:27" x14ac:dyDescent="0.3">
      <c r="P48141"/>
      <c r="AA48141"/>
    </row>
    <row r="48142" spans="16:27" x14ac:dyDescent="0.3">
      <c r="P48142"/>
      <c r="AA48142"/>
    </row>
    <row r="48143" spans="16:27" x14ac:dyDescent="0.3">
      <c r="P48143"/>
      <c r="AA48143"/>
    </row>
    <row r="48144" spans="16:27" x14ac:dyDescent="0.3">
      <c r="P48144"/>
      <c r="AA48144"/>
    </row>
    <row r="48145" spans="16:27" x14ac:dyDescent="0.3">
      <c r="P48145"/>
      <c r="AA48145"/>
    </row>
    <row r="48146" spans="16:27" x14ac:dyDescent="0.3">
      <c r="P48146"/>
      <c r="AA48146"/>
    </row>
    <row r="48147" spans="16:27" x14ac:dyDescent="0.3">
      <c r="P48147"/>
      <c r="AA48147"/>
    </row>
    <row r="48148" spans="16:27" x14ac:dyDescent="0.3">
      <c r="P48148"/>
      <c r="AA48148"/>
    </row>
    <row r="48149" spans="16:27" x14ac:dyDescent="0.3">
      <c r="P48149"/>
      <c r="AA48149"/>
    </row>
    <row r="48150" spans="16:27" x14ac:dyDescent="0.3">
      <c r="P48150"/>
      <c r="AA48150"/>
    </row>
    <row r="48151" spans="16:27" x14ac:dyDescent="0.3">
      <c r="P48151"/>
      <c r="AA48151"/>
    </row>
    <row r="48152" spans="16:27" x14ac:dyDescent="0.3">
      <c r="P48152"/>
      <c r="AA48152"/>
    </row>
    <row r="48153" spans="16:27" x14ac:dyDescent="0.3">
      <c r="P48153"/>
      <c r="AA48153"/>
    </row>
    <row r="48154" spans="16:27" x14ac:dyDescent="0.3">
      <c r="P48154"/>
      <c r="AA48154"/>
    </row>
    <row r="48155" spans="16:27" x14ac:dyDescent="0.3">
      <c r="P48155"/>
      <c r="AA48155"/>
    </row>
    <row r="48156" spans="16:27" x14ac:dyDescent="0.3">
      <c r="P48156"/>
      <c r="AA48156"/>
    </row>
    <row r="48157" spans="16:27" x14ac:dyDescent="0.3">
      <c r="P48157"/>
      <c r="AA48157"/>
    </row>
    <row r="48158" spans="16:27" x14ac:dyDescent="0.3">
      <c r="P48158"/>
      <c r="AA48158"/>
    </row>
    <row r="48159" spans="16:27" x14ac:dyDescent="0.3">
      <c r="P48159"/>
      <c r="AA48159"/>
    </row>
    <row r="48160" spans="16:27" x14ac:dyDescent="0.3">
      <c r="P48160"/>
      <c r="AA48160"/>
    </row>
    <row r="48161" spans="16:27" x14ac:dyDescent="0.3">
      <c r="P48161"/>
      <c r="AA48161"/>
    </row>
    <row r="48162" spans="16:27" x14ac:dyDescent="0.3">
      <c r="P48162"/>
      <c r="AA48162"/>
    </row>
    <row r="48163" spans="16:27" x14ac:dyDescent="0.3">
      <c r="P48163"/>
      <c r="AA48163"/>
    </row>
    <row r="48164" spans="16:27" x14ac:dyDescent="0.3">
      <c r="P48164"/>
      <c r="AA48164"/>
    </row>
    <row r="48165" spans="16:27" x14ac:dyDescent="0.3">
      <c r="P48165"/>
      <c r="AA48165"/>
    </row>
    <row r="48166" spans="16:27" x14ac:dyDescent="0.3">
      <c r="P48166"/>
      <c r="AA48166"/>
    </row>
    <row r="48167" spans="16:27" x14ac:dyDescent="0.3">
      <c r="P48167"/>
      <c r="AA48167"/>
    </row>
    <row r="48168" spans="16:27" x14ac:dyDescent="0.3">
      <c r="P48168"/>
      <c r="AA48168"/>
    </row>
    <row r="48169" spans="16:27" x14ac:dyDescent="0.3">
      <c r="P48169"/>
      <c r="AA48169"/>
    </row>
    <row r="48170" spans="16:27" x14ac:dyDescent="0.3">
      <c r="P48170"/>
      <c r="AA48170"/>
    </row>
    <row r="48171" spans="16:27" x14ac:dyDescent="0.3">
      <c r="P48171"/>
      <c r="AA48171"/>
    </row>
    <row r="48172" spans="16:27" x14ac:dyDescent="0.3">
      <c r="P48172"/>
      <c r="AA48172"/>
    </row>
    <row r="48173" spans="16:27" x14ac:dyDescent="0.3">
      <c r="P48173"/>
      <c r="AA48173"/>
    </row>
    <row r="48174" spans="16:27" x14ac:dyDescent="0.3">
      <c r="P48174"/>
      <c r="AA48174"/>
    </row>
    <row r="48175" spans="16:27" x14ac:dyDescent="0.3">
      <c r="P48175"/>
      <c r="AA48175"/>
    </row>
    <row r="48176" spans="16:27" x14ac:dyDescent="0.3">
      <c r="P48176"/>
      <c r="AA48176"/>
    </row>
    <row r="48177" spans="16:27" x14ac:dyDescent="0.3">
      <c r="P48177"/>
      <c r="AA48177"/>
    </row>
    <row r="48178" spans="16:27" x14ac:dyDescent="0.3">
      <c r="P48178"/>
      <c r="AA48178"/>
    </row>
    <row r="48179" spans="16:27" x14ac:dyDescent="0.3">
      <c r="P48179"/>
      <c r="AA48179"/>
    </row>
    <row r="48180" spans="16:27" x14ac:dyDescent="0.3">
      <c r="P48180"/>
      <c r="AA48180"/>
    </row>
    <row r="48181" spans="16:27" x14ac:dyDescent="0.3">
      <c r="P48181"/>
      <c r="AA48181"/>
    </row>
    <row r="48182" spans="16:27" x14ac:dyDescent="0.3">
      <c r="P48182"/>
      <c r="AA48182"/>
    </row>
    <row r="48183" spans="16:27" x14ac:dyDescent="0.3">
      <c r="P48183"/>
      <c r="AA48183"/>
    </row>
    <row r="48184" spans="16:27" x14ac:dyDescent="0.3">
      <c r="P48184"/>
      <c r="AA48184"/>
    </row>
    <row r="48185" spans="16:27" x14ac:dyDescent="0.3">
      <c r="P48185"/>
      <c r="AA48185"/>
    </row>
    <row r="48186" spans="16:27" x14ac:dyDescent="0.3">
      <c r="P48186"/>
      <c r="AA48186"/>
    </row>
    <row r="48187" spans="16:27" x14ac:dyDescent="0.3">
      <c r="P48187"/>
      <c r="AA48187"/>
    </row>
    <row r="48188" spans="16:27" x14ac:dyDescent="0.3">
      <c r="P48188"/>
      <c r="AA48188"/>
    </row>
    <row r="48189" spans="16:27" x14ac:dyDescent="0.3">
      <c r="P48189"/>
      <c r="AA48189"/>
    </row>
    <row r="48190" spans="16:27" x14ac:dyDescent="0.3">
      <c r="P48190"/>
      <c r="AA48190"/>
    </row>
    <row r="48191" spans="16:27" x14ac:dyDescent="0.3">
      <c r="P48191"/>
      <c r="AA48191"/>
    </row>
    <row r="48192" spans="16:27" x14ac:dyDescent="0.3">
      <c r="P48192"/>
      <c r="AA48192"/>
    </row>
    <row r="48193" spans="16:27" x14ac:dyDescent="0.3">
      <c r="P48193"/>
      <c r="AA48193"/>
    </row>
    <row r="48194" spans="16:27" x14ac:dyDescent="0.3">
      <c r="P48194"/>
      <c r="AA48194"/>
    </row>
    <row r="48195" spans="16:27" x14ac:dyDescent="0.3">
      <c r="P48195"/>
      <c r="AA48195"/>
    </row>
    <row r="48196" spans="16:27" x14ac:dyDescent="0.3">
      <c r="P48196"/>
      <c r="AA48196"/>
    </row>
    <row r="48197" spans="16:27" x14ac:dyDescent="0.3">
      <c r="P48197"/>
      <c r="AA48197"/>
    </row>
    <row r="48198" spans="16:27" x14ac:dyDescent="0.3">
      <c r="P48198"/>
      <c r="AA48198"/>
    </row>
    <row r="48199" spans="16:27" x14ac:dyDescent="0.3">
      <c r="P48199"/>
      <c r="AA48199"/>
    </row>
    <row r="48200" spans="16:27" x14ac:dyDescent="0.3">
      <c r="P48200"/>
      <c r="AA48200"/>
    </row>
    <row r="48201" spans="16:27" x14ac:dyDescent="0.3">
      <c r="P48201"/>
      <c r="AA48201"/>
    </row>
    <row r="48202" spans="16:27" x14ac:dyDescent="0.3">
      <c r="P48202"/>
      <c r="AA48202"/>
    </row>
    <row r="48203" spans="16:27" x14ac:dyDescent="0.3">
      <c r="P48203"/>
      <c r="AA48203"/>
    </row>
    <row r="48204" spans="16:27" x14ac:dyDescent="0.3">
      <c r="P48204"/>
      <c r="AA48204"/>
    </row>
    <row r="48205" spans="16:27" x14ac:dyDescent="0.3">
      <c r="P48205"/>
      <c r="AA48205"/>
    </row>
    <row r="48206" spans="16:27" x14ac:dyDescent="0.3">
      <c r="P48206"/>
      <c r="AA48206"/>
    </row>
    <row r="48207" spans="16:27" x14ac:dyDescent="0.3">
      <c r="P48207"/>
      <c r="AA48207"/>
    </row>
    <row r="48208" spans="16:27" x14ac:dyDescent="0.3">
      <c r="P48208"/>
      <c r="AA48208"/>
    </row>
    <row r="48209" spans="16:27" x14ac:dyDescent="0.3">
      <c r="P48209"/>
      <c r="AA48209"/>
    </row>
    <row r="48210" spans="16:27" x14ac:dyDescent="0.3">
      <c r="P48210"/>
      <c r="AA48210"/>
    </row>
    <row r="48211" spans="16:27" x14ac:dyDescent="0.3">
      <c r="P48211"/>
      <c r="AA48211"/>
    </row>
    <row r="48212" spans="16:27" x14ac:dyDescent="0.3">
      <c r="P48212"/>
      <c r="AA48212"/>
    </row>
    <row r="48213" spans="16:27" x14ac:dyDescent="0.3">
      <c r="P48213"/>
      <c r="AA48213"/>
    </row>
    <row r="48214" spans="16:27" x14ac:dyDescent="0.3">
      <c r="P48214"/>
      <c r="AA48214"/>
    </row>
    <row r="48215" spans="16:27" x14ac:dyDescent="0.3">
      <c r="P48215"/>
      <c r="AA48215"/>
    </row>
    <row r="48216" spans="16:27" x14ac:dyDescent="0.3">
      <c r="P48216"/>
      <c r="AA48216"/>
    </row>
    <row r="48217" spans="16:27" x14ac:dyDescent="0.3">
      <c r="P48217"/>
      <c r="AA48217"/>
    </row>
    <row r="48218" spans="16:27" x14ac:dyDescent="0.3">
      <c r="P48218"/>
      <c r="AA48218"/>
    </row>
    <row r="48219" spans="16:27" x14ac:dyDescent="0.3">
      <c r="P48219"/>
      <c r="AA48219"/>
    </row>
    <row r="48220" spans="16:27" x14ac:dyDescent="0.3">
      <c r="P48220"/>
      <c r="AA48220"/>
    </row>
    <row r="48221" spans="16:27" x14ac:dyDescent="0.3">
      <c r="P48221"/>
      <c r="AA48221"/>
    </row>
    <row r="48222" spans="16:27" x14ac:dyDescent="0.3">
      <c r="P48222"/>
      <c r="AA48222"/>
    </row>
    <row r="48223" spans="16:27" x14ac:dyDescent="0.3">
      <c r="P48223"/>
      <c r="AA48223"/>
    </row>
    <row r="48224" spans="16:27" x14ac:dyDescent="0.3">
      <c r="P48224"/>
      <c r="AA48224"/>
    </row>
    <row r="48225" spans="16:27" x14ac:dyDescent="0.3">
      <c r="P48225"/>
      <c r="AA48225"/>
    </row>
    <row r="48226" spans="16:27" x14ac:dyDescent="0.3">
      <c r="P48226"/>
      <c r="AA48226"/>
    </row>
    <row r="48227" spans="16:27" x14ac:dyDescent="0.3">
      <c r="P48227"/>
      <c r="AA48227"/>
    </row>
    <row r="48228" spans="16:27" x14ac:dyDescent="0.3">
      <c r="P48228"/>
      <c r="AA48228"/>
    </row>
    <row r="48229" spans="16:27" x14ac:dyDescent="0.3">
      <c r="P48229"/>
      <c r="AA48229"/>
    </row>
    <row r="48230" spans="16:27" x14ac:dyDescent="0.3">
      <c r="P48230"/>
      <c r="AA48230"/>
    </row>
    <row r="48231" spans="16:27" x14ac:dyDescent="0.3">
      <c r="P48231"/>
      <c r="AA48231"/>
    </row>
    <row r="48232" spans="16:27" x14ac:dyDescent="0.3">
      <c r="P48232"/>
      <c r="AA48232"/>
    </row>
    <row r="48233" spans="16:27" x14ac:dyDescent="0.3">
      <c r="P48233"/>
      <c r="AA48233"/>
    </row>
    <row r="48234" spans="16:27" x14ac:dyDescent="0.3">
      <c r="P48234"/>
      <c r="AA48234"/>
    </row>
    <row r="48235" spans="16:27" x14ac:dyDescent="0.3">
      <c r="P48235"/>
      <c r="AA48235"/>
    </row>
    <row r="48236" spans="16:27" x14ac:dyDescent="0.3">
      <c r="P48236"/>
      <c r="AA48236"/>
    </row>
    <row r="48237" spans="16:27" x14ac:dyDescent="0.3">
      <c r="P48237"/>
      <c r="AA48237"/>
    </row>
    <row r="48238" spans="16:27" x14ac:dyDescent="0.3">
      <c r="P48238"/>
      <c r="AA48238"/>
    </row>
    <row r="48239" spans="16:27" x14ac:dyDescent="0.3">
      <c r="P48239"/>
      <c r="AA48239"/>
    </row>
    <row r="48240" spans="16:27" x14ac:dyDescent="0.3">
      <c r="P48240"/>
      <c r="AA48240"/>
    </row>
    <row r="48241" spans="16:27" x14ac:dyDescent="0.3">
      <c r="P48241"/>
      <c r="AA48241"/>
    </row>
    <row r="48242" spans="16:27" x14ac:dyDescent="0.3">
      <c r="P48242"/>
      <c r="AA48242"/>
    </row>
    <row r="48243" spans="16:27" x14ac:dyDescent="0.3">
      <c r="P48243"/>
      <c r="AA48243"/>
    </row>
    <row r="48244" spans="16:27" x14ac:dyDescent="0.3">
      <c r="P48244"/>
      <c r="AA48244"/>
    </row>
    <row r="48245" spans="16:27" x14ac:dyDescent="0.3">
      <c r="P48245"/>
      <c r="AA48245"/>
    </row>
    <row r="48246" spans="16:27" x14ac:dyDescent="0.3">
      <c r="P48246"/>
      <c r="AA48246"/>
    </row>
    <row r="48247" spans="16:27" x14ac:dyDescent="0.3">
      <c r="P48247"/>
      <c r="AA48247"/>
    </row>
    <row r="48248" spans="16:27" x14ac:dyDescent="0.3">
      <c r="P48248"/>
      <c r="AA48248"/>
    </row>
    <row r="48249" spans="16:27" x14ac:dyDescent="0.3">
      <c r="P48249"/>
      <c r="AA48249"/>
    </row>
    <row r="48250" spans="16:27" x14ac:dyDescent="0.3">
      <c r="P48250"/>
      <c r="AA48250"/>
    </row>
    <row r="48251" spans="16:27" x14ac:dyDescent="0.3">
      <c r="P48251"/>
      <c r="AA48251"/>
    </row>
    <row r="48252" spans="16:27" x14ac:dyDescent="0.3">
      <c r="P48252"/>
      <c r="AA48252"/>
    </row>
    <row r="48253" spans="16:27" x14ac:dyDescent="0.3">
      <c r="P48253"/>
      <c r="AA48253"/>
    </row>
    <row r="48254" spans="16:27" x14ac:dyDescent="0.3">
      <c r="P48254"/>
      <c r="AA48254"/>
    </row>
    <row r="48255" spans="16:27" x14ac:dyDescent="0.3">
      <c r="P48255"/>
      <c r="AA48255"/>
    </row>
    <row r="48256" spans="16:27" x14ac:dyDescent="0.3">
      <c r="P48256"/>
      <c r="AA48256"/>
    </row>
    <row r="48257" spans="16:27" x14ac:dyDescent="0.3">
      <c r="P48257"/>
      <c r="AA48257"/>
    </row>
    <row r="48258" spans="16:27" x14ac:dyDescent="0.3">
      <c r="P48258"/>
      <c r="AA48258"/>
    </row>
    <row r="48259" spans="16:27" x14ac:dyDescent="0.3">
      <c r="P48259"/>
      <c r="AA48259"/>
    </row>
    <row r="48260" spans="16:27" x14ac:dyDescent="0.3">
      <c r="P48260"/>
      <c r="AA48260"/>
    </row>
    <row r="48261" spans="16:27" x14ac:dyDescent="0.3">
      <c r="P48261"/>
      <c r="AA48261"/>
    </row>
    <row r="48262" spans="16:27" x14ac:dyDescent="0.3">
      <c r="P48262"/>
      <c r="AA48262"/>
    </row>
    <row r="48263" spans="16:27" x14ac:dyDescent="0.3">
      <c r="P48263"/>
      <c r="AA48263"/>
    </row>
    <row r="48264" spans="16:27" x14ac:dyDescent="0.3">
      <c r="P48264"/>
      <c r="AA48264"/>
    </row>
    <row r="48265" spans="16:27" x14ac:dyDescent="0.3">
      <c r="P48265"/>
      <c r="AA48265"/>
    </row>
    <row r="48266" spans="16:27" x14ac:dyDescent="0.3">
      <c r="P48266"/>
      <c r="AA48266"/>
    </row>
    <row r="48267" spans="16:27" x14ac:dyDescent="0.3">
      <c r="P48267"/>
      <c r="AA48267"/>
    </row>
    <row r="48268" spans="16:27" x14ac:dyDescent="0.3">
      <c r="P48268"/>
      <c r="AA48268"/>
    </row>
    <row r="48269" spans="16:27" x14ac:dyDescent="0.3">
      <c r="P48269"/>
      <c r="AA48269"/>
    </row>
    <row r="48270" spans="16:27" x14ac:dyDescent="0.3">
      <c r="P48270"/>
      <c r="AA48270"/>
    </row>
    <row r="48271" spans="16:27" x14ac:dyDescent="0.3">
      <c r="P48271"/>
      <c r="AA48271"/>
    </row>
    <row r="48272" spans="16:27" x14ac:dyDescent="0.3">
      <c r="P48272"/>
      <c r="AA48272"/>
    </row>
    <row r="48273" spans="16:27" x14ac:dyDescent="0.3">
      <c r="P48273"/>
      <c r="AA48273"/>
    </row>
    <row r="48274" spans="16:27" x14ac:dyDescent="0.3">
      <c r="P48274"/>
      <c r="AA48274"/>
    </row>
    <row r="48275" spans="16:27" x14ac:dyDescent="0.3">
      <c r="P48275"/>
      <c r="AA48275"/>
    </row>
    <row r="48276" spans="16:27" x14ac:dyDescent="0.3">
      <c r="P48276"/>
      <c r="AA48276"/>
    </row>
    <row r="48277" spans="16:27" x14ac:dyDescent="0.3">
      <c r="P48277"/>
      <c r="AA48277"/>
    </row>
    <row r="48278" spans="16:27" x14ac:dyDescent="0.3">
      <c r="P48278"/>
      <c r="AA48278"/>
    </row>
    <row r="48279" spans="16:27" x14ac:dyDescent="0.3">
      <c r="P48279"/>
      <c r="AA48279"/>
    </row>
    <row r="48280" spans="16:27" x14ac:dyDescent="0.3">
      <c r="P48280"/>
      <c r="AA48280"/>
    </row>
    <row r="48281" spans="16:27" x14ac:dyDescent="0.3">
      <c r="P48281"/>
      <c r="AA48281"/>
    </row>
    <row r="48282" spans="16:27" x14ac:dyDescent="0.3">
      <c r="P48282"/>
      <c r="AA48282"/>
    </row>
    <row r="48283" spans="16:27" x14ac:dyDescent="0.3">
      <c r="P48283"/>
      <c r="AA48283"/>
    </row>
    <row r="48284" spans="16:27" x14ac:dyDescent="0.3">
      <c r="P48284"/>
      <c r="AA48284"/>
    </row>
    <row r="48285" spans="16:27" x14ac:dyDescent="0.3">
      <c r="P48285"/>
      <c r="AA48285"/>
    </row>
    <row r="48286" spans="16:27" x14ac:dyDescent="0.3">
      <c r="P48286"/>
      <c r="AA48286"/>
    </row>
    <row r="48287" spans="16:27" x14ac:dyDescent="0.3">
      <c r="P48287"/>
      <c r="AA48287"/>
    </row>
    <row r="48288" spans="16:27" x14ac:dyDescent="0.3">
      <c r="P48288"/>
      <c r="AA48288"/>
    </row>
    <row r="48289" spans="16:27" x14ac:dyDescent="0.3">
      <c r="P48289"/>
      <c r="AA48289"/>
    </row>
    <row r="48290" spans="16:27" x14ac:dyDescent="0.3">
      <c r="P48290"/>
      <c r="AA48290"/>
    </row>
    <row r="48291" spans="16:27" x14ac:dyDescent="0.3">
      <c r="P48291"/>
      <c r="AA48291"/>
    </row>
    <row r="48292" spans="16:27" x14ac:dyDescent="0.3">
      <c r="P48292"/>
      <c r="AA48292"/>
    </row>
    <row r="48293" spans="16:27" x14ac:dyDescent="0.3">
      <c r="P48293"/>
      <c r="AA48293"/>
    </row>
    <row r="48294" spans="16:27" x14ac:dyDescent="0.3">
      <c r="P48294"/>
      <c r="AA48294"/>
    </row>
    <row r="48295" spans="16:27" x14ac:dyDescent="0.3">
      <c r="P48295"/>
      <c r="AA48295"/>
    </row>
    <row r="48296" spans="16:27" x14ac:dyDescent="0.3">
      <c r="P48296"/>
      <c r="AA48296"/>
    </row>
    <row r="48297" spans="16:27" x14ac:dyDescent="0.3">
      <c r="P48297"/>
      <c r="AA48297"/>
    </row>
    <row r="48298" spans="16:27" x14ac:dyDescent="0.3">
      <c r="P48298"/>
      <c r="AA48298"/>
    </row>
    <row r="48299" spans="16:27" x14ac:dyDescent="0.3">
      <c r="P48299"/>
      <c r="AA48299"/>
    </row>
    <row r="48300" spans="16:27" x14ac:dyDescent="0.3">
      <c r="P48300"/>
      <c r="AA48300"/>
    </row>
    <row r="48301" spans="16:27" x14ac:dyDescent="0.3">
      <c r="P48301"/>
      <c r="AA48301"/>
    </row>
    <row r="48302" spans="16:27" x14ac:dyDescent="0.3">
      <c r="P48302"/>
      <c r="AA48302"/>
    </row>
    <row r="48303" spans="16:27" x14ac:dyDescent="0.3">
      <c r="P48303"/>
      <c r="AA48303"/>
    </row>
    <row r="48304" spans="16:27" x14ac:dyDescent="0.3">
      <c r="P48304"/>
      <c r="AA48304"/>
    </row>
    <row r="48305" spans="16:27" x14ac:dyDescent="0.3">
      <c r="P48305"/>
      <c r="AA48305"/>
    </row>
    <row r="48306" spans="16:27" x14ac:dyDescent="0.3">
      <c r="P48306"/>
      <c r="AA48306"/>
    </row>
    <row r="48307" spans="16:27" x14ac:dyDescent="0.3">
      <c r="P48307"/>
      <c r="AA48307"/>
    </row>
    <row r="48308" spans="16:27" x14ac:dyDescent="0.3">
      <c r="P48308"/>
      <c r="AA48308"/>
    </row>
    <row r="48309" spans="16:27" x14ac:dyDescent="0.3">
      <c r="P48309"/>
      <c r="AA48309"/>
    </row>
    <row r="48310" spans="16:27" x14ac:dyDescent="0.3">
      <c r="P48310"/>
      <c r="AA48310"/>
    </row>
    <row r="48311" spans="16:27" x14ac:dyDescent="0.3">
      <c r="P48311"/>
      <c r="AA48311"/>
    </row>
    <row r="48312" spans="16:27" x14ac:dyDescent="0.3">
      <c r="P48312"/>
      <c r="AA48312"/>
    </row>
    <row r="48313" spans="16:27" x14ac:dyDescent="0.3">
      <c r="P48313"/>
      <c r="AA48313"/>
    </row>
    <row r="48314" spans="16:27" x14ac:dyDescent="0.3">
      <c r="P48314"/>
      <c r="AA48314"/>
    </row>
    <row r="48315" spans="16:27" x14ac:dyDescent="0.3">
      <c r="P48315"/>
      <c r="AA48315"/>
    </row>
    <row r="48316" spans="16:27" x14ac:dyDescent="0.3">
      <c r="P48316"/>
      <c r="AA48316"/>
    </row>
    <row r="48317" spans="16:27" x14ac:dyDescent="0.3">
      <c r="P48317"/>
      <c r="AA48317"/>
    </row>
    <row r="48318" spans="16:27" x14ac:dyDescent="0.3">
      <c r="P48318"/>
      <c r="AA48318"/>
    </row>
    <row r="48319" spans="16:27" x14ac:dyDescent="0.3">
      <c r="P48319"/>
      <c r="AA48319"/>
    </row>
    <row r="48320" spans="16:27" x14ac:dyDescent="0.3">
      <c r="P48320"/>
      <c r="AA48320"/>
    </row>
    <row r="48321" spans="16:27" x14ac:dyDescent="0.3">
      <c r="P48321"/>
      <c r="AA48321"/>
    </row>
    <row r="48322" spans="16:27" x14ac:dyDescent="0.3">
      <c r="P48322"/>
      <c r="AA48322"/>
    </row>
    <row r="48323" spans="16:27" x14ac:dyDescent="0.3">
      <c r="P48323"/>
      <c r="AA48323"/>
    </row>
    <row r="48324" spans="16:27" x14ac:dyDescent="0.3">
      <c r="P48324"/>
      <c r="AA48324"/>
    </row>
    <row r="48325" spans="16:27" x14ac:dyDescent="0.3">
      <c r="P48325"/>
      <c r="AA48325"/>
    </row>
    <row r="48326" spans="16:27" x14ac:dyDescent="0.3">
      <c r="P48326"/>
      <c r="AA48326"/>
    </row>
    <row r="48327" spans="16:27" x14ac:dyDescent="0.3">
      <c r="P48327"/>
      <c r="AA48327"/>
    </row>
    <row r="48328" spans="16:27" x14ac:dyDescent="0.3">
      <c r="P48328"/>
      <c r="AA48328"/>
    </row>
    <row r="48329" spans="16:27" x14ac:dyDescent="0.3">
      <c r="P48329"/>
      <c r="AA48329"/>
    </row>
    <row r="48330" spans="16:27" x14ac:dyDescent="0.3">
      <c r="P48330"/>
      <c r="AA48330"/>
    </row>
    <row r="48331" spans="16:27" x14ac:dyDescent="0.3">
      <c r="P48331"/>
      <c r="AA48331"/>
    </row>
    <row r="48332" spans="16:27" x14ac:dyDescent="0.3">
      <c r="P48332"/>
      <c r="AA48332"/>
    </row>
    <row r="48333" spans="16:27" x14ac:dyDescent="0.3">
      <c r="P48333"/>
      <c r="AA48333"/>
    </row>
    <row r="48334" spans="16:27" x14ac:dyDescent="0.3">
      <c r="P48334"/>
      <c r="AA48334"/>
    </row>
    <row r="48335" spans="16:27" x14ac:dyDescent="0.3">
      <c r="P48335"/>
      <c r="AA48335"/>
    </row>
    <row r="48336" spans="16:27" x14ac:dyDescent="0.3">
      <c r="P48336"/>
      <c r="AA48336"/>
    </row>
    <row r="48337" spans="16:27" x14ac:dyDescent="0.3">
      <c r="P48337"/>
      <c r="AA48337"/>
    </row>
    <row r="48338" spans="16:27" x14ac:dyDescent="0.3">
      <c r="P48338"/>
      <c r="AA48338"/>
    </row>
    <row r="48339" spans="16:27" x14ac:dyDescent="0.3">
      <c r="P48339"/>
      <c r="AA48339"/>
    </row>
    <row r="48340" spans="16:27" x14ac:dyDescent="0.3">
      <c r="P48340"/>
      <c r="AA48340"/>
    </row>
    <row r="48341" spans="16:27" x14ac:dyDescent="0.3">
      <c r="P48341"/>
      <c r="AA48341"/>
    </row>
    <row r="48342" spans="16:27" x14ac:dyDescent="0.3">
      <c r="P48342"/>
      <c r="AA48342"/>
    </row>
    <row r="48343" spans="16:27" x14ac:dyDescent="0.3">
      <c r="P48343"/>
      <c r="AA48343"/>
    </row>
    <row r="48344" spans="16:27" x14ac:dyDescent="0.3">
      <c r="P48344"/>
      <c r="AA48344"/>
    </row>
    <row r="48345" spans="16:27" x14ac:dyDescent="0.3">
      <c r="P48345"/>
      <c r="AA48345"/>
    </row>
    <row r="48346" spans="16:27" x14ac:dyDescent="0.3">
      <c r="P48346"/>
      <c r="AA48346"/>
    </row>
    <row r="48347" spans="16:27" x14ac:dyDescent="0.3">
      <c r="P48347"/>
      <c r="AA48347"/>
    </row>
    <row r="48348" spans="16:27" x14ac:dyDescent="0.3">
      <c r="P48348"/>
      <c r="AA48348"/>
    </row>
    <row r="48349" spans="16:27" x14ac:dyDescent="0.3">
      <c r="P48349"/>
      <c r="AA48349"/>
    </row>
    <row r="48350" spans="16:27" x14ac:dyDescent="0.3">
      <c r="P48350"/>
      <c r="AA48350"/>
    </row>
    <row r="48351" spans="16:27" x14ac:dyDescent="0.3">
      <c r="P48351"/>
      <c r="AA48351"/>
    </row>
    <row r="48352" spans="16:27" x14ac:dyDescent="0.3">
      <c r="P48352"/>
      <c r="AA48352"/>
    </row>
    <row r="48353" spans="16:27" x14ac:dyDescent="0.3">
      <c r="P48353"/>
      <c r="AA48353"/>
    </row>
    <row r="48354" spans="16:27" x14ac:dyDescent="0.3">
      <c r="P48354"/>
      <c r="AA48354"/>
    </row>
    <row r="48355" spans="16:27" x14ac:dyDescent="0.3">
      <c r="P48355"/>
      <c r="AA48355"/>
    </row>
    <row r="48356" spans="16:27" x14ac:dyDescent="0.3">
      <c r="P48356"/>
      <c r="AA48356"/>
    </row>
    <row r="48357" spans="16:27" x14ac:dyDescent="0.3">
      <c r="P48357"/>
      <c r="AA48357"/>
    </row>
    <row r="48358" spans="16:27" x14ac:dyDescent="0.3">
      <c r="P48358"/>
      <c r="AA48358"/>
    </row>
    <row r="48359" spans="16:27" x14ac:dyDescent="0.3">
      <c r="P48359"/>
      <c r="AA48359"/>
    </row>
    <row r="48360" spans="16:27" x14ac:dyDescent="0.3">
      <c r="P48360"/>
      <c r="AA48360"/>
    </row>
    <row r="48361" spans="16:27" x14ac:dyDescent="0.3">
      <c r="P48361"/>
      <c r="AA48361"/>
    </row>
    <row r="48362" spans="16:27" x14ac:dyDescent="0.3">
      <c r="P48362"/>
      <c r="AA48362"/>
    </row>
    <row r="48363" spans="16:27" x14ac:dyDescent="0.3">
      <c r="P48363"/>
      <c r="AA48363"/>
    </row>
    <row r="48364" spans="16:27" x14ac:dyDescent="0.3">
      <c r="P48364"/>
      <c r="AA48364"/>
    </row>
    <row r="48365" spans="16:27" x14ac:dyDescent="0.3">
      <c r="P48365"/>
      <c r="AA48365"/>
    </row>
    <row r="48366" spans="16:27" x14ac:dyDescent="0.3">
      <c r="P48366"/>
      <c r="AA48366"/>
    </row>
    <row r="48367" spans="16:27" x14ac:dyDescent="0.3">
      <c r="P48367"/>
      <c r="AA48367"/>
    </row>
    <row r="48368" spans="16:27" x14ac:dyDescent="0.3">
      <c r="P48368"/>
      <c r="AA48368"/>
    </row>
    <row r="48369" spans="16:27" x14ac:dyDescent="0.3">
      <c r="P48369"/>
      <c r="AA48369"/>
    </row>
    <row r="48370" spans="16:27" x14ac:dyDescent="0.3">
      <c r="P48370"/>
      <c r="AA48370"/>
    </row>
    <row r="48371" spans="16:27" x14ac:dyDescent="0.3">
      <c r="P48371"/>
      <c r="AA48371"/>
    </row>
    <row r="48372" spans="16:27" x14ac:dyDescent="0.3">
      <c r="P48372"/>
      <c r="AA48372"/>
    </row>
    <row r="48373" spans="16:27" x14ac:dyDescent="0.3">
      <c r="P48373"/>
      <c r="AA48373"/>
    </row>
    <row r="48374" spans="16:27" x14ac:dyDescent="0.3">
      <c r="P48374"/>
      <c r="AA48374"/>
    </row>
    <row r="48375" spans="16:27" x14ac:dyDescent="0.3">
      <c r="P48375"/>
      <c r="AA48375"/>
    </row>
    <row r="48376" spans="16:27" x14ac:dyDescent="0.3">
      <c r="P48376"/>
      <c r="AA48376"/>
    </row>
    <row r="48377" spans="16:27" x14ac:dyDescent="0.3">
      <c r="P48377"/>
      <c r="AA48377"/>
    </row>
    <row r="48378" spans="16:27" x14ac:dyDescent="0.3">
      <c r="P48378"/>
      <c r="AA48378"/>
    </row>
    <row r="48379" spans="16:27" x14ac:dyDescent="0.3">
      <c r="P48379"/>
      <c r="AA48379"/>
    </row>
    <row r="48380" spans="16:27" x14ac:dyDescent="0.3">
      <c r="P48380"/>
      <c r="AA48380"/>
    </row>
    <row r="48381" spans="16:27" x14ac:dyDescent="0.3">
      <c r="P48381"/>
      <c r="AA48381"/>
    </row>
    <row r="48382" spans="16:27" x14ac:dyDescent="0.3">
      <c r="P48382"/>
      <c r="AA48382"/>
    </row>
    <row r="48383" spans="16:27" x14ac:dyDescent="0.3">
      <c r="P48383"/>
      <c r="AA48383"/>
    </row>
    <row r="48384" spans="16:27" x14ac:dyDescent="0.3">
      <c r="P48384"/>
      <c r="AA48384"/>
    </row>
    <row r="48385" spans="16:27" x14ac:dyDescent="0.3">
      <c r="P48385"/>
      <c r="AA48385"/>
    </row>
    <row r="48386" spans="16:27" x14ac:dyDescent="0.3">
      <c r="P48386"/>
      <c r="AA48386"/>
    </row>
    <row r="48387" spans="16:27" x14ac:dyDescent="0.3">
      <c r="P48387"/>
      <c r="AA48387"/>
    </row>
    <row r="48388" spans="16:27" x14ac:dyDescent="0.3">
      <c r="P48388"/>
      <c r="AA48388"/>
    </row>
    <row r="48389" spans="16:27" x14ac:dyDescent="0.3">
      <c r="P48389"/>
      <c r="AA48389"/>
    </row>
    <row r="48390" spans="16:27" x14ac:dyDescent="0.3">
      <c r="P48390"/>
      <c r="AA48390"/>
    </row>
    <row r="48391" spans="16:27" x14ac:dyDescent="0.3">
      <c r="P48391"/>
      <c r="AA48391"/>
    </row>
    <row r="48392" spans="16:27" x14ac:dyDescent="0.3">
      <c r="P48392"/>
      <c r="AA48392"/>
    </row>
    <row r="48393" spans="16:27" x14ac:dyDescent="0.3">
      <c r="P48393"/>
      <c r="AA48393"/>
    </row>
    <row r="48394" spans="16:27" x14ac:dyDescent="0.3">
      <c r="P48394"/>
      <c r="AA48394"/>
    </row>
    <row r="48395" spans="16:27" x14ac:dyDescent="0.3">
      <c r="P48395"/>
      <c r="AA48395"/>
    </row>
    <row r="48396" spans="16:27" x14ac:dyDescent="0.3">
      <c r="P48396"/>
      <c r="AA48396"/>
    </row>
    <row r="48397" spans="16:27" x14ac:dyDescent="0.3">
      <c r="P48397"/>
      <c r="AA48397"/>
    </row>
    <row r="48398" spans="16:27" x14ac:dyDescent="0.3">
      <c r="P48398"/>
      <c r="AA48398"/>
    </row>
    <row r="48399" spans="16:27" x14ac:dyDescent="0.3">
      <c r="P48399"/>
      <c r="AA48399"/>
    </row>
    <row r="48400" spans="16:27" x14ac:dyDescent="0.3">
      <c r="P48400"/>
      <c r="AA48400"/>
    </row>
    <row r="48401" spans="16:27" x14ac:dyDescent="0.3">
      <c r="P48401"/>
      <c r="AA48401"/>
    </row>
    <row r="48402" spans="16:27" x14ac:dyDescent="0.3">
      <c r="P48402"/>
      <c r="AA48402"/>
    </row>
    <row r="48403" spans="16:27" x14ac:dyDescent="0.3">
      <c r="P48403"/>
      <c r="AA48403"/>
    </row>
    <row r="48404" spans="16:27" x14ac:dyDescent="0.3">
      <c r="P48404"/>
      <c r="AA48404"/>
    </row>
    <row r="48405" spans="16:27" x14ac:dyDescent="0.3">
      <c r="P48405"/>
      <c r="AA48405"/>
    </row>
    <row r="48406" spans="16:27" x14ac:dyDescent="0.3">
      <c r="P48406"/>
      <c r="AA48406"/>
    </row>
    <row r="48407" spans="16:27" x14ac:dyDescent="0.3">
      <c r="P48407"/>
      <c r="AA48407"/>
    </row>
    <row r="48408" spans="16:27" x14ac:dyDescent="0.3">
      <c r="P48408"/>
      <c r="AA48408"/>
    </row>
    <row r="48409" spans="16:27" x14ac:dyDescent="0.3">
      <c r="P48409"/>
      <c r="AA48409"/>
    </row>
    <row r="48410" spans="16:27" x14ac:dyDescent="0.3">
      <c r="P48410"/>
      <c r="AA48410"/>
    </row>
    <row r="48411" spans="16:27" x14ac:dyDescent="0.3">
      <c r="P48411"/>
      <c r="AA48411"/>
    </row>
    <row r="48412" spans="16:27" x14ac:dyDescent="0.3">
      <c r="P48412"/>
      <c r="AA48412"/>
    </row>
    <row r="48413" spans="16:27" x14ac:dyDescent="0.3">
      <c r="P48413"/>
      <c r="AA48413"/>
    </row>
    <row r="48414" spans="16:27" x14ac:dyDescent="0.3">
      <c r="P48414"/>
      <c r="AA48414"/>
    </row>
    <row r="48415" spans="16:27" x14ac:dyDescent="0.3">
      <c r="P48415"/>
      <c r="AA48415"/>
    </row>
    <row r="48416" spans="16:27" x14ac:dyDescent="0.3">
      <c r="P48416"/>
      <c r="AA48416"/>
    </row>
    <row r="48417" spans="16:27" x14ac:dyDescent="0.3">
      <c r="P48417"/>
      <c r="AA48417"/>
    </row>
    <row r="48418" spans="16:27" x14ac:dyDescent="0.3">
      <c r="P48418"/>
      <c r="AA48418"/>
    </row>
    <row r="48419" spans="16:27" x14ac:dyDescent="0.3">
      <c r="P48419"/>
      <c r="AA48419"/>
    </row>
    <row r="48420" spans="16:27" x14ac:dyDescent="0.3">
      <c r="P48420"/>
      <c r="AA48420"/>
    </row>
    <row r="48421" spans="16:27" x14ac:dyDescent="0.3">
      <c r="P48421"/>
      <c r="AA48421"/>
    </row>
    <row r="48422" spans="16:27" x14ac:dyDescent="0.3">
      <c r="P48422"/>
      <c r="AA48422"/>
    </row>
    <row r="48423" spans="16:27" x14ac:dyDescent="0.3">
      <c r="P48423"/>
      <c r="AA48423"/>
    </row>
    <row r="48424" spans="16:27" x14ac:dyDescent="0.3">
      <c r="P48424"/>
      <c r="AA48424"/>
    </row>
    <row r="48425" spans="16:27" x14ac:dyDescent="0.3">
      <c r="P48425"/>
      <c r="AA48425"/>
    </row>
    <row r="48426" spans="16:27" x14ac:dyDescent="0.3">
      <c r="P48426"/>
      <c r="AA48426"/>
    </row>
    <row r="48427" spans="16:27" x14ac:dyDescent="0.3">
      <c r="P48427"/>
      <c r="AA48427"/>
    </row>
    <row r="48428" spans="16:27" x14ac:dyDescent="0.3">
      <c r="P48428"/>
      <c r="AA48428"/>
    </row>
    <row r="48429" spans="16:27" x14ac:dyDescent="0.3">
      <c r="P48429"/>
      <c r="AA48429"/>
    </row>
    <row r="48430" spans="16:27" x14ac:dyDescent="0.3">
      <c r="P48430"/>
      <c r="AA48430"/>
    </row>
    <row r="48431" spans="16:27" x14ac:dyDescent="0.3">
      <c r="P48431"/>
      <c r="AA48431"/>
    </row>
    <row r="48432" spans="16:27" x14ac:dyDescent="0.3">
      <c r="P48432"/>
      <c r="AA48432"/>
    </row>
    <row r="48433" spans="16:27" x14ac:dyDescent="0.3">
      <c r="P48433"/>
      <c r="AA48433"/>
    </row>
    <row r="48434" spans="16:27" x14ac:dyDescent="0.3">
      <c r="P48434"/>
      <c r="AA48434"/>
    </row>
    <row r="48435" spans="16:27" x14ac:dyDescent="0.3">
      <c r="P48435"/>
      <c r="AA48435"/>
    </row>
    <row r="48436" spans="16:27" x14ac:dyDescent="0.3">
      <c r="P48436"/>
      <c r="AA48436"/>
    </row>
    <row r="48437" spans="16:27" x14ac:dyDescent="0.3">
      <c r="P48437"/>
      <c r="AA48437"/>
    </row>
    <row r="48438" spans="16:27" x14ac:dyDescent="0.3">
      <c r="P48438"/>
      <c r="AA48438"/>
    </row>
    <row r="48439" spans="16:27" x14ac:dyDescent="0.3">
      <c r="P48439"/>
      <c r="AA48439"/>
    </row>
    <row r="48440" spans="16:27" x14ac:dyDescent="0.3">
      <c r="P48440"/>
      <c r="AA48440"/>
    </row>
    <row r="48441" spans="16:27" x14ac:dyDescent="0.3">
      <c r="P48441"/>
      <c r="AA48441"/>
    </row>
    <row r="48442" spans="16:27" x14ac:dyDescent="0.3">
      <c r="P48442"/>
      <c r="AA48442"/>
    </row>
    <row r="48443" spans="16:27" x14ac:dyDescent="0.3">
      <c r="P48443"/>
      <c r="AA48443"/>
    </row>
    <row r="48444" spans="16:27" x14ac:dyDescent="0.3">
      <c r="P48444"/>
      <c r="AA48444"/>
    </row>
    <row r="48445" spans="16:27" x14ac:dyDescent="0.3">
      <c r="P48445"/>
      <c r="AA48445"/>
    </row>
    <row r="48446" spans="16:27" x14ac:dyDescent="0.3">
      <c r="P48446"/>
      <c r="AA48446"/>
    </row>
    <row r="48447" spans="16:27" x14ac:dyDescent="0.3">
      <c r="P48447"/>
      <c r="AA48447"/>
    </row>
    <row r="48448" spans="16:27" x14ac:dyDescent="0.3">
      <c r="P48448"/>
      <c r="AA48448"/>
    </row>
    <row r="48449" spans="16:27" x14ac:dyDescent="0.3">
      <c r="P48449"/>
      <c r="AA48449"/>
    </row>
    <row r="48450" spans="16:27" x14ac:dyDescent="0.3">
      <c r="P48450"/>
      <c r="AA48450"/>
    </row>
    <row r="48451" spans="16:27" x14ac:dyDescent="0.3">
      <c r="P48451"/>
      <c r="AA48451"/>
    </row>
    <row r="48452" spans="16:27" x14ac:dyDescent="0.3">
      <c r="P48452"/>
      <c r="AA48452"/>
    </row>
    <row r="48453" spans="16:27" x14ac:dyDescent="0.3">
      <c r="P48453"/>
      <c r="AA48453"/>
    </row>
    <row r="48454" spans="16:27" x14ac:dyDescent="0.3">
      <c r="P48454"/>
      <c r="AA48454"/>
    </row>
    <row r="48455" spans="16:27" x14ac:dyDescent="0.3">
      <c r="P48455"/>
      <c r="AA48455"/>
    </row>
    <row r="48456" spans="16:27" x14ac:dyDescent="0.3">
      <c r="P48456"/>
      <c r="AA48456"/>
    </row>
    <row r="48457" spans="16:27" x14ac:dyDescent="0.3">
      <c r="P48457"/>
      <c r="AA48457"/>
    </row>
    <row r="48458" spans="16:27" x14ac:dyDescent="0.3">
      <c r="P48458"/>
      <c r="AA48458"/>
    </row>
    <row r="48459" spans="16:27" x14ac:dyDescent="0.3">
      <c r="P48459"/>
      <c r="AA48459"/>
    </row>
    <row r="48460" spans="16:27" x14ac:dyDescent="0.3">
      <c r="P48460"/>
      <c r="AA48460"/>
    </row>
    <row r="48461" spans="16:27" x14ac:dyDescent="0.3">
      <c r="P48461"/>
      <c r="AA48461"/>
    </row>
    <row r="48462" spans="16:27" x14ac:dyDescent="0.3">
      <c r="P48462"/>
      <c r="AA48462"/>
    </row>
    <row r="48463" spans="16:27" x14ac:dyDescent="0.3">
      <c r="P48463"/>
      <c r="AA48463"/>
    </row>
    <row r="48464" spans="16:27" x14ac:dyDescent="0.3">
      <c r="P48464"/>
      <c r="AA48464"/>
    </row>
    <row r="48465" spans="16:27" x14ac:dyDescent="0.3">
      <c r="P48465"/>
      <c r="AA48465"/>
    </row>
    <row r="48466" spans="16:27" x14ac:dyDescent="0.3">
      <c r="P48466"/>
      <c r="AA48466"/>
    </row>
    <row r="48467" spans="16:27" x14ac:dyDescent="0.3">
      <c r="P48467"/>
      <c r="AA48467"/>
    </row>
    <row r="48468" spans="16:27" x14ac:dyDescent="0.3">
      <c r="P48468"/>
      <c r="AA48468"/>
    </row>
    <row r="48469" spans="16:27" x14ac:dyDescent="0.3">
      <c r="P48469"/>
      <c r="AA48469"/>
    </row>
    <row r="48470" spans="16:27" x14ac:dyDescent="0.3">
      <c r="P48470"/>
      <c r="AA48470"/>
    </row>
    <row r="48471" spans="16:27" x14ac:dyDescent="0.3">
      <c r="P48471"/>
      <c r="AA48471"/>
    </row>
    <row r="48472" spans="16:27" x14ac:dyDescent="0.3">
      <c r="P48472"/>
      <c r="AA48472"/>
    </row>
    <row r="48473" spans="16:27" x14ac:dyDescent="0.3">
      <c r="P48473"/>
      <c r="AA48473"/>
    </row>
    <row r="48474" spans="16:27" x14ac:dyDescent="0.3">
      <c r="P48474"/>
      <c r="AA48474"/>
    </row>
    <row r="48475" spans="16:27" x14ac:dyDescent="0.3">
      <c r="P48475"/>
      <c r="AA48475"/>
    </row>
    <row r="48476" spans="16:27" x14ac:dyDescent="0.3">
      <c r="P48476"/>
      <c r="AA48476"/>
    </row>
    <row r="48477" spans="16:27" x14ac:dyDescent="0.3">
      <c r="P48477"/>
      <c r="AA48477"/>
    </row>
    <row r="48478" spans="16:27" x14ac:dyDescent="0.3">
      <c r="P48478"/>
      <c r="AA48478"/>
    </row>
    <row r="48479" spans="16:27" x14ac:dyDescent="0.3">
      <c r="P48479"/>
      <c r="AA48479"/>
    </row>
    <row r="48480" spans="16:27" x14ac:dyDescent="0.3">
      <c r="P48480"/>
      <c r="AA48480"/>
    </row>
    <row r="48481" spans="16:27" x14ac:dyDescent="0.3">
      <c r="P48481"/>
      <c r="AA48481"/>
    </row>
    <row r="48482" spans="16:27" x14ac:dyDescent="0.3">
      <c r="P48482"/>
      <c r="AA48482"/>
    </row>
    <row r="48483" spans="16:27" x14ac:dyDescent="0.3">
      <c r="P48483"/>
      <c r="AA48483"/>
    </row>
    <row r="48484" spans="16:27" x14ac:dyDescent="0.3">
      <c r="P48484"/>
      <c r="AA48484"/>
    </row>
    <row r="48485" spans="16:27" x14ac:dyDescent="0.3">
      <c r="P48485"/>
      <c r="AA48485"/>
    </row>
    <row r="48486" spans="16:27" x14ac:dyDescent="0.3">
      <c r="P48486"/>
      <c r="AA48486"/>
    </row>
    <row r="48487" spans="16:27" x14ac:dyDescent="0.3">
      <c r="P48487"/>
      <c r="AA48487"/>
    </row>
    <row r="48488" spans="16:27" x14ac:dyDescent="0.3">
      <c r="P48488"/>
      <c r="AA48488"/>
    </row>
    <row r="48489" spans="16:27" x14ac:dyDescent="0.3">
      <c r="P48489"/>
      <c r="AA48489"/>
    </row>
    <row r="48490" spans="16:27" x14ac:dyDescent="0.3">
      <c r="P48490"/>
      <c r="AA48490"/>
    </row>
    <row r="48491" spans="16:27" x14ac:dyDescent="0.3">
      <c r="P48491"/>
      <c r="AA48491"/>
    </row>
    <row r="48492" spans="16:27" x14ac:dyDescent="0.3">
      <c r="P48492"/>
      <c r="AA48492"/>
    </row>
    <row r="48493" spans="16:27" x14ac:dyDescent="0.3">
      <c r="P48493"/>
      <c r="AA48493"/>
    </row>
    <row r="48494" spans="16:27" x14ac:dyDescent="0.3">
      <c r="P48494"/>
      <c r="AA48494"/>
    </row>
    <row r="48495" spans="16:27" x14ac:dyDescent="0.3">
      <c r="P48495"/>
      <c r="AA48495"/>
    </row>
    <row r="48496" spans="16:27" x14ac:dyDescent="0.3">
      <c r="P48496"/>
      <c r="AA48496"/>
    </row>
    <row r="48497" spans="16:27" x14ac:dyDescent="0.3">
      <c r="P48497"/>
      <c r="AA48497"/>
    </row>
    <row r="48498" spans="16:27" x14ac:dyDescent="0.3">
      <c r="P48498"/>
      <c r="AA48498"/>
    </row>
    <row r="48499" spans="16:27" x14ac:dyDescent="0.3">
      <c r="P48499"/>
      <c r="AA48499"/>
    </row>
    <row r="48500" spans="16:27" x14ac:dyDescent="0.3">
      <c r="P48500"/>
      <c r="AA48500"/>
    </row>
    <row r="48501" spans="16:27" x14ac:dyDescent="0.3">
      <c r="P48501"/>
      <c r="AA48501"/>
    </row>
    <row r="48502" spans="16:27" x14ac:dyDescent="0.3">
      <c r="P48502"/>
      <c r="AA48502"/>
    </row>
    <row r="48503" spans="16:27" x14ac:dyDescent="0.3">
      <c r="P48503"/>
      <c r="AA48503"/>
    </row>
    <row r="48504" spans="16:27" x14ac:dyDescent="0.3">
      <c r="P48504"/>
      <c r="AA48504"/>
    </row>
    <row r="48505" spans="16:27" x14ac:dyDescent="0.3">
      <c r="P48505"/>
      <c r="AA48505"/>
    </row>
    <row r="48506" spans="16:27" x14ac:dyDescent="0.3">
      <c r="P48506"/>
      <c r="AA48506"/>
    </row>
    <row r="48507" spans="16:27" x14ac:dyDescent="0.3">
      <c r="P48507"/>
      <c r="AA48507"/>
    </row>
    <row r="48508" spans="16:27" x14ac:dyDescent="0.3">
      <c r="P48508"/>
      <c r="AA48508"/>
    </row>
    <row r="48509" spans="16:27" x14ac:dyDescent="0.3">
      <c r="P48509"/>
      <c r="AA48509"/>
    </row>
    <row r="48510" spans="16:27" x14ac:dyDescent="0.3">
      <c r="P48510"/>
      <c r="AA48510"/>
    </row>
    <row r="48511" spans="16:27" x14ac:dyDescent="0.3">
      <c r="P48511"/>
      <c r="AA48511"/>
    </row>
    <row r="48512" spans="16:27" x14ac:dyDescent="0.3">
      <c r="P48512"/>
      <c r="AA48512"/>
    </row>
    <row r="48513" spans="16:27" x14ac:dyDescent="0.3">
      <c r="P48513"/>
      <c r="AA48513"/>
    </row>
    <row r="48514" spans="16:27" x14ac:dyDescent="0.3">
      <c r="P48514"/>
      <c r="AA48514"/>
    </row>
    <row r="48515" spans="16:27" x14ac:dyDescent="0.3">
      <c r="P48515"/>
      <c r="AA48515"/>
    </row>
    <row r="48516" spans="16:27" x14ac:dyDescent="0.3">
      <c r="P48516"/>
      <c r="AA48516"/>
    </row>
    <row r="48517" spans="16:27" x14ac:dyDescent="0.3">
      <c r="P48517"/>
      <c r="AA48517"/>
    </row>
    <row r="48518" spans="16:27" x14ac:dyDescent="0.3">
      <c r="P48518"/>
      <c r="AA48518"/>
    </row>
    <row r="48519" spans="16:27" x14ac:dyDescent="0.3">
      <c r="P48519"/>
      <c r="AA48519"/>
    </row>
    <row r="48520" spans="16:27" x14ac:dyDescent="0.3">
      <c r="P48520"/>
      <c r="AA48520"/>
    </row>
    <row r="48521" spans="16:27" x14ac:dyDescent="0.3">
      <c r="P48521"/>
      <c r="AA48521"/>
    </row>
    <row r="48522" spans="16:27" x14ac:dyDescent="0.3">
      <c r="P48522"/>
      <c r="AA48522"/>
    </row>
    <row r="48523" spans="16:27" x14ac:dyDescent="0.3">
      <c r="P48523"/>
      <c r="AA48523"/>
    </row>
    <row r="48524" spans="16:27" x14ac:dyDescent="0.3">
      <c r="P48524"/>
      <c r="AA48524"/>
    </row>
    <row r="48525" spans="16:27" x14ac:dyDescent="0.3">
      <c r="P48525"/>
      <c r="AA48525"/>
    </row>
    <row r="48526" spans="16:27" x14ac:dyDescent="0.3">
      <c r="P48526"/>
      <c r="AA48526"/>
    </row>
    <row r="48527" spans="16:27" x14ac:dyDescent="0.3">
      <c r="P48527"/>
      <c r="AA48527"/>
    </row>
    <row r="48528" spans="16:27" x14ac:dyDescent="0.3">
      <c r="P48528"/>
      <c r="AA48528"/>
    </row>
    <row r="48529" spans="16:27" x14ac:dyDescent="0.3">
      <c r="P48529"/>
      <c r="AA48529"/>
    </row>
    <row r="48530" spans="16:27" x14ac:dyDescent="0.3">
      <c r="P48530"/>
      <c r="AA48530"/>
    </row>
    <row r="48531" spans="16:27" x14ac:dyDescent="0.3">
      <c r="P48531"/>
      <c r="AA48531"/>
    </row>
    <row r="48532" spans="16:27" x14ac:dyDescent="0.3">
      <c r="P48532"/>
      <c r="AA48532"/>
    </row>
    <row r="48533" spans="16:27" x14ac:dyDescent="0.3">
      <c r="P48533"/>
      <c r="AA48533"/>
    </row>
    <row r="48534" spans="16:27" x14ac:dyDescent="0.3">
      <c r="P48534"/>
      <c r="AA48534"/>
    </row>
    <row r="48535" spans="16:27" x14ac:dyDescent="0.3">
      <c r="P48535"/>
      <c r="AA48535"/>
    </row>
    <row r="48536" spans="16:27" x14ac:dyDescent="0.3">
      <c r="P48536"/>
      <c r="AA48536"/>
    </row>
    <row r="48537" spans="16:27" x14ac:dyDescent="0.3">
      <c r="P48537"/>
      <c r="AA48537"/>
    </row>
    <row r="48538" spans="16:27" x14ac:dyDescent="0.3">
      <c r="P48538"/>
      <c r="AA48538"/>
    </row>
    <row r="48539" spans="16:27" x14ac:dyDescent="0.3">
      <c r="P48539"/>
      <c r="AA48539"/>
    </row>
    <row r="48540" spans="16:27" x14ac:dyDescent="0.3">
      <c r="P48540"/>
      <c r="AA48540"/>
    </row>
    <row r="48541" spans="16:27" x14ac:dyDescent="0.3">
      <c r="P48541"/>
      <c r="AA48541"/>
    </row>
    <row r="48542" spans="16:27" x14ac:dyDescent="0.3">
      <c r="P48542"/>
      <c r="AA48542"/>
    </row>
    <row r="48543" spans="16:27" x14ac:dyDescent="0.3">
      <c r="P48543"/>
      <c r="AA48543"/>
    </row>
    <row r="48544" spans="16:27" x14ac:dyDescent="0.3">
      <c r="P48544"/>
      <c r="AA48544"/>
    </row>
    <row r="48545" spans="16:27" x14ac:dyDescent="0.3">
      <c r="P48545"/>
      <c r="AA48545"/>
    </row>
    <row r="48546" spans="16:27" x14ac:dyDescent="0.3">
      <c r="P48546"/>
      <c r="AA48546"/>
    </row>
    <row r="48547" spans="16:27" x14ac:dyDescent="0.3">
      <c r="P48547"/>
      <c r="AA48547"/>
    </row>
    <row r="48548" spans="16:27" x14ac:dyDescent="0.3">
      <c r="P48548"/>
      <c r="AA48548"/>
    </row>
    <row r="48549" spans="16:27" x14ac:dyDescent="0.3">
      <c r="P48549"/>
      <c r="AA48549"/>
    </row>
    <row r="48550" spans="16:27" x14ac:dyDescent="0.3">
      <c r="P48550"/>
      <c r="AA48550"/>
    </row>
    <row r="48551" spans="16:27" x14ac:dyDescent="0.3">
      <c r="P48551"/>
      <c r="AA48551"/>
    </row>
    <row r="48552" spans="16:27" x14ac:dyDescent="0.3">
      <c r="P48552"/>
      <c r="AA48552"/>
    </row>
    <row r="48553" spans="16:27" x14ac:dyDescent="0.3">
      <c r="P48553"/>
      <c r="AA48553"/>
    </row>
    <row r="48554" spans="16:27" x14ac:dyDescent="0.3">
      <c r="P48554"/>
      <c r="AA48554"/>
    </row>
    <row r="48555" spans="16:27" x14ac:dyDescent="0.3">
      <c r="P48555"/>
      <c r="AA48555"/>
    </row>
    <row r="48556" spans="16:27" x14ac:dyDescent="0.3">
      <c r="P48556"/>
      <c r="AA48556"/>
    </row>
    <row r="48557" spans="16:27" x14ac:dyDescent="0.3">
      <c r="P48557"/>
      <c r="AA48557"/>
    </row>
    <row r="48558" spans="16:27" x14ac:dyDescent="0.3">
      <c r="P48558"/>
      <c r="AA48558"/>
    </row>
    <row r="48559" spans="16:27" x14ac:dyDescent="0.3">
      <c r="P48559"/>
      <c r="AA48559"/>
    </row>
    <row r="48560" spans="16:27" x14ac:dyDescent="0.3">
      <c r="P48560"/>
      <c r="AA48560"/>
    </row>
    <row r="48561" spans="16:27" x14ac:dyDescent="0.3">
      <c r="P48561"/>
      <c r="AA48561"/>
    </row>
    <row r="48562" spans="16:27" x14ac:dyDescent="0.3">
      <c r="P48562"/>
      <c r="AA48562"/>
    </row>
    <row r="48563" spans="16:27" x14ac:dyDescent="0.3">
      <c r="P48563"/>
      <c r="AA48563"/>
    </row>
    <row r="48564" spans="16:27" x14ac:dyDescent="0.3">
      <c r="P48564"/>
      <c r="AA48564"/>
    </row>
    <row r="48565" spans="16:27" x14ac:dyDescent="0.3">
      <c r="P48565"/>
      <c r="AA48565"/>
    </row>
    <row r="48566" spans="16:27" x14ac:dyDescent="0.3">
      <c r="P48566"/>
      <c r="AA48566"/>
    </row>
    <row r="48567" spans="16:27" x14ac:dyDescent="0.3">
      <c r="P48567"/>
      <c r="AA48567"/>
    </row>
    <row r="48568" spans="16:27" x14ac:dyDescent="0.3">
      <c r="P48568"/>
      <c r="AA48568"/>
    </row>
    <row r="48569" spans="16:27" x14ac:dyDescent="0.3">
      <c r="P48569"/>
      <c r="AA48569"/>
    </row>
    <row r="48570" spans="16:27" x14ac:dyDescent="0.3">
      <c r="P48570"/>
      <c r="AA48570"/>
    </row>
    <row r="48571" spans="16:27" x14ac:dyDescent="0.3">
      <c r="P48571"/>
      <c r="AA48571"/>
    </row>
    <row r="48572" spans="16:27" x14ac:dyDescent="0.3">
      <c r="P48572"/>
      <c r="AA48572"/>
    </row>
    <row r="48573" spans="16:27" x14ac:dyDescent="0.3">
      <c r="P48573"/>
      <c r="AA48573"/>
    </row>
    <row r="48574" spans="16:27" x14ac:dyDescent="0.3">
      <c r="P48574"/>
      <c r="AA48574"/>
    </row>
    <row r="48575" spans="16:27" x14ac:dyDescent="0.3">
      <c r="P48575"/>
      <c r="AA48575"/>
    </row>
    <row r="48576" spans="16:27" x14ac:dyDescent="0.3">
      <c r="P48576"/>
      <c r="AA48576"/>
    </row>
    <row r="48577" spans="16:27" x14ac:dyDescent="0.3">
      <c r="P48577"/>
      <c r="AA48577"/>
    </row>
    <row r="48578" spans="16:27" x14ac:dyDescent="0.3">
      <c r="P48578"/>
      <c r="AA48578"/>
    </row>
    <row r="48579" spans="16:27" x14ac:dyDescent="0.3">
      <c r="P48579"/>
      <c r="AA48579"/>
    </row>
    <row r="48580" spans="16:27" x14ac:dyDescent="0.3">
      <c r="P48580"/>
      <c r="AA48580"/>
    </row>
    <row r="48581" spans="16:27" x14ac:dyDescent="0.3">
      <c r="P48581"/>
      <c r="AA48581"/>
    </row>
    <row r="48582" spans="16:27" x14ac:dyDescent="0.3">
      <c r="P48582"/>
      <c r="AA48582"/>
    </row>
    <row r="48583" spans="16:27" x14ac:dyDescent="0.3">
      <c r="P48583"/>
      <c r="AA48583"/>
    </row>
    <row r="48584" spans="16:27" x14ac:dyDescent="0.3">
      <c r="P48584"/>
      <c r="AA48584"/>
    </row>
    <row r="48585" spans="16:27" x14ac:dyDescent="0.3">
      <c r="P48585"/>
      <c r="AA48585"/>
    </row>
    <row r="48586" spans="16:27" x14ac:dyDescent="0.3">
      <c r="P48586"/>
      <c r="AA48586"/>
    </row>
    <row r="48587" spans="16:27" x14ac:dyDescent="0.3">
      <c r="P48587"/>
      <c r="AA48587"/>
    </row>
    <row r="48588" spans="16:27" x14ac:dyDescent="0.3">
      <c r="P48588"/>
      <c r="AA48588"/>
    </row>
    <row r="48589" spans="16:27" x14ac:dyDescent="0.3">
      <c r="P48589"/>
      <c r="AA48589"/>
    </row>
    <row r="48590" spans="16:27" x14ac:dyDescent="0.3">
      <c r="P48590"/>
      <c r="AA48590"/>
    </row>
    <row r="48591" spans="16:27" x14ac:dyDescent="0.3">
      <c r="P48591"/>
      <c r="AA48591"/>
    </row>
    <row r="48592" spans="16:27" x14ac:dyDescent="0.3">
      <c r="P48592"/>
      <c r="AA48592"/>
    </row>
    <row r="48593" spans="16:27" x14ac:dyDescent="0.3">
      <c r="P48593"/>
      <c r="AA48593"/>
    </row>
    <row r="48594" spans="16:27" x14ac:dyDescent="0.3">
      <c r="P48594"/>
      <c r="AA48594"/>
    </row>
    <row r="48595" spans="16:27" x14ac:dyDescent="0.3">
      <c r="P48595"/>
      <c r="AA48595"/>
    </row>
    <row r="48596" spans="16:27" x14ac:dyDescent="0.3">
      <c r="P48596"/>
      <c r="AA48596"/>
    </row>
    <row r="48597" spans="16:27" x14ac:dyDescent="0.3">
      <c r="P48597"/>
      <c r="AA48597"/>
    </row>
    <row r="48598" spans="16:27" x14ac:dyDescent="0.3">
      <c r="P48598"/>
      <c r="AA48598"/>
    </row>
    <row r="48599" spans="16:27" x14ac:dyDescent="0.3">
      <c r="P48599"/>
      <c r="AA48599"/>
    </row>
    <row r="48600" spans="16:27" x14ac:dyDescent="0.3">
      <c r="P48600"/>
      <c r="AA48600"/>
    </row>
    <row r="48601" spans="16:27" x14ac:dyDescent="0.3">
      <c r="P48601"/>
      <c r="AA48601"/>
    </row>
    <row r="48602" spans="16:27" x14ac:dyDescent="0.3">
      <c r="P48602"/>
      <c r="AA48602"/>
    </row>
    <row r="48603" spans="16:27" x14ac:dyDescent="0.3">
      <c r="P48603"/>
      <c r="AA48603"/>
    </row>
    <row r="48604" spans="16:27" x14ac:dyDescent="0.3">
      <c r="P48604"/>
      <c r="AA48604"/>
    </row>
    <row r="48605" spans="16:27" x14ac:dyDescent="0.3">
      <c r="P48605"/>
      <c r="AA48605"/>
    </row>
    <row r="48606" spans="16:27" x14ac:dyDescent="0.3">
      <c r="P48606"/>
      <c r="AA48606"/>
    </row>
    <row r="48607" spans="16:27" x14ac:dyDescent="0.3">
      <c r="P48607"/>
      <c r="AA48607"/>
    </row>
    <row r="48608" spans="16:27" x14ac:dyDescent="0.3">
      <c r="P48608"/>
      <c r="AA48608"/>
    </row>
    <row r="48609" spans="16:27" x14ac:dyDescent="0.3">
      <c r="P48609"/>
      <c r="AA48609"/>
    </row>
    <row r="48610" spans="16:27" x14ac:dyDescent="0.3">
      <c r="P48610"/>
      <c r="AA48610"/>
    </row>
    <row r="48611" spans="16:27" x14ac:dyDescent="0.3">
      <c r="P48611"/>
      <c r="AA48611"/>
    </row>
    <row r="48612" spans="16:27" x14ac:dyDescent="0.3">
      <c r="P48612"/>
      <c r="AA48612"/>
    </row>
    <row r="48613" spans="16:27" x14ac:dyDescent="0.3">
      <c r="P48613"/>
      <c r="AA48613"/>
    </row>
    <row r="48614" spans="16:27" x14ac:dyDescent="0.3">
      <c r="P48614"/>
      <c r="AA48614"/>
    </row>
    <row r="48615" spans="16:27" x14ac:dyDescent="0.3">
      <c r="P48615"/>
      <c r="AA48615"/>
    </row>
    <row r="48616" spans="16:27" x14ac:dyDescent="0.3">
      <c r="P48616"/>
      <c r="AA48616"/>
    </row>
    <row r="48617" spans="16:27" x14ac:dyDescent="0.3">
      <c r="P48617"/>
      <c r="AA48617"/>
    </row>
    <row r="48618" spans="16:27" x14ac:dyDescent="0.3">
      <c r="P48618"/>
      <c r="AA48618"/>
    </row>
    <row r="48619" spans="16:27" x14ac:dyDescent="0.3">
      <c r="P48619"/>
      <c r="AA48619"/>
    </row>
    <row r="48620" spans="16:27" x14ac:dyDescent="0.3">
      <c r="P48620"/>
      <c r="AA48620"/>
    </row>
    <row r="48621" spans="16:27" x14ac:dyDescent="0.3">
      <c r="P48621"/>
      <c r="AA48621"/>
    </row>
    <row r="48622" spans="16:27" x14ac:dyDescent="0.3">
      <c r="P48622"/>
      <c r="AA48622"/>
    </row>
    <row r="48623" spans="16:27" x14ac:dyDescent="0.3">
      <c r="P48623"/>
      <c r="AA48623"/>
    </row>
    <row r="48624" spans="16:27" x14ac:dyDescent="0.3">
      <c r="P48624"/>
      <c r="AA48624"/>
    </row>
    <row r="48625" spans="16:27" x14ac:dyDescent="0.3">
      <c r="P48625"/>
      <c r="AA48625"/>
    </row>
    <row r="48626" spans="16:27" x14ac:dyDescent="0.3">
      <c r="P48626"/>
      <c r="AA48626"/>
    </row>
    <row r="48627" spans="16:27" x14ac:dyDescent="0.3">
      <c r="P48627"/>
      <c r="AA48627"/>
    </row>
    <row r="48628" spans="16:27" x14ac:dyDescent="0.3">
      <c r="P48628"/>
      <c r="AA48628"/>
    </row>
    <row r="48629" spans="16:27" x14ac:dyDescent="0.3">
      <c r="P48629"/>
      <c r="AA48629"/>
    </row>
    <row r="48630" spans="16:27" x14ac:dyDescent="0.3">
      <c r="P48630"/>
      <c r="AA48630"/>
    </row>
    <row r="48631" spans="16:27" x14ac:dyDescent="0.3">
      <c r="P48631"/>
      <c r="AA48631"/>
    </row>
    <row r="48632" spans="16:27" x14ac:dyDescent="0.3">
      <c r="P48632"/>
      <c r="AA48632"/>
    </row>
    <row r="48633" spans="16:27" x14ac:dyDescent="0.3">
      <c r="P48633"/>
      <c r="AA48633"/>
    </row>
    <row r="48634" spans="16:27" x14ac:dyDescent="0.3">
      <c r="P48634"/>
      <c r="AA48634"/>
    </row>
    <row r="48635" spans="16:27" x14ac:dyDescent="0.3">
      <c r="P48635"/>
      <c r="AA48635"/>
    </row>
    <row r="48636" spans="16:27" x14ac:dyDescent="0.3">
      <c r="P48636"/>
      <c r="AA48636"/>
    </row>
    <row r="48637" spans="16:27" x14ac:dyDescent="0.3">
      <c r="P48637"/>
      <c r="AA48637"/>
    </row>
    <row r="48638" spans="16:27" x14ac:dyDescent="0.3">
      <c r="P48638"/>
      <c r="AA48638"/>
    </row>
    <row r="48639" spans="16:27" x14ac:dyDescent="0.3">
      <c r="P48639"/>
      <c r="AA48639"/>
    </row>
    <row r="48640" spans="16:27" x14ac:dyDescent="0.3">
      <c r="P48640"/>
      <c r="AA48640"/>
    </row>
    <row r="48641" spans="16:27" x14ac:dyDescent="0.3">
      <c r="P48641"/>
      <c r="AA48641"/>
    </row>
    <row r="48642" spans="16:27" x14ac:dyDescent="0.3">
      <c r="P48642"/>
      <c r="AA48642"/>
    </row>
    <row r="48643" spans="16:27" x14ac:dyDescent="0.3">
      <c r="P48643"/>
      <c r="AA48643"/>
    </row>
    <row r="48644" spans="16:27" x14ac:dyDescent="0.3">
      <c r="P48644"/>
      <c r="AA48644"/>
    </row>
    <row r="48645" spans="16:27" x14ac:dyDescent="0.3">
      <c r="P48645"/>
      <c r="AA48645"/>
    </row>
    <row r="48646" spans="16:27" x14ac:dyDescent="0.3">
      <c r="P48646"/>
      <c r="AA48646"/>
    </row>
    <row r="48647" spans="16:27" x14ac:dyDescent="0.3">
      <c r="P48647"/>
      <c r="AA48647"/>
    </row>
    <row r="48648" spans="16:27" x14ac:dyDescent="0.3">
      <c r="P48648"/>
      <c r="AA48648"/>
    </row>
    <row r="48649" spans="16:27" x14ac:dyDescent="0.3">
      <c r="P48649"/>
      <c r="AA48649"/>
    </row>
    <row r="48650" spans="16:27" x14ac:dyDescent="0.3">
      <c r="P48650"/>
      <c r="AA48650"/>
    </row>
    <row r="48651" spans="16:27" x14ac:dyDescent="0.3">
      <c r="P48651"/>
      <c r="AA48651"/>
    </row>
    <row r="48652" spans="16:27" x14ac:dyDescent="0.3">
      <c r="P48652"/>
      <c r="AA48652"/>
    </row>
    <row r="48653" spans="16:27" x14ac:dyDescent="0.3">
      <c r="P48653"/>
      <c r="AA48653"/>
    </row>
    <row r="48654" spans="16:27" x14ac:dyDescent="0.3">
      <c r="P48654"/>
      <c r="AA48654"/>
    </row>
    <row r="48655" spans="16:27" x14ac:dyDescent="0.3">
      <c r="P48655"/>
      <c r="AA48655"/>
    </row>
    <row r="48656" spans="16:27" x14ac:dyDescent="0.3">
      <c r="P48656"/>
      <c r="AA48656"/>
    </row>
    <row r="48657" spans="16:27" x14ac:dyDescent="0.3">
      <c r="P48657"/>
      <c r="AA48657"/>
    </row>
    <row r="48658" spans="16:27" x14ac:dyDescent="0.3">
      <c r="P48658"/>
      <c r="AA48658"/>
    </row>
    <row r="48659" spans="16:27" x14ac:dyDescent="0.3">
      <c r="P48659"/>
      <c r="AA48659"/>
    </row>
    <row r="48660" spans="16:27" x14ac:dyDescent="0.3">
      <c r="P48660"/>
      <c r="AA48660"/>
    </row>
    <row r="48661" spans="16:27" x14ac:dyDescent="0.3">
      <c r="P48661"/>
      <c r="AA48661"/>
    </row>
    <row r="48662" spans="16:27" x14ac:dyDescent="0.3">
      <c r="P48662"/>
      <c r="AA48662"/>
    </row>
    <row r="48663" spans="16:27" x14ac:dyDescent="0.3">
      <c r="P48663"/>
      <c r="AA48663"/>
    </row>
    <row r="48664" spans="16:27" x14ac:dyDescent="0.3">
      <c r="P48664"/>
      <c r="AA48664"/>
    </row>
    <row r="48665" spans="16:27" x14ac:dyDescent="0.3">
      <c r="P48665"/>
      <c r="AA48665"/>
    </row>
    <row r="48666" spans="16:27" x14ac:dyDescent="0.3">
      <c r="P48666"/>
      <c r="AA48666"/>
    </row>
    <row r="48667" spans="16:27" x14ac:dyDescent="0.3">
      <c r="P48667"/>
      <c r="AA48667"/>
    </row>
    <row r="48668" spans="16:27" x14ac:dyDescent="0.3">
      <c r="P48668"/>
      <c r="AA48668"/>
    </row>
    <row r="48669" spans="16:27" x14ac:dyDescent="0.3">
      <c r="P48669"/>
      <c r="AA48669"/>
    </row>
    <row r="48670" spans="16:27" x14ac:dyDescent="0.3">
      <c r="P48670"/>
      <c r="AA48670"/>
    </row>
    <row r="48671" spans="16:27" x14ac:dyDescent="0.3">
      <c r="P48671"/>
      <c r="AA48671"/>
    </row>
    <row r="48672" spans="16:27" x14ac:dyDescent="0.3">
      <c r="P48672"/>
      <c r="AA48672"/>
    </row>
    <row r="48673" spans="16:27" x14ac:dyDescent="0.3">
      <c r="P48673"/>
      <c r="AA48673"/>
    </row>
    <row r="48674" spans="16:27" x14ac:dyDescent="0.3">
      <c r="P48674"/>
      <c r="AA48674"/>
    </row>
    <row r="48675" spans="16:27" x14ac:dyDescent="0.3">
      <c r="P48675"/>
      <c r="AA48675"/>
    </row>
    <row r="48676" spans="16:27" x14ac:dyDescent="0.3">
      <c r="P48676"/>
      <c r="AA48676"/>
    </row>
    <row r="48677" spans="16:27" x14ac:dyDescent="0.3">
      <c r="P48677"/>
      <c r="AA48677"/>
    </row>
    <row r="48678" spans="16:27" x14ac:dyDescent="0.3">
      <c r="P48678"/>
      <c r="AA48678"/>
    </row>
    <row r="48679" spans="16:27" x14ac:dyDescent="0.3">
      <c r="P48679"/>
      <c r="AA48679"/>
    </row>
    <row r="48680" spans="16:27" x14ac:dyDescent="0.3">
      <c r="P48680"/>
      <c r="AA48680"/>
    </row>
    <row r="48681" spans="16:27" x14ac:dyDescent="0.3">
      <c r="P48681"/>
      <c r="AA48681"/>
    </row>
    <row r="48682" spans="16:27" x14ac:dyDescent="0.3">
      <c r="P48682"/>
      <c r="AA48682"/>
    </row>
    <row r="48683" spans="16:27" x14ac:dyDescent="0.3">
      <c r="P48683"/>
      <c r="AA48683"/>
    </row>
    <row r="48684" spans="16:27" x14ac:dyDescent="0.3">
      <c r="P48684"/>
      <c r="AA48684"/>
    </row>
    <row r="48685" spans="16:27" x14ac:dyDescent="0.3">
      <c r="P48685"/>
      <c r="AA48685"/>
    </row>
    <row r="48686" spans="16:27" x14ac:dyDescent="0.3">
      <c r="P48686"/>
      <c r="AA48686"/>
    </row>
    <row r="48687" spans="16:27" x14ac:dyDescent="0.3">
      <c r="P48687"/>
      <c r="AA48687"/>
    </row>
    <row r="48688" spans="16:27" x14ac:dyDescent="0.3">
      <c r="P48688"/>
      <c r="AA48688"/>
    </row>
    <row r="48689" spans="16:27" x14ac:dyDescent="0.3">
      <c r="P48689"/>
      <c r="AA48689"/>
    </row>
    <row r="48690" spans="16:27" x14ac:dyDescent="0.3">
      <c r="P48690"/>
      <c r="AA48690"/>
    </row>
    <row r="48691" spans="16:27" x14ac:dyDescent="0.3">
      <c r="P48691"/>
      <c r="AA48691"/>
    </row>
    <row r="48692" spans="16:27" x14ac:dyDescent="0.3">
      <c r="P48692"/>
      <c r="AA48692"/>
    </row>
    <row r="48693" spans="16:27" x14ac:dyDescent="0.3">
      <c r="P48693"/>
      <c r="AA48693"/>
    </row>
    <row r="48694" spans="16:27" x14ac:dyDescent="0.3">
      <c r="P48694"/>
      <c r="AA48694"/>
    </row>
    <row r="48695" spans="16:27" x14ac:dyDescent="0.3">
      <c r="P48695"/>
      <c r="AA48695"/>
    </row>
    <row r="48696" spans="16:27" x14ac:dyDescent="0.3">
      <c r="P48696"/>
      <c r="AA48696"/>
    </row>
    <row r="48697" spans="16:27" x14ac:dyDescent="0.3">
      <c r="P48697"/>
      <c r="AA48697"/>
    </row>
    <row r="48698" spans="16:27" x14ac:dyDescent="0.3">
      <c r="P48698"/>
      <c r="AA48698"/>
    </row>
    <row r="48699" spans="16:27" x14ac:dyDescent="0.3">
      <c r="P48699"/>
      <c r="AA48699"/>
    </row>
    <row r="48700" spans="16:27" x14ac:dyDescent="0.3">
      <c r="P48700"/>
      <c r="AA48700"/>
    </row>
    <row r="48701" spans="16:27" x14ac:dyDescent="0.3">
      <c r="P48701"/>
      <c r="AA48701"/>
    </row>
    <row r="48702" spans="16:27" x14ac:dyDescent="0.3">
      <c r="P48702"/>
      <c r="AA48702"/>
    </row>
    <row r="48703" spans="16:27" x14ac:dyDescent="0.3">
      <c r="P48703"/>
      <c r="AA48703"/>
    </row>
    <row r="48704" spans="16:27" x14ac:dyDescent="0.3">
      <c r="P48704"/>
      <c r="AA48704"/>
    </row>
    <row r="48705" spans="16:27" x14ac:dyDescent="0.3">
      <c r="P48705"/>
      <c r="AA48705"/>
    </row>
    <row r="48706" spans="16:27" x14ac:dyDescent="0.3">
      <c r="P48706"/>
      <c r="AA48706"/>
    </row>
    <row r="48707" spans="16:27" x14ac:dyDescent="0.3">
      <c r="P48707"/>
      <c r="AA48707"/>
    </row>
    <row r="48708" spans="16:27" x14ac:dyDescent="0.3">
      <c r="P48708"/>
      <c r="AA48708"/>
    </row>
    <row r="48709" spans="16:27" x14ac:dyDescent="0.3">
      <c r="P48709"/>
      <c r="AA48709"/>
    </row>
    <row r="48710" spans="16:27" x14ac:dyDescent="0.3">
      <c r="P48710"/>
      <c r="AA48710"/>
    </row>
    <row r="48711" spans="16:27" x14ac:dyDescent="0.3">
      <c r="P48711"/>
      <c r="AA48711"/>
    </row>
    <row r="48712" spans="16:27" x14ac:dyDescent="0.3">
      <c r="P48712"/>
      <c r="AA48712"/>
    </row>
    <row r="48713" spans="16:27" x14ac:dyDescent="0.3">
      <c r="P48713"/>
      <c r="AA48713"/>
    </row>
    <row r="48714" spans="16:27" x14ac:dyDescent="0.3">
      <c r="P48714"/>
      <c r="AA48714"/>
    </row>
    <row r="48715" spans="16:27" x14ac:dyDescent="0.3">
      <c r="P48715"/>
      <c r="AA48715"/>
    </row>
    <row r="48716" spans="16:27" x14ac:dyDescent="0.3">
      <c r="P48716"/>
      <c r="AA48716"/>
    </row>
    <row r="48717" spans="16:27" x14ac:dyDescent="0.3">
      <c r="P48717"/>
      <c r="AA48717"/>
    </row>
    <row r="48718" spans="16:27" x14ac:dyDescent="0.3">
      <c r="P48718"/>
      <c r="AA48718"/>
    </row>
    <row r="48719" spans="16:27" x14ac:dyDescent="0.3">
      <c r="P48719"/>
      <c r="AA48719"/>
    </row>
    <row r="48720" spans="16:27" x14ac:dyDescent="0.3">
      <c r="P48720"/>
      <c r="AA48720"/>
    </row>
    <row r="48721" spans="16:27" x14ac:dyDescent="0.3">
      <c r="P48721"/>
      <c r="AA48721"/>
    </row>
    <row r="48722" spans="16:27" x14ac:dyDescent="0.3">
      <c r="P48722"/>
      <c r="AA48722"/>
    </row>
    <row r="48723" spans="16:27" x14ac:dyDescent="0.3">
      <c r="P48723"/>
      <c r="AA48723"/>
    </row>
    <row r="48724" spans="16:27" x14ac:dyDescent="0.3">
      <c r="P48724"/>
      <c r="AA48724"/>
    </row>
    <row r="48725" spans="16:27" x14ac:dyDescent="0.3">
      <c r="P48725"/>
      <c r="AA48725"/>
    </row>
    <row r="48726" spans="16:27" x14ac:dyDescent="0.3">
      <c r="P48726"/>
      <c r="AA48726"/>
    </row>
    <row r="48727" spans="16:27" x14ac:dyDescent="0.3">
      <c r="P48727"/>
      <c r="AA48727"/>
    </row>
    <row r="48728" spans="16:27" x14ac:dyDescent="0.3">
      <c r="P48728"/>
      <c r="AA48728"/>
    </row>
    <row r="48729" spans="16:27" x14ac:dyDescent="0.3">
      <c r="P48729"/>
      <c r="AA48729"/>
    </row>
    <row r="48730" spans="16:27" x14ac:dyDescent="0.3">
      <c r="P48730"/>
      <c r="AA48730"/>
    </row>
    <row r="48731" spans="16:27" x14ac:dyDescent="0.3">
      <c r="P48731"/>
      <c r="AA48731"/>
    </row>
    <row r="48732" spans="16:27" x14ac:dyDescent="0.3">
      <c r="P48732"/>
      <c r="AA48732"/>
    </row>
    <row r="48733" spans="16:27" x14ac:dyDescent="0.3">
      <c r="P48733"/>
      <c r="AA48733"/>
    </row>
    <row r="48734" spans="16:27" x14ac:dyDescent="0.3">
      <c r="P48734"/>
      <c r="AA48734"/>
    </row>
    <row r="48735" spans="16:27" x14ac:dyDescent="0.3">
      <c r="P48735"/>
      <c r="AA48735"/>
    </row>
    <row r="48736" spans="16:27" x14ac:dyDescent="0.3">
      <c r="P48736"/>
      <c r="AA48736"/>
    </row>
    <row r="48737" spans="16:27" x14ac:dyDescent="0.3">
      <c r="P48737"/>
      <c r="AA48737"/>
    </row>
    <row r="48738" spans="16:27" x14ac:dyDescent="0.3">
      <c r="P48738"/>
      <c r="AA48738"/>
    </row>
    <row r="48739" spans="16:27" x14ac:dyDescent="0.3">
      <c r="P48739"/>
      <c r="AA48739"/>
    </row>
    <row r="48740" spans="16:27" x14ac:dyDescent="0.3">
      <c r="P48740"/>
      <c r="AA48740"/>
    </row>
    <row r="48741" spans="16:27" x14ac:dyDescent="0.3">
      <c r="P48741"/>
      <c r="AA48741"/>
    </row>
    <row r="48742" spans="16:27" x14ac:dyDescent="0.3">
      <c r="P48742"/>
      <c r="AA48742"/>
    </row>
    <row r="48743" spans="16:27" x14ac:dyDescent="0.3">
      <c r="P48743"/>
      <c r="AA48743"/>
    </row>
    <row r="48744" spans="16:27" x14ac:dyDescent="0.3">
      <c r="P48744"/>
      <c r="AA48744"/>
    </row>
    <row r="48745" spans="16:27" x14ac:dyDescent="0.3">
      <c r="P48745"/>
      <c r="AA48745"/>
    </row>
    <row r="48746" spans="16:27" x14ac:dyDescent="0.3">
      <c r="P48746"/>
      <c r="AA48746"/>
    </row>
    <row r="48747" spans="16:27" x14ac:dyDescent="0.3">
      <c r="P48747"/>
      <c r="AA48747"/>
    </row>
    <row r="48748" spans="16:27" x14ac:dyDescent="0.3">
      <c r="P48748"/>
      <c r="AA48748"/>
    </row>
    <row r="48749" spans="16:27" x14ac:dyDescent="0.3">
      <c r="P48749"/>
      <c r="AA48749"/>
    </row>
    <row r="48750" spans="16:27" x14ac:dyDescent="0.3">
      <c r="P48750"/>
      <c r="AA48750"/>
    </row>
    <row r="48751" spans="16:27" x14ac:dyDescent="0.3">
      <c r="P48751"/>
      <c r="AA48751"/>
    </row>
    <row r="48752" spans="16:27" x14ac:dyDescent="0.3">
      <c r="P48752"/>
      <c r="AA48752"/>
    </row>
    <row r="48753" spans="16:27" x14ac:dyDescent="0.3">
      <c r="P48753"/>
      <c r="AA48753"/>
    </row>
    <row r="48754" spans="16:27" x14ac:dyDescent="0.3">
      <c r="P48754"/>
      <c r="AA48754"/>
    </row>
    <row r="48755" spans="16:27" x14ac:dyDescent="0.3">
      <c r="P48755"/>
      <c r="AA48755"/>
    </row>
    <row r="48756" spans="16:27" x14ac:dyDescent="0.3">
      <c r="P48756"/>
      <c r="AA48756"/>
    </row>
    <row r="48757" spans="16:27" x14ac:dyDescent="0.3">
      <c r="P48757"/>
      <c r="AA48757"/>
    </row>
    <row r="48758" spans="16:27" x14ac:dyDescent="0.3">
      <c r="P48758"/>
      <c r="AA48758"/>
    </row>
    <row r="48759" spans="16:27" x14ac:dyDescent="0.3">
      <c r="P48759"/>
      <c r="AA48759"/>
    </row>
    <row r="48760" spans="16:27" x14ac:dyDescent="0.3">
      <c r="P48760"/>
      <c r="AA48760"/>
    </row>
    <row r="48761" spans="16:27" x14ac:dyDescent="0.3">
      <c r="P48761"/>
      <c r="AA48761"/>
    </row>
    <row r="48762" spans="16:27" x14ac:dyDescent="0.3">
      <c r="P48762"/>
      <c r="AA48762"/>
    </row>
    <row r="48763" spans="16:27" x14ac:dyDescent="0.3">
      <c r="P48763"/>
      <c r="AA48763"/>
    </row>
    <row r="48764" spans="16:27" x14ac:dyDescent="0.3">
      <c r="P48764"/>
      <c r="AA48764"/>
    </row>
    <row r="48765" spans="16:27" x14ac:dyDescent="0.3">
      <c r="P48765"/>
      <c r="AA48765"/>
    </row>
    <row r="48766" spans="16:27" x14ac:dyDescent="0.3">
      <c r="P48766"/>
      <c r="AA48766"/>
    </row>
    <row r="48767" spans="16:27" x14ac:dyDescent="0.3">
      <c r="P48767"/>
      <c r="AA48767"/>
    </row>
    <row r="48768" spans="16:27" x14ac:dyDescent="0.3">
      <c r="P48768"/>
      <c r="AA48768"/>
    </row>
    <row r="48769" spans="16:27" x14ac:dyDescent="0.3">
      <c r="P48769"/>
      <c r="AA48769"/>
    </row>
    <row r="48770" spans="16:27" x14ac:dyDescent="0.3">
      <c r="P48770"/>
      <c r="AA48770"/>
    </row>
    <row r="48771" spans="16:27" x14ac:dyDescent="0.3">
      <c r="P48771"/>
      <c r="AA48771"/>
    </row>
    <row r="48772" spans="16:27" x14ac:dyDescent="0.3">
      <c r="P48772"/>
      <c r="AA48772"/>
    </row>
    <row r="48773" spans="16:27" x14ac:dyDescent="0.3">
      <c r="P48773"/>
      <c r="AA48773"/>
    </row>
    <row r="48774" spans="16:27" x14ac:dyDescent="0.3">
      <c r="P48774"/>
      <c r="AA48774"/>
    </row>
    <row r="48775" spans="16:27" x14ac:dyDescent="0.3">
      <c r="P48775"/>
      <c r="AA48775"/>
    </row>
    <row r="48776" spans="16:27" x14ac:dyDescent="0.3">
      <c r="P48776"/>
      <c r="AA48776"/>
    </row>
    <row r="48777" spans="16:27" x14ac:dyDescent="0.3">
      <c r="P48777"/>
      <c r="AA48777"/>
    </row>
    <row r="48778" spans="16:27" x14ac:dyDescent="0.3">
      <c r="P48778"/>
      <c r="AA48778"/>
    </row>
    <row r="48779" spans="16:27" x14ac:dyDescent="0.3">
      <c r="P48779"/>
      <c r="AA48779"/>
    </row>
    <row r="48780" spans="16:27" x14ac:dyDescent="0.3">
      <c r="P48780"/>
      <c r="AA48780"/>
    </row>
    <row r="48781" spans="16:27" x14ac:dyDescent="0.3">
      <c r="P48781"/>
      <c r="AA48781"/>
    </row>
    <row r="48782" spans="16:27" x14ac:dyDescent="0.3">
      <c r="P48782"/>
      <c r="AA48782"/>
    </row>
    <row r="48783" spans="16:27" x14ac:dyDescent="0.3">
      <c r="P48783"/>
      <c r="AA48783"/>
    </row>
    <row r="48784" spans="16:27" x14ac:dyDescent="0.3">
      <c r="P48784"/>
      <c r="AA48784"/>
    </row>
    <row r="48785" spans="16:27" x14ac:dyDescent="0.3">
      <c r="P48785"/>
      <c r="AA48785"/>
    </row>
    <row r="48786" spans="16:27" x14ac:dyDescent="0.3">
      <c r="P48786"/>
      <c r="AA48786"/>
    </row>
    <row r="48787" spans="16:27" x14ac:dyDescent="0.3">
      <c r="P48787"/>
      <c r="AA48787"/>
    </row>
    <row r="48788" spans="16:27" x14ac:dyDescent="0.3">
      <c r="P48788"/>
      <c r="AA48788"/>
    </row>
    <row r="48789" spans="16:27" x14ac:dyDescent="0.3">
      <c r="P48789"/>
      <c r="AA48789"/>
    </row>
    <row r="48790" spans="16:27" x14ac:dyDescent="0.3">
      <c r="P48790"/>
      <c r="AA48790"/>
    </row>
    <row r="48791" spans="16:27" x14ac:dyDescent="0.3">
      <c r="P48791"/>
      <c r="AA48791"/>
    </row>
    <row r="48792" spans="16:27" x14ac:dyDescent="0.3">
      <c r="P48792"/>
      <c r="AA48792"/>
    </row>
    <row r="48793" spans="16:27" x14ac:dyDescent="0.3">
      <c r="P48793"/>
      <c r="AA48793"/>
    </row>
    <row r="48794" spans="16:27" x14ac:dyDescent="0.3">
      <c r="P48794"/>
      <c r="AA48794"/>
    </row>
    <row r="48795" spans="16:27" x14ac:dyDescent="0.3">
      <c r="P48795"/>
      <c r="AA48795"/>
    </row>
    <row r="48796" spans="16:27" x14ac:dyDescent="0.3">
      <c r="P48796"/>
      <c r="AA48796"/>
    </row>
    <row r="48797" spans="16:27" x14ac:dyDescent="0.3">
      <c r="P48797"/>
      <c r="AA48797"/>
    </row>
    <row r="48798" spans="16:27" x14ac:dyDescent="0.3">
      <c r="P48798"/>
      <c r="AA48798"/>
    </row>
    <row r="48799" spans="16:27" x14ac:dyDescent="0.3">
      <c r="P48799"/>
      <c r="AA48799"/>
    </row>
    <row r="48800" spans="16:27" x14ac:dyDescent="0.3">
      <c r="P48800"/>
      <c r="AA48800"/>
    </row>
    <row r="48801" spans="16:27" x14ac:dyDescent="0.3">
      <c r="P48801"/>
      <c r="AA48801"/>
    </row>
    <row r="48802" spans="16:27" x14ac:dyDescent="0.3">
      <c r="P48802"/>
      <c r="AA48802"/>
    </row>
    <row r="48803" spans="16:27" x14ac:dyDescent="0.3">
      <c r="P48803"/>
      <c r="AA48803"/>
    </row>
    <row r="48804" spans="16:27" x14ac:dyDescent="0.3">
      <c r="P48804"/>
      <c r="AA48804"/>
    </row>
    <row r="48805" spans="16:27" x14ac:dyDescent="0.3">
      <c r="P48805"/>
      <c r="AA48805"/>
    </row>
    <row r="48806" spans="16:27" x14ac:dyDescent="0.3">
      <c r="P48806"/>
      <c r="AA48806"/>
    </row>
    <row r="48807" spans="16:27" x14ac:dyDescent="0.3">
      <c r="P48807"/>
      <c r="AA48807"/>
    </row>
    <row r="48808" spans="16:27" x14ac:dyDescent="0.3">
      <c r="P48808"/>
      <c r="AA48808"/>
    </row>
    <row r="48809" spans="16:27" x14ac:dyDescent="0.3">
      <c r="P48809"/>
      <c r="AA48809"/>
    </row>
    <row r="48810" spans="16:27" x14ac:dyDescent="0.3">
      <c r="P48810"/>
      <c r="AA48810"/>
    </row>
    <row r="48811" spans="16:27" x14ac:dyDescent="0.3">
      <c r="P48811"/>
      <c r="AA48811"/>
    </row>
    <row r="48812" spans="16:27" x14ac:dyDescent="0.3">
      <c r="P48812"/>
      <c r="AA48812"/>
    </row>
    <row r="48813" spans="16:27" x14ac:dyDescent="0.3">
      <c r="P48813"/>
      <c r="AA48813"/>
    </row>
    <row r="48814" spans="16:27" x14ac:dyDescent="0.3">
      <c r="P48814"/>
      <c r="AA48814"/>
    </row>
    <row r="48815" spans="16:27" x14ac:dyDescent="0.3">
      <c r="P48815"/>
      <c r="AA48815"/>
    </row>
    <row r="48816" spans="16:27" x14ac:dyDescent="0.3">
      <c r="P48816"/>
      <c r="AA48816"/>
    </row>
    <row r="48817" spans="16:27" x14ac:dyDescent="0.3">
      <c r="P48817"/>
      <c r="AA48817"/>
    </row>
    <row r="48818" spans="16:27" x14ac:dyDescent="0.3">
      <c r="P48818"/>
      <c r="AA48818"/>
    </row>
    <row r="48819" spans="16:27" x14ac:dyDescent="0.3">
      <c r="P48819"/>
      <c r="AA48819"/>
    </row>
    <row r="48820" spans="16:27" x14ac:dyDescent="0.3">
      <c r="P48820"/>
      <c r="AA48820"/>
    </row>
    <row r="48821" spans="16:27" x14ac:dyDescent="0.3">
      <c r="P48821"/>
      <c r="AA48821"/>
    </row>
    <row r="48822" spans="16:27" x14ac:dyDescent="0.3">
      <c r="P48822"/>
      <c r="AA48822"/>
    </row>
    <row r="48823" spans="16:27" x14ac:dyDescent="0.3">
      <c r="P48823"/>
      <c r="AA48823"/>
    </row>
    <row r="48824" spans="16:27" x14ac:dyDescent="0.3">
      <c r="P48824"/>
      <c r="AA48824"/>
    </row>
    <row r="48825" spans="16:27" x14ac:dyDescent="0.3">
      <c r="P48825"/>
      <c r="AA48825"/>
    </row>
    <row r="48826" spans="16:27" x14ac:dyDescent="0.3">
      <c r="P48826"/>
      <c r="AA48826"/>
    </row>
    <row r="48827" spans="16:27" x14ac:dyDescent="0.3">
      <c r="P48827"/>
      <c r="AA48827"/>
    </row>
    <row r="48828" spans="16:27" x14ac:dyDescent="0.3">
      <c r="P48828"/>
      <c r="AA48828"/>
    </row>
    <row r="48829" spans="16:27" x14ac:dyDescent="0.3">
      <c r="P48829"/>
      <c r="AA48829"/>
    </row>
    <row r="48830" spans="16:27" x14ac:dyDescent="0.3">
      <c r="P48830"/>
      <c r="AA48830"/>
    </row>
    <row r="48831" spans="16:27" x14ac:dyDescent="0.3">
      <c r="P48831"/>
      <c r="AA48831"/>
    </row>
    <row r="48832" spans="16:27" x14ac:dyDescent="0.3">
      <c r="P48832"/>
      <c r="AA48832"/>
    </row>
    <row r="48833" spans="16:27" x14ac:dyDescent="0.3">
      <c r="P48833"/>
      <c r="AA48833"/>
    </row>
    <row r="48834" spans="16:27" x14ac:dyDescent="0.3">
      <c r="P48834"/>
      <c r="AA48834"/>
    </row>
    <row r="48835" spans="16:27" x14ac:dyDescent="0.3">
      <c r="P48835"/>
      <c r="AA48835"/>
    </row>
    <row r="48836" spans="16:27" x14ac:dyDescent="0.3">
      <c r="P48836"/>
      <c r="AA48836"/>
    </row>
    <row r="48837" spans="16:27" x14ac:dyDescent="0.3">
      <c r="P48837"/>
      <c r="AA48837"/>
    </row>
    <row r="48838" spans="16:27" x14ac:dyDescent="0.3">
      <c r="P48838"/>
      <c r="AA48838"/>
    </row>
    <row r="48839" spans="16:27" x14ac:dyDescent="0.3">
      <c r="P48839"/>
      <c r="AA48839"/>
    </row>
    <row r="48840" spans="16:27" x14ac:dyDescent="0.3">
      <c r="P48840"/>
      <c r="AA48840"/>
    </row>
    <row r="48841" spans="16:27" x14ac:dyDescent="0.3">
      <c r="P48841"/>
      <c r="AA48841"/>
    </row>
    <row r="48842" spans="16:27" x14ac:dyDescent="0.3">
      <c r="P48842"/>
      <c r="AA48842"/>
    </row>
    <row r="48843" spans="16:27" x14ac:dyDescent="0.3">
      <c r="P48843"/>
      <c r="AA48843"/>
    </row>
    <row r="48844" spans="16:27" x14ac:dyDescent="0.3">
      <c r="P48844"/>
      <c r="AA48844"/>
    </row>
    <row r="48845" spans="16:27" x14ac:dyDescent="0.3">
      <c r="P48845"/>
      <c r="AA48845"/>
    </row>
    <row r="48846" spans="16:27" x14ac:dyDescent="0.3">
      <c r="P48846"/>
      <c r="AA48846"/>
    </row>
    <row r="48847" spans="16:27" x14ac:dyDescent="0.3">
      <c r="P48847"/>
      <c r="AA48847"/>
    </row>
    <row r="48848" spans="16:27" x14ac:dyDescent="0.3">
      <c r="P48848"/>
      <c r="AA48848"/>
    </row>
    <row r="48849" spans="16:27" x14ac:dyDescent="0.3">
      <c r="P48849"/>
      <c r="AA48849"/>
    </row>
    <row r="48850" spans="16:27" x14ac:dyDescent="0.3">
      <c r="P48850"/>
      <c r="AA48850"/>
    </row>
    <row r="48851" spans="16:27" x14ac:dyDescent="0.3">
      <c r="P48851"/>
      <c r="AA48851"/>
    </row>
    <row r="48852" spans="16:27" x14ac:dyDescent="0.3">
      <c r="P48852"/>
      <c r="AA48852"/>
    </row>
    <row r="48853" spans="16:27" x14ac:dyDescent="0.3">
      <c r="P48853"/>
      <c r="AA48853"/>
    </row>
    <row r="48854" spans="16:27" x14ac:dyDescent="0.3">
      <c r="P48854"/>
      <c r="AA48854"/>
    </row>
    <row r="48855" spans="16:27" x14ac:dyDescent="0.3">
      <c r="P48855"/>
      <c r="AA48855"/>
    </row>
    <row r="48856" spans="16:27" x14ac:dyDescent="0.3">
      <c r="P48856"/>
      <c r="AA48856"/>
    </row>
    <row r="48857" spans="16:27" x14ac:dyDescent="0.3">
      <c r="P48857"/>
      <c r="AA48857"/>
    </row>
    <row r="48858" spans="16:27" x14ac:dyDescent="0.3">
      <c r="P48858"/>
      <c r="AA48858"/>
    </row>
    <row r="48859" spans="16:27" x14ac:dyDescent="0.3">
      <c r="P48859"/>
      <c r="AA48859"/>
    </row>
    <row r="48860" spans="16:27" x14ac:dyDescent="0.3">
      <c r="P48860"/>
      <c r="AA48860"/>
    </row>
    <row r="48861" spans="16:27" x14ac:dyDescent="0.3">
      <c r="P48861"/>
      <c r="AA48861"/>
    </row>
    <row r="48862" spans="16:27" x14ac:dyDescent="0.3">
      <c r="P48862"/>
      <c r="AA48862"/>
    </row>
    <row r="48863" spans="16:27" x14ac:dyDescent="0.3">
      <c r="P48863"/>
      <c r="AA48863"/>
    </row>
    <row r="48864" spans="16:27" x14ac:dyDescent="0.3">
      <c r="P48864"/>
      <c r="AA48864"/>
    </row>
    <row r="48865" spans="16:27" x14ac:dyDescent="0.3">
      <c r="P48865"/>
      <c r="AA48865"/>
    </row>
    <row r="48866" spans="16:27" x14ac:dyDescent="0.3">
      <c r="P48866"/>
      <c r="AA48866"/>
    </row>
    <row r="48867" spans="16:27" x14ac:dyDescent="0.3">
      <c r="P48867"/>
      <c r="AA48867"/>
    </row>
    <row r="48868" spans="16:27" x14ac:dyDescent="0.3">
      <c r="P48868"/>
      <c r="AA48868"/>
    </row>
    <row r="48869" spans="16:27" x14ac:dyDescent="0.3">
      <c r="P48869"/>
      <c r="AA48869"/>
    </row>
    <row r="48870" spans="16:27" x14ac:dyDescent="0.3">
      <c r="P48870"/>
      <c r="AA48870"/>
    </row>
    <row r="48871" spans="16:27" x14ac:dyDescent="0.3">
      <c r="P48871"/>
      <c r="AA48871"/>
    </row>
    <row r="48872" spans="16:27" x14ac:dyDescent="0.3">
      <c r="P48872"/>
      <c r="AA48872"/>
    </row>
    <row r="48873" spans="16:27" x14ac:dyDescent="0.3">
      <c r="P48873"/>
      <c r="AA48873"/>
    </row>
    <row r="48874" spans="16:27" x14ac:dyDescent="0.3">
      <c r="P48874"/>
      <c r="AA48874"/>
    </row>
    <row r="48875" spans="16:27" x14ac:dyDescent="0.3">
      <c r="P48875"/>
      <c r="AA48875"/>
    </row>
    <row r="48876" spans="16:27" x14ac:dyDescent="0.3">
      <c r="P48876"/>
      <c r="AA48876"/>
    </row>
    <row r="48877" spans="16:27" x14ac:dyDescent="0.3">
      <c r="P48877"/>
      <c r="AA48877"/>
    </row>
    <row r="48878" spans="16:27" x14ac:dyDescent="0.3">
      <c r="P48878"/>
      <c r="AA48878"/>
    </row>
    <row r="48879" spans="16:27" x14ac:dyDescent="0.3">
      <c r="P48879"/>
      <c r="AA48879"/>
    </row>
    <row r="48880" spans="16:27" x14ac:dyDescent="0.3">
      <c r="P48880"/>
      <c r="AA48880"/>
    </row>
    <row r="48881" spans="16:27" x14ac:dyDescent="0.3">
      <c r="P48881"/>
      <c r="AA48881"/>
    </row>
    <row r="48882" spans="16:27" x14ac:dyDescent="0.3">
      <c r="P48882"/>
      <c r="AA48882"/>
    </row>
    <row r="48883" spans="16:27" x14ac:dyDescent="0.3">
      <c r="P48883"/>
      <c r="AA48883"/>
    </row>
    <row r="48884" spans="16:27" x14ac:dyDescent="0.3">
      <c r="P48884"/>
      <c r="AA48884"/>
    </row>
    <row r="48885" spans="16:27" x14ac:dyDescent="0.3">
      <c r="P48885"/>
      <c r="AA48885"/>
    </row>
    <row r="48886" spans="16:27" x14ac:dyDescent="0.3">
      <c r="P48886"/>
      <c r="AA48886"/>
    </row>
    <row r="48887" spans="16:27" x14ac:dyDescent="0.3">
      <c r="P48887"/>
      <c r="AA48887"/>
    </row>
    <row r="48888" spans="16:27" x14ac:dyDescent="0.3">
      <c r="P48888"/>
      <c r="AA48888"/>
    </row>
    <row r="48889" spans="16:27" x14ac:dyDescent="0.3">
      <c r="P48889"/>
      <c r="AA48889"/>
    </row>
    <row r="48890" spans="16:27" x14ac:dyDescent="0.3">
      <c r="P48890"/>
      <c r="AA48890"/>
    </row>
    <row r="48891" spans="16:27" x14ac:dyDescent="0.3">
      <c r="P48891"/>
      <c r="AA48891"/>
    </row>
    <row r="48892" spans="16:27" x14ac:dyDescent="0.3">
      <c r="P48892"/>
      <c r="AA48892"/>
    </row>
    <row r="48893" spans="16:27" x14ac:dyDescent="0.3">
      <c r="P48893"/>
      <c r="AA48893"/>
    </row>
    <row r="48894" spans="16:27" x14ac:dyDescent="0.3">
      <c r="P48894"/>
      <c r="AA48894"/>
    </row>
    <row r="48895" spans="16:27" x14ac:dyDescent="0.3">
      <c r="P48895"/>
      <c r="AA48895"/>
    </row>
    <row r="48896" spans="16:27" x14ac:dyDescent="0.3">
      <c r="P48896"/>
      <c r="AA48896"/>
    </row>
    <row r="48897" spans="16:27" x14ac:dyDescent="0.3">
      <c r="P48897"/>
      <c r="AA48897"/>
    </row>
    <row r="48898" spans="16:27" x14ac:dyDescent="0.3">
      <c r="P48898"/>
      <c r="AA48898"/>
    </row>
    <row r="48899" spans="16:27" x14ac:dyDescent="0.3">
      <c r="P48899"/>
      <c r="AA48899"/>
    </row>
    <row r="48900" spans="16:27" x14ac:dyDescent="0.3">
      <c r="P48900"/>
      <c r="AA48900"/>
    </row>
    <row r="48901" spans="16:27" x14ac:dyDescent="0.3">
      <c r="P48901"/>
      <c r="AA48901"/>
    </row>
    <row r="48902" spans="16:27" x14ac:dyDescent="0.3">
      <c r="P48902"/>
      <c r="AA48902"/>
    </row>
    <row r="48903" spans="16:27" x14ac:dyDescent="0.3">
      <c r="P48903"/>
      <c r="AA48903"/>
    </row>
    <row r="48904" spans="16:27" x14ac:dyDescent="0.3">
      <c r="P48904"/>
      <c r="AA48904"/>
    </row>
    <row r="48905" spans="16:27" x14ac:dyDescent="0.3">
      <c r="P48905"/>
      <c r="AA48905"/>
    </row>
    <row r="48906" spans="16:27" x14ac:dyDescent="0.3">
      <c r="P48906"/>
      <c r="AA48906"/>
    </row>
    <row r="48907" spans="16:27" x14ac:dyDescent="0.3">
      <c r="P48907"/>
      <c r="AA48907"/>
    </row>
    <row r="48908" spans="16:27" x14ac:dyDescent="0.3">
      <c r="P48908"/>
      <c r="AA48908"/>
    </row>
    <row r="48909" spans="16:27" x14ac:dyDescent="0.3">
      <c r="P48909"/>
      <c r="AA48909"/>
    </row>
    <row r="48910" spans="16:27" x14ac:dyDescent="0.3">
      <c r="P48910"/>
      <c r="AA48910"/>
    </row>
    <row r="48911" spans="16:27" x14ac:dyDescent="0.3">
      <c r="P48911"/>
      <c r="AA48911"/>
    </row>
    <row r="48912" spans="16:27" x14ac:dyDescent="0.3">
      <c r="P48912"/>
      <c r="AA48912"/>
    </row>
    <row r="48913" spans="16:27" x14ac:dyDescent="0.3">
      <c r="P48913"/>
      <c r="AA48913"/>
    </row>
    <row r="48914" spans="16:27" x14ac:dyDescent="0.3">
      <c r="P48914"/>
      <c r="AA48914"/>
    </row>
    <row r="48915" spans="16:27" x14ac:dyDescent="0.3">
      <c r="P48915"/>
      <c r="AA48915"/>
    </row>
    <row r="48916" spans="16:27" x14ac:dyDescent="0.3">
      <c r="P48916"/>
      <c r="AA48916"/>
    </row>
    <row r="48917" spans="16:27" x14ac:dyDescent="0.3">
      <c r="P48917"/>
      <c r="AA48917"/>
    </row>
    <row r="48918" spans="16:27" x14ac:dyDescent="0.3">
      <c r="P48918"/>
      <c r="AA48918"/>
    </row>
    <row r="48919" spans="16:27" x14ac:dyDescent="0.3">
      <c r="P48919"/>
      <c r="AA48919"/>
    </row>
    <row r="48920" spans="16:27" x14ac:dyDescent="0.3">
      <c r="P48920"/>
      <c r="AA48920"/>
    </row>
    <row r="48921" spans="16:27" x14ac:dyDescent="0.3">
      <c r="P48921"/>
      <c r="AA48921"/>
    </row>
    <row r="48922" spans="16:27" x14ac:dyDescent="0.3">
      <c r="P48922"/>
      <c r="AA48922"/>
    </row>
    <row r="48923" spans="16:27" x14ac:dyDescent="0.3">
      <c r="P48923"/>
      <c r="AA48923"/>
    </row>
    <row r="48924" spans="16:27" x14ac:dyDescent="0.3">
      <c r="P48924"/>
      <c r="AA48924"/>
    </row>
    <row r="48925" spans="16:27" x14ac:dyDescent="0.3">
      <c r="P48925"/>
      <c r="AA48925"/>
    </row>
    <row r="48926" spans="16:27" x14ac:dyDescent="0.3">
      <c r="P48926"/>
      <c r="AA48926"/>
    </row>
    <row r="48927" spans="16:27" x14ac:dyDescent="0.3">
      <c r="P48927"/>
      <c r="AA48927"/>
    </row>
    <row r="48928" spans="16:27" x14ac:dyDescent="0.3">
      <c r="P48928"/>
      <c r="AA48928"/>
    </row>
    <row r="48929" spans="16:27" x14ac:dyDescent="0.3">
      <c r="P48929"/>
      <c r="AA48929"/>
    </row>
    <row r="48930" spans="16:27" x14ac:dyDescent="0.3">
      <c r="P48930"/>
      <c r="AA48930"/>
    </row>
    <row r="48931" spans="16:27" x14ac:dyDescent="0.3">
      <c r="P48931"/>
      <c r="AA48931"/>
    </row>
    <row r="48932" spans="16:27" x14ac:dyDescent="0.3">
      <c r="P48932"/>
      <c r="AA48932"/>
    </row>
    <row r="48933" spans="16:27" x14ac:dyDescent="0.3">
      <c r="P48933"/>
      <c r="AA48933"/>
    </row>
    <row r="48934" spans="16:27" x14ac:dyDescent="0.3">
      <c r="P48934"/>
      <c r="AA48934"/>
    </row>
    <row r="48935" spans="16:27" x14ac:dyDescent="0.3">
      <c r="P48935"/>
      <c r="AA48935"/>
    </row>
    <row r="48936" spans="16:27" x14ac:dyDescent="0.3">
      <c r="P48936"/>
      <c r="AA48936"/>
    </row>
    <row r="48937" spans="16:27" x14ac:dyDescent="0.3">
      <c r="P48937"/>
      <c r="AA48937"/>
    </row>
    <row r="48938" spans="16:27" x14ac:dyDescent="0.3">
      <c r="P48938"/>
      <c r="AA48938"/>
    </row>
    <row r="48939" spans="16:27" x14ac:dyDescent="0.3">
      <c r="P48939"/>
      <c r="AA48939"/>
    </row>
    <row r="48940" spans="16:27" x14ac:dyDescent="0.3">
      <c r="P48940"/>
      <c r="AA48940"/>
    </row>
    <row r="48941" spans="16:27" x14ac:dyDescent="0.3">
      <c r="P48941"/>
      <c r="AA48941"/>
    </row>
    <row r="48942" spans="16:27" x14ac:dyDescent="0.3">
      <c r="P48942"/>
      <c r="AA48942"/>
    </row>
    <row r="48943" spans="16:27" x14ac:dyDescent="0.3">
      <c r="P48943"/>
      <c r="AA48943"/>
    </row>
    <row r="48944" spans="16:27" x14ac:dyDescent="0.3">
      <c r="P48944"/>
      <c r="AA48944"/>
    </row>
    <row r="48945" spans="16:27" x14ac:dyDescent="0.3">
      <c r="P48945"/>
      <c r="AA48945"/>
    </row>
    <row r="48946" spans="16:27" x14ac:dyDescent="0.3">
      <c r="P48946"/>
      <c r="AA48946"/>
    </row>
    <row r="48947" spans="16:27" x14ac:dyDescent="0.3">
      <c r="P48947"/>
      <c r="AA48947"/>
    </row>
    <row r="48948" spans="16:27" x14ac:dyDescent="0.3">
      <c r="P48948"/>
      <c r="AA48948"/>
    </row>
    <row r="48949" spans="16:27" x14ac:dyDescent="0.3">
      <c r="P48949"/>
      <c r="AA48949"/>
    </row>
    <row r="48950" spans="16:27" x14ac:dyDescent="0.3">
      <c r="P48950"/>
      <c r="AA48950"/>
    </row>
    <row r="48951" spans="16:27" x14ac:dyDescent="0.3">
      <c r="P48951"/>
      <c r="AA48951"/>
    </row>
    <row r="48952" spans="16:27" x14ac:dyDescent="0.3">
      <c r="P48952"/>
      <c r="AA48952"/>
    </row>
    <row r="48953" spans="16:27" x14ac:dyDescent="0.3">
      <c r="P48953"/>
      <c r="AA48953"/>
    </row>
    <row r="48954" spans="16:27" x14ac:dyDescent="0.3">
      <c r="P48954"/>
      <c r="AA48954"/>
    </row>
    <row r="48955" spans="16:27" x14ac:dyDescent="0.3">
      <c r="P48955"/>
      <c r="AA48955"/>
    </row>
    <row r="48956" spans="16:27" x14ac:dyDescent="0.3">
      <c r="P48956"/>
      <c r="AA48956"/>
    </row>
    <row r="48957" spans="16:27" x14ac:dyDescent="0.3">
      <c r="P48957"/>
      <c r="AA48957"/>
    </row>
    <row r="48958" spans="16:27" x14ac:dyDescent="0.3">
      <c r="P48958"/>
      <c r="AA48958"/>
    </row>
    <row r="48959" spans="16:27" x14ac:dyDescent="0.3">
      <c r="P48959"/>
      <c r="AA48959"/>
    </row>
    <row r="48960" spans="16:27" x14ac:dyDescent="0.3">
      <c r="P48960"/>
      <c r="AA48960"/>
    </row>
    <row r="48961" spans="16:27" x14ac:dyDescent="0.3">
      <c r="P48961"/>
      <c r="AA48961"/>
    </row>
    <row r="48962" spans="16:27" x14ac:dyDescent="0.3">
      <c r="P48962"/>
      <c r="AA48962"/>
    </row>
    <row r="48963" spans="16:27" x14ac:dyDescent="0.3">
      <c r="P48963"/>
      <c r="AA48963"/>
    </row>
    <row r="48964" spans="16:27" x14ac:dyDescent="0.3">
      <c r="P48964"/>
      <c r="AA48964"/>
    </row>
    <row r="48965" spans="16:27" x14ac:dyDescent="0.3">
      <c r="P48965"/>
      <c r="AA48965"/>
    </row>
    <row r="48966" spans="16:27" x14ac:dyDescent="0.3">
      <c r="P48966"/>
      <c r="AA48966"/>
    </row>
    <row r="48967" spans="16:27" x14ac:dyDescent="0.3">
      <c r="P48967"/>
      <c r="AA48967"/>
    </row>
    <row r="48968" spans="16:27" x14ac:dyDescent="0.3">
      <c r="P48968"/>
      <c r="AA48968"/>
    </row>
    <row r="48969" spans="16:27" x14ac:dyDescent="0.3">
      <c r="P48969"/>
      <c r="AA48969"/>
    </row>
    <row r="48970" spans="16:27" x14ac:dyDescent="0.3">
      <c r="P48970"/>
      <c r="AA48970"/>
    </row>
    <row r="48971" spans="16:27" x14ac:dyDescent="0.3">
      <c r="P48971"/>
      <c r="AA48971"/>
    </row>
    <row r="48972" spans="16:27" x14ac:dyDescent="0.3">
      <c r="P48972"/>
      <c r="AA48972"/>
    </row>
    <row r="48973" spans="16:27" x14ac:dyDescent="0.3">
      <c r="P48973"/>
      <c r="AA48973"/>
    </row>
    <row r="48974" spans="16:27" x14ac:dyDescent="0.3">
      <c r="P48974"/>
      <c r="AA48974"/>
    </row>
    <row r="48975" spans="16:27" x14ac:dyDescent="0.3">
      <c r="P48975"/>
      <c r="AA48975"/>
    </row>
    <row r="48976" spans="16:27" x14ac:dyDescent="0.3">
      <c r="P48976"/>
      <c r="AA48976"/>
    </row>
    <row r="48977" spans="16:27" x14ac:dyDescent="0.3">
      <c r="P48977"/>
      <c r="AA48977"/>
    </row>
    <row r="48978" spans="16:27" x14ac:dyDescent="0.3">
      <c r="P48978"/>
      <c r="AA48978"/>
    </row>
    <row r="48979" spans="16:27" x14ac:dyDescent="0.3">
      <c r="P48979"/>
      <c r="AA48979"/>
    </row>
    <row r="48980" spans="16:27" x14ac:dyDescent="0.3">
      <c r="P48980"/>
      <c r="AA48980"/>
    </row>
    <row r="48981" spans="16:27" x14ac:dyDescent="0.3">
      <c r="P48981"/>
      <c r="AA48981"/>
    </row>
    <row r="48982" spans="16:27" x14ac:dyDescent="0.3">
      <c r="P48982"/>
      <c r="AA48982"/>
    </row>
    <row r="48983" spans="16:27" x14ac:dyDescent="0.3">
      <c r="P48983"/>
      <c r="AA48983"/>
    </row>
    <row r="48984" spans="16:27" x14ac:dyDescent="0.3">
      <c r="P48984"/>
      <c r="AA48984"/>
    </row>
    <row r="48985" spans="16:27" x14ac:dyDescent="0.3">
      <c r="P48985"/>
      <c r="AA48985"/>
    </row>
    <row r="48986" spans="16:27" x14ac:dyDescent="0.3">
      <c r="P48986"/>
      <c r="AA48986"/>
    </row>
    <row r="48987" spans="16:27" x14ac:dyDescent="0.3">
      <c r="P48987"/>
      <c r="AA48987"/>
    </row>
    <row r="48988" spans="16:27" x14ac:dyDescent="0.3">
      <c r="P48988"/>
      <c r="AA48988"/>
    </row>
    <row r="48989" spans="16:27" x14ac:dyDescent="0.3">
      <c r="P48989"/>
      <c r="AA48989"/>
    </row>
    <row r="48990" spans="16:27" x14ac:dyDescent="0.3">
      <c r="P48990"/>
      <c r="AA48990"/>
    </row>
    <row r="48991" spans="16:27" x14ac:dyDescent="0.3">
      <c r="P48991"/>
      <c r="AA48991"/>
    </row>
    <row r="48992" spans="16:27" x14ac:dyDescent="0.3">
      <c r="P48992"/>
      <c r="AA48992"/>
    </row>
    <row r="48993" spans="16:27" x14ac:dyDescent="0.3">
      <c r="P48993"/>
      <c r="AA48993"/>
    </row>
    <row r="48994" spans="16:27" x14ac:dyDescent="0.3">
      <c r="P48994"/>
      <c r="AA48994"/>
    </row>
    <row r="48995" spans="16:27" x14ac:dyDescent="0.3">
      <c r="P48995"/>
      <c r="AA48995"/>
    </row>
    <row r="48996" spans="16:27" x14ac:dyDescent="0.3">
      <c r="P48996"/>
      <c r="AA48996"/>
    </row>
    <row r="48997" spans="16:27" x14ac:dyDescent="0.3">
      <c r="P48997"/>
      <c r="AA48997"/>
    </row>
    <row r="48998" spans="16:27" x14ac:dyDescent="0.3">
      <c r="P48998"/>
      <c r="AA48998"/>
    </row>
    <row r="48999" spans="16:27" x14ac:dyDescent="0.3">
      <c r="P48999"/>
      <c r="AA48999"/>
    </row>
    <row r="49000" spans="16:27" x14ac:dyDescent="0.3">
      <c r="P49000"/>
      <c r="AA49000"/>
    </row>
    <row r="49001" spans="16:27" x14ac:dyDescent="0.3">
      <c r="P49001"/>
      <c r="AA49001"/>
    </row>
    <row r="49002" spans="16:27" x14ac:dyDescent="0.3">
      <c r="P49002"/>
      <c r="AA49002"/>
    </row>
    <row r="49003" spans="16:27" x14ac:dyDescent="0.3">
      <c r="P49003"/>
      <c r="AA49003"/>
    </row>
    <row r="49004" spans="16:27" x14ac:dyDescent="0.3">
      <c r="P49004"/>
      <c r="AA49004"/>
    </row>
    <row r="49005" spans="16:27" x14ac:dyDescent="0.3">
      <c r="P49005"/>
      <c r="AA49005"/>
    </row>
    <row r="49006" spans="16:27" x14ac:dyDescent="0.3">
      <c r="P49006"/>
      <c r="AA49006"/>
    </row>
    <row r="49007" spans="16:27" x14ac:dyDescent="0.3">
      <c r="P49007"/>
      <c r="AA49007"/>
    </row>
    <row r="49008" spans="16:27" x14ac:dyDescent="0.3">
      <c r="P49008"/>
      <c r="AA49008"/>
    </row>
    <row r="49009" spans="16:27" x14ac:dyDescent="0.3">
      <c r="P49009"/>
      <c r="AA49009"/>
    </row>
    <row r="49010" spans="16:27" x14ac:dyDescent="0.3">
      <c r="P49010"/>
      <c r="AA49010"/>
    </row>
    <row r="49011" spans="16:27" x14ac:dyDescent="0.3">
      <c r="P49011"/>
      <c r="AA49011"/>
    </row>
    <row r="49012" spans="16:27" x14ac:dyDescent="0.3">
      <c r="P49012"/>
      <c r="AA49012"/>
    </row>
    <row r="49013" spans="16:27" x14ac:dyDescent="0.3">
      <c r="P49013"/>
      <c r="AA49013"/>
    </row>
    <row r="49014" spans="16:27" x14ac:dyDescent="0.3">
      <c r="P49014"/>
      <c r="AA49014"/>
    </row>
    <row r="49015" spans="16:27" x14ac:dyDescent="0.3">
      <c r="P49015"/>
      <c r="AA49015"/>
    </row>
    <row r="49016" spans="16:27" x14ac:dyDescent="0.3">
      <c r="P49016"/>
      <c r="AA49016"/>
    </row>
    <row r="49017" spans="16:27" x14ac:dyDescent="0.3">
      <c r="P49017"/>
      <c r="AA49017"/>
    </row>
    <row r="49018" spans="16:27" x14ac:dyDescent="0.3">
      <c r="P49018"/>
      <c r="AA49018"/>
    </row>
    <row r="49019" spans="16:27" x14ac:dyDescent="0.3">
      <c r="P49019"/>
      <c r="AA49019"/>
    </row>
    <row r="49020" spans="16:27" x14ac:dyDescent="0.3">
      <c r="P49020"/>
      <c r="AA49020"/>
    </row>
    <row r="49021" spans="16:27" x14ac:dyDescent="0.3">
      <c r="P49021"/>
      <c r="AA49021"/>
    </row>
    <row r="49022" spans="16:27" x14ac:dyDescent="0.3">
      <c r="P49022"/>
      <c r="AA49022"/>
    </row>
    <row r="49023" spans="16:27" x14ac:dyDescent="0.3">
      <c r="P49023"/>
      <c r="AA49023"/>
    </row>
    <row r="49024" spans="16:27" x14ac:dyDescent="0.3">
      <c r="P49024"/>
      <c r="AA49024"/>
    </row>
    <row r="49025" spans="16:27" x14ac:dyDescent="0.3">
      <c r="P49025"/>
      <c r="AA49025"/>
    </row>
    <row r="49026" spans="16:27" x14ac:dyDescent="0.3">
      <c r="P49026"/>
      <c r="AA49026"/>
    </row>
    <row r="49027" spans="16:27" x14ac:dyDescent="0.3">
      <c r="P49027"/>
      <c r="AA49027"/>
    </row>
    <row r="49028" spans="16:27" x14ac:dyDescent="0.3">
      <c r="P49028"/>
      <c r="AA49028"/>
    </row>
    <row r="49029" spans="16:27" x14ac:dyDescent="0.3">
      <c r="P49029"/>
      <c r="AA49029"/>
    </row>
    <row r="49030" spans="16:27" x14ac:dyDescent="0.3">
      <c r="P49030"/>
      <c r="AA49030"/>
    </row>
    <row r="49031" spans="16:27" x14ac:dyDescent="0.3">
      <c r="P49031"/>
      <c r="AA49031"/>
    </row>
    <row r="49032" spans="16:27" x14ac:dyDescent="0.3">
      <c r="P49032"/>
      <c r="AA49032"/>
    </row>
    <row r="49033" spans="16:27" x14ac:dyDescent="0.3">
      <c r="P49033"/>
      <c r="AA49033"/>
    </row>
    <row r="49034" spans="16:27" x14ac:dyDescent="0.3">
      <c r="P49034"/>
      <c r="AA49034"/>
    </row>
    <row r="49035" spans="16:27" x14ac:dyDescent="0.3">
      <c r="P49035"/>
      <c r="AA49035"/>
    </row>
    <row r="49036" spans="16:27" x14ac:dyDescent="0.3">
      <c r="P49036"/>
      <c r="AA49036"/>
    </row>
    <row r="49037" spans="16:27" x14ac:dyDescent="0.3">
      <c r="P49037"/>
      <c r="AA49037"/>
    </row>
    <row r="49038" spans="16:27" x14ac:dyDescent="0.3">
      <c r="P49038"/>
      <c r="AA49038"/>
    </row>
    <row r="49039" spans="16:27" x14ac:dyDescent="0.3">
      <c r="P49039"/>
      <c r="AA49039"/>
    </row>
    <row r="49040" spans="16:27" x14ac:dyDescent="0.3">
      <c r="P49040"/>
      <c r="AA49040"/>
    </row>
    <row r="49041" spans="16:27" x14ac:dyDescent="0.3">
      <c r="P49041"/>
      <c r="AA49041"/>
    </row>
    <row r="49042" spans="16:27" x14ac:dyDescent="0.3">
      <c r="P49042"/>
      <c r="AA49042"/>
    </row>
    <row r="49043" spans="16:27" x14ac:dyDescent="0.3">
      <c r="P49043"/>
      <c r="AA49043"/>
    </row>
    <row r="49044" spans="16:27" x14ac:dyDescent="0.3">
      <c r="P49044"/>
      <c r="AA49044"/>
    </row>
    <row r="49045" spans="16:27" x14ac:dyDescent="0.3">
      <c r="P49045"/>
      <c r="AA49045"/>
    </row>
    <row r="49046" spans="16:27" x14ac:dyDescent="0.3">
      <c r="P49046"/>
      <c r="AA49046"/>
    </row>
    <row r="49047" spans="16:27" x14ac:dyDescent="0.3">
      <c r="P49047"/>
      <c r="AA49047"/>
    </row>
    <row r="49048" spans="16:27" x14ac:dyDescent="0.3">
      <c r="P49048"/>
      <c r="AA49048"/>
    </row>
    <row r="49049" spans="16:27" x14ac:dyDescent="0.3">
      <c r="P49049"/>
      <c r="AA49049"/>
    </row>
    <row r="49050" spans="16:27" x14ac:dyDescent="0.3">
      <c r="P49050"/>
      <c r="AA49050"/>
    </row>
    <row r="49051" spans="16:27" x14ac:dyDescent="0.3">
      <c r="P49051"/>
      <c r="AA49051"/>
    </row>
    <row r="49052" spans="16:27" x14ac:dyDescent="0.3">
      <c r="P49052"/>
      <c r="AA49052"/>
    </row>
    <row r="49053" spans="16:27" x14ac:dyDescent="0.3">
      <c r="P49053"/>
      <c r="AA49053"/>
    </row>
    <row r="49054" spans="16:27" x14ac:dyDescent="0.3">
      <c r="P49054"/>
      <c r="AA49054"/>
    </row>
    <row r="49055" spans="16:27" x14ac:dyDescent="0.3">
      <c r="P49055"/>
      <c r="AA49055"/>
    </row>
    <row r="49056" spans="16:27" x14ac:dyDescent="0.3">
      <c r="P49056"/>
      <c r="AA49056"/>
    </row>
    <row r="49057" spans="16:27" x14ac:dyDescent="0.3">
      <c r="P49057"/>
      <c r="AA49057"/>
    </row>
    <row r="49058" spans="16:27" x14ac:dyDescent="0.3">
      <c r="P49058"/>
      <c r="AA49058"/>
    </row>
    <row r="49059" spans="16:27" x14ac:dyDescent="0.3">
      <c r="P49059"/>
      <c r="AA49059"/>
    </row>
    <row r="49060" spans="16:27" x14ac:dyDescent="0.3">
      <c r="P49060"/>
      <c r="AA49060"/>
    </row>
    <row r="49061" spans="16:27" x14ac:dyDescent="0.3">
      <c r="P49061"/>
      <c r="AA49061"/>
    </row>
    <row r="49062" spans="16:27" x14ac:dyDescent="0.3">
      <c r="P49062"/>
      <c r="AA49062"/>
    </row>
    <row r="49063" spans="16:27" x14ac:dyDescent="0.3">
      <c r="P49063"/>
      <c r="AA49063"/>
    </row>
    <row r="49064" spans="16:27" x14ac:dyDescent="0.3">
      <c r="P49064"/>
      <c r="AA49064"/>
    </row>
    <row r="49065" spans="16:27" x14ac:dyDescent="0.3">
      <c r="P49065"/>
      <c r="AA49065"/>
    </row>
    <row r="49066" spans="16:27" x14ac:dyDescent="0.3">
      <c r="P49066"/>
      <c r="AA49066"/>
    </row>
    <row r="49067" spans="16:27" x14ac:dyDescent="0.3">
      <c r="P49067"/>
      <c r="AA49067"/>
    </row>
    <row r="49068" spans="16:27" x14ac:dyDescent="0.3">
      <c r="P49068"/>
      <c r="AA49068"/>
    </row>
    <row r="49069" spans="16:27" x14ac:dyDescent="0.3">
      <c r="P49069"/>
      <c r="AA49069"/>
    </row>
    <row r="49070" spans="16:27" x14ac:dyDescent="0.3">
      <c r="P49070"/>
      <c r="AA49070"/>
    </row>
    <row r="49071" spans="16:27" x14ac:dyDescent="0.3">
      <c r="P49071"/>
      <c r="AA49071"/>
    </row>
    <row r="49072" spans="16:27" x14ac:dyDescent="0.3">
      <c r="P49072"/>
      <c r="AA49072"/>
    </row>
    <row r="49073" spans="16:27" x14ac:dyDescent="0.3">
      <c r="P49073"/>
      <c r="AA49073"/>
    </row>
    <row r="49074" spans="16:27" x14ac:dyDescent="0.3">
      <c r="P49074"/>
      <c r="AA49074"/>
    </row>
    <row r="49075" spans="16:27" x14ac:dyDescent="0.3">
      <c r="P49075"/>
      <c r="AA49075"/>
    </row>
    <row r="49076" spans="16:27" x14ac:dyDescent="0.3">
      <c r="P49076"/>
      <c r="AA49076"/>
    </row>
    <row r="49077" spans="16:27" x14ac:dyDescent="0.3">
      <c r="P49077"/>
      <c r="AA49077"/>
    </row>
    <row r="49078" spans="16:27" x14ac:dyDescent="0.3">
      <c r="P49078"/>
      <c r="AA49078"/>
    </row>
    <row r="49079" spans="16:27" x14ac:dyDescent="0.3">
      <c r="P49079"/>
      <c r="AA49079"/>
    </row>
    <row r="49080" spans="16:27" x14ac:dyDescent="0.3">
      <c r="P49080"/>
      <c r="AA49080"/>
    </row>
    <row r="49081" spans="16:27" x14ac:dyDescent="0.3">
      <c r="P49081"/>
      <c r="AA49081"/>
    </row>
    <row r="49082" spans="16:27" x14ac:dyDescent="0.3">
      <c r="P49082"/>
      <c r="AA49082"/>
    </row>
    <row r="49083" spans="16:27" x14ac:dyDescent="0.3">
      <c r="P49083"/>
      <c r="AA49083"/>
    </row>
    <row r="49084" spans="16:27" x14ac:dyDescent="0.3">
      <c r="P49084"/>
      <c r="AA49084"/>
    </row>
    <row r="49085" spans="16:27" x14ac:dyDescent="0.3">
      <c r="P49085"/>
      <c r="AA49085"/>
    </row>
    <row r="49086" spans="16:27" x14ac:dyDescent="0.3">
      <c r="P49086"/>
      <c r="AA49086"/>
    </row>
    <row r="49087" spans="16:27" x14ac:dyDescent="0.3">
      <c r="P49087"/>
      <c r="AA49087"/>
    </row>
    <row r="49088" spans="16:27" x14ac:dyDescent="0.3">
      <c r="P49088"/>
      <c r="AA49088"/>
    </row>
    <row r="49089" spans="16:27" x14ac:dyDescent="0.3">
      <c r="P49089"/>
      <c r="AA49089"/>
    </row>
    <row r="49090" spans="16:27" x14ac:dyDescent="0.3">
      <c r="P49090"/>
      <c r="AA49090"/>
    </row>
    <row r="49091" spans="16:27" x14ac:dyDescent="0.3">
      <c r="P49091"/>
      <c r="AA49091"/>
    </row>
    <row r="49092" spans="16:27" x14ac:dyDescent="0.3">
      <c r="P49092"/>
      <c r="AA49092"/>
    </row>
    <row r="49093" spans="16:27" x14ac:dyDescent="0.3">
      <c r="P49093"/>
      <c r="AA49093"/>
    </row>
    <row r="49094" spans="16:27" x14ac:dyDescent="0.3">
      <c r="P49094"/>
      <c r="AA49094"/>
    </row>
    <row r="49095" spans="16:27" x14ac:dyDescent="0.3">
      <c r="P49095"/>
      <c r="AA49095"/>
    </row>
    <row r="49096" spans="16:27" x14ac:dyDescent="0.3">
      <c r="P49096"/>
      <c r="AA49096"/>
    </row>
    <row r="49097" spans="16:27" x14ac:dyDescent="0.3">
      <c r="P49097"/>
      <c r="AA49097"/>
    </row>
    <row r="49098" spans="16:27" x14ac:dyDescent="0.3">
      <c r="P49098"/>
      <c r="AA49098"/>
    </row>
    <row r="49099" spans="16:27" x14ac:dyDescent="0.3">
      <c r="P49099"/>
      <c r="AA49099"/>
    </row>
    <row r="49100" spans="16:27" x14ac:dyDescent="0.3">
      <c r="P49100"/>
      <c r="AA49100"/>
    </row>
    <row r="49101" spans="16:27" x14ac:dyDescent="0.3">
      <c r="P49101"/>
      <c r="AA49101"/>
    </row>
    <row r="49102" spans="16:27" x14ac:dyDescent="0.3">
      <c r="P49102"/>
      <c r="AA49102"/>
    </row>
    <row r="49103" spans="16:27" x14ac:dyDescent="0.3">
      <c r="P49103"/>
      <c r="AA49103"/>
    </row>
    <row r="49104" spans="16:27" x14ac:dyDescent="0.3">
      <c r="P49104"/>
      <c r="AA49104"/>
    </row>
    <row r="49105" spans="16:27" x14ac:dyDescent="0.3">
      <c r="P49105"/>
      <c r="AA49105"/>
    </row>
    <row r="49106" spans="16:27" x14ac:dyDescent="0.3">
      <c r="P49106"/>
      <c r="AA49106"/>
    </row>
    <row r="49107" spans="16:27" x14ac:dyDescent="0.3">
      <c r="P49107"/>
      <c r="AA49107"/>
    </row>
    <row r="49108" spans="16:27" x14ac:dyDescent="0.3">
      <c r="P49108"/>
      <c r="AA49108"/>
    </row>
    <row r="49109" spans="16:27" x14ac:dyDescent="0.3">
      <c r="P49109"/>
      <c r="AA49109"/>
    </row>
    <row r="49110" spans="16:27" x14ac:dyDescent="0.3">
      <c r="P49110"/>
      <c r="AA49110"/>
    </row>
    <row r="49111" spans="16:27" x14ac:dyDescent="0.3">
      <c r="P49111"/>
      <c r="AA49111"/>
    </row>
    <row r="49112" spans="16:27" x14ac:dyDescent="0.3">
      <c r="P49112"/>
      <c r="AA49112"/>
    </row>
    <row r="49113" spans="16:27" x14ac:dyDescent="0.3">
      <c r="P49113"/>
      <c r="AA49113"/>
    </row>
    <row r="49114" spans="16:27" x14ac:dyDescent="0.3">
      <c r="P49114"/>
      <c r="AA49114"/>
    </row>
    <row r="49115" spans="16:27" x14ac:dyDescent="0.3">
      <c r="P49115"/>
      <c r="AA49115"/>
    </row>
    <row r="49116" spans="16:27" x14ac:dyDescent="0.3">
      <c r="P49116"/>
      <c r="AA49116"/>
    </row>
    <row r="49117" spans="16:27" x14ac:dyDescent="0.3">
      <c r="P49117"/>
      <c r="AA49117"/>
    </row>
    <row r="49118" spans="16:27" x14ac:dyDescent="0.3">
      <c r="P49118"/>
      <c r="AA49118"/>
    </row>
    <row r="49119" spans="16:27" x14ac:dyDescent="0.3">
      <c r="P49119"/>
      <c r="AA49119"/>
    </row>
    <row r="49120" spans="16:27" x14ac:dyDescent="0.3">
      <c r="P49120"/>
      <c r="AA49120"/>
    </row>
    <row r="49121" spans="16:27" x14ac:dyDescent="0.3">
      <c r="P49121"/>
      <c r="AA49121"/>
    </row>
    <row r="49122" spans="16:27" x14ac:dyDescent="0.3">
      <c r="P49122"/>
      <c r="AA49122"/>
    </row>
    <row r="49123" spans="16:27" x14ac:dyDescent="0.3">
      <c r="P49123"/>
      <c r="AA49123"/>
    </row>
    <row r="49124" spans="16:27" x14ac:dyDescent="0.3">
      <c r="P49124"/>
      <c r="AA49124"/>
    </row>
    <row r="49125" spans="16:27" x14ac:dyDescent="0.3">
      <c r="P49125"/>
      <c r="AA49125"/>
    </row>
    <row r="49126" spans="16:27" x14ac:dyDescent="0.3">
      <c r="P49126"/>
      <c r="AA49126"/>
    </row>
    <row r="49127" spans="16:27" x14ac:dyDescent="0.3">
      <c r="P49127"/>
      <c r="AA49127"/>
    </row>
    <row r="49128" spans="16:27" x14ac:dyDescent="0.3">
      <c r="P49128"/>
      <c r="AA49128"/>
    </row>
    <row r="49129" spans="16:27" x14ac:dyDescent="0.3">
      <c r="P49129"/>
      <c r="AA49129"/>
    </row>
    <row r="49130" spans="16:27" x14ac:dyDescent="0.3">
      <c r="P49130"/>
      <c r="AA49130"/>
    </row>
    <row r="49131" spans="16:27" x14ac:dyDescent="0.3">
      <c r="P49131"/>
      <c r="AA49131"/>
    </row>
    <row r="49132" spans="16:27" x14ac:dyDescent="0.3">
      <c r="P49132"/>
      <c r="AA49132"/>
    </row>
    <row r="49133" spans="16:27" x14ac:dyDescent="0.3">
      <c r="P49133"/>
      <c r="AA49133"/>
    </row>
    <row r="49134" spans="16:27" x14ac:dyDescent="0.3">
      <c r="P49134"/>
      <c r="AA49134"/>
    </row>
    <row r="49135" spans="16:27" x14ac:dyDescent="0.3">
      <c r="P49135"/>
      <c r="AA49135"/>
    </row>
    <row r="49136" spans="16:27" x14ac:dyDescent="0.3">
      <c r="P49136"/>
      <c r="AA49136"/>
    </row>
    <row r="49137" spans="16:27" x14ac:dyDescent="0.3">
      <c r="P49137"/>
      <c r="AA49137"/>
    </row>
    <row r="49138" spans="16:27" x14ac:dyDescent="0.3">
      <c r="P49138"/>
      <c r="AA49138"/>
    </row>
    <row r="49139" spans="16:27" x14ac:dyDescent="0.3">
      <c r="P49139"/>
      <c r="AA49139"/>
    </row>
    <row r="49140" spans="16:27" x14ac:dyDescent="0.3">
      <c r="P49140"/>
      <c r="AA49140"/>
    </row>
    <row r="49141" spans="16:27" x14ac:dyDescent="0.3">
      <c r="P49141"/>
      <c r="AA49141"/>
    </row>
    <row r="49142" spans="16:27" x14ac:dyDescent="0.3">
      <c r="P49142"/>
      <c r="AA49142"/>
    </row>
    <row r="49143" spans="16:27" x14ac:dyDescent="0.3">
      <c r="P49143"/>
      <c r="AA49143"/>
    </row>
    <row r="49144" spans="16:27" x14ac:dyDescent="0.3">
      <c r="P49144"/>
      <c r="AA49144"/>
    </row>
    <row r="49145" spans="16:27" x14ac:dyDescent="0.3">
      <c r="P49145"/>
      <c r="AA49145"/>
    </row>
    <row r="49146" spans="16:27" x14ac:dyDescent="0.3">
      <c r="P49146"/>
      <c r="AA49146"/>
    </row>
    <row r="49147" spans="16:27" x14ac:dyDescent="0.3">
      <c r="P49147"/>
      <c r="AA49147"/>
    </row>
    <row r="49148" spans="16:27" x14ac:dyDescent="0.3">
      <c r="P49148"/>
      <c r="AA49148"/>
    </row>
    <row r="49149" spans="16:27" x14ac:dyDescent="0.3">
      <c r="P49149"/>
      <c r="AA49149"/>
    </row>
    <row r="49150" spans="16:27" x14ac:dyDescent="0.3">
      <c r="P49150"/>
      <c r="AA49150"/>
    </row>
    <row r="49151" spans="16:27" x14ac:dyDescent="0.3">
      <c r="P49151"/>
      <c r="AA49151"/>
    </row>
    <row r="49152" spans="16:27" x14ac:dyDescent="0.3">
      <c r="P49152"/>
      <c r="AA49152"/>
    </row>
    <row r="49153" spans="16:27" x14ac:dyDescent="0.3">
      <c r="P49153"/>
      <c r="AA49153"/>
    </row>
    <row r="49154" spans="16:27" x14ac:dyDescent="0.3">
      <c r="P49154"/>
      <c r="AA49154"/>
    </row>
    <row r="49155" spans="16:27" x14ac:dyDescent="0.3">
      <c r="P49155"/>
      <c r="AA49155"/>
    </row>
    <row r="49156" spans="16:27" x14ac:dyDescent="0.3">
      <c r="P49156"/>
      <c r="AA49156"/>
    </row>
    <row r="49157" spans="16:27" x14ac:dyDescent="0.3">
      <c r="P49157"/>
      <c r="AA49157"/>
    </row>
    <row r="49158" spans="16:27" x14ac:dyDescent="0.3">
      <c r="P49158"/>
      <c r="AA49158"/>
    </row>
    <row r="49159" spans="16:27" x14ac:dyDescent="0.3">
      <c r="P49159"/>
      <c r="AA49159"/>
    </row>
    <row r="49160" spans="16:27" x14ac:dyDescent="0.3">
      <c r="P49160"/>
      <c r="AA49160"/>
    </row>
    <row r="49161" spans="16:27" x14ac:dyDescent="0.3">
      <c r="P49161"/>
      <c r="AA49161"/>
    </row>
    <row r="49162" spans="16:27" x14ac:dyDescent="0.3">
      <c r="P49162"/>
      <c r="AA49162"/>
    </row>
    <row r="49163" spans="16:27" x14ac:dyDescent="0.3">
      <c r="P49163"/>
      <c r="AA49163"/>
    </row>
    <row r="49164" spans="16:27" x14ac:dyDescent="0.3">
      <c r="P49164"/>
      <c r="AA49164"/>
    </row>
    <row r="49165" spans="16:27" x14ac:dyDescent="0.3">
      <c r="P49165"/>
      <c r="AA49165"/>
    </row>
    <row r="49166" spans="16:27" x14ac:dyDescent="0.3">
      <c r="P49166"/>
      <c r="AA49166"/>
    </row>
    <row r="49167" spans="16:27" x14ac:dyDescent="0.3">
      <c r="P49167"/>
      <c r="AA49167"/>
    </row>
    <row r="49168" spans="16:27" x14ac:dyDescent="0.3">
      <c r="P49168"/>
      <c r="AA49168"/>
    </row>
    <row r="49169" spans="16:27" x14ac:dyDescent="0.3">
      <c r="P49169"/>
      <c r="AA49169"/>
    </row>
    <row r="49170" spans="16:27" x14ac:dyDescent="0.3">
      <c r="P49170"/>
      <c r="AA49170"/>
    </row>
    <row r="49171" spans="16:27" x14ac:dyDescent="0.3">
      <c r="P49171"/>
      <c r="AA49171"/>
    </row>
    <row r="49172" spans="16:27" x14ac:dyDescent="0.3">
      <c r="P49172"/>
      <c r="AA49172"/>
    </row>
    <row r="49173" spans="16:27" x14ac:dyDescent="0.3">
      <c r="P49173"/>
      <c r="AA49173"/>
    </row>
    <row r="49174" spans="16:27" x14ac:dyDescent="0.3">
      <c r="P49174"/>
      <c r="AA49174"/>
    </row>
    <row r="49175" spans="16:27" x14ac:dyDescent="0.3">
      <c r="P49175"/>
      <c r="AA49175"/>
    </row>
    <row r="49176" spans="16:27" x14ac:dyDescent="0.3">
      <c r="P49176"/>
      <c r="AA49176"/>
    </row>
    <row r="49177" spans="16:27" x14ac:dyDescent="0.3">
      <c r="P49177"/>
      <c r="AA49177"/>
    </row>
    <row r="49178" spans="16:27" x14ac:dyDescent="0.3">
      <c r="P49178"/>
      <c r="AA49178"/>
    </row>
    <row r="49179" spans="16:27" x14ac:dyDescent="0.3">
      <c r="P49179"/>
      <c r="AA49179"/>
    </row>
    <row r="49180" spans="16:27" x14ac:dyDescent="0.3">
      <c r="P49180"/>
      <c r="AA49180"/>
    </row>
    <row r="49181" spans="16:27" x14ac:dyDescent="0.3">
      <c r="P49181"/>
      <c r="AA49181"/>
    </row>
    <row r="49182" spans="16:27" x14ac:dyDescent="0.3">
      <c r="P49182"/>
      <c r="AA49182"/>
    </row>
    <row r="49183" spans="16:27" x14ac:dyDescent="0.3">
      <c r="P49183"/>
      <c r="AA49183"/>
    </row>
    <row r="49184" spans="16:27" x14ac:dyDescent="0.3">
      <c r="P49184"/>
      <c r="AA49184"/>
    </row>
    <row r="49185" spans="16:27" x14ac:dyDescent="0.3">
      <c r="P49185"/>
      <c r="AA49185"/>
    </row>
    <row r="49186" spans="16:27" x14ac:dyDescent="0.3">
      <c r="P49186"/>
      <c r="AA49186"/>
    </row>
    <row r="49187" spans="16:27" x14ac:dyDescent="0.3">
      <c r="P49187"/>
      <c r="AA49187"/>
    </row>
    <row r="49188" spans="16:27" x14ac:dyDescent="0.3">
      <c r="P49188"/>
      <c r="AA49188"/>
    </row>
    <row r="49189" spans="16:27" x14ac:dyDescent="0.3">
      <c r="P49189"/>
      <c r="AA49189"/>
    </row>
    <row r="49190" spans="16:27" x14ac:dyDescent="0.3">
      <c r="P49190"/>
      <c r="AA49190"/>
    </row>
    <row r="49191" spans="16:27" x14ac:dyDescent="0.3">
      <c r="P49191"/>
      <c r="AA49191"/>
    </row>
    <row r="49192" spans="16:27" x14ac:dyDescent="0.3">
      <c r="P49192"/>
      <c r="AA49192"/>
    </row>
    <row r="49193" spans="16:27" x14ac:dyDescent="0.3">
      <c r="P49193"/>
      <c r="AA49193"/>
    </row>
    <row r="49194" spans="16:27" x14ac:dyDescent="0.3">
      <c r="P49194"/>
      <c r="AA49194"/>
    </row>
    <row r="49195" spans="16:27" x14ac:dyDescent="0.3">
      <c r="P49195"/>
      <c r="AA49195"/>
    </row>
    <row r="49196" spans="16:27" x14ac:dyDescent="0.3">
      <c r="P49196"/>
      <c r="AA49196"/>
    </row>
    <row r="49197" spans="16:27" x14ac:dyDescent="0.3">
      <c r="P49197"/>
      <c r="AA49197"/>
    </row>
    <row r="49198" spans="16:27" x14ac:dyDescent="0.3">
      <c r="P49198"/>
      <c r="AA49198"/>
    </row>
    <row r="49199" spans="16:27" x14ac:dyDescent="0.3">
      <c r="P49199"/>
      <c r="AA49199"/>
    </row>
    <row r="49200" spans="16:27" x14ac:dyDescent="0.3">
      <c r="P49200"/>
      <c r="AA49200"/>
    </row>
    <row r="49201" spans="16:27" x14ac:dyDescent="0.3">
      <c r="P49201"/>
      <c r="AA49201"/>
    </row>
    <row r="49202" spans="16:27" x14ac:dyDescent="0.3">
      <c r="P49202"/>
      <c r="AA49202"/>
    </row>
    <row r="49203" spans="16:27" x14ac:dyDescent="0.3">
      <c r="P49203"/>
      <c r="AA49203"/>
    </row>
    <row r="49204" spans="16:27" x14ac:dyDescent="0.3">
      <c r="P49204"/>
      <c r="AA49204"/>
    </row>
    <row r="49205" spans="16:27" x14ac:dyDescent="0.3">
      <c r="P49205"/>
      <c r="AA49205"/>
    </row>
    <row r="49206" spans="16:27" x14ac:dyDescent="0.3">
      <c r="P49206"/>
      <c r="AA49206"/>
    </row>
    <row r="49207" spans="16:27" x14ac:dyDescent="0.3">
      <c r="P49207"/>
      <c r="AA49207"/>
    </row>
    <row r="49208" spans="16:27" x14ac:dyDescent="0.3">
      <c r="P49208"/>
      <c r="AA49208"/>
    </row>
    <row r="49209" spans="16:27" x14ac:dyDescent="0.3">
      <c r="P49209"/>
      <c r="AA49209"/>
    </row>
    <row r="49210" spans="16:27" x14ac:dyDescent="0.3">
      <c r="P49210"/>
      <c r="AA49210"/>
    </row>
    <row r="49211" spans="16:27" x14ac:dyDescent="0.3">
      <c r="P49211"/>
      <c r="AA49211"/>
    </row>
    <row r="49212" spans="16:27" x14ac:dyDescent="0.3">
      <c r="P49212"/>
      <c r="AA49212"/>
    </row>
    <row r="49213" spans="16:27" x14ac:dyDescent="0.3">
      <c r="P49213"/>
      <c r="AA49213"/>
    </row>
    <row r="49214" spans="16:27" x14ac:dyDescent="0.3">
      <c r="P49214"/>
      <c r="AA49214"/>
    </row>
    <row r="49215" spans="16:27" x14ac:dyDescent="0.3">
      <c r="P49215"/>
      <c r="AA49215"/>
    </row>
    <row r="49216" spans="16:27" x14ac:dyDescent="0.3">
      <c r="P49216"/>
      <c r="AA49216"/>
    </row>
    <row r="49217" spans="16:27" x14ac:dyDescent="0.3">
      <c r="P49217"/>
      <c r="AA49217"/>
    </row>
    <row r="49218" spans="16:27" x14ac:dyDescent="0.3">
      <c r="P49218"/>
      <c r="AA49218"/>
    </row>
    <row r="49219" spans="16:27" x14ac:dyDescent="0.3">
      <c r="P49219"/>
      <c r="AA49219"/>
    </row>
    <row r="49220" spans="16:27" x14ac:dyDescent="0.3">
      <c r="P49220"/>
      <c r="AA49220"/>
    </row>
    <row r="49221" spans="16:27" x14ac:dyDescent="0.3">
      <c r="P49221"/>
      <c r="AA49221"/>
    </row>
    <row r="49222" spans="16:27" x14ac:dyDescent="0.3">
      <c r="P49222"/>
      <c r="AA49222"/>
    </row>
    <row r="49223" spans="16:27" x14ac:dyDescent="0.3">
      <c r="P49223"/>
      <c r="AA49223"/>
    </row>
    <row r="49224" spans="16:27" x14ac:dyDescent="0.3">
      <c r="P49224"/>
      <c r="AA49224"/>
    </row>
    <row r="49225" spans="16:27" x14ac:dyDescent="0.3">
      <c r="P49225"/>
      <c r="AA49225"/>
    </row>
    <row r="49226" spans="16:27" x14ac:dyDescent="0.3">
      <c r="P49226"/>
      <c r="AA49226"/>
    </row>
    <row r="49227" spans="16:27" x14ac:dyDescent="0.3">
      <c r="P49227"/>
      <c r="AA49227"/>
    </row>
    <row r="49228" spans="16:27" x14ac:dyDescent="0.3">
      <c r="P49228"/>
      <c r="AA49228"/>
    </row>
    <row r="49229" spans="16:27" x14ac:dyDescent="0.3">
      <c r="P49229"/>
      <c r="AA49229"/>
    </row>
    <row r="49230" spans="16:27" x14ac:dyDescent="0.3">
      <c r="P49230"/>
      <c r="AA49230"/>
    </row>
    <row r="49231" spans="16:27" x14ac:dyDescent="0.3">
      <c r="P49231"/>
      <c r="AA49231"/>
    </row>
    <row r="49232" spans="16:27" x14ac:dyDescent="0.3">
      <c r="P49232"/>
      <c r="AA49232"/>
    </row>
    <row r="49233" spans="16:27" x14ac:dyDescent="0.3">
      <c r="P49233"/>
      <c r="AA49233"/>
    </row>
    <row r="49234" spans="16:27" x14ac:dyDescent="0.3">
      <c r="P49234"/>
      <c r="AA49234"/>
    </row>
    <row r="49235" spans="16:27" x14ac:dyDescent="0.3">
      <c r="P49235"/>
      <c r="AA49235"/>
    </row>
    <row r="49236" spans="16:27" x14ac:dyDescent="0.3">
      <c r="P49236"/>
      <c r="AA49236"/>
    </row>
    <row r="49237" spans="16:27" x14ac:dyDescent="0.3">
      <c r="P49237"/>
      <c r="AA49237"/>
    </row>
    <row r="49238" spans="16:27" x14ac:dyDescent="0.3">
      <c r="P49238"/>
      <c r="AA49238"/>
    </row>
    <row r="49239" spans="16:27" x14ac:dyDescent="0.3">
      <c r="P49239"/>
      <c r="AA49239"/>
    </row>
    <row r="49240" spans="16:27" x14ac:dyDescent="0.3">
      <c r="P49240"/>
      <c r="AA49240"/>
    </row>
    <row r="49241" spans="16:27" x14ac:dyDescent="0.3">
      <c r="P49241"/>
      <c r="AA49241"/>
    </row>
    <row r="49242" spans="16:27" x14ac:dyDescent="0.3">
      <c r="P49242"/>
      <c r="AA49242"/>
    </row>
    <row r="49243" spans="16:27" x14ac:dyDescent="0.3">
      <c r="P49243"/>
      <c r="AA49243"/>
    </row>
    <row r="49244" spans="16:27" x14ac:dyDescent="0.3">
      <c r="P49244"/>
      <c r="AA49244"/>
    </row>
    <row r="49245" spans="16:27" x14ac:dyDescent="0.3">
      <c r="P49245"/>
      <c r="AA49245"/>
    </row>
    <row r="49246" spans="16:27" x14ac:dyDescent="0.3">
      <c r="P49246"/>
      <c r="AA49246"/>
    </row>
    <row r="49247" spans="16:27" x14ac:dyDescent="0.3">
      <c r="P49247"/>
      <c r="AA49247"/>
    </row>
    <row r="49248" spans="16:27" x14ac:dyDescent="0.3">
      <c r="P49248"/>
      <c r="AA49248"/>
    </row>
    <row r="49249" spans="16:27" x14ac:dyDescent="0.3">
      <c r="P49249"/>
      <c r="AA49249"/>
    </row>
    <row r="49250" spans="16:27" x14ac:dyDescent="0.3">
      <c r="P49250"/>
      <c r="AA49250"/>
    </row>
    <row r="49251" spans="16:27" x14ac:dyDescent="0.3">
      <c r="P49251"/>
      <c r="AA49251"/>
    </row>
    <row r="49252" spans="16:27" x14ac:dyDescent="0.3">
      <c r="P49252"/>
      <c r="AA49252"/>
    </row>
    <row r="49253" spans="16:27" x14ac:dyDescent="0.3">
      <c r="P49253"/>
      <c r="AA49253"/>
    </row>
    <row r="49254" spans="16:27" x14ac:dyDescent="0.3">
      <c r="P49254"/>
      <c r="AA49254"/>
    </row>
    <row r="49255" spans="16:27" x14ac:dyDescent="0.3">
      <c r="P49255"/>
      <c r="AA49255"/>
    </row>
    <row r="49256" spans="16:27" x14ac:dyDescent="0.3">
      <c r="P49256"/>
      <c r="AA49256"/>
    </row>
    <row r="49257" spans="16:27" x14ac:dyDescent="0.3">
      <c r="P49257"/>
      <c r="AA49257"/>
    </row>
    <row r="49258" spans="16:27" x14ac:dyDescent="0.3">
      <c r="P49258"/>
      <c r="AA49258"/>
    </row>
    <row r="49259" spans="16:27" x14ac:dyDescent="0.3">
      <c r="P49259"/>
      <c r="AA49259"/>
    </row>
    <row r="49260" spans="16:27" x14ac:dyDescent="0.3">
      <c r="P49260"/>
      <c r="AA49260"/>
    </row>
    <row r="49261" spans="16:27" x14ac:dyDescent="0.3">
      <c r="P49261"/>
      <c r="AA49261"/>
    </row>
    <row r="49262" spans="16:27" x14ac:dyDescent="0.3">
      <c r="P49262"/>
      <c r="AA49262"/>
    </row>
    <row r="49263" spans="16:27" x14ac:dyDescent="0.3">
      <c r="P49263"/>
      <c r="AA49263"/>
    </row>
    <row r="49264" spans="16:27" x14ac:dyDescent="0.3">
      <c r="P49264"/>
      <c r="AA49264"/>
    </row>
    <row r="49265" spans="16:27" x14ac:dyDescent="0.3">
      <c r="P49265"/>
      <c r="AA49265"/>
    </row>
    <row r="49266" spans="16:27" x14ac:dyDescent="0.3">
      <c r="P49266"/>
      <c r="AA49266"/>
    </row>
    <row r="49267" spans="16:27" x14ac:dyDescent="0.3">
      <c r="P49267"/>
      <c r="AA49267"/>
    </row>
    <row r="49268" spans="16:27" x14ac:dyDescent="0.3">
      <c r="P49268"/>
      <c r="AA49268"/>
    </row>
    <row r="49269" spans="16:27" x14ac:dyDescent="0.3">
      <c r="P49269"/>
      <c r="AA49269"/>
    </row>
    <row r="49270" spans="16:27" x14ac:dyDescent="0.3">
      <c r="P49270"/>
      <c r="AA49270"/>
    </row>
    <row r="49271" spans="16:27" x14ac:dyDescent="0.3">
      <c r="P49271"/>
      <c r="AA49271"/>
    </row>
    <row r="49272" spans="16:27" x14ac:dyDescent="0.3">
      <c r="P49272"/>
      <c r="AA49272"/>
    </row>
    <row r="49273" spans="16:27" x14ac:dyDescent="0.3">
      <c r="P49273"/>
      <c r="AA49273"/>
    </row>
    <row r="49274" spans="16:27" x14ac:dyDescent="0.3">
      <c r="P49274"/>
      <c r="AA49274"/>
    </row>
    <row r="49275" spans="16:27" x14ac:dyDescent="0.3">
      <c r="P49275"/>
      <c r="AA49275"/>
    </row>
    <row r="49276" spans="16:27" x14ac:dyDescent="0.3">
      <c r="P49276"/>
      <c r="AA49276"/>
    </row>
    <row r="49277" spans="16:27" x14ac:dyDescent="0.3">
      <c r="P49277"/>
      <c r="AA49277"/>
    </row>
    <row r="49278" spans="16:27" x14ac:dyDescent="0.3">
      <c r="P49278"/>
      <c r="AA49278"/>
    </row>
    <row r="49279" spans="16:27" x14ac:dyDescent="0.3">
      <c r="P49279"/>
      <c r="AA49279"/>
    </row>
    <row r="49280" spans="16:27" x14ac:dyDescent="0.3">
      <c r="P49280"/>
      <c r="AA49280"/>
    </row>
    <row r="49281" spans="16:27" x14ac:dyDescent="0.3">
      <c r="P49281"/>
      <c r="AA49281"/>
    </row>
    <row r="49282" spans="16:27" x14ac:dyDescent="0.3">
      <c r="P49282"/>
      <c r="AA49282"/>
    </row>
    <row r="49283" spans="16:27" x14ac:dyDescent="0.3">
      <c r="P49283"/>
      <c r="AA49283"/>
    </row>
    <row r="49284" spans="16:27" x14ac:dyDescent="0.3">
      <c r="P49284"/>
      <c r="AA49284"/>
    </row>
    <row r="49285" spans="16:27" x14ac:dyDescent="0.3">
      <c r="P49285"/>
      <c r="AA49285"/>
    </row>
    <row r="49286" spans="16:27" x14ac:dyDescent="0.3">
      <c r="P49286"/>
      <c r="AA49286"/>
    </row>
    <row r="49287" spans="16:27" x14ac:dyDescent="0.3">
      <c r="P49287"/>
      <c r="AA49287"/>
    </row>
    <row r="49288" spans="16:27" x14ac:dyDescent="0.3">
      <c r="P49288"/>
      <c r="AA49288"/>
    </row>
    <row r="49289" spans="16:27" x14ac:dyDescent="0.3">
      <c r="P49289"/>
      <c r="AA49289"/>
    </row>
    <row r="49290" spans="16:27" x14ac:dyDescent="0.3">
      <c r="P49290"/>
      <c r="AA49290"/>
    </row>
    <row r="49291" spans="16:27" x14ac:dyDescent="0.3">
      <c r="P49291"/>
      <c r="AA49291"/>
    </row>
    <row r="49292" spans="16:27" x14ac:dyDescent="0.3">
      <c r="P49292"/>
      <c r="AA49292"/>
    </row>
    <row r="49293" spans="16:27" x14ac:dyDescent="0.3">
      <c r="P49293"/>
      <c r="AA49293"/>
    </row>
    <row r="49294" spans="16:27" x14ac:dyDescent="0.3">
      <c r="P49294"/>
      <c r="AA49294"/>
    </row>
    <row r="49295" spans="16:27" x14ac:dyDescent="0.3">
      <c r="P49295"/>
      <c r="AA49295"/>
    </row>
    <row r="49296" spans="16:27" x14ac:dyDescent="0.3">
      <c r="P49296"/>
      <c r="AA49296"/>
    </row>
    <row r="49297" spans="16:27" x14ac:dyDescent="0.3">
      <c r="P49297"/>
      <c r="AA49297"/>
    </row>
    <row r="49298" spans="16:27" x14ac:dyDescent="0.3">
      <c r="P49298"/>
      <c r="AA49298"/>
    </row>
    <row r="49299" spans="16:27" x14ac:dyDescent="0.3">
      <c r="P49299"/>
      <c r="AA49299"/>
    </row>
    <row r="49300" spans="16:27" x14ac:dyDescent="0.3">
      <c r="P49300"/>
      <c r="AA49300"/>
    </row>
    <row r="49301" spans="16:27" x14ac:dyDescent="0.3">
      <c r="P49301"/>
      <c r="AA49301"/>
    </row>
    <row r="49302" spans="16:27" x14ac:dyDescent="0.3">
      <c r="P49302"/>
      <c r="AA49302"/>
    </row>
    <row r="49303" spans="16:27" x14ac:dyDescent="0.3">
      <c r="P49303"/>
      <c r="AA49303"/>
    </row>
    <row r="49304" spans="16:27" x14ac:dyDescent="0.3">
      <c r="P49304"/>
      <c r="AA49304"/>
    </row>
    <row r="49305" spans="16:27" x14ac:dyDescent="0.3">
      <c r="P49305"/>
      <c r="AA49305"/>
    </row>
    <row r="49306" spans="16:27" x14ac:dyDescent="0.3">
      <c r="P49306"/>
      <c r="AA49306"/>
    </row>
    <row r="49307" spans="16:27" x14ac:dyDescent="0.3">
      <c r="P49307"/>
      <c r="AA49307"/>
    </row>
    <row r="49308" spans="16:27" x14ac:dyDescent="0.3">
      <c r="P49308"/>
      <c r="AA49308"/>
    </row>
    <row r="49309" spans="16:27" x14ac:dyDescent="0.3">
      <c r="P49309"/>
      <c r="AA49309"/>
    </row>
    <row r="49310" spans="16:27" x14ac:dyDescent="0.3">
      <c r="P49310"/>
      <c r="AA49310"/>
    </row>
    <row r="49311" spans="16:27" x14ac:dyDescent="0.3">
      <c r="P49311"/>
      <c r="AA49311"/>
    </row>
    <row r="49312" spans="16:27" x14ac:dyDescent="0.3">
      <c r="P49312"/>
      <c r="AA49312"/>
    </row>
    <row r="49313" spans="16:27" x14ac:dyDescent="0.3">
      <c r="P49313"/>
      <c r="AA49313"/>
    </row>
    <row r="49314" spans="16:27" x14ac:dyDescent="0.3">
      <c r="P49314"/>
      <c r="AA49314"/>
    </row>
    <row r="49315" spans="16:27" x14ac:dyDescent="0.3">
      <c r="P49315"/>
      <c r="AA49315"/>
    </row>
    <row r="49316" spans="16:27" x14ac:dyDescent="0.3">
      <c r="P49316"/>
      <c r="AA49316"/>
    </row>
    <row r="49317" spans="16:27" x14ac:dyDescent="0.3">
      <c r="P49317"/>
      <c r="AA49317"/>
    </row>
    <row r="49318" spans="16:27" x14ac:dyDescent="0.3">
      <c r="P49318"/>
      <c r="AA49318"/>
    </row>
    <row r="49319" spans="16:27" x14ac:dyDescent="0.3">
      <c r="P49319"/>
      <c r="AA49319"/>
    </row>
    <row r="49320" spans="16:27" x14ac:dyDescent="0.3">
      <c r="P49320"/>
      <c r="AA49320"/>
    </row>
    <row r="49321" spans="16:27" x14ac:dyDescent="0.3">
      <c r="P49321"/>
      <c r="AA49321"/>
    </row>
    <row r="49322" spans="16:27" x14ac:dyDescent="0.3">
      <c r="P49322"/>
      <c r="AA49322"/>
    </row>
    <row r="49323" spans="16:27" x14ac:dyDescent="0.3">
      <c r="P49323"/>
      <c r="AA49323"/>
    </row>
    <row r="49324" spans="16:27" x14ac:dyDescent="0.3">
      <c r="P49324"/>
      <c r="AA49324"/>
    </row>
    <row r="49325" spans="16:27" x14ac:dyDescent="0.3">
      <c r="P49325"/>
      <c r="AA49325"/>
    </row>
    <row r="49326" spans="16:27" x14ac:dyDescent="0.3">
      <c r="P49326"/>
      <c r="AA49326"/>
    </row>
    <row r="49327" spans="16:27" x14ac:dyDescent="0.3">
      <c r="P49327"/>
      <c r="AA49327"/>
    </row>
    <row r="49328" spans="16:27" x14ac:dyDescent="0.3">
      <c r="P49328"/>
      <c r="AA49328"/>
    </row>
    <row r="49329" spans="16:27" x14ac:dyDescent="0.3">
      <c r="P49329"/>
      <c r="AA49329"/>
    </row>
    <row r="49330" spans="16:27" x14ac:dyDescent="0.3">
      <c r="P49330"/>
      <c r="AA49330"/>
    </row>
    <row r="49331" spans="16:27" x14ac:dyDescent="0.3">
      <c r="P49331"/>
      <c r="AA49331"/>
    </row>
    <row r="49332" spans="16:27" x14ac:dyDescent="0.3">
      <c r="P49332"/>
      <c r="AA49332"/>
    </row>
    <row r="49333" spans="16:27" x14ac:dyDescent="0.3">
      <c r="P49333"/>
      <c r="AA49333"/>
    </row>
    <row r="49334" spans="16:27" x14ac:dyDescent="0.3">
      <c r="P49334"/>
      <c r="AA49334"/>
    </row>
    <row r="49335" spans="16:27" x14ac:dyDescent="0.3">
      <c r="P49335"/>
      <c r="AA49335"/>
    </row>
    <row r="49336" spans="16:27" x14ac:dyDescent="0.3">
      <c r="P49336"/>
      <c r="AA49336"/>
    </row>
    <row r="49337" spans="16:27" x14ac:dyDescent="0.3">
      <c r="P49337"/>
      <c r="AA49337"/>
    </row>
    <row r="49338" spans="16:27" x14ac:dyDescent="0.3">
      <c r="P49338"/>
      <c r="AA49338"/>
    </row>
    <row r="49339" spans="16:27" x14ac:dyDescent="0.3">
      <c r="P49339"/>
      <c r="AA49339"/>
    </row>
    <row r="49340" spans="16:27" x14ac:dyDescent="0.3">
      <c r="P49340"/>
      <c r="AA49340"/>
    </row>
    <row r="49341" spans="16:27" x14ac:dyDescent="0.3">
      <c r="P49341"/>
      <c r="AA49341"/>
    </row>
    <row r="49342" spans="16:27" x14ac:dyDescent="0.3">
      <c r="P49342"/>
      <c r="AA49342"/>
    </row>
    <row r="49343" spans="16:27" x14ac:dyDescent="0.3">
      <c r="P49343"/>
      <c r="AA49343"/>
    </row>
    <row r="49344" spans="16:27" x14ac:dyDescent="0.3">
      <c r="P49344"/>
      <c r="AA49344"/>
    </row>
    <row r="49345" spans="16:27" x14ac:dyDescent="0.3">
      <c r="P49345"/>
      <c r="AA49345"/>
    </row>
    <row r="49346" spans="16:27" x14ac:dyDescent="0.3">
      <c r="P49346"/>
      <c r="AA49346"/>
    </row>
    <row r="49347" spans="16:27" x14ac:dyDescent="0.3">
      <c r="P49347"/>
      <c r="AA49347"/>
    </row>
    <row r="49348" spans="16:27" x14ac:dyDescent="0.3">
      <c r="P49348"/>
      <c r="AA49348"/>
    </row>
    <row r="49349" spans="16:27" x14ac:dyDescent="0.3">
      <c r="P49349"/>
      <c r="AA49349"/>
    </row>
    <row r="49350" spans="16:27" x14ac:dyDescent="0.3">
      <c r="P49350"/>
      <c r="AA49350"/>
    </row>
    <row r="49351" spans="16:27" x14ac:dyDescent="0.3">
      <c r="P49351"/>
      <c r="AA49351"/>
    </row>
    <row r="49352" spans="16:27" x14ac:dyDescent="0.3">
      <c r="P49352"/>
      <c r="AA49352"/>
    </row>
    <row r="49353" spans="16:27" x14ac:dyDescent="0.3">
      <c r="P49353"/>
      <c r="AA49353"/>
    </row>
    <row r="49354" spans="16:27" x14ac:dyDescent="0.3">
      <c r="P49354"/>
      <c r="AA49354"/>
    </row>
    <row r="49355" spans="16:27" x14ac:dyDescent="0.3">
      <c r="P49355"/>
      <c r="AA49355"/>
    </row>
    <row r="49356" spans="16:27" x14ac:dyDescent="0.3">
      <c r="P49356"/>
      <c r="AA49356"/>
    </row>
    <row r="49357" spans="16:27" x14ac:dyDescent="0.3">
      <c r="P49357"/>
      <c r="AA49357"/>
    </row>
    <row r="49358" spans="16:27" x14ac:dyDescent="0.3">
      <c r="P49358"/>
      <c r="AA49358"/>
    </row>
    <row r="49359" spans="16:27" x14ac:dyDescent="0.3">
      <c r="P49359"/>
      <c r="AA49359"/>
    </row>
    <row r="49360" spans="16:27" x14ac:dyDescent="0.3">
      <c r="P49360"/>
      <c r="AA49360"/>
    </row>
    <row r="49361" spans="16:27" x14ac:dyDescent="0.3">
      <c r="P49361"/>
      <c r="AA49361"/>
    </row>
    <row r="49362" spans="16:27" x14ac:dyDescent="0.3">
      <c r="P49362"/>
      <c r="AA49362"/>
    </row>
    <row r="49363" spans="16:27" x14ac:dyDescent="0.3">
      <c r="P49363"/>
      <c r="AA49363"/>
    </row>
    <row r="49364" spans="16:27" x14ac:dyDescent="0.3">
      <c r="P49364"/>
      <c r="AA49364"/>
    </row>
    <row r="49365" spans="16:27" x14ac:dyDescent="0.3">
      <c r="P49365"/>
      <c r="AA49365"/>
    </row>
    <row r="49366" spans="16:27" x14ac:dyDescent="0.3">
      <c r="P49366"/>
      <c r="AA49366"/>
    </row>
    <row r="49367" spans="16:27" x14ac:dyDescent="0.3">
      <c r="P49367"/>
      <c r="AA49367"/>
    </row>
    <row r="49368" spans="16:27" x14ac:dyDescent="0.3">
      <c r="P49368"/>
      <c r="AA49368"/>
    </row>
    <row r="49369" spans="16:27" x14ac:dyDescent="0.3">
      <c r="P49369"/>
      <c r="AA49369"/>
    </row>
    <row r="49370" spans="16:27" x14ac:dyDescent="0.3">
      <c r="P49370"/>
      <c r="AA49370"/>
    </row>
    <row r="49371" spans="16:27" x14ac:dyDescent="0.3">
      <c r="P49371"/>
      <c r="AA49371"/>
    </row>
    <row r="49372" spans="16:27" x14ac:dyDescent="0.3">
      <c r="P49372"/>
      <c r="AA49372"/>
    </row>
    <row r="49373" spans="16:27" x14ac:dyDescent="0.3">
      <c r="P49373"/>
      <c r="AA49373"/>
    </row>
    <row r="49374" spans="16:27" x14ac:dyDescent="0.3">
      <c r="P49374"/>
      <c r="AA49374"/>
    </row>
    <row r="49375" spans="16:27" x14ac:dyDescent="0.3">
      <c r="P49375"/>
      <c r="AA49375"/>
    </row>
    <row r="49376" spans="16:27" x14ac:dyDescent="0.3">
      <c r="P49376"/>
      <c r="AA49376"/>
    </row>
    <row r="49377" spans="16:27" x14ac:dyDescent="0.3">
      <c r="P49377"/>
      <c r="AA49377"/>
    </row>
    <row r="49378" spans="16:27" x14ac:dyDescent="0.3">
      <c r="P49378"/>
      <c r="AA49378"/>
    </row>
    <row r="49379" spans="16:27" x14ac:dyDescent="0.3">
      <c r="P49379"/>
      <c r="AA49379"/>
    </row>
    <row r="49380" spans="16:27" x14ac:dyDescent="0.3">
      <c r="P49380"/>
      <c r="AA49380"/>
    </row>
    <row r="49381" spans="16:27" x14ac:dyDescent="0.3">
      <c r="P49381"/>
      <c r="AA49381"/>
    </row>
    <row r="49382" spans="16:27" x14ac:dyDescent="0.3">
      <c r="P49382"/>
      <c r="AA49382"/>
    </row>
    <row r="49383" spans="16:27" x14ac:dyDescent="0.3">
      <c r="P49383"/>
      <c r="AA49383"/>
    </row>
    <row r="49384" spans="16:27" x14ac:dyDescent="0.3">
      <c r="P49384"/>
      <c r="AA49384"/>
    </row>
    <row r="49385" spans="16:27" x14ac:dyDescent="0.3">
      <c r="P49385"/>
      <c r="AA49385"/>
    </row>
    <row r="49386" spans="16:27" x14ac:dyDescent="0.3">
      <c r="P49386"/>
      <c r="AA49386"/>
    </row>
    <row r="49387" spans="16:27" x14ac:dyDescent="0.3">
      <c r="P49387"/>
      <c r="AA49387"/>
    </row>
    <row r="49388" spans="16:27" x14ac:dyDescent="0.3">
      <c r="P49388"/>
      <c r="AA49388"/>
    </row>
    <row r="49389" spans="16:27" x14ac:dyDescent="0.3">
      <c r="P49389"/>
      <c r="AA49389"/>
    </row>
    <row r="49390" spans="16:27" x14ac:dyDescent="0.3">
      <c r="P49390"/>
      <c r="AA49390"/>
    </row>
    <row r="49391" spans="16:27" x14ac:dyDescent="0.3">
      <c r="P49391"/>
      <c r="AA49391"/>
    </row>
    <row r="49392" spans="16:27" x14ac:dyDescent="0.3">
      <c r="P49392"/>
      <c r="AA49392"/>
    </row>
    <row r="49393" spans="16:27" x14ac:dyDescent="0.3">
      <c r="P49393"/>
      <c r="AA49393"/>
    </row>
    <row r="49394" spans="16:27" x14ac:dyDescent="0.3">
      <c r="P49394"/>
      <c r="AA49394"/>
    </row>
    <row r="49395" spans="16:27" x14ac:dyDescent="0.3">
      <c r="P49395"/>
      <c r="AA49395"/>
    </row>
    <row r="49396" spans="16:27" x14ac:dyDescent="0.3">
      <c r="P49396"/>
      <c r="AA49396"/>
    </row>
    <row r="49397" spans="16:27" x14ac:dyDescent="0.3">
      <c r="P49397"/>
      <c r="AA49397"/>
    </row>
    <row r="49398" spans="16:27" x14ac:dyDescent="0.3">
      <c r="P49398"/>
      <c r="AA49398"/>
    </row>
    <row r="49399" spans="16:27" x14ac:dyDescent="0.3">
      <c r="P49399"/>
      <c r="AA49399"/>
    </row>
    <row r="49400" spans="16:27" x14ac:dyDescent="0.3">
      <c r="P49400"/>
      <c r="AA49400"/>
    </row>
    <row r="49401" spans="16:27" x14ac:dyDescent="0.3">
      <c r="P49401"/>
      <c r="AA49401"/>
    </row>
    <row r="49402" spans="16:27" x14ac:dyDescent="0.3">
      <c r="P49402"/>
      <c r="AA49402"/>
    </row>
    <row r="49403" spans="16:27" x14ac:dyDescent="0.3">
      <c r="P49403"/>
      <c r="AA49403"/>
    </row>
    <row r="49404" spans="16:27" x14ac:dyDescent="0.3">
      <c r="P49404"/>
      <c r="AA49404"/>
    </row>
    <row r="49405" spans="16:27" x14ac:dyDescent="0.3">
      <c r="P49405"/>
      <c r="AA49405"/>
    </row>
    <row r="49406" spans="16:27" x14ac:dyDescent="0.3">
      <c r="P49406"/>
      <c r="AA49406"/>
    </row>
    <row r="49407" spans="16:27" x14ac:dyDescent="0.3">
      <c r="P49407"/>
      <c r="AA49407"/>
    </row>
    <row r="49408" spans="16:27" x14ac:dyDescent="0.3">
      <c r="P49408"/>
      <c r="AA49408"/>
    </row>
    <row r="49409" spans="16:27" x14ac:dyDescent="0.3">
      <c r="P49409"/>
      <c r="AA49409"/>
    </row>
    <row r="49410" spans="16:27" x14ac:dyDescent="0.3">
      <c r="P49410"/>
      <c r="AA49410"/>
    </row>
    <row r="49411" spans="16:27" x14ac:dyDescent="0.3">
      <c r="P49411"/>
      <c r="AA49411"/>
    </row>
    <row r="49412" spans="16:27" x14ac:dyDescent="0.3">
      <c r="P49412"/>
      <c r="AA49412"/>
    </row>
    <row r="49413" spans="16:27" x14ac:dyDescent="0.3">
      <c r="P49413"/>
      <c r="AA49413"/>
    </row>
    <row r="49414" spans="16:27" x14ac:dyDescent="0.3">
      <c r="P49414"/>
      <c r="AA49414"/>
    </row>
    <row r="49415" spans="16:27" x14ac:dyDescent="0.3">
      <c r="P49415"/>
      <c r="AA49415"/>
    </row>
    <row r="49416" spans="16:27" x14ac:dyDescent="0.3">
      <c r="P49416"/>
      <c r="AA49416"/>
    </row>
    <row r="49417" spans="16:27" x14ac:dyDescent="0.3">
      <c r="P49417"/>
      <c r="AA49417"/>
    </row>
    <row r="49418" spans="16:27" x14ac:dyDescent="0.3">
      <c r="P49418"/>
      <c r="AA49418"/>
    </row>
    <row r="49419" spans="16:27" x14ac:dyDescent="0.3">
      <c r="P49419"/>
      <c r="AA49419"/>
    </row>
    <row r="49420" spans="16:27" x14ac:dyDescent="0.3">
      <c r="P49420"/>
      <c r="AA49420"/>
    </row>
    <row r="49421" spans="16:27" x14ac:dyDescent="0.3">
      <c r="P49421"/>
      <c r="AA49421"/>
    </row>
    <row r="49422" spans="16:27" x14ac:dyDescent="0.3">
      <c r="P49422"/>
      <c r="AA49422"/>
    </row>
    <row r="49423" spans="16:27" x14ac:dyDescent="0.3">
      <c r="P49423"/>
      <c r="AA49423"/>
    </row>
    <row r="49424" spans="16:27" x14ac:dyDescent="0.3">
      <c r="P49424"/>
      <c r="AA49424"/>
    </row>
    <row r="49425" spans="16:27" x14ac:dyDescent="0.3">
      <c r="P49425"/>
      <c r="AA49425"/>
    </row>
    <row r="49426" spans="16:27" x14ac:dyDescent="0.3">
      <c r="P49426"/>
      <c r="AA49426"/>
    </row>
    <row r="49427" spans="16:27" x14ac:dyDescent="0.3">
      <c r="P49427"/>
      <c r="AA49427"/>
    </row>
    <row r="49428" spans="16:27" x14ac:dyDescent="0.3">
      <c r="P49428"/>
      <c r="AA49428"/>
    </row>
    <row r="49429" spans="16:27" x14ac:dyDescent="0.3">
      <c r="P49429"/>
      <c r="AA49429"/>
    </row>
    <row r="49430" spans="16:27" x14ac:dyDescent="0.3">
      <c r="P49430"/>
      <c r="AA49430"/>
    </row>
    <row r="49431" spans="16:27" x14ac:dyDescent="0.3">
      <c r="P49431"/>
      <c r="AA49431"/>
    </row>
    <row r="49432" spans="16:27" x14ac:dyDescent="0.3">
      <c r="P49432"/>
      <c r="AA49432"/>
    </row>
    <row r="49433" spans="16:27" x14ac:dyDescent="0.3">
      <c r="P49433"/>
      <c r="AA49433"/>
    </row>
    <row r="49434" spans="16:27" x14ac:dyDescent="0.3">
      <c r="P49434"/>
      <c r="AA49434"/>
    </row>
    <row r="49435" spans="16:27" x14ac:dyDescent="0.3">
      <c r="P49435"/>
      <c r="AA49435"/>
    </row>
    <row r="49436" spans="16:27" x14ac:dyDescent="0.3">
      <c r="P49436"/>
      <c r="AA49436"/>
    </row>
    <row r="49437" spans="16:27" x14ac:dyDescent="0.3">
      <c r="P49437"/>
      <c r="AA49437"/>
    </row>
    <row r="49438" spans="16:27" x14ac:dyDescent="0.3">
      <c r="P49438"/>
      <c r="AA49438"/>
    </row>
    <row r="49439" spans="16:27" x14ac:dyDescent="0.3">
      <c r="P49439"/>
      <c r="AA49439"/>
    </row>
    <row r="49440" spans="16:27" x14ac:dyDescent="0.3">
      <c r="P49440"/>
      <c r="AA49440"/>
    </row>
    <row r="49441" spans="16:27" x14ac:dyDescent="0.3">
      <c r="P49441"/>
      <c r="AA49441"/>
    </row>
    <row r="49442" spans="16:27" x14ac:dyDescent="0.3">
      <c r="P49442"/>
      <c r="AA49442"/>
    </row>
    <row r="49443" spans="16:27" x14ac:dyDescent="0.3">
      <c r="P49443"/>
      <c r="AA49443"/>
    </row>
    <row r="49444" spans="16:27" x14ac:dyDescent="0.3">
      <c r="P49444"/>
      <c r="AA49444"/>
    </row>
    <row r="49445" spans="16:27" x14ac:dyDescent="0.3">
      <c r="P49445"/>
      <c r="AA49445"/>
    </row>
    <row r="49446" spans="16:27" x14ac:dyDescent="0.3">
      <c r="P49446"/>
      <c r="AA49446"/>
    </row>
    <row r="49447" spans="16:27" x14ac:dyDescent="0.3">
      <c r="P49447"/>
      <c r="AA49447"/>
    </row>
    <row r="49448" spans="16:27" x14ac:dyDescent="0.3">
      <c r="P49448"/>
      <c r="AA49448"/>
    </row>
    <row r="49449" spans="16:27" x14ac:dyDescent="0.3">
      <c r="P49449"/>
      <c r="AA49449"/>
    </row>
    <row r="49450" spans="16:27" x14ac:dyDescent="0.3">
      <c r="P49450"/>
      <c r="AA49450"/>
    </row>
    <row r="49451" spans="16:27" x14ac:dyDescent="0.3">
      <c r="P49451"/>
      <c r="AA49451"/>
    </row>
    <row r="49452" spans="16:27" x14ac:dyDescent="0.3">
      <c r="P49452"/>
      <c r="AA49452"/>
    </row>
    <row r="49453" spans="16:27" x14ac:dyDescent="0.3">
      <c r="P49453"/>
      <c r="AA49453"/>
    </row>
    <row r="49454" spans="16:27" x14ac:dyDescent="0.3">
      <c r="P49454"/>
      <c r="AA49454"/>
    </row>
    <row r="49455" spans="16:27" x14ac:dyDescent="0.3">
      <c r="P49455"/>
      <c r="AA49455"/>
    </row>
    <row r="49456" spans="16:27" x14ac:dyDescent="0.3">
      <c r="P49456"/>
      <c r="AA49456"/>
    </row>
    <row r="49457" spans="16:27" x14ac:dyDescent="0.3">
      <c r="P49457"/>
      <c r="AA49457"/>
    </row>
    <row r="49458" spans="16:27" x14ac:dyDescent="0.3">
      <c r="P49458"/>
      <c r="AA49458"/>
    </row>
    <row r="49459" spans="16:27" x14ac:dyDescent="0.3">
      <c r="P49459"/>
      <c r="AA49459"/>
    </row>
    <row r="49460" spans="16:27" x14ac:dyDescent="0.3">
      <c r="P49460"/>
      <c r="AA49460"/>
    </row>
    <row r="49461" spans="16:27" x14ac:dyDescent="0.3">
      <c r="P49461"/>
      <c r="AA49461"/>
    </row>
    <row r="49462" spans="16:27" x14ac:dyDescent="0.3">
      <c r="P49462"/>
      <c r="AA49462"/>
    </row>
    <row r="49463" spans="16:27" x14ac:dyDescent="0.3">
      <c r="P49463"/>
      <c r="AA49463"/>
    </row>
    <row r="49464" spans="16:27" x14ac:dyDescent="0.3">
      <c r="P49464"/>
      <c r="AA49464"/>
    </row>
    <row r="49465" spans="16:27" x14ac:dyDescent="0.3">
      <c r="P49465"/>
      <c r="AA49465"/>
    </row>
    <row r="49466" spans="16:27" x14ac:dyDescent="0.3">
      <c r="P49466"/>
      <c r="AA49466"/>
    </row>
    <row r="49467" spans="16:27" x14ac:dyDescent="0.3">
      <c r="P49467"/>
      <c r="AA49467"/>
    </row>
    <row r="49468" spans="16:27" x14ac:dyDescent="0.3">
      <c r="P49468"/>
      <c r="AA49468"/>
    </row>
    <row r="49469" spans="16:27" x14ac:dyDescent="0.3">
      <c r="P49469"/>
      <c r="AA49469"/>
    </row>
    <row r="49470" spans="16:27" x14ac:dyDescent="0.3">
      <c r="P49470"/>
      <c r="AA49470"/>
    </row>
    <row r="49471" spans="16:27" x14ac:dyDescent="0.3">
      <c r="P49471"/>
      <c r="AA49471"/>
    </row>
    <row r="49472" spans="16:27" x14ac:dyDescent="0.3">
      <c r="P49472"/>
      <c r="AA49472"/>
    </row>
    <row r="49473" spans="16:27" x14ac:dyDescent="0.3">
      <c r="P49473"/>
      <c r="AA49473"/>
    </row>
    <row r="49474" spans="16:27" x14ac:dyDescent="0.3">
      <c r="P49474"/>
      <c r="AA49474"/>
    </row>
    <row r="49475" spans="16:27" x14ac:dyDescent="0.3">
      <c r="P49475"/>
      <c r="AA49475"/>
    </row>
    <row r="49476" spans="16:27" x14ac:dyDescent="0.3">
      <c r="P49476"/>
      <c r="AA49476"/>
    </row>
    <row r="49477" spans="16:27" x14ac:dyDescent="0.3">
      <c r="P49477"/>
      <c r="AA49477"/>
    </row>
    <row r="49478" spans="16:27" x14ac:dyDescent="0.3">
      <c r="P49478"/>
      <c r="AA49478"/>
    </row>
    <row r="49479" spans="16:27" x14ac:dyDescent="0.3">
      <c r="P49479"/>
      <c r="AA49479"/>
    </row>
    <row r="49480" spans="16:27" x14ac:dyDescent="0.3">
      <c r="P49480"/>
      <c r="AA49480"/>
    </row>
    <row r="49481" spans="16:27" x14ac:dyDescent="0.3">
      <c r="P49481"/>
      <c r="AA49481"/>
    </row>
    <row r="49482" spans="16:27" x14ac:dyDescent="0.3">
      <c r="P49482"/>
      <c r="AA49482"/>
    </row>
    <row r="49483" spans="16:27" x14ac:dyDescent="0.3">
      <c r="P49483"/>
      <c r="AA49483"/>
    </row>
    <row r="49484" spans="16:27" x14ac:dyDescent="0.3">
      <c r="P49484"/>
      <c r="AA49484"/>
    </row>
    <row r="49485" spans="16:27" x14ac:dyDescent="0.3">
      <c r="P49485"/>
      <c r="AA49485"/>
    </row>
    <row r="49486" spans="16:27" x14ac:dyDescent="0.3">
      <c r="P49486"/>
      <c r="AA49486"/>
    </row>
    <row r="49487" spans="16:27" x14ac:dyDescent="0.3">
      <c r="P49487"/>
      <c r="AA49487"/>
    </row>
    <row r="49488" spans="16:27" x14ac:dyDescent="0.3">
      <c r="P49488"/>
      <c r="AA49488"/>
    </row>
    <row r="49489" spans="16:27" x14ac:dyDescent="0.3">
      <c r="P49489"/>
      <c r="AA49489"/>
    </row>
    <row r="49490" spans="16:27" x14ac:dyDescent="0.3">
      <c r="P49490"/>
      <c r="AA49490"/>
    </row>
    <row r="49491" spans="16:27" x14ac:dyDescent="0.3">
      <c r="P49491"/>
      <c r="AA49491"/>
    </row>
    <row r="49492" spans="16:27" x14ac:dyDescent="0.3">
      <c r="P49492"/>
      <c r="AA49492"/>
    </row>
    <row r="49493" spans="16:27" x14ac:dyDescent="0.3">
      <c r="P49493"/>
      <c r="AA49493"/>
    </row>
    <row r="49494" spans="16:27" x14ac:dyDescent="0.3">
      <c r="P49494"/>
      <c r="AA49494"/>
    </row>
    <row r="49495" spans="16:27" x14ac:dyDescent="0.3">
      <c r="P49495"/>
      <c r="AA49495"/>
    </row>
    <row r="49496" spans="16:27" x14ac:dyDescent="0.3">
      <c r="P49496"/>
      <c r="AA49496"/>
    </row>
    <row r="49497" spans="16:27" x14ac:dyDescent="0.3">
      <c r="P49497"/>
      <c r="AA49497"/>
    </row>
    <row r="49498" spans="16:27" x14ac:dyDescent="0.3">
      <c r="P49498"/>
      <c r="AA49498"/>
    </row>
    <row r="49499" spans="16:27" x14ac:dyDescent="0.3">
      <c r="P49499"/>
      <c r="AA49499"/>
    </row>
    <row r="49500" spans="16:27" x14ac:dyDescent="0.3">
      <c r="P49500"/>
      <c r="AA49500"/>
    </row>
    <row r="49501" spans="16:27" x14ac:dyDescent="0.3">
      <c r="P49501"/>
      <c r="AA49501"/>
    </row>
    <row r="49502" spans="16:27" x14ac:dyDescent="0.3">
      <c r="P49502"/>
      <c r="AA49502"/>
    </row>
    <row r="49503" spans="16:27" x14ac:dyDescent="0.3">
      <c r="P49503"/>
      <c r="AA49503"/>
    </row>
    <row r="49504" spans="16:27" x14ac:dyDescent="0.3">
      <c r="P49504"/>
      <c r="AA49504"/>
    </row>
    <row r="49505" spans="16:27" x14ac:dyDescent="0.3">
      <c r="P49505"/>
      <c r="AA49505"/>
    </row>
    <row r="49506" spans="16:27" x14ac:dyDescent="0.3">
      <c r="P49506"/>
      <c r="AA49506"/>
    </row>
    <row r="49507" spans="16:27" x14ac:dyDescent="0.3">
      <c r="P49507"/>
      <c r="AA49507"/>
    </row>
    <row r="49508" spans="16:27" x14ac:dyDescent="0.3">
      <c r="P49508"/>
      <c r="AA49508"/>
    </row>
    <row r="49509" spans="16:27" x14ac:dyDescent="0.3">
      <c r="P49509"/>
      <c r="AA49509"/>
    </row>
    <row r="49510" spans="16:27" x14ac:dyDescent="0.3">
      <c r="P49510"/>
      <c r="AA49510"/>
    </row>
    <row r="49511" spans="16:27" x14ac:dyDescent="0.3">
      <c r="P49511"/>
      <c r="AA49511"/>
    </row>
    <row r="49512" spans="16:27" x14ac:dyDescent="0.3">
      <c r="P49512"/>
      <c r="AA49512"/>
    </row>
    <row r="49513" spans="16:27" x14ac:dyDescent="0.3">
      <c r="P49513"/>
      <c r="AA49513"/>
    </row>
    <row r="49514" spans="16:27" x14ac:dyDescent="0.3">
      <c r="P49514"/>
      <c r="AA49514"/>
    </row>
    <row r="49515" spans="16:27" x14ac:dyDescent="0.3">
      <c r="P49515"/>
      <c r="AA49515"/>
    </row>
    <row r="49516" spans="16:27" x14ac:dyDescent="0.3">
      <c r="P49516"/>
      <c r="AA49516"/>
    </row>
    <row r="49517" spans="16:27" x14ac:dyDescent="0.3">
      <c r="P49517"/>
      <c r="AA49517"/>
    </row>
    <row r="49518" spans="16:27" x14ac:dyDescent="0.3">
      <c r="P49518"/>
      <c r="AA49518"/>
    </row>
    <row r="49519" spans="16:27" x14ac:dyDescent="0.3">
      <c r="P49519"/>
      <c r="AA49519"/>
    </row>
    <row r="49520" spans="16:27" x14ac:dyDescent="0.3">
      <c r="P49520"/>
      <c r="AA49520"/>
    </row>
    <row r="49521" spans="16:27" x14ac:dyDescent="0.3">
      <c r="P49521"/>
      <c r="AA49521"/>
    </row>
    <row r="49522" spans="16:27" x14ac:dyDescent="0.3">
      <c r="P49522"/>
      <c r="AA49522"/>
    </row>
    <row r="49523" spans="16:27" x14ac:dyDescent="0.3">
      <c r="P49523"/>
      <c r="AA49523"/>
    </row>
    <row r="49524" spans="16:27" x14ac:dyDescent="0.3">
      <c r="P49524"/>
      <c r="AA49524"/>
    </row>
    <row r="49525" spans="16:27" x14ac:dyDescent="0.3">
      <c r="P49525"/>
      <c r="AA49525"/>
    </row>
    <row r="49526" spans="16:27" x14ac:dyDescent="0.3">
      <c r="P49526"/>
      <c r="AA49526"/>
    </row>
    <row r="49527" spans="16:27" x14ac:dyDescent="0.3">
      <c r="P49527"/>
      <c r="AA49527"/>
    </row>
    <row r="49528" spans="16:27" x14ac:dyDescent="0.3">
      <c r="P49528"/>
      <c r="AA49528"/>
    </row>
    <row r="49529" spans="16:27" x14ac:dyDescent="0.3">
      <c r="P49529"/>
      <c r="AA49529"/>
    </row>
    <row r="49530" spans="16:27" x14ac:dyDescent="0.3">
      <c r="P49530"/>
      <c r="AA49530"/>
    </row>
    <row r="49531" spans="16:27" x14ac:dyDescent="0.3">
      <c r="P49531"/>
      <c r="AA49531"/>
    </row>
    <row r="49532" spans="16:27" x14ac:dyDescent="0.3">
      <c r="P49532"/>
      <c r="AA49532"/>
    </row>
    <row r="49533" spans="16:27" x14ac:dyDescent="0.3">
      <c r="P49533"/>
      <c r="AA49533"/>
    </row>
    <row r="49534" spans="16:27" x14ac:dyDescent="0.3">
      <c r="P49534"/>
      <c r="AA49534"/>
    </row>
    <row r="49535" spans="16:27" x14ac:dyDescent="0.3">
      <c r="P49535"/>
      <c r="AA49535"/>
    </row>
    <row r="49536" spans="16:27" x14ac:dyDescent="0.3">
      <c r="P49536"/>
      <c r="AA49536"/>
    </row>
    <row r="49537" spans="16:27" x14ac:dyDescent="0.3">
      <c r="P49537"/>
      <c r="AA49537"/>
    </row>
    <row r="49538" spans="16:27" x14ac:dyDescent="0.3">
      <c r="P49538"/>
      <c r="AA49538"/>
    </row>
    <row r="49539" spans="16:27" x14ac:dyDescent="0.3">
      <c r="P49539"/>
      <c r="AA49539"/>
    </row>
    <row r="49540" spans="16:27" x14ac:dyDescent="0.3">
      <c r="P49540"/>
      <c r="AA49540"/>
    </row>
    <row r="49541" spans="16:27" x14ac:dyDescent="0.3">
      <c r="P49541"/>
      <c r="AA49541"/>
    </row>
    <row r="49542" spans="16:27" x14ac:dyDescent="0.3">
      <c r="P49542"/>
      <c r="AA49542"/>
    </row>
    <row r="49543" spans="16:27" x14ac:dyDescent="0.3">
      <c r="P49543"/>
      <c r="AA49543"/>
    </row>
    <row r="49544" spans="16:27" x14ac:dyDescent="0.3">
      <c r="P49544"/>
      <c r="AA49544"/>
    </row>
    <row r="49545" spans="16:27" x14ac:dyDescent="0.3">
      <c r="P49545"/>
      <c r="AA49545"/>
    </row>
    <row r="49546" spans="16:27" x14ac:dyDescent="0.3">
      <c r="P49546"/>
      <c r="AA49546"/>
    </row>
    <row r="49547" spans="16:27" x14ac:dyDescent="0.3">
      <c r="P49547"/>
      <c r="AA49547"/>
    </row>
    <row r="49548" spans="16:27" x14ac:dyDescent="0.3">
      <c r="P49548"/>
      <c r="AA49548"/>
    </row>
    <row r="49549" spans="16:27" x14ac:dyDescent="0.3">
      <c r="P49549"/>
      <c r="AA49549"/>
    </row>
    <row r="49550" spans="16:27" x14ac:dyDescent="0.3">
      <c r="P49550"/>
      <c r="AA49550"/>
    </row>
    <row r="49551" spans="16:27" x14ac:dyDescent="0.3">
      <c r="P49551"/>
      <c r="AA49551"/>
    </row>
    <row r="49552" spans="16:27" x14ac:dyDescent="0.3">
      <c r="P49552"/>
      <c r="AA49552"/>
    </row>
    <row r="49553" spans="16:27" x14ac:dyDescent="0.3">
      <c r="P49553"/>
      <c r="AA49553"/>
    </row>
    <row r="49554" spans="16:27" x14ac:dyDescent="0.3">
      <c r="P49554"/>
      <c r="AA49554"/>
    </row>
    <row r="49555" spans="16:27" x14ac:dyDescent="0.3">
      <c r="P49555"/>
      <c r="AA49555"/>
    </row>
    <row r="49556" spans="16:27" x14ac:dyDescent="0.3">
      <c r="P49556"/>
      <c r="AA49556"/>
    </row>
    <row r="49557" spans="16:27" x14ac:dyDescent="0.3">
      <c r="P49557"/>
      <c r="AA49557"/>
    </row>
    <row r="49558" spans="16:27" x14ac:dyDescent="0.3">
      <c r="P49558"/>
      <c r="AA49558"/>
    </row>
    <row r="49559" spans="16:27" x14ac:dyDescent="0.3">
      <c r="P49559"/>
      <c r="AA49559"/>
    </row>
    <row r="49560" spans="16:27" x14ac:dyDescent="0.3">
      <c r="P49560"/>
      <c r="AA49560"/>
    </row>
    <row r="49561" spans="16:27" x14ac:dyDescent="0.3">
      <c r="P49561"/>
      <c r="AA49561"/>
    </row>
    <row r="49562" spans="16:27" x14ac:dyDescent="0.3">
      <c r="P49562"/>
      <c r="AA49562"/>
    </row>
    <row r="49563" spans="16:27" x14ac:dyDescent="0.3">
      <c r="P49563"/>
      <c r="AA49563"/>
    </row>
    <row r="49564" spans="16:27" x14ac:dyDescent="0.3">
      <c r="P49564"/>
      <c r="AA49564"/>
    </row>
    <row r="49565" spans="16:27" x14ac:dyDescent="0.3">
      <c r="P49565"/>
      <c r="AA49565"/>
    </row>
    <row r="49566" spans="16:27" x14ac:dyDescent="0.3">
      <c r="P49566"/>
      <c r="AA49566"/>
    </row>
    <row r="49567" spans="16:27" x14ac:dyDescent="0.3">
      <c r="P49567"/>
      <c r="AA49567"/>
    </row>
    <row r="49568" spans="16:27" x14ac:dyDescent="0.3">
      <c r="P49568"/>
      <c r="AA49568"/>
    </row>
    <row r="49569" spans="16:27" x14ac:dyDescent="0.3">
      <c r="P49569"/>
      <c r="AA49569"/>
    </row>
    <row r="49570" spans="16:27" x14ac:dyDescent="0.3">
      <c r="P49570"/>
      <c r="AA49570"/>
    </row>
    <row r="49571" spans="16:27" x14ac:dyDescent="0.3">
      <c r="P49571"/>
      <c r="AA49571"/>
    </row>
    <row r="49572" spans="16:27" x14ac:dyDescent="0.3">
      <c r="P49572"/>
      <c r="AA49572"/>
    </row>
    <row r="49573" spans="16:27" x14ac:dyDescent="0.3">
      <c r="P49573"/>
      <c r="AA49573"/>
    </row>
    <row r="49574" spans="16:27" x14ac:dyDescent="0.3">
      <c r="P49574"/>
      <c r="AA49574"/>
    </row>
    <row r="49575" spans="16:27" x14ac:dyDescent="0.3">
      <c r="P49575"/>
      <c r="AA49575"/>
    </row>
    <row r="49576" spans="16:27" x14ac:dyDescent="0.3">
      <c r="P49576"/>
      <c r="AA49576"/>
    </row>
    <row r="49577" spans="16:27" x14ac:dyDescent="0.3">
      <c r="P49577"/>
      <c r="AA49577"/>
    </row>
    <row r="49578" spans="16:27" x14ac:dyDescent="0.3">
      <c r="P49578"/>
      <c r="AA49578"/>
    </row>
    <row r="49579" spans="16:27" x14ac:dyDescent="0.3">
      <c r="P49579"/>
      <c r="AA49579"/>
    </row>
    <row r="49580" spans="16:27" x14ac:dyDescent="0.3">
      <c r="P49580"/>
      <c r="AA49580"/>
    </row>
    <row r="49581" spans="16:27" x14ac:dyDescent="0.3">
      <c r="P49581"/>
      <c r="AA49581"/>
    </row>
    <row r="49582" spans="16:27" x14ac:dyDescent="0.3">
      <c r="P49582"/>
      <c r="AA49582"/>
    </row>
    <row r="49583" spans="16:27" x14ac:dyDescent="0.3">
      <c r="P49583"/>
      <c r="AA49583"/>
    </row>
    <row r="49584" spans="16:27" x14ac:dyDescent="0.3">
      <c r="P49584"/>
      <c r="AA49584"/>
    </row>
    <row r="49585" spans="16:27" x14ac:dyDescent="0.3">
      <c r="P49585"/>
      <c r="AA49585"/>
    </row>
    <row r="49586" spans="16:27" x14ac:dyDescent="0.3">
      <c r="P49586"/>
      <c r="AA49586"/>
    </row>
    <row r="49587" spans="16:27" x14ac:dyDescent="0.3">
      <c r="P49587"/>
      <c r="AA49587"/>
    </row>
    <row r="49588" spans="16:27" x14ac:dyDescent="0.3">
      <c r="P49588"/>
      <c r="AA49588"/>
    </row>
    <row r="49589" spans="16:27" x14ac:dyDescent="0.3">
      <c r="P49589"/>
      <c r="AA49589"/>
    </row>
    <row r="49590" spans="16:27" x14ac:dyDescent="0.3">
      <c r="P49590"/>
      <c r="AA49590"/>
    </row>
    <row r="49591" spans="16:27" x14ac:dyDescent="0.3">
      <c r="P49591"/>
      <c r="AA49591"/>
    </row>
    <row r="49592" spans="16:27" x14ac:dyDescent="0.3">
      <c r="P49592"/>
      <c r="AA49592"/>
    </row>
    <row r="49593" spans="16:27" x14ac:dyDescent="0.3">
      <c r="P49593"/>
      <c r="AA49593"/>
    </row>
    <row r="49594" spans="16:27" x14ac:dyDescent="0.3">
      <c r="P49594"/>
      <c r="AA49594"/>
    </row>
    <row r="49595" spans="16:27" x14ac:dyDescent="0.3">
      <c r="P49595"/>
      <c r="AA49595"/>
    </row>
    <row r="49596" spans="16:27" x14ac:dyDescent="0.3">
      <c r="P49596"/>
      <c r="AA49596"/>
    </row>
    <row r="49597" spans="16:27" x14ac:dyDescent="0.3">
      <c r="P49597"/>
      <c r="AA49597"/>
    </row>
    <row r="49598" spans="16:27" x14ac:dyDescent="0.3">
      <c r="P49598"/>
      <c r="AA49598"/>
    </row>
    <row r="49599" spans="16:27" x14ac:dyDescent="0.3">
      <c r="P49599"/>
      <c r="AA49599"/>
    </row>
    <row r="49600" spans="16:27" x14ac:dyDescent="0.3">
      <c r="P49600"/>
      <c r="AA49600"/>
    </row>
    <row r="49601" spans="16:27" x14ac:dyDescent="0.3">
      <c r="P49601"/>
      <c r="AA49601"/>
    </row>
    <row r="49602" spans="16:27" x14ac:dyDescent="0.3">
      <c r="P49602"/>
      <c r="AA49602"/>
    </row>
    <row r="49603" spans="16:27" x14ac:dyDescent="0.3">
      <c r="P49603"/>
      <c r="AA49603"/>
    </row>
    <row r="49604" spans="16:27" x14ac:dyDescent="0.3">
      <c r="P49604"/>
      <c r="AA49604"/>
    </row>
    <row r="49605" spans="16:27" x14ac:dyDescent="0.3">
      <c r="P49605"/>
      <c r="AA49605"/>
    </row>
    <row r="49606" spans="16:27" x14ac:dyDescent="0.3">
      <c r="P49606"/>
      <c r="AA49606"/>
    </row>
    <row r="49607" spans="16:27" x14ac:dyDescent="0.3">
      <c r="P49607"/>
      <c r="AA49607"/>
    </row>
    <row r="49608" spans="16:27" x14ac:dyDescent="0.3">
      <c r="P49608"/>
      <c r="AA49608"/>
    </row>
    <row r="49609" spans="16:27" x14ac:dyDescent="0.3">
      <c r="P49609"/>
      <c r="AA49609"/>
    </row>
    <row r="49610" spans="16:27" x14ac:dyDescent="0.3">
      <c r="P49610"/>
      <c r="AA49610"/>
    </row>
    <row r="49611" spans="16:27" x14ac:dyDescent="0.3">
      <c r="P49611"/>
      <c r="AA49611"/>
    </row>
    <row r="49612" spans="16:27" x14ac:dyDescent="0.3">
      <c r="P49612"/>
      <c r="AA49612"/>
    </row>
    <row r="49613" spans="16:27" x14ac:dyDescent="0.3">
      <c r="P49613"/>
      <c r="AA49613"/>
    </row>
    <row r="49614" spans="16:27" x14ac:dyDescent="0.3">
      <c r="P49614"/>
      <c r="AA49614"/>
    </row>
    <row r="49615" spans="16:27" x14ac:dyDescent="0.3">
      <c r="P49615"/>
      <c r="AA49615"/>
    </row>
    <row r="49616" spans="16:27" x14ac:dyDescent="0.3">
      <c r="P49616"/>
      <c r="AA49616"/>
    </row>
    <row r="49617" spans="16:27" x14ac:dyDescent="0.3">
      <c r="P49617"/>
      <c r="AA49617"/>
    </row>
    <row r="49618" spans="16:27" x14ac:dyDescent="0.3">
      <c r="P49618"/>
      <c r="AA49618"/>
    </row>
    <row r="49619" spans="16:27" x14ac:dyDescent="0.3">
      <c r="P49619"/>
      <c r="AA49619"/>
    </row>
    <row r="49620" spans="16:27" x14ac:dyDescent="0.3">
      <c r="P49620"/>
      <c r="AA49620"/>
    </row>
    <row r="49621" spans="16:27" x14ac:dyDescent="0.3">
      <c r="P49621"/>
      <c r="AA49621"/>
    </row>
    <row r="49622" spans="16:27" x14ac:dyDescent="0.3">
      <c r="P49622"/>
      <c r="AA49622"/>
    </row>
    <row r="49623" spans="16:27" x14ac:dyDescent="0.3">
      <c r="P49623"/>
      <c r="AA49623"/>
    </row>
    <row r="49624" spans="16:27" x14ac:dyDescent="0.3">
      <c r="P49624"/>
      <c r="AA49624"/>
    </row>
    <row r="49625" spans="16:27" x14ac:dyDescent="0.3">
      <c r="P49625"/>
      <c r="AA49625"/>
    </row>
    <row r="49626" spans="16:27" x14ac:dyDescent="0.3">
      <c r="P49626"/>
      <c r="AA49626"/>
    </row>
    <row r="49627" spans="16:27" x14ac:dyDescent="0.3">
      <c r="P49627"/>
      <c r="AA49627"/>
    </row>
    <row r="49628" spans="16:27" x14ac:dyDescent="0.3">
      <c r="P49628"/>
      <c r="AA49628"/>
    </row>
    <row r="49629" spans="16:27" x14ac:dyDescent="0.3">
      <c r="P49629"/>
      <c r="AA49629"/>
    </row>
    <row r="49630" spans="16:27" x14ac:dyDescent="0.3">
      <c r="P49630"/>
      <c r="AA49630"/>
    </row>
    <row r="49631" spans="16:27" x14ac:dyDescent="0.3">
      <c r="P49631"/>
      <c r="AA49631"/>
    </row>
    <row r="49632" spans="16:27" x14ac:dyDescent="0.3">
      <c r="P49632"/>
      <c r="AA49632"/>
    </row>
    <row r="49633" spans="16:27" x14ac:dyDescent="0.3">
      <c r="P49633"/>
      <c r="AA49633"/>
    </row>
    <row r="49634" spans="16:27" x14ac:dyDescent="0.3">
      <c r="P49634"/>
      <c r="AA49634"/>
    </row>
    <row r="49635" spans="16:27" x14ac:dyDescent="0.3">
      <c r="P49635"/>
      <c r="AA49635"/>
    </row>
    <row r="49636" spans="16:27" x14ac:dyDescent="0.3">
      <c r="P49636"/>
      <c r="AA49636"/>
    </row>
    <row r="49637" spans="16:27" x14ac:dyDescent="0.3">
      <c r="P49637"/>
      <c r="AA49637"/>
    </row>
    <row r="49638" spans="16:27" x14ac:dyDescent="0.3">
      <c r="P49638"/>
      <c r="AA49638"/>
    </row>
    <row r="49639" spans="16:27" x14ac:dyDescent="0.3">
      <c r="P49639"/>
      <c r="AA49639"/>
    </row>
    <row r="49640" spans="16:27" x14ac:dyDescent="0.3">
      <c r="P49640"/>
      <c r="AA49640"/>
    </row>
    <row r="49641" spans="16:27" x14ac:dyDescent="0.3">
      <c r="P49641"/>
      <c r="AA49641"/>
    </row>
    <row r="49642" spans="16:27" x14ac:dyDescent="0.3">
      <c r="P49642"/>
      <c r="AA49642"/>
    </row>
    <row r="49643" spans="16:27" x14ac:dyDescent="0.3">
      <c r="P49643"/>
      <c r="AA49643"/>
    </row>
    <row r="49644" spans="16:27" x14ac:dyDescent="0.3">
      <c r="P49644"/>
      <c r="AA49644"/>
    </row>
    <row r="49645" spans="16:27" x14ac:dyDescent="0.3">
      <c r="P49645"/>
      <c r="AA49645"/>
    </row>
    <row r="49646" spans="16:27" x14ac:dyDescent="0.3">
      <c r="P49646"/>
      <c r="AA49646"/>
    </row>
    <row r="49647" spans="16:27" x14ac:dyDescent="0.3">
      <c r="P49647"/>
      <c r="AA49647"/>
    </row>
    <row r="49648" spans="16:27" x14ac:dyDescent="0.3">
      <c r="P49648"/>
      <c r="AA49648"/>
    </row>
    <row r="49649" spans="16:27" x14ac:dyDescent="0.3">
      <c r="P49649"/>
      <c r="AA49649"/>
    </row>
    <row r="49650" spans="16:27" x14ac:dyDescent="0.3">
      <c r="P49650"/>
      <c r="AA49650"/>
    </row>
    <row r="49651" spans="16:27" x14ac:dyDescent="0.3">
      <c r="P49651"/>
      <c r="AA49651"/>
    </row>
    <row r="49652" spans="16:27" x14ac:dyDescent="0.3">
      <c r="P49652"/>
      <c r="AA49652"/>
    </row>
    <row r="49653" spans="16:27" x14ac:dyDescent="0.3">
      <c r="P49653"/>
      <c r="AA49653"/>
    </row>
    <row r="49654" spans="16:27" x14ac:dyDescent="0.3">
      <c r="P49654"/>
      <c r="AA49654"/>
    </row>
    <row r="49655" spans="16:27" x14ac:dyDescent="0.3">
      <c r="P49655"/>
      <c r="AA49655"/>
    </row>
    <row r="49656" spans="16:27" x14ac:dyDescent="0.3">
      <c r="P49656"/>
      <c r="AA49656"/>
    </row>
    <row r="49657" spans="16:27" x14ac:dyDescent="0.3">
      <c r="P49657"/>
      <c r="AA49657"/>
    </row>
    <row r="49658" spans="16:27" x14ac:dyDescent="0.3">
      <c r="P49658"/>
      <c r="AA49658"/>
    </row>
    <row r="49659" spans="16:27" x14ac:dyDescent="0.3">
      <c r="P49659"/>
      <c r="AA49659"/>
    </row>
    <row r="49660" spans="16:27" x14ac:dyDescent="0.3">
      <c r="P49660"/>
      <c r="AA49660"/>
    </row>
    <row r="49661" spans="16:27" x14ac:dyDescent="0.3">
      <c r="P49661"/>
      <c r="AA49661"/>
    </row>
    <row r="49662" spans="16:27" x14ac:dyDescent="0.3">
      <c r="P49662"/>
      <c r="AA49662"/>
    </row>
    <row r="49663" spans="16:27" x14ac:dyDescent="0.3">
      <c r="P49663"/>
      <c r="AA49663"/>
    </row>
    <row r="49664" spans="16:27" x14ac:dyDescent="0.3">
      <c r="P49664"/>
      <c r="AA49664"/>
    </row>
    <row r="49665" spans="16:27" x14ac:dyDescent="0.3">
      <c r="P49665"/>
      <c r="AA49665"/>
    </row>
    <row r="49666" spans="16:27" x14ac:dyDescent="0.3">
      <c r="P49666"/>
      <c r="AA49666"/>
    </row>
    <row r="49667" spans="16:27" x14ac:dyDescent="0.3">
      <c r="P49667"/>
      <c r="AA49667"/>
    </row>
    <row r="49668" spans="16:27" x14ac:dyDescent="0.3">
      <c r="P49668"/>
      <c r="AA49668"/>
    </row>
    <row r="49669" spans="16:27" x14ac:dyDescent="0.3">
      <c r="P49669"/>
      <c r="AA49669"/>
    </row>
    <row r="49670" spans="16:27" x14ac:dyDescent="0.3">
      <c r="P49670"/>
      <c r="AA49670"/>
    </row>
    <row r="49671" spans="16:27" x14ac:dyDescent="0.3">
      <c r="P49671"/>
      <c r="AA49671"/>
    </row>
    <row r="49672" spans="16:27" x14ac:dyDescent="0.3">
      <c r="P49672"/>
      <c r="AA49672"/>
    </row>
    <row r="49673" spans="16:27" x14ac:dyDescent="0.3">
      <c r="P49673"/>
      <c r="AA49673"/>
    </row>
    <row r="49674" spans="16:27" x14ac:dyDescent="0.3">
      <c r="P49674"/>
      <c r="AA49674"/>
    </row>
    <row r="49675" spans="16:27" x14ac:dyDescent="0.3">
      <c r="P49675"/>
      <c r="AA49675"/>
    </row>
    <row r="49676" spans="16:27" x14ac:dyDescent="0.3">
      <c r="P49676"/>
      <c r="AA49676"/>
    </row>
    <row r="49677" spans="16:27" x14ac:dyDescent="0.3">
      <c r="P49677"/>
      <c r="AA49677"/>
    </row>
    <row r="49678" spans="16:27" x14ac:dyDescent="0.3">
      <c r="P49678"/>
      <c r="AA49678"/>
    </row>
    <row r="49679" spans="16:27" x14ac:dyDescent="0.3">
      <c r="P49679"/>
      <c r="AA49679"/>
    </row>
    <row r="49680" spans="16:27" x14ac:dyDescent="0.3">
      <c r="P49680"/>
      <c r="AA49680"/>
    </row>
    <row r="49681" spans="16:27" x14ac:dyDescent="0.3">
      <c r="P49681"/>
      <c r="AA49681"/>
    </row>
    <row r="49682" spans="16:27" x14ac:dyDescent="0.3">
      <c r="P49682"/>
      <c r="AA49682"/>
    </row>
    <row r="49683" spans="16:27" x14ac:dyDescent="0.3">
      <c r="P49683"/>
      <c r="AA49683"/>
    </row>
    <row r="49684" spans="16:27" x14ac:dyDescent="0.3">
      <c r="P49684"/>
      <c r="AA49684"/>
    </row>
    <row r="49685" spans="16:27" x14ac:dyDescent="0.3">
      <c r="P49685"/>
      <c r="AA49685"/>
    </row>
    <row r="49686" spans="16:27" x14ac:dyDescent="0.3">
      <c r="P49686"/>
      <c r="AA49686"/>
    </row>
    <row r="49687" spans="16:27" x14ac:dyDescent="0.3">
      <c r="P49687"/>
      <c r="AA49687"/>
    </row>
    <row r="49688" spans="16:27" x14ac:dyDescent="0.3">
      <c r="P49688"/>
      <c r="AA49688"/>
    </row>
    <row r="49689" spans="16:27" x14ac:dyDescent="0.3">
      <c r="P49689"/>
      <c r="AA49689"/>
    </row>
    <row r="49690" spans="16:27" x14ac:dyDescent="0.3">
      <c r="P49690"/>
      <c r="AA49690"/>
    </row>
    <row r="49691" spans="16:27" x14ac:dyDescent="0.3">
      <c r="P49691"/>
      <c r="AA49691"/>
    </row>
    <row r="49692" spans="16:27" x14ac:dyDescent="0.3">
      <c r="P49692"/>
      <c r="AA49692"/>
    </row>
    <row r="49693" spans="16:27" x14ac:dyDescent="0.3">
      <c r="P49693"/>
      <c r="AA49693"/>
    </row>
    <row r="49694" spans="16:27" x14ac:dyDescent="0.3">
      <c r="P49694"/>
      <c r="AA49694"/>
    </row>
    <row r="49695" spans="16:27" x14ac:dyDescent="0.3">
      <c r="P49695"/>
      <c r="AA49695"/>
    </row>
    <row r="49696" spans="16:27" x14ac:dyDescent="0.3">
      <c r="P49696"/>
      <c r="AA49696"/>
    </row>
    <row r="49697" spans="16:27" x14ac:dyDescent="0.3">
      <c r="P49697"/>
      <c r="AA49697"/>
    </row>
    <row r="49698" spans="16:27" x14ac:dyDescent="0.3">
      <c r="P49698"/>
      <c r="AA49698"/>
    </row>
    <row r="49699" spans="16:27" x14ac:dyDescent="0.3">
      <c r="P49699"/>
      <c r="AA49699"/>
    </row>
    <row r="49700" spans="16:27" x14ac:dyDescent="0.3">
      <c r="P49700"/>
      <c r="AA49700"/>
    </row>
    <row r="49701" spans="16:27" x14ac:dyDescent="0.3">
      <c r="P49701"/>
      <c r="AA49701"/>
    </row>
    <row r="49702" spans="16:27" x14ac:dyDescent="0.3">
      <c r="P49702"/>
      <c r="AA49702"/>
    </row>
    <row r="49703" spans="16:27" x14ac:dyDescent="0.3">
      <c r="P49703"/>
      <c r="AA49703"/>
    </row>
    <row r="49704" spans="16:27" x14ac:dyDescent="0.3">
      <c r="P49704"/>
      <c r="AA49704"/>
    </row>
    <row r="49705" spans="16:27" x14ac:dyDescent="0.3">
      <c r="P49705"/>
      <c r="AA49705"/>
    </row>
    <row r="49706" spans="16:27" x14ac:dyDescent="0.3">
      <c r="P49706"/>
      <c r="AA49706"/>
    </row>
    <row r="49707" spans="16:27" x14ac:dyDescent="0.3">
      <c r="P49707"/>
      <c r="AA49707"/>
    </row>
    <row r="49708" spans="16:27" x14ac:dyDescent="0.3">
      <c r="P49708"/>
      <c r="AA49708"/>
    </row>
    <row r="49709" spans="16:27" x14ac:dyDescent="0.3">
      <c r="P49709"/>
      <c r="AA49709"/>
    </row>
    <row r="49710" spans="16:27" x14ac:dyDescent="0.3">
      <c r="P49710"/>
      <c r="AA49710"/>
    </row>
    <row r="49711" spans="16:27" x14ac:dyDescent="0.3">
      <c r="P49711"/>
      <c r="AA49711"/>
    </row>
    <row r="49712" spans="16:27" x14ac:dyDescent="0.3">
      <c r="P49712"/>
      <c r="AA49712"/>
    </row>
    <row r="49713" spans="16:27" x14ac:dyDescent="0.3">
      <c r="P49713"/>
      <c r="AA49713"/>
    </row>
    <row r="49714" spans="16:27" x14ac:dyDescent="0.3">
      <c r="P49714"/>
      <c r="AA49714"/>
    </row>
    <row r="49715" spans="16:27" x14ac:dyDescent="0.3">
      <c r="P49715"/>
      <c r="AA49715"/>
    </row>
    <row r="49716" spans="16:27" x14ac:dyDescent="0.3">
      <c r="P49716"/>
      <c r="AA49716"/>
    </row>
    <row r="49717" spans="16:27" x14ac:dyDescent="0.3">
      <c r="P49717"/>
      <c r="AA49717"/>
    </row>
    <row r="49718" spans="16:27" x14ac:dyDescent="0.3">
      <c r="P49718"/>
      <c r="AA49718"/>
    </row>
    <row r="49719" spans="16:27" x14ac:dyDescent="0.3">
      <c r="P49719"/>
      <c r="AA49719"/>
    </row>
    <row r="49720" spans="16:27" x14ac:dyDescent="0.3">
      <c r="P49720"/>
      <c r="AA49720"/>
    </row>
    <row r="49721" spans="16:27" x14ac:dyDescent="0.3">
      <c r="P49721"/>
      <c r="AA49721"/>
    </row>
    <row r="49722" spans="16:27" x14ac:dyDescent="0.3">
      <c r="P49722"/>
      <c r="AA49722"/>
    </row>
    <row r="49723" spans="16:27" x14ac:dyDescent="0.3">
      <c r="P49723"/>
      <c r="AA49723"/>
    </row>
    <row r="49724" spans="16:27" x14ac:dyDescent="0.3">
      <c r="P49724"/>
      <c r="AA49724"/>
    </row>
    <row r="49725" spans="16:27" x14ac:dyDescent="0.3">
      <c r="P49725"/>
      <c r="AA49725"/>
    </row>
    <row r="49726" spans="16:27" x14ac:dyDescent="0.3">
      <c r="P49726"/>
      <c r="AA49726"/>
    </row>
    <row r="49727" spans="16:27" x14ac:dyDescent="0.3">
      <c r="P49727"/>
      <c r="AA49727"/>
    </row>
    <row r="49728" spans="16:27" x14ac:dyDescent="0.3">
      <c r="P49728"/>
      <c r="AA49728"/>
    </row>
    <row r="49729" spans="16:27" x14ac:dyDescent="0.3">
      <c r="P49729"/>
      <c r="AA49729"/>
    </row>
    <row r="49730" spans="16:27" x14ac:dyDescent="0.3">
      <c r="P49730"/>
      <c r="AA49730"/>
    </row>
    <row r="49731" spans="16:27" x14ac:dyDescent="0.3">
      <c r="P49731"/>
      <c r="AA49731"/>
    </row>
    <row r="49732" spans="16:27" x14ac:dyDescent="0.3">
      <c r="P49732"/>
      <c r="AA49732"/>
    </row>
    <row r="49733" spans="16:27" x14ac:dyDescent="0.3">
      <c r="P49733"/>
      <c r="AA49733"/>
    </row>
    <row r="49734" spans="16:27" x14ac:dyDescent="0.3">
      <c r="P49734"/>
      <c r="AA49734"/>
    </row>
    <row r="49735" spans="16:27" x14ac:dyDescent="0.3">
      <c r="P49735"/>
      <c r="AA49735"/>
    </row>
    <row r="49736" spans="16:27" x14ac:dyDescent="0.3">
      <c r="P49736"/>
      <c r="AA49736"/>
    </row>
    <row r="49737" spans="16:27" x14ac:dyDescent="0.3">
      <c r="P49737"/>
      <c r="AA49737"/>
    </row>
    <row r="49738" spans="16:27" x14ac:dyDescent="0.3">
      <c r="P49738"/>
      <c r="AA49738"/>
    </row>
    <row r="49739" spans="16:27" x14ac:dyDescent="0.3">
      <c r="P49739"/>
      <c r="AA49739"/>
    </row>
    <row r="49740" spans="16:27" x14ac:dyDescent="0.3">
      <c r="P49740"/>
      <c r="AA49740"/>
    </row>
    <row r="49741" spans="16:27" x14ac:dyDescent="0.3">
      <c r="P49741"/>
      <c r="AA49741"/>
    </row>
    <row r="49742" spans="16:27" x14ac:dyDescent="0.3">
      <c r="P49742"/>
      <c r="AA49742"/>
    </row>
    <row r="49743" spans="16:27" x14ac:dyDescent="0.3">
      <c r="P49743"/>
      <c r="AA49743"/>
    </row>
    <row r="49744" spans="16:27" x14ac:dyDescent="0.3">
      <c r="P49744"/>
      <c r="AA49744"/>
    </row>
    <row r="49745" spans="16:27" x14ac:dyDescent="0.3">
      <c r="P49745"/>
      <c r="AA49745"/>
    </row>
    <row r="49746" spans="16:27" x14ac:dyDescent="0.3">
      <c r="P49746"/>
      <c r="AA49746"/>
    </row>
    <row r="49747" spans="16:27" x14ac:dyDescent="0.3">
      <c r="P49747"/>
      <c r="AA49747"/>
    </row>
    <row r="49748" spans="16:27" x14ac:dyDescent="0.3">
      <c r="P49748"/>
      <c r="AA49748"/>
    </row>
    <row r="49749" spans="16:27" x14ac:dyDescent="0.3">
      <c r="P49749"/>
      <c r="AA49749"/>
    </row>
    <row r="49750" spans="16:27" x14ac:dyDescent="0.3">
      <c r="P49750"/>
      <c r="AA49750"/>
    </row>
    <row r="49751" spans="16:27" x14ac:dyDescent="0.3">
      <c r="P49751"/>
      <c r="AA49751"/>
    </row>
    <row r="49752" spans="16:27" x14ac:dyDescent="0.3">
      <c r="P49752"/>
      <c r="AA49752"/>
    </row>
    <row r="49753" spans="16:27" x14ac:dyDescent="0.3">
      <c r="P49753"/>
      <c r="AA49753"/>
    </row>
    <row r="49754" spans="16:27" x14ac:dyDescent="0.3">
      <c r="P49754"/>
      <c r="AA49754"/>
    </row>
    <row r="49755" spans="16:27" x14ac:dyDescent="0.3">
      <c r="P49755"/>
      <c r="AA49755"/>
    </row>
    <row r="49756" spans="16:27" x14ac:dyDescent="0.3">
      <c r="P49756"/>
      <c r="AA49756"/>
    </row>
    <row r="49757" spans="16:27" x14ac:dyDescent="0.3">
      <c r="P49757"/>
      <c r="AA49757"/>
    </row>
    <row r="49758" spans="16:27" x14ac:dyDescent="0.3">
      <c r="P49758"/>
      <c r="AA49758"/>
    </row>
    <row r="49759" spans="16:27" x14ac:dyDescent="0.3">
      <c r="P49759"/>
      <c r="AA49759"/>
    </row>
    <row r="49760" spans="16:27" x14ac:dyDescent="0.3">
      <c r="P49760"/>
      <c r="AA49760"/>
    </row>
    <row r="49761" spans="16:27" x14ac:dyDescent="0.3">
      <c r="P49761"/>
      <c r="AA49761"/>
    </row>
    <row r="49762" spans="16:27" x14ac:dyDescent="0.3">
      <c r="P49762"/>
      <c r="AA49762"/>
    </row>
    <row r="49763" spans="16:27" x14ac:dyDescent="0.3">
      <c r="P49763"/>
      <c r="AA49763"/>
    </row>
    <row r="49764" spans="16:27" x14ac:dyDescent="0.3">
      <c r="P49764"/>
      <c r="AA49764"/>
    </row>
    <row r="49765" spans="16:27" x14ac:dyDescent="0.3">
      <c r="P49765"/>
      <c r="AA49765"/>
    </row>
    <row r="49766" spans="16:27" x14ac:dyDescent="0.3">
      <c r="P49766"/>
      <c r="AA49766"/>
    </row>
    <row r="49767" spans="16:27" x14ac:dyDescent="0.3">
      <c r="P49767"/>
      <c r="AA49767"/>
    </row>
    <row r="49768" spans="16:27" x14ac:dyDescent="0.3">
      <c r="P49768"/>
      <c r="AA49768"/>
    </row>
    <row r="49769" spans="16:27" x14ac:dyDescent="0.3">
      <c r="P49769"/>
      <c r="AA49769"/>
    </row>
    <row r="49770" spans="16:27" x14ac:dyDescent="0.3">
      <c r="P49770"/>
      <c r="AA49770"/>
    </row>
    <row r="49771" spans="16:27" x14ac:dyDescent="0.3">
      <c r="P49771"/>
      <c r="AA49771"/>
    </row>
    <row r="49772" spans="16:27" x14ac:dyDescent="0.3">
      <c r="P49772"/>
      <c r="AA49772"/>
    </row>
    <row r="49773" spans="16:27" x14ac:dyDescent="0.3">
      <c r="P49773"/>
      <c r="AA49773"/>
    </row>
    <row r="49774" spans="16:27" x14ac:dyDescent="0.3">
      <c r="P49774"/>
      <c r="AA49774"/>
    </row>
    <row r="49775" spans="16:27" x14ac:dyDescent="0.3">
      <c r="P49775"/>
      <c r="AA49775"/>
    </row>
    <row r="49776" spans="16:27" x14ac:dyDescent="0.3">
      <c r="P49776"/>
      <c r="AA49776"/>
    </row>
    <row r="49777" spans="16:27" x14ac:dyDescent="0.3">
      <c r="P49777"/>
      <c r="AA49777"/>
    </row>
    <row r="49778" spans="16:27" x14ac:dyDescent="0.3">
      <c r="P49778"/>
      <c r="AA49778"/>
    </row>
    <row r="49779" spans="16:27" x14ac:dyDescent="0.3">
      <c r="P49779"/>
      <c r="AA49779"/>
    </row>
    <row r="49780" spans="16:27" x14ac:dyDescent="0.3">
      <c r="P49780"/>
      <c r="AA49780"/>
    </row>
    <row r="49781" spans="16:27" x14ac:dyDescent="0.3">
      <c r="P49781"/>
      <c r="AA49781"/>
    </row>
    <row r="49782" spans="16:27" x14ac:dyDescent="0.3">
      <c r="P49782"/>
      <c r="AA49782"/>
    </row>
    <row r="49783" spans="16:27" x14ac:dyDescent="0.3">
      <c r="P49783"/>
      <c r="AA49783"/>
    </row>
    <row r="49784" spans="16:27" x14ac:dyDescent="0.3">
      <c r="P49784"/>
      <c r="AA49784"/>
    </row>
    <row r="49785" spans="16:27" x14ac:dyDescent="0.3">
      <c r="P49785"/>
      <c r="AA49785"/>
    </row>
    <row r="49786" spans="16:27" x14ac:dyDescent="0.3">
      <c r="P49786"/>
      <c r="AA49786"/>
    </row>
    <row r="49787" spans="16:27" x14ac:dyDescent="0.3">
      <c r="P49787"/>
      <c r="AA49787"/>
    </row>
    <row r="49788" spans="16:27" x14ac:dyDescent="0.3">
      <c r="P49788"/>
      <c r="AA49788"/>
    </row>
    <row r="49789" spans="16:27" x14ac:dyDescent="0.3">
      <c r="P49789"/>
      <c r="AA49789"/>
    </row>
    <row r="49790" spans="16:27" x14ac:dyDescent="0.3">
      <c r="P49790"/>
      <c r="AA49790"/>
    </row>
    <row r="49791" spans="16:27" x14ac:dyDescent="0.3">
      <c r="P49791"/>
      <c r="AA49791"/>
    </row>
    <row r="49792" spans="16:27" x14ac:dyDescent="0.3">
      <c r="P49792"/>
      <c r="AA49792"/>
    </row>
    <row r="49793" spans="16:27" x14ac:dyDescent="0.3">
      <c r="P49793"/>
      <c r="AA49793"/>
    </row>
    <row r="49794" spans="16:27" x14ac:dyDescent="0.3">
      <c r="P49794"/>
      <c r="AA49794"/>
    </row>
    <row r="49795" spans="16:27" x14ac:dyDescent="0.3">
      <c r="P49795"/>
      <c r="AA49795"/>
    </row>
    <row r="49796" spans="16:27" x14ac:dyDescent="0.3">
      <c r="P49796"/>
      <c r="AA49796"/>
    </row>
    <row r="49797" spans="16:27" x14ac:dyDescent="0.3">
      <c r="P49797"/>
      <c r="AA49797"/>
    </row>
    <row r="49798" spans="16:27" x14ac:dyDescent="0.3">
      <c r="P49798"/>
      <c r="AA49798"/>
    </row>
    <row r="49799" spans="16:27" x14ac:dyDescent="0.3">
      <c r="P49799"/>
      <c r="AA49799"/>
    </row>
    <row r="49800" spans="16:27" x14ac:dyDescent="0.3">
      <c r="P49800"/>
      <c r="AA49800"/>
    </row>
    <row r="49801" spans="16:27" x14ac:dyDescent="0.3">
      <c r="P49801"/>
      <c r="AA49801"/>
    </row>
    <row r="49802" spans="16:27" x14ac:dyDescent="0.3">
      <c r="P49802"/>
      <c r="AA49802"/>
    </row>
    <row r="49803" spans="16:27" x14ac:dyDescent="0.3">
      <c r="P49803"/>
      <c r="AA49803"/>
    </row>
    <row r="49804" spans="16:27" x14ac:dyDescent="0.3">
      <c r="P49804"/>
      <c r="AA49804"/>
    </row>
    <row r="49805" spans="16:27" x14ac:dyDescent="0.3">
      <c r="P49805"/>
      <c r="AA49805"/>
    </row>
    <row r="49806" spans="16:27" x14ac:dyDescent="0.3">
      <c r="P49806"/>
      <c r="AA49806"/>
    </row>
    <row r="49807" spans="16:27" x14ac:dyDescent="0.3">
      <c r="P49807"/>
      <c r="AA49807"/>
    </row>
    <row r="49808" spans="16:27" x14ac:dyDescent="0.3">
      <c r="P49808"/>
      <c r="AA49808"/>
    </row>
    <row r="49809" spans="16:27" x14ac:dyDescent="0.3">
      <c r="P49809"/>
      <c r="AA49809"/>
    </row>
    <row r="49810" spans="16:27" x14ac:dyDescent="0.3">
      <c r="P49810"/>
      <c r="AA49810"/>
    </row>
    <row r="49811" spans="16:27" x14ac:dyDescent="0.3">
      <c r="P49811"/>
      <c r="AA49811"/>
    </row>
    <row r="49812" spans="16:27" x14ac:dyDescent="0.3">
      <c r="P49812"/>
      <c r="AA49812"/>
    </row>
    <row r="49813" spans="16:27" x14ac:dyDescent="0.3">
      <c r="P49813"/>
      <c r="AA49813"/>
    </row>
    <row r="49814" spans="16:27" x14ac:dyDescent="0.3">
      <c r="P49814"/>
      <c r="AA49814"/>
    </row>
    <row r="49815" spans="16:27" x14ac:dyDescent="0.3">
      <c r="P49815"/>
      <c r="AA49815"/>
    </row>
    <row r="49816" spans="16:27" x14ac:dyDescent="0.3">
      <c r="P49816"/>
      <c r="AA49816"/>
    </row>
    <row r="49817" spans="16:27" x14ac:dyDescent="0.3">
      <c r="P49817"/>
      <c r="AA49817"/>
    </row>
    <row r="49818" spans="16:27" x14ac:dyDescent="0.3">
      <c r="P49818"/>
      <c r="AA49818"/>
    </row>
    <row r="49819" spans="16:27" x14ac:dyDescent="0.3">
      <c r="P49819"/>
      <c r="AA49819"/>
    </row>
    <row r="49820" spans="16:27" x14ac:dyDescent="0.3">
      <c r="P49820"/>
      <c r="AA49820"/>
    </row>
    <row r="49821" spans="16:27" x14ac:dyDescent="0.3">
      <c r="P49821"/>
      <c r="AA49821"/>
    </row>
    <row r="49822" spans="16:27" x14ac:dyDescent="0.3">
      <c r="P49822"/>
      <c r="AA49822"/>
    </row>
    <row r="49823" spans="16:27" x14ac:dyDescent="0.3">
      <c r="P49823"/>
      <c r="AA49823"/>
    </row>
    <row r="49824" spans="16:27" x14ac:dyDescent="0.3">
      <c r="P49824"/>
      <c r="AA49824"/>
    </row>
    <row r="49825" spans="16:27" x14ac:dyDescent="0.3">
      <c r="P49825"/>
      <c r="AA49825"/>
    </row>
    <row r="49826" spans="16:27" x14ac:dyDescent="0.3">
      <c r="P49826"/>
      <c r="AA49826"/>
    </row>
    <row r="49827" spans="16:27" x14ac:dyDescent="0.3">
      <c r="P49827"/>
      <c r="AA49827"/>
    </row>
    <row r="49828" spans="16:27" x14ac:dyDescent="0.3">
      <c r="P49828"/>
      <c r="AA49828"/>
    </row>
    <row r="49829" spans="16:27" x14ac:dyDescent="0.3">
      <c r="P49829"/>
      <c r="AA49829"/>
    </row>
    <row r="49830" spans="16:27" x14ac:dyDescent="0.3">
      <c r="P49830"/>
      <c r="AA49830"/>
    </row>
    <row r="49831" spans="16:27" x14ac:dyDescent="0.3">
      <c r="P49831"/>
      <c r="AA49831"/>
    </row>
    <row r="49832" spans="16:27" x14ac:dyDescent="0.3">
      <c r="P49832"/>
      <c r="AA49832"/>
    </row>
    <row r="49833" spans="16:27" x14ac:dyDescent="0.3">
      <c r="P49833"/>
      <c r="AA49833"/>
    </row>
    <row r="49834" spans="16:27" x14ac:dyDescent="0.3">
      <c r="P49834"/>
      <c r="AA49834"/>
    </row>
    <row r="49835" spans="16:27" x14ac:dyDescent="0.3">
      <c r="P49835"/>
      <c r="AA49835"/>
    </row>
    <row r="49836" spans="16:27" x14ac:dyDescent="0.3">
      <c r="P49836"/>
      <c r="AA49836"/>
    </row>
    <row r="49837" spans="16:27" x14ac:dyDescent="0.3">
      <c r="P49837"/>
      <c r="AA49837"/>
    </row>
    <row r="49838" spans="16:27" x14ac:dyDescent="0.3">
      <c r="P49838"/>
      <c r="AA49838"/>
    </row>
    <row r="49839" spans="16:27" x14ac:dyDescent="0.3">
      <c r="P49839"/>
      <c r="AA49839"/>
    </row>
    <row r="49840" spans="16:27" x14ac:dyDescent="0.3">
      <c r="P49840"/>
      <c r="AA49840"/>
    </row>
    <row r="49841" spans="16:27" x14ac:dyDescent="0.3">
      <c r="P49841"/>
      <c r="AA49841"/>
    </row>
    <row r="49842" spans="16:27" x14ac:dyDescent="0.3">
      <c r="P49842"/>
      <c r="AA49842"/>
    </row>
    <row r="49843" spans="16:27" x14ac:dyDescent="0.3">
      <c r="P49843"/>
      <c r="AA49843"/>
    </row>
    <row r="49844" spans="16:27" x14ac:dyDescent="0.3">
      <c r="P49844"/>
      <c r="AA49844"/>
    </row>
    <row r="49845" spans="16:27" x14ac:dyDescent="0.3">
      <c r="P49845"/>
      <c r="AA49845"/>
    </row>
    <row r="49846" spans="16:27" x14ac:dyDescent="0.3">
      <c r="P49846"/>
      <c r="AA49846"/>
    </row>
    <row r="49847" spans="16:27" x14ac:dyDescent="0.3">
      <c r="P49847"/>
      <c r="AA49847"/>
    </row>
    <row r="49848" spans="16:27" x14ac:dyDescent="0.3">
      <c r="P49848"/>
      <c r="AA49848"/>
    </row>
    <row r="49849" spans="16:27" x14ac:dyDescent="0.3">
      <c r="P49849"/>
      <c r="AA49849"/>
    </row>
    <row r="49850" spans="16:27" x14ac:dyDescent="0.3">
      <c r="P49850"/>
      <c r="AA49850"/>
    </row>
    <row r="49851" spans="16:27" x14ac:dyDescent="0.3">
      <c r="P49851"/>
      <c r="AA49851"/>
    </row>
    <row r="49852" spans="16:27" x14ac:dyDescent="0.3">
      <c r="P49852"/>
      <c r="AA49852"/>
    </row>
    <row r="49853" spans="16:27" x14ac:dyDescent="0.3">
      <c r="P49853"/>
      <c r="AA49853"/>
    </row>
    <row r="49854" spans="16:27" x14ac:dyDescent="0.3">
      <c r="P49854"/>
      <c r="AA49854"/>
    </row>
    <row r="49855" spans="16:27" x14ac:dyDescent="0.3">
      <c r="P49855"/>
      <c r="AA49855"/>
    </row>
    <row r="49856" spans="16:27" x14ac:dyDescent="0.3">
      <c r="P49856"/>
      <c r="AA49856"/>
    </row>
    <row r="49857" spans="16:27" x14ac:dyDescent="0.3">
      <c r="P49857"/>
      <c r="AA49857"/>
    </row>
    <row r="49858" spans="16:27" x14ac:dyDescent="0.3">
      <c r="P49858"/>
      <c r="AA49858"/>
    </row>
    <row r="49859" spans="16:27" x14ac:dyDescent="0.3">
      <c r="P49859"/>
      <c r="AA49859"/>
    </row>
    <row r="49860" spans="16:27" x14ac:dyDescent="0.3">
      <c r="P49860"/>
      <c r="AA49860"/>
    </row>
    <row r="49861" spans="16:27" x14ac:dyDescent="0.3">
      <c r="P49861"/>
      <c r="AA49861"/>
    </row>
    <row r="49862" spans="16:27" x14ac:dyDescent="0.3">
      <c r="P49862"/>
      <c r="AA49862"/>
    </row>
    <row r="49863" spans="16:27" x14ac:dyDescent="0.3">
      <c r="P49863"/>
      <c r="AA49863"/>
    </row>
    <row r="49864" spans="16:27" x14ac:dyDescent="0.3">
      <c r="P49864"/>
      <c r="AA49864"/>
    </row>
    <row r="49865" spans="16:27" x14ac:dyDescent="0.3">
      <c r="P49865"/>
      <c r="AA49865"/>
    </row>
    <row r="49866" spans="16:27" x14ac:dyDescent="0.3">
      <c r="P49866"/>
      <c r="AA49866"/>
    </row>
    <row r="49867" spans="16:27" x14ac:dyDescent="0.3">
      <c r="P49867"/>
      <c r="AA49867"/>
    </row>
    <row r="49868" spans="16:27" x14ac:dyDescent="0.3">
      <c r="P49868"/>
      <c r="AA49868"/>
    </row>
    <row r="49869" spans="16:27" x14ac:dyDescent="0.3">
      <c r="P49869"/>
      <c r="AA49869"/>
    </row>
    <row r="49870" spans="16:27" x14ac:dyDescent="0.3">
      <c r="P49870"/>
      <c r="AA49870"/>
    </row>
    <row r="49871" spans="16:27" x14ac:dyDescent="0.3">
      <c r="P49871"/>
      <c r="AA49871"/>
    </row>
    <row r="49872" spans="16:27" x14ac:dyDescent="0.3">
      <c r="P49872"/>
      <c r="AA49872"/>
    </row>
    <row r="49873" spans="16:27" x14ac:dyDescent="0.3">
      <c r="P49873"/>
      <c r="AA49873"/>
    </row>
    <row r="49874" spans="16:27" x14ac:dyDescent="0.3">
      <c r="P49874"/>
      <c r="AA49874"/>
    </row>
    <row r="49875" spans="16:27" x14ac:dyDescent="0.3">
      <c r="P49875"/>
      <c r="AA49875"/>
    </row>
    <row r="49876" spans="16:27" x14ac:dyDescent="0.3">
      <c r="P49876"/>
      <c r="AA49876"/>
    </row>
    <row r="49877" spans="16:27" x14ac:dyDescent="0.3">
      <c r="P49877"/>
      <c r="AA49877"/>
    </row>
    <row r="49878" spans="16:27" x14ac:dyDescent="0.3">
      <c r="P49878"/>
      <c r="AA49878"/>
    </row>
    <row r="49879" spans="16:27" x14ac:dyDescent="0.3">
      <c r="P49879"/>
      <c r="AA49879"/>
    </row>
    <row r="49880" spans="16:27" x14ac:dyDescent="0.3">
      <c r="P49880"/>
      <c r="AA49880"/>
    </row>
    <row r="49881" spans="16:27" x14ac:dyDescent="0.3">
      <c r="P49881"/>
      <c r="AA49881"/>
    </row>
    <row r="49882" spans="16:27" x14ac:dyDescent="0.3">
      <c r="P49882"/>
      <c r="AA49882"/>
    </row>
    <row r="49883" spans="16:27" x14ac:dyDescent="0.3">
      <c r="P49883"/>
      <c r="AA49883"/>
    </row>
    <row r="49884" spans="16:27" x14ac:dyDescent="0.3">
      <c r="P49884"/>
      <c r="AA49884"/>
    </row>
    <row r="49885" spans="16:27" x14ac:dyDescent="0.3">
      <c r="P49885"/>
      <c r="AA49885"/>
    </row>
    <row r="49886" spans="16:27" x14ac:dyDescent="0.3">
      <c r="P49886"/>
      <c r="AA49886"/>
    </row>
    <row r="49887" spans="16:27" x14ac:dyDescent="0.3">
      <c r="P49887"/>
      <c r="AA49887"/>
    </row>
    <row r="49888" spans="16:27" x14ac:dyDescent="0.3">
      <c r="P49888"/>
      <c r="AA49888"/>
    </row>
    <row r="49889" spans="16:27" x14ac:dyDescent="0.3">
      <c r="P49889"/>
      <c r="AA49889"/>
    </row>
    <row r="49890" spans="16:27" x14ac:dyDescent="0.3">
      <c r="P49890"/>
      <c r="AA49890"/>
    </row>
    <row r="49891" spans="16:27" x14ac:dyDescent="0.3">
      <c r="P49891"/>
      <c r="AA49891"/>
    </row>
    <row r="49892" spans="16:27" x14ac:dyDescent="0.3">
      <c r="P49892"/>
      <c r="AA49892"/>
    </row>
    <row r="49893" spans="16:27" x14ac:dyDescent="0.3">
      <c r="P49893"/>
      <c r="AA49893"/>
    </row>
    <row r="49894" spans="16:27" x14ac:dyDescent="0.3">
      <c r="P49894"/>
      <c r="AA49894"/>
    </row>
    <row r="49895" spans="16:27" x14ac:dyDescent="0.3">
      <c r="P49895"/>
      <c r="AA49895"/>
    </row>
    <row r="49896" spans="16:27" x14ac:dyDescent="0.3">
      <c r="P49896"/>
      <c r="AA49896"/>
    </row>
    <row r="49897" spans="16:27" x14ac:dyDescent="0.3">
      <c r="P49897"/>
      <c r="AA49897"/>
    </row>
    <row r="49898" spans="16:27" x14ac:dyDescent="0.3">
      <c r="P49898"/>
      <c r="AA49898"/>
    </row>
    <row r="49899" spans="16:27" x14ac:dyDescent="0.3">
      <c r="P49899"/>
      <c r="AA49899"/>
    </row>
    <row r="49900" spans="16:27" x14ac:dyDescent="0.3">
      <c r="P49900"/>
      <c r="AA49900"/>
    </row>
    <row r="49901" spans="16:27" x14ac:dyDescent="0.3">
      <c r="P49901"/>
      <c r="AA49901"/>
    </row>
    <row r="49902" spans="16:27" x14ac:dyDescent="0.3">
      <c r="P49902"/>
      <c r="AA49902"/>
    </row>
    <row r="49903" spans="16:27" x14ac:dyDescent="0.3">
      <c r="P49903"/>
      <c r="AA49903"/>
    </row>
    <row r="49904" spans="16:27" x14ac:dyDescent="0.3">
      <c r="P49904"/>
      <c r="AA49904"/>
    </row>
    <row r="49905" spans="16:27" x14ac:dyDescent="0.3">
      <c r="P49905"/>
      <c r="AA49905"/>
    </row>
    <row r="49906" spans="16:27" x14ac:dyDescent="0.3">
      <c r="P49906"/>
      <c r="AA49906"/>
    </row>
    <row r="49907" spans="16:27" x14ac:dyDescent="0.3">
      <c r="P49907"/>
      <c r="AA49907"/>
    </row>
    <row r="49908" spans="16:27" x14ac:dyDescent="0.3">
      <c r="P49908"/>
      <c r="AA49908"/>
    </row>
    <row r="49909" spans="16:27" x14ac:dyDescent="0.3">
      <c r="P49909"/>
      <c r="AA49909"/>
    </row>
    <row r="49910" spans="16:27" x14ac:dyDescent="0.3">
      <c r="P49910"/>
      <c r="AA49910"/>
    </row>
    <row r="49911" spans="16:27" x14ac:dyDescent="0.3">
      <c r="P49911"/>
      <c r="AA49911"/>
    </row>
    <row r="49912" spans="16:27" x14ac:dyDescent="0.3">
      <c r="P49912"/>
      <c r="AA49912"/>
    </row>
    <row r="49913" spans="16:27" x14ac:dyDescent="0.3">
      <c r="P49913"/>
      <c r="AA49913"/>
    </row>
    <row r="49914" spans="16:27" x14ac:dyDescent="0.3">
      <c r="P49914"/>
      <c r="AA49914"/>
    </row>
    <row r="49915" spans="16:27" x14ac:dyDescent="0.3">
      <c r="P49915"/>
      <c r="AA49915"/>
    </row>
    <row r="49916" spans="16:27" x14ac:dyDescent="0.3">
      <c r="P49916"/>
      <c r="AA49916"/>
    </row>
    <row r="49917" spans="16:27" x14ac:dyDescent="0.3">
      <c r="P49917"/>
      <c r="AA49917"/>
    </row>
    <row r="49918" spans="16:27" x14ac:dyDescent="0.3">
      <c r="P49918"/>
      <c r="AA49918"/>
    </row>
    <row r="49919" spans="16:27" x14ac:dyDescent="0.3">
      <c r="P49919"/>
      <c r="AA49919"/>
    </row>
    <row r="49920" spans="16:27" x14ac:dyDescent="0.3">
      <c r="P49920"/>
      <c r="AA49920"/>
    </row>
    <row r="49921" spans="16:27" x14ac:dyDescent="0.3">
      <c r="P49921"/>
      <c r="AA49921"/>
    </row>
    <row r="49922" spans="16:27" x14ac:dyDescent="0.3">
      <c r="P49922"/>
      <c r="AA49922"/>
    </row>
    <row r="49923" spans="16:27" x14ac:dyDescent="0.3">
      <c r="P49923"/>
      <c r="AA49923"/>
    </row>
    <row r="49924" spans="16:27" x14ac:dyDescent="0.3">
      <c r="P49924"/>
      <c r="AA49924"/>
    </row>
    <row r="49925" spans="16:27" x14ac:dyDescent="0.3">
      <c r="P49925"/>
      <c r="AA49925"/>
    </row>
    <row r="49926" spans="16:27" x14ac:dyDescent="0.3">
      <c r="P49926"/>
      <c r="AA49926"/>
    </row>
    <row r="49927" spans="16:27" x14ac:dyDescent="0.3">
      <c r="P49927"/>
      <c r="AA49927"/>
    </row>
    <row r="49928" spans="16:27" x14ac:dyDescent="0.3">
      <c r="P49928"/>
      <c r="AA49928"/>
    </row>
    <row r="49929" spans="16:27" x14ac:dyDescent="0.3">
      <c r="P49929"/>
      <c r="AA49929"/>
    </row>
    <row r="49930" spans="16:27" x14ac:dyDescent="0.3">
      <c r="P49930"/>
      <c r="AA49930"/>
    </row>
    <row r="49931" spans="16:27" x14ac:dyDescent="0.3">
      <c r="P49931"/>
      <c r="AA49931"/>
    </row>
    <row r="49932" spans="16:27" x14ac:dyDescent="0.3">
      <c r="P49932"/>
      <c r="AA49932"/>
    </row>
    <row r="49933" spans="16:27" x14ac:dyDescent="0.3">
      <c r="P49933"/>
      <c r="AA49933"/>
    </row>
    <row r="49934" spans="16:27" x14ac:dyDescent="0.3">
      <c r="P49934"/>
      <c r="AA49934"/>
    </row>
    <row r="49935" spans="16:27" x14ac:dyDescent="0.3">
      <c r="P49935"/>
      <c r="AA49935"/>
    </row>
    <row r="49936" spans="16:27" x14ac:dyDescent="0.3">
      <c r="P49936"/>
      <c r="AA49936"/>
    </row>
    <row r="49937" spans="16:27" x14ac:dyDescent="0.3">
      <c r="P49937"/>
      <c r="AA49937"/>
    </row>
    <row r="49938" spans="16:27" x14ac:dyDescent="0.3">
      <c r="P49938"/>
      <c r="AA49938"/>
    </row>
    <row r="49939" spans="16:27" x14ac:dyDescent="0.3">
      <c r="P49939"/>
      <c r="AA49939"/>
    </row>
    <row r="49940" spans="16:27" x14ac:dyDescent="0.3">
      <c r="P49940"/>
      <c r="AA49940"/>
    </row>
    <row r="49941" spans="16:27" x14ac:dyDescent="0.3">
      <c r="P49941"/>
      <c r="AA49941"/>
    </row>
    <row r="49942" spans="16:27" x14ac:dyDescent="0.3">
      <c r="P49942"/>
      <c r="AA49942"/>
    </row>
    <row r="49943" spans="16:27" x14ac:dyDescent="0.3">
      <c r="P49943"/>
      <c r="AA49943"/>
    </row>
    <row r="49944" spans="16:27" x14ac:dyDescent="0.3">
      <c r="P49944"/>
      <c r="AA49944"/>
    </row>
    <row r="49945" spans="16:27" x14ac:dyDescent="0.3">
      <c r="P49945"/>
      <c r="AA49945"/>
    </row>
    <row r="49946" spans="16:27" x14ac:dyDescent="0.3">
      <c r="P49946"/>
      <c r="AA49946"/>
    </row>
    <row r="49947" spans="16:27" x14ac:dyDescent="0.3">
      <c r="P49947"/>
      <c r="AA49947"/>
    </row>
    <row r="49948" spans="16:27" x14ac:dyDescent="0.3">
      <c r="P49948"/>
      <c r="AA49948"/>
    </row>
    <row r="49949" spans="16:27" x14ac:dyDescent="0.3">
      <c r="P49949"/>
      <c r="AA49949"/>
    </row>
    <row r="49950" spans="16:27" x14ac:dyDescent="0.3">
      <c r="P49950"/>
      <c r="AA49950"/>
    </row>
    <row r="49951" spans="16:27" x14ac:dyDescent="0.3">
      <c r="P49951"/>
      <c r="AA49951"/>
    </row>
    <row r="49952" spans="16:27" x14ac:dyDescent="0.3">
      <c r="P49952"/>
      <c r="AA49952"/>
    </row>
    <row r="49953" spans="16:27" x14ac:dyDescent="0.3">
      <c r="P49953"/>
      <c r="AA49953"/>
    </row>
    <row r="49954" spans="16:27" x14ac:dyDescent="0.3">
      <c r="P49954"/>
      <c r="AA49954"/>
    </row>
    <row r="49955" spans="16:27" x14ac:dyDescent="0.3">
      <c r="P49955"/>
      <c r="AA49955"/>
    </row>
    <row r="49956" spans="16:27" x14ac:dyDescent="0.3">
      <c r="P49956"/>
      <c r="AA49956"/>
    </row>
    <row r="49957" spans="16:27" x14ac:dyDescent="0.3">
      <c r="P49957"/>
      <c r="AA49957"/>
    </row>
    <row r="49958" spans="16:27" x14ac:dyDescent="0.3">
      <c r="P49958"/>
      <c r="AA49958"/>
    </row>
    <row r="49959" spans="16:27" x14ac:dyDescent="0.3">
      <c r="P49959"/>
      <c r="AA49959"/>
    </row>
    <row r="49960" spans="16:27" x14ac:dyDescent="0.3">
      <c r="P49960"/>
      <c r="AA49960"/>
    </row>
    <row r="49961" spans="16:27" x14ac:dyDescent="0.3">
      <c r="P49961"/>
      <c r="AA49961"/>
    </row>
    <row r="49962" spans="16:27" x14ac:dyDescent="0.3">
      <c r="P49962"/>
      <c r="AA49962"/>
    </row>
    <row r="49963" spans="16:27" x14ac:dyDescent="0.3">
      <c r="P49963"/>
      <c r="AA49963"/>
    </row>
    <row r="49964" spans="16:27" x14ac:dyDescent="0.3">
      <c r="P49964"/>
      <c r="AA49964"/>
    </row>
    <row r="49965" spans="16:27" x14ac:dyDescent="0.3">
      <c r="P49965"/>
      <c r="AA49965"/>
    </row>
    <row r="49966" spans="16:27" x14ac:dyDescent="0.3">
      <c r="P49966"/>
      <c r="AA49966"/>
    </row>
    <row r="49967" spans="16:27" x14ac:dyDescent="0.3">
      <c r="P49967"/>
      <c r="AA49967"/>
    </row>
    <row r="49968" spans="16:27" x14ac:dyDescent="0.3">
      <c r="P49968"/>
      <c r="AA49968"/>
    </row>
    <row r="49969" spans="16:27" x14ac:dyDescent="0.3">
      <c r="P49969"/>
      <c r="AA49969"/>
    </row>
    <row r="49970" spans="16:27" x14ac:dyDescent="0.3">
      <c r="P49970"/>
      <c r="AA49970"/>
    </row>
    <row r="49971" spans="16:27" x14ac:dyDescent="0.3">
      <c r="P49971"/>
      <c r="AA49971"/>
    </row>
    <row r="49972" spans="16:27" x14ac:dyDescent="0.3">
      <c r="P49972"/>
      <c r="AA49972"/>
    </row>
    <row r="49973" spans="16:27" x14ac:dyDescent="0.3">
      <c r="P49973"/>
      <c r="AA49973"/>
    </row>
    <row r="49974" spans="16:27" x14ac:dyDescent="0.3">
      <c r="P49974"/>
      <c r="AA49974"/>
    </row>
    <row r="49975" spans="16:27" x14ac:dyDescent="0.3">
      <c r="P49975"/>
      <c r="AA49975"/>
    </row>
    <row r="49976" spans="16:27" x14ac:dyDescent="0.3">
      <c r="P49976"/>
      <c r="AA49976"/>
    </row>
    <row r="49977" spans="16:27" x14ac:dyDescent="0.3">
      <c r="P49977"/>
      <c r="AA49977"/>
    </row>
    <row r="49978" spans="16:27" x14ac:dyDescent="0.3">
      <c r="P49978"/>
      <c r="AA49978"/>
    </row>
    <row r="49979" spans="16:27" x14ac:dyDescent="0.3">
      <c r="P49979"/>
      <c r="AA49979"/>
    </row>
    <row r="49980" spans="16:27" x14ac:dyDescent="0.3">
      <c r="P49980"/>
      <c r="AA49980"/>
    </row>
    <row r="49981" spans="16:27" x14ac:dyDescent="0.3">
      <c r="P49981"/>
      <c r="AA49981"/>
    </row>
    <row r="49982" spans="16:27" x14ac:dyDescent="0.3">
      <c r="P49982"/>
      <c r="AA49982"/>
    </row>
    <row r="49983" spans="16:27" x14ac:dyDescent="0.3">
      <c r="P49983"/>
      <c r="AA49983"/>
    </row>
    <row r="49984" spans="16:27" x14ac:dyDescent="0.3">
      <c r="P49984"/>
      <c r="AA49984"/>
    </row>
    <row r="49985" spans="16:27" x14ac:dyDescent="0.3">
      <c r="P49985"/>
      <c r="AA49985"/>
    </row>
    <row r="49986" spans="16:27" x14ac:dyDescent="0.3">
      <c r="P49986"/>
      <c r="AA49986"/>
    </row>
    <row r="49987" spans="16:27" x14ac:dyDescent="0.3">
      <c r="P49987"/>
      <c r="AA49987"/>
    </row>
    <row r="49988" spans="16:27" x14ac:dyDescent="0.3">
      <c r="P49988"/>
      <c r="AA49988"/>
    </row>
    <row r="49989" spans="16:27" x14ac:dyDescent="0.3">
      <c r="P49989"/>
      <c r="AA49989"/>
    </row>
    <row r="49990" spans="16:27" x14ac:dyDescent="0.3">
      <c r="P49990"/>
      <c r="AA49990"/>
    </row>
    <row r="49991" spans="16:27" x14ac:dyDescent="0.3">
      <c r="P49991"/>
      <c r="AA49991"/>
    </row>
    <row r="49992" spans="16:27" x14ac:dyDescent="0.3">
      <c r="P49992"/>
      <c r="AA49992"/>
    </row>
    <row r="49993" spans="16:27" x14ac:dyDescent="0.3">
      <c r="P49993"/>
      <c r="AA49993"/>
    </row>
    <row r="49994" spans="16:27" x14ac:dyDescent="0.3">
      <c r="P49994"/>
      <c r="AA49994"/>
    </row>
    <row r="49995" spans="16:27" x14ac:dyDescent="0.3">
      <c r="P49995"/>
      <c r="AA49995"/>
    </row>
    <row r="49996" spans="16:27" x14ac:dyDescent="0.3">
      <c r="P49996"/>
      <c r="AA49996"/>
    </row>
    <row r="49997" spans="16:27" x14ac:dyDescent="0.3">
      <c r="P49997"/>
      <c r="AA49997"/>
    </row>
    <row r="49998" spans="16:27" x14ac:dyDescent="0.3">
      <c r="P49998"/>
      <c r="AA49998"/>
    </row>
    <row r="49999" spans="16:27" x14ac:dyDescent="0.3">
      <c r="P49999"/>
      <c r="AA49999"/>
    </row>
    <row r="50000" spans="16:27" x14ac:dyDescent="0.3">
      <c r="P50000"/>
      <c r="AA50000"/>
    </row>
    <row r="50001" spans="16:27" x14ac:dyDescent="0.3">
      <c r="P50001"/>
      <c r="AA50001"/>
    </row>
    <row r="50002" spans="16:27" x14ac:dyDescent="0.3">
      <c r="P50002"/>
      <c r="AA50002"/>
    </row>
    <row r="50003" spans="16:27" x14ac:dyDescent="0.3">
      <c r="P50003"/>
      <c r="AA50003"/>
    </row>
    <row r="50004" spans="16:27" x14ac:dyDescent="0.3">
      <c r="P50004"/>
      <c r="AA50004"/>
    </row>
    <row r="50005" spans="16:27" x14ac:dyDescent="0.3">
      <c r="P50005"/>
      <c r="AA50005"/>
    </row>
    <row r="50006" spans="16:27" x14ac:dyDescent="0.3">
      <c r="P50006"/>
      <c r="AA50006"/>
    </row>
    <row r="50007" spans="16:27" x14ac:dyDescent="0.3">
      <c r="P50007"/>
      <c r="AA50007"/>
    </row>
    <row r="50008" spans="16:27" x14ac:dyDescent="0.3">
      <c r="P50008"/>
      <c r="AA50008"/>
    </row>
    <row r="50009" spans="16:27" x14ac:dyDescent="0.3">
      <c r="P50009"/>
      <c r="AA50009"/>
    </row>
    <row r="50010" spans="16:27" x14ac:dyDescent="0.3">
      <c r="P50010"/>
      <c r="AA50010"/>
    </row>
    <row r="50011" spans="16:27" x14ac:dyDescent="0.3">
      <c r="P50011"/>
      <c r="AA50011"/>
    </row>
    <row r="50012" spans="16:27" x14ac:dyDescent="0.3">
      <c r="P50012"/>
      <c r="AA50012"/>
    </row>
    <row r="50013" spans="16:27" x14ac:dyDescent="0.3">
      <c r="P50013"/>
      <c r="AA50013"/>
    </row>
    <row r="50014" spans="16:27" x14ac:dyDescent="0.3">
      <c r="P50014"/>
      <c r="AA50014"/>
    </row>
    <row r="50015" spans="16:27" x14ac:dyDescent="0.3">
      <c r="P50015"/>
      <c r="AA50015"/>
    </row>
    <row r="50016" spans="16:27" x14ac:dyDescent="0.3">
      <c r="P50016"/>
      <c r="AA50016"/>
    </row>
    <row r="50017" spans="16:27" x14ac:dyDescent="0.3">
      <c r="P50017"/>
      <c r="AA50017"/>
    </row>
    <row r="50018" spans="16:27" x14ac:dyDescent="0.3">
      <c r="P50018"/>
      <c r="AA50018"/>
    </row>
    <row r="50019" spans="16:27" x14ac:dyDescent="0.3">
      <c r="P50019"/>
      <c r="AA50019"/>
    </row>
    <row r="50020" spans="16:27" x14ac:dyDescent="0.3">
      <c r="P50020"/>
      <c r="AA50020"/>
    </row>
    <row r="50021" spans="16:27" x14ac:dyDescent="0.3">
      <c r="P50021"/>
      <c r="AA50021"/>
    </row>
    <row r="50022" spans="16:27" x14ac:dyDescent="0.3">
      <c r="P50022"/>
      <c r="AA50022"/>
    </row>
    <row r="50023" spans="16:27" x14ac:dyDescent="0.3">
      <c r="P50023"/>
      <c r="AA50023"/>
    </row>
    <row r="50024" spans="16:27" x14ac:dyDescent="0.3">
      <c r="P50024"/>
      <c r="AA50024"/>
    </row>
    <row r="50025" spans="16:27" x14ac:dyDescent="0.3">
      <c r="P50025"/>
      <c r="AA50025"/>
    </row>
    <row r="50026" spans="16:27" x14ac:dyDescent="0.3">
      <c r="P50026"/>
      <c r="AA50026"/>
    </row>
    <row r="50027" spans="16:27" x14ac:dyDescent="0.3">
      <c r="P50027"/>
      <c r="AA50027"/>
    </row>
    <row r="50028" spans="16:27" x14ac:dyDescent="0.3">
      <c r="P50028"/>
      <c r="AA50028"/>
    </row>
    <row r="50029" spans="16:27" x14ac:dyDescent="0.3">
      <c r="P50029"/>
      <c r="AA50029"/>
    </row>
    <row r="50030" spans="16:27" x14ac:dyDescent="0.3">
      <c r="P50030"/>
      <c r="AA50030"/>
    </row>
    <row r="50031" spans="16:27" x14ac:dyDescent="0.3">
      <c r="P50031"/>
      <c r="AA50031"/>
    </row>
    <row r="50032" spans="16:27" x14ac:dyDescent="0.3">
      <c r="P50032"/>
      <c r="AA50032"/>
    </row>
    <row r="50033" spans="16:27" x14ac:dyDescent="0.3">
      <c r="P50033"/>
      <c r="AA50033"/>
    </row>
    <row r="50034" spans="16:27" x14ac:dyDescent="0.3">
      <c r="P50034"/>
      <c r="AA50034"/>
    </row>
    <row r="50035" spans="16:27" x14ac:dyDescent="0.3">
      <c r="P50035"/>
      <c r="AA50035"/>
    </row>
    <row r="50036" spans="16:27" x14ac:dyDescent="0.3">
      <c r="P50036"/>
      <c r="AA50036"/>
    </row>
    <row r="50037" spans="16:27" x14ac:dyDescent="0.3">
      <c r="P50037"/>
      <c r="AA50037"/>
    </row>
    <row r="50038" spans="16:27" x14ac:dyDescent="0.3">
      <c r="P50038"/>
      <c r="AA50038"/>
    </row>
    <row r="50039" spans="16:27" x14ac:dyDescent="0.3">
      <c r="P50039"/>
      <c r="AA50039"/>
    </row>
    <row r="50040" spans="16:27" x14ac:dyDescent="0.3">
      <c r="P50040"/>
      <c r="AA50040"/>
    </row>
    <row r="50041" spans="16:27" x14ac:dyDescent="0.3">
      <c r="P50041"/>
      <c r="AA50041"/>
    </row>
    <row r="50042" spans="16:27" x14ac:dyDescent="0.3">
      <c r="P50042"/>
      <c r="AA50042"/>
    </row>
    <row r="50043" spans="16:27" x14ac:dyDescent="0.3">
      <c r="P50043"/>
      <c r="AA50043"/>
    </row>
    <row r="50044" spans="16:27" x14ac:dyDescent="0.3">
      <c r="P50044"/>
      <c r="AA50044"/>
    </row>
    <row r="50045" spans="16:27" x14ac:dyDescent="0.3">
      <c r="P50045"/>
      <c r="AA50045"/>
    </row>
    <row r="50046" spans="16:27" x14ac:dyDescent="0.3">
      <c r="P50046"/>
      <c r="AA50046"/>
    </row>
    <row r="50047" spans="16:27" x14ac:dyDescent="0.3">
      <c r="P50047"/>
      <c r="AA50047"/>
    </row>
    <row r="50048" spans="16:27" x14ac:dyDescent="0.3">
      <c r="P50048"/>
      <c r="AA50048"/>
    </row>
    <row r="50049" spans="16:27" x14ac:dyDescent="0.3">
      <c r="P50049"/>
      <c r="AA50049"/>
    </row>
    <row r="50050" spans="16:27" x14ac:dyDescent="0.3">
      <c r="P50050"/>
      <c r="AA50050"/>
    </row>
    <row r="50051" spans="16:27" x14ac:dyDescent="0.3">
      <c r="P50051"/>
      <c r="AA50051"/>
    </row>
    <row r="50052" spans="16:27" x14ac:dyDescent="0.3">
      <c r="P50052"/>
      <c r="AA50052"/>
    </row>
    <row r="50053" spans="16:27" x14ac:dyDescent="0.3">
      <c r="P50053"/>
      <c r="AA50053"/>
    </row>
    <row r="50054" spans="16:27" x14ac:dyDescent="0.3">
      <c r="P50054"/>
      <c r="AA50054"/>
    </row>
    <row r="50055" spans="16:27" x14ac:dyDescent="0.3">
      <c r="P50055"/>
      <c r="AA50055"/>
    </row>
    <row r="50056" spans="16:27" x14ac:dyDescent="0.3">
      <c r="P50056"/>
      <c r="AA50056"/>
    </row>
    <row r="50057" spans="16:27" x14ac:dyDescent="0.3">
      <c r="P50057"/>
      <c r="AA50057"/>
    </row>
    <row r="50058" spans="16:27" x14ac:dyDescent="0.3">
      <c r="P50058"/>
      <c r="AA50058"/>
    </row>
    <row r="50059" spans="16:27" x14ac:dyDescent="0.3">
      <c r="P50059"/>
      <c r="AA50059"/>
    </row>
    <row r="50060" spans="16:27" x14ac:dyDescent="0.3">
      <c r="P50060"/>
      <c r="AA50060"/>
    </row>
    <row r="50061" spans="16:27" x14ac:dyDescent="0.3">
      <c r="P50061"/>
      <c r="AA50061"/>
    </row>
    <row r="50062" spans="16:27" x14ac:dyDescent="0.3">
      <c r="P50062"/>
      <c r="AA50062"/>
    </row>
    <row r="50063" spans="16:27" x14ac:dyDescent="0.3">
      <c r="P50063"/>
      <c r="AA50063"/>
    </row>
    <row r="50064" spans="16:27" x14ac:dyDescent="0.3">
      <c r="P50064"/>
      <c r="AA50064"/>
    </row>
    <row r="50065" spans="16:27" x14ac:dyDescent="0.3">
      <c r="P50065"/>
      <c r="AA50065"/>
    </row>
    <row r="50066" spans="16:27" x14ac:dyDescent="0.3">
      <c r="P50066"/>
      <c r="AA50066"/>
    </row>
    <row r="50067" spans="16:27" x14ac:dyDescent="0.3">
      <c r="P50067"/>
      <c r="AA50067"/>
    </row>
    <row r="50068" spans="16:27" x14ac:dyDescent="0.3">
      <c r="P50068"/>
      <c r="AA50068"/>
    </row>
    <row r="50069" spans="16:27" x14ac:dyDescent="0.3">
      <c r="P50069"/>
      <c r="AA50069"/>
    </row>
    <row r="50070" spans="16:27" x14ac:dyDescent="0.3">
      <c r="P50070"/>
      <c r="AA50070"/>
    </row>
    <row r="50071" spans="16:27" x14ac:dyDescent="0.3">
      <c r="P50071"/>
      <c r="AA50071"/>
    </row>
    <row r="50072" spans="16:27" x14ac:dyDescent="0.3">
      <c r="P50072"/>
      <c r="AA50072"/>
    </row>
    <row r="50073" spans="16:27" x14ac:dyDescent="0.3">
      <c r="P50073"/>
      <c r="AA50073"/>
    </row>
    <row r="50074" spans="16:27" x14ac:dyDescent="0.3">
      <c r="P50074"/>
      <c r="AA50074"/>
    </row>
    <row r="50075" spans="16:27" x14ac:dyDescent="0.3">
      <c r="P50075"/>
      <c r="AA50075"/>
    </row>
    <row r="50076" spans="16:27" x14ac:dyDescent="0.3">
      <c r="P50076"/>
      <c r="AA50076"/>
    </row>
    <row r="50077" spans="16:27" x14ac:dyDescent="0.3">
      <c r="P50077"/>
      <c r="AA50077"/>
    </row>
    <row r="50078" spans="16:27" x14ac:dyDescent="0.3">
      <c r="P50078"/>
      <c r="AA50078"/>
    </row>
    <row r="50079" spans="16:27" x14ac:dyDescent="0.3">
      <c r="P50079"/>
      <c r="AA50079"/>
    </row>
    <row r="50080" spans="16:27" x14ac:dyDescent="0.3">
      <c r="P50080"/>
      <c r="AA50080"/>
    </row>
    <row r="50081" spans="16:27" x14ac:dyDescent="0.3">
      <c r="P50081"/>
      <c r="AA50081"/>
    </row>
    <row r="50082" spans="16:27" x14ac:dyDescent="0.3">
      <c r="P50082"/>
      <c r="AA50082"/>
    </row>
    <row r="50083" spans="16:27" x14ac:dyDescent="0.3">
      <c r="P50083"/>
      <c r="AA50083"/>
    </row>
    <row r="50084" spans="16:27" x14ac:dyDescent="0.3">
      <c r="P50084"/>
      <c r="AA50084"/>
    </row>
    <row r="50085" spans="16:27" x14ac:dyDescent="0.3">
      <c r="P50085"/>
      <c r="AA50085"/>
    </row>
    <row r="50086" spans="16:27" x14ac:dyDescent="0.3">
      <c r="P50086"/>
      <c r="AA50086"/>
    </row>
    <row r="50087" spans="16:27" x14ac:dyDescent="0.3">
      <c r="P50087"/>
      <c r="AA50087"/>
    </row>
    <row r="50088" spans="16:27" x14ac:dyDescent="0.3">
      <c r="P50088"/>
      <c r="AA50088"/>
    </row>
    <row r="50089" spans="16:27" x14ac:dyDescent="0.3">
      <c r="P50089"/>
      <c r="AA50089"/>
    </row>
    <row r="50090" spans="16:27" x14ac:dyDescent="0.3">
      <c r="P50090"/>
      <c r="AA50090"/>
    </row>
    <row r="50091" spans="16:27" x14ac:dyDescent="0.3">
      <c r="P50091"/>
      <c r="AA50091"/>
    </row>
    <row r="50092" spans="16:27" x14ac:dyDescent="0.3">
      <c r="P50092"/>
      <c r="AA50092"/>
    </row>
    <row r="50093" spans="16:27" x14ac:dyDescent="0.3">
      <c r="P50093"/>
      <c r="AA50093"/>
    </row>
    <row r="50094" spans="16:27" x14ac:dyDescent="0.3">
      <c r="P50094"/>
      <c r="AA50094"/>
    </row>
    <row r="50095" spans="16:27" x14ac:dyDescent="0.3">
      <c r="P50095"/>
      <c r="AA50095"/>
    </row>
    <row r="50096" spans="16:27" x14ac:dyDescent="0.3">
      <c r="P50096"/>
      <c r="AA50096"/>
    </row>
    <row r="50097" spans="16:27" x14ac:dyDescent="0.3">
      <c r="P50097"/>
      <c r="AA50097"/>
    </row>
    <row r="50098" spans="16:27" x14ac:dyDescent="0.3">
      <c r="P50098"/>
      <c r="AA50098"/>
    </row>
    <row r="50099" spans="16:27" x14ac:dyDescent="0.3">
      <c r="P50099"/>
      <c r="AA50099"/>
    </row>
    <row r="50100" spans="16:27" x14ac:dyDescent="0.3">
      <c r="P50100"/>
      <c r="AA50100"/>
    </row>
    <row r="50101" spans="16:27" x14ac:dyDescent="0.3">
      <c r="P50101"/>
      <c r="AA50101"/>
    </row>
    <row r="50102" spans="16:27" x14ac:dyDescent="0.3">
      <c r="P50102"/>
      <c r="AA50102"/>
    </row>
    <row r="50103" spans="16:27" x14ac:dyDescent="0.3">
      <c r="P50103"/>
      <c r="AA50103"/>
    </row>
    <row r="50104" spans="16:27" x14ac:dyDescent="0.3">
      <c r="P50104"/>
      <c r="AA50104"/>
    </row>
    <row r="50105" spans="16:27" x14ac:dyDescent="0.3">
      <c r="P50105"/>
      <c r="AA50105"/>
    </row>
    <row r="50106" spans="16:27" x14ac:dyDescent="0.3">
      <c r="P50106"/>
      <c r="AA50106"/>
    </row>
    <row r="50107" spans="16:27" x14ac:dyDescent="0.3">
      <c r="P50107"/>
      <c r="AA50107"/>
    </row>
    <row r="50108" spans="16:27" x14ac:dyDescent="0.3">
      <c r="P50108"/>
      <c r="AA50108"/>
    </row>
    <row r="50109" spans="16:27" x14ac:dyDescent="0.3">
      <c r="P50109"/>
      <c r="AA50109"/>
    </row>
    <row r="50110" spans="16:27" x14ac:dyDescent="0.3">
      <c r="P50110"/>
      <c r="AA50110"/>
    </row>
    <row r="50111" spans="16:27" x14ac:dyDescent="0.3">
      <c r="P50111"/>
      <c r="AA50111"/>
    </row>
    <row r="50112" spans="16:27" x14ac:dyDescent="0.3">
      <c r="P50112"/>
      <c r="AA50112"/>
    </row>
    <row r="50113" spans="16:27" x14ac:dyDescent="0.3">
      <c r="P50113"/>
      <c r="AA50113"/>
    </row>
    <row r="50114" spans="16:27" x14ac:dyDescent="0.3">
      <c r="P50114"/>
      <c r="AA50114"/>
    </row>
    <row r="50115" spans="16:27" x14ac:dyDescent="0.3">
      <c r="P50115"/>
      <c r="AA50115"/>
    </row>
    <row r="50116" spans="16:27" x14ac:dyDescent="0.3">
      <c r="P50116"/>
      <c r="AA50116"/>
    </row>
    <row r="50117" spans="16:27" x14ac:dyDescent="0.3">
      <c r="P50117"/>
      <c r="AA50117"/>
    </row>
    <row r="50118" spans="16:27" x14ac:dyDescent="0.3">
      <c r="P50118"/>
      <c r="AA50118"/>
    </row>
    <row r="50119" spans="16:27" x14ac:dyDescent="0.3">
      <c r="P50119"/>
      <c r="AA50119"/>
    </row>
    <row r="50120" spans="16:27" x14ac:dyDescent="0.3">
      <c r="P50120"/>
      <c r="AA50120"/>
    </row>
    <row r="50121" spans="16:27" x14ac:dyDescent="0.3">
      <c r="P50121"/>
      <c r="AA50121"/>
    </row>
    <row r="50122" spans="16:27" x14ac:dyDescent="0.3">
      <c r="P50122"/>
      <c r="AA50122"/>
    </row>
    <row r="50123" spans="16:27" x14ac:dyDescent="0.3">
      <c r="P50123"/>
      <c r="AA50123"/>
    </row>
    <row r="50124" spans="16:27" x14ac:dyDescent="0.3">
      <c r="P50124"/>
      <c r="AA50124"/>
    </row>
    <row r="50125" spans="16:27" x14ac:dyDescent="0.3">
      <c r="P50125"/>
      <c r="AA50125"/>
    </row>
    <row r="50126" spans="16:27" x14ac:dyDescent="0.3">
      <c r="P50126"/>
      <c r="AA50126"/>
    </row>
    <row r="50127" spans="16:27" x14ac:dyDescent="0.3">
      <c r="P50127"/>
      <c r="AA50127"/>
    </row>
    <row r="50128" spans="16:27" x14ac:dyDescent="0.3">
      <c r="P50128"/>
      <c r="AA50128"/>
    </row>
    <row r="50129" spans="16:27" x14ac:dyDescent="0.3">
      <c r="P50129"/>
      <c r="AA50129"/>
    </row>
    <row r="50130" spans="16:27" x14ac:dyDescent="0.3">
      <c r="P50130"/>
      <c r="AA50130"/>
    </row>
    <row r="50131" spans="16:27" x14ac:dyDescent="0.3">
      <c r="P50131"/>
      <c r="AA50131"/>
    </row>
    <row r="50132" spans="16:27" x14ac:dyDescent="0.3">
      <c r="P50132"/>
      <c r="AA50132"/>
    </row>
    <row r="50133" spans="16:27" x14ac:dyDescent="0.3">
      <c r="P50133"/>
      <c r="AA50133"/>
    </row>
    <row r="50134" spans="16:27" x14ac:dyDescent="0.3">
      <c r="P50134"/>
      <c r="AA50134"/>
    </row>
    <row r="50135" spans="16:27" x14ac:dyDescent="0.3">
      <c r="P50135"/>
      <c r="AA50135"/>
    </row>
    <row r="50136" spans="16:27" x14ac:dyDescent="0.3">
      <c r="P50136"/>
      <c r="AA50136"/>
    </row>
    <row r="50137" spans="16:27" x14ac:dyDescent="0.3">
      <c r="P50137"/>
      <c r="AA50137"/>
    </row>
    <row r="50138" spans="16:27" x14ac:dyDescent="0.3">
      <c r="P50138"/>
      <c r="AA50138"/>
    </row>
    <row r="50139" spans="16:27" x14ac:dyDescent="0.3">
      <c r="P50139"/>
      <c r="AA50139"/>
    </row>
    <row r="50140" spans="16:27" x14ac:dyDescent="0.3">
      <c r="P50140"/>
      <c r="AA50140"/>
    </row>
    <row r="50141" spans="16:27" x14ac:dyDescent="0.3">
      <c r="P50141"/>
      <c r="AA50141"/>
    </row>
    <row r="50142" spans="16:27" x14ac:dyDescent="0.3">
      <c r="P50142"/>
      <c r="AA50142"/>
    </row>
    <row r="50143" spans="16:27" x14ac:dyDescent="0.3">
      <c r="P50143"/>
      <c r="AA50143"/>
    </row>
    <row r="50144" spans="16:27" x14ac:dyDescent="0.3">
      <c r="P50144"/>
      <c r="AA50144"/>
    </row>
    <row r="50145" spans="16:27" x14ac:dyDescent="0.3">
      <c r="P50145"/>
      <c r="AA50145"/>
    </row>
    <row r="50146" spans="16:27" x14ac:dyDescent="0.3">
      <c r="P50146"/>
      <c r="AA50146"/>
    </row>
    <row r="50147" spans="16:27" x14ac:dyDescent="0.3">
      <c r="P50147"/>
      <c r="AA50147"/>
    </row>
    <row r="50148" spans="16:27" x14ac:dyDescent="0.3">
      <c r="P50148"/>
      <c r="AA50148"/>
    </row>
    <row r="50149" spans="16:27" x14ac:dyDescent="0.3">
      <c r="P50149"/>
      <c r="AA50149"/>
    </row>
    <row r="50150" spans="16:27" x14ac:dyDescent="0.3">
      <c r="P50150"/>
      <c r="AA50150"/>
    </row>
    <row r="50151" spans="16:27" x14ac:dyDescent="0.3">
      <c r="P50151"/>
      <c r="AA50151"/>
    </row>
    <row r="50152" spans="16:27" x14ac:dyDescent="0.3">
      <c r="P50152"/>
      <c r="AA50152"/>
    </row>
    <row r="50153" spans="16:27" x14ac:dyDescent="0.3">
      <c r="P50153"/>
      <c r="AA50153"/>
    </row>
    <row r="50154" spans="16:27" x14ac:dyDescent="0.3">
      <c r="P50154"/>
      <c r="AA50154"/>
    </row>
    <row r="50155" spans="16:27" x14ac:dyDescent="0.3">
      <c r="P50155"/>
      <c r="AA50155"/>
    </row>
    <row r="50156" spans="16:27" x14ac:dyDescent="0.3">
      <c r="P50156"/>
      <c r="AA50156"/>
    </row>
    <row r="50157" spans="16:27" x14ac:dyDescent="0.3">
      <c r="P50157"/>
      <c r="AA50157"/>
    </row>
    <row r="50158" spans="16:27" x14ac:dyDescent="0.3">
      <c r="P50158"/>
      <c r="AA50158"/>
    </row>
    <row r="50159" spans="16:27" x14ac:dyDescent="0.3">
      <c r="P50159"/>
      <c r="AA50159"/>
    </row>
    <row r="50160" spans="16:27" x14ac:dyDescent="0.3">
      <c r="P50160"/>
      <c r="AA50160"/>
    </row>
    <row r="50161" spans="16:27" x14ac:dyDescent="0.3">
      <c r="P50161"/>
      <c r="AA50161"/>
    </row>
    <row r="50162" spans="16:27" x14ac:dyDescent="0.3">
      <c r="P50162"/>
      <c r="AA50162"/>
    </row>
    <row r="50163" spans="16:27" x14ac:dyDescent="0.3">
      <c r="P50163"/>
      <c r="AA50163"/>
    </row>
    <row r="50164" spans="16:27" x14ac:dyDescent="0.3">
      <c r="P50164"/>
      <c r="AA50164"/>
    </row>
    <row r="50165" spans="16:27" x14ac:dyDescent="0.3">
      <c r="P50165"/>
      <c r="AA50165"/>
    </row>
    <row r="50166" spans="16:27" x14ac:dyDescent="0.3">
      <c r="P50166"/>
      <c r="AA50166"/>
    </row>
    <row r="50167" spans="16:27" x14ac:dyDescent="0.3">
      <c r="P50167"/>
      <c r="AA50167"/>
    </row>
    <row r="50168" spans="16:27" x14ac:dyDescent="0.3">
      <c r="P50168"/>
      <c r="AA50168"/>
    </row>
    <row r="50169" spans="16:27" x14ac:dyDescent="0.3">
      <c r="P50169"/>
      <c r="AA50169"/>
    </row>
    <row r="50170" spans="16:27" x14ac:dyDescent="0.3">
      <c r="P50170"/>
      <c r="AA50170"/>
    </row>
    <row r="50171" spans="16:27" x14ac:dyDescent="0.3">
      <c r="P50171"/>
      <c r="AA50171"/>
    </row>
    <row r="50172" spans="16:27" x14ac:dyDescent="0.3">
      <c r="P50172"/>
      <c r="AA50172"/>
    </row>
    <row r="50173" spans="16:27" x14ac:dyDescent="0.3">
      <c r="P50173"/>
      <c r="AA50173"/>
    </row>
    <row r="50174" spans="16:27" x14ac:dyDescent="0.3">
      <c r="P50174"/>
      <c r="AA50174"/>
    </row>
    <row r="50175" spans="16:27" x14ac:dyDescent="0.3">
      <c r="P50175"/>
      <c r="AA50175"/>
    </row>
    <row r="50176" spans="16:27" x14ac:dyDescent="0.3">
      <c r="P50176"/>
      <c r="AA50176"/>
    </row>
    <row r="50177" spans="16:27" x14ac:dyDescent="0.3">
      <c r="P50177"/>
      <c r="AA50177"/>
    </row>
    <row r="50178" spans="16:27" x14ac:dyDescent="0.3">
      <c r="P50178"/>
      <c r="AA50178"/>
    </row>
    <row r="50179" spans="16:27" x14ac:dyDescent="0.3">
      <c r="P50179"/>
      <c r="AA50179"/>
    </row>
    <row r="50180" spans="16:27" x14ac:dyDescent="0.3">
      <c r="P50180"/>
      <c r="AA50180"/>
    </row>
    <row r="50181" spans="16:27" x14ac:dyDescent="0.3">
      <c r="P50181"/>
      <c r="AA50181"/>
    </row>
    <row r="50182" spans="16:27" x14ac:dyDescent="0.3">
      <c r="P50182"/>
      <c r="AA50182"/>
    </row>
    <row r="50183" spans="16:27" x14ac:dyDescent="0.3">
      <c r="P50183"/>
      <c r="AA50183"/>
    </row>
    <row r="50184" spans="16:27" x14ac:dyDescent="0.3">
      <c r="P50184"/>
      <c r="AA50184"/>
    </row>
    <row r="50185" spans="16:27" x14ac:dyDescent="0.3">
      <c r="P50185"/>
      <c r="AA50185"/>
    </row>
    <row r="50186" spans="16:27" x14ac:dyDescent="0.3">
      <c r="P50186"/>
      <c r="AA50186"/>
    </row>
    <row r="50187" spans="16:27" x14ac:dyDescent="0.3">
      <c r="P50187"/>
      <c r="AA50187"/>
    </row>
    <row r="50188" spans="16:27" x14ac:dyDescent="0.3">
      <c r="P50188"/>
      <c r="AA50188"/>
    </row>
    <row r="50189" spans="16:27" x14ac:dyDescent="0.3">
      <c r="P50189"/>
      <c r="AA50189"/>
    </row>
    <row r="50190" spans="16:27" x14ac:dyDescent="0.3">
      <c r="P50190"/>
      <c r="AA50190"/>
    </row>
    <row r="50191" spans="16:27" x14ac:dyDescent="0.3">
      <c r="P50191"/>
      <c r="AA50191"/>
    </row>
    <row r="50192" spans="16:27" x14ac:dyDescent="0.3">
      <c r="P50192"/>
      <c r="AA50192"/>
    </row>
    <row r="50193" spans="16:27" x14ac:dyDescent="0.3">
      <c r="P50193"/>
      <c r="AA50193"/>
    </row>
    <row r="50194" spans="16:27" x14ac:dyDescent="0.3">
      <c r="P50194"/>
      <c r="AA50194"/>
    </row>
    <row r="50195" spans="16:27" x14ac:dyDescent="0.3">
      <c r="P50195"/>
      <c r="AA50195"/>
    </row>
    <row r="50196" spans="16:27" x14ac:dyDescent="0.3">
      <c r="P50196"/>
      <c r="AA50196"/>
    </row>
    <row r="50197" spans="16:27" x14ac:dyDescent="0.3">
      <c r="P50197"/>
      <c r="AA50197"/>
    </row>
    <row r="50198" spans="16:27" x14ac:dyDescent="0.3">
      <c r="P50198"/>
      <c r="AA50198"/>
    </row>
    <row r="50199" spans="16:27" x14ac:dyDescent="0.3">
      <c r="P50199"/>
      <c r="AA50199"/>
    </row>
    <row r="50200" spans="16:27" x14ac:dyDescent="0.3">
      <c r="P50200"/>
      <c r="AA50200"/>
    </row>
    <row r="50201" spans="16:27" x14ac:dyDescent="0.3">
      <c r="P50201"/>
      <c r="AA50201"/>
    </row>
    <row r="50202" spans="16:27" x14ac:dyDescent="0.3">
      <c r="P50202"/>
      <c r="AA50202"/>
    </row>
    <row r="50203" spans="16:27" x14ac:dyDescent="0.3">
      <c r="P50203"/>
      <c r="AA50203"/>
    </row>
    <row r="50204" spans="16:27" x14ac:dyDescent="0.3">
      <c r="P50204"/>
      <c r="AA50204"/>
    </row>
    <row r="50205" spans="16:27" x14ac:dyDescent="0.3">
      <c r="P50205"/>
      <c r="AA50205"/>
    </row>
    <row r="50206" spans="16:27" x14ac:dyDescent="0.3">
      <c r="P50206"/>
      <c r="AA50206"/>
    </row>
    <row r="50207" spans="16:27" x14ac:dyDescent="0.3">
      <c r="P50207"/>
      <c r="AA50207"/>
    </row>
    <row r="50208" spans="16:27" x14ac:dyDescent="0.3">
      <c r="P50208"/>
      <c r="AA50208"/>
    </row>
    <row r="50209" spans="16:27" x14ac:dyDescent="0.3">
      <c r="P50209"/>
      <c r="AA50209"/>
    </row>
    <row r="50210" spans="16:27" x14ac:dyDescent="0.3">
      <c r="P50210"/>
      <c r="AA50210"/>
    </row>
    <row r="50211" spans="16:27" x14ac:dyDescent="0.3">
      <c r="P50211"/>
      <c r="AA50211"/>
    </row>
    <row r="50212" spans="16:27" x14ac:dyDescent="0.3">
      <c r="P50212"/>
      <c r="AA50212"/>
    </row>
    <row r="50213" spans="16:27" x14ac:dyDescent="0.3">
      <c r="P50213"/>
      <c r="AA50213"/>
    </row>
    <row r="50214" spans="16:27" x14ac:dyDescent="0.3">
      <c r="P50214"/>
      <c r="AA50214"/>
    </row>
    <row r="50215" spans="16:27" x14ac:dyDescent="0.3">
      <c r="P50215"/>
      <c r="AA50215"/>
    </row>
    <row r="50216" spans="16:27" x14ac:dyDescent="0.3">
      <c r="P50216"/>
      <c r="AA50216"/>
    </row>
    <row r="50217" spans="16:27" x14ac:dyDescent="0.3">
      <c r="P50217"/>
      <c r="AA50217"/>
    </row>
    <row r="50218" spans="16:27" x14ac:dyDescent="0.3">
      <c r="P50218"/>
      <c r="AA50218"/>
    </row>
    <row r="50219" spans="16:27" x14ac:dyDescent="0.3">
      <c r="P50219"/>
      <c r="AA50219"/>
    </row>
    <row r="50220" spans="16:27" x14ac:dyDescent="0.3">
      <c r="P50220"/>
      <c r="AA50220"/>
    </row>
    <row r="50221" spans="16:27" x14ac:dyDescent="0.3">
      <c r="P50221"/>
      <c r="AA50221"/>
    </row>
    <row r="50222" spans="16:27" x14ac:dyDescent="0.3">
      <c r="P50222"/>
      <c r="AA50222"/>
    </row>
    <row r="50223" spans="16:27" x14ac:dyDescent="0.3">
      <c r="P50223"/>
      <c r="AA50223"/>
    </row>
    <row r="50224" spans="16:27" x14ac:dyDescent="0.3">
      <c r="P50224"/>
      <c r="AA50224"/>
    </row>
    <row r="50225" spans="16:27" x14ac:dyDescent="0.3">
      <c r="P50225"/>
      <c r="AA50225"/>
    </row>
    <row r="50226" spans="16:27" x14ac:dyDescent="0.3">
      <c r="P50226"/>
      <c r="AA50226"/>
    </row>
    <row r="50227" spans="16:27" x14ac:dyDescent="0.3">
      <c r="P50227"/>
      <c r="AA50227"/>
    </row>
    <row r="50228" spans="16:27" x14ac:dyDescent="0.3">
      <c r="P50228"/>
      <c r="AA50228"/>
    </row>
    <row r="50229" spans="16:27" x14ac:dyDescent="0.3">
      <c r="P50229"/>
      <c r="AA50229"/>
    </row>
    <row r="50230" spans="16:27" x14ac:dyDescent="0.3">
      <c r="P50230"/>
      <c r="AA50230"/>
    </row>
    <row r="50231" spans="16:27" x14ac:dyDescent="0.3">
      <c r="P50231"/>
      <c r="AA50231"/>
    </row>
    <row r="50232" spans="16:27" x14ac:dyDescent="0.3">
      <c r="P50232"/>
      <c r="AA50232"/>
    </row>
    <row r="50233" spans="16:27" x14ac:dyDescent="0.3">
      <c r="P50233"/>
      <c r="AA50233"/>
    </row>
    <row r="50234" spans="16:27" x14ac:dyDescent="0.3">
      <c r="P50234"/>
      <c r="AA50234"/>
    </row>
    <row r="50235" spans="16:27" x14ac:dyDescent="0.3">
      <c r="P50235"/>
      <c r="AA50235"/>
    </row>
    <row r="50236" spans="16:27" x14ac:dyDescent="0.3">
      <c r="P50236"/>
      <c r="AA50236"/>
    </row>
    <row r="50237" spans="16:27" x14ac:dyDescent="0.3">
      <c r="P50237"/>
      <c r="AA50237"/>
    </row>
    <row r="50238" spans="16:27" x14ac:dyDescent="0.3">
      <c r="P50238"/>
      <c r="AA50238"/>
    </row>
    <row r="50239" spans="16:27" x14ac:dyDescent="0.3">
      <c r="P50239"/>
      <c r="AA50239"/>
    </row>
    <row r="50240" spans="16:27" x14ac:dyDescent="0.3">
      <c r="P50240"/>
      <c r="AA50240"/>
    </row>
    <row r="50241" spans="16:27" x14ac:dyDescent="0.3">
      <c r="P50241"/>
      <c r="AA50241"/>
    </row>
    <row r="50242" spans="16:27" x14ac:dyDescent="0.3">
      <c r="P50242"/>
      <c r="AA50242"/>
    </row>
    <row r="50243" spans="16:27" x14ac:dyDescent="0.3">
      <c r="P50243"/>
      <c r="AA50243"/>
    </row>
    <row r="50244" spans="16:27" x14ac:dyDescent="0.3">
      <c r="P50244"/>
      <c r="AA50244"/>
    </row>
    <row r="50245" spans="16:27" x14ac:dyDescent="0.3">
      <c r="P50245"/>
      <c r="AA50245"/>
    </row>
    <row r="50246" spans="16:27" x14ac:dyDescent="0.3">
      <c r="P50246"/>
      <c r="AA50246"/>
    </row>
    <row r="50247" spans="16:27" x14ac:dyDescent="0.3">
      <c r="P50247"/>
      <c r="AA50247"/>
    </row>
    <row r="50248" spans="16:27" x14ac:dyDescent="0.3">
      <c r="P50248"/>
      <c r="AA50248"/>
    </row>
    <row r="50249" spans="16:27" x14ac:dyDescent="0.3">
      <c r="P50249"/>
      <c r="AA50249"/>
    </row>
    <row r="50250" spans="16:27" x14ac:dyDescent="0.3">
      <c r="P50250"/>
      <c r="AA50250"/>
    </row>
    <row r="50251" spans="16:27" x14ac:dyDescent="0.3">
      <c r="P50251"/>
      <c r="AA50251"/>
    </row>
    <row r="50252" spans="16:27" x14ac:dyDescent="0.3">
      <c r="P50252"/>
      <c r="AA50252"/>
    </row>
    <row r="50253" spans="16:27" x14ac:dyDescent="0.3">
      <c r="P50253"/>
      <c r="AA50253"/>
    </row>
    <row r="50254" spans="16:27" x14ac:dyDescent="0.3">
      <c r="P50254"/>
      <c r="AA50254"/>
    </row>
    <row r="50255" spans="16:27" x14ac:dyDescent="0.3">
      <c r="P50255"/>
      <c r="AA50255"/>
    </row>
    <row r="50256" spans="16:27" x14ac:dyDescent="0.3">
      <c r="P50256"/>
      <c r="AA50256"/>
    </row>
    <row r="50257" spans="16:27" x14ac:dyDescent="0.3">
      <c r="P50257"/>
      <c r="AA50257"/>
    </row>
    <row r="50258" spans="16:27" x14ac:dyDescent="0.3">
      <c r="P50258"/>
      <c r="AA50258"/>
    </row>
    <row r="50259" spans="16:27" x14ac:dyDescent="0.3">
      <c r="P50259"/>
      <c r="AA50259"/>
    </row>
    <row r="50260" spans="16:27" x14ac:dyDescent="0.3">
      <c r="P50260"/>
      <c r="AA50260"/>
    </row>
    <row r="50261" spans="16:27" x14ac:dyDescent="0.3">
      <c r="P50261"/>
      <c r="AA50261"/>
    </row>
    <row r="50262" spans="16:27" x14ac:dyDescent="0.3">
      <c r="P50262"/>
      <c r="AA50262"/>
    </row>
    <row r="50263" spans="16:27" x14ac:dyDescent="0.3">
      <c r="P50263"/>
      <c r="AA50263"/>
    </row>
    <row r="50264" spans="16:27" x14ac:dyDescent="0.3">
      <c r="P50264"/>
      <c r="AA50264"/>
    </row>
    <row r="50265" spans="16:27" x14ac:dyDescent="0.3">
      <c r="P50265"/>
      <c r="AA50265"/>
    </row>
    <row r="50266" spans="16:27" x14ac:dyDescent="0.3">
      <c r="P50266"/>
      <c r="AA50266"/>
    </row>
    <row r="50267" spans="16:27" x14ac:dyDescent="0.3">
      <c r="P50267"/>
      <c r="AA50267"/>
    </row>
    <row r="50268" spans="16:27" x14ac:dyDescent="0.3">
      <c r="P50268"/>
      <c r="AA50268"/>
    </row>
    <row r="50269" spans="16:27" x14ac:dyDescent="0.3">
      <c r="P50269"/>
      <c r="AA50269"/>
    </row>
    <row r="50270" spans="16:27" x14ac:dyDescent="0.3">
      <c r="P50270"/>
      <c r="AA50270"/>
    </row>
    <row r="50271" spans="16:27" x14ac:dyDescent="0.3">
      <c r="P50271"/>
      <c r="AA50271"/>
    </row>
    <row r="50272" spans="16:27" x14ac:dyDescent="0.3">
      <c r="P50272"/>
      <c r="AA50272"/>
    </row>
    <row r="50273" spans="16:27" x14ac:dyDescent="0.3">
      <c r="P50273"/>
      <c r="AA50273"/>
    </row>
    <row r="50274" spans="16:27" x14ac:dyDescent="0.3">
      <c r="P50274"/>
      <c r="AA50274"/>
    </row>
    <row r="50275" spans="16:27" x14ac:dyDescent="0.3">
      <c r="P50275"/>
      <c r="AA50275"/>
    </row>
    <row r="50276" spans="16:27" x14ac:dyDescent="0.3">
      <c r="P50276"/>
      <c r="AA50276"/>
    </row>
    <row r="50277" spans="16:27" x14ac:dyDescent="0.3">
      <c r="P50277"/>
      <c r="AA50277"/>
    </row>
    <row r="50278" spans="16:27" x14ac:dyDescent="0.3">
      <c r="P50278"/>
      <c r="AA50278"/>
    </row>
    <row r="50279" spans="16:27" x14ac:dyDescent="0.3">
      <c r="P50279"/>
      <c r="AA50279"/>
    </row>
    <row r="50280" spans="16:27" x14ac:dyDescent="0.3">
      <c r="P50280"/>
      <c r="AA50280"/>
    </row>
    <row r="50281" spans="16:27" x14ac:dyDescent="0.3">
      <c r="P50281"/>
      <c r="AA50281"/>
    </row>
    <row r="50282" spans="16:27" x14ac:dyDescent="0.3">
      <c r="P50282"/>
      <c r="AA50282"/>
    </row>
    <row r="50283" spans="16:27" x14ac:dyDescent="0.3">
      <c r="P50283"/>
      <c r="AA50283"/>
    </row>
    <row r="50284" spans="16:27" x14ac:dyDescent="0.3">
      <c r="P50284"/>
      <c r="AA50284"/>
    </row>
    <row r="50285" spans="16:27" x14ac:dyDescent="0.3">
      <c r="P50285"/>
      <c r="AA50285"/>
    </row>
    <row r="50286" spans="16:27" x14ac:dyDescent="0.3">
      <c r="P50286"/>
      <c r="AA50286"/>
    </row>
    <row r="50287" spans="16:27" x14ac:dyDescent="0.3">
      <c r="P50287"/>
      <c r="AA50287"/>
    </row>
    <row r="50288" spans="16:27" x14ac:dyDescent="0.3">
      <c r="P50288"/>
      <c r="AA50288"/>
    </row>
    <row r="50289" spans="16:27" x14ac:dyDescent="0.3">
      <c r="P50289"/>
      <c r="AA50289"/>
    </row>
    <row r="50290" spans="16:27" x14ac:dyDescent="0.3">
      <c r="P50290"/>
      <c r="AA50290"/>
    </row>
    <row r="50291" spans="16:27" x14ac:dyDescent="0.3">
      <c r="P50291"/>
      <c r="AA50291"/>
    </row>
    <row r="50292" spans="16:27" x14ac:dyDescent="0.3">
      <c r="P50292"/>
      <c r="AA50292"/>
    </row>
    <row r="50293" spans="16:27" x14ac:dyDescent="0.3">
      <c r="P50293"/>
      <c r="AA50293"/>
    </row>
    <row r="50294" spans="16:27" x14ac:dyDescent="0.3">
      <c r="P50294"/>
      <c r="AA50294"/>
    </row>
    <row r="50295" spans="16:27" x14ac:dyDescent="0.3">
      <c r="P50295"/>
      <c r="AA50295"/>
    </row>
    <row r="50296" spans="16:27" x14ac:dyDescent="0.3">
      <c r="P50296"/>
      <c r="AA50296"/>
    </row>
    <row r="50297" spans="16:27" x14ac:dyDescent="0.3">
      <c r="P50297"/>
      <c r="AA50297"/>
    </row>
    <row r="50298" spans="16:27" x14ac:dyDescent="0.3">
      <c r="P50298"/>
      <c r="AA50298"/>
    </row>
    <row r="50299" spans="16:27" x14ac:dyDescent="0.3">
      <c r="P50299"/>
      <c r="AA50299"/>
    </row>
    <row r="50300" spans="16:27" x14ac:dyDescent="0.3">
      <c r="P50300"/>
      <c r="AA50300"/>
    </row>
    <row r="50301" spans="16:27" x14ac:dyDescent="0.3">
      <c r="P50301"/>
      <c r="AA50301"/>
    </row>
    <row r="50302" spans="16:27" x14ac:dyDescent="0.3">
      <c r="P50302"/>
      <c r="AA50302"/>
    </row>
    <row r="50303" spans="16:27" x14ac:dyDescent="0.3">
      <c r="P50303"/>
      <c r="AA50303"/>
    </row>
    <row r="50304" spans="16:27" x14ac:dyDescent="0.3">
      <c r="P50304"/>
      <c r="AA50304"/>
    </row>
    <row r="50305" spans="16:27" x14ac:dyDescent="0.3">
      <c r="P50305"/>
      <c r="AA50305"/>
    </row>
    <row r="50306" spans="16:27" x14ac:dyDescent="0.3">
      <c r="P50306"/>
      <c r="AA50306"/>
    </row>
    <row r="50307" spans="16:27" x14ac:dyDescent="0.3">
      <c r="P50307"/>
      <c r="AA50307"/>
    </row>
    <row r="50308" spans="16:27" x14ac:dyDescent="0.3">
      <c r="P50308"/>
      <c r="AA50308"/>
    </row>
    <row r="50309" spans="16:27" x14ac:dyDescent="0.3">
      <c r="P50309"/>
      <c r="AA50309"/>
    </row>
    <row r="50310" spans="16:27" x14ac:dyDescent="0.3">
      <c r="P50310"/>
      <c r="AA50310"/>
    </row>
    <row r="50311" spans="16:27" x14ac:dyDescent="0.3">
      <c r="P50311"/>
      <c r="AA50311"/>
    </row>
    <row r="50312" spans="16:27" x14ac:dyDescent="0.3">
      <c r="P50312"/>
      <c r="AA50312"/>
    </row>
    <row r="50313" spans="16:27" x14ac:dyDescent="0.3">
      <c r="P50313"/>
      <c r="AA50313"/>
    </row>
    <row r="50314" spans="16:27" x14ac:dyDescent="0.3">
      <c r="P50314"/>
      <c r="AA50314"/>
    </row>
    <row r="50315" spans="16:27" x14ac:dyDescent="0.3">
      <c r="P50315"/>
      <c r="AA50315"/>
    </row>
    <row r="50316" spans="16:27" x14ac:dyDescent="0.3">
      <c r="P50316"/>
      <c r="AA50316"/>
    </row>
    <row r="50317" spans="16:27" x14ac:dyDescent="0.3">
      <c r="P50317"/>
      <c r="AA50317"/>
    </row>
    <row r="50318" spans="16:27" x14ac:dyDescent="0.3">
      <c r="P50318"/>
      <c r="AA50318"/>
    </row>
    <row r="50319" spans="16:27" x14ac:dyDescent="0.3">
      <c r="P50319"/>
      <c r="AA50319"/>
    </row>
    <row r="50320" spans="16:27" x14ac:dyDescent="0.3">
      <c r="P50320"/>
      <c r="AA50320"/>
    </row>
    <row r="50321" spans="16:27" x14ac:dyDescent="0.3">
      <c r="P50321"/>
      <c r="AA50321"/>
    </row>
    <row r="50322" spans="16:27" x14ac:dyDescent="0.3">
      <c r="P50322"/>
      <c r="AA50322"/>
    </row>
    <row r="50323" spans="16:27" x14ac:dyDescent="0.3">
      <c r="P50323"/>
      <c r="AA50323"/>
    </row>
    <row r="50324" spans="16:27" x14ac:dyDescent="0.3">
      <c r="P50324"/>
      <c r="AA50324"/>
    </row>
    <row r="50325" spans="16:27" x14ac:dyDescent="0.3">
      <c r="P50325"/>
      <c r="AA50325"/>
    </row>
    <row r="50326" spans="16:27" x14ac:dyDescent="0.3">
      <c r="P50326"/>
      <c r="AA50326"/>
    </row>
    <row r="50327" spans="16:27" x14ac:dyDescent="0.3">
      <c r="P50327"/>
      <c r="AA50327"/>
    </row>
    <row r="50328" spans="16:27" x14ac:dyDescent="0.3">
      <c r="P50328"/>
      <c r="AA50328"/>
    </row>
    <row r="50329" spans="16:27" x14ac:dyDescent="0.3">
      <c r="P50329"/>
      <c r="AA50329"/>
    </row>
    <row r="50330" spans="16:27" x14ac:dyDescent="0.3">
      <c r="P50330"/>
      <c r="AA50330"/>
    </row>
    <row r="50331" spans="16:27" x14ac:dyDescent="0.3">
      <c r="P50331"/>
      <c r="AA50331"/>
    </row>
    <row r="50332" spans="16:27" x14ac:dyDescent="0.3">
      <c r="P50332"/>
      <c r="AA50332"/>
    </row>
    <row r="50333" spans="16:27" x14ac:dyDescent="0.3">
      <c r="P50333"/>
      <c r="AA50333"/>
    </row>
    <row r="50334" spans="16:27" x14ac:dyDescent="0.3">
      <c r="P50334"/>
      <c r="AA50334"/>
    </row>
    <row r="50335" spans="16:27" x14ac:dyDescent="0.3">
      <c r="P50335"/>
      <c r="AA50335"/>
    </row>
    <row r="50336" spans="16:27" x14ac:dyDescent="0.3">
      <c r="P50336"/>
      <c r="AA50336"/>
    </row>
    <row r="50337" spans="16:27" x14ac:dyDescent="0.3">
      <c r="P50337"/>
      <c r="AA50337"/>
    </row>
    <row r="50338" spans="16:27" x14ac:dyDescent="0.3">
      <c r="P50338"/>
      <c r="AA50338"/>
    </row>
    <row r="50339" spans="16:27" x14ac:dyDescent="0.3">
      <c r="P50339"/>
      <c r="AA50339"/>
    </row>
    <row r="50340" spans="16:27" x14ac:dyDescent="0.3">
      <c r="P50340"/>
      <c r="AA50340"/>
    </row>
    <row r="50341" spans="16:27" x14ac:dyDescent="0.3">
      <c r="P50341"/>
      <c r="AA50341"/>
    </row>
    <row r="50342" spans="16:27" x14ac:dyDescent="0.3">
      <c r="P50342"/>
      <c r="AA50342"/>
    </row>
    <row r="50343" spans="16:27" x14ac:dyDescent="0.3">
      <c r="P50343"/>
      <c r="AA50343"/>
    </row>
    <row r="50344" spans="16:27" x14ac:dyDescent="0.3">
      <c r="P50344"/>
      <c r="AA50344"/>
    </row>
    <row r="50345" spans="16:27" x14ac:dyDescent="0.3">
      <c r="P50345"/>
      <c r="AA50345"/>
    </row>
    <row r="50346" spans="16:27" x14ac:dyDescent="0.3">
      <c r="P50346"/>
      <c r="AA50346"/>
    </row>
    <row r="50347" spans="16:27" x14ac:dyDescent="0.3">
      <c r="P50347"/>
      <c r="AA50347"/>
    </row>
    <row r="50348" spans="16:27" x14ac:dyDescent="0.3">
      <c r="P50348"/>
      <c r="AA50348"/>
    </row>
    <row r="50349" spans="16:27" x14ac:dyDescent="0.3">
      <c r="P50349"/>
      <c r="AA50349"/>
    </row>
    <row r="50350" spans="16:27" x14ac:dyDescent="0.3">
      <c r="P50350"/>
      <c r="AA50350"/>
    </row>
    <row r="50351" spans="16:27" x14ac:dyDescent="0.3">
      <c r="P50351"/>
      <c r="AA50351"/>
    </row>
    <row r="50352" spans="16:27" x14ac:dyDescent="0.3">
      <c r="P50352"/>
      <c r="AA50352"/>
    </row>
    <row r="50353" spans="16:27" x14ac:dyDescent="0.3">
      <c r="P50353"/>
      <c r="AA50353"/>
    </row>
    <row r="50354" spans="16:27" x14ac:dyDescent="0.3">
      <c r="P50354"/>
      <c r="AA50354"/>
    </row>
    <row r="50355" spans="16:27" x14ac:dyDescent="0.3">
      <c r="P50355"/>
      <c r="AA50355"/>
    </row>
    <row r="50356" spans="16:27" x14ac:dyDescent="0.3">
      <c r="P50356"/>
      <c r="AA50356"/>
    </row>
    <row r="50357" spans="16:27" x14ac:dyDescent="0.3">
      <c r="P50357"/>
      <c r="AA50357"/>
    </row>
    <row r="50358" spans="16:27" x14ac:dyDescent="0.3">
      <c r="P50358"/>
      <c r="AA50358"/>
    </row>
    <row r="50359" spans="16:27" x14ac:dyDescent="0.3">
      <c r="P50359"/>
      <c r="AA50359"/>
    </row>
    <row r="50360" spans="16:27" x14ac:dyDescent="0.3">
      <c r="P50360"/>
      <c r="AA50360"/>
    </row>
    <row r="50361" spans="16:27" x14ac:dyDescent="0.3">
      <c r="P50361"/>
      <c r="AA50361"/>
    </row>
    <row r="50362" spans="16:27" x14ac:dyDescent="0.3">
      <c r="P50362"/>
      <c r="AA50362"/>
    </row>
    <row r="50363" spans="16:27" x14ac:dyDescent="0.3">
      <c r="P50363"/>
      <c r="AA50363"/>
    </row>
    <row r="50364" spans="16:27" x14ac:dyDescent="0.3">
      <c r="P50364"/>
      <c r="AA50364"/>
    </row>
    <row r="50365" spans="16:27" x14ac:dyDescent="0.3">
      <c r="P50365"/>
      <c r="AA50365"/>
    </row>
    <row r="50366" spans="16:27" x14ac:dyDescent="0.3">
      <c r="P50366"/>
      <c r="AA50366"/>
    </row>
    <row r="50367" spans="16:27" x14ac:dyDescent="0.3">
      <c r="P50367"/>
      <c r="AA50367"/>
    </row>
    <row r="50368" spans="16:27" x14ac:dyDescent="0.3">
      <c r="P50368"/>
      <c r="AA50368"/>
    </row>
    <row r="50369" spans="16:27" x14ac:dyDescent="0.3">
      <c r="P50369"/>
      <c r="AA50369"/>
    </row>
    <row r="50370" spans="16:27" x14ac:dyDescent="0.3">
      <c r="P50370"/>
      <c r="AA50370"/>
    </row>
    <row r="50371" spans="16:27" x14ac:dyDescent="0.3">
      <c r="P50371"/>
      <c r="AA50371"/>
    </row>
    <row r="50372" spans="16:27" x14ac:dyDescent="0.3">
      <c r="P50372"/>
      <c r="AA50372"/>
    </row>
    <row r="50373" spans="16:27" x14ac:dyDescent="0.3">
      <c r="P50373"/>
      <c r="AA50373"/>
    </row>
    <row r="50374" spans="16:27" x14ac:dyDescent="0.3">
      <c r="P50374"/>
      <c r="AA50374"/>
    </row>
    <row r="50375" spans="16:27" x14ac:dyDescent="0.3">
      <c r="P50375"/>
      <c r="AA50375"/>
    </row>
    <row r="50376" spans="16:27" x14ac:dyDescent="0.3">
      <c r="P50376"/>
      <c r="AA50376"/>
    </row>
    <row r="50377" spans="16:27" x14ac:dyDescent="0.3">
      <c r="P50377"/>
      <c r="AA50377"/>
    </row>
    <row r="50378" spans="16:27" x14ac:dyDescent="0.3">
      <c r="P50378"/>
      <c r="AA50378"/>
    </row>
    <row r="50379" spans="16:27" x14ac:dyDescent="0.3">
      <c r="P50379"/>
      <c r="AA50379"/>
    </row>
    <row r="50380" spans="16:27" x14ac:dyDescent="0.3">
      <c r="P50380"/>
      <c r="AA50380"/>
    </row>
    <row r="50381" spans="16:27" x14ac:dyDescent="0.3">
      <c r="P50381"/>
      <c r="AA50381"/>
    </row>
    <row r="50382" spans="16:27" x14ac:dyDescent="0.3">
      <c r="P50382"/>
      <c r="AA50382"/>
    </row>
    <row r="50383" spans="16:27" x14ac:dyDescent="0.3">
      <c r="P50383"/>
      <c r="AA50383"/>
    </row>
    <row r="50384" spans="16:27" x14ac:dyDescent="0.3">
      <c r="P50384"/>
      <c r="AA50384"/>
    </row>
    <row r="50385" spans="16:27" x14ac:dyDescent="0.3">
      <c r="P50385"/>
      <c r="AA50385"/>
    </row>
    <row r="50386" spans="16:27" x14ac:dyDescent="0.3">
      <c r="P50386"/>
      <c r="AA50386"/>
    </row>
    <row r="50387" spans="16:27" x14ac:dyDescent="0.3">
      <c r="P50387"/>
      <c r="AA50387"/>
    </row>
    <row r="50388" spans="16:27" x14ac:dyDescent="0.3">
      <c r="P50388"/>
      <c r="AA50388"/>
    </row>
    <row r="50389" spans="16:27" x14ac:dyDescent="0.3">
      <c r="P50389"/>
      <c r="AA50389"/>
    </row>
    <row r="50390" spans="16:27" x14ac:dyDescent="0.3">
      <c r="P50390"/>
      <c r="AA50390"/>
    </row>
    <row r="50391" spans="16:27" x14ac:dyDescent="0.3">
      <c r="P50391"/>
      <c r="AA50391"/>
    </row>
    <row r="50392" spans="16:27" x14ac:dyDescent="0.3">
      <c r="P50392"/>
      <c r="AA50392"/>
    </row>
    <row r="50393" spans="16:27" x14ac:dyDescent="0.3">
      <c r="P50393"/>
      <c r="AA50393"/>
    </row>
    <row r="50394" spans="16:27" x14ac:dyDescent="0.3">
      <c r="P50394"/>
      <c r="AA50394"/>
    </row>
    <row r="50395" spans="16:27" x14ac:dyDescent="0.3">
      <c r="P50395"/>
      <c r="AA50395"/>
    </row>
    <row r="50396" spans="16:27" x14ac:dyDescent="0.3">
      <c r="P50396"/>
      <c r="AA50396"/>
    </row>
    <row r="50397" spans="16:27" x14ac:dyDescent="0.3">
      <c r="P50397"/>
      <c r="AA50397"/>
    </row>
    <row r="50398" spans="16:27" x14ac:dyDescent="0.3">
      <c r="P50398"/>
      <c r="AA50398"/>
    </row>
    <row r="50399" spans="16:27" x14ac:dyDescent="0.3">
      <c r="P50399"/>
      <c r="AA50399"/>
    </row>
    <row r="50400" spans="16:27" x14ac:dyDescent="0.3">
      <c r="P50400"/>
      <c r="AA50400"/>
    </row>
    <row r="50401" spans="16:27" x14ac:dyDescent="0.3">
      <c r="P50401"/>
      <c r="AA50401"/>
    </row>
    <row r="50402" spans="16:27" x14ac:dyDescent="0.3">
      <c r="P50402"/>
      <c r="AA50402"/>
    </row>
    <row r="50403" spans="16:27" x14ac:dyDescent="0.3">
      <c r="P50403"/>
      <c r="AA50403"/>
    </row>
    <row r="50404" spans="16:27" x14ac:dyDescent="0.3">
      <c r="P50404"/>
      <c r="AA50404"/>
    </row>
    <row r="50405" spans="16:27" x14ac:dyDescent="0.3">
      <c r="P50405"/>
      <c r="AA50405"/>
    </row>
    <row r="50406" spans="16:27" x14ac:dyDescent="0.3">
      <c r="P50406"/>
      <c r="AA50406"/>
    </row>
    <row r="50407" spans="16:27" x14ac:dyDescent="0.3">
      <c r="P50407"/>
      <c r="AA50407"/>
    </row>
    <row r="50408" spans="16:27" x14ac:dyDescent="0.3">
      <c r="P50408"/>
      <c r="AA50408"/>
    </row>
    <row r="50409" spans="16:27" x14ac:dyDescent="0.3">
      <c r="P50409"/>
      <c r="AA50409"/>
    </row>
    <row r="50410" spans="16:27" x14ac:dyDescent="0.3">
      <c r="P50410"/>
      <c r="AA50410"/>
    </row>
    <row r="50411" spans="16:27" x14ac:dyDescent="0.3">
      <c r="P50411"/>
      <c r="AA50411"/>
    </row>
    <row r="50412" spans="16:27" x14ac:dyDescent="0.3">
      <c r="P50412"/>
      <c r="AA50412"/>
    </row>
    <row r="50413" spans="16:27" x14ac:dyDescent="0.3">
      <c r="P50413"/>
      <c r="AA50413"/>
    </row>
    <row r="50414" spans="16:27" x14ac:dyDescent="0.3">
      <c r="P50414"/>
      <c r="AA50414"/>
    </row>
    <row r="50415" spans="16:27" x14ac:dyDescent="0.3">
      <c r="P50415"/>
      <c r="AA50415"/>
    </row>
    <row r="50416" spans="16:27" x14ac:dyDescent="0.3">
      <c r="P50416"/>
      <c r="AA50416"/>
    </row>
    <row r="50417" spans="16:27" x14ac:dyDescent="0.3">
      <c r="P50417"/>
      <c r="AA50417"/>
    </row>
    <row r="50418" spans="16:27" x14ac:dyDescent="0.3">
      <c r="P50418"/>
      <c r="AA50418"/>
    </row>
    <row r="50419" spans="16:27" x14ac:dyDescent="0.3">
      <c r="P50419"/>
      <c r="AA50419"/>
    </row>
    <row r="50420" spans="16:27" x14ac:dyDescent="0.3">
      <c r="P50420"/>
      <c r="AA50420"/>
    </row>
    <row r="50421" spans="16:27" x14ac:dyDescent="0.3">
      <c r="P50421"/>
      <c r="AA50421"/>
    </row>
    <row r="50422" spans="16:27" x14ac:dyDescent="0.3">
      <c r="P50422"/>
      <c r="AA50422"/>
    </row>
    <row r="50423" spans="16:27" x14ac:dyDescent="0.3">
      <c r="P50423"/>
      <c r="AA50423"/>
    </row>
    <row r="50424" spans="16:27" x14ac:dyDescent="0.3">
      <c r="P50424"/>
      <c r="AA50424"/>
    </row>
    <row r="50425" spans="16:27" x14ac:dyDescent="0.3">
      <c r="P50425"/>
      <c r="AA50425"/>
    </row>
    <row r="50426" spans="16:27" x14ac:dyDescent="0.3">
      <c r="P50426"/>
      <c r="AA50426"/>
    </row>
    <row r="50427" spans="16:27" x14ac:dyDescent="0.3">
      <c r="P50427"/>
      <c r="AA50427"/>
    </row>
    <row r="50428" spans="16:27" x14ac:dyDescent="0.3">
      <c r="P50428"/>
      <c r="AA50428"/>
    </row>
    <row r="50429" spans="16:27" x14ac:dyDescent="0.3">
      <c r="P50429"/>
      <c r="AA50429"/>
    </row>
    <row r="50430" spans="16:27" x14ac:dyDescent="0.3">
      <c r="P50430"/>
      <c r="AA50430"/>
    </row>
    <row r="50431" spans="16:27" x14ac:dyDescent="0.3">
      <c r="P50431"/>
      <c r="AA50431"/>
    </row>
    <row r="50432" spans="16:27" x14ac:dyDescent="0.3">
      <c r="P50432"/>
      <c r="AA50432"/>
    </row>
    <row r="50433" spans="16:27" x14ac:dyDescent="0.3">
      <c r="P50433"/>
      <c r="AA50433"/>
    </row>
    <row r="50434" spans="16:27" x14ac:dyDescent="0.3">
      <c r="P50434"/>
      <c r="AA50434"/>
    </row>
    <row r="50435" spans="16:27" x14ac:dyDescent="0.3">
      <c r="P50435"/>
      <c r="AA50435"/>
    </row>
    <row r="50436" spans="16:27" x14ac:dyDescent="0.3">
      <c r="P50436"/>
      <c r="AA50436"/>
    </row>
    <row r="50437" spans="16:27" x14ac:dyDescent="0.3">
      <c r="P50437"/>
      <c r="AA50437"/>
    </row>
    <row r="50438" spans="16:27" x14ac:dyDescent="0.3">
      <c r="P50438"/>
      <c r="AA50438"/>
    </row>
    <row r="50439" spans="16:27" x14ac:dyDescent="0.3">
      <c r="P50439"/>
      <c r="AA50439"/>
    </row>
    <row r="50440" spans="16:27" x14ac:dyDescent="0.3">
      <c r="P50440"/>
      <c r="AA50440"/>
    </row>
    <row r="50441" spans="16:27" x14ac:dyDescent="0.3">
      <c r="P50441"/>
      <c r="AA50441"/>
    </row>
    <row r="50442" spans="16:27" x14ac:dyDescent="0.3">
      <c r="P50442"/>
      <c r="AA50442"/>
    </row>
    <row r="50443" spans="16:27" x14ac:dyDescent="0.3">
      <c r="P50443"/>
      <c r="AA50443"/>
    </row>
    <row r="50444" spans="16:27" x14ac:dyDescent="0.3">
      <c r="P50444"/>
      <c r="AA50444"/>
    </row>
    <row r="50445" spans="16:27" x14ac:dyDescent="0.3">
      <c r="P50445"/>
      <c r="AA50445"/>
    </row>
    <row r="50446" spans="16:27" x14ac:dyDescent="0.3">
      <c r="P50446"/>
      <c r="AA50446"/>
    </row>
    <row r="50447" spans="16:27" x14ac:dyDescent="0.3">
      <c r="P50447"/>
      <c r="AA50447"/>
    </row>
    <row r="50448" spans="16:27" x14ac:dyDescent="0.3">
      <c r="P50448"/>
      <c r="AA50448"/>
    </row>
    <row r="50449" spans="16:27" x14ac:dyDescent="0.3">
      <c r="P50449"/>
      <c r="AA50449"/>
    </row>
    <row r="50450" spans="16:27" x14ac:dyDescent="0.3">
      <c r="P50450"/>
      <c r="AA50450"/>
    </row>
    <row r="50451" spans="16:27" x14ac:dyDescent="0.3">
      <c r="P50451"/>
      <c r="AA50451"/>
    </row>
    <row r="50452" spans="16:27" x14ac:dyDescent="0.3">
      <c r="P50452"/>
      <c r="AA50452"/>
    </row>
    <row r="50453" spans="16:27" x14ac:dyDescent="0.3">
      <c r="P50453"/>
      <c r="AA50453"/>
    </row>
    <row r="50454" spans="16:27" x14ac:dyDescent="0.3">
      <c r="P50454"/>
      <c r="AA50454"/>
    </row>
    <row r="50455" spans="16:27" x14ac:dyDescent="0.3">
      <c r="P50455"/>
      <c r="AA50455"/>
    </row>
    <row r="50456" spans="16:27" x14ac:dyDescent="0.3">
      <c r="P50456"/>
      <c r="AA50456"/>
    </row>
    <row r="50457" spans="16:27" x14ac:dyDescent="0.3">
      <c r="P50457"/>
      <c r="AA50457"/>
    </row>
    <row r="50458" spans="16:27" x14ac:dyDescent="0.3">
      <c r="P50458"/>
      <c r="AA50458"/>
    </row>
    <row r="50459" spans="16:27" x14ac:dyDescent="0.3">
      <c r="P50459"/>
      <c r="AA50459"/>
    </row>
    <row r="50460" spans="16:27" x14ac:dyDescent="0.3">
      <c r="P50460"/>
      <c r="AA50460"/>
    </row>
    <row r="50461" spans="16:27" x14ac:dyDescent="0.3">
      <c r="P50461"/>
      <c r="AA50461"/>
    </row>
    <row r="50462" spans="16:27" x14ac:dyDescent="0.3">
      <c r="P50462"/>
      <c r="AA50462"/>
    </row>
    <row r="50463" spans="16:27" x14ac:dyDescent="0.3">
      <c r="P50463"/>
      <c r="AA50463"/>
    </row>
    <row r="50464" spans="16:27" x14ac:dyDescent="0.3">
      <c r="P50464"/>
      <c r="AA50464"/>
    </row>
    <row r="50465" spans="16:27" x14ac:dyDescent="0.3">
      <c r="P50465"/>
      <c r="AA50465"/>
    </row>
    <row r="50466" spans="16:27" x14ac:dyDescent="0.3">
      <c r="P50466"/>
      <c r="AA50466"/>
    </row>
    <row r="50467" spans="16:27" x14ac:dyDescent="0.3">
      <c r="P50467"/>
      <c r="AA50467"/>
    </row>
    <row r="50468" spans="16:27" x14ac:dyDescent="0.3">
      <c r="P50468"/>
      <c r="AA50468"/>
    </row>
    <row r="50469" spans="16:27" x14ac:dyDescent="0.3">
      <c r="P50469"/>
      <c r="AA50469"/>
    </row>
    <row r="50470" spans="16:27" x14ac:dyDescent="0.3">
      <c r="P50470"/>
      <c r="AA50470"/>
    </row>
    <row r="50471" spans="16:27" x14ac:dyDescent="0.3">
      <c r="P50471"/>
      <c r="AA50471"/>
    </row>
    <row r="50472" spans="16:27" x14ac:dyDescent="0.3">
      <c r="P50472"/>
      <c r="AA50472"/>
    </row>
    <row r="50473" spans="16:27" x14ac:dyDescent="0.3">
      <c r="P50473"/>
      <c r="AA50473"/>
    </row>
    <row r="50474" spans="16:27" x14ac:dyDescent="0.3">
      <c r="P50474"/>
      <c r="AA50474"/>
    </row>
    <row r="50475" spans="16:27" x14ac:dyDescent="0.3">
      <c r="P50475"/>
      <c r="AA50475"/>
    </row>
    <row r="50476" spans="16:27" x14ac:dyDescent="0.3">
      <c r="P50476"/>
      <c r="AA50476"/>
    </row>
    <row r="50477" spans="16:27" x14ac:dyDescent="0.3">
      <c r="P50477"/>
      <c r="AA50477"/>
    </row>
    <row r="50478" spans="16:27" x14ac:dyDescent="0.3">
      <c r="P50478"/>
      <c r="AA50478"/>
    </row>
    <row r="50479" spans="16:27" x14ac:dyDescent="0.3">
      <c r="P50479"/>
      <c r="AA50479"/>
    </row>
    <row r="50480" spans="16:27" x14ac:dyDescent="0.3">
      <c r="P50480"/>
      <c r="AA50480"/>
    </row>
    <row r="50481" spans="16:27" x14ac:dyDescent="0.3">
      <c r="P50481"/>
      <c r="AA50481"/>
    </row>
    <row r="50482" spans="16:27" x14ac:dyDescent="0.3">
      <c r="P50482"/>
      <c r="AA50482"/>
    </row>
    <row r="50483" spans="16:27" x14ac:dyDescent="0.3">
      <c r="P50483"/>
      <c r="AA50483"/>
    </row>
    <row r="50484" spans="16:27" x14ac:dyDescent="0.3">
      <c r="P50484"/>
      <c r="AA50484"/>
    </row>
    <row r="50485" spans="16:27" x14ac:dyDescent="0.3">
      <c r="P50485"/>
      <c r="AA50485"/>
    </row>
    <row r="50486" spans="16:27" x14ac:dyDescent="0.3">
      <c r="P50486"/>
      <c r="AA50486"/>
    </row>
    <row r="50487" spans="16:27" x14ac:dyDescent="0.3">
      <c r="P50487"/>
      <c r="AA50487"/>
    </row>
    <row r="50488" spans="16:27" x14ac:dyDescent="0.3">
      <c r="P50488"/>
      <c r="AA50488"/>
    </row>
    <row r="50489" spans="16:27" x14ac:dyDescent="0.3">
      <c r="P50489"/>
      <c r="AA50489"/>
    </row>
    <row r="50490" spans="16:27" x14ac:dyDescent="0.3">
      <c r="P50490"/>
      <c r="AA50490"/>
    </row>
    <row r="50491" spans="16:27" x14ac:dyDescent="0.3">
      <c r="P50491"/>
      <c r="AA50491"/>
    </row>
    <row r="50492" spans="16:27" x14ac:dyDescent="0.3">
      <c r="P50492"/>
      <c r="AA50492"/>
    </row>
    <row r="50493" spans="16:27" x14ac:dyDescent="0.3">
      <c r="P50493"/>
      <c r="AA50493"/>
    </row>
    <row r="50494" spans="16:27" x14ac:dyDescent="0.3">
      <c r="P50494"/>
      <c r="AA50494"/>
    </row>
    <row r="50495" spans="16:27" x14ac:dyDescent="0.3">
      <c r="P50495"/>
      <c r="AA50495"/>
    </row>
    <row r="50496" spans="16:27" x14ac:dyDescent="0.3">
      <c r="P50496"/>
      <c r="AA50496"/>
    </row>
    <row r="50497" spans="16:27" x14ac:dyDescent="0.3">
      <c r="P50497"/>
      <c r="AA50497"/>
    </row>
    <row r="50498" spans="16:27" x14ac:dyDescent="0.3">
      <c r="P50498"/>
      <c r="AA50498"/>
    </row>
    <row r="50499" spans="16:27" x14ac:dyDescent="0.3">
      <c r="P50499"/>
      <c r="AA50499"/>
    </row>
    <row r="50500" spans="16:27" x14ac:dyDescent="0.3">
      <c r="P50500"/>
      <c r="AA50500"/>
    </row>
    <row r="50501" spans="16:27" x14ac:dyDescent="0.3">
      <c r="P50501"/>
      <c r="AA50501"/>
    </row>
    <row r="50502" spans="16:27" x14ac:dyDescent="0.3">
      <c r="P50502"/>
      <c r="AA50502"/>
    </row>
    <row r="50503" spans="16:27" x14ac:dyDescent="0.3">
      <c r="P50503"/>
      <c r="AA50503"/>
    </row>
    <row r="50504" spans="16:27" x14ac:dyDescent="0.3">
      <c r="P50504"/>
      <c r="AA50504"/>
    </row>
    <row r="50505" spans="16:27" x14ac:dyDescent="0.3">
      <c r="P50505"/>
      <c r="AA50505"/>
    </row>
    <row r="50506" spans="16:27" x14ac:dyDescent="0.3">
      <c r="P50506"/>
      <c r="AA50506"/>
    </row>
    <row r="50507" spans="16:27" x14ac:dyDescent="0.3">
      <c r="P50507"/>
      <c r="AA50507"/>
    </row>
    <row r="50508" spans="16:27" x14ac:dyDescent="0.3">
      <c r="P50508"/>
      <c r="AA50508"/>
    </row>
    <row r="50509" spans="16:27" x14ac:dyDescent="0.3">
      <c r="P50509"/>
      <c r="AA50509"/>
    </row>
    <row r="50510" spans="16:27" x14ac:dyDescent="0.3">
      <c r="P50510"/>
      <c r="AA50510"/>
    </row>
    <row r="50511" spans="16:27" x14ac:dyDescent="0.3">
      <c r="P50511"/>
      <c r="AA50511"/>
    </row>
    <row r="50512" spans="16:27" x14ac:dyDescent="0.3">
      <c r="P50512"/>
      <c r="AA50512"/>
    </row>
    <row r="50513" spans="16:27" x14ac:dyDescent="0.3">
      <c r="P50513"/>
      <c r="AA50513"/>
    </row>
    <row r="50514" spans="16:27" x14ac:dyDescent="0.3">
      <c r="P50514"/>
      <c r="AA50514"/>
    </row>
    <row r="50515" spans="16:27" x14ac:dyDescent="0.3">
      <c r="P50515"/>
      <c r="AA50515"/>
    </row>
    <row r="50516" spans="16:27" x14ac:dyDescent="0.3">
      <c r="P50516"/>
      <c r="AA50516"/>
    </row>
    <row r="50517" spans="16:27" x14ac:dyDescent="0.3">
      <c r="P50517"/>
      <c r="AA50517"/>
    </row>
    <row r="50518" spans="16:27" x14ac:dyDescent="0.3">
      <c r="P50518"/>
      <c r="AA50518"/>
    </row>
    <row r="50519" spans="16:27" x14ac:dyDescent="0.3">
      <c r="P50519"/>
      <c r="AA50519"/>
    </row>
    <row r="50520" spans="16:27" x14ac:dyDescent="0.3">
      <c r="P50520"/>
      <c r="AA50520"/>
    </row>
    <row r="50521" spans="16:27" x14ac:dyDescent="0.3">
      <c r="P50521"/>
      <c r="AA50521"/>
    </row>
    <row r="50522" spans="16:27" x14ac:dyDescent="0.3">
      <c r="P50522"/>
      <c r="AA50522"/>
    </row>
    <row r="50523" spans="16:27" x14ac:dyDescent="0.3">
      <c r="P50523"/>
      <c r="AA50523"/>
    </row>
    <row r="50524" spans="16:27" x14ac:dyDescent="0.3">
      <c r="P50524"/>
      <c r="AA50524"/>
    </row>
    <row r="50525" spans="16:27" x14ac:dyDescent="0.3">
      <c r="P50525"/>
      <c r="AA50525"/>
    </row>
    <row r="50526" spans="16:27" x14ac:dyDescent="0.3">
      <c r="P50526"/>
      <c r="AA50526"/>
    </row>
    <row r="50527" spans="16:27" x14ac:dyDescent="0.3">
      <c r="P50527"/>
      <c r="AA50527"/>
    </row>
    <row r="50528" spans="16:27" x14ac:dyDescent="0.3">
      <c r="P50528"/>
      <c r="AA50528"/>
    </row>
    <row r="50529" spans="16:27" x14ac:dyDescent="0.3">
      <c r="P50529"/>
      <c r="AA50529"/>
    </row>
    <row r="50530" spans="16:27" x14ac:dyDescent="0.3">
      <c r="P50530"/>
      <c r="AA50530"/>
    </row>
    <row r="50531" spans="16:27" x14ac:dyDescent="0.3">
      <c r="P50531"/>
      <c r="AA50531"/>
    </row>
    <row r="50532" spans="16:27" x14ac:dyDescent="0.3">
      <c r="P50532"/>
      <c r="AA50532"/>
    </row>
    <row r="50533" spans="16:27" x14ac:dyDescent="0.3">
      <c r="P50533"/>
      <c r="AA50533"/>
    </row>
    <row r="50534" spans="16:27" x14ac:dyDescent="0.3">
      <c r="P50534"/>
      <c r="AA50534"/>
    </row>
    <row r="50535" spans="16:27" x14ac:dyDescent="0.3">
      <c r="P50535"/>
      <c r="AA50535"/>
    </row>
    <row r="50536" spans="16:27" x14ac:dyDescent="0.3">
      <c r="P50536"/>
      <c r="AA50536"/>
    </row>
    <row r="50537" spans="16:27" x14ac:dyDescent="0.3">
      <c r="P50537"/>
      <c r="AA50537"/>
    </row>
    <row r="50538" spans="16:27" x14ac:dyDescent="0.3">
      <c r="P50538"/>
      <c r="AA50538"/>
    </row>
    <row r="50539" spans="16:27" x14ac:dyDescent="0.3">
      <c r="P50539"/>
      <c r="AA50539"/>
    </row>
    <row r="50540" spans="16:27" x14ac:dyDescent="0.3">
      <c r="P50540"/>
      <c r="AA50540"/>
    </row>
    <row r="50541" spans="16:27" x14ac:dyDescent="0.3">
      <c r="P50541"/>
      <c r="AA50541"/>
    </row>
    <row r="50542" spans="16:27" x14ac:dyDescent="0.3">
      <c r="P50542"/>
      <c r="AA50542"/>
    </row>
    <row r="50543" spans="16:27" x14ac:dyDescent="0.3">
      <c r="P50543"/>
      <c r="AA50543"/>
    </row>
    <row r="50544" spans="16:27" x14ac:dyDescent="0.3">
      <c r="P50544"/>
      <c r="AA50544"/>
    </row>
    <row r="50545" spans="16:27" x14ac:dyDescent="0.3">
      <c r="P50545"/>
      <c r="AA50545"/>
    </row>
    <row r="50546" spans="16:27" x14ac:dyDescent="0.3">
      <c r="P50546"/>
      <c r="AA50546"/>
    </row>
    <row r="50547" spans="16:27" x14ac:dyDescent="0.3">
      <c r="P50547"/>
      <c r="AA50547"/>
    </row>
    <row r="50548" spans="16:27" x14ac:dyDescent="0.3">
      <c r="P50548"/>
      <c r="AA50548"/>
    </row>
    <row r="50549" spans="16:27" x14ac:dyDescent="0.3">
      <c r="P50549"/>
      <c r="AA50549"/>
    </row>
    <row r="50550" spans="16:27" x14ac:dyDescent="0.3">
      <c r="P50550"/>
      <c r="AA50550"/>
    </row>
    <row r="50551" spans="16:27" x14ac:dyDescent="0.3">
      <c r="P50551"/>
      <c r="AA50551"/>
    </row>
    <row r="50552" spans="16:27" x14ac:dyDescent="0.3">
      <c r="P50552"/>
      <c r="AA50552"/>
    </row>
    <row r="50553" spans="16:27" x14ac:dyDescent="0.3">
      <c r="P50553"/>
      <c r="AA50553"/>
    </row>
    <row r="50554" spans="16:27" x14ac:dyDescent="0.3">
      <c r="P50554"/>
      <c r="AA50554"/>
    </row>
    <row r="50555" spans="16:27" x14ac:dyDescent="0.3">
      <c r="P50555"/>
      <c r="AA50555"/>
    </row>
    <row r="50556" spans="16:27" x14ac:dyDescent="0.3">
      <c r="P50556"/>
      <c r="AA50556"/>
    </row>
    <row r="50557" spans="16:27" x14ac:dyDescent="0.3">
      <c r="P50557"/>
      <c r="AA50557"/>
    </row>
    <row r="50558" spans="16:27" x14ac:dyDescent="0.3">
      <c r="P50558"/>
      <c r="AA50558"/>
    </row>
    <row r="50559" spans="16:27" x14ac:dyDescent="0.3">
      <c r="P50559"/>
      <c r="AA50559"/>
    </row>
    <row r="50560" spans="16:27" x14ac:dyDescent="0.3">
      <c r="P50560"/>
      <c r="AA50560"/>
    </row>
    <row r="50561" spans="16:27" x14ac:dyDescent="0.3">
      <c r="P50561"/>
      <c r="AA50561"/>
    </row>
    <row r="50562" spans="16:27" x14ac:dyDescent="0.3">
      <c r="P50562"/>
      <c r="AA50562"/>
    </row>
    <row r="50563" spans="16:27" x14ac:dyDescent="0.3">
      <c r="P50563"/>
      <c r="AA50563"/>
    </row>
    <row r="50564" spans="16:27" x14ac:dyDescent="0.3">
      <c r="P50564"/>
      <c r="AA50564"/>
    </row>
    <row r="50565" spans="16:27" x14ac:dyDescent="0.3">
      <c r="P50565"/>
      <c r="AA50565"/>
    </row>
    <row r="50566" spans="16:27" x14ac:dyDescent="0.3">
      <c r="P50566"/>
      <c r="AA50566"/>
    </row>
    <row r="50567" spans="16:27" x14ac:dyDescent="0.3">
      <c r="P50567"/>
      <c r="AA50567"/>
    </row>
    <row r="50568" spans="16:27" x14ac:dyDescent="0.3">
      <c r="P50568"/>
      <c r="AA50568"/>
    </row>
    <row r="50569" spans="16:27" x14ac:dyDescent="0.3">
      <c r="P50569"/>
      <c r="AA50569"/>
    </row>
    <row r="50570" spans="16:27" x14ac:dyDescent="0.3">
      <c r="P50570"/>
      <c r="AA50570"/>
    </row>
    <row r="50571" spans="16:27" x14ac:dyDescent="0.3">
      <c r="P50571"/>
      <c r="AA50571"/>
    </row>
    <row r="50572" spans="16:27" x14ac:dyDescent="0.3">
      <c r="P50572"/>
      <c r="AA50572"/>
    </row>
    <row r="50573" spans="16:27" x14ac:dyDescent="0.3">
      <c r="P50573"/>
      <c r="AA50573"/>
    </row>
    <row r="50574" spans="16:27" x14ac:dyDescent="0.3">
      <c r="P50574"/>
      <c r="AA50574"/>
    </row>
    <row r="50575" spans="16:27" x14ac:dyDescent="0.3">
      <c r="P50575"/>
      <c r="AA50575"/>
    </row>
    <row r="50576" spans="16:27" x14ac:dyDescent="0.3">
      <c r="P50576"/>
      <c r="AA50576"/>
    </row>
    <row r="50577" spans="16:27" x14ac:dyDescent="0.3">
      <c r="P50577"/>
      <c r="AA50577"/>
    </row>
    <row r="50578" spans="16:27" x14ac:dyDescent="0.3">
      <c r="P50578"/>
      <c r="AA50578"/>
    </row>
    <row r="50579" spans="16:27" x14ac:dyDescent="0.3">
      <c r="P50579"/>
      <c r="AA50579"/>
    </row>
    <row r="50580" spans="16:27" x14ac:dyDescent="0.3">
      <c r="P50580"/>
      <c r="AA50580"/>
    </row>
    <row r="50581" spans="16:27" x14ac:dyDescent="0.3">
      <c r="P50581"/>
      <c r="AA50581"/>
    </row>
    <row r="50582" spans="16:27" x14ac:dyDescent="0.3">
      <c r="P50582"/>
      <c r="AA50582"/>
    </row>
    <row r="50583" spans="16:27" x14ac:dyDescent="0.3">
      <c r="P50583"/>
      <c r="AA50583"/>
    </row>
    <row r="50584" spans="16:27" x14ac:dyDescent="0.3">
      <c r="P50584"/>
      <c r="AA50584"/>
    </row>
    <row r="50585" spans="16:27" x14ac:dyDescent="0.3">
      <c r="P50585"/>
      <c r="AA50585"/>
    </row>
    <row r="50586" spans="16:27" x14ac:dyDescent="0.3">
      <c r="P50586"/>
      <c r="AA50586"/>
    </row>
    <row r="50587" spans="16:27" x14ac:dyDescent="0.3">
      <c r="P50587"/>
      <c r="AA50587"/>
    </row>
    <row r="50588" spans="16:27" x14ac:dyDescent="0.3">
      <c r="P50588"/>
      <c r="AA50588"/>
    </row>
    <row r="50589" spans="16:27" x14ac:dyDescent="0.3">
      <c r="P50589"/>
      <c r="AA50589"/>
    </row>
    <row r="50590" spans="16:27" x14ac:dyDescent="0.3">
      <c r="P50590"/>
      <c r="AA50590"/>
    </row>
    <row r="50591" spans="16:27" x14ac:dyDescent="0.3">
      <c r="P50591"/>
      <c r="AA50591"/>
    </row>
    <row r="50592" spans="16:27" x14ac:dyDescent="0.3">
      <c r="P50592"/>
      <c r="AA50592"/>
    </row>
    <row r="50593" spans="16:27" x14ac:dyDescent="0.3">
      <c r="P50593"/>
      <c r="AA50593"/>
    </row>
    <row r="50594" spans="16:27" x14ac:dyDescent="0.3">
      <c r="P50594"/>
      <c r="AA50594"/>
    </row>
    <row r="50595" spans="16:27" x14ac:dyDescent="0.3">
      <c r="P50595"/>
      <c r="AA50595"/>
    </row>
    <row r="50596" spans="16:27" x14ac:dyDescent="0.3">
      <c r="P50596"/>
      <c r="AA50596"/>
    </row>
    <row r="50597" spans="16:27" x14ac:dyDescent="0.3">
      <c r="P50597"/>
      <c r="AA50597"/>
    </row>
    <row r="50598" spans="16:27" x14ac:dyDescent="0.3">
      <c r="P50598"/>
      <c r="AA50598"/>
    </row>
    <row r="50599" spans="16:27" x14ac:dyDescent="0.3">
      <c r="P50599"/>
      <c r="AA50599"/>
    </row>
    <row r="50600" spans="16:27" x14ac:dyDescent="0.3">
      <c r="P50600"/>
      <c r="AA50600"/>
    </row>
    <row r="50601" spans="16:27" x14ac:dyDescent="0.3">
      <c r="P50601"/>
      <c r="AA50601"/>
    </row>
    <row r="50602" spans="16:27" x14ac:dyDescent="0.3">
      <c r="P50602"/>
      <c r="AA50602"/>
    </row>
    <row r="50603" spans="16:27" x14ac:dyDescent="0.3">
      <c r="P50603"/>
      <c r="AA50603"/>
    </row>
    <row r="50604" spans="16:27" x14ac:dyDescent="0.3">
      <c r="P50604"/>
      <c r="AA50604"/>
    </row>
    <row r="50605" spans="16:27" x14ac:dyDescent="0.3">
      <c r="P50605"/>
      <c r="AA50605"/>
    </row>
    <row r="50606" spans="16:27" x14ac:dyDescent="0.3">
      <c r="P50606"/>
      <c r="AA50606"/>
    </row>
    <row r="50607" spans="16:27" x14ac:dyDescent="0.3">
      <c r="P50607"/>
      <c r="AA50607"/>
    </row>
    <row r="50608" spans="16:27" x14ac:dyDescent="0.3">
      <c r="P50608"/>
      <c r="AA50608"/>
    </row>
    <row r="50609" spans="16:27" x14ac:dyDescent="0.3">
      <c r="P50609"/>
      <c r="AA50609"/>
    </row>
    <row r="50610" spans="16:27" x14ac:dyDescent="0.3">
      <c r="P50610"/>
      <c r="AA50610"/>
    </row>
    <row r="50611" spans="16:27" x14ac:dyDescent="0.3">
      <c r="P50611"/>
      <c r="AA50611"/>
    </row>
    <row r="50612" spans="16:27" x14ac:dyDescent="0.3">
      <c r="P50612"/>
      <c r="AA50612"/>
    </row>
    <row r="50613" spans="16:27" x14ac:dyDescent="0.3">
      <c r="P50613"/>
      <c r="AA50613"/>
    </row>
    <row r="50614" spans="16:27" x14ac:dyDescent="0.3">
      <c r="P50614"/>
      <c r="AA50614"/>
    </row>
    <row r="50615" spans="16:27" x14ac:dyDescent="0.3">
      <c r="P50615"/>
      <c r="AA50615"/>
    </row>
    <row r="50616" spans="16:27" x14ac:dyDescent="0.3">
      <c r="P50616"/>
      <c r="AA50616"/>
    </row>
    <row r="50617" spans="16:27" x14ac:dyDescent="0.3">
      <c r="P50617"/>
      <c r="AA50617"/>
    </row>
    <row r="50618" spans="16:27" x14ac:dyDescent="0.3">
      <c r="P50618"/>
      <c r="AA50618"/>
    </row>
    <row r="50619" spans="16:27" x14ac:dyDescent="0.3">
      <c r="P50619"/>
      <c r="AA50619"/>
    </row>
    <row r="50620" spans="16:27" x14ac:dyDescent="0.3">
      <c r="P50620"/>
      <c r="AA50620"/>
    </row>
    <row r="50621" spans="16:27" x14ac:dyDescent="0.3">
      <c r="P50621"/>
      <c r="AA50621"/>
    </row>
    <row r="50622" spans="16:27" x14ac:dyDescent="0.3">
      <c r="P50622"/>
      <c r="AA50622"/>
    </row>
    <row r="50623" spans="16:27" x14ac:dyDescent="0.3">
      <c r="P50623"/>
      <c r="AA50623"/>
    </row>
    <row r="50624" spans="16:27" x14ac:dyDescent="0.3">
      <c r="P50624"/>
      <c r="AA50624"/>
    </row>
    <row r="50625" spans="16:27" x14ac:dyDescent="0.3">
      <c r="P50625"/>
      <c r="AA50625"/>
    </row>
    <row r="50626" spans="16:27" x14ac:dyDescent="0.3">
      <c r="P50626"/>
      <c r="AA50626"/>
    </row>
    <row r="50627" spans="16:27" x14ac:dyDescent="0.3">
      <c r="P50627"/>
      <c r="AA50627"/>
    </row>
    <row r="50628" spans="16:27" x14ac:dyDescent="0.3">
      <c r="P50628"/>
      <c r="AA50628"/>
    </row>
    <row r="50629" spans="16:27" x14ac:dyDescent="0.3">
      <c r="P50629"/>
      <c r="AA50629"/>
    </row>
    <row r="50630" spans="16:27" x14ac:dyDescent="0.3">
      <c r="P50630"/>
      <c r="AA50630"/>
    </row>
    <row r="50631" spans="16:27" x14ac:dyDescent="0.3">
      <c r="P50631"/>
      <c r="AA50631"/>
    </row>
    <row r="50632" spans="16:27" x14ac:dyDescent="0.3">
      <c r="P50632"/>
      <c r="AA50632"/>
    </row>
    <row r="50633" spans="16:27" x14ac:dyDescent="0.3">
      <c r="P50633"/>
      <c r="AA50633"/>
    </row>
    <row r="50634" spans="16:27" x14ac:dyDescent="0.3">
      <c r="P50634"/>
      <c r="AA50634"/>
    </row>
    <row r="50635" spans="16:27" x14ac:dyDescent="0.3">
      <c r="P50635"/>
      <c r="AA50635"/>
    </row>
    <row r="50636" spans="16:27" x14ac:dyDescent="0.3">
      <c r="P50636"/>
      <c r="AA50636"/>
    </row>
    <row r="50637" spans="16:27" x14ac:dyDescent="0.3">
      <c r="P50637"/>
      <c r="AA50637"/>
    </row>
    <row r="50638" spans="16:27" x14ac:dyDescent="0.3">
      <c r="P50638"/>
      <c r="AA50638"/>
    </row>
    <row r="50639" spans="16:27" x14ac:dyDescent="0.3">
      <c r="P50639"/>
      <c r="AA50639"/>
    </row>
    <row r="50640" spans="16:27" x14ac:dyDescent="0.3">
      <c r="P50640"/>
      <c r="AA50640"/>
    </row>
    <row r="50641" spans="16:27" x14ac:dyDescent="0.3">
      <c r="P50641"/>
      <c r="AA50641"/>
    </row>
    <row r="50642" spans="16:27" x14ac:dyDescent="0.3">
      <c r="P50642"/>
      <c r="AA50642"/>
    </row>
    <row r="50643" spans="16:27" x14ac:dyDescent="0.3">
      <c r="P50643"/>
      <c r="AA50643"/>
    </row>
    <row r="50644" spans="16:27" x14ac:dyDescent="0.3">
      <c r="P50644"/>
      <c r="AA50644"/>
    </row>
    <row r="50645" spans="16:27" x14ac:dyDescent="0.3">
      <c r="P50645"/>
      <c r="AA50645"/>
    </row>
    <row r="50646" spans="16:27" x14ac:dyDescent="0.3">
      <c r="P50646"/>
      <c r="AA50646"/>
    </row>
    <row r="50647" spans="16:27" x14ac:dyDescent="0.3">
      <c r="P50647"/>
      <c r="AA50647"/>
    </row>
    <row r="50648" spans="16:27" x14ac:dyDescent="0.3">
      <c r="P50648"/>
      <c r="AA50648"/>
    </row>
    <row r="50649" spans="16:27" x14ac:dyDescent="0.3">
      <c r="P50649"/>
      <c r="AA50649"/>
    </row>
    <row r="50650" spans="16:27" x14ac:dyDescent="0.3">
      <c r="P50650"/>
      <c r="AA50650"/>
    </row>
    <row r="50651" spans="16:27" x14ac:dyDescent="0.3">
      <c r="P50651"/>
      <c r="AA50651"/>
    </row>
    <row r="50652" spans="16:27" x14ac:dyDescent="0.3">
      <c r="P50652"/>
      <c r="AA50652"/>
    </row>
    <row r="50653" spans="16:27" x14ac:dyDescent="0.3">
      <c r="P50653"/>
      <c r="AA50653"/>
    </row>
    <row r="50654" spans="16:27" x14ac:dyDescent="0.3">
      <c r="P50654"/>
      <c r="AA50654"/>
    </row>
    <row r="50655" spans="16:27" x14ac:dyDescent="0.3">
      <c r="P50655"/>
      <c r="AA50655"/>
    </row>
    <row r="50656" spans="16:27" x14ac:dyDescent="0.3">
      <c r="P50656"/>
      <c r="AA50656"/>
    </row>
    <row r="50657" spans="16:27" x14ac:dyDescent="0.3">
      <c r="P50657"/>
      <c r="AA50657"/>
    </row>
    <row r="50658" spans="16:27" x14ac:dyDescent="0.3">
      <c r="P50658"/>
      <c r="AA50658"/>
    </row>
    <row r="50659" spans="16:27" x14ac:dyDescent="0.3">
      <c r="P50659"/>
      <c r="AA50659"/>
    </row>
    <row r="50660" spans="16:27" x14ac:dyDescent="0.3">
      <c r="P50660"/>
      <c r="AA50660"/>
    </row>
    <row r="50661" spans="16:27" x14ac:dyDescent="0.3">
      <c r="P50661"/>
      <c r="AA50661"/>
    </row>
    <row r="50662" spans="16:27" x14ac:dyDescent="0.3">
      <c r="P50662"/>
      <c r="AA50662"/>
    </row>
    <row r="50663" spans="16:27" x14ac:dyDescent="0.3">
      <c r="P50663"/>
      <c r="AA50663"/>
    </row>
    <row r="50664" spans="16:27" x14ac:dyDescent="0.3">
      <c r="P50664"/>
      <c r="AA50664"/>
    </row>
    <row r="50665" spans="16:27" x14ac:dyDescent="0.3">
      <c r="P50665"/>
      <c r="AA50665"/>
    </row>
    <row r="50666" spans="16:27" x14ac:dyDescent="0.3">
      <c r="P50666"/>
      <c r="AA50666"/>
    </row>
    <row r="50667" spans="16:27" x14ac:dyDescent="0.3">
      <c r="P50667"/>
      <c r="AA50667"/>
    </row>
    <row r="50668" spans="16:27" x14ac:dyDescent="0.3">
      <c r="P50668"/>
      <c r="AA50668"/>
    </row>
    <row r="50669" spans="16:27" x14ac:dyDescent="0.3">
      <c r="P50669"/>
      <c r="AA50669"/>
    </row>
    <row r="50670" spans="16:27" x14ac:dyDescent="0.3">
      <c r="P50670"/>
      <c r="AA50670"/>
    </row>
    <row r="50671" spans="16:27" x14ac:dyDescent="0.3">
      <c r="P50671"/>
      <c r="AA50671"/>
    </row>
    <row r="50672" spans="16:27" x14ac:dyDescent="0.3">
      <c r="P50672"/>
      <c r="AA50672"/>
    </row>
    <row r="50673" spans="16:27" x14ac:dyDescent="0.3">
      <c r="P50673"/>
      <c r="AA50673"/>
    </row>
    <row r="50674" spans="16:27" x14ac:dyDescent="0.3">
      <c r="P50674"/>
      <c r="AA50674"/>
    </row>
    <row r="50675" spans="16:27" x14ac:dyDescent="0.3">
      <c r="P50675"/>
      <c r="AA50675"/>
    </row>
    <row r="50676" spans="16:27" x14ac:dyDescent="0.3">
      <c r="P50676"/>
      <c r="AA50676"/>
    </row>
    <row r="50677" spans="16:27" x14ac:dyDescent="0.3">
      <c r="P50677"/>
      <c r="AA50677"/>
    </row>
    <row r="50678" spans="16:27" x14ac:dyDescent="0.3">
      <c r="P50678"/>
      <c r="AA50678"/>
    </row>
    <row r="50679" spans="16:27" x14ac:dyDescent="0.3">
      <c r="P50679"/>
      <c r="AA50679"/>
    </row>
    <row r="50680" spans="16:27" x14ac:dyDescent="0.3">
      <c r="P50680"/>
      <c r="AA50680"/>
    </row>
    <row r="50681" spans="16:27" x14ac:dyDescent="0.3">
      <c r="P50681"/>
      <c r="AA50681"/>
    </row>
    <row r="50682" spans="16:27" x14ac:dyDescent="0.3">
      <c r="P50682"/>
      <c r="AA50682"/>
    </row>
    <row r="50683" spans="16:27" x14ac:dyDescent="0.3">
      <c r="P50683"/>
      <c r="AA50683"/>
    </row>
    <row r="50684" spans="16:27" x14ac:dyDescent="0.3">
      <c r="P50684"/>
      <c r="AA50684"/>
    </row>
    <row r="50685" spans="16:27" x14ac:dyDescent="0.3">
      <c r="P50685"/>
      <c r="AA50685"/>
    </row>
    <row r="50686" spans="16:27" x14ac:dyDescent="0.3">
      <c r="P50686"/>
      <c r="AA50686"/>
    </row>
    <row r="50687" spans="16:27" x14ac:dyDescent="0.3">
      <c r="P50687"/>
      <c r="AA50687"/>
    </row>
    <row r="50688" spans="16:27" x14ac:dyDescent="0.3">
      <c r="P50688"/>
      <c r="AA50688"/>
    </row>
    <row r="50689" spans="16:27" x14ac:dyDescent="0.3">
      <c r="P50689"/>
      <c r="AA50689"/>
    </row>
    <row r="50690" spans="16:27" x14ac:dyDescent="0.3">
      <c r="P50690"/>
      <c r="AA50690"/>
    </row>
    <row r="50691" spans="16:27" x14ac:dyDescent="0.3">
      <c r="P50691"/>
      <c r="AA50691"/>
    </row>
    <row r="50692" spans="16:27" x14ac:dyDescent="0.3">
      <c r="P50692"/>
      <c r="AA50692"/>
    </row>
    <row r="50693" spans="16:27" x14ac:dyDescent="0.3">
      <c r="P50693"/>
      <c r="AA50693"/>
    </row>
    <row r="50694" spans="16:27" x14ac:dyDescent="0.3">
      <c r="P50694"/>
      <c r="AA50694"/>
    </row>
    <row r="50695" spans="16:27" x14ac:dyDescent="0.3">
      <c r="P50695"/>
      <c r="AA50695"/>
    </row>
    <row r="50696" spans="16:27" x14ac:dyDescent="0.3">
      <c r="P50696"/>
      <c r="AA50696"/>
    </row>
    <row r="50697" spans="16:27" x14ac:dyDescent="0.3">
      <c r="P50697"/>
      <c r="AA50697"/>
    </row>
    <row r="50698" spans="16:27" x14ac:dyDescent="0.3">
      <c r="P50698"/>
      <c r="AA50698"/>
    </row>
    <row r="50699" spans="16:27" x14ac:dyDescent="0.3">
      <c r="P50699"/>
      <c r="AA50699"/>
    </row>
    <row r="50700" spans="16:27" x14ac:dyDescent="0.3">
      <c r="P50700"/>
      <c r="AA50700"/>
    </row>
    <row r="50701" spans="16:27" x14ac:dyDescent="0.3">
      <c r="P50701"/>
      <c r="AA50701"/>
    </row>
    <row r="50702" spans="16:27" x14ac:dyDescent="0.3">
      <c r="P50702"/>
      <c r="AA50702"/>
    </row>
    <row r="50703" spans="16:27" x14ac:dyDescent="0.3">
      <c r="P50703"/>
      <c r="AA50703"/>
    </row>
    <row r="50704" spans="16:27" x14ac:dyDescent="0.3">
      <c r="P50704"/>
      <c r="AA50704"/>
    </row>
    <row r="50705" spans="16:27" x14ac:dyDescent="0.3">
      <c r="P50705"/>
      <c r="AA50705"/>
    </row>
    <row r="50706" spans="16:27" x14ac:dyDescent="0.3">
      <c r="P50706"/>
      <c r="AA50706"/>
    </row>
    <row r="50707" spans="16:27" x14ac:dyDescent="0.3">
      <c r="P50707"/>
      <c r="AA50707"/>
    </row>
    <row r="50708" spans="16:27" x14ac:dyDescent="0.3">
      <c r="P50708"/>
      <c r="AA50708"/>
    </row>
    <row r="50709" spans="16:27" x14ac:dyDescent="0.3">
      <c r="P50709"/>
      <c r="AA50709"/>
    </row>
    <row r="50710" spans="16:27" x14ac:dyDescent="0.3">
      <c r="P50710"/>
      <c r="AA50710"/>
    </row>
    <row r="50711" spans="16:27" x14ac:dyDescent="0.3">
      <c r="P50711"/>
      <c r="AA50711"/>
    </row>
    <row r="50712" spans="16:27" x14ac:dyDescent="0.3">
      <c r="P50712"/>
      <c r="AA50712"/>
    </row>
    <row r="50713" spans="16:27" x14ac:dyDescent="0.3">
      <c r="P50713"/>
      <c r="AA50713"/>
    </row>
    <row r="50714" spans="16:27" x14ac:dyDescent="0.3">
      <c r="P50714"/>
      <c r="AA50714"/>
    </row>
    <row r="50715" spans="16:27" x14ac:dyDescent="0.3">
      <c r="P50715"/>
      <c r="AA50715"/>
    </row>
    <row r="50716" spans="16:27" x14ac:dyDescent="0.3">
      <c r="P50716"/>
      <c r="AA50716"/>
    </row>
    <row r="50717" spans="16:27" x14ac:dyDescent="0.3">
      <c r="P50717"/>
      <c r="AA50717"/>
    </row>
    <row r="50718" spans="16:27" x14ac:dyDescent="0.3">
      <c r="P50718"/>
      <c r="AA50718"/>
    </row>
    <row r="50719" spans="16:27" x14ac:dyDescent="0.3">
      <c r="P50719"/>
      <c r="AA50719"/>
    </row>
    <row r="50720" spans="16:27" x14ac:dyDescent="0.3">
      <c r="P50720"/>
      <c r="AA50720"/>
    </row>
    <row r="50721" spans="16:27" x14ac:dyDescent="0.3">
      <c r="P50721"/>
      <c r="AA50721"/>
    </row>
    <row r="50722" spans="16:27" x14ac:dyDescent="0.3">
      <c r="P50722"/>
      <c r="AA50722"/>
    </row>
    <row r="50723" spans="16:27" x14ac:dyDescent="0.3">
      <c r="P50723"/>
      <c r="AA50723"/>
    </row>
    <row r="50724" spans="16:27" x14ac:dyDescent="0.3">
      <c r="P50724"/>
      <c r="AA50724"/>
    </row>
    <row r="50725" spans="16:27" x14ac:dyDescent="0.3">
      <c r="P50725"/>
      <c r="AA50725"/>
    </row>
    <row r="50726" spans="16:27" x14ac:dyDescent="0.3">
      <c r="P50726"/>
      <c r="AA50726"/>
    </row>
    <row r="50727" spans="16:27" x14ac:dyDescent="0.3">
      <c r="P50727"/>
      <c r="AA50727"/>
    </row>
    <row r="50728" spans="16:27" x14ac:dyDescent="0.3">
      <c r="P50728"/>
      <c r="AA50728"/>
    </row>
    <row r="50729" spans="16:27" x14ac:dyDescent="0.3">
      <c r="P50729"/>
      <c r="AA50729"/>
    </row>
    <row r="50730" spans="16:27" x14ac:dyDescent="0.3">
      <c r="P50730"/>
      <c r="AA50730"/>
    </row>
    <row r="50731" spans="16:27" x14ac:dyDescent="0.3">
      <c r="P50731"/>
      <c r="AA50731"/>
    </row>
    <row r="50732" spans="16:27" x14ac:dyDescent="0.3">
      <c r="P50732"/>
      <c r="AA50732"/>
    </row>
    <row r="50733" spans="16:27" x14ac:dyDescent="0.3">
      <c r="P50733"/>
      <c r="AA50733"/>
    </row>
    <row r="50734" spans="16:27" x14ac:dyDescent="0.3">
      <c r="P50734"/>
      <c r="AA50734"/>
    </row>
    <row r="50735" spans="16:27" x14ac:dyDescent="0.3">
      <c r="P50735"/>
      <c r="AA50735"/>
    </row>
    <row r="50736" spans="16:27" x14ac:dyDescent="0.3">
      <c r="P50736"/>
      <c r="AA50736"/>
    </row>
    <row r="50737" spans="16:27" x14ac:dyDescent="0.3">
      <c r="P50737"/>
      <c r="AA50737"/>
    </row>
    <row r="50738" spans="16:27" x14ac:dyDescent="0.3">
      <c r="P50738"/>
      <c r="AA50738"/>
    </row>
    <row r="50739" spans="16:27" x14ac:dyDescent="0.3">
      <c r="P50739"/>
      <c r="AA50739"/>
    </row>
    <row r="50740" spans="16:27" x14ac:dyDescent="0.3">
      <c r="P50740"/>
      <c r="AA50740"/>
    </row>
    <row r="50741" spans="16:27" x14ac:dyDescent="0.3">
      <c r="P50741"/>
      <c r="AA50741"/>
    </row>
    <row r="50742" spans="16:27" x14ac:dyDescent="0.3">
      <c r="P50742"/>
      <c r="AA50742"/>
    </row>
    <row r="50743" spans="16:27" x14ac:dyDescent="0.3">
      <c r="P50743"/>
      <c r="AA50743"/>
    </row>
    <row r="50744" spans="16:27" x14ac:dyDescent="0.3">
      <c r="P50744"/>
      <c r="AA50744"/>
    </row>
    <row r="50745" spans="16:27" x14ac:dyDescent="0.3">
      <c r="P50745"/>
      <c r="AA50745"/>
    </row>
    <row r="50746" spans="16:27" x14ac:dyDescent="0.3">
      <c r="P50746"/>
      <c r="AA50746"/>
    </row>
    <row r="50747" spans="16:27" x14ac:dyDescent="0.3">
      <c r="P50747"/>
      <c r="AA50747"/>
    </row>
    <row r="50748" spans="16:27" x14ac:dyDescent="0.3">
      <c r="P50748"/>
      <c r="AA50748"/>
    </row>
    <row r="50749" spans="16:27" x14ac:dyDescent="0.3">
      <c r="P50749"/>
      <c r="AA50749"/>
    </row>
    <row r="50750" spans="16:27" x14ac:dyDescent="0.3">
      <c r="P50750"/>
      <c r="AA50750"/>
    </row>
    <row r="50751" spans="16:27" x14ac:dyDescent="0.3">
      <c r="P50751"/>
      <c r="AA50751"/>
    </row>
    <row r="50752" spans="16:27" x14ac:dyDescent="0.3">
      <c r="P50752"/>
      <c r="AA50752"/>
    </row>
    <row r="50753" spans="16:27" x14ac:dyDescent="0.3">
      <c r="P50753"/>
      <c r="AA50753"/>
    </row>
    <row r="50754" spans="16:27" x14ac:dyDescent="0.3">
      <c r="P50754"/>
      <c r="AA50754"/>
    </row>
    <row r="50755" spans="16:27" x14ac:dyDescent="0.3">
      <c r="P50755"/>
      <c r="AA50755"/>
    </row>
    <row r="50756" spans="16:27" x14ac:dyDescent="0.3">
      <c r="P50756"/>
      <c r="AA50756"/>
    </row>
    <row r="50757" spans="16:27" x14ac:dyDescent="0.3">
      <c r="P50757"/>
      <c r="AA50757"/>
    </row>
    <row r="50758" spans="16:27" x14ac:dyDescent="0.3">
      <c r="P50758"/>
      <c r="AA50758"/>
    </row>
    <row r="50759" spans="16:27" x14ac:dyDescent="0.3">
      <c r="P50759"/>
      <c r="AA50759"/>
    </row>
    <row r="50760" spans="16:27" x14ac:dyDescent="0.3">
      <c r="P50760"/>
      <c r="AA50760"/>
    </row>
    <row r="50761" spans="16:27" x14ac:dyDescent="0.3">
      <c r="P50761"/>
      <c r="AA50761"/>
    </row>
    <row r="50762" spans="16:27" x14ac:dyDescent="0.3">
      <c r="P50762"/>
      <c r="AA50762"/>
    </row>
    <row r="50763" spans="16:27" x14ac:dyDescent="0.3">
      <c r="P50763"/>
      <c r="AA50763"/>
    </row>
    <row r="50764" spans="16:27" x14ac:dyDescent="0.3">
      <c r="P50764"/>
      <c r="AA50764"/>
    </row>
    <row r="50765" spans="16:27" x14ac:dyDescent="0.3">
      <c r="P50765"/>
      <c r="AA50765"/>
    </row>
    <row r="50766" spans="16:27" x14ac:dyDescent="0.3">
      <c r="P50766"/>
      <c r="AA50766"/>
    </row>
    <row r="50767" spans="16:27" x14ac:dyDescent="0.3">
      <c r="P50767"/>
      <c r="AA50767"/>
    </row>
    <row r="50768" spans="16:27" x14ac:dyDescent="0.3">
      <c r="P50768"/>
      <c r="AA50768"/>
    </row>
    <row r="50769" spans="16:27" x14ac:dyDescent="0.3">
      <c r="P50769"/>
      <c r="AA50769"/>
    </row>
    <row r="50770" spans="16:27" x14ac:dyDescent="0.3">
      <c r="P50770"/>
      <c r="AA50770"/>
    </row>
    <row r="50771" spans="16:27" x14ac:dyDescent="0.3">
      <c r="P50771"/>
      <c r="AA50771"/>
    </row>
    <row r="50772" spans="16:27" x14ac:dyDescent="0.3">
      <c r="P50772"/>
      <c r="AA50772"/>
    </row>
    <row r="50773" spans="16:27" x14ac:dyDescent="0.3">
      <c r="P50773"/>
      <c r="AA50773"/>
    </row>
    <row r="50774" spans="16:27" x14ac:dyDescent="0.3">
      <c r="P50774"/>
      <c r="AA50774"/>
    </row>
    <row r="50775" spans="16:27" x14ac:dyDescent="0.3">
      <c r="P50775"/>
      <c r="AA50775"/>
    </row>
    <row r="50776" spans="16:27" x14ac:dyDescent="0.3">
      <c r="P50776"/>
      <c r="AA50776"/>
    </row>
    <row r="50777" spans="16:27" x14ac:dyDescent="0.3">
      <c r="P50777"/>
      <c r="AA50777"/>
    </row>
    <row r="50778" spans="16:27" x14ac:dyDescent="0.3">
      <c r="P50778"/>
      <c r="AA50778"/>
    </row>
    <row r="50779" spans="16:27" x14ac:dyDescent="0.3">
      <c r="P50779"/>
      <c r="AA50779"/>
    </row>
    <row r="50780" spans="16:27" x14ac:dyDescent="0.3">
      <c r="P50780"/>
      <c r="AA50780"/>
    </row>
    <row r="50781" spans="16:27" x14ac:dyDescent="0.3">
      <c r="P50781"/>
      <c r="AA50781"/>
    </row>
    <row r="50782" spans="16:27" x14ac:dyDescent="0.3">
      <c r="P50782"/>
      <c r="AA50782"/>
    </row>
    <row r="50783" spans="16:27" x14ac:dyDescent="0.3">
      <c r="P50783"/>
      <c r="AA50783"/>
    </row>
    <row r="50784" spans="16:27" x14ac:dyDescent="0.3">
      <c r="P50784"/>
      <c r="AA50784"/>
    </row>
    <row r="50785" spans="16:27" x14ac:dyDescent="0.3">
      <c r="P50785"/>
      <c r="AA50785"/>
    </row>
    <row r="50786" spans="16:27" x14ac:dyDescent="0.3">
      <c r="P50786"/>
      <c r="AA50786"/>
    </row>
    <row r="50787" spans="16:27" x14ac:dyDescent="0.3">
      <c r="P50787"/>
      <c r="AA50787"/>
    </row>
    <row r="50788" spans="16:27" x14ac:dyDescent="0.3">
      <c r="P50788"/>
      <c r="AA50788"/>
    </row>
    <row r="50789" spans="16:27" x14ac:dyDescent="0.3">
      <c r="P50789"/>
      <c r="AA50789"/>
    </row>
    <row r="50790" spans="16:27" x14ac:dyDescent="0.3">
      <c r="P50790"/>
      <c r="AA50790"/>
    </row>
    <row r="50791" spans="16:27" x14ac:dyDescent="0.3">
      <c r="P50791"/>
      <c r="AA50791"/>
    </row>
    <row r="50792" spans="16:27" x14ac:dyDescent="0.3">
      <c r="P50792"/>
      <c r="AA50792"/>
    </row>
    <row r="50793" spans="16:27" x14ac:dyDescent="0.3">
      <c r="P50793"/>
      <c r="AA50793"/>
    </row>
    <row r="50794" spans="16:27" x14ac:dyDescent="0.3">
      <c r="P50794"/>
      <c r="AA50794"/>
    </row>
    <row r="50795" spans="16:27" x14ac:dyDescent="0.3">
      <c r="P50795"/>
      <c r="AA50795"/>
    </row>
    <row r="50796" spans="16:27" x14ac:dyDescent="0.3">
      <c r="P50796"/>
      <c r="AA50796"/>
    </row>
    <row r="50797" spans="16:27" x14ac:dyDescent="0.3">
      <c r="P50797"/>
      <c r="AA50797"/>
    </row>
    <row r="50798" spans="16:27" x14ac:dyDescent="0.3">
      <c r="P50798"/>
      <c r="AA50798"/>
    </row>
    <row r="50799" spans="16:27" x14ac:dyDescent="0.3">
      <c r="P50799"/>
      <c r="AA50799"/>
    </row>
    <row r="50800" spans="16:27" x14ac:dyDescent="0.3">
      <c r="P50800"/>
      <c r="AA50800"/>
    </row>
    <row r="50801" spans="16:27" x14ac:dyDescent="0.3">
      <c r="P50801"/>
      <c r="AA50801"/>
    </row>
    <row r="50802" spans="16:27" x14ac:dyDescent="0.3">
      <c r="P50802"/>
      <c r="AA50802"/>
    </row>
    <row r="50803" spans="16:27" x14ac:dyDescent="0.3">
      <c r="P50803"/>
      <c r="AA50803"/>
    </row>
    <row r="50804" spans="16:27" x14ac:dyDescent="0.3">
      <c r="P50804"/>
      <c r="AA50804"/>
    </row>
    <row r="50805" spans="16:27" x14ac:dyDescent="0.3">
      <c r="P50805"/>
      <c r="AA50805"/>
    </row>
    <row r="50806" spans="16:27" x14ac:dyDescent="0.3">
      <c r="P50806"/>
      <c r="AA50806"/>
    </row>
    <row r="50807" spans="16:27" x14ac:dyDescent="0.3">
      <c r="P50807"/>
      <c r="AA50807"/>
    </row>
    <row r="50808" spans="16:27" x14ac:dyDescent="0.3">
      <c r="P50808"/>
      <c r="AA50808"/>
    </row>
    <row r="50809" spans="16:27" x14ac:dyDescent="0.3">
      <c r="P50809"/>
      <c r="AA50809"/>
    </row>
    <row r="50810" spans="16:27" x14ac:dyDescent="0.3">
      <c r="P50810"/>
      <c r="AA50810"/>
    </row>
    <row r="50811" spans="16:27" x14ac:dyDescent="0.3">
      <c r="P50811"/>
      <c r="AA50811"/>
    </row>
    <row r="50812" spans="16:27" x14ac:dyDescent="0.3">
      <c r="P50812"/>
      <c r="AA50812"/>
    </row>
    <row r="50813" spans="16:27" x14ac:dyDescent="0.3">
      <c r="P50813"/>
      <c r="AA50813"/>
    </row>
    <row r="50814" spans="16:27" x14ac:dyDescent="0.3">
      <c r="P50814"/>
      <c r="AA50814"/>
    </row>
    <row r="50815" spans="16:27" x14ac:dyDescent="0.3">
      <c r="P50815"/>
      <c r="AA50815"/>
    </row>
    <row r="50816" spans="16:27" x14ac:dyDescent="0.3">
      <c r="P50816"/>
      <c r="AA50816"/>
    </row>
    <row r="50817" spans="16:27" x14ac:dyDescent="0.3">
      <c r="P50817"/>
      <c r="AA50817"/>
    </row>
    <row r="50818" spans="16:27" x14ac:dyDescent="0.3">
      <c r="P50818"/>
      <c r="AA50818"/>
    </row>
    <row r="50819" spans="16:27" x14ac:dyDescent="0.3">
      <c r="P50819"/>
      <c r="AA50819"/>
    </row>
    <row r="50820" spans="16:27" x14ac:dyDescent="0.3">
      <c r="P50820"/>
      <c r="AA50820"/>
    </row>
    <row r="50821" spans="16:27" x14ac:dyDescent="0.3">
      <c r="P50821"/>
      <c r="AA50821"/>
    </row>
    <row r="50822" spans="16:27" x14ac:dyDescent="0.3">
      <c r="P50822"/>
      <c r="AA50822"/>
    </row>
    <row r="50823" spans="16:27" x14ac:dyDescent="0.3">
      <c r="P50823"/>
      <c r="AA50823"/>
    </row>
    <row r="50824" spans="16:27" x14ac:dyDescent="0.3">
      <c r="P50824"/>
      <c r="AA50824"/>
    </row>
    <row r="50825" spans="16:27" x14ac:dyDescent="0.3">
      <c r="P50825"/>
      <c r="AA50825"/>
    </row>
    <row r="50826" spans="16:27" x14ac:dyDescent="0.3">
      <c r="P50826"/>
      <c r="AA50826"/>
    </row>
    <row r="50827" spans="16:27" x14ac:dyDescent="0.3">
      <c r="P50827"/>
      <c r="AA50827"/>
    </row>
    <row r="50828" spans="16:27" x14ac:dyDescent="0.3">
      <c r="P50828"/>
      <c r="AA50828"/>
    </row>
    <row r="50829" spans="16:27" x14ac:dyDescent="0.3">
      <c r="P50829"/>
      <c r="AA50829"/>
    </row>
    <row r="50830" spans="16:27" x14ac:dyDescent="0.3">
      <c r="P50830"/>
      <c r="AA50830"/>
    </row>
    <row r="50831" spans="16:27" x14ac:dyDescent="0.3">
      <c r="P50831"/>
      <c r="AA50831"/>
    </row>
    <row r="50832" spans="16:27" x14ac:dyDescent="0.3">
      <c r="P50832"/>
      <c r="AA50832"/>
    </row>
    <row r="50833" spans="16:27" x14ac:dyDescent="0.3">
      <c r="P50833"/>
      <c r="AA50833"/>
    </row>
    <row r="50834" spans="16:27" x14ac:dyDescent="0.3">
      <c r="P50834"/>
      <c r="AA50834"/>
    </row>
    <row r="50835" spans="16:27" x14ac:dyDescent="0.3">
      <c r="P50835"/>
      <c r="AA50835"/>
    </row>
    <row r="50836" spans="16:27" x14ac:dyDescent="0.3">
      <c r="P50836"/>
      <c r="AA50836"/>
    </row>
    <row r="50837" spans="16:27" x14ac:dyDescent="0.3">
      <c r="P50837"/>
      <c r="AA50837"/>
    </row>
    <row r="50838" spans="16:27" x14ac:dyDescent="0.3">
      <c r="P50838"/>
      <c r="AA50838"/>
    </row>
    <row r="50839" spans="16:27" x14ac:dyDescent="0.3">
      <c r="P50839"/>
      <c r="AA50839"/>
    </row>
    <row r="50840" spans="16:27" x14ac:dyDescent="0.3">
      <c r="P50840"/>
      <c r="AA50840"/>
    </row>
    <row r="50841" spans="16:27" x14ac:dyDescent="0.3">
      <c r="P50841"/>
      <c r="AA50841"/>
    </row>
    <row r="50842" spans="16:27" x14ac:dyDescent="0.3">
      <c r="P50842"/>
      <c r="AA50842"/>
    </row>
    <row r="50843" spans="16:27" x14ac:dyDescent="0.3">
      <c r="P50843"/>
      <c r="AA50843"/>
    </row>
    <row r="50844" spans="16:27" x14ac:dyDescent="0.3">
      <c r="P50844"/>
      <c r="AA50844"/>
    </row>
    <row r="50845" spans="16:27" x14ac:dyDescent="0.3">
      <c r="P50845"/>
      <c r="AA50845"/>
    </row>
    <row r="50846" spans="16:27" x14ac:dyDescent="0.3">
      <c r="P50846"/>
      <c r="AA50846"/>
    </row>
    <row r="50847" spans="16:27" x14ac:dyDescent="0.3">
      <c r="P50847"/>
      <c r="AA50847"/>
    </row>
    <row r="50848" spans="16:27" x14ac:dyDescent="0.3">
      <c r="P50848"/>
      <c r="AA50848"/>
    </row>
    <row r="50849" spans="16:27" x14ac:dyDescent="0.3">
      <c r="P50849"/>
      <c r="AA50849"/>
    </row>
    <row r="50850" spans="16:27" x14ac:dyDescent="0.3">
      <c r="P50850"/>
      <c r="AA50850"/>
    </row>
    <row r="50851" spans="16:27" x14ac:dyDescent="0.3">
      <c r="P50851"/>
      <c r="AA50851"/>
    </row>
    <row r="50852" spans="16:27" x14ac:dyDescent="0.3">
      <c r="P50852"/>
      <c r="AA50852"/>
    </row>
    <row r="50853" spans="16:27" x14ac:dyDescent="0.3">
      <c r="P50853"/>
      <c r="AA50853"/>
    </row>
    <row r="50854" spans="16:27" x14ac:dyDescent="0.3">
      <c r="P50854"/>
      <c r="AA50854"/>
    </row>
    <row r="50855" spans="16:27" x14ac:dyDescent="0.3">
      <c r="P50855"/>
      <c r="AA50855"/>
    </row>
    <row r="50856" spans="16:27" x14ac:dyDescent="0.3">
      <c r="P50856"/>
      <c r="AA50856"/>
    </row>
    <row r="50857" spans="16:27" x14ac:dyDescent="0.3">
      <c r="P50857"/>
      <c r="AA50857"/>
    </row>
    <row r="50858" spans="16:27" x14ac:dyDescent="0.3">
      <c r="P50858"/>
      <c r="AA50858"/>
    </row>
    <row r="50859" spans="16:27" x14ac:dyDescent="0.3">
      <c r="P50859"/>
      <c r="AA50859"/>
    </row>
    <row r="50860" spans="16:27" x14ac:dyDescent="0.3">
      <c r="P50860"/>
      <c r="AA50860"/>
    </row>
    <row r="50861" spans="16:27" x14ac:dyDescent="0.3">
      <c r="P50861"/>
      <c r="AA50861"/>
    </row>
    <row r="50862" spans="16:27" x14ac:dyDescent="0.3">
      <c r="P50862"/>
      <c r="AA50862"/>
    </row>
    <row r="50863" spans="16:27" x14ac:dyDescent="0.3">
      <c r="P50863"/>
      <c r="AA50863"/>
    </row>
    <row r="50864" spans="16:27" x14ac:dyDescent="0.3">
      <c r="P50864"/>
      <c r="AA50864"/>
    </row>
    <row r="50865" spans="16:27" x14ac:dyDescent="0.3">
      <c r="P50865"/>
      <c r="AA50865"/>
    </row>
    <row r="50866" spans="16:27" x14ac:dyDescent="0.3">
      <c r="P50866"/>
      <c r="AA50866"/>
    </row>
    <row r="50867" spans="16:27" x14ac:dyDescent="0.3">
      <c r="P50867"/>
      <c r="AA50867"/>
    </row>
    <row r="50868" spans="16:27" x14ac:dyDescent="0.3">
      <c r="P50868"/>
      <c r="AA50868"/>
    </row>
    <row r="50869" spans="16:27" x14ac:dyDescent="0.3">
      <c r="P50869"/>
      <c r="AA50869"/>
    </row>
    <row r="50870" spans="16:27" x14ac:dyDescent="0.3">
      <c r="P50870"/>
      <c r="AA50870"/>
    </row>
    <row r="50871" spans="16:27" x14ac:dyDescent="0.3">
      <c r="P50871"/>
      <c r="AA50871"/>
    </row>
    <row r="50872" spans="16:27" x14ac:dyDescent="0.3">
      <c r="P50872"/>
      <c r="AA50872"/>
    </row>
    <row r="50873" spans="16:27" x14ac:dyDescent="0.3">
      <c r="P50873"/>
      <c r="AA50873"/>
    </row>
    <row r="50874" spans="16:27" x14ac:dyDescent="0.3">
      <c r="P50874"/>
      <c r="AA50874"/>
    </row>
    <row r="50875" spans="16:27" x14ac:dyDescent="0.3">
      <c r="P50875"/>
      <c r="AA50875"/>
    </row>
    <row r="50876" spans="16:27" x14ac:dyDescent="0.3">
      <c r="P50876"/>
      <c r="AA50876"/>
    </row>
    <row r="50877" spans="16:27" x14ac:dyDescent="0.3">
      <c r="P50877"/>
      <c r="AA50877"/>
    </row>
    <row r="50878" spans="16:27" x14ac:dyDescent="0.3">
      <c r="P50878"/>
      <c r="AA50878"/>
    </row>
    <row r="50879" spans="16:27" x14ac:dyDescent="0.3">
      <c r="P50879"/>
      <c r="AA50879"/>
    </row>
    <row r="50880" spans="16:27" x14ac:dyDescent="0.3">
      <c r="P50880"/>
      <c r="AA50880"/>
    </row>
    <row r="50881" spans="16:27" x14ac:dyDescent="0.3">
      <c r="P50881"/>
      <c r="AA50881"/>
    </row>
    <row r="50882" spans="16:27" x14ac:dyDescent="0.3">
      <c r="P50882"/>
      <c r="AA50882"/>
    </row>
    <row r="50883" spans="16:27" x14ac:dyDescent="0.3">
      <c r="P50883"/>
      <c r="AA50883"/>
    </row>
    <row r="50884" spans="16:27" x14ac:dyDescent="0.3">
      <c r="P50884"/>
      <c r="AA50884"/>
    </row>
    <row r="50885" spans="16:27" x14ac:dyDescent="0.3">
      <c r="P50885"/>
      <c r="AA50885"/>
    </row>
    <row r="50886" spans="16:27" x14ac:dyDescent="0.3">
      <c r="P50886"/>
      <c r="AA50886"/>
    </row>
    <row r="50887" spans="16:27" x14ac:dyDescent="0.3">
      <c r="P50887"/>
      <c r="AA50887"/>
    </row>
    <row r="50888" spans="16:27" x14ac:dyDescent="0.3">
      <c r="P50888"/>
      <c r="AA50888"/>
    </row>
    <row r="50889" spans="16:27" x14ac:dyDescent="0.3">
      <c r="P50889"/>
      <c r="AA50889"/>
    </row>
    <row r="50890" spans="16:27" x14ac:dyDescent="0.3">
      <c r="P50890"/>
      <c r="AA50890"/>
    </row>
    <row r="50891" spans="16:27" x14ac:dyDescent="0.3">
      <c r="P50891"/>
      <c r="AA50891"/>
    </row>
    <row r="50892" spans="16:27" x14ac:dyDescent="0.3">
      <c r="P50892"/>
      <c r="AA50892"/>
    </row>
    <row r="50893" spans="16:27" x14ac:dyDescent="0.3">
      <c r="P50893"/>
      <c r="AA50893"/>
    </row>
    <row r="50894" spans="16:27" x14ac:dyDescent="0.3">
      <c r="P50894"/>
      <c r="AA50894"/>
    </row>
    <row r="50895" spans="16:27" x14ac:dyDescent="0.3">
      <c r="P50895"/>
      <c r="AA50895"/>
    </row>
    <row r="50896" spans="16:27" x14ac:dyDescent="0.3">
      <c r="P50896"/>
      <c r="AA50896"/>
    </row>
    <row r="50897" spans="16:27" x14ac:dyDescent="0.3">
      <c r="P50897"/>
      <c r="AA50897"/>
    </row>
    <row r="50898" spans="16:27" x14ac:dyDescent="0.3">
      <c r="P50898"/>
      <c r="AA50898"/>
    </row>
    <row r="50899" spans="16:27" x14ac:dyDescent="0.3">
      <c r="P50899"/>
      <c r="AA50899"/>
    </row>
    <row r="50900" spans="16:27" x14ac:dyDescent="0.3">
      <c r="P50900"/>
      <c r="AA50900"/>
    </row>
    <row r="50901" spans="16:27" x14ac:dyDescent="0.3">
      <c r="P50901"/>
      <c r="AA50901"/>
    </row>
    <row r="50902" spans="16:27" x14ac:dyDescent="0.3">
      <c r="P50902"/>
      <c r="AA50902"/>
    </row>
    <row r="50903" spans="16:27" x14ac:dyDescent="0.3">
      <c r="P50903"/>
      <c r="AA50903"/>
    </row>
    <row r="50904" spans="16:27" x14ac:dyDescent="0.3">
      <c r="P50904"/>
      <c r="AA50904"/>
    </row>
    <row r="50905" spans="16:27" x14ac:dyDescent="0.3">
      <c r="P50905"/>
      <c r="AA50905"/>
    </row>
    <row r="50906" spans="16:27" x14ac:dyDescent="0.3">
      <c r="P50906"/>
      <c r="AA50906"/>
    </row>
    <row r="50907" spans="16:27" x14ac:dyDescent="0.3">
      <c r="P50907"/>
      <c r="AA50907"/>
    </row>
    <row r="50908" spans="16:27" x14ac:dyDescent="0.3">
      <c r="P50908"/>
      <c r="AA50908"/>
    </row>
    <row r="50909" spans="16:27" x14ac:dyDescent="0.3">
      <c r="P50909"/>
      <c r="AA50909"/>
    </row>
    <row r="50910" spans="16:27" x14ac:dyDescent="0.3">
      <c r="P50910"/>
      <c r="AA50910"/>
    </row>
    <row r="50911" spans="16:27" x14ac:dyDescent="0.3">
      <c r="P50911"/>
      <c r="AA50911"/>
    </row>
    <row r="50912" spans="16:27" x14ac:dyDescent="0.3">
      <c r="P50912"/>
      <c r="AA50912"/>
    </row>
    <row r="50913" spans="16:27" x14ac:dyDescent="0.3">
      <c r="P50913"/>
      <c r="AA50913"/>
    </row>
    <row r="50914" spans="16:27" x14ac:dyDescent="0.3">
      <c r="P50914"/>
      <c r="AA50914"/>
    </row>
    <row r="50915" spans="16:27" x14ac:dyDescent="0.3">
      <c r="P50915"/>
      <c r="AA50915"/>
    </row>
    <row r="50916" spans="16:27" x14ac:dyDescent="0.3">
      <c r="P50916"/>
      <c r="AA50916"/>
    </row>
    <row r="50917" spans="16:27" x14ac:dyDescent="0.3">
      <c r="P50917"/>
      <c r="AA50917"/>
    </row>
    <row r="50918" spans="16:27" x14ac:dyDescent="0.3">
      <c r="P50918"/>
      <c r="AA50918"/>
    </row>
    <row r="50919" spans="16:27" x14ac:dyDescent="0.3">
      <c r="P50919"/>
      <c r="AA50919"/>
    </row>
    <row r="50920" spans="16:27" x14ac:dyDescent="0.3">
      <c r="P50920"/>
      <c r="AA50920"/>
    </row>
    <row r="50921" spans="16:27" x14ac:dyDescent="0.3">
      <c r="P50921"/>
      <c r="AA50921"/>
    </row>
    <row r="50922" spans="16:27" x14ac:dyDescent="0.3">
      <c r="P50922"/>
      <c r="AA50922"/>
    </row>
    <row r="50923" spans="16:27" x14ac:dyDescent="0.3">
      <c r="P50923"/>
      <c r="AA50923"/>
    </row>
    <row r="50924" spans="16:27" x14ac:dyDescent="0.3">
      <c r="P50924"/>
      <c r="AA50924"/>
    </row>
    <row r="50925" spans="16:27" x14ac:dyDescent="0.3">
      <c r="P50925"/>
      <c r="AA50925"/>
    </row>
    <row r="50926" spans="16:27" x14ac:dyDescent="0.3">
      <c r="P50926"/>
      <c r="AA50926"/>
    </row>
    <row r="50927" spans="16:27" x14ac:dyDescent="0.3">
      <c r="P50927"/>
      <c r="AA50927"/>
    </row>
    <row r="50928" spans="16:27" x14ac:dyDescent="0.3">
      <c r="P50928"/>
      <c r="AA50928"/>
    </row>
    <row r="50929" spans="16:27" x14ac:dyDescent="0.3">
      <c r="P50929"/>
      <c r="AA50929"/>
    </row>
    <row r="50930" spans="16:27" x14ac:dyDescent="0.3">
      <c r="P50930"/>
      <c r="AA50930"/>
    </row>
    <row r="50931" spans="16:27" x14ac:dyDescent="0.3">
      <c r="P50931"/>
      <c r="AA50931"/>
    </row>
    <row r="50932" spans="16:27" x14ac:dyDescent="0.3">
      <c r="P50932"/>
      <c r="AA50932"/>
    </row>
    <row r="50933" spans="16:27" x14ac:dyDescent="0.3">
      <c r="P50933"/>
      <c r="AA50933"/>
    </row>
    <row r="50934" spans="16:27" x14ac:dyDescent="0.3">
      <c r="P50934"/>
      <c r="AA50934"/>
    </row>
    <row r="50935" spans="16:27" x14ac:dyDescent="0.3">
      <c r="P50935"/>
      <c r="AA50935"/>
    </row>
    <row r="50936" spans="16:27" x14ac:dyDescent="0.3">
      <c r="P50936"/>
      <c r="AA50936"/>
    </row>
    <row r="50937" spans="16:27" x14ac:dyDescent="0.3">
      <c r="P50937"/>
      <c r="AA50937"/>
    </row>
    <row r="50938" spans="16:27" x14ac:dyDescent="0.3">
      <c r="P50938"/>
      <c r="AA50938"/>
    </row>
    <row r="50939" spans="16:27" x14ac:dyDescent="0.3">
      <c r="P50939"/>
      <c r="AA50939"/>
    </row>
    <row r="50940" spans="16:27" x14ac:dyDescent="0.3">
      <c r="P50940"/>
      <c r="AA50940"/>
    </row>
    <row r="50941" spans="16:27" x14ac:dyDescent="0.3">
      <c r="P50941"/>
      <c r="AA50941"/>
    </row>
    <row r="50942" spans="16:27" x14ac:dyDescent="0.3">
      <c r="P50942"/>
      <c r="AA50942"/>
    </row>
    <row r="50943" spans="16:27" x14ac:dyDescent="0.3">
      <c r="P50943"/>
      <c r="AA50943"/>
    </row>
    <row r="50944" spans="16:27" x14ac:dyDescent="0.3">
      <c r="P50944"/>
      <c r="AA50944"/>
    </row>
    <row r="50945" spans="16:27" x14ac:dyDescent="0.3">
      <c r="P50945"/>
      <c r="AA50945"/>
    </row>
    <row r="50946" spans="16:27" x14ac:dyDescent="0.3">
      <c r="P50946"/>
      <c r="AA50946"/>
    </row>
    <row r="50947" spans="16:27" x14ac:dyDescent="0.3">
      <c r="P50947"/>
      <c r="AA50947"/>
    </row>
    <row r="50948" spans="16:27" x14ac:dyDescent="0.3">
      <c r="P50948"/>
      <c r="AA50948"/>
    </row>
    <row r="50949" spans="16:27" x14ac:dyDescent="0.3">
      <c r="P50949"/>
      <c r="AA50949"/>
    </row>
    <row r="50950" spans="16:27" x14ac:dyDescent="0.3">
      <c r="P50950"/>
      <c r="AA50950"/>
    </row>
    <row r="50951" spans="16:27" x14ac:dyDescent="0.3">
      <c r="P50951"/>
      <c r="AA50951"/>
    </row>
    <row r="50952" spans="16:27" x14ac:dyDescent="0.3">
      <c r="P50952"/>
      <c r="AA50952"/>
    </row>
    <row r="50953" spans="16:27" x14ac:dyDescent="0.3">
      <c r="P50953"/>
      <c r="AA50953"/>
    </row>
    <row r="50954" spans="16:27" x14ac:dyDescent="0.3">
      <c r="P50954"/>
      <c r="AA50954"/>
    </row>
    <row r="50955" spans="16:27" x14ac:dyDescent="0.3">
      <c r="P50955"/>
      <c r="AA50955"/>
    </row>
    <row r="50956" spans="16:27" x14ac:dyDescent="0.3">
      <c r="P50956"/>
      <c r="AA50956"/>
    </row>
    <row r="50957" spans="16:27" x14ac:dyDescent="0.3">
      <c r="P50957"/>
      <c r="AA50957"/>
    </row>
    <row r="50958" spans="16:27" x14ac:dyDescent="0.3">
      <c r="P50958"/>
      <c r="AA50958"/>
    </row>
    <row r="50959" spans="16:27" x14ac:dyDescent="0.3">
      <c r="P50959"/>
      <c r="AA50959"/>
    </row>
    <row r="50960" spans="16:27" x14ac:dyDescent="0.3">
      <c r="P50960"/>
      <c r="AA50960"/>
    </row>
    <row r="50961" spans="16:27" x14ac:dyDescent="0.3">
      <c r="P50961"/>
      <c r="AA50961"/>
    </row>
    <row r="50962" spans="16:27" x14ac:dyDescent="0.3">
      <c r="P50962"/>
      <c r="AA50962"/>
    </row>
    <row r="50963" spans="16:27" x14ac:dyDescent="0.3">
      <c r="P50963"/>
      <c r="AA50963"/>
    </row>
    <row r="50964" spans="16:27" x14ac:dyDescent="0.3">
      <c r="P50964"/>
      <c r="AA50964"/>
    </row>
    <row r="50965" spans="16:27" x14ac:dyDescent="0.3">
      <c r="P50965"/>
      <c r="AA50965"/>
    </row>
    <row r="50966" spans="16:27" x14ac:dyDescent="0.3">
      <c r="P50966"/>
      <c r="AA50966"/>
    </row>
    <row r="50967" spans="16:27" x14ac:dyDescent="0.3">
      <c r="P50967"/>
      <c r="AA50967"/>
    </row>
    <row r="50968" spans="16:27" x14ac:dyDescent="0.3">
      <c r="P50968"/>
      <c r="AA50968"/>
    </row>
    <row r="50969" spans="16:27" x14ac:dyDescent="0.3">
      <c r="P50969"/>
      <c r="AA50969"/>
    </row>
    <row r="50970" spans="16:27" x14ac:dyDescent="0.3">
      <c r="P50970"/>
      <c r="AA50970"/>
    </row>
    <row r="50971" spans="16:27" x14ac:dyDescent="0.3">
      <c r="P50971"/>
      <c r="AA50971"/>
    </row>
    <row r="50972" spans="16:27" x14ac:dyDescent="0.3">
      <c r="P50972"/>
      <c r="AA50972"/>
    </row>
    <row r="50973" spans="16:27" x14ac:dyDescent="0.3">
      <c r="P50973"/>
      <c r="AA50973"/>
    </row>
    <row r="50974" spans="16:27" x14ac:dyDescent="0.3">
      <c r="P50974"/>
      <c r="AA50974"/>
    </row>
    <row r="50975" spans="16:27" x14ac:dyDescent="0.3">
      <c r="P50975"/>
      <c r="AA50975"/>
    </row>
    <row r="50976" spans="16:27" x14ac:dyDescent="0.3">
      <c r="P50976"/>
      <c r="AA50976"/>
    </row>
    <row r="50977" spans="16:27" x14ac:dyDescent="0.3">
      <c r="P50977"/>
      <c r="AA50977"/>
    </row>
    <row r="50978" spans="16:27" x14ac:dyDescent="0.3">
      <c r="P50978"/>
      <c r="AA50978"/>
    </row>
    <row r="50979" spans="16:27" x14ac:dyDescent="0.3">
      <c r="P50979"/>
      <c r="AA50979"/>
    </row>
    <row r="50980" spans="16:27" x14ac:dyDescent="0.3">
      <c r="P50980"/>
      <c r="AA50980"/>
    </row>
    <row r="50981" spans="16:27" x14ac:dyDescent="0.3">
      <c r="P50981"/>
      <c r="AA50981"/>
    </row>
    <row r="50982" spans="16:27" x14ac:dyDescent="0.3">
      <c r="P50982"/>
      <c r="AA50982"/>
    </row>
    <row r="50983" spans="16:27" x14ac:dyDescent="0.3">
      <c r="P50983"/>
      <c r="AA50983"/>
    </row>
    <row r="50984" spans="16:27" x14ac:dyDescent="0.3">
      <c r="P50984"/>
      <c r="AA50984"/>
    </row>
    <row r="50985" spans="16:27" x14ac:dyDescent="0.3">
      <c r="P50985"/>
      <c r="AA50985"/>
    </row>
    <row r="50986" spans="16:27" x14ac:dyDescent="0.3">
      <c r="P50986"/>
      <c r="AA50986"/>
    </row>
    <row r="50987" spans="16:27" x14ac:dyDescent="0.3">
      <c r="P50987"/>
      <c r="AA50987"/>
    </row>
    <row r="50988" spans="16:27" x14ac:dyDescent="0.3">
      <c r="P50988"/>
      <c r="AA50988"/>
    </row>
    <row r="50989" spans="16:27" x14ac:dyDescent="0.3">
      <c r="P50989"/>
      <c r="AA50989"/>
    </row>
    <row r="50990" spans="16:27" x14ac:dyDescent="0.3">
      <c r="P50990"/>
      <c r="AA50990"/>
    </row>
    <row r="50991" spans="16:27" x14ac:dyDescent="0.3">
      <c r="P50991"/>
      <c r="AA50991"/>
    </row>
    <row r="50992" spans="16:27" x14ac:dyDescent="0.3">
      <c r="P50992"/>
      <c r="AA50992"/>
    </row>
    <row r="50993" spans="16:27" x14ac:dyDescent="0.3">
      <c r="P50993"/>
      <c r="AA50993"/>
    </row>
    <row r="50994" spans="16:27" x14ac:dyDescent="0.3">
      <c r="P50994"/>
      <c r="AA50994"/>
    </row>
    <row r="50995" spans="16:27" x14ac:dyDescent="0.3">
      <c r="P50995"/>
      <c r="AA50995"/>
    </row>
    <row r="50996" spans="16:27" x14ac:dyDescent="0.3">
      <c r="P50996"/>
      <c r="AA50996"/>
    </row>
    <row r="50997" spans="16:27" x14ac:dyDescent="0.3">
      <c r="P50997"/>
      <c r="AA50997"/>
    </row>
    <row r="50998" spans="16:27" x14ac:dyDescent="0.3">
      <c r="P50998"/>
      <c r="AA50998"/>
    </row>
    <row r="50999" spans="16:27" x14ac:dyDescent="0.3">
      <c r="P50999"/>
      <c r="AA50999"/>
    </row>
    <row r="51000" spans="16:27" x14ac:dyDescent="0.3">
      <c r="P51000"/>
      <c r="AA51000"/>
    </row>
    <row r="51001" spans="16:27" x14ac:dyDescent="0.3">
      <c r="P51001"/>
      <c r="AA51001"/>
    </row>
    <row r="51002" spans="16:27" x14ac:dyDescent="0.3">
      <c r="P51002"/>
      <c r="AA51002"/>
    </row>
    <row r="51003" spans="16:27" x14ac:dyDescent="0.3">
      <c r="P51003"/>
      <c r="AA51003"/>
    </row>
    <row r="51004" spans="16:27" x14ac:dyDescent="0.3">
      <c r="P51004"/>
      <c r="AA51004"/>
    </row>
    <row r="51005" spans="16:27" x14ac:dyDescent="0.3">
      <c r="P51005"/>
      <c r="AA51005"/>
    </row>
    <row r="51006" spans="16:27" x14ac:dyDescent="0.3">
      <c r="P51006"/>
      <c r="AA51006"/>
    </row>
    <row r="51007" spans="16:27" x14ac:dyDescent="0.3">
      <c r="P51007"/>
      <c r="AA51007"/>
    </row>
    <row r="51008" spans="16:27" x14ac:dyDescent="0.3">
      <c r="P51008"/>
      <c r="AA51008"/>
    </row>
    <row r="51009" spans="16:27" x14ac:dyDescent="0.3">
      <c r="P51009"/>
      <c r="AA51009"/>
    </row>
    <row r="51010" spans="16:27" x14ac:dyDescent="0.3">
      <c r="P51010"/>
      <c r="AA51010"/>
    </row>
    <row r="51011" spans="16:27" x14ac:dyDescent="0.3">
      <c r="P51011"/>
      <c r="AA51011"/>
    </row>
    <row r="51012" spans="16:27" x14ac:dyDescent="0.3">
      <c r="P51012"/>
      <c r="AA51012"/>
    </row>
    <row r="51013" spans="16:27" x14ac:dyDescent="0.3">
      <c r="P51013"/>
      <c r="AA51013"/>
    </row>
    <row r="51014" spans="16:27" x14ac:dyDescent="0.3">
      <c r="P51014"/>
      <c r="AA51014"/>
    </row>
    <row r="51015" spans="16:27" x14ac:dyDescent="0.3">
      <c r="P51015"/>
      <c r="AA51015"/>
    </row>
    <row r="51016" spans="16:27" x14ac:dyDescent="0.3">
      <c r="P51016"/>
      <c r="AA51016"/>
    </row>
    <row r="51017" spans="16:27" x14ac:dyDescent="0.3">
      <c r="P51017"/>
      <c r="AA51017"/>
    </row>
    <row r="51018" spans="16:27" x14ac:dyDescent="0.3">
      <c r="P51018"/>
      <c r="AA51018"/>
    </row>
    <row r="51019" spans="16:27" x14ac:dyDescent="0.3">
      <c r="P51019"/>
      <c r="AA51019"/>
    </row>
    <row r="51020" spans="16:27" x14ac:dyDescent="0.3">
      <c r="P51020"/>
      <c r="AA51020"/>
    </row>
    <row r="51021" spans="16:27" x14ac:dyDescent="0.3">
      <c r="P51021"/>
      <c r="AA51021"/>
    </row>
    <row r="51022" spans="16:27" x14ac:dyDescent="0.3">
      <c r="P51022"/>
      <c r="AA51022"/>
    </row>
    <row r="51023" spans="16:27" x14ac:dyDescent="0.3">
      <c r="P51023"/>
      <c r="AA51023"/>
    </row>
    <row r="51024" spans="16:27" x14ac:dyDescent="0.3">
      <c r="P51024"/>
      <c r="AA51024"/>
    </row>
    <row r="51025" spans="16:27" x14ac:dyDescent="0.3">
      <c r="P51025"/>
      <c r="AA51025"/>
    </row>
    <row r="51026" spans="16:27" x14ac:dyDescent="0.3">
      <c r="P51026"/>
      <c r="AA51026"/>
    </row>
    <row r="51027" spans="16:27" x14ac:dyDescent="0.3">
      <c r="P51027"/>
      <c r="AA51027"/>
    </row>
    <row r="51028" spans="16:27" x14ac:dyDescent="0.3">
      <c r="P51028"/>
      <c r="AA51028"/>
    </row>
    <row r="51029" spans="16:27" x14ac:dyDescent="0.3">
      <c r="P51029"/>
      <c r="AA51029"/>
    </row>
    <row r="51030" spans="16:27" x14ac:dyDescent="0.3">
      <c r="P51030"/>
      <c r="AA51030"/>
    </row>
    <row r="51031" spans="16:27" x14ac:dyDescent="0.3">
      <c r="P51031"/>
      <c r="AA51031"/>
    </row>
    <row r="51032" spans="16:27" x14ac:dyDescent="0.3">
      <c r="P51032"/>
      <c r="AA51032"/>
    </row>
    <row r="51033" spans="16:27" x14ac:dyDescent="0.3">
      <c r="P51033"/>
      <c r="AA51033"/>
    </row>
    <row r="51034" spans="16:27" x14ac:dyDescent="0.3">
      <c r="P51034"/>
      <c r="AA51034"/>
    </row>
    <row r="51035" spans="16:27" x14ac:dyDescent="0.3">
      <c r="P51035"/>
      <c r="AA51035"/>
    </row>
    <row r="51036" spans="16:27" x14ac:dyDescent="0.3">
      <c r="P51036"/>
      <c r="AA51036"/>
    </row>
    <row r="51037" spans="16:27" x14ac:dyDescent="0.3">
      <c r="P51037"/>
      <c r="AA51037"/>
    </row>
    <row r="51038" spans="16:27" x14ac:dyDescent="0.3">
      <c r="P51038"/>
      <c r="AA51038"/>
    </row>
    <row r="51039" spans="16:27" x14ac:dyDescent="0.3">
      <c r="P51039"/>
      <c r="AA51039"/>
    </row>
    <row r="51040" spans="16:27" x14ac:dyDescent="0.3">
      <c r="P51040"/>
      <c r="AA51040"/>
    </row>
    <row r="51041" spans="16:27" x14ac:dyDescent="0.3">
      <c r="P51041"/>
      <c r="AA51041"/>
    </row>
    <row r="51042" spans="16:27" x14ac:dyDescent="0.3">
      <c r="P51042"/>
      <c r="AA51042"/>
    </row>
    <row r="51043" spans="16:27" x14ac:dyDescent="0.3">
      <c r="P51043"/>
      <c r="AA51043"/>
    </row>
    <row r="51044" spans="16:27" x14ac:dyDescent="0.3">
      <c r="P51044"/>
      <c r="AA51044"/>
    </row>
    <row r="51045" spans="16:27" x14ac:dyDescent="0.3">
      <c r="P51045"/>
      <c r="AA51045"/>
    </row>
    <row r="51046" spans="16:27" x14ac:dyDescent="0.3">
      <c r="P51046"/>
      <c r="AA51046"/>
    </row>
    <row r="51047" spans="16:27" x14ac:dyDescent="0.3">
      <c r="P51047"/>
      <c r="AA51047"/>
    </row>
    <row r="51048" spans="16:27" x14ac:dyDescent="0.3">
      <c r="P51048"/>
      <c r="AA51048"/>
    </row>
    <row r="51049" spans="16:27" x14ac:dyDescent="0.3">
      <c r="P51049"/>
      <c r="AA51049"/>
    </row>
    <row r="51050" spans="16:27" x14ac:dyDescent="0.3">
      <c r="P51050"/>
      <c r="AA51050"/>
    </row>
    <row r="51051" spans="16:27" x14ac:dyDescent="0.3">
      <c r="P51051"/>
      <c r="AA51051"/>
    </row>
    <row r="51052" spans="16:27" x14ac:dyDescent="0.3">
      <c r="P51052"/>
      <c r="AA51052"/>
    </row>
    <row r="51053" spans="16:27" x14ac:dyDescent="0.3">
      <c r="P51053"/>
      <c r="AA51053"/>
    </row>
    <row r="51054" spans="16:27" x14ac:dyDescent="0.3">
      <c r="P51054"/>
      <c r="AA51054"/>
    </row>
    <row r="51055" spans="16:27" x14ac:dyDescent="0.3">
      <c r="P51055"/>
      <c r="AA51055"/>
    </row>
    <row r="51056" spans="16:27" x14ac:dyDescent="0.3">
      <c r="P51056"/>
      <c r="AA51056"/>
    </row>
    <row r="51057" spans="16:27" x14ac:dyDescent="0.3">
      <c r="P51057"/>
      <c r="AA51057"/>
    </row>
    <row r="51058" spans="16:27" x14ac:dyDescent="0.3">
      <c r="P51058"/>
      <c r="AA51058"/>
    </row>
    <row r="51059" spans="16:27" x14ac:dyDescent="0.3">
      <c r="P51059"/>
      <c r="AA51059"/>
    </row>
    <row r="51060" spans="16:27" x14ac:dyDescent="0.3">
      <c r="P51060"/>
      <c r="AA51060"/>
    </row>
    <row r="51061" spans="16:27" x14ac:dyDescent="0.3">
      <c r="P51061"/>
      <c r="AA51061"/>
    </row>
    <row r="51062" spans="16:27" x14ac:dyDescent="0.3">
      <c r="P51062"/>
      <c r="AA51062"/>
    </row>
    <row r="51063" spans="16:27" x14ac:dyDescent="0.3">
      <c r="P51063"/>
      <c r="AA51063"/>
    </row>
    <row r="51064" spans="16:27" x14ac:dyDescent="0.3">
      <c r="P51064"/>
      <c r="AA51064"/>
    </row>
    <row r="51065" spans="16:27" x14ac:dyDescent="0.3">
      <c r="P51065"/>
      <c r="AA51065"/>
    </row>
    <row r="51066" spans="16:27" x14ac:dyDescent="0.3">
      <c r="P51066"/>
      <c r="AA51066"/>
    </row>
    <row r="51067" spans="16:27" x14ac:dyDescent="0.3">
      <c r="P51067"/>
      <c r="AA51067"/>
    </row>
    <row r="51068" spans="16:27" x14ac:dyDescent="0.3">
      <c r="P51068"/>
      <c r="AA51068"/>
    </row>
    <row r="51069" spans="16:27" x14ac:dyDescent="0.3">
      <c r="P51069"/>
      <c r="AA51069"/>
    </row>
    <row r="51070" spans="16:27" x14ac:dyDescent="0.3">
      <c r="P51070"/>
      <c r="AA51070"/>
    </row>
    <row r="51071" spans="16:27" x14ac:dyDescent="0.3">
      <c r="P51071"/>
      <c r="AA51071"/>
    </row>
    <row r="51072" spans="16:27" x14ac:dyDescent="0.3">
      <c r="P51072"/>
      <c r="AA51072"/>
    </row>
    <row r="51073" spans="16:27" x14ac:dyDescent="0.3">
      <c r="P51073"/>
      <c r="AA51073"/>
    </row>
    <row r="51074" spans="16:27" x14ac:dyDescent="0.3">
      <c r="P51074"/>
      <c r="AA51074"/>
    </row>
    <row r="51075" spans="16:27" x14ac:dyDescent="0.3">
      <c r="P51075"/>
      <c r="AA51075"/>
    </row>
    <row r="51076" spans="16:27" x14ac:dyDescent="0.3">
      <c r="P51076"/>
      <c r="AA51076"/>
    </row>
    <row r="51077" spans="16:27" x14ac:dyDescent="0.3">
      <c r="P51077"/>
      <c r="AA51077"/>
    </row>
    <row r="51078" spans="16:27" x14ac:dyDescent="0.3">
      <c r="P51078"/>
      <c r="AA51078"/>
    </row>
    <row r="51079" spans="16:27" x14ac:dyDescent="0.3">
      <c r="P51079"/>
      <c r="AA51079"/>
    </row>
    <row r="51080" spans="16:27" x14ac:dyDescent="0.3">
      <c r="P51080"/>
      <c r="AA51080"/>
    </row>
    <row r="51081" spans="16:27" x14ac:dyDescent="0.3">
      <c r="P51081"/>
      <c r="AA51081"/>
    </row>
    <row r="51082" spans="16:27" x14ac:dyDescent="0.3">
      <c r="P51082"/>
      <c r="AA51082"/>
    </row>
    <row r="51083" spans="16:27" x14ac:dyDescent="0.3">
      <c r="P51083"/>
      <c r="AA51083"/>
    </row>
    <row r="51084" spans="16:27" x14ac:dyDescent="0.3">
      <c r="P51084"/>
      <c r="AA51084"/>
    </row>
    <row r="51085" spans="16:27" x14ac:dyDescent="0.3">
      <c r="P51085"/>
      <c r="AA51085"/>
    </row>
    <row r="51086" spans="16:27" x14ac:dyDescent="0.3">
      <c r="P51086"/>
      <c r="AA51086"/>
    </row>
    <row r="51087" spans="16:27" x14ac:dyDescent="0.3">
      <c r="P51087"/>
      <c r="AA51087"/>
    </row>
    <row r="51088" spans="16:27" x14ac:dyDescent="0.3">
      <c r="P51088"/>
      <c r="AA51088"/>
    </row>
    <row r="51089" spans="16:27" x14ac:dyDescent="0.3">
      <c r="P51089"/>
      <c r="AA51089"/>
    </row>
    <row r="51090" spans="16:27" x14ac:dyDescent="0.3">
      <c r="P51090"/>
      <c r="AA51090"/>
    </row>
    <row r="51091" spans="16:27" x14ac:dyDescent="0.3">
      <c r="P51091"/>
      <c r="AA51091"/>
    </row>
    <row r="51092" spans="16:27" x14ac:dyDescent="0.3">
      <c r="P51092"/>
      <c r="AA51092"/>
    </row>
    <row r="51093" spans="16:27" x14ac:dyDescent="0.3">
      <c r="P51093"/>
      <c r="AA51093"/>
    </row>
    <row r="51094" spans="16:27" x14ac:dyDescent="0.3">
      <c r="P51094"/>
      <c r="AA51094"/>
    </row>
    <row r="51095" spans="16:27" x14ac:dyDescent="0.3">
      <c r="P51095"/>
      <c r="AA51095"/>
    </row>
    <row r="51096" spans="16:27" x14ac:dyDescent="0.3">
      <c r="P51096"/>
      <c r="AA51096"/>
    </row>
    <row r="51097" spans="16:27" x14ac:dyDescent="0.3">
      <c r="P51097"/>
      <c r="AA51097"/>
    </row>
    <row r="51098" spans="16:27" x14ac:dyDescent="0.3">
      <c r="P51098"/>
      <c r="AA51098"/>
    </row>
    <row r="51099" spans="16:27" x14ac:dyDescent="0.3">
      <c r="P51099"/>
      <c r="AA51099"/>
    </row>
    <row r="51100" spans="16:27" x14ac:dyDescent="0.3">
      <c r="P51100"/>
      <c r="AA51100"/>
    </row>
    <row r="51101" spans="16:27" x14ac:dyDescent="0.3">
      <c r="P51101"/>
      <c r="AA51101"/>
    </row>
    <row r="51102" spans="16:27" x14ac:dyDescent="0.3">
      <c r="P51102"/>
      <c r="AA51102"/>
    </row>
    <row r="51103" spans="16:27" x14ac:dyDescent="0.3">
      <c r="P51103"/>
      <c r="AA51103"/>
    </row>
    <row r="51104" spans="16:27" x14ac:dyDescent="0.3">
      <c r="P51104"/>
      <c r="AA51104"/>
    </row>
    <row r="51105" spans="16:27" x14ac:dyDescent="0.3">
      <c r="P51105"/>
      <c r="AA51105"/>
    </row>
    <row r="51106" spans="16:27" x14ac:dyDescent="0.3">
      <c r="P51106"/>
      <c r="AA51106"/>
    </row>
    <row r="51107" spans="16:27" x14ac:dyDescent="0.3">
      <c r="P51107"/>
      <c r="AA51107"/>
    </row>
    <row r="51108" spans="16:27" x14ac:dyDescent="0.3">
      <c r="P51108"/>
      <c r="AA51108"/>
    </row>
    <row r="51109" spans="16:27" x14ac:dyDescent="0.3">
      <c r="P51109"/>
      <c r="AA51109"/>
    </row>
    <row r="51110" spans="16:27" x14ac:dyDescent="0.3">
      <c r="P51110"/>
      <c r="AA51110"/>
    </row>
    <row r="51111" spans="16:27" x14ac:dyDescent="0.3">
      <c r="P51111"/>
      <c r="AA51111"/>
    </row>
    <row r="51112" spans="16:27" x14ac:dyDescent="0.3">
      <c r="P51112"/>
      <c r="AA51112"/>
    </row>
    <row r="51113" spans="16:27" x14ac:dyDescent="0.3">
      <c r="P51113"/>
      <c r="AA51113"/>
    </row>
    <row r="51114" spans="16:27" x14ac:dyDescent="0.3">
      <c r="P51114"/>
      <c r="AA51114"/>
    </row>
    <row r="51115" spans="16:27" x14ac:dyDescent="0.3">
      <c r="P51115"/>
      <c r="AA51115"/>
    </row>
    <row r="51116" spans="16:27" x14ac:dyDescent="0.3">
      <c r="P51116"/>
      <c r="AA51116"/>
    </row>
    <row r="51117" spans="16:27" x14ac:dyDescent="0.3">
      <c r="P51117"/>
      <c r="AA51117"/>
    </row>
    <row r="51118" spans="16:27" x14ac:dyDescent="0.3">
      <c r="P51118"/>
      <c r="AA51118"/>
    </row>
    <row r="51119" spans="16:27" x14ac:dyDescent="0.3">
      <c r="P51119"/>
      <c r="AA51119"/>
    </row>
    <row r="51120" spans="16:27" x14ac:dyDescent="0.3">
      <c r="P51120"/>
      <c r="AA51120"/>
    </row>
    <row r="51121" spans="16:27" x14ac:dyDescent="0.3">
      <c r="P51121"/>
      <c r="AA51121"/>
    </row>
    <row r="51122" spans="16:27" x14ac:dyDescent="0.3">
      <c r="P51122"/>
      <c r="AA51122"/>
    </row>
    <row r="51123" spans="16:27" x14ac:dyDescent="0.3">
      <c r="P51123"/>
      <c r="AA51123"/>
    </row>
    <row r="51124" spans="16:27" x14ac:dyDescent="0.3">
      <c r="P51124"/>
      <c r="AA51124"/>
    </row>
    <row r="51125" spans="16:27" x14ac:dyDescent="0.3">
      <c r="P51125"/>
      <c r="AA51125"/>
    </row>
    <row r="51126" spans="16:27" x14ac:dyDescent="0.3">
      <c r="P51126"/>
      <c r="AA51126"/>
    </row>
    <row r="51127" spans="16:27" x14ac:dyDescent="0.3">
      <c r="P51127"/>
      <c r="AA51127"/>
    </row>
    <row r="51128" spans="16:27" x14ac:dyDescent="0.3">
      <c r="P51128"/>
      <c r="AA51128"/>
    </row>
    <row r="51129" spans="16:27" x14ac:dyDescent="0.3">
      <c r="P51129"/>
      <c r="AA51129"/>
    </row>
    <row r="51130" spans="16:27" x14ac:dyDescent="0.3">
      <c r="P51130"/>
      <c r="AA51130"/>
    </row>
    <row r="51131" spans="16:27" x14ac:dyDescent="0.3">
      <c r="P51131"/>
      <c r="AA51131"/>
    </row>
    <row r="51132" spans="16:27" x14ac:dyDescent="0.3">
      <c r="P51132"/>
      <c r="AA51132"/>
    </row>
    <row r="51133" spans="16:27" x14ac:dyDescent="0.3">
      <c r="P51133"/>
      <c r="AA51133"/>
    </row>
    <row r="51134" spans="16:27" x14ac:dyDescent="0.3">
      <c r="P51134"/>
      <c r="AA51134"/>
    </row>
    <row r="51135" spans="16:27" x14ac:dyDescent="0.3">
      <c r="P51135"/>
      <c r="AA51135"/>
    </row>
    <row r="51136" spans="16:27" x14ac:dyDescent="0.3">
      <c r="P51136"/>
      <c r="AA51136"/>
    </row>
    <row r="51137" spans="16:27" x14ac:dyDescent="0.3">
      <c r="P51137"/>
      <c r="AA51137"/>
    </row>
    <row r="51138" spans="16:27" x14ac:dyDescent="0.3">
      <c r="P51138"/>
      <c r="AA51138"/>
    </row>
    <row r="51139" spans="16:27" x14ac:dyDescent="0.3">
      <c r="P51139"/>
      <c r="AA51139"/>
    </row>
    <row r="51140" spans="16:27" x14ac:dyDescent="0.3">
      <c r="P51140"/>
      <c r="AA51140"/>
    </row>
    <row r="51141" spans="16:27" x14ac:dyDescent="0.3">
      <c r="P51141"/>
      <c r="AA51141"/>
    </row>
    <row r="51142" spans="16:27" x14ac:dyDescent="0.3">
      <c r="P51142"/>
      <c r="AA51142"/>
    </row>
    <row r="51143" spans="16:27" x14ac:dyDescent="0.3">
      <c r="P51143"/>
      <c r="AA51143"/>
    </row>
    <row r="51144" spans="16:27" x14ac:dyDescent="0.3">
      <c r="P51144"/>
      <c r="AA51144"/>
    </row>
    <row r="51145" spans="16:27" x14ac:dyDescent="0.3">
      <c r="P51145"/>
      <c r="AA51145"/>
    </row>
    <row r="51146" spans="16:27" x14ac:dyDescent="0.3">
      <c r="P51146"/>
      <c r="AA51146"/>
    </row>
    <row r="51147" spans="16:27" x14ac:dyDescent="0.3">
      <c r="P51147"/>
      <c r="AA51147"/>
    </row>
    <row r="51148" spans="16:27" x14ac:dyDescent="0.3">
      <c r="P51148"/>
      <c r="AA51148"/>
    </row>
    <row r="51149" spans="16:27" x14ac:dyDescent="0.3">
      <c r="P51149"/>
      <c r="AA51149"/>
    </row>
    <row r="51150" spans="16:27" x14ac:dyDescent="0.3">
      <c r="P51150"/>
      <c r="AA51150"/>
    </row>
    <row r="51151" spans="16:27" x14ac:dyDescent="0.3">
      <c r="P51151"/>
      <c r="AA51151"/>
    </row>
    <row r="51152" spans="16:27" x14ac:dyDescent="0.3">
      <c r="P51152"/>
      <c r="AA51152"/>
    </row>
    <row r="51153" spans="16:27" x14ac:dyDescent="0.3">
      <c r="P51153"/>
      <c r="AA51153"/>
    </row>
    <row r="51154" spans="16:27" x14ac:dyDescent="0.3">
      <c r="P51154"/>
      <c r="AA51154"/>
    </row>
    <row r="51155" spans="16:27" x14ac:dyDescent="0.3">
      <c r="P51155"/>
      <c r="AA51155"/>
    </row>
    <row r="51156" spans="16:27" x14ac:dyDescent="0.3">
      <c r="P51156"/>
      <c r="AA51156"/>
    </row>
    <row r="51157" spans="16:27" x14ac:dyDescent="0.3">
      <c r="P51157"/>
      <c r="AA51157"/>
    </row>
    <row r="51158" spans="16:27" x14ac:dyDescent="0.3">
      <c r="P51158"/>
      <c r="AA51158"/>
    </row>
    <row r="51159" spans="16:27" x14ac:dyDescent="0.3">
      <c r="P51159"/>
      <c r="AA51159"/>
    </row>
    <row r="51160" spans="16:27" x14ac:dyDescent="0.3">
      <c r="P51160"/>
      <c r="AA51160"/>
    </row>
    <row r="51161" spans="16:27" x14ac:dyDescent="0.3">
      <c r="P51161"/>
      <c r="AA51161"/>
    </row>
    <row r="51162" spans="16:27" x14ac:dyDescent="0.3">
      <c r="P51162"/>
      <c r="AA51162"/>
    </row>
    <row r="51163" spans="16:27" x14ac:dyDescent="0.3">
      <c r="P51163"/>
      <c r="AA51163"/>
    </row>
    <row r="51164" spans="16:27" x14ac:dyDescent="0.3">
      <c r="P51164"/>
      <c r="AA51164"/>
    </row>
    <row r="51165" spans="16:27" x14ac:dyDescent="0.3">
      <c r="P51165"/>
      <c r="AA51165"/>
    </row>
    <row r="51166" spans="16:27" x14ac:dyDescent="0.3">
      <c r="P51166"/>
      <c r="AA51166"/>
    </row>
    <row r="51167" spans="16:27" x14ac:dyDescent="0.3">
      <c r="P51167"/>
      <c r="AA51167"/>
    </row>
    <row r="51168" spans="16:27" x14ac:dyDescent="0.3">
      <c r="P51168"/>
      <c r="AA51168"/>
    </row>
    <row r="51169" spans="16:27" x14ac:dyDescent="0.3">
      <c r="P51169"/>
      <c r="AA51169"/>
    </row>
    <row r="51170" spans="16:27" x14ac:dyDescent="0.3">
      <c r="P51170"/>
      <c r="AA51170"/>
    </row>
    <row r="51171" spans="16:27" x14ac:dyDescent="0.3">
      <c r="P51171"/>
      <c r="AA51171"/>
    </row>
    <row r="51172" spans="16:27" x14ac:dyDescent="0.3">
      <c r="P51172"/>
      <c r="AA51172"/>
    </row>
    <row r="51173" spans="16:27" x14ac:dyDescent="0.3">
      <c r="P51173"/>
      <c r="AA51173"/>
    </row>
    <row r="51174" spans="16:27" x14ac:dyDescent="0.3">
      <c r="P51174"/>
      <c r="AA51174"/>
    </row>
    <row r="51175" spans="16:27" x14ac:dyDescent="0.3">
      <c r="P51175"/>
      <c r="AA51175"/>
    </row>
    <row r="51176" spans="16:27" x14ac:dyDescent="0.3">
      <c r="P51176"/>
      <c r="AA51176"/>
    </row>
    <row r="51177" spans="16:27" x14ac:dyDescent="0.3">
      <c r="P51177"/>
      <c r="AA51177"/>
    </row>
    <row r="51178" spans="16:27" x14ac:dyDescent="0.3">
      <c r="P51178"/>
      <c r="AA51178"/>
    </row>
    <row r="51179" spans="16:27" x14ac:dyDescent="0.3">
      <c r="P51179"/>
      <c r="AA51179"/>
    </row>
    <row r="51180" spans="16:27" x14ac:dyDescent="0.3">
      <c r="P51180"/>
      <c r="AA51180"/>
    </row>
    <row r="51181" spans="16:27" x14ac:dyDescent="0.3">
      <c r="P51181"/>
      <c r="AA51181"/>
    </row>
    <row r="51182" spans="16:27" x14ac:dyDescent="0.3">
      <c r="P51182"/>
      <c r="AA51182"/>
    </row>
    <row r="51183" spans="16:27" x14ac:dyDescent="0.3">
      <c r="P51183"/>
      <c r="AA51183"/>
    </row>
    <row r="51184" spans="16:27" x14ac:dyDescent="0.3">
      <c r="P51184"/>
      <c r="AA51184"/>
    </row>
    <row r="51185" spans="16:27" x14ac:dyDescent="0.3">
      <c r="P51185"/>
      <c r="AA51185"/>
    </row>
    <row r="51186" spans="16:27" x14ac:dyDescent="0.3">
      <c r="P51186"/>
      <c r="AA51186"/>
    </row>
    <row r="51187" spans="16:27" x14ac:dyDescent="0.3">
      <c r="P51187"/>
      <c r="AA51187"/>
    </row>
    <row r="51188" spans="16:27" x14ac:dyDescent="0.3">
      <c r="P51188"/>
      <c r="AA51188"/>
    </row>
    <row r="51189" spans="16:27" x14ac:dyDescent="0.3">
      <c r="P51189"/>
      <c r="AA51189"/>
    </row>
    <row r="51190" spans="16:27" x14ac:dyDescent="0.3">
      <c r="P51190"/>
      <c r="AA51190"/>
    </row>
    <row r="51191" spans="16:27" x14ac:dyDescent="0.3">
      <c r="P51191"/>
      <c r="AA51191"/>
    </row>
    <row r="51192" spans="16:27" x14ac:dyDescent="0.3">
      <c r="P51192"/>
      <c r="AA51192"/>
    </row>
    <row r="51193" spans="16:27" x14ac:dyDescent="0.3">
      <c r="P51193"/>
      <c r="AA51193"/>
    </row>
    <row r="51194" spans="16:27" x14ac:dyDescent="0.3">
      <c r="P51194"/>
      <c r="AA51194"/>
    </row>
    <row r="51195" spans="16:27" x14ac:dyDescent="0.3">
      <c r="P51195"/>
      <c r="AA51195"/>
    </row>
    <row r="51196" spans="16:27" x14ac:dyDescent="0.3">
      <c r="P51196"/>
      <c r="AA51196"/>
    </row>
    <row r="51197" spans="16:27" x14ac:dyDescent="0.3">
      <c r="P51197"/>
      <c r="AA51197"/>
    </row>
    <row r="51198" spans="16:27" x14ac:dyDescent="0.3">
      <c r="P51198"/>
      <c r="AA51198"/>
    </row>
    <row r="51199" spans="16:27" x14ac:dyDescent="0.3">
      <c r="P51199"/>
      <c r="AA51199"/>
    </row>
    <row r="51200" spans="16:27" x14ac:dyDescent="0.3">
      <c r="P51200"/>
      <c r="AA51200"/>
    </row>
    <row r="51201" spans="16:27" x14ac:dyDescent="0.3">
      <c r="P51201"/>
      <c r="AA51201"/>
    </row>
    <row r="51202" spans="16:27" x14ac:dyDescent="0.3">
      <c r="P51202"/>
      <c r="AA51202"/>
    </row>
    <row r="51203" spans="16:27" x14ac:dyDescent="0.3">
      <c r="P51203"/>
      <c r="AA51203"/>
    </row>
    <row r="51204" spans="16:27" x14ac:dyDescent="0.3">
      <c r="P51204"/>
      <c r="AA51204"/>
    </row>
    <row r="51205" spans="16:27" x14ac:dyDescent="0.3">
      <c r="P51205"/>
      <c r="AA51205"/>
    </row>
    <row r="51206" spans="16:27" x14ac:dyDescent="0.3">
      <c r="P51206"/>
      <c r="AA51206"/>
    </row>
    <row r="51207" spans="16:27" x14ac:dyDescent="0.3">
      <c r="P51207"/>
      <c r="AA51207"/>
    </row>
    <row r="51208" spans="16:27" x14ac:dyDescent="0.3">
      <c r="P51208"/>
      <c r="AA51208"/>
    </row>
    <row r="51209" spans="16:27" x14ac:dyDescent="0.3">
      <c r="P51209"/>
      <c r="AA51209"/>
    </row>
    <row r="51210" spans="16:27" x14ac:dyDescent="0.3">
      <c r="P51210"/>
      <c r="AA51210"/>
    </row>
    <row r="51211" spans="16:27" x14ac:dyDescent="0.3">
      <c r="P51211"/>
      <c r="AA51211"/>
    </row>
    <row r="51212" spans="16:27" x14ac:dyDescent="0.3">
      <c r="P51212"/>
      <c r="AA51212"/>
    </row>
    <row r="51213" spans="16:27" x14ac:dyDescent="0.3">
      <c r="P51213"/>
      <c r="AA51213"/>
    </row>
    <row r="51214" spans="16:27" x14ac:dyDescent="0.3">
      <c r="P51214"/>
      <c r="AA51214"/>
    </row>
    <row r="51215" spans="16:27" x14ac:dyDescent="0.3">
      <c r="P51215"/>
      <c r="AA51215"/>
    </row>
    <row r="51216" spans="16:27" x14ac:dyDescent="0.3">
      <c r="P51216"/>
      <c r="AA51216"/>
    </row>
    <row r="51217" spans="16:27" x14ac:dyDescent="0.3">
      <c r="P51217"/>
      <c r="AA51217"/>
    </row>
    <row r="51218" spans="16:27" x14ac:dyDescent="0.3">
      <c r="P51218"/>
      <c r="AA51218"/>
    </row>
    <row r="51219" spans="16:27" x14ac:dyDescent="0.3">
      <c r="P51219"/>
      <c r="AA51219"/>
    </row>
    <row r="51220" spans="16:27" x14ac:dyDescent="0.3">
      <c r="P51220"/>
      <c r="AA51220"/>
    </row>
    <row r="51221" spans="16:27" x14ac:dyDescent="0.3">
      <c r="P51221"/>
      <c r="AA51221"/>
    </row>
    <row r="51222" spans="16:27" x14ac:dyDescent="0.3">
      <c r="P51222"/>
      <c r="AA51222"/>
    </row>
    <row r="51223" spans="16:27" x14ac:dyDescent="0.3">
      <c r="P51223"/>
      <c r="AA51223"/>
    </row>
    <row r="51224" spans="16:27" x14ac:dyDescent="0.3">
      <c r="P51224"/>
      <c r="AA51224"/>
    </row>
    <row r="51225" spans="16:27" x14ac:dyDescent="0.3">
      <c r="P51225"/>
      <c r="AA51225"/>
    </row>
    <row r="51226" spans="16:27" x14ac:dyDescent="0.3">
      <c r="P51226"/>
      <c r="AA51226"/>
    </row>
    <row r="51227" spans="16:27" x14ac:dyDescent="0.3">
      <c r="P51227"/>
      <c r="AA51227"/>
    </row>
    <row r="51228" spans="16:27" x14ac:dyDescent="0.3">
      <c r="P51228"/>
      <c r="AA51228"/>
    </row>
    <row r="51229" spans="16:27" x14ac:dyDescent="0.3">
      <c r="P51229"/>
      <c r="AA51229"/>
    </row>
    <row r="51230" spans="16:27" x14ac:dyDescent="0.3">
      <c r="P51230"/>
      <c r="AA51230"/>
    </row>
    <row r="51231" spans="16:27" x14ac:dyDescent="0.3">
      <c r="P51231"/>
      <c r="AA51231"/>
    </row>
    <row r="51232" spans="16:27" x14ac:dyDescent="0.3">
      <c r="P51232"/>
      <c r="AA51232"/>
    </row>
    <row r="51233" spans="16:27" x14ac:dyDescent="0.3">
      <c r="P51233"/>
      <c r="AA51233"/>
    </row>
    <row r="51234" spans="16:27" x14ac:dyDescent="0.3">
      <c r="P51234"/>
      <c r="AA51234"/>
    </row>
    <row r="51235" spans="16:27" x14ac:dyDescent="0.3">
      <c r="P51235"/>
      <c r="AA51235"/>
    </row>
    <row r="51236" spans="16:27" x14ac:dyDescent="0.3">
      <c r="P51236"/>
      <c r="AA51236"/>
    </row>
    <row r="51237" spans="16:27" x14ac:dyDescent="0.3">
      <c r="P51237"/>
      <c r="AA51237"/>
    </row>
    <row r="51238" spans="16:27" x14ac:dyDescent="0.3">
      <c r="P51238"/>
      <c r="AA51238"/>
    </row>
    <row r="51239" spans="16:27" x14ac:dyDescent="0.3">
      <c r="P51239"/>
      <c r="AA51239"/>
    </row>
    <row r="51240" spans="16:27" x14ac:dyDescent="0.3">
      <c r="P51240"/>
      <c r="AA51240"/>
    </row>
    <row r="51241" spans="16:27" x14ac:dyDescent="0.3">
      <c r="P51241"/>
      <c r="AA51241"/>
    </row>
    <row r="51242" spans="16:27" x14ac:dyDescent="0.3">
      <c r="P51242"/>
      <c r="AA51242"/>
    </row>
    <row r="51243" spans="16:27" x14ac:dyDescent="0.3">
      <c r="P51243"/>
      <c r="AA51243"/>
    </row>
    <row r="51244" spans="16:27" x14ac:dyDescent="0.3">
      <c r="P51244"/>
      <c r="AA51244"/>
    </row>
    <row r="51245" spans="16:27" x14ac:dyDescent="0.3">
      <c r="P51245"/>
      <c r="AA51245"/>
    </row>
    <row r="51246" spans="16:27" x14ac:dyDescent="0.3">
      <c r="P51246"/>
      <c r="AA51246"/>
    </row>
    <row r="51247" spans="16:27" x14ac:dyDescent="0.3">
      <c r="P51247"/>
      <c r="AA51247"/>
    </row>
    <row r="51248" spans="16:27" x14ac:dyDescent="0.3">
      <c r="P51248"/>
      <c r="AA51248"/>
    </row>
    <row r="51249" spans="16:27" x14ac:dyDescent="0.3">
      <c r="P51249"/>
      <c r="AA51249"/>
    </row>
    <row r="51250" spans="16:27" x14ac:dyDescent="0.3">
      <c r="P51250"/>
      <c r="AA51250"/>
    </row>
    <row r="51251" spans="16:27" x14ac:dyDescent="0.3">
      <c r="P51251"/>
      <c r="AA51251"/>
    </row>
    <row r="51252" spans="16:27" x14ac:dyDescent="0.3">
      <c r="P51252"/>
      <c r="AA51252"/>
    </row>
    <row r="51253" spans="16:27" x14ac:dyDescent="0.3">
      <c r="P51253"/>
      <c r="AA51253"/>
    </row>
    <row r="51254" spans="16:27" x14ac:dyDescent="0.3">
      <c r="P51254"/>
      <c r="AA51254"/>
    </row>
    <row r="51255" spans="16:27" x14ac:dyDescent="0.3">
      <c r="P51255"/>
      <c r="AA51255"/>
    </row>
    <row r="51256" spans="16:27" x14ac:dyDescent="0.3">
      <c r="P51256"/>
      <c r="AA51256"/>
    </row>
    <row r="51257" spans="16:27" x14ac:dyDescent="0.3">
      <c r="P51257"/>
      <c r="AA51257"/>
    </row>
    <row r="51258" spans="16:27" x14ac:dyDescent="0.3">
      <c r="P51258"/>
      <c r="AA51258"/>
    </row>
    <row r="51259" spans="16:27" x14ac:dyDescent="0.3">
      <c r="P51259"/>
      <c r="AA51259"/>
    </row>
    <row r="51260" spans="16:27" x14ac:dyDescent="0.3">
      <c r="P51260"/>
      <c r="AA51260"/>
    </row>
    <row r="51261" spans="16:27" x14ac:dyDescent="0.3">
      <c r="P51261"/>
      <c r="AA51261"/>
    </row>
    <row r="51262" spans="16:27" x14ac:dyDescent="0.3">
      <c r="P51262"/>
      <c r="AA51262"/>
    </row>
    <row r="51263" spans="16:27" x14ac:dyDescent="0.3">
      <c r="P51263"/>
      <c r="AA51263"/>
    </row>
    <row r="51264" spans="16:27" x14ac:dyDescent="0.3">
      <c r="P51264"/>
      <c r="AA51264"/>
    </row>
    <row r="51265" spans="16:27" x14ac:dyDescent="0.3">
      <c r="P51265"/>
      <c r="AA51265"/>
    </row>
    <row r="51266" spans="16:27" x14ac:dyDescent="0.3">
      <c r="P51266"/>
      <c r="AA51266"/>
    </row>
    <row r="51267" spans="16:27" x14ac:dyDescent="0.3">
      <c r="P51267"/>
      <c r="AA51267"/>
    </row>
    <row r="51268" spans="16:27" x14ac:dyDescent="0.3">
      <c r="P51268"/>
      <c r="AA51268"/>
    </row>
    <row r="51269" spans="16:27" x14ac:dyDescent="0.3">
      <c r="P51269"/>
      <c r="AA51269"/>
    </row>
    <row r="51270" spans="16:27" x14ac:dyDescent="0.3">
      <c r="P51270"/>
      <c r="AA51270"/>
    </row>
    <row r="51271" spans="16:27" x14ac:dyDescent="0.3">
      <c r="P51271"/>
      <c r="AA51271"/>
    </row>
    <row r="51272" spans="16:27" x14ac:dyDescent="0.3">
      <c r="P51272"/>
      <c r="AA51272"/>
    </row>
    <row r="51273" spans="16:27" x14ac:dyDescent="0.3">
      <c r="P51273"/>
      <c r="AA51273"/>
    </row>
    <row r="51274" spans="16:27" x14ac:dyDescent="0.3">
      <c r="P51274"/>
      <c r="AA51274"/>
    </row>
    <row r="51275" spans="16:27" x14ac:dyDescent="0.3">
      <c r="P51275"/>
      <c r="AA51275"/>
    </row>
    <row r="51276" spans="16:27" x14ac:dyDescent="0.3">
      <c r="P51276"/>
      <c r="AA51276"/>
    </row>
    <row r="51277" spans="16:27" x14ac:dyDescent="0.3">
      <c r="P51277"/>
      <c r="AA51277"/>
    </row>
    <row r="51278" spans="16:27" x14ac:dyDescent="0.3">
      <c r="P51278"/>
      <c r="AA51278"/>
    </row>
    <row r="51279" spans="16:27" x14ac:dyDescent="0.3">
      <c r="P51279"/>
      <c r="AA51279"/>
    </row>
    <row r="51280" spans="16:27" x14ac:dyDescent="0.3">
      <c r="P51280"/>
      <c r="AA51280"/>
    </row>
    <row r="51281" spans="16:27" x14ac:dyDescent="0.3">
      <c r="P51281"/>
      <c r="AA51281"/>
    </row>
    <row r="51282" spans="16:27" x14ac:dyDescent="0.3">
      <c r="P51282"/>
      <c r="AA51282"/>
    </row>
    <row r="51283" spans="16:27" x14ac:dyDescent="0.3">
      <c r="P51283"/>
      <c r="AA51283"/>
    </row>
    <row r="51284" spans="16:27" x14ac:dyDescent="0.3">
      <c r="P51284"/>
      <c r="AA51284"/>
    </row>
    <row r="51285" spans="16:27" x14ac:dyDescent="0.3">
      <c r="P51285"/>
      <c r="AA51285"/>
    </row>
    <row r="51286" spans="16:27" x14ac:dyDescent="0.3">
      <c r="P51286"/>
      <c r="AA51286"/>
    </row>
    <row r="51287" spans="16:27" x14ac:dyDescent="0.3">
      <c r="P51287"/>
      <c r="AA51287"/>
    </row>
    <row r="51288" spans="16:27" x14ac:dyDescent="0.3">
      <c r="P51288"/>
      <c r="AA51288"/>
    </row>
    <row r="51289" spans="16:27" x14ac:dyDescent="0.3">
      <c r="P51289"/>
      <c r="AA51289"/>
    </row>
    <row r="51290" spans="16:27" x14ac:dyDescent="0.3">
      <c r="P51290"/>
      <c r="AA51290"/>
    </row>
    <row r="51291" spans="16:27" x14ac:dyDescent="0.3">
      <c r="P51291"/>
      <c r="AA51291"/>
    </row>
    <row r="51292" spans="16:27" x14ac:dyDescent="0.3">
      <c r="P51292"/>
      <c r="AA51292"/>
    </row>
    <row r="51293" spans="16:27" x14ac:dyDescent="0.3">
      <c r="P51293"/>
      <c r="AA51293"/>
    </row>
    <row r="51294" spans="16:27" x14ac:dyDescent="0.3">
      <c r="P51294"/>
      <c r="AA51294"/>
    </row>
    <row r="51295" spans="16:27" x14ac:dyDescent="0.3">
      <c r="P51295"/>
      <c r="AA51295"/>
    </row>
    <row r="51296" spans="16:27" x14ac:dyDescent="0.3">
      <c r="P51296"/>
      <c r="AA51296"/>
    </row>
    <row r="51297" spans="16:27" x14ac:dyDescent="0.3">
      <c r="P51297"/>
      <c r="AA51297"/>
    </row>
    <row r="51298" spans="16:27" x14ac:dyDescent="0.3">
      <c r="P51298"/>
      <c r="AA51298"/>
    </row>
    <row r="51299" spans="16:27" x14ac:dyDescent="0.3">
      <c r="P51299"/>
      <c r="AA51299"/>
    </row>
    <row r="51300" spans="16:27" x14ac:dyDescent="0.3">
      <c r="P51300"/>
      <c r="AA51300"/>
    </row>
    <row r="51301" spans="16:27" x14ac:dyDescent="0.3">
      <c r="P51301"/>
      <c r="AA51301"/>
    </row>
    <row r="51302" spans="16:27" x14ac:dyDescent="0.3">
      <c r="P51302"/>
      <c r="AA51302"/>
    </row>
    <row r="51303" spans="16:27" x14ac:dyDescent="0.3">
      <c r="P51303"/>
      <c r="AA51303"/>
    </row>
    <row r="51304" spans="16:27" x14ac:dyDescent="0.3">
      <c r="P51304"/>
      <c r="AA51304"/>
    </row>
    <row r="51305" spans="16:27" x14ac:dyDescent="0.3">
      <c r="P51305"/>
      <c r="AA51305"/>
    </row>
    <row r="51306" spans="16:27" x14ac:dyDescent="0.3">
      <c r="P51306"/>
      <c r="AA51306"/>
    </row>
    <row r="51307" spans="16:27" x14ac:dyDescent="0.3">
      <c r="P51307"/>
      <c r="AA51307"/>
    </row>
    <row r="51308" spans="16:27" x14ac:dyDescent="0.3">
      <c r="P51308"/>
      <c r="AA51308"/>
    </row>
    <row r="51309" spans="16:27" x14ac:dyDescent="0.3">
      <c r="P51309"/>
      <c r="AA51309"/>
    </row>
    <row r="51310" spans="16:27" x14ac:dyDescent="0.3">
      <c r="P51310"/>
      <c r="AA51310"/>
    </row>
    <row r="51311" spans="16:27" x14ac:dyDescent="0.3">
      <c r="P51311"/>
      <c r="AA51311"/>
    </row>
    <row r="51312" spans="16:27" x14ac:dyDescent="0.3">
      <c r="P51312"/>
      <c r="AA51312"/>
    </row>
    <row r="51313" spans="16:27" x14ac:dyDescent="0.3">
      <c r="P51313"/>
      <c r="AA51313"/>
    </row>
    <row r="51314" spans="16:27" x14ac:dyDescent="0.3">
      <c r="P51314"/>
      <c r="AA51314"/>
    </row>
    <row r="51315" spans="16:27" x14ac:dyDescent="0.3">
      <c r="P51315"/>
      <c r="AA51315"/>
    </row>
    <row r="51316" spans="16:27" x14ac:dyDescent="0.3">
      <c r="P51316"/>
      <c r="AA51316"/>
    </row>
    <row r="51317" spans="16:27" x14ac:dyDescent="0.3">
      <c r="P51317"/>
      <c r="AA51317"/>
    </row>
    <row r="51318" spans="16:27" x14ac:dyDescent="0.3">
      <c r="P51318"/>
      <c r="AA51318"/>
    </row>
    <row r="51319" spans="16:27" x14ac:dyDescent="0.3">
      <c r="P51319"/>
      <c r="AA51319"/>
    </row>
    <row r="51320" spans="16:27" x14ac:dyDescent="0.3">
      <c r="P51320"/>
      <c r="AA51320"/>
    </row>
    <row r="51321" spans="16:27" x14ac:dyDescent="0.3">
      <c r="P51321"/>
      <c r="AA51321"/>
    </row>
    <row r="51322" spans="16:27" x14ac:dyDescent="0.3">
      <c r="P51322"/>
      <c r="AA51322"/>
    </row>
    <row r="51323" spans="16:27" x14ac:dyDescent="0.3">
      <c r="P51323"/>
      <c r="AA51323"/>
    </row>
    <row r="51324" spans="16:27" x14ac:dyDescent="0.3">
      <c r="P51324"/>
      <c r="AA51324"/>
    </row>
    <row r="51325" spans="16:27" x14ac:dyDescent="0.3">
      <c r="P51325"/>
      <c r="AA51325"/>
    </row>
    <row r="51326" spans="16:27" x14ac:dyDescent="0.3">
      <c r="P51326"/>
      <c r="AA51326"/>
    </row>
    <row r="51327" spans="16:27" x14ac:dyDescent="0.3">
      <c r="P51327"/>
      <c r="AA51327"/>
    </row>
    <row r="51328" spans="16:27" x14ac:dyDescent="0.3">
      <c r="P51328"/>
      <c r="AA51328"/>
    </row>
    <row r="51329" spans="16:27" x14ac:dyDescent="0.3">
      <c r="P51329"/>
      <c r="AA51329"/>
    </row>
    <row r="51330" spans="16:27" x14ac:dyDescent="0.3">
      <c r="P51330"/>
      <c r="AA51330"/>
    </row>
    <row r="51331" spans="16:27" x14ac:dyDescent="0.3">
      <c r="P51331"/>
      <c r="AA51331"/>
    </row>
    <row r="51332" spans="16:27" x14ac:dyDescent="0.3">
      <c r="P51332"/>
      <c r="AA51332"/>
    </row>
    <row r="51333" spans="16:27" x14ac:dyDescent="0.3">
      <c r="P51333"/>
      <c r="AA51333"/>
    </row>
    <row r="51334" spans="16:27" x14ac:dyDescent="0.3">
      <c r="P51334"/>
      <c r="AA51334"/>
    </row>
    <row r="51335" spans="16:27" x14ac:dyDescent="0.3">
      <c r="P51335"/>
      <c r="AA51335"/>
    </row>
    <row r="51336" spans="16:27" x14ac:dyDescent="0.3">
      <c r="P51336"/>
      <c r="AA51336"/>
    </row>
    <row r="51337" spans="16:27" x14ac:dyDescent="0.3">
      <c r="P51337"/>
      <c r="AA51337"/>
    </row>
    <row r="51338" spans="16:27" x14ac:dyDescent="0.3">
      <c r="P51338"/>
      <c r="AA51338"/>
    </row>
    <row r="51339" spans="16:27" x14ac:dyDescent="0.3">
      <c r="P51339"/>
      <c r="AA51339"/>
    </row>
    <row r="51340" spans="16:27" x14ac:dyDescent="0.3">
      <c r="P51340"/>
      <c r="AA51340"/>
    </row>
    <row r="51341" spans="16:27" x14ac:dyDescent="0.3">
      <c r="P51341"/>
      <c r="AA51341"/>
    </row>
    <row r="51342" spans="16:27" x14ac:dyDescent="0.3">
      <c r="P51342"/>
      <c r="AA51342"/>
    </row>
    <row r="51343" spans="16:27" x14ac:dyDescent="0.3">
      <c r="P51343"/>
      <c r="AA51343"/>
    </row>
    <row r="51344" spans="16:27" x14ac:dyDescent="0.3">
      <c r="P51344"/>
      <c r="AA51344"/>
    </row>
    <row r="51345" spans="16:27" x14ac:dyDescent="0.3">
      <c r="P51345"/>
      <c r="AA51345"/>
    </row>
    <row r="51346" spans="16:27" x14ac:dyDescent="0.3">
      <c r="P51346"/>
      <c r="AA51346"/>
    </row>
    <row r="51347" spans="16:27" x14ac:dyDescent="0.3">
      <c r="P51347"/>
      <c r="AA51347"/>
    </row>
    <row r="51348" spans="16:27" x14ac:dyDescent="0.3">
      <c r="P51348"/>
      <c r="AA51348"/>
    </row>
    <row r="51349" spans="16:27" x14ac:dyDescent="0.3">
      <c r="P51349"/>
      <c r="AA51349"/>
    </row>
    <row r="51350" spans="16:27" x14ac:dyDescent="0.3">
      <c r="P51350"/>
      <c r="AA51350"/>
    </row>
    <row r="51351" spans="16:27" x14ac:dyDescent="0.3">
      <c r="P51351"/>
      <c r="AA51351"/>
    </row>
    <row r="51352" spans="16:27" x14ac:dyDescent="0.3">
      <c r="P51352"/>
      <c r="AA51352"/>
    </row>
    <row r="51353" spans="16:27" x14ac:dyDescent="0.3">
      <c r="P51353"/>
      <c r="AA51353"/>
    </row>
    <row r="51354" spans="16:27" x14ac:dyDescent="0.3">
      <c r="P51354"/>
      <c r="AA51354"/>
    </row>
    <row r="51355" spans="16:27" x14ac:dyDescent="0.3">
      <c r="P51355"/>
      <c r="AA51355"/>
    </row>
    <row r="51356" spans="16:27" x14ac:dyDescent="0.3">
      <c r="P51356"/>
      <c r="AA51356"/>
    </row>
    <row r="51357" spans="16:27" x14ac:dyDescent="0.3">
      <c r="P51357"/>
      <c r="AA51357"/>
    </row>
    <row r="51358" spans="16:27" x14ac:dyDescent="0.3">
      <c r="P51358"/>
      <c r="AA51358"/>
    </row>
    <row r="51359" spans="16:27" x14ac:dyDescent="0.3">
      <c r="P51359"/>
      <c r="AA51359"/>
    </row>
    <row r="51360" spans="16:27" x14ac:dyDescent="0.3">
      <c r="P51360"/>
      <c r="AA51360"/>
    </row>
    <row r="51361" spans="16:27" x14ac:dyDescent="0.3">
      <c r="P51361"/>
      <c r="AA51361"/>
    </row>
    <row r="51362" spans="16:27" x14ac:dyDescent="0.3">
      <c r="P51362"/>
      <c r="AA51362"/>
    </row>
    <row r="51363" spans="16:27" x14ac:dyDescent="0.3">
      <c r="P51363"/>
      <c r="AA51363"/>
    </row>
    <row r="51364" spans="16:27" x14ac:dyDescent="0.3">
      <c r="P51364"/>
      <c r="AA51364"/>
    </row>
    <row r="51365" spans="16:27" x14ac:dyDescent="0.3">
      <c r="P51365"/>
      <c r="AA51365"/>
    </row>
    <row r="51366" spans="16:27" x14ac:dyDescent="0.3">
      <c r="P51366"/>
      <c r="AA51366"/>
    </row>
    <row r="51367" spans="16:27" x14ac:dyDescent="0.3">
      <c r="P51367"/>
      <c r="AA51367"/>
    </row>
    <row r="51368" spans="16:27" x14ac:dyDescent="0.3">
      <c r="P51368"/>
      <c r="AA51368"/>
    </row>
    <row r="51369" spans="16:27" x14ac:dyDescent="0.3">
      <c r="P51369"/>
      <c r="AA51369"/>
    </row>
    <row r="51370" spans="16:27" x14ac:dyDescent="0.3">
      <c r="P51370"/>
      <c r="AA51370"/>
    </row>
    <row r="51371" spans="16:27" x14ac:dyDescent="0.3">
      <c r="P51371"/>
      <c r="AA51371"/>
    </row>
    <row r="51372" spans="16:27" x14ac:dyDescent="0.3">
      <c r="P51372"/>
      <c r="AA51372"/>
    </row>
    <row r="51373" spans="16:27" x14ac:dyDescent="0.3">
      <c r="P51373"/>
      <c r="AA51373"/>
    </row>
    <row r="51374" spans="16:27" x14ac:dyDescent="0.3">
      <c r="P51374"/>
      <c r="AA51374"/>
    </row>
    <row r="51375" spans="16:27" x14ac:dyDescent="0.3">
      <c r="P51375"/>
      <c r="AA51375"/>
    </row>
    <row r="51376" spans="16:27" x14ac:dyDescent="0.3">
      <c r="P51376"/>
      <c r="AA51376"/>
    </row>
    <row r="51377" spans="16:27" x14ac:dyDescent="0.3">
      <c r="P51377"/>
      <c r="AA51377"/>
    </row>
    <row r="51378" spans="16:27" x14ac:dyDescent="0.3">
      <c r="P51378"/>
      <c r="AA51378"/>
    </row>
    <row r="51379" spans="16:27" x14ac:dyDescent="0.3">
      <c r="P51379"/>
      <c r="AA51379"/>
    </row>
    <row r="51380" spans="16:27" x14ac:dyDescent="0.3">
      <c r="P51380"/>
      <c r="AA51380"/>
    </row>
    <row r="51381" spans="16:27" x14ac:dyDescent="0.3">
      <c r="P51381"/>
      <c r="AA51381"/>
    </row>
    <row r="51382" spans="16:27" x14ac:dyDescent="0.3">
      <c r="P51382"/>
      <c r="AA51382"/>
    </row>
    <row r="51383" spans="16:27" x14ac:dyDescent="0.3">
      <c r="P51383"/>
      <c r="AA51383"/>
    </row>
    <row r="51384" spans="16:27" x14ac:dyDescent="0.3">
      <c r="P51384"/>
      <c r="AA51384"/>
    </row>
    <row r="51385" spans="16:27" x14ac:dyDescent="0.3">
      <c r="P51385"/>
      <c r="AA51385"/>
    </row>
    <row r="51386" spans="16:27" x14ac:dyDescent="0.3">
      <c r="P51386"/>
      <c r="AA51386"/>
    </row>
    <row r="51387" spans="16:27" x14ac:dyDescent="0.3">
      <c r="P51387"/>
      <c r="AA51387"/>
    </row>
    <row r="51388" spans="16:27" x14ac:dyDescent="0.3">
      <c r="P51388"/>
      <c r="AA51388"/>
    </row>
    <row r="51389" spans="16:27" x14ac:dyDescent="0.3">
      <c r="P51389"/>
      <c r="AA51389"/>
    </row>
    <row r="51390" spans="16:27" x14ac:dyDescent="0.3">
      <c r="P51390"/>
      <c r="AA51390"/>
    </row>
    <row r="51391" spans="16:27" x14ac:dyDescent="0.3">
      <c r="P51391"/>
      <c r="AA51391"/>
    </row>
    <row r="51392" spans="16:27" x14ac:dyDescent="0.3">
      <c r="P51392"/>
      <c r="AA51392"/>
    </row>
    <row r="51393" spans="16:27" x14ac:dyDescent="0.3">
      <c r="P51393"/>
      <c r="AA51393"/>
    </row>
    <row r="51394" spans="16:27" x14ac:dyDescent="0.3">
      <c r="P51394"/>
      <c r="AA51394"/>
    </row>
    <row r="51395" spans="16:27" x14ac:dyDescent="0.3">
      <c r="P51395"/>
      <c r="AA51395"/>
    </row>
    <row r="51396" spans="16:27" x14ac:dyDescent="0.3">
      <c r="P51396"/>
      <c r="AA51396"/>
    </row>
    <row r="51397" spans="16:27" x14ac:dyDescent="0.3">
      <c r="P51397"/>
      <c r="AA51397"/>
    </row>
    <row r="51398" spans="16:27" x14ac:dyDescent="0.3">
      <c r="P51398"/>
      <c r="AA51398"/>
    </row>
    <row r="51399" spans="16:27" x14ac:dyDescent="0.3">
      <c r="P51399"/>
      <c r="AA51399"/>
    </row>
    <row r="51400" spans="16:27" x14ac:dyDescent="0.3">
      <c r="P51400"/>
      <c r="AA51400"/>
    </row>
    <row r="51401" spans="16:27" x14ac:dyDescent="0.3">
      <c r="P51401"/>
      <c r="AA51401"/>
    </row>
    <row r="51402" spans="16:27" x14ac:dyDescent="0.3">
      <c r="P51402"/>
      <c r="AA51402"/>
    </row>
    <row r="51403" spans="16:27" x14ac:dyDescent="0.3">
      <c r="P51403"/>
      <c r="AA51403"/>
    </row>
    <row r="51404" spans="16:27" x14ac:dyDescent="0.3">
      <c r="P51404"/>
      <c r="AA51404"/>
    </row>
    <row r="51405" spans="16:27" x14ac:dyDescent="0.3">
      <c r="P51405"/>
      <c r="AA51405"/>
    </row>
    <row r="51406" spans="16:27" x14ac:dyDescent="0.3">
      <c r="P51406"/>
      <c r="AA51406"/>
    </row>
    <row r="51407" spans="16:27" x14ac:dyDescent="0.3">
      <c r="P51407"/>
      <c r="AA51407"/>
    </row>
    <row r="51408" spans="16:27" x14ac:dyDescent="0.3">
      <c r="P51408"/>
      <c r="AA51408"/>
    </row>
    <row r="51409" spans="16:27" x14ac:dyDescent="0.3">
      <c r="P51409"/>
      <c r="AA51409"/>
    </row>
    <row r="51410" spans="16:27" x14ac:dyDescent="0.3">
      <c r="P51410"/>
      <c r="AA51410"/>
    </row>
    <row r="51411" spans="16:27" x14ac:dyDescent="0.3">
      <c r="P51411"/>
      <c r="AA51411"/>
    </row>
    <row r="51412" spans="16:27" x14ac:dyDescent="0.3">
      <c r="P51412"/>
      <c r="AA51412"/>
    </row>
    <row r="51413" spans="16:27" x14ac:dyDescent="0.3">
      <c r="P51413"/>
      <c r="AA51413"/>
    </row>
    <row r="51414" spans="16:27" x14ac:dyDescent="0.3">
      <c r="P51414"/>
      <c r="AA51414"/>
    </row>
    <row r="51415" spans="16:27" x14ac:dyDescent="0.3">
      <c r="P51415"/>
      <c r="AA51415"/>
    </row>
    <row r="51416" spans="16:27" x14ac:dyDescent="0.3">
      <c r="P51416"/>
      <c r="AA51416"/>
    </row>
    <row r="51417" spans="16:27" x14ac:dyDescent="0.3">
      <c r="P51417"/>
      <c r="AA51417"/>
    </row>
    <row r="51418" spans="16:27" x14ac:dyDescent="0.3">
      <c r="P51418"/>
      <c r="AA51418"/>
    </row>
    <row r="51419" spans="16:27" x14ac:dyDescent="0.3">
      <c r="P51419"/>
      <c r="AA51419"/>
    </row>
    <row r="51420" spans="16:27" x14ac:dyDescent="0.3">
      <c r="P51420"/>
      <c r="AA51420"/>
    </row>
    <row r="51421" spans="16:27" x14ac:dyDescent="0.3">
      <c r="P51421"/>
      <c r="AA51421"/>
    </row>
    <row r="51422" spans="16:27" x14ac:dyDescent="0.3">
      <c r="P51422"/>
      <c r="AA51422"/>
    </row>
    <row r="51423" spans="16:27" x14ac:dyDescent="0.3">
      <c r="P51423"/>
      <c r="AA51423"/>
    </row>
    <row r="51424" spans="16:27" x14ac:dyDescent="0.3">
      <c r="P51424"/>
      <c r="AA51424"/>
    </row>
    <row r="51425" spans="16:27" x14ac:dyDescent="0.3">
      <c r="P51425"/>
      <c r="AA51425"/>
    </row>
    <row r="51426" spans="16:27" x14ac:dyDescent="0.3">
      <c r="P51426"/>
      <c r="AA51426"/>
    </row>
    <row r="51427" spans="16:27" x14ac:dyDescent="0.3">
      <c r="P51427"/>
      <c r="AA51427"/>
    </row>
    <row r="51428" spans="16:27" x14ac:dyDescent="0.3">
      <c r="P51428"/>
      <c r="AA51428"/>
    </row>
    <row r="51429" spans="16:27" x14ac:dyDescent="0.3">
      <c r="P51429"/>
      <c r="AA51429"/>
    </row>
    <row r="51430" spans="16:27" x14ac:dyDescent="0.3">
      <c r="P51430"/>
      <c r="AA51430"/>
    </row>
    <row r="51431" spans="16:27" x14ac:dyDescent="0.3">
      <c r="P51431"/>
      <c r="AA51431"/>
    </row>
    <row r="51432" spans="16:27" x14ac:dyDescent="0.3">
      <c r="P51432"/>
      <c r="AA51432"/>
    </row>
    <row r="51433" spans="16:27" x14ac:dyDescent="0.3">
      <c r="P51433"/>
      <c r="AA51433"/>
    </row>
    <row r="51434" spans="16:27" x14ac:dyDescent="0.3">
      <c r="P51434"/>
      <c r="AA51434"/>
    </row>
    <row r="51435" spans="16:27" x14ac:dyDescent="0.3">
      <c r="P51435"/>
      <c r="AA51435"/>
    </row>
    <row r="51436" spans="16:27" x14ac:dyDescent="0.3">
      <c r="P51436"/>
      <c r="AA51436"/>
    </row>
    <row r="51437" spans="16:27" x14ac:dyDescent="0.3">
      <c r="P51437"/>
      <c r="AA51437"/>
    </row>
    <row r="51438" spans="16:27" x14ac:dyDescent="0.3">
      <c r="P51438"/>
      <c r="AA51438"/>
    </row>
    <row r="51439" spans="16:27" x14ac:dyDescent="0.3">
      <c r="P51439"/>
      <c r="AA51439"/>
    </row>
    <row r="51440" spans="16:27" x14ac:dyDescent="0.3">
      <c r="P51440"/>
      <c r="AA51440"/>
    </row>
    <row r="51441" spans="16:27" x14ac:dyDescent="0.3">
      <c r="P51441"/>
      <c r="AA51441"/>
    </row>
    <row r="51442" spans="16:27" x14ac:dyDescent="0.3">
      <c r="P51442"/>
      <c r="AA51442"/>
    </row>
    <row r="51443" spans="16:27" x14ac:dyDescent="0.3">
      <c r="P51443"/>
      <c r="AA51443"/>
    </row>
    <row r="51444" spans="16:27" x14ac:dyDescent="0.3">
      <c r="P51444"/>
      <c r="AA51444"/>
    </row>
    <row r="51445" spans="16:27" x14ac:dyDescent="0.3">
      <c r="P51445"/>
      <c r="AA51445"/>
    </row>
    <row r="51446" spans="16:27" x14ac:dyDescent="0.3">
      <c r="P51446"/>
      <c r="AA51446"/>
    </row>
    <row r="51447" spans="16:27" x14ac:dyDescent="0.3">
      <c r="P51447"/>
      <c r="AA51447"/>
    </row>
    <row r="51448" spans="16:27" x14ac:dyDescent="0.3">
      <c r="P51448"/>
      <c r="AA51448"/>
    </row>
    <row r="51449" spans="16:27" x14ac:dyDescent="0.3">
      <c r="P51449"/>
      <c r="AA51449"/>
    </row>
    <row r="51450" spans="16:27" x14ac:dyDescent="0.3">
      <c r="P51450"/>
      <c r="AA51450"/>
    </row>
    <row r="51451" spans="16:27" x14ac:dyDescent="0.3">
      <c r="P51451"/>
      <c r="AA51451"/>
    </row>
    <row r="51452" spans="16:27" x14ac:dyDescent="0.3">
      <c r="P51452"/>
      <c r="AA51452"/>
    </row>
    <row r="51453" spans="16:27" x14ac:dyDescent="0.3">
      <c r="P51453"/>
      <c r="AA51453"/>
    </row>
    <row r="51454" spans="16:27" x14ac:dyDescent="0.3">
      <c r="P51454"/>
      <c r="AA51454"/>
    </row>
    <row r="51455" spans="16:27" x14ac:dyDescent="0.3">
      <c r="P51455"/>
      <c r="AA51455"/>
    </row>
    <row r="51456" spans="16:27" x14ac:dyDescent="0.3">
      <c r="P51456"/>
      <c r="AA51456"/>
    </row>
    <row r="51457" spans="16:27" x14ac:dyDescent="0.3">
      <c r="P51457"/>
      <c r="AA51457"/>
    </row>
    <row r="51458" spans="16:27" x14ac:dyDescent="0.3">
      <c r="P51458"/>
      <c r="AA51458"/>
    </row>
    <row r="51459" spans="16:27" x14ac:dyDescent="0.3">
      <c r="P51459"/>
      <c r="AA51459"/>
    </row>
    <row r="51460" spans="16:27" x14ac:dyDescent="0.3">
      <c r="P51460"/>
      <c r="AA51460"/>
    </row>
    <row r="51461" spans="16:27" x14ac:dyDescent="0.3">
      <c r="P51461"/>
      <c r="AA51461"/>
    </row>
    <row r="51462" spans="16:27" x14ac:dyDescent="0.3">
      <c r="P51462"/>
      <c r="AA51462"/>
    </row>
    <row r="51463" spans="16:27" x14ac:dyDescent="0.3">
      <c r="P51463"/>
      <c r="AA51463"/>
    </row>
    <row r="51464" spans="16:27" x14ac:dyDescent="0.3">
      <c r="P51464"/>
      <c r="AA51464"/>
    </row>
    <row r="51465" spans="16:27" x14ac:dyDescent="0.3">
      <c r="P51465"/>
      <c r="AA51465"/>
    </row>
    <row r="51466" spans="16:27" x14ac:dyDescent="0.3">
      <c r="P51466"/>
      <c r="AA51466"/>
    </row>
    <row r="51467" spans="16:27" x14ac:dyDescent="0.3">
      <c r="P51467"/>
      <c r="AA51467"/>
    </row>
    <row r="51468" spans="16:27" x14ac:dyDescent="0.3">
      <c r="P51468"/>
      <c r="AA51468"/>
    </row>
    <row r="51469" spans="16:27" x14ac:dyDescent="0.3">
      <c r="P51469"/>
      <c r="AA51469"/>
    </row>
    <row r="51470" spans="16:27" x14ac:dyDescent="0.3">
      <c r="P51470"/>
      <c r="AA51470"/>
    </row>
    <row r="51471" spans="16:27" x14ac:dyDescent="0.3">
      <c r="P51471"/>
      <c r="AA51471"/>
    </row>
    <row r="51472" spans="16:27" x14ac:dyDescent="0.3">
      <c r="P51472"/>
      <c r="AA51472"/>
    </row>
    <row r="51473" spans="16:27" x14ac:dyDescent="0.3">
      <c r="P51473"/>
      <c r="AA51473"/>
    </row>
    <row r="51474" spans="16:27" x14ac:dyDescent="0.3">
      <c r="P51474"/>
      <c r="AA51474"/>
    </row>
    <row r="51475" spans="16:27" x14ac:dyDescent="0.3">
      <c r="P51475"/>
      <c r="AA51475"/>
    </row>
    <row r="51476" spans="16:27" x14ac:dyDescent="0.3">
      <c r="P51476"/>
      <c r="AA51476"/>
    </row>
    <row r="51477" spans="16:27" x14ac:dyDescent="0.3">
      <c r="P51477"/>
      <c r="AA51477"/>
    </row>
    <row r="51478" spans="16:27" x14ac:dyDescent="0.3">
      <c r="P51478"/>
      <c r="AA51478"/>
    </row>
    <row r="51479" spans="16:27" x14ac:dyDescent="0.3">
      <c r="P51479"/>
      <c r="AA51479"/>
    </row>
    <row r="51480" spans="16:27" x14ac:dyDescent="0.3">
      <c r="P51480"/>
      <c r="AA51480"/>
    </row>
    <row r="51481" spans="16:27" x14ac:dyDescent="0.3">
      <c r="P51481"/>
      <c r="AA51481"/>
    </row>
    <row r="51482" spans="16:27" x14ac:dyDescent="0.3">
      <c r="P51482"/>
      <c r="AA51482"/>
    </row>
    <row r="51483" spans="16:27" x14ac:dyDescent="0.3">
      <c r="P51483"/>
      <c r="AA51483"/>
    </row>
    <row r="51484" spans="16:27" x14ac:dyDescent="0.3">
      <c r="P51484"/>
      <c r="AA51484"/>
    </row>
    <row r="51485" spans="16:27" x14ac:dyDescent="0.3">
      <c r="P51485"/>
      <c r="AA51485"/>
    </row>
    <row r="51486" spans="16:27" x14ac:dyDescent="0.3">
      <c r="P51486"/>
      <c r="AA51486"/>
    </row>
    <row r="51487" spans="16:27" x14ac:dyDescent="0.3">
      <c r="P51487"/>
      <c r="AA51487"/>
    </row>
    <row r="51488" spans="16:27" x14ac:dyDescent="0.3">
      <c r="P51488"/>
      <c r="AA51488"/>
    </row>
    <row r="51489" spans="16:27" x14ac:dyDescent="0.3">
      <c r="P51489"/>
      <c r="AA51489"/>
    </row>
    <row r="51490" spans="16:27" x14ac:dyDescent="0.3">
      <c r="P51490"/>
      <c r="AA51490"/>
    </row>
    <row r="51491" spans="16:27" x14ac:dyDescent="0.3">
      <c r="P51491"/>
      <c r="AA51491"/>
    </row>
    <row r="51492" spans="16:27" x14ac:dyDescent="0.3">
      <c r="P51492"/>
      <c r="AA51492"/>
    </row>
    <row r="51493" spans="16:27" x14ac:dyDescent="0.3">
      <c r="P51493"/>
      <c r="AA51493"/>
    </row>
    <row r="51494" spans="16:27" x14ac:dyDescent="0.3">
      <c r="P51494"/>
      <c r="AA51494"/>
    </row>
    <row r="51495" spans="16:27" x14ac:dyDescent="0.3">
      <c r="P51495"/>
      <c r="AA51495"/>
    </row>
    <row r="51496" spans="16:27" x14ac:dyDescent="0.3">
      <c r="P51496"/>
      <c r="AA51496"/>
    </row>
    <row r="51497" spans="16:27" x14ac:dyDescent="0.3">
      <c r="P51497"/>
      <c r="AA51497"/>
    </row>
    <row r="51498" spans="16:27" x14ac:dyDescent="0.3">
      <c r="P51498"/>
      <c r="AA51498"/>
    </row>
    <row r="51499" spans="16:27" x14ac:dyDescent="0.3">
      <c r="P51499"/>
      <c r="AA51499"/>
    </row>
    <row r="51500" spans="16:27" x14ac:dyDescent="0.3">
      <c r="P51500"/>
      <c r="AA51500"/>
    </row>
    <row r="51501" spans="16:27" x14ac:dyDescent="0.3">
      <c r="P51501"/>
      <c r="AA51501"/>
    </row>
    <row r="51502" spans="16:27" x14ac:dyDescent="0.3">
      <c r="P51502"/>
      <c r="AA51502"/>
    </row>
    <row r="51503" spans="16:27" x14ac:dyDescent="0.3">
      <c r="P51503"/>
      <c r="AA51503"/>
    </row>
    <row r="51504" spans="16:27" x14ac:dyDescent="0.3">
      <c r="P51504"/>
      <c r="AA51504"/>
    </row>
    <row r="51505" spans="16:27" x14ac:dyDescent="0.3">
      <c r="P51505"/>
      <c r="AA51505"/>
    </row>
    <row r="51506" spans="16:27" x14ac:dyDescent="0.3">
      <c r="P51506"/>
      <c r="AA51506"/>
    </row>
    <row r="51507" spans="16:27" x14ac:dyDescent="0.3">
      <c r="P51507"/>
      <c r="AA51507"/>
    </row>
    <row r="51508" spans="16:27" x14ac:dyDescent="0.3">
      <c r="P51508"/>
      <c r="AA51508"/>
    </row>
    <row r="51509" spans="16:27" x14ac:dyDescent="0.3">
      <c r="P51509"/>
      <c r="AA51509"/>
    </row>
    <row r="51510" spans="16:27" x14ac:dyDescent="0.3">
      <c r="P51510"/>
      <c r="AA51510"/>
    </row>
    <row r="51511" spans="16:27" x14ac:dyDescent="0.3">
      <c r="P51511"/>
      <c r="AA51511"/>
    </row>
    <row r="51512" spans="16:27" x14ac:dyDescent="0.3">
      <c r="P51512"/>
      <c r="AA51512"/>
    </row>
    <row r="51513" spans="16:27" x14ac:dyDescent="0.3">
      <c r="P51513"/>
      <c r="AA51513"/>
    </row>
    <row r="51514" spans="16:27" x14ac:dyDescent="0.3">
      <c r="P51514"/>
      <c r="AA51514"/>
    </row>
    <row r="51515" spans="16:27" x14ac:dyDescent="0.3">
      <c r="P51515"/>
      <c r="AA51515"/>
    </row>
    <row r="51516" spans="16:27" x14ac:dyDescent="0.3">
      <c r="P51516"/>
      <c r="AA51516"/>
    </row>
    <row r="51517" spans="16:27" x14ac:dyDescent="0.3">
      <c r="P51517"/>
      <c r="AA51517"/>
    </row>
    <row r="51518" spans="16:27" x14ac:dyDescent="0.3">
      <c r="P51518"/>
      <c r="AA51518"/>
    </row>
    <row r="51519" spans="16:27" x14ac:dyDescent="0.3">
      <c r="P51519"/>
      <c r="AA51519"/>
    </row>
    <row r="51520" spans="16:27" x14ac:dyDescent="0.3">
      <c r="P51520"/>
      <c r="AA51520"/>
    </row>
    <row r="51521" spans="16:27" x14ac:dyDescent="0.3">
      <c r="P51521"/>
      <c r="AA51521"/>
    </row>
    <row r="51522" spans="16:27" x14ac:dyDescent="0.3">
      <c r="P51522"/>
      <c r="AA51522"/>
    </row>
    <row r="51523" spans="16:27" x14ac:dyDescent="0.3">
      <c r="P51523"/>
      <c r="AA51523"/>
    </row>
    <row r="51524" spans="16:27" x14ac:dyDescent="0.3">
      <c r="P51524"/>
      <c r="AA51524"/>
    </row>
    <row r="51525" spans="16:27" x14ac:dyDescent="0.3">
      <c r="P51525"/>
      <c r="AA51525"/>
    </row>
    <row r="51526" spans="16:27" x14ac:dyDescent="0.3">
      <c r="P51526"/>
      <c r="AA51526"/>
    </row>
    <row r="51527" spans="16:27" x14ac:dyDescent="0.3">
      <c r="P51527"/>
      <c r="AA51527"/>
    </row>
    <row r="51528" spans="16:27" x14ac:dyDescent="0.3">
      <c r="P51528"/>
      <c r="AA51528"/>
    </row>
    <row r="51529" spans="16:27" x14ac:dyDescent="0.3">
      <c r="P51529"/>
      <c r="AA51529"/>
    </row>
    <row r="51530" spans="16:27" x14ac:dyDescent="0.3">
      <c r="P51530"/>
      <c r="AA51530"/>
    </row>
    <row r="51531" spans="16:27" x14ac:dyDescent="0.3">
      <c r="P51531"/>
      <c r="AA51531"/>
    </row>
    <row r="51532" spans="16:27" x14ac:dyDescent="0.3">
      <c r="P51532"/>
      <c r="AA51532"/>
    </row>
    <row r="51533" spans="16:27" x14ac:dyDescent="0.3">
      <c r="P51533"/>
      <c r="AA51533"/>
    </row>
    <row r="51534" spans="16:27" x14ac:dyDescent="0.3">
      <c r="P51534"/>
      <c r="AA51534"/>
    </row>
    <row r="51535" spans="16:27" x14ac:dyDescent="0.3">
      <c r="P51535"/>
      <c r="AA51535"/>
    </row>
    <row r="51536" spans="16:27" x14ac:dyDescent="0.3">
      <c r="P51536"/>
      <c r="AA51536"/>
    </row>
    <row r="51537" spans="16:27" x14ac:dyDescent="0.3">
      <c r="P51537"/>
      <c r="AA51537"/>
    </row>
    <row r="51538" spans="16:27" x14ac:dyDescent="0.3">
      <c r="P51538"/>
      <c r="AA51538"/>
    </row>
    <row r="51539" spans="16:27" x14ac:dyDescent="0.3">
      <c r="P51539"/>
      <c r="AA51539"/>
    </row>
    <row r="51540" spans="16:27" x14ac:dyDescent="0.3">
      <c r="P51540"/>
      <c r="AA51540"/>
    </row>
    <row r="51541" spans="16:27" x14ac:dyDescent="0.3">
      <c r="P51541"/>
      <c r="AA51541"/>
    </row>
    <row r="51542" spans="16:27" x14ac:dyDescent="0.3">
      <c r="P51542"/>
      <c r="AA51542"/>
    </row>
    <row r="51543" spans="16:27" x14ac:dyDescent="0.3">
      <c r="P51543"/>
      <c r="AA51543"/>
    </row>
    <row r="51544" spans="16:27" x14ac:dyDescent="0.3">
      <c r="P51544"/>
      <c r="AA51544"/>
    </row>
    <row r="51545" spans="16:27" x14ac:dyDescent="0.3">
      <c r="P51545"/>
      <c r="AA51545"/>
    </row>
    <row r="51546" spans="16:27" x14ac:dyDescent="0.3">
      <c r="P51546"/>
      <c r="AA51546"/>
    </row>
    <row r="51547" spans="16:27" x14ac:dyDescent="0.3">
      <c r="P51547"/>
      <c r="AA51547"/>
    </row>
    <row r="51548" spans="16:27" x14ac:dyDescent="0.3">
      <c r="P51548"/>
      <c r="AA51548"/>
    </row>
    <row r="51549" spans="16:27" x14ac:dyDescent="0.3">
      <c r="P51549"/>
      <c r="AA51549"/>
    </row>
    <row r="51550" spans="16:27" x14ac:dyDescent="0.3">
      <c r="P51550"/>
      <c r="AA51550"/>
    </row>
    <row r="51551" spans="16:27" x14ac:dyDescent="0.3">
      <c r="P51551"/>
      <c r="AA51551"/>
    </row>
    <row r="51552" spans="16:27" x14ac:dyDescent="0.3">
      <c r="P51552"/>
      <c r="AA51552"/>
    </row>
    <row r="51553" spans="16:27" x14ac:dyDescent="0.3">
      <c r="P51553"/>
      <c r="AA51553"/>
    </row>
    <row r="51554" spans="16:27" x14ac:dyDescent="0.3">
      <c r="P51554"/>
      <c r="AA51554"/>
    </row>
    <row r="51555" spans="16:27" x14ac:dyDescent="0.3">
      <c r="P51555"/>
      <c r="AA51555"/>
    </row>
    <row r="51556" spans="16:27" x14ac:dyDescent="0.3">
      <c r="P51556"/>
      <c r="AA51556"/>
    </row>
    <row r="51557" spans="16:27" x14ac:dyDescent="0.3">
      <c r="P51557"/>
      <c r="AA51557"/>
    </row>
    <row r="51558" spans="16:27" x14ac:dyDescent="0.3">
      <c r="P51558"/>
      <c r="AA51558"/>
    </row>
    <row r="51559" spans="16:27" x14ac:dyDescent="0.3">
      <c r="P51559"/>
      <c r="AA51559"/>
    </row>
    <row r="51560" spans="16:27" x14ac:dyDescent="0.3">
      <c r="P51560"/>
      <c r="AA51560"/>
    </row>
    <row r="51561" spans="16:27" x14ac:dyDescent="0.3">
      <c r="P51561"/>
      <c r="AA51561"/>
    </row>
    <row r="51562" spans="16:27" x14ac:dyDescent="0.3">
      <c r="P51562"/>
      <c r="AA51562"/>
    </row>
    <row r="51563" spans="16:27" x14ac:dyDescent="0.3">
      <c r="P51563"/>
      <c r="AA51563"/>
    </row>
    <row r="51564" spans="16:27" x14ac:dyDescent="0.3">
      <c r="P51564"/>
      <c r="AA51564"/>
    </row>
    <row r="51565" spans="16:27" x14ac:dyDescent="0.3">
      <c r="P51565"/>
      <c r="AA51565"/>
    </row>
    <row r="51566" spans="16:27" x14ac:dyDescent="0.3">
      <c r="P51566"/>
      <c r="AA51566"/>
    </row>
    <row r="51567" spans="16:27" x14ac:dyDescent="0.3">
      <c r="P51567"/>
      <c r="AA51567"/>
    </row>
    <row r="51568" spans="16:27" x14ac:dyDescent="0.3">
      <c r="P51568"/>
      <c r="AA51568"/>
    </row>
    <row r="51569" spans="16:27" x14ac:dyDescent="0.3">
      <c r="P51569"/>
      <c r="AA51569"/>
    </row>
    <row r="51570" spans="16:27" x14ac:dyDescent="0.3">
      <c r="P51570"/>
      <c r="AA51570"/>
    </row>
    <row r="51571" spans="16:27" x14ac:dyDescent="0.3">
      <c r="P51571"/>
      <c r="AA51571"/>
    </row>
    <row r="51572" spans="16:27" x14ac:dyDescent="0.3">
      <c r="P51572"/>
      <c r="AA51572"/>
    </row>
    <row r="51573" spans="16:27" x14ac:dyDescent="0.3">
      <c r="P51573"/>
      <c r="AA51573"/>
    </row>
    <row r="51574" spans="16:27" x14ac:dyDescent="0.3">
      <c r="P51574"/>
      <c r="AA51574"/>
    </row>
    <row r="51575" spans="16:27" x14ac:dyDescent="0.3">
      <c r="P51575"/>
      <c r="AA51575"/>
    </row>
    <row r="51576" spans="16:27" x14ac:dyDescent="0.3">
      <c r="P51576"/>
      <c r="AA51576"/>
    </row>
    <row r="51577" spans="16:27" x14ac:dyDescent="0.3">
      <c r="P51577"/>
      <c r="AA51577"/>
    </row>
    <row r="51578" spans="16:27" x14ac:dyDescent="0.3">
      <c r="P51578"/>
      <c r="AA51578"/>
    </row>
    <row r="51579" spans="16:27" x14ac:dyDescent="0.3">
      <c r="P51579"/>
      <c r="AA51579"/>
    </row>
    <row r="51580" spans="16:27" x14ac:dyDescent="0.3">
      <c r="P51580"/>
      <c r="AA51580"/>
    </row>
    <row r="51581" spans="16:27" x14ac:dyDescent="0.3">
      <c r="P51581"/>
      <c r="AA51581"/>
    </row>
    <row r="51582" spans="16:27" x14ac:dyDescent="0.3">
      <c r="P51582"/>
      <c r="AA51582"/>
    </row>
    <row r="51583" spans="16:27" x14ac:dyDescent="0.3">
      <c r="P51583"/>
      <c r="AA51583"/>
    </row>
    <row r="51584" spans="16:27" x14ac:dyDescent="0.3">
      <c r="P51584"/>
      <c r="AA51584"/>
    </row>
    <row r="51585" spans="16:27" x14ac:dyDescent="0.3">
      <c r="P51585"/>
      <c r="AA51585"/>
    </row>
    <row r="51586" spans="16:27" x14ac:dyDescent="0.3">
      <c r="P51586"/>
      <c r="AA51586"/>
    </row>
    <row r="51587" spans="16:27" x14ac:dyDescent="0.3">
      <c r="P51587"/>
      <c r="AA51587"/>
    </row>
    <row r="51588" spans="16:27" x14ac:dyDescent="0.3">
      <c r="P51588"/>
      <c r="AA51588"/>
    </row>
    <row r="51589" spans="16:27" x14ac:dyDescent="0.3">
      <c r="P51589"/>
      <c r="AA51589"/>
    </row>
    <row r="51590" spans="16:27" x14ac:dyDescent="0.3">
      <c r="P51590"/>
      <c r="AA51590"/>
    </row>
    <row r="51591" spans="16:27" x14ac:dyDescent="0.3">
      <c r="P51591"/>
      <c r="AA51591"/>
    </row>
    <row r="51592" spans="16:27" x14ac:dyDescent="0.3">
      <c r="P51592"/>
      <c r="AA51592"/>
    </row>
    <row r="51593" spans="16:27" x14ac:dyDescent="0.3">
      <c r="P51593"/>
      <c r="AA51593"/>
    </row>
    <row r="51594" spans="16:27" x14ac:dyDescent="0.3">
      <c r="P51594"/>
      <c r="AA51594"/>
    </row>
    <row r="51595" spans="16:27" x14ac:dyDescent="0.3">
      <c r="P51595"/>
      <c r="AA51595"/>
    </row>
    <row r="51596" spans="16:27" x14ac:dyDescent="0.3">
      <c r="P51596"/>
      <c r="AA51596"/>
    </row>
    <row r="51597" spans="16:27" x14ac:dyDescent="0.3">
      <c r="P51597"/>
      <c r="AA51597"/>
    </row>
    <row r="51598" spans="16:27" x14ac:dyDescent="0.3">
      <c r="P51598"/>
      <c r="AA51598"/>
    </row>
    <row r="51599" spans="16:27" x14ac:dyDescent="0.3">
      <c r="P51599"/>
      <c r="AA51599"/>
    </row>
    <row r="51600" spans="16:27" x14ac:dyDescent="0.3">
      <c r="P51600"/>
      <c r="AA51600"/>
    </row>
    <row r="51601" spans="16:27" x14ac:dyDescent="0.3">
      <c r="P51601"/>
      <c r="AA51601"/>
    </row>
    <row r="51602" spans="16:27" x14ac:dyDescent="0.3">
      <c r="P51602"/>
      <c r="AA51602"/>
    </row>
    <row r="51603" spans="16:27" x14ac:dyDescent="0.3">
      <c r="P51603"/>
      <c r="AA51603"/>
    </row>
    <row r="51604" spans="16:27" x14ac:dyDescent="0.3">
      <c r="P51604"/>
      <c r="AA51604"/>
    </row>
    <row r="51605" spans="16:27" x14ac:dyDescent="0.3">
      <c r="P51605"/>
      <c r="AA51605"/>
    </row>
    <row r="51606" spans="16:27" x14ac:dyDescent="0.3">
      <c r="P51606"/>
      <c r="AA51606"/>
    </row>
    <row r="51607" spans="16:27" x14ac:dyDescent="0.3">
      <c r="P51607"/>
      <c r="AA51607"/>
    </row>
    <row r="51608" spans="16:27" x14ac:dyDescent="0.3">
      <c r="P51608"/>
      <c r="AA51608"/>
    </row>
    <row r="51609" spans="16:27" x14ac:dyDescent="0.3">
      <c r="P51609"/>
      <c r="AA51609"/>
    </row>
    <row r="51610" spans="16:27" x14ac:dyDescent="0.3">
      <c r="P51610"/>
      <c r="AA51610"/>
    </row>
    <row r="51611" spans="16:27" x14ac:dyDescent="0.3">
      <c r="P51611"/>
      <c r="AA51611"/>
    </row>
    <row r="51612" spans="16:27" x14ac:dyDescent="0.3">
      <c r="P51612"/>
      <c r="AA51612"/>
    </row>
    <row r="51613" spans="16:27" x14ac:dyDescent="0.3">
      <c r="P51613"/>
      <c r="AA51613"/>
    </row>
    <row r="51614" spans="16:27" x14ac:dyDescent="0.3">
      <c r="P51614"/>
      <c r="AA51614"/>
    </row>
    <row r="51615" spans="16:27" x14ac:dyDescent="0.3">
      <c r="P51615"/>
      <c r="AA51615"/>
    </row>
    <row r="51616" spans="16:27" x14ac:dyDescent="0.3">
      <c r="P51616"/>
      <c r="AA51616"/>
    </row>
    <row r="51617" spans="16:27" x14ac:dyDescent="0.3">
      <c r="P51617"/>
      <c r="AA51617"/>
    </row>
    <row r="51618" spans="16:27" x14ac:dyDescent="0.3">
      <c r="P51618"/>
      <c r="AA51618"/>
    </row>
    <row r="51619" spans="16:27" x14ac:dyDescent="0.3">
      <c r="P51619"/>
      <c r="AA51619"/>
    </row>
    <row r="51620" spans="16:27" x14ac:dyDescent="0.3">
      <c r="P51620"/>
      <c r="AA51620"/>
    </row>
    <row r="51621" spans="16:27" x14ac:dyDescent="0.3">
      <c r="P51621"/>
      <c r="AA51621"/>
    </row>
    <row r="51622" spans="16:27" x14ac:dyDescent="0.3">
      <c r="P51622"/>
      <c r="AA51622"/>
    </row>
    <row r="51623" spans="16:27" x14ac:dyDescent="0.3">
      <c r="P51623"/>
      <c r="AA51623"/>
    </row>
    <row r="51624" spans="16:27" x14ac:dyDescent="0.3">
      <c r="P51624"/>
      <c r="AA51624"/>
    </row>
    <row r="51625" spans="16:27" x14ac:dyDescent="0.3">
      <c r="P51625"/>
      <c r="AA51625"/>
    </row>
    <row r="51626" spans="16:27" x14ac:dyDescent="0.3">
      <c r="P51626"/>
      <c r="AA51626"/>
    </row>
    <row r="51627" spans="16:27" x14ac:dyDescent="0.3">
      <c r="P51627"/>
      <c r="AA51627"/>
    </row>
    <row r="51628" spans="16:27" x14ac:dyDescent="0.3">
      <c r="P51628"/>
      <c r="AA51628"/>
    </row>
    <row r="51629" spans="16:27" x14ac:dyDescent="0.3">
      <c r="P51629"/>
      <c r="AA51629"/>
    </row>
    <row r="51630" spans="16:27" x14ac:dyDescent="0.3">
      <c r="P51630"/>
      <c r="AA51630"/>
    </row>
    <row r="51631" spans="16:27" x14ac:dyDescent="0.3">
      <c r="P51631"/>
      <c r="AA51631"/>
    </row>
    <row r="51632" spans="16:27" x14ac:dyDescent="0.3">
      <c r="P51632"/>
      <c r="AA51632"/>
    </row>
    <row r="51633" spans="16:27" x14ac:dyDescent="0.3">
      <c r="P51633"/>
      <c r="AA51633"/>
    </row>
    <row r="51634" spans="16:27" x14ac:dyDescent="0.3">
      <c r="P51634"/>
      <c r="AA51634"/>
    </row>
    <row r="51635" spans="16:27" x14ac:dyDescent="0.3">
      <c r="P51635"/>
      <c r="AA51635"/>
    </row>
    <row r="51636" spans="16:27" x14ac:dyDescent="0.3">
      <c r="P51636"/>
      <c r="AA51636"/>
    </row>
    <row r="51637" spans="16:27" x14ac:dyDescent="0.3">
      <c r="P51637"/>
      <c r="AA51637"/>
    </row>
    <row r="51638" spans="16:27" x14ac:dyDescent="0.3">
      <c r="P51638"/>
      <c r="AA51638"/>
    </row>
    <row r="51639" spans="16:27" x14ac:dyDescent="0.3">
      <c r="P51639"/>
      <c r="AA51639"/>
    </row>
    <row r="51640" spans="16:27" x14ac:dyDescent="0.3">
      <c r="P51640"/>
      <c r="AA51640"/>
    </row>
    <row r="51641" spans="16:27" x14ac:dyDescent="0.3">
      <c r="P51641"/>
      <c r="AA51641"/>
    </row>
    <row r="51642" spans="16:27" x14ac:dyDescent="0.3">
      <c r="P51642"/>
      <c r="AA51642"/>
    </row>
    <row r="51643" spans="16:27" x14ac:dyDescent="0.3">
      <c r="P51643"/>
      <c r="AA51643"/>
    </row>
    <row r="51644" spans="16:27" x14ac:dyDescent="0.3">
      <c r="P51644"/>
      <c r="AA51644"/>
    </row>
    <row r="51645" spans="16:27" x14ac:dyDescent="0.3">
      <c r="P51645"/>
      <c r="AA51645"/>
    </row>
    <row r="51646" spans="16:27" x14ac:dyDescent="0.3">
      <c r="P51646"/>
      <c r="AA51646"/>
    </row>
    <row r="51647" spans="16:27" x14ac:dyDescent="0.3">
      <c r="P51647"/>
      <c r="AA51647"/>
    </row>
    <row r="51648" spans="16:27" x14ac:dyDescent="0.3">
      <c r="P51648"/>
      <c r="AA51648"/>
    </row>
    <row r="51649" spans="16:27" x14ac:dyDescent="0.3">
      <c r="P51649"/>
      <c r="AA51649"/>
    </row>
    <row r="51650" spans="16:27" x14ac:dyDescent="0.3">
      <c r="P51650"/>
      <c r="AA51650"/>
    </row>
    <row r="51651" spans="16:27" x14ac:dyDescent="0.3">
      <c r="P51651"/>
      <c r="AA51651"/>
    </row>
    <row r="51652" spans="16:27" x14ac:dyDescent="0.3">
      <c r="P51652"/>
      <c r="AA51652"/>
    </row>
    <row r="51653" spans="16:27" x14ac:dyDescent="0.3">
      <c r="P51653"/>
      <c r="AA51653"/>
    </row>
    <row r="51654" spans="16:27" x14ac:dyDescent="0.3">
      <c r="P51654"/>
      <c r="AA51654"/>
    </row>
    <row r="51655" spans="16:27" x14ac:dyDescent="0.3">
      <c r="P51655"/>
      <c r="AA51655"/>
    </row>
    <row r="51656" spans="16:27" x14ac:dyDescent="0.3">
      <c r="P51656"/>
      <c r="AA51656"/>
    </row>
    <row r="51657" spans="16:27" x14ac:dyDescent="0.3">
      <c r="P51657"/>
      <c r="AA51657"/>
    </row>
    <row r="51658" spans="16:27" x14ac:dyDescent="0.3">
      <c r="P51658"/>
      <c r="AA51658"/>
    </row>
    <row r="51659" spans="16:27" x14ac:dyDescent="0.3">
      <c r="P51659"/>
      <c r="AA51659"/>
    </row>
    <row r="51660" spans="16:27" x14ac:dyDescent="0.3">
      <c r="P51660"/>
      <c r="AA51660"/>
    </row>
    <row r="51661" spans="16:27" x14ac:dyDescent="0.3">
      <c r="P51661"/>
      <c r="AA51661"/>
    </row>
    <row r="51662" spans="16:27" x14ac:dyDescent="0.3">
      <c r="P51662"/>
      <c r="AA51662"/>
    </row>
    <row r="51663" spans="16:27" x14ac:dyDescent="0.3">
      <c r="P51663"/>
      <c r="AA51663"/>
    </row>
    <row r="51664" spans="16:27" x14ac:dyDescent="0.3">
      <c r="P51664"/>
      <c r="AA51664"/>
    </row>
    <row r="51665" spans="16:27" x14ac:dyDescent="0.3">
      <c r="P51665"/>
      <c r="AA51665"/>
    </row>
    <row r="51666" spans="16:27" x14ac:dyDescent="0.3">
      <c r="P51666"/>
      <c r="AA51666"/>
    </row>
    <row r="51667" spans="16:27" x14ac:dyDescent="0.3">
      <c r="P51667"/>
      <c r="AA51667"/>
    </row>
    <row r="51668" spans="16:27" x14ac:dyDescent="0.3">
      <c r="P51668"/>
      <c r="AA51668"/>
    </row>
    <row r="51669" spans="16:27" x14ac:dyDescent="0.3">
      <c r="P51669"/>
      <c r="AA51669"/>
    </row>
    <row r="51670" spans="16:27" x14ac:dyDescent="0.3">
      <c r="P51670"/>
      <c r="AA51670"/>
    </row>
    <row r="51671" spans="16:27" x14ac:dyDescent="0.3">
      <c r="P51671"/>
      <c r="AA51671"/>
    </row>
    <row r="51672" spans="16:27" x14ac:dyDescent="0.3">
      <c r="P51672"/>
      <c r="AA51672"/>
    </row>
    <row r="51673" spans="16:27" x14ac:dyDescent="0.3">
      <c r="P51673"/>
      <c r="AA51673"/>
    </row>
    <row r="51674" spans="16:27" x14ac:dyDescent="0.3">
      <c r="P51674"/>
      <c r="AA51674"/>
    </row>
    <row r="51675" spans="16:27" x14ac:dyDescent="0.3">
      <c r="P51675"/>
      <c r="AA51675"/>
    </row>
    <row r="51676" spans="16:27" x14ac:dyDescent="0.3">
      <c r="P51676"/>
      <c r="AA51676"/>
    </row>
    <row r="51677" spans="16:27" x14ac:dyDescent="0.3">
      <c r="P51677"/>
      <c r="AA51677"/>
    </row>
    <row r="51678" spans="16:27" x14ac:dyDescent="0.3">
      <c r="P51678"/>
      <c r="AA51678"/>
    </row>
    <row r="51679" spans="16:27" x14ac:dyDescent="0.3">
      <c r="P51679"/>
      <c r="AA51679"/>
    </row>
    <row r="51680" spans="16:27" x14ac:dyDescent="0.3">
      <c r="P51680"/>
      <c r="AA51680"/>
    </row>
    <row r="51681" spans="16:27" x14ac:dyDescent="0.3">
      <c r="P51681"/>
      <c r="AA51681"/>
    </row>
    <row r="51682" spans="16:27" x14ac:dyDescent="0.3">
      <c r="P51682"/>
      <c r="AA51682"/>
    </row>
    <row r="51683" spans="16:27" x14ac:dyDescent="0.3">
      <c r="P51683"/>
      <c r="AA51683"/>
    </row>
    <row r="51684" spans="16:27" x14ac:dyDescent="0.3">
      <c r="P51684"/>
      <c r="AA51684"/>
    </row>
    <row r="51685" spans="16:27" x14ac:dyDescent="0.3">
      <c r="P51685"/>
      <c r="AA51685"/>
    </row>
    <row r="51686" spans="16:27" x14ac:dyDescent="0.3">
      <c r="P51686"/>
      <c r="AA51686"/>
    </row>
    <row r="51687" spans="16:27" x14ac:dyDescent="0.3">
      <c r="P51687"/>
      <c r="AA51687"/>
    </row>
    <row r="51688" spans="16:27" x14ac:dyDescent="0.3">
      <c r="P51688"/>
      <c r="AA51688"/>
    </row>
    <row r="51689" spans="16:27" x14ac:dyDescent="0.3">
      <c r="P51689"/>
      <c r="AA51689"/>
    </row>
    <row r="51690" spans="16:27" x14ac:dyDescent="0.3">
      <c r="P51690"/>
      <c r="AA51690"/>
    </row>
    <row r="51691" spans="16:27" x14ac:dyDescent="0.3">
      <c r="P51691"/>
      <c r="AA51691"/>
    </row>
    <row r="51692" spans="16:27" x14ac:dyDescent="0.3">
      <c r="P51692"/>
      <c r="AA51692"/>
    </row>
    <row r="51693" spans="16:27" x14ac:dyDescent="0.3">
      <c r="P51693"/>
      <c r="AA51693"/>
    </row>
    <row r="51694" spans="16:27" x14ac:dyDescent="0.3">
      <c r="P51694"/>
      <c r="AA51694"/>
    </row>
    <row r="51695" spans="16:27" x14ac:dyDescent="0.3">
      <c r="P51695"/>
      <c r="AA51695"/>
    </row>
    <row r="51696" spans="16:27" x14ac:dyDescent="0.3">
      <c r="P51696"/>
      <c r="AA51696"/>
    </row>
    <row r="51697" spans="16:27" x14ac:dyDescent="0.3">
      <c r="P51697"/>
      <c r="AA51697"/>
    </row>
    <row r="51698" spans="16:27" x14ac:dyDescent="0.3">
      <c r="P51698"/>
      <c r="AA51698"/>
    </row>
    <row r="51699" spans="16:27" x14ac:dyDescent="0.3">
      <c r="P51699"/>
      <c r="AA51699"/>
    </row>
    <row r="51700" spans="16:27" x14ac:dyDescent="0.3">
      <c r="P51700"/>
      <c r="AA51700"/>
    </row>
    <row r="51701" spans="16:27" x14ac:dyDescent="0.3">
      <c r="P51701"/>
      <c r="AA51701"/>
    </row>
    <row r="51702" spans="16:27" x14ac:dyDescent="0.3">
      <c r="P51702"/>
      <c r="AA51702"/>
    </row>
    <row r="51703" spans="16:27" x14ac:dyDescent="0.3">
      <c r="P51703"/>
      <c r="AA51703"/>
    </row>
    <row r="51704" spans="16:27" x14ac:dyDescent="0.3">
      <c r="P51704"/>
      <c r="AA51704"/>
    </row>
    <row r="51705" spans="16:27" x14ac:dyDescent="0.3">
      <c r="P51705"/>
      <c r="AA51705"/>
    </row>
    <row r="51706" spans="16:27" x14ac:dyDescent="0.3">
      <c r="P51706"/>
      <c r="AA51706"/>
    </row>
    <row r="51707" spans="16:27" x14ac:dyDescent="0.3">
      <c r="P51707"/>
      <c r="AA51707"/>
    </row>
    <row r="51708" spans="16:27" x14ac:dyDescent="0.3">
      <c r="P51708"/>
      <c r="AA51708"/>
    </row>
    <row r="51709" spans="16:27" x14ac:dyDescent="0.3">
      <c r="P51709"/>
      <c r="AA51709"/>
    </row>
    <row r="51710" spans="16:27" x14ac:dyDescent="0.3">
      <c r="P51710"/>
      <c r="AA51710"/>
    </row>
    <row r="51711" spans="16:27" x14ac:dyDescent="0.3">
      <c r="P51711"/>
      <c r="AA51711"/>
    </row>
    <row r="51712" spans="16:27" x14ac:dyDescent="0.3">
      <c r="P51712"/>
      <c r="AA51712"/>
    </row>
    <row r="51713" spans="16:27" x14ac:dyDescent="0.3">
      <c r="P51713"/>
      <c r="AA51713"/>
    </row>
    <row r="51714" spans="16:27" x14ac:dyDescent="0.3">
      <c r="P51714"/>
      <c r="AA51714"/>
    </row>
    <row r="51715" spans="16:27" x14ac:dyDescent="0.3">
      <c r="P51715"/>
      <c r="AA51715"/>
    </row>
    <row r="51716" spans="16:27" x14ac:dyDescent="0.3">
      <c r="P51716"/>
      <c r="AA51716"/>
    </row>
    <row r="51717" spans="16:27" x14ac:dyDescent="0.3">
      <c r="P51717"/>
      <c r="AA51717"/>
    </row>
    <row r="51718" spans="16:27" x14ac:dyDescent="0.3">
      <c r="P51718"/>
      <c r="AA51718"/>
    </row>
    <row r="51719" spans="16:27" x14ac:dyDescent="0.3">
      <c r="P51719"/>
      <c r="AA51719"/>
    </row>
    <row r="51720" spans="16:27" x14ac:dyDescent="0.3">
      <c r="P51720"/>
      <c r="AA51720"/>
    </row>
    <row r="51721" spans="16:27" x14ac:dyDescent="0.3">
      <c r="P51721"/>
      <c r="AA51721"/>
    </row>
    <row r="51722" spans="16:27" x14ac:dyDescent="0.3">
      <c r="P51722"/>
      <c r="AA51722"/>
    </row>
    <row r="51723" spans="16:27" x14ac:dyDescent="0.3">
      <c r="P51723"/>
      <c r="AA51723"/>
    </row>
    <row r="51724" spans="16:27" x14ac:dyDescent="0.3">
      <c r="P51724"/>
      <c r="AA51724"/>
    </row>
    <row r="51725" spans="16:27" x14ac:dyDescent="0.3">
      <c r="P51725"/>
      <c r="AA51725"/>
    </row>
    <row r="51726" spans="16:27" x14ac:dyDescent="0.3">
      <c r="P51726"/>
      <c r="AA51726"/>
    </row>
    <row r="51727" spans="16:27" x14ac:dyDescent="0.3">
      <c r="P51727"/>
      <c r="AA51727"/>
    </row>
    <row r="51728" spans="16:27" x14ac:dyDescent="0.3">
      <c r="P51728"/>
      <c r="AA51728"/>
    </row>
    <row r="51729" spans="16:27" x14ac:dyDescent="0.3">
      <c r="P51729"/>
      <c r="AA51729"/>
    </row>
    <row r="51730" spans="16:27" x14ac:dyDescent="0.3">
      <c r="P51730"/>
      <c r="AA51730"/>
    </row>
    <row r="51731" spans="16:27" x14ac:dyDescent="0.3">
      <c r="P51731"/>
      <c r="AA51731"/>
    </row>
    <row r="51732" spans="16:27" x14ac:dyDescent="0.3">
      <c r="P51732"/>
      <c r="AA51732"/>
    </row>
    <row r="51733" spans="16:27" x14ac:dyDescent="0.3">
      <c r="P51733"/>
      <c r="AA51733"/>
    </row>
    <row r="51734" spans="16:27" x14ac:dyDescent="0.3">
      <c r="P51734"/>
      <c r="AA51734"/>
    </row>
    <row r="51735" spans="16:27" x14ac:dyDescent="0.3">
      <c r="P51735"/>
      <c r="AA51735"/>
    </row>
    <row r="51736" spans="16:27" x14ac:dyDescent="0.3">
      <c r="P51736"/>
      <c r="AA51736"/>
    </row>
    <row r="51737" spans="16:27" x14ac:dyDescent="0.3">
      <c r="P51737"/>
      <c r="AA51737"/>
    </row>
    <row r="51738" spans="16:27" x14ac:dyDescent="0.3">
      <c r="P51738"/>
      <c r="AA51738"/>
    </row>
    <row r="51739" spans="16:27" x14ac:dyDescent="0.3">
      <c r="P51739"/>
      <c r="AA51739"/>
    </row>
    <row r="51740" spans="16:27" x14ac:dyDescent="0.3">
      <c r="P51740"/>
      <c r="AA51740"/>
    </row>
    <row r="51741" spans="16:27" x14ac:dyDescent="0.3">
      <c r="P51741"/>
      <c r="AA51741"/>
    </row>
    <row r="51742" spans="16:27" x14ac:dyDescent="0.3">
      <c r="P51742"/>
      <c r="AA51742"/>
    </row>
    <row r="51743" spans="16:27" x14ac:dyDescent="0.3">
      <c r="P51743"/>
      <c r="AA51743"/>
    </row>
    <row r="51744" spans="16:27" x14ac:dyDescent="0.3">
      <c r="P51744"/>
      <c r="AA51744"/>
    </row>
    <row r="51745" spans="16:27" x14ac:dyDescent="0.3">
      <c r="P51745"/>
      <c r="AA51745"/>
    </row>
    <row r="51746" spans="16:27" x14ac:dyDescent="0.3">
      <c r="P51746"/>
      <c r="AA51746"/>
    </row>
    <row r="51747" spans="16:27" x14ac:dyDescent="0.3">
      <c r="P51747"/>
      <c r="AA51747"/>
    </row>
    <row r="51748" spans="16:27" x14ac:dyDescent="0.3">
      <c r="P51748"/>
      <c r="AA51748"/>
    </row>
    <row r="51749" spans="16:27" x14ac:dyDescent="0.3">
      <c r="P51749"/>
      <c r="AA51749"/>
    </row>
    <row r="51750" spans="16:27" x14ac:dyDescent="0.3">
      <c r="P51750"/>
      <c r="AA51750"/>
    </row>
    <row r="51751" spans="16:27" x14ac:dyDescent="0.3">
      <c r="P51751"/>
      <c r="AA51751"/>
    </row>
    <row r="51752" spans="16:27" x14ac:dyDescent="0.3">
      <c r="P51752"/>
      <c r="AA51752"/>
    </row>
    <row r="51753" spans="16:27" x14ac:dyDescent="0.3">
      <c r="P51753"/>
      <c r="AA51753"/>
    </row>
    <row r="51754" spans="16:27" x14ac:dyDescent="0.3">
      <c r="P51754"/>
      <c r="AA51754"/>
    </row>
    <row r="51755" spans="16:27" x14ac:dyDescent="0.3">
      <c r="P51755"/>
      <c r="AA51755"/>
    </row>
    <row r="51756" spans="16:27" x14ac:dyDescent="0.3">
      <c r="P51756"/>
      <c r="AA51756"/>
    </row>
    <row r="51757" spans="16:27" x14ac:dyDescent="0.3">
      <c r="P51757"/>
      <c r="AA51757"/>
    </row>
    <row r="51758" spans="16:27" x14ac:dyDescent="0.3">
      <c r="P51758"/>
      <c r="AA51758"/>
    </row>
    <row r="51759" spans="16:27" x14ac:dyDescent="0.3">
      <c r="P51759"/>
      <c r="AA51759"/>
    </row>
    <row r="51760" spans="16:27" x14ac:dyDescent="0.3">
      <c r="P51760"/>
      <c r="AA51760"/>
    </row>
    <row r="51761" spans="16:27" x14ac:dyDescent="0.3">
      <c r="P51761"/>
      <c r="AA51761"/>
    </row>
    <row r="51762" spans="16:27" x14ac:dyDescent="0.3">
      <c r="P51762"/>
      <c r="AA51762"/>
    </row>
    <row r="51763" spans="16:27" x14ac:dyDescent="0.3">
      <c r="P51763"/>
      <c r="AA51763"/>
    </row>
    <row r="51764" spans="16:27" x14ac:dyDescent="0.3">
      <c r="P51764"/>
      <c r="AA51764"/>
    </row>
    <row r="51765" spans="16:27" x14ac:dyDescent="0.3">
      <c r="P51765"/>
      <c r="AA51765"/>
    </row>
    <row r="51766" spans="16:27" x14ac:dyDescent="0.3">
      <c r="P51766"/>
      <c r="AA51766"/>
    </row>
    <row r="51767" spans="16:27" x14ac:dyDescent="0.3">
      <c r="P51767"/>
      <c r="AA51767"/>
    </row>
    <row r="51768" spans="16:27" x14ac:dyDescent="0.3">
      <c r="P51768"/>
      <c r="AA51768"/>
    </row>
    <row r="51769" spans="16:27" x14ac:dyDescent="0.3">
      <c r="P51769"/>
      <c r="AA51769"/>
    </row>
    <row r="51770" spans="16:27" x14ac:dyDescent="0.3">
      <c r="P51770"/>
      <c r="AA51770"/>
    </row>
    <row r="51771" spans="16:27" x14ac:dyDescent="0.3">
      <c r="P51771"/>
      <c r="AA51771"/>
    </row>
    <row r="51772" spans="16:27" x14ac:dyDescent="0.3">
      <c r="P51772"/>
      <c r="AA51772"/>
    </row>
    <row r="51773" spans="16:27" x14ac:dyDescent="0.3">
      <c r="P51773"/>
      <c r="AA51773"/>
    </row>
    <row r="51774" spans="16:27" x14ac:dyDescent="0.3">
      <c r="P51774"/>
      <c r="AA51774"/>
    </row>
    <row r="51775" spans="16:27" x14ac:dyDescent="0.3">
      <c r="P51775"/>
      <c r="AA51775"/>
    </row>
    <row r="51776" spans="16:27" x14ac:dyDescent="0.3">
      <c r="P51776"/>
      <c r="AA51776"/>
    </row>
    <row r="51777" spans="16:27" x14ac:dyDescent="0.3">
      <c r="P51777"/>
      <c r="AA51777"/>
    </row>
    <row r="51778" spans="16:27" x14ac:dyDescent="0.3">
      <c r="P51778"/>
      <c r="AA51778"/>
    </row>
    <row r="51779" spans="16:27" x14ac:dyDescent="0.3">
      <c r="P51779"/>
      <c r="AA51779"/>
    </row>
    <row r="51780" spans="16:27" x14ac:dyDescent="0.3">
      <c r="P51780"/>
      <c r="AA51780"/>
    </row>
    <row r="51781" spans="16:27" x14ac:dyDescent="0.3">
      <c r="P51781"/>
      <c r="AA51781"/>
    </row>
    <row r="51782" spans="16:27" x14ac:dyDescent="0.3">
      <c r="P51782"/>
      <c r="AA51782"/>
    </row>
    <row r="51783" spans="16:27" x14ac:dyDescent="0.3">
      <c r="P51783"/>
      <c r="AA51783"/>
    </row>
    <row r="51784" spans="16:27" x14ac:dyDescent="0.3">
      <c r="P51784"/>
      <c r="AA51784"/>
    </row>
    <row r="51785" spans="16:27" x14ac:dyDescent="0.3">
      <c r="P51785"/>
      <c r="AA51785"/>
    </row>
    <row r="51786" spans="16:27" x14ac:dyDescent="0.3">
      <c r="P51786"/>
      <c r="AA51786"/>
    </row>
    <row r="51787" spans="16:27" x14ac:dyDescent="0.3">
      <c r="P51787"/>
      <c r="AA51787"/>
    </row>
    <row r="51788" spans="16:27" x14ac:dyDescent="0.3">
      <c r="P51788"/>
      <c r="AA51788"/>
    </row>
    <row r="51789" spans="16:27" x14ac:dyDescent="0.3">
      <c r="P51789"/>
      <c r="AA51789"/>
    </row>
    <row r="51790" spans="16:27" x14ac:dyDescent="0.3">
      <c r="P51790"/>
      <c r="AA51790"/>
    </row>
    <row r="51791" spans="16:27" x14ac:dyDescent="0.3">
      <c r="P51791"/>
      <c r="AA51791"/>
    </row>
    <row r="51792" spans="16:27" x14ac:dyDescent="0.3">
      <c r="P51792"/>
      <c r="AA51792"/>
    </row>
    <row r="51793" spans="16:27" x14ac:dyDescent="0.3">
      <c r="P51793"/>
      <c r="AA51793"/>
    </row>
    <row r="51794" spans="16:27" x14ac:dyDescent="0.3">
      <c r="P51794"/>
      <c r="AA51794"/>
    </row>
    <row r="51795" spans="16:27" x14ac:dyDescent="0.3">
      <c r="P51795"/>
      <c r="AA51795"/>
    </row>
    <row r="51796" spans="16:27" x14ac:dyDescent="0.3">
      <c r="P51796"/>
      <c r="AA51796"/>
    </row>
    <row r="51797" spans="16:27" x14ac:dyDescent="0.3">
      <c r="P51797"/>
      <c r="AA51797"/>
    </row>
    <row r="51798" spans="16:27" x14ac:dyDescent="0.3">
      <c r="P51798"/>
      <c r="AA51798"/>
    </row>
    <row r="51799" spans="16:27" x14ac:dyDescent="0.3">
      <c r="P51799"/>
      <c r="AA51799"/>
    </row>
    <row r="51800" spans="16:27" x14ac:dyDescent="0.3">
      <c r="P51800"/>
      <c r="AA51800"/>
    </row>
    <row r="51801" spans="16:27" x14ac:dyDescent="0.3">
      <c r="P51801"/>
      <c r="AA51801"/>
    </row>
    <row r="51802" spans="16:27" x14ac:dyDescent="0.3">
      <c r="P51802"/>
      <c r="AA51802"/>
    </row>
    <row r="51803" spans="16:27" x14ac:dyDescent="0.3">
      <c r="P51803"/>
      <c r="AA51803"/>
    </row>
    <row r="51804" spans="16:27" x14ac:dyDescent="0.3">
      <c r="P51804"/>
      <c r="AA51804"/>
    </row>
    <row r="51805" spans="16:27" x14ac:dyDescent="0.3">
      <c r="P51805"/>
      <c r="AA51805"/>
    </row>
    <row r="51806" spans="16:27" x14ac:dyDescent="0.3">
      <c r="P51806"/>
      <c r="AA51806"/>
    </row>
    <row r="51807" spans="16:27" x14ac:dyDescent="0.3">
      <c r="P51807"/>
      <c r="AA51807"/>
    </row>
    <row r="51808" spans="16:27" x14ac:dyDescent="0.3">
      <c r="P51808"/>
      <c r="AA51808"/>
    </row>
    <row r="51809" spans="16:27" x14ac:dyDescent="0.3">
      <c r="P51809"/>
      <c r="AA51809"/>
    </row>
    <row r="51810" spans="16:27" x14ac:dyDescent="0.3">
      <c r="P51810"/>
      <c r="AA51810"/>
    </row>
    <row r="51811" spans="16:27" x14ac:dyDescent="0.3">
      <c r="P51811"/>
      <c r="AA51811"/>
    </row>
    <row r="51812" spans="16:27" x14ac:dyDescent="0.3">
      <c r="P51812"/>
      <c r="AA51812"/>
    </row>
    <row r="51813" spans="16:27" x14ac:dyDescent="0.3">
      <c r="P51813"/>
      <c r="AA51813"/>
    </row>
    <row r="51814" spans="16:27" x14ac:dyDescent="0.3">
      <c r="P51814"/>
      <c r="AA51814"/>
    </row>
    <row r="51815" spans="16:27" x14ac:dyDescent="0.3">
      <c r="P51815"/>
      <c r="AA51815"/>
    </row>
    <row r="51816" spans="16:27" x14ac:dyDescent="0.3">
      <c r="P51816"/>
      <c r="AA51816"/>
    </row>
    <row r="51817" spans="16:27" x14ac:dyDescent="0.3">
      <c r="P51817"/>
      <c r="AA51817"/>
    </row>
    <row r="51818" spans="16:27" x14ac:dyDescent="0.3">
      <c r="P51818"/>
      <c r="AA51818"/>
    </row>
    <row r="51819" spans="16:27" x14ac:dyDescent="0.3">
      <c r="P51819"/>
      <c r="AA51819"/>
    </row>
    <row r="51820" spans="16:27" x14ac:dyDescent="0.3">
      <c r="P51820"/>
      <c r="AA51820"/>
    </row>
    <row r="51821" spans="16:27" x14ac:dyDescent="0.3">
      <c r="P51821"/>
      <c r="AA51821"/>
    </row>
    <row r="51822" spans="16:27" x14ac:dyDescent="0.3">
      <c r="P51822"/>
      <c r="AA51822"/>
    </row>
    <row r="51823" spans="16:27" x14ac:dyDescent="0.3">
      <c r="P51823"/>
      <c r="AA51823"/>
    </row>
    <row r="51824" spans="16:27" x14ac:dyDescent="0.3">
      <c r="P51824"/>
      <c r="AA51824"/>
    </row>
    <row r="51825" spans="16:27" x14ac:dyDescent="0.3">
      <c r="P51825"/>
      <c r="AA51825"/>
    </row>
    <row r="51826" spans="16:27" x14ac:dyDescent="0.3">
      <c r="P51826"/>
      <c r="AA51826"/>
    </row>
    <row r="51827" spans="16:27" x14ac:dyDescent="0.3">
      <c r="P51827"/>
      <c r="AA51827"/>
    </row>
    <row r="51828" spans="16:27" x14ac:dyDescent="0.3">
      <c r="P51828"/>
      <c r="AA51828"/>
    </row>
    <row r="51829" spans="16:27" x14ac:dyDescent="0.3">
      <c r="P51829"/>
      <c r="AA51829"/>
    </row>
    <row r="51830" spans="16:27" x14ac:dyDescent="0.3">
      <c r="P51830"/>
      <c r="AA51830"/>
    </row>
    <row r="51831" spans="16:27" x14ac:dyDescent="0.3">
      <c r="P51831"/>
      <c r="AA51831"/>
    </row>
    <row r="51832" spans="16:27" x14ac:dyDescent="0.3">
      <c r="P51832"/>
      <c r="AA51832"/>
    </row>
    <row r="51833" spans="16:27" x14ac:dyDescent="0.3">
      <c r="P51833"/>
      <c r="AA51833"/>
    </row>
    <row r="51834" spans="16:27" x14ac:dyDescent="0.3">
      <c r="P51834"/>
      <c r="AA51834"/>
    </row>
    <row r="51835" spans="16:27" x14ac:dyDescent="0.3">
      <c r="P51835"/>
      <c r="AA51835"/>
    </row>
    <row r="51836" spans="16:27" x14ac:dyDescent="0.3">
      <c r="P51836"/>
      <c r="AA51836"/>
    </row>
    <row r="51837" spans="16:27" x14ac:dyDescent="0.3">
      <c r="P51837"/>
      <c r="AA51837"/>
    </row>
    <row r="51838" spans="16:27" x14ac:dyDescent="0.3">
      <c r="P51838"/>
      <c r="AA51838"/>
    </row>
    <row r="51839" spans="16:27" x14ac:dyDescent="0.3">
      <c r="P51839"/>
      <c r="AA51839"/>
    </row>
    <row r="51840" spans="16:27" x14ac:dyDescent="0.3">
      <c r="P51840"/>
      <c r="AA51840"/>
    </row>
    <row r="51841" spans="16:27" x14ac:dyDescent="0.3">
      <c r="P51841"/>
      <c r="AA51841"/>
    </row>
    <row r="51842" spans="16:27" x14ac:dyDescent="0.3">
      <c r="P51842"/>
      <c r="AA51842"/>
    </row>
    <row r="51843" spans="16:27" x14ac:dyDescent="0.3">
      <c r="P51843"/>
      <c r="AA51843"/>
    </row>
    <row r="51844" spans="16:27" x14ac:dyDescent="0.3">
      <c r="P51844"/>
      <c r="AA51844"/>
    </row>
    <row r="51845" spans="16:27" x14ac:dyDescent="0.3">
      <c r="P51845"/>
      <c r="AA51845"/>
    </row>
    <row r="51846" spans="16:27" x14ac:dyDescent="0.3">
      <c r="P51846"/>
      <c r="AA51846"/>
    </row>
    <row r="51847" spans="16:27" x14ac:dyDescent="0.3">
      <c r="P51847"/>
      <c r="AA51847"/>
    </row>
    <row r="51848" spans="16:27" x14ac:dyDescent="0.3">
      <c r="P51848"/>
      <c r="AA51848"/>
    </row>
    <row r="51849" spans="16:27" x14ac:dyDescent="0.3">
      <c r="P51849"/>
      <c r="AA51849"/>
    </row>
    <row r="51850" spans="16:27" x14ac:dyDescent="0.3">
      <c r="P51850"/>
      <c r="AA51850"/>
    </row>
    <row r="51851" spans="16:27" x14ac:dyDescent="0.3">
      <c r="P51851"/>
      <c r="AA51851"/>
    </row>
    <row r="51852" spans="16:27" x14ac:dyDescent="0.3">
      <c r="P51852"/>
      <c r="AA51852"/>
    </row>
    <row r="51853" spans="16:27" x14ac:dyDescent="0.3">
      <c r="P51853"/>
      <c r="AA51853"/>
    </row>
    <row r="51854" spans="16:27" x14ac:dyDescent="0.3">
      <c r="P51854"/>
      <c r="AA51854"/>
    </row>
    <row r="51855" spans="16:27" x14ac:dyDescent="0.3">
      <c r="P51855"/>
      <c r="AA51855"/>
    </row>
    <row r="51856" spans="16:27" x14ac:dyDescent="0.3">
      <c r="P51856"/>
      <c r="AA51856"/>
    </row>
    <row r="51857" spans="16:27" x14ac:dyDescent="0.3">
      <c r="P51857"/>
      <c r="AA51857"/>
    </row>
    <row r="51858" spans="16:27" x14ac:dyDescent="0.3">
      <c r="P51858"/>
      <c r="AA51858"/>
    </row>
    <row r="51859" spans="16:27" x14ac:dyDescent="0.3">
      <c r="P51859"/>
      <c r="AA51859"/>
    </row>
    <row r="51860" spans="16:27" x14ac:dyDescent="0.3">
      <c r="P51860"/>
      <c r="AA51860"/>
    </row>
    <row r="51861" spans="16:27" x14ac:dyDescent="0.3">
      <c r="P51861"/>
      <c r="AA51861"/>
    </row>
    <row r="51862" spans="16:27" x14ac:dyDescent="0.3">
      <c r="P51862"/>
      <c r="AA51862"/>
    </row>
    <row r="51863" spans="16:27" x14ac:dyDescent="0.3">
      <c r="P51863"/>
      <c r="AA51863"/>
    </row>
    <row r="51864" spans="16:27" x14ac:dyDescent="0.3">
      <c r="P51864"/>
      <c r="AA51864"/>
    </row>
    <row r="51865" spans="16:27" x14ac:dyDescent="0.3">
      <c r="P51865"/>
      <c r="AA51865"/>
    </row>
    <row r="51866" spans="16:27" x14ac:dyDescent="0.3">
      <c r="P51866"/>
      <c r="AA51866"/>
    </row>
    <row r="51867" spans="16:27" x14ac:dyDescent="0.3">
      <c r="P51867"/>
      <c r="AA51867"/>
    </row>
    <row r="51868" spans="16:27" x14ac:dyDescent="0.3">
      <c r="P51868"/>
      <c r="AA51868"/>
    </row>
    <row r="51869" spans="16:27" x14ac:dyDescent="0.3">
      <c r="P51869"/>
      <c r="AA51869"/>
    </row>
    <row r="51870" spans="16:27" x14ac:dyDescent="0.3">
      <c r="P51870"/>
      <c r="AA51870"/>
    </row>
    <row r="51871" spans="16:27" x14ac:dyDescent="0.3">
      <c r="P51871"/>
      <c r="AA51871"/>
    </row>
    <row r="51872" spans="16:27" x14ac:dyDescent="0.3">
      <c r="P51872"/>
      <c r="AA51872"/>
    </row>
    <row r="51873" spans="16:27" x14ac:dyDescent="0.3">
      <c r="P51873"/>
      <c r="AA51873"/>
    </row>
    <row r="51874" spans="16:27" x14ac:dyDescent="0.3">
      <c r="P51874"/>
      <c r="AA51874"/>
    </row>
    <row r="51875" spans="16:27" x14ac:dyDescent="0.3">
      <c r="P51875"/>
      <c r="AA51875"/>
    </row>
    <row r="51876" spans="16:27" x14ac:dyDescent="0.3">
      <c r="P51876"/>
      <c r="AA51876"/>
    </row>
    <row r="51877" spans="16:27" x14ac:dyDescent="0.3">
      <c r="P51877"/>
      <c r="AA51877"/>
    </row>
    <row r="51878" spans="16:27" x14ac:dyDescent="0.3">
      <c r="P51878"/>
      <c r="AA51878"/>
    </row>
    <row r="51879" spans="16:27" x14ac:dyDescent="0.3">
      <c r="P51879"/>
      <c r="AA51879"/>
    </row>
    <row r="51880" spans="16:27" x14ac:dyDescent="0.3">
      <c r="P51880"/>
      <c r="AA51880"/>
    </row>
    <row r="51881" spans="16:27" x14ac:dyDescent="0.3">
      <c r="P51881"/>
      <c r="AA51881"/>
    </row>
    <row r="51882" spans="16:27" x14ac:dyDescent="0.3">
      <c r="P51882"/>
      <c r="AA51882"/>
    </row>
    <row r="51883" spans="16:27" x14ac:dyDescent="0.3">
      <c r="P51883"/>
      <c r="AA51883"/>
    </row>
    <row r="51884" spans="16:27" x14ac:dyDescent="0.3">
      <c r="P51884"/>
      <c r="AA51884"/>
    </row>
    <row r="51885" spans="16:27" x14ac:dyDescent="0.3">
      <c r="P51885"/>
      <c r="AA51885"/>
    </row>
    <row r="51886" spans="16:27" x14ac:dyDescent="0.3">
      <c r="P51886"/>
      <c r="AA51886"/>
    </row>
    <row r="51887" spans="16:27" x14ac:dyDescent="0.3">
      <c r="P51887"/>
      <c r="AA51887"/>
    </row>
    <row r="51888" spans="16:27" x14ac:dyDescent="0.3">
      <c r="P51888"/>
      <c r="AA51888"/>
    </row>
    <row r="51889" spans="16:27" x14ac:dyDescent="0.3">
      <c r="P51889"/>
      <c r="AA51889"/>
    </row>
    <row r="51890" spans="16:27" x14ac:dyDescent="0.3">
      <c r="P51890"/>
      <c r="AA51890"/>
    </row>
    <row r="51891" spans="16:27" x14ac:dyDescent="0.3">
      <c r="P51891"/>
      <c r="AA51891"/>
    </row>
    <row r="51892" spans="16:27" x14ac:dyDescent="0.3">
      <c r="P51892"/>
      <c r="AA51892"/>
    </row>
    <row r="51893" spans="16:27" x14ac:dyDescent="0.3">
      <c r="P51893"/>
      <c r="AA51893"/>
    </row>
    <row r="51894" spans="16:27" x14ac:dyDescent="0.3">
      <c r="P51894"/>
      <c r="AA51894"/>
    </row>
    <row r="51895" spans="16:27" x14ac:dyDescent="0.3">
      <c r="P51895"/>
      <c r="AA51895"/>
    </row>
    <row r="51896" spans="16:27" x14ac:dyDescent="0.3">
      <c r="P51896"/>
      <c r="AA51896"/>
    </row>
    <row r="51897" spans="16:27" x14ac:dyDescent="0.3">
      <c r="P51897"/>
      <c r="AA51897"/>
    </row>
    <row r="51898" spans="16:27" x14ac:dyDescent="0.3">
      <c r="P51898"/>
      <c r="AA51898"/>
    </row>
    <row r="51899" spans="16:27" x14ac:dyDescent="0.3">
      <c r="P51899"/>
      <c r="AA51899"/>
    </row>
    <row r="51900" spans="16:27" x14ac:dyDescent="0.3">
      <c r="P51900"/>
      <c r="AA51900"/>
    </row>
    <row r="51901" spans="16:27" x14ac:dyDescent="0.3">
      <c r="P51901"/>
      <c r="AA51901"/>
    </row>
    <row r="51902" spans="16:27" x14ac:dyDescent="0.3">
      <c r="P51902"/>
      <c r="AA51902"/>
    </row>
    <row r="51903" spans="16:27" x14ac:dyDescent="0.3">
      <c r="P51903"/>
      <c r="AA51903"/>
    </row>
    <row r="51904" spans="16:27" x14ac:dyDescent="0.3">
      <c r="P51904"/>
      <c r="AA51904"/>
    </row>
    <row r="51905" spans="16:27" x14ac:dyDescent="0.3">
      <c r="P51905"/>
      <c r="AA51905"/>
    </row>
    <row r="51906" spans="16:27" x14ac:dyDescent="0.3">
      <c r="P51906"/>
      <c r="AA51906"/>
    </row>
    <row r="51907" spans="16:27" x14ac:dyDescent="0.3">
      <c r="P51907"/>
      <c r="AA51907"/>
    </row>
    <row r="51908" spans="16:27" x14ac:dyDescent="0.3">
      <c r="P51908"/>
      <c r="AA51908"/>
    </row>
    <row r="51909" spans="16:27" x14ac:dyDescent="0.3">
      <c r="P51909"/>
      <c r="AA51909"/>
    </row>
    <row r="51910" spans="16:27" x14ac:dyDescent="0.3">
      <c r="P51910"/>
      <c r="AA51910"/>
    </row>
    <row r="51911" spans="16:27" x14ac:dyDescent="0.3">
      <c r="P51911"/>
      <c r="AA51911"/>
    </row>
    <row r="51912" spans="16:27" x14ac:dyDescent="0.3">
      <c r="P51912"/>
      <c r="AA51912"/>
    </row>
    <row r="51913" spans="16:27" x14ac:dyDescent="0.3">
      <c r="P51913"/>
      <c r="AA51913"/>
    </row>
    <row r="51914" spans="16:27" x14ac:dyDescent="0.3">
      <c r="P51914"/>
      <c r="AA51914"/>
    </row>
    <row r="51915" spans="16:27" x14ac:dyDescent="0.3">
      <c r="P51915"/>
      <c r="AA51915"/>
    </row>
    <row r="51916" spans="16:27" x14ac:dyDescent="0.3">
      <c r="P51916"/>
      <c r="AA51916"/>
    </row>
    <row r="51917" spans="16:27" x14ac:dyDescent="0.3">
      <c r="P51917"/>
      <c r="AA51917"/>
    </row>
    <row r="51918" spans="16:27" x14ac:dyDescent="0.3">
      <c r="P51918"/>
      <c r="AA51918"/>
    </row>
    <row r="51919" spans="16:27" x14ac:dyDescent="0.3">
      <c r="P51919"/>
      <c r="AA51919"/>
    </row>
    <row r="51920" spans="16:27" x14ac:dyDescent="0.3">
      <c r="P51920"/>
      <c r="AA51920"/>
    </row>
    <row r="51921" spans="16:27" x14ac:dyDescent="0.3">
      <c r="P51921"/>
      <c r="AA51921"/>
    </row>
    <row r="51922" spans="16:27" x14ac:dyDescent="0.3">
      <c r="P51922"/>
      <c r="AA51922"/>
    </row>
    <row r="51923" spans="16:27" x14ac:dyDescent="0.3">
      <c r="P51923"/>
      <c r="AA51923"/>
    </row>
    <row r="51924" spans="16:27" x14ac:dyDescent="0.3">
      <c r="P51924"/>
      <c r="AA51924"/>
    </row>
    <row r="51925" spans="16:27" x14ac:dyDescent="0.3">
      <c r="P51925"/>
      <c r="AA51925"/>
    </row>
    <row r="51926" spans="16:27" x14ac:dyDescent="0.3">
      <c r="P51926"/>
      <c r="AA51926"/>
    </row>
    <row r="51927" spans="16:27" x14ac:dyDescent="0.3">
      <c r="P51927"/>
      <c r="AA51927"/>
    </row>
    <row r="51928" spans="16:27" x14ac:dyDescent="0.3">
      <c r="P51928"/>
      <c r="AA51928"/>
    </row>
    <row r="51929" spans="16:27" x14ac:dyDescent="0.3">
      <c r="P51929"/>
      <c r="AA51929"/>
    </row>
    <row r="51930" spans="16:27" x14ac:dyDescent="0.3">
      <c r="P51930"/>
      <c r="AA51930"/>
    </row>
    <row r="51931" spans="16:27" x14ac:dyDescent="0.3">
      <c r="P51931"/>
      <c r="AA51931"/>
    </row>
    <row r="51932" spans="16:27" x14ac:dyDescent="0.3">
      <c r="P51932"/>
      <c r="AA51932"/>
    </row>
    <row r="51933" spans="16:27" x14ac:dyDescent="0.3">
      <c r="P51933"/>
      <c r="AA51933"/>
    </row>
    <row r="51934" spans="16:27" x14ac:dyDescent="0.3">
      <c r="P51934"/>
      <c r="AA51934"/>
    </row>
    <row r="51935" spans="16:27" x14ac:dyDescent="0.3">
      <c r="P51935"/>
      <c r="AA51935"/>
    </row>
    <row r="51936" spans="16:27" x14ac:dyDescent="0.3">
      <c r="P51936"/>
      <c r="AA51936"/>
    </row>
    <row r="51937" spans="16:27" x14ac:dyDescent="0.3">
      <c r="P51937"/>
      <c r="AA51937"/>
    </row>
    <row r="51938" spans="16:27" x14ac:dyDescent="0.3">
      <c r="P51938"/>
      <c r="AA51938"/>
    </row>
    <row r="51939" spans="16:27" x14ac:dyDescent="0.3">
      <c r="P51939"/>
      <c r="AA51939"/>
    </row>
    <row r="51940" spans="16:27" x14ac:dyDescent="0.3">
      <c r="P51940"/>
      <c r="AA51940"/>
    </row>
    <row r="51941" spans="16:27" x14ac:dyDescent="0.3">
      <c r="P51941"/>
      <c r="AA51941"/>
    </row>
    <row r="51942" spans="16:27" x14ac:dyDescent="0.3">
      <c r="P51942"/>
      <c r="AA51942"/>
    </row>
    <row r="51943" spans="16:27" x14ac:dyDescent="0.3">
      <c r="P51943"/>
      <c r="AA51943"/>
    </row>
    <row r="51944" spans="16:27" x14ac:dyDescent="0.3">
      <c r="P51944"/>
      <c r="AA51944"/>
    </row>
    <row r="51945" spans="16:27" x14ac:dyDescent="0.3">
      <c r="P51945"/>
      <c r="AA51945"/>
    </row>
    <row r="51946" spans="16:27" x14ac:dyDescent="0.3">
      <c r="P51946"/>
      <c r="AA51946"/>
    </row>
    <row r="51947" spans="16:27" x14ac:dyDescent="0.3">
      <c r="P51947"/>
      <c r="AA51947"/>
    </row>
    <row r="51948" spans="16:27" x14ac:dyDescent="0.3">
      <c r="P51948"/>
      <c r="AA51948"/>
    </row>
    <row r="51949" spans="16:27" x14ac:dyDescent="0.3">
      <c r="P51949"/>
      <c r="AA51949"/>
    </row>
    <row r="51950" spans="16:27" x14ac:dyDescent="0.3">
      <c r="P51950"/>
      <c r="AA51950"/>
    </row>
    <row r="51951" spans="16:27" x14ac:dyDescent="0.3">
      <c r="P51951"/>
      <c r="AA51951"/>
    </row>
    <row r="51952" spans="16:27" x14ac:dyDescent="0.3">
      <c r="P51952"/>
      <c r="AA51952"/>
    </row>
    <row r="51953" spans="16:27" x14ac:dyDescent="0.3">
      <c r="P51953"/>
      <c r="AA51953"/>
    </row>
    <row r="51954" spans="16:27" x14ac:dyDescent="0.3">
      <c r="P51954"/>
      <c r="AA51954"/>
    </row>
    <row r="51955" spans="16:27" x14ac:dyDescent="0.3">
      <c r="P51955"/>
      <c r="AA51955"/>
    </row>
    <row r="51956" spans="16:27" x14ac:dyDescent="0.3">
      <c r="P51956"/>
      <c r="AA51956"/>
    </row>
    <row r="51957" spans="16:27" x14ac:dyDescent="0.3">
      <c r="P51957"/>
      <c r="AA51957"/>
    </row>
    <row r="51958" spans="16:27" x14ac:dyDescent="0.3">
      <c r="P51958"/>
      <c r="AA51958"/>
    </row>
    <row r="51959" spans="16:27" x14ac:dyDescent="0.3">
      <c r="P51959"/>
      <c r="AA51959"/>
    </row>
    <row r="51960" spans="16:27" x14ac:dyDescent="0.3">
      <c r="P51960"/>
      <c r="AA51960"/>
    </row>
    <row r="51961" spans="16:27" x14ac:dyDescent="0.3">
      <c r="P51961"/>
      <c r="AA51961"/>
    </row>
    <row r="51962" spans="16:27" x14ac:dyDescent="0.3">
      <c r="P51962"/>
      <c r="AA51962"/>
    </row>
    <row r="51963" spans="16:27" x14ac:dyDescent="0.3">
      <c r="P51963"/>
      <c r="AA51963"/>
    </row>
    <row r="51964" spans="16:27" x14ac:dyDescent="0.3">
      <c r="P51964"/>
      <c r="AA51964"/>
    </row>
    <row r="51965" spans="16:27" x14ac:dyDescent="0.3">
      <c r="P51965"/>
      <c r="AA51965"/>
    </row>
    <row r="51966" spans="16:27" x14ac:dyDescent="0.3">
      <c r="P51966"/>
      <c r="AA51966"/>
    </row>
    <row r="51967" spans="16:27" x14ac:dyDescent="0.3">
      <c r="P51967"/>
      <c r="AA51967"/>
    </row>
    <row r="51968" spans="16:27" x14ac:dyDescent="0.3">
      <c r="P51968"/>
      <c r="AA51968"/>
    </row>
    <row r="51969" spans="16:27" x14ac:dyDescent="0.3">
      <c r="P51969"/>
      <c r="AA51969"/>
    </row>
    <row r="51970" spans="16:27" x14ac:dyDescent="0.3">
      <c r="P51970"/>
      <c r="AA51970"/>
    </row>
    <row r="51971" spans="16:27" x14ac:dyDescent="0.3">
      <c r="P51971"/>
      <c r="AA51971"/>
    </row>
    <row r="51972" spans="16:27" x14ac:dyDescent="0.3">
      <c r="P51972"/>
      <c r="AA51972"/>
    </row>
    <row r="51973" spans="16:27" x14ac:dyDescent="0.3">
      <c r="P51973"/>
      <c r="AA51973"/>
    </row>
    <row r="51974" spans="16:27" x14ac:dyDescent="0.3">
      <c r="P51974"/>
      <c r="AA51974"/>
    </row>
    <row r="51975" spans="16:27" x14ac:dyDescent="0.3">
      <c r="P51975"/>
      <c r="AA51975"/>
    </row>
    <row r="51976" spans="16:27" x14ac:dyDescent="0.3">
      <c r="P51976"/>
      <c r="AA51976"/>
    </row>
    <row r="51977" spans="16:27" x14ac:dyDescent="0.3">
      <c r="P51977"/>
      <c r="AA51977"/>
    </row>
    <row r="51978" spans="16:27" x14ac:dyDescent="0.3">
      <c r="P51978"/>
      <c r="AA51978"/>
    </row>
    <row r="51979" spans="16:27" x14ac:dyDescent="0.3">
      <c r="P51979"/>
      <c r="AA51979"/>
    </row>
    <row r="51980" spans="16:27" x14ac:dyDescent="0.3">
      <c r="P51980"/>
      <c r="AA51980"/>
    </row>
    <row r="51981" spans="16:27" x14ac:dyDescent="0.3">
      <c r="P51981"/>
      <c r="AA51981"/>
    </row>
    <row r="51982" spans="16:27" x14ac:dyDescent="0.3">
      <c r="P51982"/>
      <c r="AA51982"/>
    </row>
    <row r="51983" spans="16:27" x14ac:dyDescent="0.3">
      <c r="P51983"/>
      <c r="AA51983"/>
    </row>
    <row r="51984" spans="16:27" x14ac:dyDescent="0.3">
      <c r="P51984"/>
      <c r="AA51984"/>
    </row>
    <row r="51985" spans="16:27" x14ac:dyDescent="0.3">
      <c r="P51985"/>
      <c r="AA51985"/>
    </row>
    <row r="51986" spans="16:27" x14ac:dyDescent="0.3">
      <c r="P51986"/>
      <c r="AA51986"/>
    </row>
    <row r="51987" spans="16:27" x14ac:dyDescent="0.3">
      <c r="P51987"/>
      <c r="AA51987"/>
    </row>
    <row r="51988" spans="16:27" x14ac:dyDescent="0.3">
      <c r="P51988"/>
      <c r="AA51988"/>
    </row>
    <row r="51989" spans="16:27" x14ac:dyDescent="0.3">
      <c r="P51989"/>
      <c r="AA51989"/>
    </row>
    <row r="51990" spans="16:27" x14ac:dyDescent="0.3">
      <c r="P51990"/>
      <c r="AA51990"/>
    </row>
    <row r="51991" spans="16:27" x14ac:dyDescent="0.3">
      <c r="P51991"/>
      <c r="AA51991"/>
    </row>
    <row r="51992" spans="16:27" x14ac:dyDescent="0.3">
      <c r="P51992"/>
      <c r="AA51992"/>
    </row>
    <row r="51993" spans="16:27" x14ac:dyDescent="0.3">
      <c r="P51993"/>
      <c r="AA51993"/>
    </row>
    <row r="51994" spans="16:27" x14ac:dyDescent="0.3">
      <c r="P51994"/>
      <c r="AA51994"/>
    </row>
    <row r="51995" spans="16:27" x14ac:dyDescent="0.3">
      <c r="P51995"/>
      <c r="AA51995"/>
    </row>
    <row r="51996" spans="16:27" x14ac:dyDescent="0.3">
      <c r="P51996"/>
      <c r="AA51996"/>
    </row>
    <row r="51997" spans="16:27" x14ac:dyDescent="0.3">
      <c r="P51997"/>
      <c r="AA51997"/>
    </row>
    <row r="51998" spans="16:27" x14ac:dyDescent="0.3">
      <c r="P51998"/>
      <c r="AA51998"/>
    </row>
    <row r="51999" spans="16:27" x14ac:dyDescent="0.3">
      <c r="P51999"/>
      <c r="AA51999"/>
    </row>
    <row r="52000" spans="16:27" x14ac:dyDescent="0.3">
      <c r="P52000"/>
      <c r="AA52000"/>
    </row>
    <row r="52001" spans="16:27" x14ac:dyDescent="0.3">
      <c r="P52001"/>
      <c r="AA52001"/>
    </row>
    <row r="52002" spans="16:27" x14ac:dyDescent="0.3">
      <c r="P52002"/>
      <c r="AA52002"/>
    </row>
    <row r="52003" spans="16:27" x14ac:dyDescent="0.3">
      <c r="P52003"/>
      <c r="AA52003"/>
    </row>
    <row r="52004" spans="16:27" x14ac:dyDescent="0.3">
      <c r="P52004"/>
      <c r="AA52004"/>
    </row>
    <row r="52005" spans="16:27" x14ac:dyDescent="0.3">
      <c r="P52005"/>
      <c r="AA52005"/>
    </row>
    <row r="52006" spans="16:27" x14ac:dyDescent="0.3">
      <c r="P52006"/>
      <c r="AA52006"/>
    </row>
    <row r="52007" spans="16:27" x14ac:dyDescent="0.3">
      <c r="P52007"/>
      <c r="AA52007"/>
    </row>
    <row r="52008" spans="16:27" x14ac:dyDescent="0.3">
      <c r="P52008"/>
      <c r="AA52008"/>
    </row>
    <row r="52009" spans="16:27" x14ac:dyDescent="0.3">
      <c r="P52009"/>
      <c r="AA52009"/>
    </row>
    <row r="52010" spans="16:27" x14ac:dyDescent="0.3">
      <c r="P52010"/>
      <c r="AA52010"/>
    </row>
    <row r="52011" spans="16:27" x14ac:dyDescent="0.3">
      <c r="P52011"/>
      <c r="AA52011"/>
    </row>
    <row r="52012" spans="16:27" x14ac:dyDescent="0.3">
      <c r="P52012"/>
      <c r="AA52012"/>
    </row>
    <row r="52013" spans="16:27" x14ac:dyDescent="0.3">
      <c r="P52013"/>
      <c r="AA52013"/>
    </row>
    <row r="52014" spans="16:27" x14ac:dyDescent="0.3">
      <c r="P52014"/>
      <c r="AA52014"/>
    </row>
    <row r="52015" spans="16:27" x14ac:dyDescent="0.3">
      <c r="P52015"/>
      <c r="AA52015"/>
    </row>
    <row r="52016" spans="16:27" x14ac:dyDescent="0.3">
      <c r="P52016"/>
      <c r="AA52016"/>
    </row>
    <row r="52017" spans="16:27" x14ac:dyDescent="0.3">
      <c r="P52017"/>
      <c r="AA52017"/>
    </row>
    <row r="52018" spans="16:27" x14ac:dyDescent="0.3">
      <c r="P52018"/>
      <c r="AA52018"/>
    </row>
    <row r="52019" spans="16:27" x14ac:dyDescent="0.3">
      <c r="P52019"/>
      <c r="AA52019"/>
    </row>
    <row r="52020" spans="16:27" x14ac:dyDescent="0.3">
      <c r="P52020"/>
      <c r="AA52020"/>
    </row>
    <row r="52021" spans="16:27" x14ac:dyDescent="0.3">
      <c r="P52021"/>
      <c r="AA52021"/>
    </row>
    <row r="52022" spans="16:27" x14ac:dyDescent="0.3">
      <c r="P52022"/>
      <c r="AA52022"/>
    </row>
    <row r="52023" spans="16:27" x14ac:dyDescent="0.3">
      <c r="P52023"/>
      <c r="AA52023"/>
    </row>
    <row r="52024" spans="16:27" x14ac:dyDescent="0.3">
      <c r="P52024"/>
      <c r="AA52024"/>
    </row>
    <row r="52025" spans="16:27" x14ac:dyDescent="0.3">
      <c r="P52025"/>
      <c r="AA52025"/>
    </row>
    <row r="52026" spans="16:27" x14ac:dyDescent="0.3">
      <c r="P52026"/>
      <c r="AA52026"/>
    </row>
    <row r="52027" spans="16:27" x14ac:dyDescent="0.3">
      <c r="P52027"/>
      <c r="AA52027"/>
    </row>
    <row r="52028" spans="16:27" x14ac:dyDescent="0.3">
      <c r="P52028"/>
      <c r="AA52028"/>
    </row>
    <row r="52029" spans="16:27" x14ac:dyDescent="0.3">
      <c r="P52029"/>
      <c r="AA52029"/>
    </row>
    <row r="52030" spans="16:27" x14ac:dyDescent="0.3">
      <c r="P52030"/>
      <c r="AA52030"/>
    </row>
    <row r="52031" spans="16:27" x14ac:dyDescent="0.3">
      <c r="P52031"/>
      <c r="AA52031"/>
    </row>
    <row r="52032" spans="16:27" x14ac:dyDescent="0.3">
      <c r="P52032"/>
      <c r="AA52032"/>
    </row>
    <row r="52033" spans="16:27" x14ac:dyDescent="0.3">
      <c r="P52033"/>
      <c r="AA52033"/>
    </row>
    <row r="52034" spans="16:27" x14ac:dyDescent="0.3">
      <c r="P52034"/>
      <c r="AA52034"/>
    </row>
    <row r="52035" spans="16:27" x14ac:dyDescent="0.3">
      <c r="P52035"/>
      <c r="AA52035"/>
    </row>
    <row r="52036" spans="16:27" x14ac:dyDescent="0.3">
      <c r="P52036"/>
      <c r="AA52036"/>
    </row>
    <row r="52037" spans="16:27" x14ac:dyDescent="0.3">
      <c r="P52037"/>
      <c r="AA52037"/>
    </row>
    <row r="52038" spans="16:27" x14ac:dyDescent="0.3">
      <c r="P52038"/>
      <c r="AA52038"/>
    </row>
    <row r="52039" spans="16:27" x14ac:dyDescent="0.3">
      <c r="P52039"/>
      <c r="AA52039"/>
    </row>
    <row r="52040" spans="16:27" x14ac:dyDescent="0.3">
      <c r="P52040"/>
      <c r="AA52040"/>
    </row>
    <row r="52041" spans="16:27" x14ac:dyDescent="0.3">
      <c r="P52041"/>
      <c r="AA52041"/>
    </row>
    <row r="52042" spans="16:27" x14ac:dyDescent="0.3">
      <c r="P52042"/>
      <c r="AA52042"/>
    </row>
    <row r="52043" spans="16:27" x14ac:dyDescent="0.3">
      <c r="P52043"/>
      <c r="AA52043"/>
    </row>
    <row r="52044" spans="16:27" x14ac:dyDescent="0.3">
      <c r="P52044"/>
      <c r="AA52044"/>
    </row>
    <row r="52045" spans="16:27" x14ac:dyDescent="0.3">
      <c r="P52045"/>
      <c r="AA52045"/>
    </row>
    <row r="52046" spans="16:27" x14ac:dyDescent="0.3">
      <c r="P52046"/>
      <c r="AA52046"/>
    </row>
    <row r="52047" spans="16:27" x14ac:dyDescent="0.3">
      <c r="P52047"/>
      <c r="AA52047"/>
    </row>
    <row r="52048" spans="16:27" x14ac:dyDescent="0.3">
      <c r="P52048"/>
      <c r="AA52048"/>
    </row>
    <row r="52049" spans="16:27" x14ac:dyDescent="0.3">
      <c r="P52049"/>
      <c r="AA52049"/>
    </row>
    <row r="52050" spans="16:27" x14ac:dyDescent="0.3">
      <c r="P52050"/>
      <c r="AA52050"/>
    </row>
    <row r="52051" spans="16:27" x14ac:dyDescent="0.3">
      <c r="P52051"/>
      <c r="AA52051"/>
    </row>
    <row r="52052" spans="16:27" x14ac:dyDescent="0.3">
      <c r="P52052"/>
      <c r="AA52052"/>
    </row>
    <row r="52053" spans="16:27" x14ac:dyDescent="0.3">
      <c r="P52053"/>
      <c r="AA52053"/>
    </row>
    <row r="52054" spans="16:27" x14ac:dyDescent="0.3">
      <c r="P52054"/>
      <c r="AA52054"/>
    </row>
    <row r="52055" spans="16:27" x14ac:dyDescent="0.3">
      <c r="P52055"/>
      <c r="AA52055"/>
    </row>
    <row r="52056" spans="16:27" x14ac:dyDescent="0.3">
      <c r="P52056"/>
      <c r="AA52056"/>
    </row>
    <row r="52057" spans="16:27" x14ac:dyDescent="0.3">
      <c r="P52057"/>
      <c r="AA52057"/>
    </row>
    <row r="52058" spans="16:27" x14ac:dyDescent="0.3">
      <c r="P52058"/>
      <c r="AA52058"/>
    </row>
    <row r="52059" spans="16:27" x14ac:dyDescent="0.3">
      <c r="P52059"/>
      <c r="AA52059"/>
    </row>
    <row r="52060" spans="16:27" x14ac:dyDescent="0.3">
      <c r="P52060"/>
      <c r="AA52060"/>
    </row>
    <row r="52061" spans="16:27" x14ac:dyDescent="0.3">
      <c r="P52061"/>
      <c r="AA52061"/>
    </row>
    <row r="52062" spans="16:27" x14ac:dyDescent="0.3">
      <c r="P52062"/>
      <c r="AA52062"/>
    </row>
    <row r="52063" spans="16:27" x14ac:dyDescent="0.3">
      <c r="P52063"/>
      <c r="AA52063"/>
    </row>
    <row r="52064" spans="16:27" x14ac:dyDescent="0.3">
      <c r="P52064"/>
      <c r="AA52064"/>
    </row>
    <row r="52065" spans="16:27" x14ac:dyDescent="0.3">
      <c r="P52065"/>
      <c r="AA52065"/>
    </row>
    <row r="52066" spans="16:27" x14ac:dyDescent="0.3">
      <c r="P52066"/>
      <c r="AA52066"/>
    </row>
    <row r="52067" spans="16:27" x14ac:dyDescent="0.3">
      <c r="P52067"/>
      <c r="AA52067"/>
    </row>
    <row r="52068" spans="16:27" x14ac:dyDescent="0.3">
      <c r="P52068"/>
      <c r="AA52068"/>
    </row>
    <row r="52069" spans="16:27" x14ac:dyDescent="0.3">
      <c r="P52069"/>
      <c r="AA52069"/>
    </row>
    <row r="52070" spans="16:27" x14ac:dyDescent="0.3">
      <c r="P52070"/>
      <c r="AA52070"/>
    </row>
    <row r="52071" spans="16:27" x14ac:dyDescent="0.3">
      <c r="P52071"/>
      <c r="AA52071"/>
    </row>
    <row r="52072" spans="16:27" x14ac:dyDescent="0.3">
      <c r="P52072"/>
      <c r="AA52072"/>
    </row>
    <row r="52073" spans="16:27" x14ac:dyDescent="0.3">
      <c r="P52073"/>
      <c r="AA52073"/>
    </row>
    <row r="52074" spans="16:27" x14ac:dyDescent="0.3">
      <c r="P52074"/>
      <c r="AA52074"/>
    </row>
    <row r="52075" spans="16:27" x14ac:dyDescent="0.3">
      <c r="P52075"/>
      <c r="AA52075"/>
    </row>
    <row r="52076" spans="16:27" x14ac:dyDescent="0.3">
      <c r="P52076"/>
      <c r="AA52076"/>
    </row>
    <row r="52077" spans="16:27" x14ac:dyDescent="0.3">
      <c r="P52077"/>
      <c r="AA52077"/>
    </row>
    <row r="52078" spans="16:27" x14ac:dyDescent="0.3">
      <c r="P52078"/>
      <c r="AA52078"/>
    </row>
    <row r="52079" spans="16:27" x14ac:dyDescent="0.3">
      <c r="P52079"/>
      <c r="AA52079"/>
    </row>
    <row r="52080" spans="16:27" x14ac:dyDescent="0.3">
      <c r="P52080"/>
      <c r="AA52080"/>
    </row>
    <row r="52081" spans="16:27" x14ac:dyDescent="0.3">
      <c r="P52081"/>
      <c r="AA52081"/>
    </row>
    <row r="52082" spans="16:27" x14ac:dyDescent="0.3">
      <c r="P52082"/>
      <c r="AA52082"/>
    </row>
    <row r="52083" spans="16:27" x14ac:dyDescent="0.3">
      <c r="P52083"/>
      <c r="AA52083"/>
    </row>
    <row r="52084" spans="16:27" x14ac:dyDescent="0.3">
      <c r="P52084"/>
      <c r="AA52084"/>
    </row>
    <row r="52085" spans="16:27" x14ac:dyDescent="0.3">
      <c r="P52085"/>
      <c r="AA52085"/>
    </row>
    <row r="52086" spans="16:27" x14ac:dyDescent="0.3">
      <c r="P52086"/>
      <c r="AA52086"/>
    </row>
    <row r="52087" spans="16:27" x14ac:dyDescent="0.3">
      <c r="P52087"/>
      <c r="AA52087"/>
    </row>
    <row r="52088" spans="16:27" x14ac:dyDescent="0.3">
      <c r="P52088"/>
      <c r="AA52088"/>
    </row>
    <row r="52089" spans="16:27" x14ac:dyDescent="0.3">
      <c r="P52089"/>
      <c r="AA52089"/>
    </row>
    <row r="52090" spans="16:27" x14ac:dyDescent="0.3">
      <c r="P52090"/>
      <c r="AA52090"/>
    </row>
    <row r="52091" spans="16:27" x14ac:dyDescent="0.3">
      <c r="P52091"/>
      <c r="AA52091"/>
    </row>
    <row r="52092" spans="16:27" x14ac:dyDescent="0.3">
      <c r="P52092"/>
      <c r="AA52092"/>
    </row>
    <row r="52093" spans="16:27" x14ac:dyDescent="0.3">
      <c r="P52093"/>
      <c r="AA52093"/>
    </row>
    <row r="52094" spans="16:27" x14ac:dyDescent="0.3">
      <c r="P52094"/>
      <c r="AA52094"/>
    </row>
    <row r="52095" spans="16:27" x14ac:dyDescent="0.3">
      <c r="P52095"/>
      <c r="AA52095"/>
    </row>
    <row r="52096" spans="16:27" x14ac:dyDescent="0.3">
      <c r="P52096"/>
      <c r="AA52096"/>
    </row>
    <row r="52097" spans="16:27" x14ac:dyDescent="0.3">
      <c r="P52097"/>
      <c r="AA52097"/>
    </row>
    <row r="52098" spans="16:27" x14ac:dyDescent="0.3">
      <c r="P52098"/>
      <c r="AA52098"/>
    </row>
    <row r="52099" spans="16:27" x14ac:dyDescent="0.3">
      <c r="P52099"/>
      <c r="AA52099"/>
    </row>
    <row r="52100" spans="16:27" x14ac:dyDescent="0.3">
      <c r="P52100"/>
      <c r="AA52100"/>
    </row>
    <row r="52101" spans="16:27" x14ac:dyDescent="0.3">
      <c r="P52101"/>
      <c r="AA52101"/>
    </row>
    <row r="52102" spans="16:27" x14ac:dyDescent="0.3">
      <c r="P52102"/>
      <c r="AA52102"/>
    </row>
    <row r="52103" spans="16:27" x14ac:dyDescent="0.3">
      <c r="P52103"/>
      <c r="AA52103"/>
    </row>
    <row r="52104" spans="16:27" x14ac:dyDescent="0.3">
      <c r="P52104"/>
      <c r="AA52104"/>
    </row>
    <row r="52105" spans="16:27" x14ac:dyDescent="0.3">
      <c r="P52105"/>
      <c r="AA52105"/>
    </row>
    <row r="52106" spans="16:27" x14ac:dyDescent="0.3">
      <c r="P52106"/>
      <c r="AA52106"/>
    </row>
    <row r="52107" spans="16:27" x14ac:dyDescent="0.3">
      <c r="P52107"/>
      <c r="AA52107"/>
    </row>
    <row r="52108" spans="16:27" x14ac:dyDescent="0.3">
      <c r="P52108"/>
      <c r="AA52108"/>
    </row>
    <row r="52109" spans="16:27" x14ac:dyDescent="0.3">
      <c r="P52109"/>
      <c r="AA52109"/>
    </row>
    <row r="52110" spans="16:27" x14ac:dyDescent="0.3">
      <c r="P52110"/>
      <c r="AA52110"/>
    </row>
    <row r="52111" spans="16:27" x14ac:dyDescent="0.3">
      <c r="P52111"/>
      <c r="AA52111"/>
    </row>
    <row r="52112" spans="16:27" x14ac:dyDescent="0.3">
      <c r="P52112"/>
      <c r="AA52112"/>
    </row>
    <row r="52113" spans="16:27" x14ac:dyDescent="0.3">
      <c r="P52113"/>
      <c r="AA52113"/>
    </row>
    <row r="52114" spans="16:27" x14ac:dyDescent="0.3">
      <c r="P52114"/>
      <c r="AA52114"/>
    </row>
    <row r="52115" spans="16:27" x14ac:dyDescent="0.3">
      <c r="P52115"/>
      <c r="AA52115"/>
    </row>
    <row r="52116" spans="16:27" x14ac:dyDescent="0.3">
      <c r="P52116"/>
      <c r="AA52116"/>
    </row>
    <row r="52117" spans="16:27" x14ac:dyDescent="0.3">
      <c r="P52117"/>
      <c r="AA52117"/>
    </row>
    <row r="52118" spans="16:27" x14ac:dyDescent="0.3">
      <c r="P52118"/>
      <c r="AA52118"/>
    </row>
    <row r="52119" spans="16:27" x14ac:dyDescent="0.3">
      <c r="P52119"/>
      <c r="AA52119"/>
    </row>
    <row r="52120" spans="16:27" x14ac:dyDescent="0.3">
      <c r="P52120"/>
      <c r="AA52120"/>
    </row>
    <row r="52121" spans="16:27" x14ac:dyDescent="0.3">
      <c r="P52121"/>
      <c r="AA52121"/>
    </row>
    <row r="52122" spans="16:27" x14ac:dyDescent="0.3">
      <c r="P52122"/>
      <c r="AA52122"/>
    </row>
    <row r="52123" spans="16:27" x14ac:dyDescent="0.3">
      <c r="P52123"/>
      <c r="AA52123"/>
    </row>
    <row r="52124" spans="16:27" x14ac:dyDescent="0.3">
      <c r="P52124"/>
      <c r="AA52124"/>
    </row>
    <row r="52125" spans="16:27" x14ac:dyDescent="0.3">
      <c r="P52125"/>
      <c r="AA52125"/>
    </row>
    <row r="52126" spans="16:27" x14ac:dyDescent="0.3">
      <c r="P52126"/>
      <c r="AA52126"/>
    </row>
    <row r="52127" spans="16:27" x14ac:dyDescent="0.3">
      <c r="P52127"/>
      <c r="AA52127"/>
    </row>
    <row r="52128" spans="16:27" x14ac:dyDescent="0.3">
      <c r="P52128"/>
      <c r="AA52128"/>
    </row>
    <row r="52129" spans="16:27" x14ac:dyDescent="0.3">
      <c r="P52129"/>
      <c r="AA52129"/>
    </row>
    <row r="52130" spans="16:27" x14ac:dyDescent="0.3">
      <c r="P52130"/>
      <c r="AA52130"/>
    </row>
    <row r="52131" spans="16:27" x14ac:dyDescent="0.3">
      <c r="P52131"/>
      <c r="AA52131"/>
    </row>
    <row r="52132" spans="16:27" x14ac:dyDescent="0.3">
      <c r="P52132"/>
      <c r="AA52132"/>
    </row>
    <row r="52133" spans="16:27" x14ac:dyDescent="0.3">
      <c r="P52133"/>
      <c r="AA52133"/>
    </row>
    <row r="52134" spans="16:27" x14ac:dyDescent="0.3">
      <c r="P52134"/>
      <c r="AA52134"/>
    </row>
    <row r="52135" spans="16:27" x14ac:dyDescent="0.3">
      <c r="P52135"/>
      <c r="AA52135"/>
    </row>
    <row r="52136" spans="16:27" x14ac:dyDescent="0.3">
      <c r="P52136"/>
      <c r="AA52136"/>
    </row>
    <row r="52137" spans="16:27" x14ac:dyDescent="0.3">
      <c r="P52137"/>
      <c r="AA52137"/>
    </row>
    <row r="52138" spans="16:27" x14ac:dyDescent="0.3">
      <c r="P52138"/>
      <c r="AA52138"/>
    </row>
    <row r="52139" spans="16:27" x14ac:dyDescent="0.3">
      <c r="P52139"/>
      <c r="AA52139"/>
    </row>
    <row r="52140" spans="16:27" x14ac:dyDescent="0.3">
      <c r="P52140"/>
      <c r="AA52140"/>
    </row>
    <row r="52141" spans="16:27" x14ac:dyDescent="0.3">
      <c r="P52141"/>
      <c r="AA52141"/>
    </row>
    <row r="52142" spans="16:27" x14ac:dyDescent="0.3">
      <c r="P52142"/>
      <c r="AA52142"/>
    </row>
    <row r="52143" spans="16:27" x14ac:dyDescent="0.3">
      <c r="P52143"/>
      <c r="AA52143"/>
    </row>
    <row r="52144" spans="16:27" x14ac:dyDescent="0.3">
      <c r="P52144"/>
      <c r="AA52144"/>
    </row>
    <row r="52145" spans="16:27" x14ac:dyDescent="0.3">
      <c r="P52145"/>
      <c r="AA52145"/>
    </row>
    <row r="52146" spans="16:27" x14ac:dyDescent="0.3">
      <c r="P52146"/>
      <c r="AA52146"/>
    </row>
    <row r="52147" spans="16:27" x14ac:dyDescent="0.3">
      <c r="P52147"/>
      <c r="AA52147"/>
    </row>
    <row r="52148" spans="16:27" x14ac:dyDescent="0.3">
      <c r="P52148"/>
      <c r="AA52148"/>
    </row>
    <row r="52149" spans="16:27" x14ac:dyDescent="0.3">
      <c r="P52149"/>
      <c r="AA52149"/>
    </row>
    <row r="52150" spans="16:27" x14ac:dyDescent="0.3">
      <c r="P52150"/>
      <c r="AA52150"/>
    </row>
    <row r="52151" spans="16:27" x14ac:dyDescent="0.3">
      <c r="P52151"/>
      <c r="AA52151"/>
    </row>
    <row r="52152" spans="16:27" x14ac:dyDescent="0.3">
      <c r="P52152"/>
      <c r="AA52152"/>
    </row>
    <row r="52153" spans="16:27" x14ac:dyDescent="0.3">
      <c r="P52153"/>
      <c r="AA52153"/>
    </row>
    <row r="52154" spans="16:27" x14ac:dyDescent="0.3">
      <c r="P52154"/>
      <c r="AA52154"/>
    </row>
    <row r="52155" spans="16:27" x14ac:dyDescent="0.3">
      <c r="P52155"/>
      <c r="AA52155"/>
    </row>
    <row r="52156" spans="16:27" x14ac:dyDescent="0.3">
      <c r="P52156"/>
      <c r="AA52156"/>
    </row>
    <row r="52157" spans="16:27" x14ac:dyDescent="0.3">
      <c r="P52157"/>
      <c r="AA52157"/>
    </row>
    <row r="52158" spans="16:27" x14ac:dyDescent="0.3">
      <c r="P52158"/>
      <c r="AA52158"/>
    </row>
    <row r="52159" spans="16:27" x14ac:dyDescent="0.3">
      <c r="P52159"/>
      <c r="AA52159"/>
    </row>
    <row r="52160" spans="16:27" x14ac:dyDescent="0.3">
      <c r="P52160"/>
      <c r="AA52160"/>
    </row>
    <row r="52161" spans="16:27" x14ac:dyDescent="0.3">
      <c r="P52161"/>
      <c r="AA52161"/>
    </row>
    <row r="52162" spans="16:27" x14ac:dyDescent="0.3">
      <c r="P52162"/>
      <c r="AA52162"/>
    </row>
    <row r="52163" spans="16:27" x14ac:dyDescent="0.3">
      <c r="P52163"/>
      <c r="AA52163"/>
    </row>
    <row r="52164" spans="16:27" x14ac:dyDescent="0.3">
      <c r="P52164"/>
      <c r="AA52164"/>
    </row>
    <row r="52165" spans="16:27" x14ac:dyDescent="0.3">
      <c r="P52165"/>
      <c r="AA52165"/>
    </row>
    <row r="52166" spans="16:27" x14ac:dyDescent="0.3">
      <c r="P52166"/>
      <c r="AA52166"/>
    </row>
    <row r="52167" spans="16:27" x14ac:dyDescent="0.3">
      <c r="P52167"/>
      <c r="AA52167"/>
    </row>
    <row r="52168" spans="16:27" x14ac:dyDescent="0.3">
      <c r="P52168"/>
      <c r="AA52168"/>
    </row>
    <row r="52169" spans="16:27" x14ac:dyDescent="0.3">
      <c r="P52169"/>
      <c r="AA52169"/>
    </row>
    <row r="52170" spans="16:27" x14ac:dyDescent="0.3">
      <c r="P52170"/>
      <c r="AA52170"/>
    </row>
    <row r="52171" spans="16:27" x14ac:dyDescent="0.3">
      <c r="P52171"/>
      <c r="AA52171"/>
    </row>
    <row r="52172" spans="16:27" x14ac:dyDescent="0.3">
      <c r="P52172"/>
      <c r="AA52172"/>
    </row>
    <row r="52173" spans="16:27" x14ac:dyDescent="0.3">
      <c r="P52173"/>
      <c r="AA52173"/>
    </row>
    <row r="52174" spans="16:27" x14ac:dyDescent="0.3">
      <c r="P52174"/>
      <c r="AA52174"/>
    </row>
    <row r="52175" spans="16:27" x14ac:dyDescent="0.3">
      <c r="P52175"/>
      <c r="AA52175"/>
    </row>
    <row r="52176" spans="16:27" x14ac:dyDescent="0.3">
      <c r="P52176"/>
      <c r="AA52176"/>
    </row>
    <row r="52177" spans="16:27" x14ac:dyDescent="0.3">
      <c r="P52177"/>
      <c r="AA52177"/>
    </row>
    <row r="52178" spans="16:27" x14ac:dyDescent="0.3">
      <c r="P52178"/>
      <c r="AA52178"/>
    </row>
    <row r="52179" spans="16:27" x14ac:dyDescent="0.3">
      <c r="P52179"/>
      <c r="AA52179"/>
    </row>
    <row r="52180" spans="16:27" x14ac:dyDescent="0.3">
      <c r="P52180"/>
      <c r="AA52180"/>
    </row>
    <row r="52181" spans="16:27" x14ac:dyDescent="0.3">
      <c r="P52181"/>
      <c r="AA52181"/>
    </row>
    <row r="52182" spans="16:27" x14ac:dyDescent="0.3">
      <c r="P52182"/>
      <c r="AA52182"/>
    </row>
    <row r="52183" spans="16:27" x14ac:dyDescent="0.3">
      <c r="P52183"/>
      <c r="AA52183"/>
    </row>
    <row r="52184" spans="16:27" x14ac:dyDescent="0.3">
      <c r="P52184"/>
      <c r="AA52184"/>
    </row>
    <row r="52185" spans="16:27" x14ac:dyDescent="0.3">
      <c r="P52185"/>
      <c r="AA52185"/>
    </row>
    <row r="52186" spans="16:27" x14ac:dyDescent="0.3">
      <c r="P52186"/>
      <c r="AA52186"/>
    </row>
    <row r="52187" spans="16:27" x14ac:dyDescent="0.3">
      <c r="P52187"/>
      <c r="AA52187"/>
    </row>
    <row r="52188" spans="16:27" x14ac:dyDescent="0.3">
      <c r="P52188"/>
      <c r="AA52188"/>
    </row>
    <row r="52189" spans="16:27" x14ac:dyDescent="0.3">
      <c r="P52189"/>
      <c r="AA52189"/>
    </row>
    <row r="52190" spans="16:27" x14ac:dyDescent="0.3">
      <c r="P52190"/>
      <c r="AA52190"/>
    </row>
    <row r="52191" spans="16:27" x14ac:dyDescent="0.3">
      <c r="P52191"/>
      <c r="AA52191"/>
    </row>
    <row r="52192" spans="16:27" x14ac:dyDescent="0.3">
      <c r="P52192"/>
      <c r="AA52192"/>
    </row>
    <row r="52193" spans="16:27" x14ac:dyDescent="0.3">
      <c r="P52193"/>
      <c r="AA52193"/>
    </row>
    <row r="52194" spans="16:27" x14ac:dyDescent="0.3">
      <c r="P52194"/>
      <c r="AA52194"/>
    </row>
    <row r="52195" spans="16:27" x14ac:dyDescent="0.3">
      <c r="P52195"/>
      <c r="AA52195"/>
    </row>
    <row r="52196" spans="16:27" x14ac:dyDescent="0.3">
      <c r="P52196"/>
      <c r="AA52196"/>
    </row>
    <row r="52197" spans="16:27" x14ac:dyDescent="0.3">
      <c r="P52197"/>
      <c r="AA52197"/>
    </row>
    <row r="52198" spans="16:27" x14ac:dyDescent="0.3">
      <c r="P52198"/>
      <c r="AA52198"/>
    </row>
    <row r="52199" spans="16:27" x14ac:dyDescent="0.3">
      <c r="P52199"/>
      <c r="AA52199"/>
    </row>
    <row r="52200" spans="16:27" x14ac:dyDescent="0.3">
      <c r="P52200"/>
      <c r="AA52200"/>
    </row>
    <row r="52201" spans="16:27" x14ac:dyDescent="0.3">
      <c r="P52201"/>
      <c r="AA52201"/>
    </row>
    <row r="52202" spans="16:27" x14ac:dyDescent="0.3">
      <c r="P52202"/>
      <c r="AA52202"/>
    </row>
    <row r="52203" spans="16:27" x14ac:dyDescent="0.3">
      <c r="P52203"/>
      <c r="AA52203"/>
    </row>
    <row r="52204" spans="16:27" x14ac:dyDescent="0.3">
      <c r="P52204"/>
      <c r="AA52204"/>
    </row>
    <row r="52205" spans="16:27" x14ac:dyDescent="0.3">
      <c r="P52205"/>
      <c r="AA52205"/>
    </row>
    <row r="52206" spans="16:27" x14ac:dyDescent="0.3">
      <c r="P52206"/>
      <c r="AA52206"/>
    </row>
    <row r="52207" spans="16:27" x14ac:dyDescent="0.3">
      <c r="P52207"/>
      <c r="AA52207"/>
    </row>
    <row r="52208" spans="16:27" x14ac:dyDescent="0.3">
      <c r="P52208"/>
      <c r="AA52208"/>
    </row>
    <row r="52209" spans="16:27" x14ac:dyDescent="0.3">
      <c r="P52209"/>
      <c r="AA52209"/>
    </row>
    <row r="52210" spans="16:27" x14ac:dyDescent="0.3">
      <c r="P52210"/>
      <c r="AA52210"/>
    </row>
    <row r="52211" spans="16:27" x14ac:dyDescent="0.3">
      <c r="P52211"/>
      <c r="AA52211"/>
    </row>
    <row r="52212" spans="16:27" x14ac:dyDescent="0.3">
      <c r="P52212"/>
      <c r="AA52212"/>
    </row>
    <row r="52213" spans="16:27" x14ac:dyDescent="0.3">
      <c r="P52213"/>
      <c r="AA52213"/>
    </row>
    <row r="52214" spans="16:27" x14ac:dyDescent="0.3">
      <c r="P52214"/>
      <c r="AA52214"/>
    </row>
    <row r="52215" spans="16:27" x14ac:dyDescent="0.3">
      <c r="P52215"/>
      <c r="AA52215"/>
    </row>
    <row r="52216" spans="16:27" x14ac:dyDescent="0.3">
      <c r="P52216"/>
      <c r="AA52216"/>
    </row>
    <row r="52217" spans="16:27" x14ac:dyDescent="0.3">
      <c r="P52217"/>
      <c r="AA52217"/>
    </row>
    <row r="52218" spans="16:27" x14ac:dyDescent="0.3">
      <c r="P52218"/>
      <c r="AA52218"/>
    </row>
    <row r="52219" spans="16:27" x14ac:dyDescent="0.3">
      <c r="P52219"/>
      <c r="AA52219"/>
    </row>
    <row r="52220" spans="16:27" x14ac:dyDescent="0.3">
      <c r="P52220"/>
      <c r="AA52220"/>
    </row>
    <row r="52221" spans="16:27" x14ac:dyDescent="0.3">
      <c r="P52221"/>
      <c r="AA52221"/>
    </row>
    <row r="52222" spans="16:27" x14ac:dyDescent="0.3">
      <c r="P52222"/>
      <c r="AA52222"/>
    </row>
    <row r="52223" spans="16:27" x14ac:dyDescent="0.3">
      <c r="P52223"/>
      <c r="AA52223"/>
    </row>
    <row r="52224" spans="16:27" x14ac:dyDescent="0.3">
      <c r="P52224"/>
      <c r="AA52224"/>
    </row>
    <row r="52225" spans="16:27" x14ac:dyDescent="0.3">
      <c r="P52225"/>
      <c r="AA52225"/>
    </row>
    <row r="52226" spans="16:27" x14ac:dyDescent="0.3">
      <c r="P52226"/>
      <c r="AA52226"/>
    </row>
    <row r="52227" spans="16:27" x14ac:dyDescent="0.3">
      <c r="P52227"/>
      <c r="AA52227"/>
    </row>
    <row r="52228" spans="16:27" x14ac:dyDescent="0.3">
      <c r="P52228"/>
      <c r="AA52228"/>
    </row>
    <row r="52229" spans="16:27" x14ac:dyDescent="0.3">
      <c r="P52229"/>
      <c r="AA52229"/>
    </row>
    <row r="52230" spans="16:27" x14ac:dyDescent="0.3">
      <c r="P52230"/>
      <c r="AA52230"/>
    </row>
    <row r="52231" spans="16:27" x14ac:dyDescent="0.3">
      <c r="P52231"/>
      <c r="AA52231"/>
    </row>
    <row r="52232" spans="16:27" x14ac:dyDescent="0.3">
      <c r="P52232"/>
      <c r="AA52232"/>
    </row>
    <row r="52233" spans="16:27" x14ac:dyDescent="0.3">
      <c r="P52233"/>
      <c r="AA52233"/>
    </row>
    <row r="52234" spans="16:27" x14ac:dyDescent="0.3">
      <c r="P52234"/>
      <c r="AA52234"/>
    </row>
    <row r="52235" spans="16:27" x14ac:dyDescent="0.3">
      <c r="P52235"/>
      <c r="AA52235"/>
    </row>
    <row r="52236" spans="16:27" x14ac:dyDescent="0.3">
      <c r="P52236"/>
      <c r="AA52236"/>
    </row>
    <row r="52237" spans="16:27" x14ac:dyDescent="0.3">
      <c r="P52237"/>
      <c r="AA52237"/>
    </row>
    <row r="52238" spans="16:27" x14ac:dyDescent="0.3">
      <c r="P52238"/>
      <c r="AA52238"/>
    </row>
    <row r="52239" spans="16:27" x14ac:dyDescent="0.3">
      <c r="P52239"/>
      <c r="AA52239"/>
    </row>
    <row r="52240" spans="16:27" x14ac:dyDescent="0.3">
      <c r="P52240"/>
      <c r="AA52240"/>
    </row>
    <row r="52241" spans="16:27" x14ac:dyDescent="0.3">
      <c r="P52241"/>
      <c r="AA52241"/>
    </row>
    <row r="52242" spans="16:27" x14ac:dyDescent="0.3">
      <c r="P52242"/>
      <c r="AA52242"/>
    </row>
    <row r="52243" spans="16:27" x14ac:dyDescent="0.3">
      <c r="P52243"/>
      <c r="AA52243"/>
    </row>
    <row r="52244" spans="16:27" x14ac:dyDescent="0.3">
      <c r="P52244"/>
      <c r="AA52244"/>
    </row>
    <row r="52245" spans="16:27" x14ac:dyDescent="0.3">
      <c r="P52245"/>
      <c r="AA52245"/>
    </row>
    <row r="52246" spans="16:27" x14ac:dyDescent="0.3">
      <c r="P52246"/>
      <c r="AA52246"/>
    </row>
    <row r="52247" spans="16:27" x14ac:dyDescent="0.3">
      <c r="P52247"/>
      <c r="AA52247"/>
    </row>
    <row r="52248" spans="16:27" x14ac:dyDescent="0.3">
      <c r="P52248"/>
      <c r="AA52248"/>
    </row>
    <row r="52249" spans="16:27" x14ac:dyDescent="0.3">
      <c r="P52249"/>
      <c r="AA52249"/>
    </row>
    <row r="52250" spans="16:27" x14ac:dyDescent="0.3">
      <c r="P52250"/>
      <c r="AA52250"/>
    </row>
    <row r="52251" spans="16:27" x14ac:dyDescent="0.3">
      <c r="P52251"/>
      <c r="AA52251"/>
    </row>
    <row r="52252" spans="16:27" x14ac:dyDescent="0.3">
      <c r="P52252"/>
      <c r="AA52252"/>
    </row>
    <row r="52253" spans="16:27" x14ac:dyDescent="0.3">
      <c r="P52253"/>
      <c r="AA52253"/>
    </row>
    <row r="52254" spans="16:27" x14ac:dyDescent="0.3">
      <c r="P52254"/>
      <c r="AA52254"/>
    </row>
    <row r="52255" spans="16:27" x14ac:dyDescent="0.3">
      <c r="P52255"/>
      <c r="AA52255"/>
    </row>
    <row r="52256" spans="16:27" x14ac:dyDescent="0.3">
      <c r="P52256"/>
      <c r="AA52256"/>
    </row>
    <row r="52257" spans="16:27" x14ac:dyDescent="0.3">
      <c r="P52257"/>
      <c r="AA52257"/>
    </row>
    <row r="52258" spans="16:27" x14ac:dyDescent="0.3">
      <c r="P52258"/>
      <c r="AA52258"/>
    </row>
    <row r="52259" spans="16:27" x14ac:dyDescent="0.3">
      <c r="P52259"/>
      <c r="AA52259"/>
    </row>
    <row r="52260" spans="16:27" x14ac:dyDescent="0.3">
      <c r="P52260"/>
      <c r="AA52260"/>
    </row>
    <row r="52261" spans="16:27" x14ac:dyDescent="0.3">
      <c r="P52261"/>
      <c r="AA52261"/>
    </row>
    <row r="52262" spans="16:27" x14ac:dyDescent="0.3">
      <c r="P52262"/>
      <c r="AA52262"/>
    </row>
    <row r="52263" spans="16:27" x14ac:dyDescent="0.3">
      <c r="P52263"/>
      <c r="AA52263"/>
    </row>
    <row r="52264" spans="16:27" x14ac:dyDescent="0.3">
      <c r="P52264"/>
      <c r="AA52264"/>
    </row>
    <row r="52265" spans="16:27" x14ac:dyDescent="0.3">
      <c r="P52265"/>
      <c r="AA52265"/>
    </row>
    <row r="52266" spans="16:27" x14ac:dyDescent="0.3">
      <c r="P52266"/>
      <c r="AA52266"/>
    </row>
    <row r="52267" spans="16:27" x14ac:dyDescent="0.3">
      <c r="P52267"/>
      <c r="AA52267"/>
    </row>
    <row r="52268" spans="16:27" x14ac:dyDescent="0.3">
      <c r="P52268"/>
      <c r="AA52268"/>
    </row>
    <row r="52269" spans="16:27" x14ac:dyDescent="0.3">
      <c r="P52269"/>
      <c r="AA52269"/>
    </row>
    <row r="52270" spans="16:27" x14ac:dyDescent="0.3">
      <c r="P52270"/>
      <c r="AA52270"/>
    </row>
    <row r="52271" spans="16:27" x14ac:dyDescent="0.3">
      <c r="P52271"/>
      <c r="AA52271"/>
    </row>
    <row r="52272" spans="16:27" x14ac:dyDescent="0.3">
      <c r="P52272"/>
      <c r="AA52272"/>
    </row>
    <row r="52273" spans="16:27" x14ac:dyDescent="0.3">
      <c r="P52273"/>
      <c r="AA52273"/>
    </row>
    <row r="52274" spans="16:27" x14ac:dyDescent="0.3">
      <c r="P52274"/>
      <c r="AA52274"/>
    </row>
    <row r="52275" spans="16:27" x14ac:dyDescent="0.3">
      <c r="P52275"/>
      <c r="AA52275"/>
    </row>
    <row r="52276" spans="16:27" x14ac:dyDescent="0.3">
      <c r="P52276"/>
      <c r="AA52276"/>
    </row>
    <row r="52277" spans="16:27" x14ac:dyDescent="0.3">
      <c r="P52277"/>
      <c r="AA52277"/>
    </row>
    <row r="52278" spans="16:27" x14ac:dyDescent="0.3">
      <c r="P52278"/>
      <c r="AA52278"/>
    </row>
    <row r="52279" spans="16:27" x14ac:dyDescent="0.3">
      <c r="P52279"/>
      <c r="AA52279"/>
    </row>
    <row r="52280" spans="16:27" x14ac:dyDescent="0.3">
      <c r="P52280"/>
      <c r="AA52280"/>
    </row>
    <row r="52281" spans="16:27" x14ac:dyDescent="0.3">
      <c r="P52281"/>
      <c r="AA52281"/>
    </row>
    <row r="52282" spans="16:27" x14ac:dyDescent="0.3">
      <c r="P52282"/>
      <c r="AA52282"/>
    </row>
    <row r="52283" spans="16:27" x14ac:dyDescent="0.3">
      <c r="P52283"/>
      <c r="AA52283"/>
    </row>
    <row r="52284" spans="16:27" x14ac:dyDescent="0.3">
      <c r="P52284"/>
      <c r="AA52284"/>
    </row>
    <row r="52285" spans="16:27" x14ac:dyDescent="0.3">
      <c r="P52285"/>
      <c r="AA52285"/>
    </row>
    <row r="52286" spans="16:27" x14ac:dyDescent="0.3">
      <c r="P52286"/>
      <c r="AA52286"/>
    </row>
    <row r="52287" spans="16:27" x14ac:dyDescent="0.3">
      <c r="P52287"/>
      <c r="AA52287"/>
    </row>
    <row r="52288" spans="16:27" x14ac:dyDescent="0.3">
      <c r="P52288"/>
      <c r="AA52288"/>
    </row>
    <row r="52289" spans="16:27" x14ac:dyDescent="0.3">
      <c r="P52289"/>
      <c r="AA52289"/>
    </row>
    <row r="52290" spans="16:27" x14ac:dyDescent="0.3">
      <c r="P52290"/>
      <c r="AA52290"/>
    </row>
    <row r="52291" spans="16:27" x14ac:dyDescent="0.3">
      <c r="P52291"/>
      <c r="AA52291"/>
    </row>
    <row r="52292" spans="16:27" x14ac:dyDescent="0.3">
      <c r="P52292"/>
      <c r="AA52292"/>
    </row>
    <row r="52293" spans="16:27" x14ac:dyDescent="0.3">
      <c r="P52293"/>
      <c r="AA52293"/>
    </row>
    <row r="52294" spans="16:27" x14ac:dyDescent="0.3">
      <c r="P52294"/>
      <c r="AA52294"/>
    </row>
    <row r="52295" spans="16:27" x14ac:dyDescent="0.3">
      <c r="P52295"/>
      <c r="AA52295"/>
    </row>
    <row r="52296" spans="16:27" x14ac:dyDescent="0.3">
      <c r="P52296"/>
      <c r="AA52296"/>
    </row>
    <row r="52297" spans="16:27" x14ac:dyDescent="0.3">
      <c r="P52297"/>
      <c r="AA52297"/>
    </row>
    <row r="52298" spans="16:27" x14ac:dyDescent="0.3">
      <c r="P52298"/>
      <c r="AA52298"/>
    </row>
    <row r="52299" spans="16:27" x14ac:dyDescent="0.3">
      <c r="P52299"/>
      <c r="AA52299"/>
    </row>
    <row r="52300" spans="16:27" x14ac:dyDescent="0.3">
      <c r="P52300"/>
      <c r="AA52300"/>
    </row>
    <row r="52301" spans="16:27" x14ac:dyDescent="0.3">
      <c r="P52301"/>
      <c r="AA52301"/>
    </row>
    <row r="52302" spans="16:27" x14ac:dyDescent="0.3">
      <c r="P52302"/>
      <c r="AA52302"/>
    </row>
    <row r="52303" spans="16:27" x14ac:dyDescent="0.3">
      <c r="P52303"/>
      <c r="AA52303"/>
    </row>
    <row r="52304" spans="16:27" x14ac:dyDescent="0.3">
      <c r="P52304"/>
      <c r="AA52304"/>
    </row>
    <row r="52305" spans="16:27" x14ac:dyDescent="0.3">
      <c r="P52305"/>
      <c r="AA52305"/>
    </row>
    <row r="52306" spans="16:27" x14ac:dyDescent="0.3">
      <c r="P52306"/>
      <c r="AA52306"/>
    </row>
    <row r="52307" spans="16:27" x14ac:dyDescent="0.3">
      <c r="P52307"/>
      <c r="AA52307"/>
    </row>
    <row r="52308" spans="16:27" x14ac:dyDescent="0.3">
      <c r="P52308"/>
      <c r="AA52308"/>
    </row>
    <row r="52309" spans="16:27" x14ac:dyDescent="0.3">
      <c r="P52309"/>
      <c r="AA52309"/>
    </row>
    <row r="52310" spans="16:27" x14ac:dyDescent="0.3">
      <c r="P52310"/>
      <c r="AA52310"/>
    </row>
    <row r="52311" spans="16:27" x14ac:dyDescent="0.3">
      <c r="P52311"/>
      <c r="AA52311"/>
    </row>
    <row r="52312" spans="16:27" x14ac:dyDescent="0.3">
      <c r="P52312"/>
      <c r="AA52312"/>
    </row>
    <row r="52313" spans="16:27" x14ac:dyDescent="0.3">
      <c r="P52313"/>
      <c r="AA52313"/>
    </row>
    <row r="52314" spans="16:27" x14ac:dyDescent="0.3">
      <c r="P52314"/>
      <c r="AA52314"/>
    </row>
    <row r="52315" spans="16:27" x14ac:dyDescent="0.3">
      <c r="P52315"/>
      <c r="AA52315"/>
    </row>
    <row r="52316" spans="16:27" x14ac:dyDescent="0.3">
      <c r="P52316"/>
      <c r="AA52316"/>
    </row>
    <row r="52317" spans="16:27" x14ac:dyDescent="0.3">
      <c r="P52317"/>
      <c r="AA52317"/>
    </row>
    <row r="52318" spans="16:27" x14ac:dyDescent="0.3">
      <c r="P52318"/>
      <c r="AA52318"/>
    </row>
    <row r="52319" spans="16:27" x14ac:dyDescent="0.3">
      <c r="P52319"/>
      <c r="AA52319"/>
    </row>
    <row r="52320" spans="16:27" x14ac:dyDescent="0.3">
      <c r="P52320"/>
      <c r="AA52320"/>
    </row>
    <row r="52321" spans="16:27" x14ac:dyDescent="0.3">
      <c r="P52321"/>
      <c r="AA52321"/>
    </row>
    <row r="52322" spans="16:27" x14ac:dyDescent="0.3">
      <c r="P52322"/>
      <c r="AA52322"/>
    </row>
    <row r="52323" spans="16:27" x14ac:dyDescent="0.3">
      <c r="P52323"/>
      <c r="AA52323"/>
    </row>
    <row r="52324" spans="16:27" x14ac:dyDescent="0.3">
      <c r="P52324"/>
      <c r="AA52324"/>
    </row>
    <row r="52325" spans="16:27" x14ac:dyDescent="0.3">
      <c r="P52325"/>
      <c r="AA52325"/>
    </row>
    <row r="52326" spans="16:27" x14ac:dyDescent="0.3">
      <c r="P52326"/>
      <c r="AA52326"/>
    </row>
    <row r="52327" spans="16:27" x14ac:dyDescent="0.3">
      <c r="P52327"/>
      <c r="AA52327"/>
    </row>
    <row r="52328" spans="16:27" x14ac:dyDescent="0.3">
      <c r="P52328"/>
      <c r="AA52328"/>
    </row>
    <row r="52329" spans="16:27" x14ac:dyDescent="0.3">
      <c r="P52329"/>
      <c r="AA52329"/>
    </row>
    <row r="52330" spans="16:27" x14ac:dyDescent="0.3">
      <c r="P52330"/>
      <c r="AA52330"/>
    </row>
    <row r="52331" spans="16:27" x14ac:dyDescent="0.3">
      <c r="P52331"/>
      <c r="AA52331"/>
    </row>
    <row r="52332" spans="16:27" x14ac:dyDescent="0.3">
      <c r="P52332"/>
      <c r="AA52332"/>
    </row>
    <row r="52333" spans="16:27" x14ac:dyDescent="0.3">
      <c r="P52333"/>
      <c r="AA52333"/>
    </row>
    <row r="52334" spans="16:27" x14ac:dyDescent="0.3">
      <c r="P52334"/>
      <c r="AA52334"/>
    </row>
    <row r="52335" spans="16:27" x14ac:dyDescent="0.3">
      <c r="P52335"/>
      <c r="AA52335"/>
    </row>
    <row r="52336" spans="16:27" x14ac:dyDescent="0.3">
      <c r="P52336"/>
      <c r="AA52336"/>
    </row>
    <row r="52337" spans="16:27" x14ac:dyDescent="0.3">
      <c r="P52337"/>
      <c r="AA52337"/>
    </row>
    <row r="52338" spans="16:27" x14ac:dyDescent="0.3">
      <c r="P52338"/>
      <c r="AA52338"/>
    </row>
    <row r="52339" spans="16:27" x14ac:dyDescent="0.3">
      <c r="P52339"/>
      <c r="AA52339"/>
    </row>
    <row r="52340" spans="16:27" x14ac:dyDescent="0.3">
      <c r="P52340"/>
      <c r="AA52340"/>
    </row>
    <row r="52341" spans="16:27" x14ac:dyDescent="0.3">
      <c r="P52341"/>
      <c r="AA52341"/>
    </row>
    <row r="52342" spans="16:27" x14ac:dyDescent="0.3">
      <c r="P52342"/>
      <c r="AA52342"/>
    </row>
    <row r="52343" spans="16:27" x14ac:dyDescent="0.3">
      <c r="P52343"/>
      <c r="AA52343"/>
    </row>
    <row r="52344" spans="16:27" x14ac:dyDescent="0.3">
      <c r="P52344"/>
      <c r="AA52344"/>
    </row>
    <row r="52345" spans="16:27" x14ac:dyDescent="0.3">
      <c r="P52345"/>
      <c r="AA52345"/>
    </row>
    <row r="52346" spans="16:27" x14ac:dyDescent="0.3">
      <c r="P52346"/>
      <c r="AA52346"/>
    </row>
    <row r="52347" spans="16:27" x14ac:dyDescent="0.3">
      <c r="P52347"/>
      <c r="AA52347"/>
    </row>
    <row r="52348" spans="16:27" x14ac:dyDescent="0.3">
      <c r="P52348"/>
      <c r="AA52348"/>
    </row>
    <row r="52349" spans="16:27" x14ac:dyDescent="0.3">
      <c r="P52349"/>
      <c r="AA52349"/>
    </row>
    <row r="52350" spans="16:27" x14ac:dyDescent="0.3">
      <c r="P52350"/>
      <c r="AA52350"/>
    </row>
    <row r="52351" spans="16:27" x14ac:dyDescent="0.3">
      <c r="P52351"/>
      <c r="AA52351"/>
    </row>
    <row r="52352" spans="16:27" x14ac:dyDescent="0.3">
      <c r="P52352"/>
      <c r="AA52352"/>
    </row>
    <row r="52353" spans="16:27" x14ac:dyDescent="0.3">
      <c r="P52353"/>
      <c r="AA52353"/>
    </row>
    <row r="52354" spans="16:27" x14ac:dyDescent="0.3">
      <c r="P52354"/>
      <c r="AA52354"/>
    </row>
    <row r="52355" spans="16:27" x14ac:dyDescent="0.3">
      <c r="P52355"/>
      <c r="AA52355"/>
    </row>
    <row r="52356" spans="16:27" x14ac:dyDescent="0.3">
      <c r="P52356"/>
      <c r="AA52356"/>
    </row>
    <row r="52357" spans="16:27" x14ac:dyDescent="0.3">
      <c r="P52357"/>
      <c r="AA52357"/>
    </row>
    <row r="52358" spans="16:27" x14ac:dyDescent="0.3">
      <c r="P52358"/>
      <c r="AA52358"/>
    </row>
    <row r="52359" spans="16:27" x14ac:dyDescent="0.3">
      <c r="P52359"/>
      <c r="AA52359"/>
    </row>
    <row r="52360" spans="16:27" x14ac:dyDescent="0.3">
      <c r="P52360"/>
      <c r="AA52360"/>
    </row>
    <row r="52361" spans="16:27" x14ac:dyDescent="0.3">
      <c r="P52361"/>
      <c r="AA52361"/>
    </row>
    <row r="52362" spans="16:27" x14ac:dyDescent="0.3">
      <c r="P52362"/>
      <c r="AA52362"/>
    </row>
    <row r="52363" spans="16:27" x14ac:dyDescent="0.3">
      <c r="P52363"/>
      <c r="AA52363"/>
    </row>
    <row r="52364" spans="16:27" x14ac:dyDescent="0.3">
      <c r="P52364"/>
      <c r="AA52364"/>
    </row>
    <row r="52365" spans="16:27" x14ac:dyDescent="0.3">
      <c r="P52365"/>
      <c r="AA52365"/>
    </row>
    <row r="52366" spans="16:27" x14ac:dyDescent="0.3">
      <c r="P52366"/>
      <c r="AA52366"/>
    </row>
    <row r="52367" spans="16:27" x14ac:dyDescent="0.3">
      <c r="P52367"/>
      <c r="AA52367"/>
    </row>
    <row r="52368" spans="16:27" x14ac:dyDescent="0.3">
      <c r="P52368"/>
      <c r="AA52368"/>
    </row>
    <row r="52369" spans="16:27" x14ac:dyDescent="0.3">
      <c r="P52369"/>
      <c r="AA52369"/>
    </row>
    <row r="52370" spans="16:27" x14ac:dyDescent="0.3">
      <c r="P52370"/>
      <c r="AA52370"/>
    </row>
    <row r="52371" spans="16:27" x14ac:dyDescent="0.3">
      <c r="P52371"/>
      <c r="AA52371"/>
    </row>
    <row r="52372" spans="16:27" x14ac:dyDescent="0.3">
      <c r="P52372"/>
      <c r="AA52372"/>
    </row>
    <row r="52373" spans="16:27" x14ac:dyDescent="0.3">
      <c r="P52373"/>
      <c r="AA52373"/>
    </row>
    <row r="52374" spans="16:27" x14ac:dyDescent="0.3">
      <c r="P52374"/>
      <c r="AA52374"/>
    </row>
    <row r="52375" spans="16:27" x14ac:dyDescent="0.3">
      <c r="P52375"/>
      <c r="AA52375"/>
    </row>
    <row r="52376" spans="16:27" x14ac:dyDescent="0.3">
      <c r="P52376"/>
      <c r="AA52376"/>
    </row>
    <row r="52377" spans="16:27" x14ac:dyDescent="0.3">
      <c r="P52377"/>
      <c r="AA52377"/>
    </row>
    <row r="52378" spans="16:27" x14ac:dyDescent="0.3">
      <c r="P52378"/>
      <c r="AA52378"/>
    </row>
    <row r="52379" spans="16:27" x14ac:dyDescent="0.3">
      <c r="P52379"/>
      <c r="AA52379"/>
    </row>
    <row r="52380" spans="16:27" x14ac:dyDescent="0.3">
      <c r="P52380"/>
      <c r="AA52380"/>
    </row>
    <row r="52381" spans="16:27" x14ac:dyDescent="0.3">
      <c r="P52381"/>
      <c r="AA52381"/>
    </row>
    <row r="52382" spans="16:27" x14ac:dyDescent="0.3">
      <c r="P52382"/>
      <c r="AA52382"/>
    </row>
    <row r="52383" spans="16:27" x14ac:dyDescent="0.3">
      <c r="P52383"/>
      <c r="AA52383"/>
    </row>
    <row r="52384" spans="16:27" x14ac:dyDescent="0.3">
      <c r="P52384"/>
      <c r="AA52384"/>
    </row>
    <row r="52385" spans="16:27" x14ac:dyDescent="0.3">
      <c r="P52385"/>
      <c r="AA52385"/>
    </row>
    <row r="52386" spans="16:27" x14ac:dyDescent="0.3">
      <c r="P52386"/>
      <c r="AA52386"/>
    </row>
    <row r="52387" spans="16:27" x14ac:dyDescent="0.3">
      <c r="P52387"/>
      <c r="AA52387"/>
    </row>
    <row r="52388" spans="16:27" x14ac:dyDescent="0.3">
      <c r="P52388"/>
      <c r="AA52388"/>
    </row>
    <row r="52389" spans="16:27" x14ac:dyDescent="0.3">
      <c r="P52389"/>
      <c r="AA52389"/>
    </row>
    <row r="52390" spans="16:27" x14ac:dyDescent="0.3">
      <c r="P52390"/>
      <c r="AA52390"/>
    </row>
    <row r="52391" spans="16:27" x14ac:dyDescent="0.3">
      <c r="P52391"/>
      <c r="AA52391"/>
    </row>
    <row r="52392" spans="16:27" x14ac:dyDescent="0.3">
      <c r="P52392"/>
      <c r="AA52392"/>
    </row>
    <row r="52393" spans="16:27" x14ac:dyDescent="0.3">
      <c r="P52393"/>
      <c r="AA52393"/>
    </row>
    <row r="52394" spans="16:27" x14ac:dyDescent="0.3">
      <c r="P52394"/>
      <c r="AA52394"/>
    </row>
    <row r="52395" spans="16:27" x14ac:dyDescent="0.3">
      <c r="P52395"/>
      <c r="AA52395"/>
    </row>
    <row r="52396" spans="16:27" x14ac:dyDescent="0.3">
      <c r="P52396"/>
      <c r="AA52396"/>
    </row>
    <row r="52397" spans="16:27" x14ac:dyDescent="0.3">
      <c r="P52397"/>
      <c r="AA52397"/>
    </row>
    <row r="52398" spans="16:27" x14ac:dyDescent="0.3">
      <c r="P52398"/>
      <c r="AA52398"/>
    </row>
    <row r="52399" spans="16:27" x14ac:dyDescent="0.3">
      <c r="P52399"/>
      <c r="AA52399"/>
    </row>
    <row r="52400" spans="16:27" x14ac:dyDescent="0.3">
      <c r="P52400"/>
      <c r="AA52400"/>
    </row>
    <row r="52401" spans="16:27" x14ac:dyDescent="0.3">
      <c r="P52401"/>
      <c r="AA52401"/>
    </row>
    <row r="52402" spans="16:27" x14ac:dyDescent="0.3">
      <c r="P52402"/>
      <c r="AA52402"/>
    </row>
    <row r="52403" spans="16:27" x14ac:dyDescent="0.3">
      <c r="P52403"/>
      <c r="AA52403"/>
    </row>
    <row r="52404" spans="16:27" x14ac:dyDescent="0.3">
      <c r="P52404"/>
      <c r="AA52404"/>
    </row>
    <row r="52405" spans="16:27" x14ac:dyDescent="0.3">
      <c r="P52405"/>
      <c r="AA52405"/>
    </row>
    <row r="52406" spans="16:27" x14ac:dyDescent="0.3">
      <c r="P52406"/>
      <c r="AA52406"/>
    </row>
    <row r="52407" spans="16:27" x14ac:dyDescent="0.3">
      <c r="P52407"/>
      <c r="AA52407"/>
    </row>
    <row r="52408" spans="16:27" x14ac:dyDescent="0.3">
      <c r="P52408"/>
      <c r="AA52408"/>
    </row>
    <row r="52409" spans="16:27" x14ac:dyDescent="0.3">
      <c r="P52409"/>
      <c r="AA52409"/>
    </row>
    <row r="52410" spans="16:27" x14ac:dyDescent="0.3">
      <c r="P52410"/>
      <c r="AA52410"/>
    </row>
    <row r="52411" spans="16:27" x14ac:dyDescent="0.3">
      <c r="P52411"/>
      <c r="AA52411"/>
    </row>
    <row r="52412" spans="16:27" x14ac:dyDescent="0.3">
      <c r="P52412"/>
      <c r="AA52412"/>
    </row>
    <row r="52413" spans="16:27" x14ac:dyDescent="0.3">
      <c r="P52413"/>
      <c r="AA52413"/>
    </row>
    <row r="52414" spans="16:27" x14ac:dyDescent="0.3">
      <c r="P52414"/>
      <c r="AA52414"/>
    </row>
    <row r="52415" spans="16:27" x14ac:dyDescent="0.3">
      <c r="P52415"/>
      <c r="AA52415"/>
    </row>
    <row r="52416" spans="16:27" x14ac:dyDescent="0.3">
      <c r="P52416"/>
      <c r="AA52416"/>
    </row>
    <row r="52417" spans="16:27" x14ac:dyDescent="0.3">
      <c r="P52417"/>
      <c r="AA52417"/>
    </row>
    <row r="52418" spans="16:27" x14ac:dyDescent="0.3">
      <c r="P52418"/>
      <c r="AA52418"/>
    </row>
    <row r="52419" spans="16:27" x14ac:dyDescent="0.3">
      <c r="P52419"/>
      <c r="AA52419"/>
    </row>
    <row r="52420" spans="16:27" x14ac:dyDescent="0.3">
      <c r="P52420"/>
      <c r="AA52420"/>
    </row>
    <row r="52421" spans="16:27" x14ac:dyDescent="0.3">
      <c r="P52421"/>
      <c r="AA52421"/>
    </row>
    <row r="52422" spans="16:27" x14ac:dyDescent="0.3">
      <c r="P52422"/>
      <c r="AA52422"/>
    </row>
    <row r="52423" spans="16:27" x14ac:dyDescent="0.3">
      <c r="P52423"/>
      <c r="AA52423"/>
    </row>
    <row r="52424" spans="16:27" x14ac:dyDescent="0.3">
      <c r="P52424"/>
      <c r="AA52424"/>
    </row>
    <row r="52425" spans="16:27" x14ac:dyDescent="0.3">
      <c r="P52425"/>
      <c r="AA52425"/>
    </row>
    <row r="52426" spans="16:27" x14ac:dyDescent="0.3">
      <c r="P52426"/>
      <c r="AA52426"/>
    </row>
    <row r="52427" spans="16:27" x14ac:dyDescent="0.3">
      <c r="P52427"/>
      <c r="AA52427"/>
    </row>
    <row r="52428" spans="16:27" x14ac:dyDescent="0.3">
      <c r="P52428"/>
      <c r="AA52428"/>
    </row>
    <row r="52429" spans="16:27" x14ac:dyDescent="0.3">
      <c r="P52429"/>
      <c r="AA52429"/>
    </row>
    <row r="52430" spans="16:27" x14ac:dyDescent="0.3">
      <c r="P52430"/>
      <c r="AA52430"/>
    </row>
    <row r="52431" spans="16:27" x14ac:dyDescent="0.3">
      <c r="P52431"/>
      <c r="AA52431"/>
    </row>
    <row r="52432" spans="16:27" x14ac:dyDescent="0.3">
      <c r="P52432"/>
      <c r="AA52432"/>
    </row>
    <row r="52433" spans="16:27" x14ac:dyDescent="0.3">
      <c r="P52433"/>
      <c r="AA52433"/>
    </row>
    <row r="52434" spans="16:27" x14ac:dyDescent="0.3">
      <c r="P52434"/>
      <c r="AA52434"/>
    </row>
    <row r="52435" spans="16:27" x14ac:dyDescent="0.3">
      <c r="P52435"/>
      <c r="AA52435"/>
    </row>
    <row r="52436" spans="16:27" x14ac:dyDescent="0.3">
      <c r="P52436"/>
      <c r="AA52436"/>
    </row>
    <row r="52437" spans="16:27" x14ac:dyDescent="0.3">
      <c r="P52437"/>
      <c r="AA52437"/>
    </row>
    <row r="52438" spans="16:27" x14ac:dyDescent="0.3">
      <c r="P52438"/>
      <c r="AA52438"/>
    </row>
    <row r="52439" spans="16:27" x14ac:dyDescent="0.3">
      <c r="P52439"/>
      <c r="AA52439"/>
    </row>
    <row r="52440" spans="16:27" x14ac:dyDescent="0.3">
      <c r="P52440"/>
      <c r="AA52440"/>
    </row>
    <row r="52441" spans="16:27" x14ac:dyDescent="0.3">
      <c r="P52441"/>
      <c r="AA52441"/>
    </row>
    <row r="52442" spans="16:27" x14ac:dyDescent="0.3">
      <c r="P52442"/>
      <c r="AA52442"/>
    </row>
    <row r="52443" spans="16:27" x14ac:dyDescent="0.3">
      <c r="P52443"/>
      <c r="AA52443"/>
    </row>
    <row r="52444" spans="16:27" x14ac:dyDescent="0.3">
      <c r="P52444"/>
      <c r="AA52444"/>
    </row>
    <row r="52445" spans="16:27" x14ac:dyDescent="0.3">
      <c r="P52445"/>
      <c r="AA52445"/>
    </row>
    <row r="52446" spans="16:27" x14ac:dyDescent="0.3">
      <c r="P52446"/>
      <c r="AA52446"/>
    </row>
    <row r="52447" spans="16:27" x14ac:dyDescent="0.3">
      <c r="P52447"/>
      <c r="AA52447"/>
    </row>
    <row r="52448" spans="16:27" x14ac:dyDescent="0.3">
      <c r="P52448"/>
      <c r="AA52448"/>
    </row>
    <row r="52449" spans="16:27" x14ac:dyDescent="0.3">
      <c r="P52449"/>
      <c r="AA52449"/>
    </row>
    <row r="52450" spans="16:27" x14ac:dyDescent="0.3">
      <c r="P52450"/>
      <c r="AA52450"/>
    </row>
    <row r="52451" spans="16:27" x14ac:dyDescent="0.3">
      <c r="P52451"/>
      <c r="AA52451"/>
    </row>
    <row r="52452" spans="16:27" x14ac:dyDescent="0.3">
      <c r="P52452"/>
      <c r="AA52452"/>
    </row>
    <row r="52453" spans="16:27" x14ac:dyDescent="0.3">
      <c r="P52453"/>
      <c r="AA52453"/>
    </row>
    <row r="52454" spans="16:27" x14ac:dyDescent="0.3">
      <c r="P52454"/>
      <c r="AA52454"/>
    </row>
    <row r="52455" spans="16:27" x14ac:dyDescent="0.3">
      <c r="P52455"/>
      <c r="AA52455"/>
    </row>
    <row r="52456" spans="16:27" x14ac:dyDescent="0.3">
      <c r="P52456"/>
      <c r="AA52456"/>
    </row>
    <row r="52457" spans="16:27" x14ac:dyDescent="0.3">
      <c r="P52457"/>
      <c r="AA52457"/>
    </row>
    <row r="52458" spans="16:27" x14ac:dyDescent="0.3">
      <c r="P52458"/>
      <c r="AA52458"/>
    </row>
    <row r="52459" spans="16:27" x14ac:dyDescent="0.3">
      <c r="P52459"/>
      <c r="AA52459"/>
    </row>
    <row r="52460" spans="16:27" x14ac:dyDescent="0.3">
      <c r="P52460"/>
      <c r="AA52460"/>
    </row>
    <row r="52461" spans="16:27" x14ac:dyDescent="0.3">
      <c r="P52461"/>
      <c r="AA52461"/>
    </row>
    <row r="52462" spans="16:27" x14ac:dyDescent="0.3">
      <c r="P52462"/>
      <c r="AA52462"/>
    </row>
    <row r="52463" spans="16:27" x14ac:dyDescent="0.3">
      <c r="P52463"/>
      <c r="AA52463"/>
    </row>
    <row r="52464" spans="16:27" x14ac:dyDescent="0.3">
      <c r="P52464"/>
      <c r="AA52464"/>
    </row>
    <row r="52465" spans="16:27" x14ac:dyDescent="0.3">
      <c r="P52465"/>
      <c r="AA52465"/>
    </row>
    <row r="52466" spans="16:27" x14ac:dyDescent="0.3">
      <c r="P52466"/>
      <c r="AA52466"/>
    </row>
    <row r="52467" spans="16:27" x14ac:dyDescent="0.3">
      <c r="P52467"/>
      <c r="AA52467"/>
    </row>
    <row r="52468" spans="16:27" x14ac:dyDescent="0.3">
      <c r="P52468"/>
      <c r="AA52468"/>
    </row>
    <row r="52469" spans="16:27" x14ac:dyDescent="0.3">
      <c r="P52469"/>
      <c r="AA52469"/>
    </row>
    <row r="52470" spans="16:27" x14ac:dyDescent="0.3">
      <c r="P52470"/>
      <c r="AA52470"/>
    </row>
    <row r="52471" spans="16:27" x14ac:dyDescent="0.3">
      <c r="P52471"/>
      <c r="AA52471"/>
    </row>
    <row r="52472" spans="16:27" x14ac:dyDescent="0.3">
      <c r="P52472"/>
      <c r="AA52472"/>
    </row>
    <row r="52473" spans="16:27" x14ac:dyDescent="0.3">
      <c r="P52473"/>
      <c r="AA52473"/>
    </row>
    <row r="52474" spans="16:27" x14ac:dyDescent="0.3">
      <c r="P52474"/>
      <c r="AA52474"/>
    </row>
    <row r="52475" spans="16:27" x14ac:dyDescent="0.3">
      <c r="P52475"/>
      <c r="AA52475"/>
    </row>
    <row r="52476" spans="16:27" x14ac:dyDescent="0.3">
      <c r="P52476"/>
      <c r="AA52476"/>
    </row>
    <row r="52477" spans="16:27" x14ac:dyDescent="0.3">
      <c r="P52477"/>
      <c r="AA52477"/>
    </row>
    <row r="52478" spans="16:27" x14ac:dyDescent="0.3">
      <c r="P52478"/>
      <c r="AA52478"/>
    </row>
    <row r="52479" spans="16:27" x14ac:dyDescent="0.3">
      <c r="P52479"/>
      <c r="AA52479"/>
    </row>
    <row r="52480" spans="16:27" x14ac:dyDescent="0.3">
      <c r="P52480"/>
      <c r="AA52480"/>
    </row>
    <row r="52481" spans="16:27" x14ac:dyDescent="0.3">
      <c r="P52481"/>
      <c r="AA52481"/>
    </row>
    <row r="52482" spans="16:27" x14ac:dyDescent="0.3">
      <c r="P52482"/>
      <c r="AA52482"/>
    </row>
    <row r="52483" spans="16:27" x14ac:dyDescent="0.3">
      <c r="P52483"/>
      <c r="AA52483"/>
    </row>
    <row r="52484" spans="16:27" x14ac:dyDescent="0.3">
      <c r="P52484"/>
      <c r="AA52484"/>
    </row>
    <row r="52485" spans="16:27" x14ac:dyDescent="0.3">
      <c r="P52485"/>
      <c r="AA52485"/>
    </row>
    <row r="52486" spans="16:27" x14ac:dyDescent="0.3">
      <c r="P52486"/>
      <c r="AA52486"/>
    </row>
    <row r="52487" spans="16:27" x14ac:dyDescent="0.3">
      <c r="P52487"/>
      <c r="AA52487"/>
    </row>
    <row r="52488" spans="16:27" x14ac:dyDescent="0.3">
      <c r="P52488"/>
      <c r="AA52488"/>
    </row>
    <row r="52489" spans="16:27" x14ac:dyDescent="0.3">
      <c r="P52489"/>
      <c r="AA52489"/>
    </row>
    <row r="52490" spans="16:27" x14ac:dyDescent="0.3">
      <c r="P52490"/>
      <c r="AA52490"/>
    </row>
    <row r="52491" spans="16:27" x14ac:dyDescent="0.3">
      <c r="P52491"/>
      <c r="AA52491"/>
    </row>
    <row r="52492" spans="16:27" x14ac:dyDescent="0.3">
      <c r="P52492"/>
      <c r="AA52492"/>
    </row>
    <row r="52493" spans="16:27" x14ac:dyDescent="0.3">
      <c r="P52493"/>
      <c r="AA52493"/>
    </row>
    <row r="52494" spans="16:27" x14ac:dyDescent="0.3">
      <c r="P52494"/>
      <c r="AA52494"/>
    </row>
    <row r="52495" spans="16:27" x14ac:dyDescent="0.3">
      <c r="P52495"/>
      <c r="AA52495"/>
    </row>
    <row r="52496" spans="16:27" x14ac:dyDescent="0.3">
      <c r="P52496"/>
      <c r="AA52496"/>
    </row>
    <row r="52497" spans="16:27" x14ac:dyDescent="0.3">
      <c r="P52497"/>
      <c r="AA52497"/>
    </row>
    <row r="52498" spans="16:27" x14ac:dyDescent="0.3">
      <c r="P52498"/>
      <c r="AA52498"/>
    </row>
    <row r="52499" spans="16:27" x14ac:dyDescent="0.3">
      <c r="P52499"/>
      <c r="AA52499"/>
    </row>
    <row r="52500" spans="16:27" x14ac:dyDescent="0.3">
      <c r="P52500"/>
      <c r="AA52500"/>
    </row>
    <row r="52501" spans="16:27" x14ac:dyDescent="0.3">
      <c r="P52501"/>
      <c r="AA52501"/>
    </row>
    <row r="52502" spans="16:27" x14ac:dyDescent="0.3">
      <c r="P52502"/>
      <c r="AA52502"/>
    </row>
    <row r="52503" spans="16:27" x14ac:dyDescent="0.3">
      <c r="P52503"/>
      <c r="AA52503"/>
    </row>
    <row r="52504" spans="16:27" x14ac:dyDescent="0.3">
      <c r="P52504"/>
      <c r="AA52504"/>
    </row>
    <row r="52505" spans="16:27" x14ac:dyDescent="0.3">
      <c r="P52505"/>
      <c r="AA52505"/>
    </row>
    <row r="52506" spans="16:27" x14ac:dyDescent="0.3">
      <c r="P52506"/>
      <c r="AA52506"/>
    </row>
    <row r="52507" spans="16:27" x14ac:dyDescent="0.3">
      <c r="P52507"/>
      <c r="AA52507"/>
    </row>
    <row r="52508" spans="16:27" x14ac:dyDescent="0.3">
      <c r="P52508"/>
      <c r="AA52508"/>
    </row>
    <row r="52509" spans="16:27" x14ac:dyDescent="0.3">
      <c r="P52509"/>
      <c r="AA52509"/>
    </row>
    <row r="52510" spans="16:27" x14ac:dyDescent="0.3">
      <c r="P52510"/>
      <c r="AA52510"/>
    </row>
    <row r="52511" spans="16:27" x14ac:dyDescent="0.3">
      <c r="P52511"/>
      <c r="AA52511"/>
    </row>
    <row r="52512" spans="16:27" x14ac:dyDescent="0.3">
      <c r="P52512"/>
      <c r="AA52512"/>
    </row>
    <row r="52513" spans="16:27" x14ac:dyDescent="0.3">
      <c r="P52513"/>
      <c r="AA52513"/>
    </row>
    <row r="52514" spans="16:27" x14ac:dyDescent="0.3">
      <c r="P52514"/>
      <c r="AA52514"/>
    </row>
    <row r="52515" spans="16:27" x14ac:dyDescent="0.3">
      <c r="P52515"/>
      <c r="AA52515"/>
    </row>
    <row r="52516" spans="16:27" x14ac:dyDescent="0.3">
      <c r="P52516"/>
      <c r="AA52516"/>
    </row>
    <row r="52517" spans="16:27" x14ac:dyDescent="0.3">
      <c r="P52517"/>
      <c r="AA52517"/>
    </row>
    <row r="52518" spans="16:27" x14ac:dyDescent="0.3">
      <c r="P52518"/>
      <c r="AA52518"/>
    </row>
    <row r="52519" spans="16:27" x14ac:dyDescent="0.3">
      <c r="P52519"/>
      <c r="AA52519"/>
    </row>
    <row r="52520" spans="16:27" x14ac:dyDescent="0.3">
      <c r="P52520"/>
      <c r="AA52520"/>
    </row>
    <row r="52521" spans="16:27" x14ac:dyDescent="0.3">
      <c r="P52521"/>
      <c r="AA52521"/>
    </row>
    <row r="52522" spans="16:27" x14ac:dyDescent="0.3">
      <c r="P52522"/>
      <c r="AA52522"/>
    </row>
    <row r="52523" spans="16:27" x14ac:dyDescent="0.3">
      <c r="P52523"/>
      <c r="AA52523"/>
    </row>
    <row r="52524" spans="16:27" x14ac:dyDescent="0.3">
      <c r="P52524"/>
      <c r="AA52524"/>
    </row>
    <row r="52525" spans="16:27" x14ac:dyDescent="0.3">
      <c r="P52525"/>
      <c r="AA52525"/>
    </row>
    <row r="52526" spans="16:27" x14ac:dyDescent="0.3">
      <c r="P52526"/>
      <c r="AA52526"/>
    </row>
    <row r="52527" spans="16:27" x14ac:dyDescent="0.3">
      <c r="P52527"/>
      <c r="AA52527"/>
    </row>
    <row r="52528" spans="16:27" x14ac:dyDescent="0.3">
      <c r="P52528"/>
      <c r="AA52528"/>
    </row>
    <row r="52529" spans="16:27" x14ac:dyDescent="0.3">
      <c r="P52529"/>
      <c r="AA52529"/>
    </row>
    <row r="52530" spans="16:27" x14ac:dyDescent="0.3">
      <c r="P52530"/>
      <c r="AA52530"/>
    </row>
    <row r="52531" spans="16:27" x14ac:dyDescent="0.3">
      <c r="P52531"/>
      <c r="AA52531"/>
    </row>
    <row r="52532" spans="16:27" x14ac:dyDescent="0.3">
      <c r="P52532"/>
      <c r="AA52532"/>
    </row>
    <row r="52533" spans="16:27" x14ac:dyDescent="0.3">
      <c r="P52533"/>
      <c r="AA52533"/>
    </row>
    <row r="52534" spans="16:27" x14ac:dyDescent="0.3">
      <c r="P52534"/>
      <c r="AA52534"/>
    </row>
    <row r="52535" spans="16:27" x14ac:dyDescent="0.3">
      <c r="P52535"/>
      <c r="AA52535"/>
    </row>
    <row r="52536" spans="16:27" x14ac:dyDescent="0.3">
      <c r="P52536"/>
      <c r="AA52536"/>
    </row>
    <row r="52537" spans="16:27" x14ac:dyDescent="0.3">
      <c r="P52537"/>
      <c r="AA52537"/>
    </row>
    <row r="52538" spans="16:27" x14ac:dyDescent="0.3">
      <c r="P52538"/>
      <c r="AA52538"/>
    </row>
    <row r="52539" spans="16:27" x14ac:dyDescent="0.3">
      <c r="P52539"/>
      <c r="AA52539"/>
    </row>
    <row r="52540" spans="16:27" x14ac:dyDescent="0.3">
      <c r="P52540"/>
      <c r="AA52540"/>
    </row>
    <row r="52541" spans="16:27" x14ac:dyDescent="0.3">
      <c r="P52541"/>
      <c r="AA52541"/>
    </row>
    <row r="52542" spans="16:27" x14ac:dyDescent="0.3">
      <c r="P52542"/>
      <c r="AA52542"/>
    </row>
    <row r="52543" spans="16:27" x14ac:dyDescent="0.3">
      <c r="P52543"/>
      <c r="AA52543"/>
    </row>
    <row r="52544" spans="16:27" x14ac:dyDescent="0.3">
      <c r="P52544"/>
      <c r="AA52544"/>
    </row>
    <row r="52545" spans="16:27" x14ac:dyDescent="0.3">
      <c r="P52545"/>
      <c r="AA52545"/>
    </row>
    <row r="52546" spans="16:27" x14ac:dyDescent="0.3">
      <c r="P52546"/>
      <c r="AA52546"/>
    </row>
    <row r="52547" spans="16:27" x14ac:dyDescent="0.3">
      <c r="P52547"/>
      <c r="AA52547"/>
    </row>
    <row r="52548" spans="16:27" x14ac:dyDescent="0.3">
      <c r="P52548"/>
      <c r="AA52548"/>
    </row>
    <row r="52549" spans="16:27" x14ac:dyDescent="0.3">
      <c r="P52549"/>
      <c r="AA52549"/>
    </row>
    <row r="52550" spans="16:27" x14ac:dyDescent="0.3">
      <c r="P52550"/>
      <c r="AA52550"/>
    </row>
    <row r="52551" spans="16:27" x14ac:dyDescent="0.3">
      <c r="P52551"/>
      <c r="AA52551"/>
    </row>
    <row r="52552" spans="16:27" x14ac:dyDescent="0.3">
      <c r="P52552"/>
      <c r="AA52552"/>
    </row>
    <row r="52553" spans="16:27" x14ac:dyDescent="0.3">
      <c r="P52553"/>
      <c r="AA52553"/>
    </row>
    <row r="52554" spans="16:27" x14ac:dyDescent="0.3">
      <c r="P52554"/>
      <c r="AA52554"/>
    </row>
    <row r="52555" spans="16:27" x14ac:dyDescent="0.3">
      <c r="P52555"/>
      <c r="AA52555"/>
    </row>
    <row r="52556" spans="16:27" x14ac:dyDescent="0.3">
      <c r="P52556"/>
      <c r="AA52556"/>
    </row>
    <row r="52557" spans="16:27" x14ac:dyDescent="0.3">
      <c r="P52557"/>
      <c r="AA52557"/>
    </row>
    <row r="52558" spans="16:27" x14ac:dyDescent="0.3">
      <c r="P52558"/>
      <c r="AA52558"/>
    </row>
    <row r="52559" spans="16:27" x14ac:dyDescent="0.3">
      <c r="P52559"/>
      <c r="AA52559"/>
    </row>
    <row r="52560" spans="16:27" x14ac:dyDescent="0.3">
      <c r="P52560"/>
      <c r="AA52560"/>
    </row>
    <row r="52561" spans="16:27" x14ac:dyDescent="0.3">
      <c r="P52561"/>
      <c r="AA52561"/>
    </row>
    <row r="52562" spans="16:27" x14ac:dyDescent="0.3">
      <c r="P52562"/>
      <c r="AA52562"/>
    </row>
    <row r="52563" spans="16:27" x14ac:dyDescent="0.3">
      <c r="P52563"/>
      <c r="AA52563"/>
    </row>
    <row r="52564" spans="16:27" x14ac:dyDescent="0.3">
      <c r="P52564"/>
      <c r="AA52564"/>
    </row>
    <row r="52565" spans="16:27" x14ac:dyDescent="0.3">
      <c r="P52565"/>
      <c r="AA52565"/>
    </row>
    <row r="52566" spans="16:27" x14ac:dyDescent="0.3">
      <c r="P52566"/>
      <c r="AA52566"/>
    </row>
    <row r="52567" spans="16:27" x14ac:dyDescent="0.3">
      <c r="P52567"/>
      <c r="AA52567"/>
    </row>
    <row r="52568" spans="16:27" x14ac:dyDescent="0.3">
      <c r="P52568"/>
      <c r="AA52568"/>
    </row>
    <row r="52569" spans="16:27" x14ac:dyDescent="0.3">
      <c r="P52569"/>
      <c r="AA52569"/>
    </row>
    <row r="52570" spans="16:27" x14ac:dyDescent="0.3">
      <c r="P52570"/>
      <c r="AA52570"/>
    </row>
    <row r="52571" spans="16:27" x14ac:dyDescent="0.3">
      <c r="P52571"/>
      <c r="AA52571"/>
    </row>
    <row r="52572" spans="16:27" x14ac:dyDescent="0.3">
      <c r="P52572"/>
      <c r="AA52572"/>
    </row>
    <row r="52573" spans="16:27" x14ac:dyDescent="0.3">
      <c r="P52573"/>
      <c r="AA52573"/>
    </row>
    <row r="52574" spans="16:27" x14ac:dyDescent="0.3">
      <c r="P52574"/>
      <c r="AA52574"/>
    </row>
    <row r="52575" spans="16:27" x14ac:dyDescent="0.3">
      <c r="P52575"/>
      <c r="AA52575"/>
    </row>
    <row r="52576" spans="16:27" x14ac:dyDescent="0.3">
      <c r="P52576"/>
      <c r="AA52576"/>
    </row>
    <row r="52577" spans="16:27" x14ac:dyDescent="0.3">
      <c r="P52577"/>
      <c r="AA52577"/>
    </row>
    <row r="52578" spans="16:27" x14ac:dyDescent="0.3">
      <c r="P52578"/>
      <c r="AA52578"/>
    </row>
    <row r="52579" spans="16:27" x14ac:dyDescent="0.3">
      <c r="P52579"/>
      <c r="AA52579"/>
    </row>
    <row r="52580" spans="16:27" x14ac:dyDescent="0.3">
      <c r="P52580"/>
      <c r="AA52580"/>
    </row>
    <row r="52581" spans="16:27" x14ac:dyDescent="0.3">
      <c r="P52581"/>
      <c r="AA52581"/>
    </row>
    <row r="52582" spans="16:27" x14ac:dyDescent="0.3">
      <c r="P52582"/>
      <c r="AA52582"/>
    </row>
    <row r="52583" spans="16:27" x14ac:dyDescent="0.3">
      <c r="P52583"/>
      <c r="AA52583"/>
    </row>
    <row r="52584" spans="16:27" x14ac:dyDescent="0.3">
      <c r="P52584"/>
      <c r="AA52584"/>
    </row>
    <row r="52585" spans="16:27" x14ac:dyDescent="0.3">
      <c r="P52585"/>
      <c r="AA52585"/>
    </row>
    <row r="52586" spans="16:27" x14ac:dyDescent="0.3">
      <c r="P52586"/>
      <c r="AA52586"/>
    </row>
    <row r="52587" spans="16:27" x14ac:dyDescent="0.3">
      <c r="P52587"/>
      <c r="AA52587"/>
    </row>
    <row r="52588" spans="16:27" x14ac:dyDescent="0.3">
      <c r="P52588"/>
      <c r="AA52588"/>
    </row>
    <row r="52589" spans="16:27" x14ac:dyDescent="0.3">
      <c r="P52589"/>
      <c r="AA52589"/>
    </row>
    <row r="52590" spans="16:27" x14ac:dyDescent="0.3">
      <c r="P52590"/>
      <c r="AA52590"/>
    </row>
    <row r="52591" spans="16:27" x14ac:dyDescent="0.3">
      <c r="P52591"/>
      <c r="AA52591"/>
    </row>
    <row r="52592" spans="16:27" x14ac:dyDescent="0.3">
      <c r="P52592"/>
      <c r="AA52592"/>
    </row>
    <row r="52593" spans="16:27" x14ac:dyDescent="0.3">
      <c r="P52593"/>
      <c r="AA52593"/>
    </row>
    <row r="52594" spans="16:27" x14ac:dyDescent="0.3">
      <c r="P52594"/>
      <c r="AA52594"/>
    </row>
    <row r="52595" spans="16:27" x14ac:dyDescent="0.3">
      <c r="P52595"/>
      <c r="AA52595"/>
    </row>
    <row r="52596" spans="16:27" x14ac:dyDescent="0.3">
      <c r="P52596"/>
      <c r="AA52596"/>
    </row>
    <row r="52597" spans="16:27" x14ac:dyDescent="0.3">
      <c r="P52597"/>
      <c r="AA52597"/>
    </row>
    <row r="52598" spans="16:27" x14ac:dyDescent="0.3">
      <c r="P52598"/>
      <c r="AA52598"/>
    </row>
    <row r="52599" spans="16:27" x14ac:dyDescent="0.3">
      <c r="P52599"/>
      <c r="AA52599"/>
    </row>
    <row r="52600" spans="16:27" x14ac:dyDescent="0.3">
      <c r="P52600"/>
      <c r="AA52600"/>
    </row>
    <row r="52601" spans="16:27" x14ac:dyDescent="0.3">
      <c r="P52601"/>
      <c r="AA52601"/>
    </row>
    <row r="52602" spans="16:27" x14ac:dyDescent="0.3">
      <c r="P52602"/>
      <c r="AA52602"/>
    </row>
    <row r="52603" spans="16:27" x14ac:dyDescent="0.3">
      <c r="P52603"/>
      <c r="AA52603"/>
    </row>
    <row r="52604" spans="16:27" x14ac:dyDescent="0.3">
      <c r="P52604"/>
      <c r="AA52604"/>
    </row>
    <row r="52605" spans="16:27" x14ac:dyDescent="0.3">
      <c r="P52605"/>
      <c r="AA52605"/>
    </row>
    <row r="52606" spans="16:27" x14ac:dyDescent="0.3">
      <c r="P52606"/>
      <c r="AA52606"/>
    </row>
    <row r="52607" spans="16:27" x14ac:dyDescent="0.3">
      <c r="P52607"/>
      <c r="AA52607"/>
    </row>
    <row r="52608" spans="16:27" x14ac:dyDescent="0.3">
      <c r="P52608"/>
      <c r="AA52608"/>
    </row>
    <row r="52609" spans="16:27" x14ac:dyDescent="0.3">
      <c r="P52609"/>
      <c r="AA52609"/>
    </row>
    <row r="52610" spans="16:27" x14ac:dyDescent="0.3">
      <c r="P52610"/>
      <c r="AA52610"/>
    </row>
    <row r="52611" spans="16:27" x14ac:dyDescent="0.3">
      <c r="P52611"/>
      <c r="AA52611"/>
    </row>
    <row r="52612" spans="16:27" x14ac:dyDescent="0.3">
      <c r="P52612"/>
      <c r="AA52612"/>
    </row>
    <row r="52613" spans="16:27" x14ac:dyDescent="0.3">
      <c r="P52613"/>
      <c r="AA52613"/>
    </row>
    <row r="52614" spans="16:27" x14ac:dyDescent="0.3">
      <c r="P52614"/>
      <c r="AA52614"/>
    </row>
    <row r="52615" spans="16:27" x14ac:dyDescent="0.3">
      <c r="P52615"/>
      <c r="AA52615"/>
    </row>
    <row r="52616" spans="16:27" x14ac:dyDescent="0.3">
      <c r="P52616"/>
      <c r="AA52616"/>
    </row>
    <row r="52617" spans="16:27" x14ac:dyDescent="0.3">
      <c r="P52617"/>
      <c r="AA52617"/>
    </row>
    <row r="52618" spans="16:27" x14ac:dyDescent="0.3">
      <c r="P52618"/>
      <c r="AA52618"/>
    </row>
    <row r="52619" spans="16:27" x14ac:dyDescent="0.3">
      <c r="P52619"/>
      <c r="AA52619"/>
    </row>
    <row r="52620" spans="16:27" x14ac:dyDescent="0.3">
      <c r="P52620"/>
      <c r="AA52620"/>
    </row>
    <row r="52621" spans="16:27" x14ac:dyDescent="0.3">
      <c r="P52621"/>
      <c r="AA52621"/>
    </row>
    <row r="52622" spans="16:27" x14ac:dyDescent="0.3">
      <c r="P52622"/>
      <c r="AA52622"/>
    </row>
    <row r="52623" spans="16:27" x14ac:dyDescent="0.3">
      <c r="P52623"/>
      <c r="AA52623"/>
    </row>
    <row r="52624" spans="16:27" x14ac:dyDescent="0.3">
      <c r="P52624"/>
      <c r="AA52624"/>
    </row>
    <row r="52625" spans="16:27" x14ac:dyDescent="0.3">
      <c r="P52625"/>
      <c r="AA52625"/>
    </row>
    <row r="52626" spans="16:27" x14ac:dyDescent="0.3">
      <c r="P52626"/>
      <c r="AA52626"/>
    </row>
    <row r="52627" spans="16:27" x14ac:dyDescent="0.3">
      <c r="P52627"/>
      <c r="AA52627"/>
    </row>
    <row r="52628" spans="16:27" x14ac:dyDescent="0.3">
      <c r="P52628"/>
      <c r="AA52628"/>
    </row>
    <row r="52629" spans="16:27" x14ac:dyDescent="0.3">
      <c r="P52629"/>
      <c r="AA52629"/>
    </row>
    <row r="52630" spans="16:27" x14ac:dyDescent="0.3">
      <c r="P52630"/>
      <c r="AA52630"/>
    </row>
    <row r="52631" spans="16:27" x14ac:dyDescent="0.3">
      <c r="P52631"/>
      <c r="AA52631"/>
    </row>
    <row r="52632" spans="16:27" x14ac:dyDescent="0.3">
      <c r="P52632"/>
      <c r="AA52632"/>
    </row>
    <row r="52633" spans="16:27" x14ac:dyDescent="0.3">
      <c r="P52633"/>
      <c r="AA52633"/>
    </row>
    <row r="52634" spans="16:27" x14ac:dyDescent="0.3">
      <c r="P52634"/>
      <c r="AA52634"/>
    </row>
    <row r="52635" spans="16:27" x14ac:dyDescent="0.3">
      <c r="P52635"/>
      <c r="AA52635"/>
    </row>
    <row r="52636" spans="16:27" x14ac:dyDescent="0.3">
      <c r="P52636"/>
      <c r="AA52636"/>
    </row>
    <row r="52637" spans="16:27" x14ac:dyDescent="0.3">
      <c r="P52637"/>
      <c r="AA52637"/>
    </row>
    <row r="52638" spans="16:27" x14ac:dyDescent="0.3">
      <c r="P52638"/>
      <c r="AA52638"/>
    </row>
    <row r="52639" spans="16:27" x14ac:dyDescent="0.3">
      <c r="P52639"/>
      <c r="AA52639"/>
    </row>
    <row r="52640" spans="16:27" x14ac:dyDescent="0.3">
      <c r="P52640"/>
      <c r="AA52640"/>
    </row>
    <row r="52641" spans="16:27" x14ac:dyDescent="0.3">
      <c r="P52641"/>
      <c r="AA52641"/>
    </row>
    <row r="52642" spans="16:27" x14ac:dyDescent="0.3">
      <c r="P52642"/>
      <c r="AA52642"/>
    </row>
    <row r="52643" spans="16:27" x14ac:dyDescent="0.3">
      <c r="P52643"/>
      <c r="AA52643"/>
    </row>
    <row r="52644" spans="16:27" x14ac:dyDescent="0.3">
      <c r="P52644"/>
      <c r="AA52644"/>
    </row>
    <row r="52645" spans="16:27" x14ac:dyDescent="0.3">
      <c r="P52645"/>
      <c r="AA52645"/>
    </row>
    <row r="52646" spans="16:27" x14ac:dyDescent="0.3">
      <c r="P52646"/>
      <c r="AA52646"/>
    </row>
    <row r="52647" spans="16:27" x14ac:dyDescent="0.3">
      <c r="P52647"/>
      <c r="AA52647"/>
    </row>
    <row r="52648" spans="16:27" x14ac:dyDescent="0.3">
      <c r="P52648"/>
      <c r="AA52648"/>
    </row>
    <row r="52649" spans="16:27" x14ac:dyDescent="0.3">
      <c r="P52649"/>
      <c r="AA52649"/>
    </row>
    <row r="52650" spans="16:27" x14ac:dyDescent="0.3">
      <c r="P52650"/>
      <c r="AA52650"/>
    </row>
    <row r="52651" spans="16:27" x14ac:dyDescent="0.3">
      <c r="P52651"/>
      <c r="AA52651"/>
    </row>
    <row r="52652" spans="16:27" x14ac:dyDescent="0.3">
      <c r="P52652"/>
      <c r="AA52652"/>
    </row>
    <row r="52653" spans="16:27" x14ac:dyDescent="0.3">
      <c r="P52653"/>
      <c r="AA52653"/>
    </row>
    <row r="52654" spans="16:27" x14ac:dyDescent="0.3">
      <c r="P52654"/>
      <c r="AA52654"/>
    </row>
    <row r="52655" spans="16:27" x14ac:dyDescent="0.3">
      <c r="P52655"/>
      <c r="AA52655"/>
    </row>
    <row r="52656" spans="16:27" x14ac:dyDescent="0.3">
      <c r="P52656"/>
      <c r="AA52656"/>
    </row>
    <row r="52657" spans="16:27" x14ac:dyDescent="0.3">
      <c r="P52657"/>
      <c r="AA52657"/>
    </row>
    <row r="52658" spans="16:27" x14ac:dyDescent="0.3">
      <c r="P52658"/>
      <c r="AA52658"/>
    </row>
    <row r="52659" spans="16:27" x14ac:dyDescent="0.3">
      <c r="P52659"/>
      <c r="AA52659"/>
    </row>
    <row r="52660" spans="16:27" x14ac:dyDescent="0.3">
      <c r="P52660"/>
      <c r="AA52660"/>
    </row>
    <row r="52661" spans="16:27" x14ac:dyDescent="0.3">
      <c r="P52661"/>
      <c r="AA52661"/>
    </row>
    <row r="52662" spans="16:27" x14ac:dyDescent="0.3">
      <c r="P52662"/>
      <c r="AA52662"/>
    </row>
    <row r="52663" spans="16:27" x14ac:dyDescent="0.3">
      <c r="P52663"/>
      <c r="AA52663"/>
    </row>
    <row r="52664" spans="16:27" x14ac:dyDescent="0.3">
      <c r="P52664"/>
      <c r="AA52664"/>
    </row>
    <row r="52665" spans="16:27" x14ac:dyDescent="0.3">
      <c r="P52665"/>
      <c r="AA52665"/>
    </row>
    <row r="52666" spans="16:27" x14ac:dyDescent="0.3">
      <c r="P52666"/>
      <c r="AA52666"/>
    </row>
    <row r="52667" spans="16:27" x14ac:dyDescent="0.3">
      <c r="P52667"/>
      <c r="AA52667"/>
    </row>
    <row r="52668" spans="16:27" x14ac:dyDescent="0.3">
      <c r="P52668"/>
      <c r="AA52668"/>
    </row>
    <row r="52669" spans="16:27" x14ac:dyDescent="0.3">
      <c r="P52669"/>
      <c r="AA52669"/>
    </row>
    <row r="52670" spans="16:27" x14ac:dyDescent="0.3">
      <c r="P52670"/>
      <c r="AA52670"/>
    </row>
    <row r="52671" spans="16:27" x14ac:dyDescent="0.3">
      <c r="P52671"/>
      <c r="AA52671"/>
    </row>
    <row r="52672" spans="16:27" x14ac:dyDescent="0.3">
      <c r="P52672"/>
      <c r="AA52672"/>
    </row>
    <row r="52673" spans="16:27" x14ac:dyDescent="0.3">
      <c r="P52673"/>
      <c r="AA52673"/>
    </row>
    <row r="52674" spans="16:27" x14ac:dyDescent="0.3">
      <c r="P52674"/>
      <c r="AA52674"/>
    </row>
    <row r="52675" spans="16:27" x14ac:dyDescent="0.3">
      <c r="P52675"/>
      <c r="AA52675"/>
    </row>
    <row r="52676" spans="16:27" x14ac:dyDescent="0.3">
      <c r="P52676"/>
      <c r="AA52676"/>
    </row>
    <row r="52677" spans="16:27" x14ac:dyDescent="0.3">
      <c r="P52677"/>
      <c r="AA52677"/>
    </row>
    <row r="52678" spans="16:27" x14ac:dyDescent="0.3">
      <c r="P52678"/>
      <c r="AA52678"/>
    </row>
    <row r="52679" spans="16:27" x14ac:dyDescent="0.3">
      <c r="P52679"/>
      <c r="AA52679"/>
    </row>
    <row r="52680" spans="16:27" x14ac:dyDescent="0.3">
      <c r="P52680"/>
      <c r="AA52680"/>
    </row>
    <row r="52681" spans="16:27" x14ac:dyDescent="0.3">
      <c r="P52681"/>
      <c r="AA52681"/>
    </row>
    <row r="52682" spans="16:27" x14ac:dyDescent="0.3">
      <c r="P52682"/>
      <c r="AA52682"/>
    </row>
    <row r="52683" spans="16:27" x14ac:dyDescent="0.3">
      <c r="P52683"/>
      <c r="AA52683"/>
    </row>
    <row r="52684" spans="16:27" x14ac:dyDescent="0.3">
      <c r="P52684"/>
      <c r="AA52684"/>
    </row>
    <row r="52685" spans="16:27" x14ac:dyDescent="0.3">
      <c r="P52685"/>
      <c r="AA52685"/>
    </row>
    <row r="52686" spans="16:27" x14ac:dyDescent="0.3">
      <c r="P52686"/>
      <c r="AA52686"/>
    </row>
    <row r="52687" spans="16:27" x14ac:dyDescent="0.3">
      <c r="P52687"/>
      <c r="AA52687"/>
    </row>
    <row r="52688" spans="16:27" x14ac:dyDescent="0.3">
      <c r="P52688"/>
      <c r="AA52688"/>
    </row>
    <row r="52689" spans="16:27" x14ac:dyDescent="0.3">
      <c r="P52689"/>
      <c r="AA52689"/>
    </row>
    <row r="52690" spans="16:27" x14ac:dyDescent="0.3">
      <c r="P52690"/>
      <c r="AA52690"/>
    </row>
    <row r="52691" spans="16:27" x14ac:dyDescent="0.3">
      <c r="P52691"/>
      <c r="AA52691"/>
    </row>
    <row r="52692" spans="16:27" x14ac:dyDescent="0.3">
      <c r="P52692"/>
      <c r="AA52692"/>
    </row>
    <row r="52693" spans="16:27" x14ac:dyDescent="0.3">
      <c r="P52693"/>
      <c r="AA52693"/>
    </row>
    <row r="52694" spans="16:27" x14ac:dyDescent="0.3">
      <c r="P52694"/>
      <c r="AA52694"/>
    </row>
    <row r="52695" spans="16:27" x14ac:dyDescent="0.3">
      <c r="P52695"/>
      <c r="AA52695"/>
    </row>
    <row r="52696" spans="16:27" x14ac:dyDescent="0.3">
      <c r="P52696"/>
      <c r="AA52696"/>
    </row>
    <row r="52697" spans="16:27" x14ac:dyDescent="0.3">
      <c r="P52697"/>
      <c r="AA52697"/>
    </row>
    <row r="52698" spans="16:27" x14ac:dyDescent="0.3">
      <c r="P52698"/>
      <c r="AA52698"/>
    </row>
    <row r="52699" spans="16:27" x14ac:dyDescent="0.3">
      <c r="P52699"/>
      <c r="AA52699"/>
    </row>
    <row r="52700" spans="16:27" x14ac:dyDescent="0.3">
      <c r="P52700"/>
      <c r="AA52700"/>
    </row>
    <row r="52701" spans="16:27" x14ac:dyDescent="0.3">
      <c r="P52701"/>
      <c r="AA52701"/>
    </row>
    <row r="52702" spans="16:27" x14ac:dyDescent="0.3">
      <c r="P52702"/>
      <c r="AA52702"/>
    </row>
    <row r="52703" spans="16:27" x14ac:dyDescent="0.3">
      <c r="P52703"/>
      <c r="AA52703"/>
    </row>
    <row r="52704" spans="16:27" x14ac:dyDescent="0.3">
      <c r="P52704"/>
      <c r="AA52704"/>
    </row>
    <row r="52705" spans="16:27" x14ac:dyDescent="0.3">
      <c r="P52705"/>
      <c r="AA52705"/>
    </row>
    <row r="52706" spans="16:27" x14ac:dyDescent="0.3">
      <c r="P52706"/>
      <c r="AA52706"/>
    </row>
    <row r="52707" spans="16:27" x14ac:dyDescent="0.3">
      <c r="P52707"/>
      <c r="AA52707"/>
    </row>
    <row r="52708" spans="16:27" x14ac:dyDescent="0.3">
      <c r="P52708"/>
      <c r="AA52708"/>
    </row>
    <row r="52709" spans="16:27" x14ac:dyDescent="0.3">
      <c r="P52709"/>
      <c r="AA52709"/>
    </row>
    <row r="52710" spans="16:27" x14ac:dyDescent="0.3">
      <c r="P52710"/>
      <c r="AA52710"/>
    </row>
    <row r="52711" spans="16:27" x14ac:dyDescent="0.3">
      <c r="P52711"/>
      <c r="AA52711"/>
    </row>
    <row r="52712" spans="16:27" x14ac:dyDescent="0.3">
      <c r="P52712"/>
      <c r="AA52712"/>
    </row>
    <row r="52713" spans="16:27" x14ac:dyDescent="0.3">
      <c r="P52713"/>
      <c r="AA52713"/>
    </row>
    <row r="52714" spans="16:27" x14ac:dyDescent="0.3">
      <c r="P52714"/>
      <c r="AA52714"/>
    </row>
    <row r="52715" spans="16:27" x14ac:dyDescent="0.3">
      <c r="P52715"/>
      <c r="AA52715"/>
    </row>
    <row r="52716" spans="16:27" x14ac:dyDescent="0.3">
      <c r="P52716"/>
      <c r="AA52716"/>
    </row>
    <row r="52717" spans="16:27" x14ac:dyDescent="0.3">
      <c r="P52717"/>
      <c r="AA52717"/>
    </row>
    <row r="52718" spans="16:27" x14ac:dyDescent="0.3">
      <c r="P52718"/>
      <c r="AA52718"/>
    </row>
    <row r="52719" spans="16:27" x14ac:dyDescent="0.3">
      <c r="P52719"/>
      <c r="AA52719"/>
    </row>
    <row r="52720" spans="16:27" x14ac:dyDescent="0.3">
      <c r="P52720"/>
      <c r="AA52720"/>
    </row>
    <row r="52721" spans="16:27" x14ac:dyDescent="0.3">
      <c r="P52721"/>
      <c r="AA52721"/>
    </row>
    <row r="52722" spans="16:27" x14ac:dyDescent="0.3">
      <c r="P52722"/>
      <c r="AA52722"/>
    </row>
    <row r="52723" spans="16:27" x14ac:dyDescent="0.3">
      <c r="P52723"/>
      <c r="AA52723"/>
    </row>
    <row r="52724" spans="16:27" x14ac:dyDescent="0.3">
      <c r="P52724"/>
      <c r="AA52724"/>
    </row>
    <row r="52725" spans="16:27" x14ac:dyDescent="0.3">
      <c r="P52725"/>
      <c r="AA52725"/>
    </row>
    <row r="52726" spans="16:27" x14ac:dyDescent="0.3">
      <c r="P52726"/>
      <c r="AA52726"/>
    </row>
    <row r="52727" spans="16:27" x14ac:dyDescent="0.3">
      <c r="P52727"/>
      <c r="AA52727"/>
    </row>
    <row r="52728" spans="16:27" x14ac:dyDescent="0.3">
      <c r="P52728"/>
      <c r="AA52728"/>
    </row>
    <row r="52729" spans="16:27" x14ac:dyDescent="0.3">
      <c r="P52729"/>
      <c r="AA52729"/>
    </row>
    <row r="52730" spans="16:27" x14ac:dyDescent="0.3">
      <c r="P52730"/>
      <c r="AA52730"/>
    </row>
    <row r="52731" spans="16:27" x14ac:dyDescent="0.3">
      <c r="P52731"/>
      <c r="AA52731"/>
    </row>
    <row r="52732" spans="16:27" x14ac:dyDescent="0.3">
      <c r="P52732"/>
      <c r="AA52732"/>
    </row>
    <row r="52733" spans="16:27" x14ac:dyDescent="0.3">
      <c r="P52733"/>
      <c r="AA52733"/>
    </row>
    <row r="52734" spans="16:27" x14ac:dyDescent="0.3">
      <c r="P52734"/>
      <c r="AA52734"/>
    </row>
    <row r="52735" spans="16:27" x14ac:dyDescent="0.3">
      <c r="P52735"/>
      <c r="AA52735"/>
    </row>
    <row r="52736" spans="16:27" x14ac:dyDescent="0.3">
      <c r="P52736"/>
      <c r="AA52736"/>
    </row>
    <row r="52737" spans="16:27" x14ac:dyDescent="0.3">
      <c r="P52737"/>
      <c r="AA52737"/>
    </row>
    <row r="52738" spans="16:27" x14ac:dyDescent="0.3">
      <c r="P52738"/>
      <c r="AA52738"/>
    </row>
    <row r="52739" spans="16:27" x14ac:dyDescent="0.3">
      <c r="P52739"/>
      <c r="AA52739"/>
    </row>
    <row r="52740" spans="16:27" x14ac:dyDescent="0.3">
      <c r="P52740"/>
      <c r="AA52740"/>
    </row>
    <row r="52741" spans="16:27" x14ac:dyDescent="0.3">
      <c r="P52741"/>
      <c r="AA52741"/>
    </row>
    <row r="52742" spans="16:27" x14ac:dyDescent="0.3">
      <c r="P52742"/>
      <c r="AA52742"/>
    </row>
    <row r="52743" spans="16:27" x14ac:dyDescent="0.3">
      <c r="P52743"/>
      <c r="AA52743"/>
    </row>
    <row r="52744" spans="16:27" x14ac:dyDescent="0.3">
      <c r="P52744"/>
      <c r="AA52744"/>
    </row>
    <row r="52745" spans="16:27" x14ac:dyDescent="0.3">
      <c r="P52745"/>
      <c r="AA52745"/>
    </row>
    <row r="52746" spans="16:27" x14ac:dyDescent="0.3">
      <c r="P52746"/>
      <c r="AA52746"/>
    </row>
    <row r="52747" spans="16:27" x14ac:dyDescent="0.3">
      <c r="P52747"/>
      <c r="AA52747"/>
    </row>
    <row r="52748" spans="16:27" x14ac:dyDescent="0.3">
      <c r="P52748"/>
      <c r="AA52748"/>
    </row>
    <row r="52749" spans="16:27" x14ac:dyDescent="0.3">
      <c r="P52749"/>
      <c r="AA52749"/>
    </row>
    <row r="52750" spans="16:27" x14ac:dyDescent="0.3">
      <c r="P52750"/>
      <c r="AA52750"/>
    </row>
    <row r="52751" spans="16:27" x14ac:dyDescent="0.3">
      <c r="P52751"/>
      <c r="AA52751"/>
    </row>
    <row r="52752" spans="16:27" x14ac:dyDescent="0.3">
      <c r="P52752"/>
      <c r="AA52752"/>
    </row>
    <row r="52753" spans="16:27" x14ac:dyDescent="0.3">
      <c r="P52753"/>
      <c r="AA52753"/>
    </row>
    <row r="52754" spans="16:27" x14ac:dyDescent="0.3">
      <c r="P52754"/>
      <c r="AA52754"/>
    </row>
    <row r="52755" spans="16:27" x14ac:dyDescent="0.3">
      <c r="P52755"/>
      <c r="AA52755"/>
    </row>
    <row r="52756" spans="16:27" x14ac:dyDescent="0.3">
      <c r="P52756"/>
      <c r="AA52756"/>
    </row>
    <row r="52757" spans="16:27" x14ac:dyDescent="0.3">
      <c r="P52757"/>
      <c r="AA52757"/>
    </row>
    <row r="52758" spans="16:27" x14ac:dyDescent="0.3">
      <c r="P52758"/>
      <c r="AA52758"/>
    </row>
    <row r="52759" spans="16:27" x14ac:dyDescent="0.3">
      <c r="P52759"/>
      <c r="AA52759"/>
    </row>
    <row r="52760" spans="16:27" x14ac:dyDescent="0.3">
      <c r="P52760"/>
      <c r="AA52760"/>
    </row>
    <row r="52761" spans="16:27" x14ac:dyDescent="0.3">
      <c r="P52761"/>
      <c r="AA52761"/>
    </row>
    <row r="52762" spans="16:27" x14ac:dyDescent="0.3">
      <c r="P52762"/>
      <c r="AA52762"/>
    </row>
    <row r="52763" spans="16:27" x14ac:dyDescent="0.3">
      <c r="P52763"/>
      <c r="AA52763"/>
    </row>
    <row r="52764" spans="16:27" x14ac:dyDescent="0.3">
      <c r="P52764"/>
      <c r="AA52764"/>
    </row>
    <row r="52765" spans="16:27" x14ac:dyDescent="0.3">
      <c r="P52765"/>
      <c r="AA52765"/>
    </row>
    <row r="52766" spans="16:27" x14ac:dyDescent="0.3">
      <c r="P52766"/>
      <c r="AA52766"/>
    </row>
    <row r="52767" spans="16:27" x14ac:dyDescent="0.3">
      <c r="P52767"/>
      <c r="AA52767"/>
    </row>
    <row r="52768" spans="16:27" x14ac:dyDescent="0.3">
      <c r="P52768"/>
      <c r="AA52768"/>
    </row>
    <row r="52769" spans="16:27" x14ac:dyDescent="0.3">
      <c r="P52769"/>
      <c r="AA52769"/>
    </row>
    <row r="52770" spans="16:27" x14ac:dyDescent="0.3">
      <c r="P52770"/>
      <c r="AA52770"/>
    </row>
    <row r="52771" spans="16:27" x14ac:dyDescent="0.3">
      <c r="P52771"/>
      <c r="AA52771"/>
    </row>
    <row r="52772" spans="16:27" x14ac:dyDescent="0.3">
      <c r="P52772"/>
      <c r="AA52772"/>
    </row>
    <row r="52773" spans="16:27" x14ac:dyDescent="0.3">
      <c r="P52773"/>
      <c r="AA52773"/>
    </row>
    <row r="52774" spans="16:27" x14ac:dyDescent="0.3">
      <c r="P52774"/>
      <c r="AA52774"/>
    </row>
    <row r="52775" spans="16:27" x14ac:dyDescent="0.3">
      <c r="P52775"/>
      <c r="AA52775"/>
    </row>
    <row r="52776" spans="16:27" x14ac:dyDescent="0.3">
      <c r="P52776"/>
      <c r="AA52776"/>
    </row>
    <row r="52777" spans="16:27" x14ac:dyDescent="0.3">
      <c r="P52777"/>
      <c r="AA52777"/>
    </row>
    <row r="52778" spans="16:27" x14ac:dyDescent="0.3">
      <c r="P52778"/>
      <c r="AA52778"/>
    </row>
    <row r="52779" spans="16:27" x14ac:dyDescent="0.3">
      <c r="P52779"/>
      <c r="AA52779"/>
    </row>
    <row r="52780" spans="16:27" x14ac:dyDescent="0.3">
      <c r="P52780"/>
      <c r="AA52780"/>
    </row>
    <row r="52781" spans="16:27" x14ac:dyDescent="0.3">
      <c r="P52781"/>
      <c r="AA52781"/>
    </row>
    <row r="52782" spans="16:27" x14ac:dyDescent="0.3">
      <c r="P52782"/>
      <c r="AA52782"/>
    </row>
    <row r="52783" spans="16:27" x14ac:dyDescent="0.3">
      <c r="P52783"/>
      <c r="AA52783"/>
    </row>
    <row r="52784" spans="16:27" x14ac:dyDescent="0.3">
      <c r="P52784"/>
      <c r="AA52784"/>
    </row>
    <row r="52785" spans="16:27" x14ac:dyDescent="0.3">
      <c r="P52785"/>
      <c r="AA52785"/>
    </row>
    <row r="52786" spans="16:27" x14ac:dyDescent="0.3">
      <c r="P52786"/>
      <c r="AA52786"/>
    </row>
    <row r="52787" spans="16:27" x14ac:dyDescent="0.3">
      <c r="P52787"/>
      <c r="AA52787"/>
    </row>
    <row r="52788" spans="16:27" x14ac:dyDescent="0.3">
      <c r="P52788"/>
      <c r="AA52788"/>
    </row>
    <row r="52789" spans="16:27" x14ac:dyDescent="0.3">
      <c r="P52789"/>
      <c r="AA52789"/>
    </row>
    <row r="52790" spans="16:27" x14ac:dyDescent="0.3">
      <c r="P52790"/>
      <c r="AA52790"/>
    </row>
    <row r="52791" spans="16:27" x14ac:dyDescent="0.3">
      <c r="P52791"/>
      <c r="AA52791"/>
    </row>
    <row r="52792" spans="16:27" x14ac:dyDescent="0.3">
      <c r="P52792"/>
      <c r="AA52792"/>
    </row>
    <row r="52793" spans="16:27" x14ac:dyDescent="0.3">
      <c r="P52793"/>
      <c r="AA52793"/>
    </row>
    <row r="52794" spans="16:27" x14ac:dyDescent="0.3">
      <c r="P52794"/>
      <c r="AA52794"/>
    </row>
    <row r="52795" spans="16:27" x14ac:dyDescent="0.3">
      <c r="P52795"/>
      <c r="AA52795"/>
    </row>
    <row r="52796" spans="16:27" x14ac:dyDescent="0.3">
      <c r="P52796"/>
      <c r="AA52796"/>
    </row>
    <row r="52797" spans="16:27" x14ac:dyDescent="0.3">
      <c r="P52797"/>
      <c r="AA52797"/>
    </row>
    <row r="52798" spans="16:27" x14ac:dyDescent="0.3">
      <c r="P52798"/>
      <c r="AA52798"/>
    </row>
    <row r="52799" spans="16:27" x14ac:dyDescent="0.3">
      <c r="P52799"/>
      <c r="AA52799"/>
    </row>
    <row r="52800" spans="16:27" x14ac:dyDescent="0.3">
      <c r="P52800"/>
      <c r="AA52800"/>
    </row>
    <row r="52801" spans="16:27" x14ac:dyDescent="0.3">
      <c r="P52801"/>
      <c r="AA52801"/>
    </row>
    <row r="52802" spans="16:27" x14ac:dyDescent="0.3">
      <c r="P52802"/>
      <c r="AA52802"/>
    </row>
    <row r="52803" spans="16:27" x14ac:dyDescent="0.3">
      <c r="P52803"/>
      <c r="AA52803"/>
    </row>
    <row r="52804" spans="16:27" x14ac:dyDescent="0.3">
      <c r="P52804"/>
      <c r="AA52804"/>
    </row>
    <row r="52805" spans="16:27" x14ac:dyDescent="0.3">
      <c r="P52805"/>
      <c r="AA52805"/>
    </row>
    <row r="52806" spans="16:27" x14ac:dyDescent="0.3">
      <c r="P52806"/>
      <c r="AA52806"/>
    </row>
    <row r="52807" spans="16:27" x14ac:dyDescent="0.3">
      <c r="P52807"/>
      <c r="AA52807"/>
    </row>
    <row r="52808" spans="16:27" x14ac:dyDescent="0.3">
      <c r="P52808"/>
      <c r="AA52808"/>
    </row>
    <row r="52809" spans="16:27" x14ac:dyDescent="0.3">
      <c r="P52809"/>
      <c r="AA52809"/>
    </row>
    <row r="52810" spans="16:27" x14ac:dyDescent="0.3">
      <c r="P52810"/>
      <c r="AA52810"/>
    </row>
    <row r="52811" spans="16:27" x14ac:dyDescent="0.3">
      <c r="P52811"/>
      <c r="AA52811"/>
    </row>
    <row r="52812" spans="16:27" x14ac:dyDescent="0.3">
      <c r="P52812"/>
      <c r="AA52812"/>
    </row>
    <row r="52813" spans="16:27" x14ac:dyDescent="0.3">
      <c r="P52813"/>
      <c r="AA52813"/>
    </row>
    <row r="52814" spans="16:27" x14ac:dyDescent="0.3">
      <c r="P52814"/>
      <c r="AA52814"/>
    </row>
    <row r="52815" spans="16:27" x14ac:dyDescent="0.3">
      <c r="P52815"/>
      <c r="AA52815"/>
    </row>
    <row r="52816" spans="16:27" x14ac:dyDescent="0.3">
      <c r="P52816"/>
      <c r="AA52816"/>
    </row>
    <row r="52817" spans="16:27" x14ac:dyDescent="0.3">
      <c r="P52817"/>
      <c r="AA52817"/>
    </row>
    <row r="52818" spans="16:27" x14ac:dyDescent="0.3">
      <c r="P52818"/>
      <c r="AA52818"/>
    </row>
    <row r="52819" spans="16:27" x14ac:dyDescent="0.3">
      <c r="P52819"/>
      <c r="AA52819"/>
    </row>
    <row r="52820" spans="16:27" x14ac:dyDescent="0.3">
      <c r="P52820"/>
      <c r="AA52820"/>
    </row>
    <row r="52821" spans="16:27" x14ac:dyDescent="0.3">
      <c r="P52821"/>
      <c r="AA52821"/>
    </row>
    <row r="52822" spans="16:27" x14ac:dyDescent="0.3">
      <c r="P52822"/>
      <c r="AA52822"/>
    </row>
    <row r="52823" spans="16:27" x14ac:dyDescent="0.3">
      <c r="P52823"/>
      <c r="AA52823"/>
    </row>
    <row r="52824" spans="16:27" x14ac:dyDescent="0.3">
      <c r="P52824"/>
      <c r="AA52824"/>
    </row>
    <row r="52825" spans="16:27" x14ac:dyDescent="0.3">
      <c r="P52825"/>
      <c r="AA52825"/>
    </row>
    <row r="52826" spans="16:27" x14ac:dyDescent="0.3">
      <c r="P52826"/>
      <c r="AA52826"/>
    </row>
    <row r="52827" spans="16:27" x14ac:dyDescent="0.3">
      <c r="P52827"/>
      <c r="AA52827"/>
    </row>
    <row r="52828" spans="16:27" x14ac:dyDescent="0.3">
      <c r="P52828"/>
      <c r="AA52828"/>
    </row>
    <row r="52829" spans="16:27" x14ac:dyDescent="0.3">
      <c r="P52829"/>
      <c r="AA52829"/>
    </row>
    <row r="52830" spans="16:27" x14ac:dyDescent="0.3">
      <c r="P52830"/>
      <c r="AA52830"/>
    </row>
    <row r="52831" spans="16:27" x14ac:dyDescent="0.3">
      <c r="P52831"/>
      <c r="AA52831"/>
    </row>
    <row r="52832" spans="16:27" x14ac:dyDescent="0.3">
      <c r="P52832"/>
      <c r="AA52832"/>
    </row>
    <row r="52833" spans="16:27" x14ac:dyDescent="0.3">
      <c r="P52833"/>
      <c r="AA52833"/>
    </row>
    <row r="52834" spans="16:27" x14ac:dyDescent="0.3">
      <c r="P52834"/>
      <c r="AA52834"/>
    </row>
    <row r="52835" spans="16:27" x14ac:dyDescent="0.3">
      <c r="P52835"/>
      <c r="AA52835"/>
    </row>
    <row r="52836" spans="16:27" x14ac:dyDescent="0.3">
      <c r="P52836"/>
      <c r="AA52836"/>
    </row>
    <row r="52837" spans="16:27" x14ac:dyDescent="0.3">
      <c r="P52837"/>
      <c r="AA52837"/>
    </row>
    <row r="52838" spans="16:27" x14ac:dyDescent="0.3">
      <c r="P52838"/>
      <c r="AA52838"/>
    </row>
    <row r="52839" spans="16:27" x14ac:dyDescent="0.3">
      <c r="P52839"/>
      <c r="AA52839"/>
    </row>
    <row r="52840" spans="16:27" x14ac:dyDescent="0.3">
      <c r="P52840"/>
      <c r="AA52840"/>
    </row>
    <row r="52841" spans="16:27" x14ac:dyDescent="0.3">
      <c r="P52841"/>
      <c r="AA52841"/>
    </row>
    <row r="52842" spans="16:27" x14ac:dyDescent="0.3">
      <c r="P52842"/>
      <c r="AA52842"/>
    </row>
    <row r="52843" spans="16:27" x14ac:dyDescent="0.3">
      <c r="P52843"/>
      <c r="AA52843"/>
    </row>
    <row r="52844" spans="16:27" x14ac:dyDescent="0.3">
      <c r="P52844"/>
      <c r="AA52844"/>
    </row>
    <row r="52845" spans="16:27" x14ac:dyDescent="0.3">
      <c r="P52845"/>
      <c r="AA52845"/>
    </row>
    <row r="52846" spans="16:27" x14ac:dyDescent="0.3">
      <c r="P52846"/>
      <c r="AA52846"/>
    </row>
    <row r="52847" spans="16:27" x14ac:dyDescent="0.3">
      <c r="P52847"/>
      <c r="AA52847"/>
    </row>
    <row r="52848" spans="16:27" x14ac:dyDescent="0.3">
      <c r="P52848"/>
      <c r="AA52848"/>
    </row>
    <row r="52849" spans="16:27" x14ac:dyDescent="0.3">
      <c r="P52849"/>
      <c r="AA52849"/>
    </row>
    <row r="52850" spans="16:27" x14ac:dyDescent="0.3">
      <c r="P52850"/>
      <c r="AA52850"/>
    </row>
    <row r="52851" spans="16:27" x14ac:dyDescent="0.3">
      <c r="P52851"/>
      <c r="AA52851"/>
    </row>
    <row r="52852" spans="16:27" x14ac:dyDescent="0.3">
      <c r="P52852"/>
      <c r="AA52852"/>
    </row>
    <row r="52853" spans="16:27" x14ac:dyDescent="0.3">
      <c r="P52853"/>
      <c r="AA52853"/>
    </row>
    <row r="52854" spans="16:27" x14ac:dyDescent="0.3">
      <c r="P52854"/>
      <c r="AA52854"/>
    </row>
    <row r="52855" spans="16:27" x14ac:dyDescent="0.3">
      <c r="P52855"/>
      <c r="AA52855"/>
    </row>
    <row r="52856" spans="16:27" x14ac:dyDescent="0.3">
      <c r="P52856"/>
      <c r="AA52856"/>
    </row>
    <row r="52857" spans="16:27" x14ac:dyDescent="0.3">
      <c r="P52857"/>
      <c r="AA52857"/>
    </row>
    <row r="52858" spans="16:27" x14ac:dyDescent="0.3">
      <c r="P52858"/>
      <c r="AA52858"/>
    </row>
    <row r="52859" spans="16:27" x14ac:dyDescent="0.3">
      <c r="P52859"/>
      <c r="AA52859"/>
    </row>
    <row r="52860" spans="16:27" x14ac:dyDescent="0.3">
      <c r="P52860"/>
      <c r="AA52860"/>
    </row>
    <row r="52861" spans="16:27" x14ac:dyDescent="0.3">
      <c r="P52861"/>
      <c r="AA52861"/>
    </row>
    <row r="52862" spans="16:27" x14ac:dyDescent="0.3">
      <c r="P52862"/>
      <c r="AA52862"/>
    </row>
    <row r="52863" spans="16:27" x14ac:dyDescent="0.3">
      <c r="P52863"/>
      <c r="AA52863"/>
    </row>
    <row r="52864" spans="16:27" x14ac:dyDescent="0.3">
      <c r="P52864"/>
      <c r="AA52864"/>
    </row>
    <row r="52865" spans="16:27" x14ac:dyDescent="0.3">
      <c r="P52865"/>
      <c r="AA52865"/>
    </row>
    <row r="52866" spans="16:27" x14ac:dyDescent="0.3">
      <c r="P52866"/>
      <c r="AA52866"/>
    </row>
    <row r="52867" spans="16:27" x14ac:dyDescent="0.3">
      <c r="P52867"/>
      <c r="AA52867"/>
    </row>
    <row r="52868" spans="16:27" x14ac:dyDescent="0.3">
      <c r="P52868"/>
      <c r="AA52868"/>
    </row>
    <row r="52869" spans="16:27" x14ac:dyDescent="0.3">
      <c r="P52869"/>
      <c r="AA52869"/>
    </row>
    <row r="52870" spans="16:27" x14ac:dyDescent="0.3">
      <c r="P52870"/>
      <c r="AA52870"/>
    </row>
    <row r="52871" spans="16:27" x14ac:dyDescent="0.3">
      <c r="P52871"/>
      <c r="AA52871"/>
    </row>
    <row r="52872" spans="16:27" x14ac:dyDescent="0.3">
      <c r="P52872"/>
      <c r="AA52872"/>
    </row>
    <row r="52873" spans="16:27" x14ac:dyDescent="0.3">
      <c r="P52873"/>
      <c r="AA52873"/>
    </row>
    <row r="52874" spans="16:27" x14ac:dyDescent="0.3">
      <c r="P52874"/>
      <c r="AA52874"/>
    </row>
    <row r="52875" spans="16:27" x14ac:dyDescent="0.3">
      <c r="P52875"/>
      <c r="AA52875"/>
    </row>
    <row r="52876" spans="16:27" x14ac:dyDescent="0.3">
      <c r="P52876"/>
      <c r="AA52876"/>
    </row>
    <row r="52877" spans="16:27" x14ac:dyDescent="0.3">
      <c r="P52877"/>
      <c r="AA52877"/>
    </row>
    <row r="52878" spans="16:27" x14ac:dyDescent="0.3">
      <c r="P52878"/>
      <c r="AA52878"/>
    </row>
    <row r="52879" spans="16:27" x14ac:dyDescent="0.3">
      <c r="P52879"/>
      <c r="AA52879"/>
    </row>
    <row r="52880" spans="16:27" x14ac:dyDescent="0.3">
      <c r="P52880"/>
      <c r="AA52880"/>
    </row>
    <row r="52881" spans="16:27" x14ac:dyDescent="0.3">
      <c r="P52881"/>
      <c r="AA52881"/>
    </row>
    <row r="52882" spans="16:27" x14ac:dyDescent="0.3">
      <c r="P52882"/>
      <c r="AA52882"/>
    </row>
    <row r="52883" spans="16:27" x14ac:dyDescent="0.3">
      <c r="P52883"/>
      <c r="AA52883"/>
    </row>
    <row r="52884" spans="16:27" x14ac:dyDescent="0.3">
      <c r="P52884"/>
      <c r="AA52884"/>
    </row>
    <row r="52885" spans="16:27" x14ac:dyDescent="0.3">
      <c r="P52885"/>
      <c r="AA52885"/>
    </row>
    <row r="52886" spans="16:27" x14ac:dyDescent="0.3">
      <c r="P52886"/>
      <c r="AA52886"/>
    </row>
    <row r="52887" spans="16:27" x14ac:dyDescent="0.3">
      <c r="P52887"/>
      <c r="AA52887"/>
    </row>
    <row r="52888" spans="16:27" x14ac:dyDescent="0.3">
      <c r="P52888"/>
      <c r="AA52888"/>
    </row>
    <row r="52889" spans="16:27" x14ac:dyDescent="0.3">
      <c r="P52889"/>
      <c r="AA52889"/>
    </row>
    <row r="52890" spans="16:27" x14ac:dyDescent="0.3">
      <c r="P52890"/>
      <c r="AA52890"/>
    </row>
    <row r="52891" spans="16:27" x14ac:dyDescent="0.3">
      <c r="P52891"/>
      <c r="AA52891"/>
    </row>
    <row r="52892" spans="16:27" x14ac:dyDescent="0.3">
      <c r="P52892"/>
      <c r="AA52892"/>
    </row>
    <row r="52893" spans="16:27" x14ac:dyDescent="0.3">
      <c r="P52893"/>
      <c r="AA52893"/>
    </row>
    <row r="52894" spans="16:27" x14ac:dyDescent="0.3">
      <c r="P52894"/>
      <c r="AA52894"/>
    </row>
    <row r="52895" spans="16:27" x14ac:dyDescent="0.3">
      <c r="P52895"/>
      <c r="AA52895"/>
    </row>
    <row r="52896" spans="16:27" x14ac:dyDescent="0.3">
      <c r="P52896"/>
      <c r="AA52896"/>
    </row>
    <row r="52897" spans="16:27" x14ac:dyDescent="0.3">
      <c r="P52897"/>
      <c r="AA52897"/>
    </row>
    <row r="52898" spans="16:27" x14ac:dyDescent="0.3">
      <c r="P52898"/>
      <c r="AA52898"/>
    </row>
    <row r="52899" spans="16:27" x14ac:dyDescent="0.3">
      <c r="P52899"/>
      <c r="AA52899"/>
    </row>
    <row r="52900" spans="16:27" x14ac:dyDescent="0.3">
      <c r="P52900"/>
      <c r="AA52900"/>
    </row>
    <row r="52901" spans="16:27" x14ac:dyDescent="0.3">
      <c r="P52901"/>
      <c r="AA52901"/>
    </row>
    <row r="52902" spans="16:27" x14ac:dyDescent="0.3">
      <c r="P52902"/>
      <c r="AA52902"/>
    </row>
    <row r="52903" spans="16:27" x14ac:dyDescent="0.3">
      <c r="P52903"/>
      <c r="AA52903"/>
    </row>
    <row r="52904" spans="16:27" x14ac:dyDescent="0.3">
      <c r="P52904"/>
      <c r="AA52904"/>
    </row>
    <row r="52905" spans="16:27" x14ac:dyDescent="0.3">
      <c r="P52905"/>
      <c r="AA52905"/>
    </row>
    <row r="52906" spans="16:27" x14ac:dyDescent="0.3">
      <c r="P52906"/>
      <c r="AA52906"/>
    </row>
    <row r="52907" spans="16:27" x14ac:dyDescent="0.3">
      <c r="P52907"/>
      <c r="AA52907"/>
    </row>
    <row r="52908" spans="16:27" x14ac:dyDescent="0.3">
      <c r="P52908"/>
      <c r="AA52908"/>
    </row>
    <row r="52909" spans="16:27" x14ac:dyDescent="0.3">
      <c r="P52909"/>
      <c r="AA52909"/>
    </row>
    <row r="52910" spans="16:27" x14ac:dyDescent="0.3">
      <c r="P52910"/>
      <c r="AA52910"/>
    </row>
    <row r="52911" spans="16:27" x14ac:dyDescent="0.3">
      <c r="P52911"/>
      <c r="AA52911"/>
    </row>
    <row r="52912" spans="16:27" x14ac:dyDescent="0.3">
      <c r="P52912"/>
      <c r="AA52912"/>
    </row>
    <row r="52913" spans="16:27" x14ac:dyDescent="0.3">
      <c r="P52913"/>
      <c r="AA52913"/>
    </row>
    <row r="52914" spans="16:27" x14ac:dyDescent="0.3">
      <c r="P52914"/>
      <c r="AA52914"/>
    </row>
    <row r="52915" spans="16:27" x14ac:dyDescent="0.3">
      <c r="P52915"/>
      <c r="AA52915"/>
    </row>
    <row r="52916" spans="16:27" x14ac:dyDescent="0.3">
      <c r="P52916"/>
      <c r="AA52916"/>
    </row>
    <row r="52917" spans="16:27" x14ac:dyDescent="0.3">
      <c r="P52917"/>
      <c r="AA52917"/>
    </row>
    <row r="52918" spans="16:27" x14ac:dyDescent="0.3">
      <c r="P52918"/>
      <c r="AA52918"/>
    </row>
    <row r="52919" spans="16:27" x14ac:dyDescent="0.3">
      <c r="P52919"/>
      <c r="AA52919"/>
    </row>
    <row r="52920" spans="16:27" x14ac:dyDescent="0.3">
      <c r="P52920"/>
      <c r="AA52920"/>
    </row>
    <row r="52921" spans="16:27" x14ac:dyDescent="0.3">
      <c r="P52921"/>
      <c r="AA52921"/>
    </row>
    <row r="52922" spans="16:27" x14ac:dyDescent="0.3">
      <c r="P52922"/>
      <c r="AA52922"/>
    </row>
    <row r="52923" spans="16:27" x14ac:dyDescent="0.3">
      <c r="P52923"/>
      <c r="AA52923"/>
    </row>
    <row r="52924" spans="16:27" x14ac:dyDescent="0.3">
      <c r="P52924"/>
      <c r="AA52924"/>
    </row>
    <row r="52925" spans="16:27" x14ac:dyDescent="0.3">
      <c r="P52925"/>
      <c r="AA52925"/>
    </row>
    <row r="52926" spans="16:27" x14ac:dyDescent="0.3">
      <c r="P52926"/>
      <c r="AA52926"/>
    </row>
    <row r="52927" spans="16:27" x14ac:dyDescent="0.3">
      <c r="P52927"/>
      <c r="AA52927"/>
    </row>
    <row r="52928" spans="16:27" x14ac:dyDescent="0.3">
      <c r="P52928"/>
      <c r="AA52928"/>
    </row>
    <row r="52929" spans="16:27" x14ac:dyDescent="0.3">
      <c r="P52929"/>
      <c r="AA52929"/>
    </row>
    <row r="52930" spans="16:27" x14ac:dyDescent="0.3">
      <c r="P52930"/>
      <c r="AA52930"/>
    </row>
    <row r="52931" spans="16:27" x14ac:dyDescent="0.3">
      <c r="P52931"/>
      <c r="AA52931"/>
    </row>
    <row r="52932" spans="16:27" x14ac:dyDescent="0.3">
      <c r="P52932"/>
      <c r="AA52932"/>
    </row>
    <row r="52933" spans="16:27" x14ac:dyDescent="0.3">
      <c r="P52933"/>
      <c r="AA52933"/>
    </row>
    <row r="52934" spans="16:27" x14ac:dyDescent="0.3">
      <c r="P52934"/>
      <c r="AA52934"/>
    </row>
    <row r="52935" spans="16:27" x14ac:dyDescent="0.3">
      <c r="P52935"/>
      <c r="AA52935"/>
    </row>
    <row r="52936" spans="16:27" x14ac:dyDescent="0.3">
      <c r="P52936"/>
      <c r="AA52936"/>
    </row>
    <row r="52937" spans="16:27" x14ac:dyDescent="0.3">
      <c r="P52937"/>
      <c r="AA52937"/>
    </row>
    <row r="52938" spans="16:27" x14ac:dyDescent="0.3">
      <c r="P52938"/>
      <c r="AA52938"/>
    </row>
    <row r="52939" spans="16:27" x14ac:dyDescent="0.3">
      <c r="P52939"/>
      <c r="AA52939"/>
    </row>
    <row r="52940" spans="16:27" x14ac:dyDescent="0.3">
      <c r="P52940"/>
      <c r="AA52940"/>
    </row>
    <row r="52941" spans="16:27" x14ac:dyDescent="0.3">
      <c r="P52941"/>
      <c r="AA52941"/>
    </row>
    <row r="52942" spans="16:27" x14ac:dyDescent="0.3">
      <c r="P52942"/>
      <c r="AA52942"/>
    </row>
    <row r="52943" spans="16:27" x14ac:dyDescent="0.3">
      <c r="P52943"/>
      <c r="AA52943"/>
    </row>
    <row r="52944" spans="16:27" x14ac:dyDescent="0.3">
      <c r="P52944"/>
      <c r="AA52944"/>
    </row>
    <row r="52945" spans="16:27" x14ac:dyDescent="0.3">
      <c r="P52945"/>
      <c r="AA52945"/>
    </row>
    <row r="52946" spans="16:27" x14ac:dyDescent="0.3">
      <c r="P52946"/>
      <c r="AA52946"/>
    </row>
    <row r="52947" spans="16:27" x14ac:dyDescent="0.3">
      <c r="P52947"/>
      <c r="AA52947"/>
    </row>
    <row r="52948" spans="16:27" x14ac:dyDescent="0.3">
      <c r="P52948"/>
      <c r="AA52948"/>
    </row>
    <row r="52949" spans="16:27" x14ac:dyDescent="0.3">
      <c r="P52949"/>
      <c r="AA52949"/>
    </row>
    <row r="52950" spans="16:27" x14ac:dyDescent="0.3">
      <c r="P52950"/>
      <c r="AA52950"/>
    </row>
    <row r="52951" spans="16:27" x14ac:dyDescent="0.3">
      <c r="P52951"/>
      <c r="AA52951"/>
    </row>
    <row r="52952" spans="16:27" x14ac:dyDescent="0.3">
      <c r="P52952"/>
      <c r="AA52952"/>
    </row>
    <row r="52953" spans="16:27" x14ac:dyDescent="0.3">
      <c r="P52953"/>
      <c r="AA52953"/>
    </row>
    <row r="52954" spans="16:27" x14ac:dyDescent="0.3">
      <c r="P52954"/>
      <c r="AA52954"/>
    </row>
    <row r="52955" spans="16:27" x14ac:dyDescent="0.3">
      <c r="P52955"/>
      <c r="AA52955"/>
    </row>
    <row r="52956" spans="16:27" x14ac:dyDescent="0.3">
      <c r="P52956"/>
      <c r="AA52956"/>
    </row>
    <row r="52957" spans="16:27" x14ac:dyDescent="0.3">
      <c r="P52957"/>
      <c r="AA52957"/>
    </row>
    <row r="52958" spans="16:27" x14ac:dyDescent="0.3">
      <c r="P52958"/>
      <c r="AA52958"/>
    </row>
    <row r="52959" spans="16:27" x14ac:dyDescent="0.3">
      <c r="P52959"/>
      <c r="AA52959"/>
    </row>
    <row r="52960" spans="16:27" x14ac:dyDescent="0.3">
      <c r="P52960"/>
      <c r="AA52960"/>
    </row>
    <row r="52961" spans="16:27" x14ac:dyDescent="0.3">
      <c r="P52961"/>
      <c r="AA52961"/>
    </row>
    <row r="52962" spans="16:27" x14ac:dyDescent="0.3">
      <c r="P52962"/>
      <c r="AA52962"/>
    </row>
    <row r="52963" spans="16:27" x14ac:dyDescent="0.3">
      <c r="P52963"/>
      <c r="AA52963"/>
    </row>
    <row r="52964" spans="16:27" x14ac:dyDescent="0.3">
      <c r="P52964"/>
      <c r="AA52964"/>
    </row>
    <row r="52965" spans="16:27" x14ac:dyDescent="0.3">
      <c r="P52965"/>
      <c r="AA52965"/>
    </row>
    <row r="52966" spans="16:27" x14ac:dyDescent="0.3">
      <c r="P52966"/>
      <c r="AA52966"/>
    </row>
    <row r="52967" spans="16:27" x14ac:dyDescent="0.3">
      <c r="P52967"/>
      <c r="AA52967"/>
    </row>
    <row r="52968" spans="16:27" x14ac:dyDescent="0.3">
      <c r="P52968"/>
      <c r="AA52968"/>
    </row>
    <row r="52969" spans="16:27" x14ac:dyDescent="0.3">
      <c r="P52969"/>
      <c r="AA52969"/>
    </row>
    <row r="52970" spans="16:27" x14ac:dyDescent="0.3">
      <c r="P52970"/>
      <c r="AA52970"/>
    </row>
    <row r="52971" spans="16:27" x14ac:dyDescent="0.3">
      <c r="P52971"/>
      <c r="AA52971"/>
    </row>
    <row r="52972" spans="16:27" x14ac:dyDescent="0.3">
      <c r="P52972"/>
      <c r="AA52972"/>
    </row>
    <row r="52973" spans="16:27" x14ac:dyDescent="0.3">
      <c r="P52973"/>
      <c r="AA52973"/>
    </row>
    <row r="52974" spans="16:27" x14ac:dyDescent="0.3">
      <c r="P52974"/>
      <c r="AA52974"/>
    </row>
    <row r="52975" spans="16:27" x14ac:dyDescent="0.3">
      <c r="P52975"/>
      <c r="AA52975"/>
    </row>
    <row r="52976" spans="16:27" x14ac:dyDescent="0.3">
      <c r="P52976"/>
      <c r="AA52976"/>
    </row>
    <row r="52977" spans="16:27" x14ac:dyDescent="0.3">
      <c r="P52977"/>
      <c r="AA52977"/>
    </row>
    <row r="52978" spans="16:27" x14ac:dyDescent="0.3">
      <c r="P52978"/>
      <c r="AA52978"/>
    </row>
    <row r="52979" spans="16:27" x14ac:dyDescent="0.3">
      <c r="P52979"/>
      <c r="AA52979"/>
    </row>
    <row r="52980" spans="16:27" x14ac:dyDescent="0.3">
      <c r="P52980"/>
      <c r="AA52980"/>
    </row>
    <row r="52981" spans="16:27" x14ac:dyDescent="0.3">
      <c r="P52981"/>
      <c r="AA52981"/>
    </row>
    <row r="52982" spans="16:27" x14ac:dyDescent="0.3">
      <c r="P52982"/>
      <c r="AA52982"/>
    </row>
    <row r="52983" spans="16:27" x14ac:dyDescent="0.3">
      <c r="P52983"/>
      <c r="AA52983"/>
    </row>
    <row r="52984" spans="16:27" x14ac:dyDescent="0.3">
      <c r="P52984"/>
      <c r="AA52984"/>
    </row>
    <row r="52985" spans="16:27" x14ac:dyDescent="0.3">
      <c r="P52985"/>
      <c r="AA52985"/>
    </row>
    <row r="52986" spans="16:27" x14ac:dyDescent="0.3">
      <c r="P52986"/>
      <c r="AA52986"/>
    </row>
    <row r="52987" spans="16:27" x14ac:dyDescent="0.3">
      <c r="P52987"/>
      <c r="AA52987"/>
    </row>
    <row r="52988" spans="16:27" x14ac:dyDescent="0.3">
      <c r="P52988"/>
      <c r="AA52988"/>
    </row>
    <row r="52989" spans="16:27" x14ac:dyDescent="0.3">
      <c r="P52989"/>
      <c r="AA52989"/>
    </row>
    <row r="52990" spans="16:27" x14ac:dyDescent="0.3">
      <c r="P52990"/>
      <c r="AA52990"/>
    </row>
    <row r="52991" spans="16:27" x14ac:dyDescent="0.3">
      <c r="P52991"/>
      <c r="AA52991"/>
    </row>
    <row r="52992" spans="16:27" x14ac:dyDescent="0.3">
      <c r="P52992"/>
      <c r="AA52992"/>
    </row>
    <row r="52993" spans="16:27" x14ac:dyDescent="0.3">
      <c r="P52993"/>
      <c r="AA52993"/>
    </row>
    <row r="52994" spans="16:27" x14ac:dyDescent="0.3">
      <c r="P52994"/>
      <c r="AA52994"/>
    </row>
    <row r="52995" spans="16:27" x14ac:dyDescent="0.3">
      <c r="P52995"/>
      <c r="AA52995"/>
    </row>
    <row r="52996" spans="16:27" x14ac:dyDescent="0.3">
      <c r="P52996"/>
      <c r="AA52996"/>
    </row>
    <row r="52997" spans="16:27" x14ac:dyDescent="0.3">
      <c r="P52997"/>
      <c r="AA52997"/>
    </row>
    <row r="52998" spans="16:27" x14ac:dyDescent="0.3">
      <c r="P52998"/>
      <c r="AA52998"/>
    </row>
    <row r="52999" spans="16:27" x14ac:dyDescent="0.3">
      <c r="P52999"/>
      <c r="AA52999"/>
    </row>
    <row r="53000" spans="16:27" x14ac:dyDescent="0.3">
      <c r="P53000"/>
      <c r="AA53000"/>
    </row>
    <row r="53001" spans="16:27" x14ac:dyDescent="0.3">
      <c r="P53001"/>
      <c r="AA53001"/>
    </row>
    <row r="53002" spans="16:27" x14ac:dyDescent="0.3">
      <c r="P53002"/>
      <c r="AA53002"/>
    </row>
    <row r="53003" spans="16:27" x14ac:dyDescent="0.3">
      <c r="P53003"/>
      <c r="AA53003"/>
    </row>
    <row r="53004" spans="16:27" x14ac:dyDescent="0.3">
      <c r="P53004"/>
      <c r="AA53004"/>
    </row>
    <row r="53005" spans="16:27" x14ac:dyDescent="0.3">
      <c r="P53005"/>
      <c r="AA53005"/>
    </row>
    <row r="53006" spans="16:27" x14ac:dyDescent="0.3">
      <c r="P53006"/>
      <c r="AA53006"/>
    </row>
    <row r="53007" spans="16:27" x14ac:dyDescent="0.3">
      <c r="P53007"/>
      <c r="AA53007"/>
    </row>
    <row r="53008" spans="16:27" x14ac:dyDescent="0.3">
      <c r="P53008"/>
      <c r="AA53008"/>
    </row>
    <row r="53009" spans="16:27" x14ac:dyDescent="0.3">
      <c r="P53009"/>
      <c r="AA53009"/>
    </row>
    <row r="53010" spans="16:27" x14ac:dyDescent="0.3">
      <c r="P53010"/>
      <c r="AA53010"/>
    </row>
    <row r="53011" spans="16:27" x14ac:dyDescent="0.3">
      <c r="P53011"/>
      <c r="AA53011"/>
    </row>
    <row r="53012" spans="16:27" x14ac:dyDescent="0.3">
      <c r="P53012"/>
      <c r="AA53012"/>
    </row>
    <row r="53013" spans="16:27" x14ac:dyDescent="0.3">
      <c r="P53013"/>
      <c r="AA53013"/>
    </row>
    <row r="53014" spans="16:27" x14ac:dyDescent="0.3">
      <c r="P53014"/>
      <c r="AA53014"/>
    </row>
    <row r="53015" spans="16:27" x14ac:dyDescent="0.3">
      <c r="P53015"/>
      <c r="AA53015"/>
    </row>
    <row r="53016" spans="16:27" x14ac:dyDescent="0.3">
      <c r="P53016"/>
      <c r="AA53016"/>
    </row>
    <row r="53017" spans="16:27" x14ac:dyDescent="0.3">
      <c r="P53017"/>
      <c r="AA53017"/>
    </row>
    <row r="53018" spans="16:27" x14ac:dyDescent="0.3">
      <c r="P53018"/>
      <c r="AA53018"/>
    </row>
    <row r="53019" spans="16:27" x14ac:dyDescent="0.3">
      <c r="P53019"/>
      <c r="AA53019"/>
    </row>
    <row r="53020" spans="16:27" x14ac:dyDescent="0.3">
      <c r="P53020"/>
      <c r="AA53020"/>
    </row>
    <row r="53021" spans="16:27" x14ac:dyDescent="0.3">
      <c r="P53021"/>
      <c r="AA53021"/>
    </row>
    <row r="53022" spans="16:27" x14ac:dyDescent="0.3">
      <c r="P53022"/>
      <c r="AA53022"/>
    </row>
    <row r="53023" spans="16:27" x14ac:dyDescent="0.3">
      <c r="P53023"/>
      <c r="AA53023"/>
    </row>
    <row r="53024" spans="16:27" x14ac:dyDescent="0.3">
      <c r="P53024"/>
      <c r="AA53024"/>
    </row>
    <row r="53025" spans="16:27" x14ac:dyDescent="0.3">
      <c r="P53025"/>
      <c r="AA53025"/>
    </row>
    <row r="53026" spans="16:27" x14ac:dyDescent="0.3">
      <c r="P53026"/>
      <c r="AA53026"/>
    </row>
    <row r="53027" spans="16:27" x14ac:dyDescent="0.3">
      <c r="P53027"/>
      <c r="AA53027"/>
    </row>
    <row r="53028" spans="16:27" x14ac:dyDescent="0.3">
      <c r="P53028"/>
      <c r="AA53028"/>
    </row>
    <row r="53029" spans="16:27" x14ac:dyDescent="0.3">
      <c r="P53029"/>
      <c r="AA53029"/>
    </row>
    <row r="53030" spans="16:27" x14ac:dyDescent="0.3">
      <c r="P53030"/>
      <c r="AA53030"/>
    </row>
    <row r="53031" spans="16:27" x14ac:dyDescent="0.3">
      <c r="P53031"/>
      <c r="AA53031"/>
    </row>
    <row r="53032" spans="16:27" x14ac:dyDescent="0.3">
      <c r="P53032"/>
      <c r="AA53032"/>
    </row>
    <row r="53033" spans="16:27" x14ac:dyDescent="0.3">
      <c r="P53033"/>
      <c r="AA53033"/>
    </row>
    <row r="53034" spans="16:27" x14ac:dyDescent="0.3">
      <c r="P53034"/>
      <c r="AA53034"/>
    </row>
    <row r="53035" spans="16:27" x14ac:dyDescent="0.3">
      <c r="P53035"/>
      <c r="AA53035"/>
    </row>
    <row r="53036" spans="16:27" x14ac:dyDescent="0.3">
      <c r="P53036"/>
      <c r="AA53036"/>
    </row>
    <row r="53037" spans="16:27" x14ac:dyDescent="0.3">
      <c r="P53037"/>
      <c r="AA53037"/>
    </row>
    <row r="53038" spans="16:27" x14ac:dyDescent="0.3">
      <c r="P53038"/>
      <c r="AA53038"/>
    </row>
    <row r="53039" spans="16:27" x14ac:dyDescent="0.3">
      <c r="P53039"/>
      <c r="AA53039"/>
    </row>
    <row r="53040" spans="16:27" x14ac:dyDescent="0.3">
      <c r="P53040"/>
      <c r="AA53040"/>
    </row>
    <row r="53041" spans="16:27" x14ac:dyDescent="0.3">
      <c r="P53041"/>
      <c r="AA53041"/>
    </row>
    <row r="53042" spans="16:27" x14ac:dyDescent="0.3">
      <c r="P53042"/>
      <c r="AA53042"/>
    </row>
    <row r="53043" spans="16:27" x14ac:dyDescent="0.3">
      <c r="P53043"/>
      <c r="AA53043"/>
    </row>
    <row r="53044" spans="16:27" x14ac:dyDescent="0.3">
      <c r="P53044"/>
      <c r="AA53044"/>
    </row>
    <row r="53045" spans="16:27" x14ac:dyDescent="0.3">
      <c r="P53045"/>
      <c r="AA53045"/>
    </row>
    <row r="53046" spans="16:27" x14ac:dyDescent="0.3">
      <c r="P53046"/>
      <c r="AA53046"/>
    </row>
    <row r="53047" spans="16:27" x14ac:dyDescent="0.3">
      <c r="P53047"/>
      <c r="AA53047"/>
    </row>
    <row r="53048" spans="16:27" x14ac:dyDescent="0.3">
      <c r="P53048"/>
      <c r="AA53048"/>
    </row>
    <row r="53049" spans="16:27" x14ac:dyDescent="0.3">
      <c r="P53049"/>
      <c r="AA53049"/>
    </row>
    <row r="53050" spans="16:27" x14ac:dyDescent="0.3">
      <c r="P53050"/>
      <c r="AA53050"/>
    </row>
    <row r="53051" spans="16:27" x14ac:dyDescent="0.3">
      <c r="P53051"/>
      <c r="AA53051"/>
    </row>
    <row r="53052" spans="16:27" x14ac:dyDescent="0.3">
      <c r="P53052"/>
      <c r="AA53052"/>
    </row>
    <row r="53053" spans="16:27" x14ac:dyDescent="0.3">
      <c r="P53053"/>
      <c r="AA53053"/>
    </row>
    <row r="53054" spans="16:27" x14ac:dyDescent="0.3">
      <c r="P53054"/>
      <c r="AA53054"/>
    </row>
    <row r="53055" spans="16:27" x14ac:dyDescent="0.3">
      <c r="P53055"/>
      <c r="AA53055"/>
    </row>
    <row r="53056" spans="16:27" x14ac:dyDescent="0.3">
      <c r="P53056"/>
      <c r="AA53056"/>
    </row>
    <row r="53057" spans="16:27" x14ac:dyDescent="0.3">
      <c r="P53057"/>
      <c r="AA53057"/>
    </row>
    <row r="53058" spans="16:27" x14ac:dyDescent="0.3">
      <c r="P53058"/>
      <c r="AA53058"/>
    </row>
    <row r="53059" spans="16:27" x14ac:dyDescent="0.3">
      <c r="P53059"/>
      <c r="AA53059"/>
    </row>
    <row r="53060" spans="16:27" x14ac:dyDescent="0.3">
      <c r="P53060"/>
      <c r="AA53060"/>
    </row>
    <row r="53061" spans="16:27" x14ac:dyDescent="0.3">
      <c r="P53061"/>
      <c r="AA53061"/>
    </row>
    <row r="53062" spans="16:27" x14ac:dyDescent="0.3">
      <c r="P53062"/>
      <c r="AA53062"/>
    </row>
    <row r="53063" spans="16:27" x14ac:dyDescent="0.3">
      <c r="P53063"/>
      <c r="AA53063"/>
    </row>
    <row r="53064" spans="16:27" x14ac:dyDescent="0.3">
      <c r="P53064"/>
      <c r="AA53064"/>
    </row>
    <row r="53065" spans="16:27" x14ac:dyDescent="0.3">
      <c r="P53065"/>
      <c r="AA53065"/>
    </row>
    <row r="53066" spans="16:27" x14ac:dyDescent="0.3">
      <c r="P53066"/>
      <c r="AA53066"/>
    </row>
    <row r="53067" spans="16:27" x14ac:dyDescent="0.3">
      <c r="P53067"/>
      <c r="AA53067"/>
    </row>
    <row r="53068" spans="16:27" x14ac:dyDescent="0.3">
      <c r="P53068"/>
      <c r="AA53068"/>
    </row>
    <row r="53069" spans="16:27" x14ac:dyDescent="0.3">
      <c r="P53069"/>
      <c r="AA53069"/>
    </row>
    <row r="53070" spans="16:27" x14ac:dyDescent="0.3">
      <c r="P53070"/>
      <c r="AA53070"/>
    </row>
    <row r="53071" spans="16:27" x14ac:dyDescent="0.3">
      <c r="P53071"/>
      <c r="AA53071"/>
    </row>
    <row r="53072" spans="16:27" x14ac:dyDescent="0.3">
      <c r="P53072"/>
      <c r="AA53072"/>
    </row>
    <row r="53073" spans="16:27" x14ac:dyDescent="0.3">
      <c r="P53073"/>
      <c r="AA53073"/>
    </row>
    <row r="53074" spans="16:27" x14ac:dyDescent="0.3">
      <c r="P53074"/>
      <c r="AA53074"/>
    </row>
    <row r="53075" spans="16:27" x14ac:dyDescent="0.3">
      <c r="P53075"/>
      <c r="AA53075"/>
    </row>
    <row r="53076" spans="16:27" x14ac:dyDescent="0.3">
      <c r="P53076"/>
      <c r="AA53076"/>
    </row>
    <row r="53077" spans="16:27" x14ac:dyDescent="0.3">
      <c r="P53077"/>
      <c r="AA53077"/>
    </row>
    <row r="53078" spans="16:27" x14ac:dyDescent="0.3">
      <c r="P53078"/>
      <c r="AA53078"/>
    </row>
    <row r="53079" spans="16:27" x14ac:dyDescent="0.3">
      <c r="P53079"/>
      <c r="AA53079"/>
    </row>
    <row r="53080" spans="16:27" x14ac:dyDescent="0.3">
      <c r="P53080"/>
      <c r="AA53080"/>
    </row>
    <row r="53081" spans="16:27" x14ac:dyDescent="0.3">
      <c r="P53081"/>
      <c r="AA53081"/>
    </row>
    <row r="53082" spans="16:27" x14ac:dyDescent="0.3">
      <c r="P53082"/>
      <c r="AA53082"/>
    </row>
    <row r="53083" spans="16:27" x14ac:dyDescent="0.3">
      <c r="P53083"/>
      <c r="AA53083"/>
    </row>
    <row r="53084" spans="16:27" x14ac:dyDescent="0.3">
      <c r="P53084"/>
      <c r="AA53084"/>
    </row>
    <row r="53085" spans="16:27" x14ac:dyDescent="0.3">
      <c r="P53085"/>
      <c r="AA53085"/>
    </row>
    <row r="53086" spans="16:27" x14ac:dyDescent="0.3">
      <c r="P53086"/>
      <c r="AA53086"/>
    </row>
    <row r="53087" spans="16:27" x14ac:dyDescent="0.3">
      <c r="P53087"/>
      <c r="AA53087"/>
    </row>
    <row r="53088" spans="16:27" x14ac:dyDescent="0.3">
      <c r="P53088"/>
      <c r="AA53088"/>
    </row>
    <row r="53089" spans="16:27" x14ac:dyDescent="0.3">
      <c r="P53089"/>
      <c r="AA53089"/>
    </row>
    <row r="53090" spans="16:27" x14ac:dyDescent="0.3">
      <c r="P53090"/>
      <c r="AA53090"/>
    </row>
    <row r="53091" spans="16:27" x14ac:dyDescent="0.3">
      <c r="P53091"/>
      <c r="AA53091"/>
    </row>
    <row r="53092" spans="16:27" x14ac:dyDescent="0.3">
      <c r="P53092"/>
      <c r="AA53092"/>
    </row>
    <row r="53093" spans="16:27" x14ac:dyDescent="0.3">
      <c r="P53093"/>
      <c r="AA53093"/>
    </row>
    <row r="53094" spans="16:27" x14ac:dyDescent="0.3">
      <c r="P53094"/>
      <c r="AA53094"/>
    </row>
    <row r="53095" spans="16:27" x14ac:dyDescent="0.3">
      <c r="P53095"/>
      <c r="AA53095"/>
    </row>
    <row r="53096" spans="16:27" x14ac:dyDescent="0.3">
      <c r="P53096"/>
      <c r="AA53096"/>
    </row>
    <row r="53097" spans="16:27" x14ac:dyDescent="0.3">
      <c r="P53097"/>
      <c r="AA53097"/>
    </row>
    <row r="53098" spans="16:27" x14ac:dyDescent="0.3">
      <c r="P53098"/>
      <c r="AA53098"/>
    </row>
    <row r="53099" spans="16:27" x14ac:dyDescent="0.3">
      <c r="P53099"/>
      <c r="AA53099"/>
    </row>
    <row r="53100" spans="16:27" x14ac:dyDescent="0.3">
      <c r="P53100"/>
      <c r="AA53100"/>
    </row>
    <row r="53101" spans="16:27" x14ac:dyDescent="0.3">
      <c r="P53101"/>
      <c r="AA53101"/>
    </row>
    <row r="53102" spans="16:27" x14ac:dyDescent="0.3">
      <c r="P53102"/>
      <c r="AA53102"/>
    </row>
    <row r="53103" spans="16:27" x14ac:dyDescent="0.3">
      <c r="P53103"/>
      <c r="AA53103"/>
    </row>
    <row r="53104" spans="16:27" x14ac:dyDescent="0.3">
      <c r="P53104"/>
      <c r="AA53104"/>
    </row>
    <row r="53105" spans="16:27" x14ac:dyDescent="0.3">
      <c r="P53105"/>
      <c r="AA53105"/>
    </row>
    <row r="53106" spans="16:27" x14ac:dyDescent="0.3">
      <c r="P53106"/>
      <c r="AA53106"/>
    </row>
    <row r="53107" spans="16:27" x14ac:dyDescent="0.3">
      <c r="P53107"/>
      <c r="AA53107"/>
    </row>
    <row r="53108" spans="16:27" x14ac:dyDescent="0.3">
      <c r="P53108"/>
      <c r="AA53108"/>
    </row>
    <row r="53109" spans="16:27" x14ac:dyDescent="0.3">
      <c r="P53109"/>
      <c r="AA53109"/>
    </row>
    <row r="53110" spans="16:27" x14ac:dyDescent="0.3">
      <c r="P53110"/>
      <c r="AA53110"/>
    </row>
    <row r="53111" spans="16:27" x14ac:dyDescent="0.3">
      <c r="P53111"/>
      <c r="AA53111"/>
    </row>
    <row r="53112" spans="16:27" x14ac:dyDescent="0.3">
      <c r="P53112"/>
      <c r="AA53112"/>
    </row>
    <row r="53113" spans="16:27" x14ac:dyDescent="0.3">
      <c r="P53113"/>
      <c r="AA53113"/>
    </row>
    <row r="53114" spans="16:27" x14ac:dyDescent="0.3">
      <c r="P53114"/>
      <c r="AA53114"/>
    </row>
    <row r="53115" spans="16:27" x14ac:dyDescent="0.3">
      <c r="P53115"/>
      <c r="AA53115"/>
    </row>
    <row r="53116" spans="16:27" x14ac:dyDescent="0.3">
      <c r="P53116"/>
      <c r="AA53116"/>
    </row>
    <row r="53117" spans="16:27" x14ac:dyDescent="0.3">
      <c r="P53117"/>
      <c r="AA53117"/>
    </row>
    <row r="53118" spans="16:27" x14ac:dyDescent="0.3">
      <c r="P53118"/>
      <c r="AA53118"/>
    </row>
    <row r="53119" spans="16:27" x14ac:dyDescent="0.3">
      <c r="P53119"/>
      <c r="AA53119"/>
    </row>
    <row r="53120" spans="16:27" x14ac:dyDescent="0.3">
      <c r="P53120"/>
      <c r="AA53120"/>
    </row>
    <row r="53121" spans="16:27" x14ac:dyDescent="0.3">
      <c r="P53121"/>
      <c r="AA53121"/>
    </row>
    <row r="53122" spans="16:27" x14ac:dyDescent="0.3">
      <c r="P53122"/>
      <c r="AA53122"/>
    </row>
    <row r="53123" spans="16:27" x14ac:dyDescent="0.3">
      <c r="P53123"/>
      <c r="AA53123"/>
    </row>
    <row r="53124" spans="16:27" x14ac:dyDescent="0.3">
      <c r="P53124"/>
      <c r="AA53124"/>
    </row>
    <row r="53125" spans="16:27" x14ac:dyDescent="0.3">
      <c r="P53125"/>
      <c r="AA53125"/>
    </row>
    <row r="53126" spans="16:27" x14ac:dyDescent="0.3">
      <c r="P53126"/>
      <c r="AA53126"/>
    </row>
    <row r="53127" spans="16:27" x14ac:dyDescent="0.3">
      <c r="P53127"/>
      <c r="AA53127"/>
    </row>
    <row r="53128" spans="16:27" x14ac:dyDescent="0.3">
      <c r="P53128"/>
      <c r="AA53128"/>
    </row>
    <row r="53129" spans="16:27" x14ac:dyDescent="0.3">
      <c r="P53129"/>
      <c r="AA53129"/>
    </row>
    <row r="53130" spans="16:27" x14ac:dyDescent="0.3">
      <c r="P53130"/>
      <c r="AA53130"/>
    </row>
    <row r="53131" spans="16:27" x14ac:dyDescent="0.3">
      <c r="P53131"/>
      <c r="AA53131"/>
    </row>
    <row r="53132" spans="16:27" x14ac:dyDescent="0.3">
      <c r="P53132"/>
      <c r="AA53132"/>
    </row>
    <row r="53133" spans="16:27" x14ac:dyDescent="0.3">
      <c r="P53133"/>
      <c r="AA53133"/>
    </row>
    <row r="53134" spans="16:27" x14ac:dyDescent="0.3">
      <c r="P53134"/>
      <c r="AA53134"/>
    </row>
    <row r="53135" spans="16:27" x14ac:dyDescent="0.3">
      <c r="P53135"/>
      <c r="AA53135"/>
    </row>
    <row r="53136" spans="16:27" x14ac:dyDescent="0.3">
      <c r="P53136"/>
      <c r="AA53136"/>
    </row>
    <row r="53137" spans="16:27" x14ac:dyDescent="0.3">
      <c r="P53137"/>
      <c r="AA53137"/>
    </row>
    <row r="53138" spans="16:27" x14ac:dyDescent="0.3">
      <c r="P53138"/>
      <c r="AA53138"/>
    </row>
    <row r="53139" spans="16:27" x14ac:dyDescent="0.3">
      <c r="P53139"/>
      <c r="AA53139"/>
    </row>
    <row r="53140" spans="16:27" x14ac:dyDescent="0.3">
      <c r="P53140"/>
      <c r="AA53140"/>
    </row>
    <row r="53141" spans="16:27" x14ac:dyDescent="0.3">
      <c r="P53141"/>
      <c r="AA53141"/>
    </row>
    <row r="53142" spans="16:27" x14ac:dyDescent="0.3">
      <c r="P53142"/>
      <c r="AA53142"/>
    </row>
    <row r="53143" spans="16:27" x14ac:dyDescent="0.3">
      <c r="P53143"/>
      <c r="AA53143"/>
    </row>
    <row r="53144" spans="16:27" x14ac:dyDescent="0.3">
      <c r="P53144"/>
      <c r="AA53144"/>
    </row>
    <row r="53145" spans="16:27" x14ac:dyDescent="0.3">
      <c r="P53145"/>
      <c r="AA53145"/>
    </row>
    <row r="53146" spans="16:27" x14ac:dyDescent="0.3">
      <c r="P53146"/>
      <c r="AA53146"/>
    </row>
    <row r="53147" spans="16:27" x14ac:dyDescent="0.3">
      <c r="P53147"/>
      <c r="AA53147"/>
    </row>
    <row r="53148" spans="16:27" x14ac:dyDescent="0.3">
      <c r="P53148"/>
      <c r="AA53148"/>
    </row>
    <row r="53149" spans="16:27" x14ac:dyDescent="0.3">
      <c r="P53149"/>
      <c r="AA53149"/>
    </row>
    <row r="53150" spans="16:27" x14ac:dyDescent="0.3">
      <c r="P53150"/>
      <c r="AA53150"/>
    </row>
    <row r="53151" spans="16:27" x14ac:dyDescent="0.3">
      <c r="P53151"/>
      <c r="AA53151"/>
    </row>
    <row r="53152" spans="16:27" x14ac:dyDescent="0.3">
      <c r="P53152"/>
      <c r="AA53152"/>
    </row>
    <row r="53153" spans="16:27" x14ac:dyDescent="0.3">
      <c r="P53153"/>
      <c r="AA53153"/>
    </row>
    <row r="53154" spans="16:27" x14ac:dyDescent="0.3">
      <c r="P53154"/>
      <c r="AA53154"/>
    </row>
    <row r="53155" spans="16:27" x14ac:dyDescent="0.3">
      <c r="P53155"/>
      <c r="AA53155"/>
    </row>
    <row r="53156" spans="16:27" x14ac:dyDescent="0.3">
      <c r="P53156"/>
      <c r="AA53156"/>
    </row>
    <row r="53157" spans="16:27" x14ac:dyDescent="0.3">
      <c r="P53157"/>
      <c r="AA53157"/>
    </row>
    <row r="53158" spans="16:27" x14ac:dyDescent="0.3">
      <c r="P53158"/>
      <c r="AA53158"/>
    </row>
    <row r="53159" spans="16:27" x14ac:dyDescent="0.3">
      <c r="P53159"/>
      <c r="AA53159"/>
    </row>
    <row r="53160" spans="16:27" x14ac:dyDescent="0.3">
      <c r="P53160"/>
      <c r="AA53160"/>
    </row>
    <row r="53161" spans="16:27" x14ac:dyDescent="0.3">
      <c r="P53161"/>
      <c r="AA53161"/>
    </row>
    <row r="53162" spans="16:27" x14ac:dyDescent="0.3">
      <c r="P53162"/>
      <c r="AA53162"/>
    </row>
    <row r="53163" spans="16:27" x14ac:dyDescent="0.3">
      <c r="P53163"/>
      <c r="AA53163"/>
    </row>
    <row r="53164" spans="16:27" x14ac:dyDescent="0.3">
      <c r="P53164"/>
      <c r="AA53164"/>
    </row>
    <row r="53165" spans="16:27" x14ac:dyDescent="0.3">
      <c r="P53165"/>
      <c r="AA53165"/>
    </row>
    <row r="53166" spans="16:27" x14ac:dyDescent="0.3">
      <c r="P53166"/>
      <c r="AA53166"/>
    </row>
    <row r="53167" spans="16:27" x14ac:dyDescent="0.3">
      <c r="P53167"/>
      <c r="AA53167"/>
    </row>
    <row r="53168" spans="16:27" x14ac:dyDescent="0.3">
      <c r="P53168"/>
      <c r="AA53168"/>
    </row>
    <row r="53169" spans="16:27" x14ac:dyDescent="0.3">
      <c r="P53169"/>
      <c r="AA53169"/>
    </row>
    <row r="53170" spans="16:27" x14ac:dyDescent="0.3">
      <c r="P53170"/>
      <c r="AA53170"/>
    </row>
    <row r="53171" spans="16:27" x14ac:dyDescent="0.3">
      <c r="P53171"/>
      <c r="AA53171"/>
    </row>
    <row r="53172" spans="16:27" x14ac:dyDescent="0.3">
      <c r="P53172"/>
      <c r="AA53172"/>
    </row>
    <row r="53173" spans="16:27" x14ac:dyDescent="0.3">
      <c r="P53173"/>
      <c r="AA53173"/>
    </row>
    <row r="53174" spans="16:27" x14ac:dyDescent="0.3">
      <c r="P53174"/>
      <c r="AA53174"/>
    </row>
    <row r="53175" spans="16:27" x14ac:dyDescent="0.3">
      <c r="P53175"/>
      <c r="AA53175"/>
    </row>
    <row r="53176" spans="16:27" x14ac:dyDescent="0.3">
      <c r="P53176"/>
      <c r="AA53176"/>
    </row>
    <row r="53177" spans="16:27" x14ac:dyDescent="0.3">
      <c r="P53177"/>
      <c r="AA53177"/>
    </row>
    <row r="53178" spans="16:27" x14ac:dyDescent="0.3">
      <c r="P53178"/>
      <c r="AA53178"/>
    </row>
    <row r="53179" spans="16:27" x14ac:dyDescent="0.3">
      <c r="P53179"/>
      <c r="AA53179"/>
    </row>
    <row r="53180" spans="16:27" x14ac:dyDescent="0.3">
      <c r="P53180"/>
      <c r="AA53180"/>
    </row>
    <row r="53181" spans="16:27" x14ac:dyDescent="0.3">
      <c r="P53181"/>
      <c r="AA53181"/>
    </row>
    <row r="53182" spans="16:27" x14ac:dyDescent="0.3">
      <c r="P53182"/>
      <c r="AA53182"/>
    </row>
    <row r="53183" spans="16:27" x14ac:dyDescent="0.3">
      <c r="P53183"/>
      <c r="AA53183"/>
    </row>
    <row r="53184" spans="16:27" x14ac:dyDescent="0.3">
      <c r="P53184"/>
      <c r="AA53184"/>
    </row>
    <row r="53185" spans="16:27" x14ac:dyDescent="0.3">
      <c r="P53185"/>
      <c r="AA53185"/>
    </row>
    <row r="53186" spans="16:27" x14ac:dyDescent="0.3">
      <c r="P53186"/>
      <c r="AA53186"/>
    </row>
    <row r="53187" spans="16:27" x14ac:dyDescent="0.3">
      <c r="P53187"/>
      <c r="AA53187"/>
    </row>
    <row r="53188" spans="16:27" x14ac:dyDescent="0.3">
      <c r="P53188"/>
      <c r="AA53188"/>
    </row>
    <row r="53189" spans="16:27" x14ac:dyDescent="0.3">
      <c r="P53189"/>
      <c r="AA53189"/>
    </row>
    <row r="53190" spans="16:27" x14ac:dyDescent="0.3">
      <c r="P53190"/>
      <c r="AA53190"/>
    </row>
    <row r="53191" spans="16:27" x14ac:dyDescent="0.3">
      <c r="P53191"/>
      <c r="AA53191"/>
    </row>
    <row r="53192" spans="16:27" x14ac:dyDescent="0.3">
      <c r="P53192"/>
      <c r="AA53192"/>
    </row>
    <row r="53193" spans="16:27" x14ac:dyDescent="0.3">
      <c r="P53193"/>
      <c r="AA53193"/>
    </row>
    <row r="53194" spans="16:27" x14ac:dyDescent="0.3">
      <c r="P53194"/>
      <c r="AA53194"/>
    </row>
    <row r="53195" spans="16:27" x14ac:dyDescent="0.3">
      <c r="P53195"/>
      <c r="AA53195"/>
    </row>
    <row r="53196" spans="16:27" x14ac:dyDescent="0.3">
      <c r="P53196"/>
      <c r="AA53196"/>
    </row>
    <row r="53197" spans="16:27" x14ac:dyDescent="0.3">
      <c r="P53197"/>
      <c r="AA53197"/>
    </row>
    <row r="53198" spans="16:27" x14ac:dyDescent="0.3">
      <c r="P53198"/>
      <c r="AA53198"/>
    </row>
    <row r="53199" spans="16:27" x14ac:dyDescent="0.3">
      <c r="P53199"/>
      <c r="AA53199"/>
    </row>
    <row r="53200" spans="16:27" x14ac:dyDescent="0.3">
      <c r="P53200"/>
      <c r="AA53200"/>
    </row>
    <row r="53201" spans="16:27" x14ac:dyDescent="0.3">
      <c r="P53201"/>
      <c r="AA53201"/>
    </row>
    <row r="53202" spans="16:27" x14ac:dyDescent="0.3">
      <c r="P53202"/>
      <c r="AA53202"/>
    </row>
    <row r="53203" spans="16:27" x14ac:dyDescent="0.3">
      <c r="P53203"/>
      <c r="AA53203"/>
    </row>
    <row r="53204" spans="16:27" x14ac:dyDescent="0.3">
      <c r="P53204"/>
      <c r="AA53204"/>
    </row>
    <row r="53205" spans="16:27" x14ac:dyDescent="0.3">
      <c r="P53205"/>
      <c r="AA53205"/>
    </row>
    <row r="53206" spans="16:27" x14ac:dyDescent="0.3">
      <c r="P53206"/>
      <c r="AA53206"/>
    </row>
    <row r="53207" spans="16:27" x14ac:dyDescent="0.3">
      <c r="P53207"/>
      <c r="AA53207"/>
    </row>
    <row r="53208" spans="16:27" x14ac:dyDescent="0.3">
      <c r="P53208"/>
      <c r="AA53208"/>
    </row>
    <row r="53209" spans="16:27" x14ac:dyDescent="0.3">
      <c r="P53209"/>
      <c r="AA53209"/>
    </row>
    <row r="53210" spans="16:27" x14ac:dyDescent="0.3">
      <c r="P53210"/>
      <c r="AA53210"/>
    </row>
    <row r="53211" spans="16:27" x14ac:dyDescent="0.3">
      <c r="P53211"/>
      <c r="AA53211"/>
    </row>
    <row r="53212" spans="16:27" x14ac:dyDescent="0.3">
      <c r="P53212"/>
      <c r="AA53212"/>
    </row>
    <row r="53213" spans="16:27" x14ac:dyDescent="0.3">
      <c r="P53213"/>
      <c r="AA53213"/>
    </row>
    <row r="53214" spans="16:27" x14ac:dyDescent="0.3">
      <c r="P53214"/>
      <c r="AA53214"/>
    </row>
    <row r="53215" spans="16:27" x14ac:dyDescent="0.3">
      <c r="P53215"/>
      <c r="AA53215"/>
    </row>
    <row r="53216" spans="16:27" x14ac:dyDescent="0.3">
      <c r="P53216"/>
      <c r="AA53216"/>
    </row>
    <row r="53217" spans="16:27" x14ac:dyDescent="0.3">
      <c r="P53217"/>
      <c r="AA53217"/>
    </row>
    <row r="53218" spans="16:27" x14ac:dyDescent="0.3">
      <c r="P53218"/>
      <c r="AA53218"/>
    </row>
    <row r="53219" spans="16:27" x14ac:dyDescent="0.3">
      <c r="P53219"/>
      <c r="AA53219"/>
    </row>
    <row r="53220" spans="16:27" x14ac:dyDescent="0.3">
      <c r="P53220"/>
      <c r="AA53220"/>
    </row>
    <row r="53221" spans="16:27" x14ac:dyDescent="0.3">
      <c r="P53221"/>
      <c r="AA53221"/>
    </row>
    <row r="53222" spans="16:27" x14ac:dyDescent="0.3">
      <c r="P53222"/>
      <c r="AA53222"/>
    </row>
    <row r="53223" spans="16:27" x14ac:dyDescent="0.3">
      <c r="P53223"/>
      <c r="AA53223"/>
    </row>
    <row r="53224" spans="16:27" x14ac:dyDescent="0.3">
      <c r="P53224"/>
      <c r="AA53224"/>
    </row>
    <row r="53225" spans="16:27" x14ac:dyDescent="0.3">
      <c r="P53225"/>
      <c r="AA53225"/>
    </row>
    <row r="53226" spans="16:27" x14ac:dyDescent="0.3">
      <c r="P53226"/>
      <c r="AA53226"/>
    </row>
    <row r="53227" spans="16:27" x14ac:dyDescent="0.3">
      <c r="P53227"/>
      <c r="AA53227"/>
    </row>
    <row r="53228" spans="16:27" x14ac:dyDescent="0.3">
      <c r="P53228"/>
      <c r="AA53228"/>
    </row>
    <row r="53229" spans="16:27" x14ac:dyDescent="0.3">
      <c r="P53229"/>
      <c r="AA53229"/>
    </row>
    <row r="53230" spans="16:27" x14ac:dyDescent="0.3">
      <c r="P53230"/>
      <c r="AA53230"/>
    </row>
    <row r="53231" spans="16:27" x14ac:dyDescent="0.3">
      <c r="P53231"/>
      <c r="AA53231"/>
    </row>
    <row r="53232" spans="16:27" x14ac:dyDescent="0.3">
      <c r="P53232"/>
      <c r="AA53232"/>
    </row>
    <row r="53233" spans="16:27" x14ac:dyDescent="0.3">
      <c r="P53233"/>
      <c r="AA53233"/>
    </row>
    <row r="53234" spans="16:27" x14ac:dyDescent="0.3">
      <c r="P53234"/>
      <c r="AA53234"/>
    </row>
    <row r="53235" spans="16:27" x14ac:dyDescent="0.3">
      <c r="P53235"/>
      <c r="AA53235"/>
    </row>
    <row r="53236" spans="16:27" x14ac:dyDescent="0.3">
      <c r="P53236"/>
      <c r="AA53236"/>
    </row>
    <row r="53237" spans="16:27" x14ac:dyDescent="0.3">
      <c r="P53237"/>
      <c r="AA53237"/>
    </row>
    <row r="53238" spans="16:27" x14ac:dyDescent="0.3">
      <c r="P53238"/>
      <c r="AA53238"/>
    </row>
    <row r="53239" spans="16:27" x14ac:dyDescent="0.3">
      <c r="P53239"/>
      <c r="AA53239"/>
    </row>
    <row r="53240" spans="16:27" x14ac:dyDescent="0.3">
      <c r="P53240"/>
      <c r="AA53240"/>
    </row>
    <row r="53241" spans="16:27" x14ac:dyDescent="0.3">
      <c r="P53241"/>
      <c r="AA53241"/>
    </row>
    <row r="53242" spans="16:27" x14ac:dyDescent="0.3">
      <c r="P53242"/>
      <c r="AA53242"/>
    </row>
    <row r="53243" spans="16:27" x14ac:dyDescent="0.3">
      <c r="P53243"/>
      <c r="AA53243"/>
    </row>
    <row r="53244" spans="16:27" x14ac:dyDescent="0.3">
      <c r="P53244"/>
      <c r="AA53244"/>
    </row>
    <row r="53245" spans="16:27" x14ac:dyDescent="0.3">
      <c r="P53245"/>
      <c r="AA53245"/>
    </row>
    <row r="53246" spans="16:27" x14ac:dyDescent="0.3">
      <c r="P53246"/>
      <c r="AA53246"/>
    </row>
    <row r="53247" spans="16:27" x14ac:dyDescent="0.3">
      <c r="P53247"/>
      <c r="AA53247"/>
    </row>
    <row r="53248" spans="16:27" x14ac:dyDescent="0.3">
      <c r="P53248"/>
      <c r="AA53248"/>
    </row>
    <row r="53249" spans="16:27" x14ac:dyDescent="0.3">
      <c r="P53249"/>
      <c r="AA53249"/>
    </row>
    <row r="53250" spans="16:27" x14ac:dyDescent="0.3">
      <c r="P53250"/>
      <c r="AA53250"/>
    </row>
    <row r="53251" spans="16:27" x14ac:dyDescent="0.3">
      <c r="P53251"/>
      <c r="AA53251"/>
    </row>
    <row r="53252" spans="16:27" x14ac:dyDescent="0.3">
      <c r="P53252"/>
      <c r="AA53252"/>
    </row>
    <row r="53253" spans="16:27" x14ac:dyDescent="0.3">
      <c r="P53253"/>
      <c r="AA53253"/>
    </row>
    <row r="53254" spans="16:27" x14ac:dyDescent="0.3">
      <c r="P53254"/>
      <c r="AA53254"/>
    </row>
    <row r="53255" spans="16:27" x14ac:dyDescent="0.3">
      <c r="P53255"/>
      <c r="AA53255"/>
    </row>
    <row r="53256" spans="16:27" x14ac:dyDescent="0.3">
      <c r="P53256"/>
      <c r="AA53256"/>
    </row>
    <row r="53257" spans="16:27" x14ac:dyDescent="0.3">
      <c r="P53257"/>
      <c r="AA53257"/>
    </row>
    <row r="53258" spans="16:27" x14ac:dyDescent="0.3">
      <c r="P53258"/>
      <c r="AA53258"/>
    </row>
    <row r="53259" spans="16:27" x14ac:dyDescent="0.3">
      <c r="P53259"/>
      <c r="AA53259"/>
    </row>
    <row r="53260" spans="16:27" x14ac:dyDescent="0.3">
      <c r="P53260"/>
      <c r="AA53260"/>
    </row>
    <row r="53261" spans="16:27" x14ac:dyDescent="0.3">
      <c r="P53261"/>
      <c r="AA53261"/>
    </row>
    <row r="53262" spans="16:27" x14ac:dyDescent="0.3">
      <c r="P53262"/>
      <c r="AA53262"/>
    </row>
    <row r="53263" spans="16:27" x14ac:dyDescent="0.3">
      <c r="P53263"/>
      <c r="AA53263"/>
    </row>
    <row r="53264" spans="16:27" x14ac:dyDescent="0.3">
      <c r="P53264"/>
      <c r="AA53264"/>
    </row>
    <row r="53265" spans="16:27" x14ac:dyDescent="0.3">
      <c r="P53265"/>
      <c r="AA53265"/>
    </row>
    <row r="53266" spans="16:27" x14ac:dyDescent="0.3">
      <c r="P53266"/>
      <c r="AA53266"/>
    </row>
    <row r="53267" spans="16:27" x14ac:dyDescent="0.3">
      <c r="P53267"/>
      <c r="AA53267"/>
    </row>
    <row r="53268" spans="16:27" x14ac:dyDescent="0.3">
      <c r="P53268"/>
      <c r="AA53268"/>
    </row>
    <row r="53269" spans="16:27" x14ac:dyDescent="0.3">
      <c r="P53269"/>
      <c r="AA53269"/>
    </row>
    <row r="53270" spans="16:27" x14ac:dyDescent="0.3">
      <c r="P53270"/>
      <c r="AA53270"/>
    </row>
    <row r="53271" spans="16:27" x14ac:dyDescent="0.3">
      <c r="P53271"/>
      <c r="AA53271"/>
    </row>
    <row r="53272" spans="16:27" x14ac:dyDescent="0.3">
      <c r="P53272"/>
      <c r="AA53272"/>
    </row>
    <row r="53273" spans="16:27" x14ac:dyDescent="0.3">
      <c r="P53273"/>
      <c r="AA53273"/>
    </row>
    <row r="53274" spans="16:27" x14ac:dyDescent="0.3">
      <c r="P53274"/>
      <c r="AA53274"/>
    </row>
    <row r="53275" spans="16:27" x14ac:dyDescent="0.3">
      <c r="P53275"/>
      <c r="AA53275"/>
    </row>
    <row r="53276" spans="16:27" x14ac:dyDescent="0.3">
      <c r="P53276"/>
      <c r="AA53276"/>
    </row>
    <row r="53277" spans="16:27" x14ac:dyDescent="0.3">
      <c r="P53277"/>
      <c r="AA53277"/>
    </row>
    <row r="53278" spans="16:27" x14ac:dyDescent="0.3">
      <c r="P53278"/>
      <c r="AA53278"/>
    </row>
    <row r="53279" spans="16:27" x14ac:dyDescent="0.3">
      <c r="P53279"/>
      <c r="AA53279"/>
    </row>
    <row r="53280" spans="16:27" x14ac:dyDescent="0.3">
      <c r="P53280"/>
      <c r="AA53280"/>
    </row>
    <row r="53281" spans="16:27" x14ac:dyDescent="0.3">
      <c r="P53281"/>
      <c r="AA53281"/>
    </row>
    <row r="53282" spans="16:27" x14ac:dyDescent="0.3">
      <c r="P53282"/>
      <c r="AA53282"/>
    </row>
    <row r="53283" spans="16:27" x14ac:dyDescent="0.3">
      <c r="P53283"/>
      <c r="AA53283"/>
    </row>
    <row r="53284" spans="16:27" x14ac:dyDescent="0.3">
      <c r="P53284"/>
      <c r="AA53284"/>
    </row>
    <row r="53285" spans="16:27" x14ac:dyDescent="0.3">
      <c r="P53285"/>
      <c r="AA53285"/>
    </row>
    <row r="53286" spans="16:27" x14ac:dyDescent="0.3">
      <c r="P53286"/>
      <c r="AA53286"/>
    </row>
    <row r="53287" spans="16:27" x14ac:dyDescent="0.3">
      <c r="P53287"/>
      <c r="AA53287"/>
    </row>
    <row r="53288" spans="16:27" x14ac:dyDescent="0.3">
      <c r="P53288"/>
      <c r="AA53288"/>
    </row>
    <row r="53289" spans="16:27" x14ac:dyDescent="0.3">
      <c r="P53289"/>
      <c r="AA53289"/>
    </row>
    <row r="53290" spans="16:27" x14ac:dyDescent="0.3">
      <c r="P53290"/>
      <c r="AA53290"/>
    </row>
    <row r="53291" spans="16:27" x14ac:dyDescent="0.3">
      <c r="P53291"/>
      <c r="AA53291"/>
    </row>
    <row r="53292" spans="16:27" x14ac:dyDescent="0.3">
      <c r="P53292"/>
      <c r="AA53292"/>
    </row>
    <row r="53293" spans="16:27" x14ac:dyDescent="0.3">
      <c r="P53293"/>
      <c r="AA53293"/>
    </row>
    <row r="53294" spans="16:27" x14ac:dyDescent="0.3">
      <c r="P53294"/>
      <c r="AA53294"/>
    </row>
    <row r="53295" spans="16:27" x14ac:dyDescent="0.3">
      <c r="P53295"/>
      <c r="AA53295"/>
    </row>
    <row r="53296" spans="16:27" x14ac:dyDescent="0.3">
      <c r="P53296"/>
      <c r="AA53296"/>
    </row>
    <row r="53297" spans="16:27" x14ac:dyDescent="0.3">
      <c r="P53297"/>
      <c r="AA53297"/>
    </row>
    <row r="53298" spans="16:27" x14ac:dyDescent="0.3">
      <c r="P53298"/>
      <c r="AA53298"/>
    </row>
    <row r="53299" spans="16:27" x14ac:dyDescent="0.3">
      <c r="P53299"/>
      <c r="AA53299"/>
    </row>
    <row r="53300" spans="16:27" x14ac:dyDescent="0.3">
      <c r="P53300"/>
      <c r="AA53300"/>
    </row>
    <row r="53301" spans="16:27" x14ac:dyDescent="0.3">
      <c r="P53301"/>
      <c r="AA53301"/>
    </row>
    <row r="53302" spans="16:27" x14ac:dyDescent="0.3">
      <c r="P53302"/>
      <c r="AA53302"/>
    </row>
    <row r="53303" spans="16:27" x14ac:dyDescent="0.3">
      <c r="P53303"/>
      <c r="AA53303"/>
    </row>
    <row r="53304" spans="16:27" x14ac:dyDescent="0.3">
      <c r="P53304"/>
      <c r="AA53304"/>
    </row>
    <row r="53305" spans="16:27" x14ac:dyDescent="0.3">
      <c r="P53305"/>
      <c r="AA53305"/>
    </row>
    <row r="53306" spans="16:27" x14ac:dyDescent="0.3">
      <c r="P53306"/>
      <c r="AA53306"/>
    </row>
    <row r="53307" spans="16:27" x14ac:dyDescent="0.3">
      <c r="P53307"/>
      <c r="AA53307"/>
    </row>
    <row r="53308" spans="16:27" x14ac:dyDescent="0.3">
      <c r="P53308"/>
      <c r="AA53308"/>
    </row>
    <row r="53309" spans="16:27" x14ac:dyDescent="0.3">
      <c r="P53309"/>
      <c r="AA53309"/>
    </row>
    <row r="53310" spans="16:27" x14ac:dyDescent="0.3">
      <c r="P53310"/>
      <c r="AA53310"/>
    </row>
    <row r="53311" spans="16:27" x14ac:dyDescent="0.3">
      <c r="P53311"/>
      <c r="AA53311"/>
    </row>
    <row r="53312" spans="16:27" x14ac:dyDescent="0.3">
      <c r="P53312"/>
      <c r="AA53312"/>
    </row>
    <row r="53313" spans="16:27" x14ac:dyDescent="0.3">
      <c r="P53313"/>
      <c r="AA53313"/>
    </row>
    <row r="53314" spans="16:27" x14ac:dyDescent="0.3">
      <c r="P53314"/>
      <c r="AA53314"/>
    </row>
    <row r="53315" spans="16:27" x14ac:dyDescent="0.3">
      <c r="P53315"/>
      <c r="AA53315"/>
    </row>
    <row r="53316" spans="16:27" x14ac:dyDescent="0.3">
      <c r="P53316"/>
      <c r="AA53316"/>
    </row>
    <row r="53317" spans="16:27" x14ac:dyDescent="0.3">
      <c r="P53317"/>
      <c r="AA53317"/>
    </row>
    <row r="53318" spans="16:27" x14ac:dyDescent="0.3">
      <c r="P53318"/>
      <c r="AA53318"/>
    </row>
    <row r="53319" spans="16:27" x14ac:dyDescent="0.3">
      <c r="P53319"/>
      <c r="AA53319"/>
    </row>
    <row r="53320" spans="16:27" x14ac:dyDescent="0.3">
      <c r="P53320"/>
      <c r="AA53320"/>
    </row>
    <row r="53321" spans="16:27" x14ac:dyDescent="0.3">
      <c r="P53321"/>
      <c r="AA53321"/>
    </row>
    <row r="53322" spans="16:27" x14ac:dyDescent="0.3">
      <c r="P53322"/>
      <c r="AA53322"/>
    </row>
    <row r="53323" spans="16:27" x14ac:dyDescent="0.3">
      <c r="P53323"/>
      <c r="AA53323"/>
    </row>
    <row r="53324" spans="16:27" x14ac:dyDescent="0.3">
      <c r="P53324"/>
      <c r="AA53324"/>
    </row>
    <row r="53325" spans="16:27" x14ac:dyDescent="0.3">
      <c r="P53325"/>
      <c r="AA53325"/>
    </row>
    <row r="53326" spans="16:27" x14ac:dyDescent="0.3">
      <c r="P53326"/>
      <c r="AA53326"/>
    </row>
    <row r="53327" spans="16:27" x14ac:dyDescent="0.3">
      <c r="P53327"/>
      <c r="AA53327"/>
    </row>
    <row r="53328" spans="16:27" x14ac:dyDescent="0.3">
      <c r="P53328"/>
      <c r="AA53328"/>
    </row>
    <row r="53329" spans="16:27" x14ac:dyDescent="0.3">
      <c r="P53329"/>
      <c r="AA53329"/>
    </row>
    <row r="53330" spans="16:27" x14ac:dyDescent="0.3">
      <c r="P53330"/>
      <c r="AA53330"/>
    </row>
    <row r="53331" spans="16:27" x14ac:dyDescent="0.3">
      <c r="P53331"/>
      <c r="AA53331"/>
    </row>
    <row r="53332" spans="16:27" x14ac:dyDescent="0.3">
      <c r="P53332"/>
      <c r="AA53332"/>
    </row>
    <row r="53333" spans="16:27" x14ac:dyDescent="0.3">
      <c r="P53333"/>
      <c r="AA53333"/>
    </row>
    <row r="53334" spans="16:27" x14ac:dyDescent="0.3">
      <c r="P53334"/>
      <c r="AA53334"/>
    </row>
    <row r="53335" spans="16:27" x14ac:dyDescent="0.3">
      <c r="P53335"/>
      <c r="AA53335"/>
    </row>
    <row r="53336" spans="16:27" x14ac:dyDescent="0.3">
      <c r="P53336"/>
      <c r="AA53336"/>
    </row>
    <row r="53337" spans="16:27" x14ac:dyDescent="0.3">
      <c r="P53337"/>
      <c r="AA53337"/>
    </row>
    <row r="53338" spans="16:27" x14ac:dyDescent="0.3">
      <c r="P53338"/>
      <c r="AA53338"/>
    </row>
    <row r="53339" spans="16:27" x14ac:dyDescent="0.3">
      <c r="P53339"/>
      <c r="AA53339"/>
    </row>
    <row r="53340" spans="16:27" x14ac:dyDescent="0.3">
      <c r="P53340"/>
      <c r="AA53340"/>
    </row>
    <row r="53341" spans="16:27" x14ac:dyDescent="0.3">
      <c r="P53341"/>
      <c r="AA53341"/>
    </row>
    <row r="53342" spans="16:27" x14ac:dyDescent="0.3">
      <c r="P53342"/>
      <c r="AA53342"/>
    </row>
    <row r="53343" spans="16:27" x14ac:dyDescent="0.3">
      <c r="P53343"/>
      <c r="AA53343"/>
    </row>
    <row r="53344" spans="16:27" x14ac:dyDescent="0.3">
      <c r="P53344"/>
      <c r="AA53344"/>
    </row>
    <row r="53345" spans="16:27" x14ac:dyDescent="0.3">
      <c r="P53345"/>
      <c r="AA53345"/>
    </row>
    <row r="53346" spans="16:27" x14ac:dyDescent="0.3">
      <c r="P53346"/>
      <c r="AA53346"/>
    </row>
    <row r="53347" spans="16:27" x14ac:dyDescent="0.3">
      <c r="P53347"/>
      <c r="AA53347"/>
    </row>
    <row r="53348" spans="16:27" x14ac:dyDescent="0.3">
      <c r="P53348"/>
      <c r="AA53348"/>
    </row>
    <row r="53349" spans="16:27" x14ac:dyDescent="0.3">
      <c r="P53349"/>
      <c r="AA53349"/>
    </row>
    <row r="53350" spans="16:27" x14ac:dyDescent="0.3">
      <c r="P53350"/>
      <c r="AA53350"/>
    </row>
    <row r="53351" spans="16:27" x14ac:dyDescent="0.3">
      <c r="P53351"/>
      <c r="AA53351"/>
    </row>
    <row r="53352" spans="16:27" x14ac:dyDescent="0.3">
      <c r="P53352"/>
      <c r="AA53352"/>
    </row>
    <row r="53353" spans="16:27" x14ac:dyDescent="0.3">
      <c r="P53353"/>
      <c r="AA53353"/>
    </row>
    <row r="53354" spans="16:27" x14ac:dyDescent="0.3">
      <c r="P53354"/>
      <c r="AA53354"/>
    </row>
    <row r="53355" spans="16:27" x14ac:dyDescent="0.3">
      <c r="P53355"/>
      <c r="AA53355"/>
    </row>
    <row r="53356" spans="16:27" x14ac:dyDescent="0.3">
      <c r="P53356"/>
      <c r="AA53356"/>
    </row>
    <row r="53357" spans="16:27" x14ac:dyDescent="0.3">
      <c r="P53357"/>
      <c r="AA53357"/>
    </row>
    <row r="53358" spans="16:27" x14ac:dyDescent="0.3">
      <c r="P53358"/>
      <c r="AA53358"/>
    </row>
    <row r="53359" spans="16:27" x14ac:dyDescent="0.3">
      <c r="P53359"/>
      <c r="AA53359"/>
    </row>
    <row r="53360" spans="16:27" x14ac:dyDescent="0.3">
      <c r="P53360"/>
      <c r="AA53360"/>
    </row>
    <row r="53361" spans="16:27" x14ac:dyDescent="0.3">
      <c r="P53361"/>
      <c r="AA53361"/>
    </row>
    <row r="53362" spans="16:27" x14ac:dyDescent="0.3">
      <c r="P53362"/>
      <c r="AA53362"/>
    </row>
    <row r="53363" spans="16:27" x14ac:dyDescent="0.3">
      <c r="P53363"/>
      <c r="AA53363"/>
    </row>
    <row r="53364" spans="16:27" x14ac:dyDescent="0.3">
      <c r="P53364"/>
      <c r="AA53364"/>
    </row>
    <row r="53365" spans="16:27" x14ac:dyDescent="0.3">
      <c r="P53365"/>
      <c r="AA53365"/>
    </row>
    <row r="53366" spans="16:27" x14ac:dyDescent="0.3">
      <c r="P53366"/>
      <c r="AA53366"/>
    </row>
    <row r="53367" spans="16:27" x14ac:dyDescent="0.3">
      <c r="P53367"/>
      <c r="AA53367"/>
    </row>
    <row r="53368" spans="16:27" x14ac:dyDescent="0.3">
      <c r="P53368"/>
      <c r="AA53368"/>
    </row>
    <row r="53369" spans="16:27" x14ac:dyDescent="0.3">
      <c r="P53369"/>
      <c r="AA53369"/>
    </row>
    <row r="53370" spans="16:27" x14ac:dyDescent="0.3">
      <c r="P53370"/>
      <c r="AA53370"/>
    </row>
    <row r="53371" spans="16:27" x14ac:dyDescent="0.3">
      <c r="P53371"/>
      <c r="AA53371"/>
    </row>
    <row r="53372" spans="16:27" x14ac:dyDescent="0.3">
      <c r="P53372"/>
      <c r="AA53372"/>
    </row>
    <row r="53373" spans="16:27" x14ac:dyDescent="0.3">
      <c r="P53373"/>
      <c r="AA53373"/>
    </row>
    <row r="53374" spans="16:27" x14ac:dyDescent="0.3">
      <c r="P53374"/>
      <c r="AA53374"/>
    </row>
    <row r="53375" spans="16:27" x14ac:dyDescent="0.3">
      <c r="P53375"/>
      <c r="AA53375"/>
    </row>
    <row r="53376" spans="16:27" x14ac:dyDescent="0.3">
      <c r="P53376"/>
      <c r="AA53376"/>
    </row>
    <row r="53377" spans="16:27" x14ac:dyDescent="0.3">
      <c r="P53377"/>
      <c r="AA53377"/>
    </row>
    <row r="53378" spans="16:27" x14ac:dyDescent="0.3">
      <c r="P53378"/>
      <c r="AA53378"/>
    </row>
    <row r="53379" spans="16:27" x14ac:dyDescent="0.3">
      <c r="P53379"/>
      <c r="AA53379"/>
    </row>
    <row r="53380" spans="16:27" x14ac:dyDescent="0.3">
      <c r="P53380"/>
      <c r="AA53380"/>
    </row>
    <row r="53381" spans="16:27" x14ac:dyDescent="0.3">
      <c r="P53381"/>
      <c r="AA53381"/>
    </row>
    <row r="53382" spans="16:27" x14ac:dyDescent="0.3">
      <c r="P53382"/>
      <c r="AA53382"/>
    </row>
    <row r="53383" spans="16:27" x14ac:dyDescent="0.3">
      <c r="P53383"/>
      <c r="AA53383"/>
    </row>
    <row r="53384" spans="16:27" x14ac:dyDescent="0.3">
      <c r="P53384"/>
      <c r="AA53384"/>
    </row>
    <row r="53385" spans="16:27" x14ac:dyDescent="0.3">
      <c r="P53385"/>
      <c r="AA53385"/>
    </row>
    <row r="53386" spans="16:27" x14ac:dyDescent="0.3">
      <c r="P53386"/>
      <c r="AA53386"/>
    </row>
    <row r="53387" spans="16:27" x14ac:dyDescent="0.3">
      <c r="P53387"/>
      <c r="AA53387"/>
    </row>
    <row r="53388" spans="16:27" x14ac:dyDescent="0.3">
      <c r="P53388"/>
      <c r="AA53388"/>
    </row>
    <row r="53389" spans="16:27" x14ac:dyDescent="0.3">
      <c r="P53389"/>
      <c r="AA53389"/>
    </row>
    <row r="53390" spans="16:27" x14ac:dyDescent="0.3">
      <c r="P53390"/>
      <c r="AA53390"/>
    </row>
    <row r="53391" spans="16:27" x14ac:dyDescent="0.3">
      <c r="P53391"/>
      <c r="AA53391"/>
    </row>
    <row r="53392" spans="16:27" x14ac:dyDescent="0.3">
      <c r="P53392"/>
      <c r="AA53392"/>
    </row>
    <row r="53393" spans="16:27" x14ac:dyDescent="0.3">
      <c r="P53393"/>
      <c r="AA53393"/>
    </row>
    <row r="53394" spans="16:27" x14ac:dyDescent="0.3">
      <c r="P53394"/>
      <c r="AA53394"/>
    </row>
    <row r="53395" spans="16:27" x14ac:dyDescent="0.3">
      <c r="P53395"/>
      <c r="AA53395"/>
    </row>
    <row r="53396" spans="16:27" x14ac:dyDescent="0.3">
      <c r="P53396"/>
      <c r="AA53396"/>
    </row>
    <row r="53397" spans="16:27" x14ac:dyDescent="0.3">
      <c r="P53397"/>
      <c r="AA53397"/>
    </row>
    <row r="53398" spans="16:27" x14ac:dyDescent="0.3">
      <c r="P53398"/>
      <c r="AA53398"/>
    </row>
    <row r="53399" spans="16:27" x14ac:dyDescent="0.3">
      <c r="P53399"/>
      <c r="AA53399"/>
    </row>
    <row r="53400" spans="16:27" x14ac:dyDescent="0.3">
      <c r="P53400"/>
      <c r="AA53400"/>
    </row>
    <row r="53401" spans="16:27" x14ac:dyDescent="0.3">
      <c r="P53401"/>
      <c r="AA53401"/>
    </row>
    <row r="53402" spans="16:27" x14ac:dyDescent="0.3">
      <c r="P53402"/>
      <c r="AA53402"/>
    </row>
    <row r="53403" spans="16:27" x14ac:dyDescent="0.3">
      <c r="P53403"/>
      <c r="AA53403"/>
    </row>
    <row r="53404" spans="16:27" x14ac:dyDescent="0.3">
      <c r="P53404"/>
      <c r="AA53404"/>
    </row>
    <row r="53405" spans="16:27" x14ac:dyDescent="0.3">
      <c r="P53405"/>
      <c r="AA53405"/>
    </row>
    <row r="53406" spans="16:27" x14ac:dyDescent="0.3">
      <c r="P53406"/>
      <c r="AA53406"/>
    </row>
    <row r="53407" spans="16:27" x14ac:dyDescent="0.3">
      <c r="P53407"/>
      <c r="AA53407"/>
    </row>
    <row r="53408" spans="16:27" x14ac:dyDescent="0.3">
      <c r="P53408"/>
      <c r="AA53408"/>
    </row>
    <row r="53409" spans="16:27" x14ac:dyDescent="0.3">
      <c r="P53409"/>
      <c r="AA53409"/>
    </row>
    <row r="53410" spans="16:27" x14ac:dyDescent="0.3">
      <c r="P53410"/>
      <c r="AA53410"/>
    </row>
    <row r="53411" spans="16:27" x14ac:dyDescent="0.3">
      <c r="P53411"/>
      <c r="AA53411"/>
    </row>
    <row r="53412" spans="16:27" x14ac:dyDescent="0.3">
      <c r="P53412"/>
      <c r="AA53412"/>
    </row>
    <row r="53413" spans="16:27" x14ac:dyDescent="0.3">
      <c r="P53413"/>
      <c r="AA53413"/>
    </row>
    <row r="53414" spans="16:27" x14ac:dyDescent="0.3">
      <c r="P53414"/>
      <c r="AA53414"/>
    </row>
    <row r="53415" spans="16:27" x14ac:dyDescent="0.3">
      <c r="P53415"/>
      <c r="AA53415"/>
    </row>
    <row r="53416" spans="16:27" x14ac:dyDescent="0.3">
      <c r="P53416"/>
      <c r="AA53416"/>
    </row>
    <row r="53417" spans="16:27" x14ac:dyDescent="0.3">
      <c r="P53417"/>
      <c r="AA53417"/>
    </row>
    <row r="53418" spans="16:27" x14ac:dyDescent="0.3">
      <c r="P53418"/>
      <c r="AA53418"/>
    </row>
    <row r="53419" spans="16:27" x14ac:dyDescent="0.3">
      <c r="P53419"/>
      <c r="AA53419"/>
    </row>
    <row r="53420" spans="16:27" x14ac:dyDescent="0.3">
      <c r="P53420"/>
      <c r="AA53420"/>
    </row>
    <row r="53421" spans="16:27" x14ac:dyDescent="0.3">
      <c r="P53421"/>
      <c r="AA53421"/>
    </row>
    <row r="53422" spans="16:27" x14ac:dyDescent="0.3">
      <c r="P53422"/>
      <c r="AA53422"/>
    </row>
    <row r="53423" spans="16:27" x14ac:dyDescent="0.3">
      <c r="P53423"/>
      <c r="AA53423"/>
    </row>
    <row r="53424" spans="16:27" x14ac:dyDescent="0.3">
      <c r="P53424"/>
      <c r="AA53424"/>
    </row>
    <row r="53425" spans="16:27" x14ac:dyDescent="0.3">
      <c r="P53425"/>
      <c r="AA53425"/>
    </row>
    <row r="53426" spans="16:27" x14ac:dyDescent="0.3">
      <c r="P53426"/>
      <c r="AA53426"/>
    </row>
    <row r="53427" spans="16:27" x14ac:dyDescent="0.3">
      <c r="P53427"/>
      <c r="AA53427"/>
    </row>
    <row r="53428" spans="16:27" x14ac:dyDescent="0.3">
      <c r="P53428"/>
      <c r="AA53428"/>
    </row>
    <row r="53429" spans="16:27" x14ac:dyDescent="0.3">
      <c r="P53429"/>
      <c r="AA53429"/>
    </row>
    <row r="53430" spans="16:27" x14ac:dyDescent="0.3">
      <c r="P53430"/>
      <c r="AA53430"/>
    </row>
    <row r="53431" spans="16:27" x14ac:dyDescent="0.3">
      <c r="P53431"/>
      <c r="AA53431"/>
    </row>
    <row r="53432" spans="16:27" x14ac:dyDescent="0.3">
      <c r="P53432"/>
      <c r="AA53432"/>
    </row>
    <row r="53433" spans="16:27" x14ac:dyDescent="0.3">
      <c r="P53433"/>
      <c r="AA53433"/>
    </row>
    <row r="53434" spans="16:27" x14ac:dyDescent="0.3">
      <c r="P53434"/>
      <c r="AA53434"/>
    </row>
    <row r="53435" spans="16:27" x14ac:dyDescent="0.3">
      <c r="P53435"/>
      <c r="AA53435"/>
    </row>
    <row r="53436" spans="16:27" x14ac:dyDescent="0.3">
      <c r="P53436"/>
      <c r="AA53436"/>
    </row>
    <row r="53437" spans="16:27" x14ac:dyDescent="0.3">
      <c r="P53437"/>
      <c r="AA53437"/>
    </row>
    <row r="53438" spans="16:27" x14ac:dyDescent="0.3">
      <c r="P53438"/>
      <c r="AA53438"/>
    </row>
    <row r="53439" spans="16:27" x14ac:dyDescent="0.3">
      <c r="P53439"/>
      <c r="AA53439"/>
    </row>
    <row r="53440" spans="16:27" x14ac:dyDescent="0.3">
      <c r="P53440"/>
      <c r="AA53440"/>
    </row>
    <row r="53441" spans="16:27" x14ac:dyDescent="0.3">
      <c r="P53441"/>
      <c r="AA53441"/>
    </row>
    <row r="53442" spans="16:27" x14ac:dyDescent="0.3">
      <c r="P53442"/>
      <c r="AA53442"/>
    </row>
    <row r="53443" spans="16:27" x14ac:dyDescent="0.3">
      <c r="P53443"/>
      <c r="AA53443"/>
    </row>
    <row r="53444" spans="16:27" x14ac:dyDescent="0.3">
      <c r="P53444"/>
      <c r="AA53444"/>
    </row>
    <row r="53445" spans="16:27" x14ac:dyDescent="0.3">
      <c r="P53445"/>
      <c r="AA53445"/>
    </row>
    <row r="53446" spans="16:27" x14ac:dyDescent="0.3">
      <c r="P53446"/>
      <c r="AA53446"/>
    </row>
    <row r="53447" spans="16:27" x14ac:dyDescent="0.3">
      <c r="P53447"/>
      <c r="AA53447"/>
    </row>
    <row r="53448" spans="16:27" x14ac:dyDescent="0.3">
      <c r="P53448"/>
      <c r="AA53448"/>
    </row>
    <row r="53449" spans="16:27" x14ac:dyDescent="0.3">
      <c r="P53449"/>
      <c r="AA53449"/>
    </row>
    <row r="53450" spans="16:27" x14ac:dyDescent="0.3">
      <c r="P53450"/>
      <c r="AA53450"/>
    </row>
    <row r="53451" spans="16:27" x14ac:dyDescent="0.3">
      <c r="P53451"/>
      <c r="AA53451"/>
    </row>
    <row r="53452" spans="16:27" x14ac:dyDescent="0.3">
      <c r="P53452"/>
      <c r="AA53452"/>
    </row>
    <row r="53453" spans="16:27" x14ac:dyDescent="0.3">
      <c r="P53453"/>
      <c r="AA53453"/>
    </row>
    <row r="53454" spans="16:27" x14ac:dyDescent="0.3">
      <c r="P53454"/>
      <c r="AA53454"/>
    </row>
    <row r="53455" spans="16:27" x14ac:dyDescent="0.3">
      <c r="P53455"/>
      <c r="AA53455"/>
    </row>
    <row r="53456" spans="16:27" x14ac:dyDescent="0.3">
      <c r="P53456"/>
      <c r="AA53456"/>
    </row>
    <row r="53457" spans="16:27" x14ac:dyDescent="0.3">
      <c r="P53457"/>
      <c r="AA53457"/>
    </row>
    <row r="53458" spans="16:27" x14ac:dyDescent="0.3">
      <c r="P53458"/>
      <c r="AA53458"/>
    </row>
    <row r="53459" spans="16:27" x14ac:dyDescent="0.3">
      <c r="P53459"/>
      <c r="AA53459"/>
    </row>
    <row r="53460" spans="16:27" x14ac:dyDescent="0.3">
      <c r="P53460"/>
      <c r="AA53460"/>
    </row>
    <row r="53461" spans="16:27" x14ac:dyDescent="0.3">
      <c r="P53461"/>
      <c r="AA53461"/>
    </row>
    <row r="53462" spans="16:27" x14ac:dyDescent="0.3">
      <c r="P53462"/>
      <c r="AA53462"/>
    </row>
    <row r="53463" spans="16:27" x14ac:dyDescent="0.3">
      <c r="P53463"/>
      <c r="AA53463"/>
    </row>
    <row r="53464" spans="16:27" x14ac:dyDescent="0.3">
      <c r="P53464"/>
      <c r="AA53464"/>
    </row>
    <row r="53465" spans="16:27" x14ac:dyDescent="0.3">
      <c r="P53465"/>
      <c r="AA53465"/>
    </row>
    <row r="53466" spans="16:27" x14ac:dyDescent="0.3">
      <c r="P53466"/>
      <c r="AA53466"/>
    </row>
    <row r="53467" spans="16:27" x14ac:dyDescent="0.3">
      <c r="P53467"/>
      <c r="AA53467"/>
    </row>
    <row r="53468" spans="16:27" x14ac:dyDescent="0.3">
      <c r="P53468"/>
      <c r="AA53468"/>
    </row>
    <row r="53469" spans="16:27" x14ac:dyDescent="0.3">
      <c r="P53469"/>
      <c r="AA53469"/>
    </row>
    <row r="53470" spans="16:27" x14ac:dyDescent="0.3">
      <c r="P53470"/>
      <c r="AA53470"/>
    </row>
    <row r="53471" spans="16:27" x14ac:dyDescent="0.3">
      <c r="P53471"/>
      <c r="AA53471"/>
    </row>
    <row r="53472" spans="16:27" x14ac:dyDescent="0.3">
      <c r="P53472"/>
      <c r="AA53472"/>
    </row>
    <row r="53473" spans="16:27" x14ac:dyDescent="0.3">
      <c r="P53473"/>
      <c r="AA53473"/>
    </row>
    <row r="53474" spans="16:27" x14ac:dyDescent="0.3">
      <c r="P53474"/>
      <c r="AA53474"/>
    </row>
    <row r="53475" spans="16:27" x14ac:dyDescent="0.3">
      <c r="P53475"/>
      <c r="AA53475"/>
    </row>
    <row r="53476" spans="16:27" x14ac:dyDescent="0.3">
      <c r="P53476"/>
      <c r="AA53476"/>
    </row>
    <row r="53477" spans="16:27" x14ac:dyDescent="0.3">
      <c r="P53477"/>
      <c r="AA53477"/>
    </row>
    <row r="53478" spans="16:27" x14ac:dyDescent="0.3">
      <c r="P53478"/>
      <c r="AA53478"/>
    </row>
    <row r="53479" spans="16:27" x14ac:dyDescent="0.3">
      <c r="P53479"/>
      <c r="AA53479"/>
    </row>
    <row r="53480" spans="16:27" x14ac:dyDescent="0.3">
      <c r="P53480"/>
      <c r="AA53480"/>
    </row>
    <row r="53481" spans="16:27" x14ac:dyDescent="0.3">
      <c r="P53481"/>
      <c r="AA53481"/>
    </row>
    <row r="53482" spans="16:27" x14ac:dyDescent="0.3">
      <c r="P53482"/>
      <c r="AA53482"/>
    </row>
    <row r="53483" spans="16:27" x14ac:dyDescent="0.3">
      <c r="P53483"/>
      <c r="AA53483"/>
    </row>
    <row r="53484" spans="16:27" x14ac:dyDescent="0.3">
      <c r="P53484"/>
      <c r="AA53484"/>
    </row>
    <row r="53485" spans="16:27" x14ac:dyDescent="0.3">
      <c r="P53485"/>
      <c r="AA53485"/>
    </row>
    <row r="53486" spans="16:27" x14ac:dyDescent="0.3">
      <c r="P53486"/>
      <c r="AA53486"/>
    </row>
    <row r="53487" spans="16:27" x14ac:dyDescent="0.3">
      <c r="P53487"/>
      <c r="AA53487"/>
    </row>
    <row r="53488" spans="16:27" x14ac:dyDescent="0.3">
      <c r="P53488"/>
      <c r="AA53488"/>
    </row>
    <row r="53489" spans="16:27" x14ac:dyDescent="0.3">
      <c r="P53489"/>
      <c r="AA53489"/>
    </row>
    <row r="53490" spans="16:27" x14ac:dyDescent="0.3">
      <c r="P53490"/>
      <c r="AA53490"/>
    </row>
    <row r="53491" spans="16:27" x14ac:dyDescent="0.3">
      <c r="P53491"/>
      <c r="AA53491"/>
    </row>
    <row r="53492" spans="16:27" x14ac:dyDescent="0.3">
      <c r="P53492"/>
      <c r="AA53492"/>
    </row>
    <row r="53493" spans="16:27" x14ac:dyDescent="0.3">
      <c r="P53493"/>
      <c r="AA53493"/>
    </row>
    <row r="53494" spans="16:27" x14ac:dyDescent="0.3">
      <c r="P53494"/>
      <c r="AA53494"/>
    </row>
    <row r="53495" spans="16:27" x14ac:dyDescent="0.3">
      <c r="P53495"/>
      <c r="AA53495"/>
    </row>
    <row r="53496" spans="16:27" x14ac:dyDescent="0.3">
      <c r="P53496"/>
      <c r="AA53496"/>
    </row>
    <row r="53497" spans="16:27" x14ac:dyDescent="0.3">
      <c r="P53497"/>
      <c r="AA53497"/>
    </row>
    <row r="53498" spans="16:27" x14ac:dyDescent="0.3">
      <c r="P53498"/>
      <c r="AA53498"/>
    </row>
    <row r="53499" spans="16:27" x14ac:dyDescent="0.3">
      <c r="P53499"/>
      <c r="AA53499"/>
    </row>
    <row r="53500" spans="16:27" x14ac:dyDescent="0.3">
      <c r="P53500"/>
      <c r="AA53500"/>
    </row>
    <row r="53501" spans="16:27" x14ac:dyDescent="0.3">
      <c r="P53501"/>
      <c r="AA53501"/>
    </row>
    <row r="53502" spans="16:27" x14ac:dyDescent="0.3">
      <c r="P53502"/>
      <c r="AA53502"/>
    </row>
    <row r="53503" spans="16:27" x14ac:dyDescent="0.3">
      <c r="P53503"/>
      <c r="AA53503"/>
    </row>
    <row r="53504" spans="16:27" x14ac:dyDescent="0.3">
      <c r="P53504"/>
      <c r="AA53504"/>
    </row>
    <row r="53505" spans="16:27" x14ac:dyDescent="0.3">
      <c r="P53505"/>
      <c r="AA53505"/>
    </row>
    <row r="53506" spans="16:27" x14ac:dyDescent="0.3">
      <c r="P53506"/>
      <c r="AA53506"/>
    </row>
    <row r="53507" spans="16:27" x14ac:dyDescent="0.3">
      <c r="P53507"/>
      <c r="AA53507"/>
    </row>
    <row r="53508" spans="16:27" x14ac:dyDescent="0.3">
      <c r="P53508"/>
      <c r="AA53508"/>
    </row>
    <row r="53509" spans="16:27" x14ac:dyDescent="0.3">
      <c r="P53509"/>
      <c r="AA53509"/>
    </row>
    <row r="53510" spans="16:27" x14ac:dyDescent="0.3">
      <c r="P53510"/>
      <c r="AA53510"/>
    </row>
    <row r="53511" spans="16:27" x14ac:dyDescent="0.3">
      <c r="P53511"/>
      <c r="AA53511"/>
    </row>
    <row r="53512" spans="16:27" x14ac:dyDescent="0.3">
      <c r="P53512"/>
      <c r="AA53512"/>
    </row>
    <row r="53513" spans="16:27" x14ac:dyDescent="0.3">
      <c r="P53513"/>
      <c r="AA53513"/>
    </row>
    <row r="53514" spans="16:27" x14ac:dyDescent="0.3">
      <c r="P53514"/>
      <c r="AA53514"/>
    </row>
    <row r="53515" spans="16:27" x14ac:dyDescent="0.3">
      <c r="P53515"/>
      <c r="AA53515"/>
    </row>
    <row r="53516" spans="16:27" x14ac:dyDescent="0.3">
      <c r="P53516"/>
      <c r="AA53516"/>
    </row>
    <row r="53517" spans="16:27" x14ac:dyDescent="0.3">
      <c r="P53517"/>
      <c r="AA53517"/>
    </row>
    <row r="53518" spans="16:27" x14ac:dyDescent="0.3">
      <c r="P53518"/>
      <c r="AA53518"/>
    </row>
    <row r="53519" spans="16:27" x14ac:dyDescent="0.3">
      <c r="P53519"/>
      <c r="AA53519"/>
    </row>
    <row r="53520" spans="16:27" x14ac:dyDescent="0.3">
      <c r="P53520"/>
      <c r="AA53520"/>
    </row>
    <row r="53521" spans="16:27" x14ac:dyDescent="0.3">
      <c r="P53521"/>
      <c r="AA53521"/>
    </row>
    <row r="53522" spans="16:27" x14ac:dyDescent="0.3">
      <c r="P53522"/>
      <c r="AA53522"/>
    </row>
    <row r="53523" spans="16:27" x14ac:dyDescent="0.3">
      <c r="P53523"/>
      <c r="AA53523"/>
    </row>
    <row r="53524" spans="16:27" x14ac:dyDescent="0.3">
      <c r="P53524"/>
      <c r="AA53524"/>
    </row>
    <row r="53525" spans="16:27" x14ac:dyDescent="0.3">
      <c r="P53525"/>
      <c r="AA53525"/>
    </row>
    <row r="53526" spans="16:27" x14ac:dyDescent="0.3">
      <c r="P53526"/>
      <c r="AA53526"/>
    </row>
    <row r="53527" spans="16:27" x14ac:dyDescent="0.3">
      <c r="P53527"/>
      <c r="AA53527"/>
    </row>
    <row r="53528" spans="16:27" x14ac:dyDescent="0.3">
      <c r="P53528"/>
      <c r="AA53528"/>
    </row>
    <row r="53529" spans="16:27" x14ac:dyDescent="0.3">
      <c r="P53529"/>
      <c r="AA53529"/>
    </row>
    <row r="53530" spans="16:27" x14ac:dyDescent="0.3">
      <c r="P53530"/>
      <c r="AA53530"/>
    </row>
    <row r="53531" spans="16:27" x14ac:dyDescent="0.3">
      <c r="P53531"/>
      <c r="AA53531"/>
    </row>
    <row r="53532" spans="16:27" x14ac:dyDescent="0.3">
      <c r="P53532"/>
      <c r="AA53532"/>
    </row>
    <row r="53533" spans="16:27" x14ac:dyDescent="0.3">
      <c r="P53533"/>
      <c r="AA53533"/>
    </row>
    <row r="53534" spans="16:27" x14ac:dyDescent="0.3">
      <c r="P53534"/>
      <c r="AA53534"/>
    </row>
    <row r="53535" spans="16:27" x14ac:dyDescent="0.3">
      <c r="P53535"/>
      <c r="AA53535"/>
    </row>
    <row r="53536" spans="16:27" x14ac:dyDescent="0.3">
      <c r="P53536"/>
      <c r="AA53536"/>
    </row>
    <row r="53537" spans="16:27" x14ac:dyDescent="0.3">
      <c r="P53537"/>
      <c r="AA53537"/>
    </row>
    <row r="53538" spans="16:27" x14ac:dyDescent="0.3">
      <c r="P53538"/>
      <c r="AA53538"/>
    </row>
    <row r="53539" spans="16:27" x14ac:dyDescent="0.3">
      <c r="P53539"/>
      <c r="AA53539"/>
    </row>
    <row r="53540" spans="16:27" x14ac:dyDescent="0.3">
      <c r="P53540"/>
      <c r="AA53540"/>
    </row>
    <row r="53541" spans="16:27" x14ac:dyDescent="0.3">
      <c r="P53541"/>
      <c r="AA53541"/>
    </row>
    <row r="53542" spans="16:27" x14ac:dyDescent="0.3">
      <c r="P53542"/>
      <c r="AA53542"/>
    </row>
    <row r="53543" spans="16:27" x14ac:dyDescent="0.3">
      <c r="P53543"/>
      <c r="AA53543"/>
    </row>
    <row r="53544" spans="16:27" x14ac:dyDescent="0.3">
      <c r="P53544"/>
      <c r="AA53544"/>
    </row>
    <row r="53545" spans="16:27" x14ac:dyDescent="0.3">
      <c r="P53545"/>
      <c r="AA53545"/>
    </row>
    <row r="53546" spans="16:27" x14ac:dyDescent="0.3">
      <c r="P53546"/>
      <c r="AA53546"/>
    </row>
    <row r="53547" spans="16:27" x14ac:dyDescent="0.3">
      <c r="P53547"/>
      <c r="AA53547"/>
    </row>
    <row r="53548" spans="16:27" x14ac:dyDescent="0.3">
      <c r="P53548"/>
      <c r="AA53548"/>
    </row>
    <row r="53549" spans="16:27" x14ac:dyDescent="0.3">
      <c r="P53549"/>
      <c r="AA53549"/>
    </row>
    <row r="53550" spans="16:27" x14ac:dyDescent="0.3">
      <c r="P53550"/>
      <c r="AA53550"/>
    </row>
    <row r="53551" spans="16:27" x14ac:dyDescent="0.3">
      <c r="P53551"/>
      <c r="AA53551"/>
    </row>
    <row r="53552" spans="16:27" x14ac:dyDescent="0.3">
      <c r="P53552"/>
      <c r="AA53552"/>
    </row>
    <row r="53553" spans="16:27" x14ac:dyDescent="0.3">
      <c r="P53553"/>
      <c r="AA53553"/>
    </row>
    <row r="53554" spans="16:27" x14ac:dyDescent="0.3">
      <c r="P53554"/>
      <c r="AA53554"/>
    </row>
    <row r="53555" spans="16:27" x14ac:dyDescent="0.3">
      <c r="P53555"/>
      <c r="AA53555"/>
    </row>
    <row r="53556" spans="16:27" x14ac:dyDescent="0.3">
      <c r="P53556"/>
      <c r="AA53556"/>
    </row>
    <row r="53557" spans="16:27" x14ac:dyDescent="0.3">
      <c r="P53557"/>
      <c r="AA53557"/>
    </row>
    <row r="53558" spans="16:27" x14ac:dyDescent="0.3">
      <c r="P53558"/>
      <c r="AA53558"/>
    </row>
    <row r="53559" spans="16:27" x14ac:dyDescent="0.3">
      <c r="P53559"/>
      <c r="AA53559"/>
    </row>
    <row r="53560" spans="16:27" x14ac:dyDescent="0.3">
      <c r="P53560"/>
      <c r="AA53560"/>
    </row>
    <row r="53561" spans="16:27" x14ac:dyDescent="0.3">
      <c r="P53561"/>
      <c r="AA53561"/>
    </row>
    <row r="53562" spans="16:27" x14ac:dyDescent="0.3">
      <c r="P53562"/>
      <c r="AA53562"/>
    </row>
    <row r="53563" spans="16:27" x14ac:dyDescent="0.3">
      <c r="P53563"/>
      <c r="AA53563"/>
    </row>
    <row r="53564" spans="16:27" x14ac:dyDescent="0.3">
      <c r="P53564"/>
      <c r="AA53564"/>
    </row>
    <row r="53565" spans="16:27" x14ac:dyDescent="0.3">
      <c r="P53565"/>
      <c r="AA53565"/>
    </row>
    <row r="53566" spans="16:27" x14ac:dyDescent="0.3">
      <c r="P53566"/>
      <c r="AA53566"/>
    </row>
    <row r="53567" spans="16:27" x14ac:dyDescent="0.3">
      <c r="P53567"/>
      <c r="AA53567"/>
    </row>
    <row r="53568" spans="16:27" x14ac:dyDescent="0.3">
      <c r="P53568"/>
      <c r="AA53568"/>
    </row>
    <row r="53569" spans="16:27" x14ac:dyDescent="0.3">
      <c r="P53569"/>
      <c r="AA53569"/>
    </row>
    <row r="53570" spans="16:27" x14ac:dyDescent="0.3">
      <c r="P53570"/>
      <c r="AA53570"/>
    </row>
    <row r="53571" spans="16:27" x14ac:dyDescent="0.3">
      <c r="P53571"/>
      <c r="AA53571"/>
    </row>
    <row r="53572" spans="16:27" x14ac:dyDescent="0.3">
      <c r="P53572"/>
      <c r="AA53572"/>
    </row>
    <row r="53573" spans="16:27" x14ac:dyDescent="0.3">
      <c r="P53573"/>
      <c r="AA53573"/>
    </row>
    <row r="53574" spans="16:27" x14ac:dyDescent="0.3">
      <c r="P53574"/>
      <c r="AA53574"/>
    </row>
    <row r="53575" spans="16:27" x14ac:dyDescent="0.3">
      <c r="P53575"/>
      <c r="AA53575"/>
    </row>
    <row r="53576" spans="16:27" x14ac:dyDescent="0.3">
      <c r="P53576"/>
      <c r="AA53576"/>
    </row>
    <row r="53577" spans="16:27" x14ac:dyDescent="0.3">
      <c r="P53577"/>
      <c r="AA53577"/>
    </row>
    <row r="53578" spans="16:27" x14ac:dyDescent="0.3">
      <c r="P53578"/>
      <c r="AA53578"/>
    </row>
    <row r="53579" spans="16:27" x14ac:dyDescent="0.3">
      <c r="P53579"/>
      <c r="AA53579"/>
    </row>
    <row r="53580" spans="16:27" x14ac:dyDescent="0.3">
      <c r="P53580"/>
      <c r="AA53580"/>
    </row>
    <row r="53581" spans="16:27" x14ac:dyDescent="0.3">
      <c r="P53581"/>
      <c r="AA53581"/>
    </row>
    <row r="53582" spans="16:27" x14ac:dyDescent="0.3">
      <c r="P53582"/>
      <c r="AA53582"/>
    </row>
    <row r="53583" spans="16:27" x14ac:dyDescent="0.3">
      <c r="P53583"/>
      <c r="AA53583"/>
    </row>
    <row r="53584" spans="16:27" x14ac:dyDescent="0.3">
      <c r="P53584"/>
      <c r="AA53584"/>
    </row>
    <row r="53585" spans="16:27" x14ac:dyDescent="0.3">
      <c r="P53585"/>
      <c r="AA53585"/>
    </row>
    <row r="53586" spans="16:27" x14ac:dyDescent="0.3">
      <c r="P53586"/>
      <c r="AA53586"/>
    </row>
    <row r="53587" spans="16:27" x14ac:dyDescent="0.3">
      <c r="P53587"/>
      <c r="AA53587"/>
    </row>
    <row r="53588" spans="16:27" x14ac:dyDescent="0.3">
      <c r="P53588"/>
      <c r="AA53588"/>
    </row>
    <row r="53589" spans="16:27" x14ac:dyDescent="0.3">
      <c r="P53589"/>
      <c r="AA53589"/>
    </row>
    <row r="53590" spans="16:27" x14ac:dyDescent="0.3">
      <c r="P53590"/>
      <c r="AA53590"/>
    </row>
    <row r="53591" spans="16:27" x14ac:dyDescent="0.3">
      <c r="P53591"/>
      <c r="AA53591"/>
    </row>
    <row r="53592" spans="16:27" x14ac:dyDescent="0.3">
      <c r="P53592"/>
      <c r="AA53592"/>
    </row>
    <row r="53593" spans="16:27" x14ac:dyDescent="0.3">
      <c r="P53593"/>
      <c r="AA53593"/>
    </row>
    <row r="53594" spans="16:27" x14ac:dyDescent="0.3">
      <c r="P53594"/>
      <c r="AA53594"/>
    </row>
    <row r="53595" spans="16:27" x14ac:dyDescent="0.3">
      <c r="P53595"/>
      <c r="AA53595"/>
    </row>
    <row r="53596" spans="16:27" x14ac:dyDescent="0.3">
      <c r="P53596"/>
      <c r="AA53596"/>
    </row>
    <row r="53597" spans="16:27" x14ac:dyDescent="0.3">
      <c r="P53597"/>
      <c r="AA53597"/>
    </row>
    <row r="53598" spans="16:27" x14ac:dyDescent="0.3">
      <c r="P53598"/>
      <c r="AA53598"/>
    </row>
    <row r="53599" spans="16:27" x14ac:dyDescent="0.3">
      <c r="P53599"/>
      <c r="AA53599"/>
    </row>
    <row r="53600" spans="16:27" x14ac:dyDescent="0.3">
      <c r="P53600"/>
      <c r="AA53600"/>
    </row>
    <row r="53601" spans="16:27" x14ac:dyDescent="0.3">
      <c r="P53601"/>
      <c r="AA53601"/>
    </row>
    <row r="53602" spans="16:27" x14ac:dyDescent="0.3">
      <c r="P53602"/>
      <c r="AA53602"/>
    </row>
    <row r="53603" spans="16:27" x14ac:dyDescent="0.3">
      <c r="P53603"/>
      <c r="AA53603"/>
    </row>
    <row r="53604" spans="16:27" x14ac:dyDescent="0.3">
      <c r="P53604"/>
      <c r="AA53604"/>
    </row>
    <row r="53605" spans="16:27" x14ac:dyDescent="0.3">
      <c r="P53605"/>
      <c r="AA53605"/>
    </row>
    <row r="53606" spans="16:27" x14ac:dyDescent="0.3">
      <c r="P53606"/>
      <c r="AA53606"/>
    </row>
    <row r="53607" spans="16:27" x14ac:dyDescent="0.3">
      <c r="P53607"/>
      <c r="AA53607"/>
    </row>
    <row r="53608" spans="16:27" x14ac:dyDescent="0.3">
      <c r="P53608"/>
      <c r="AA53608"/>
    </row>
    <row r="53609" spans="16:27" x14ac:dyDescent="0.3">
      <c r="P53609"/>
      <c r="AA53609"/>
    </row>
    <row r="53610" spans="16:27" x14ac:dyDescent="0.3">
      <c r="P53610"/>
      <c r="AA53610"/>
    </row>
    <row r="53611" spans="16:27" x14ac:dyDescent="0.3">
      <c r="P53611"/>
      <c r="AA53611"/>
    </row>
    <row r="53612" spans="16:27" x14ac:dyDescent="0.3">
      <c r="P53612"/>
      <c r="AA53612"/>
    </row>
    <row r="53613" spans="16:27" x14ac:dyDescent="0.3">
      <c r="P53613"/>
      <c r="AA53613"/>
    </row>
    <row r="53614" spans="16:27" x14ac:dyDescent="0.3">
      <c r="P53614"/>
      <c r="AA53614"/>
    </row>
    <row r="53615" spans="16:27" x14ac:dyDescent="0.3">
      <c r="P53615"/>
      <c r="AA53615"/>
    </row>
    <row r="53616" spans="16:27" x14ac:dyDescent="0.3">
      <c r="P53616"/>
      <c r="AA53616"/>
    </row>
    <row r="53617" spans="16:27" x14ac:dyDescent="0.3">
      <c r="P53617"/>
      <c r="AA53617"/>
    </row>
    <row r="53618" spans="16:27" x14ac:dyDescent="0.3">
      <c r="P53618"/>
      <c r="AA53618"/>
    </row>
    <row r="53619" spans="16:27" x14ac:dyDescent="0.3">
      <c r="P53619"/>
      <c r="AA53619"/>
    </row>
    <row r="53620" spans="16:27" x14ac:dyDescent="0.3">
      <c r="P53620"/>
      <c r="AA53620"/>
    </row>
    <row r="53621" spans="16:27" x14ac:dyDescent="0.3">
      <c r="P53621"/>
      <c r="AA53621"/>
    </row>
    <row r="53622" spans="16:27" x14ac:dyDescent="0.3">
      <c r="P53622"/>
      <c r="AA53622"/>
    </row>
    <row r="53623" spans="16:27" x14ac:dyDescent="0.3">
      <c r="P53623"/>
      <c r="AA53623"/>
    </row>
    <row r="53624" spans="16:27" x14ac:dyDescent="0.3">
      <c r="P53624"/>
      <c r="AA53624"/>
    </row>
    <row r="53625" spans="16:27" x14ac:dyDescent="0.3">
      <c r="P53625"/>
      <c r="AA53625"/>
    </row>
    <row r="53626" spans="16:27" x14ac:dyDescent="0.3">
      <c r="P53626"/>
      <c r="AA53626"/>
    </row>
    <row r="53627" spans="16:27" x14ac:dyDescent="0.3">
      <c r="P53627"/>
      <c r="AA53627"/>
    </row>
    <row r="53628" spans="16:27" x14ac:dyDescent="0.3">
      <c r="P53628"/>
      <c r="AA53628"/>
    </row>
    <row r="53629" spans="16:27" x14ac:dyDescent="0.3">
      <c r="P53629"/>
      <c r="AA53629"/>
    </row>
    <row r="53630" spans="16:27" x14ac:dyDescent="0.3">
      <c r="P53630"/>
      <c r="AA53630"/>
    </row>
    <row r="53631" spans="16:27" x14ac:dyDescent="0.3">
      <c r="P53631"/>
      <c r="AA53631"/>
    </row>
    <row r="53632" spans="16:27" x14ac:dyDescent="0.3">
      <c r="P53632"/>
      <c r="AA53632"/>
    </row>
    <row r="53633" spans="16:27" x14ac:dyDescent="0.3">
      <c r="P53633"/>
      <c r="AA53633"/>
    </row>
    <row r="53634" spans="16:27" x14ac:dyDescent="0.3">
      <c r="P53634"/>
      <c r="AA53634"/>
    </row>
    <row r="53635" spans="16:27" x14ac:dyDescent="0.3">
      <c r="P53635"/>
      <c r="AA53635"/>
    </row>
    <row r="53636" spans="16:27" x14ac:dyDescent="0.3">
      <c r="P53636"/>
      <c r="AA53636"/>
    </row>
    <row r="53637" spans="16:27" x14ac:dyDescent="0.3">
      <c r="P53637"/>
      <c r="AA53637"/>
    </row>
    <row r="53638" spans="16:27" x14ac:dyDescent="0.3">
      <c r="P53638"/>
      <c r="AA53638"/>
    </row>
    <row r="53639" spans="16:27" x14ac:dyDescent="0.3">
      <c r="P53639"/>
      <c r="AA53639"/>
    </row>
    <row r="53640" spans="16:27" x14ac:dyDescent="0.3">
      <c r="P53640"/>
      <c r="AA53640"/>
    </row>
    <row r="53641" spans="16:27" x14ac:dyDescent="0.3">
      <c r="P53641"/>
      <c r="AA53641"/>
    </row>
    <row r="53642" spans="16:27" x14ac:dyDescent="0.3">
      <c r="P53642"/>
      <c r="AA53642"/>
    </row>
    <row r="53643" spans="16:27" x14ac:dyDescent="0.3">
      <c r="P53643"/>
      <c r="AA53643"/>
    </row>
    <row r="53644" spans="16:27" x14ac:dyDescent="0.3">
      <c r="P53644"/>
      <c r="AA53644"/>
    </row>
    <row r="53645" spans="16:27" x14ac:dyDescent="0.3">
      <c r="P53645"/>
      <c r="AA53645"/>
    </row>
    <row r="53646" spans="16:27" x14ac:dyDescent="0.3">
      <c r="P53646"/>
      <c r="AA53646"/>
    </row>
    <row r="53647" spans="16:27" x14ac:dyDescent="0.3">
      <c r="P53647"/>
      <c r="AA53647"/>
    </row>
    <row r="53648" spans="16:27" x14ac:dyDescent="0.3">
      <c r="P53648"/>
      <c r="AA53648"/>
    </row>
    <row r="53649" spans="16:27" x14ac:dyDescent="0.3">
      <c r="P53649"/>
      <c r="AA53649"/>
    </row>
    <row r="53650" spans="16:27" x14ac:dyDescent="0.3">
      <c r="P53650"/>
      <c r="AA53650"/>
    </row>
    <row r="53651" spans="16:27" x14ac:dyDescent="0.3">
      <c r="P53651"/>
      <c r="AA53651"/>
    </row>
    <row r="53652" spans="16:27" x14ac:dyDescent="0.3">
      <c r="P53652"/>
      <c r="AA53652"/>
    </row>
    <row r="53653" spans="16:27" x14ac:dyDescent="0.3">
      <c r="P53653"/>
      <c r="AA53653"/>
    </row>
    <row r="53654" spans="16:27" x14ac:dyDescent="0.3">
      <c r="P53654"/>
      <c r="AA53654"/>
    </row>
    <row r="53655" spans="16:27" x14ac:dyDescent="0.3">
      <c r="P53655"/>
      <c r="AA53655"/>
    </row>
    <row r="53656" spans="16:27" x14ac:dyDescent="0.3">
      <c r="P53656"/>
      <c r="AA53656"/>
    </row>
    <row r="53657" spans="16:27" x14ac:dyDescent="0.3">
      <c r="P53657"/>
      <c r="AA53657"/>
    </row>
    <row r="53658" spans="16:27" x14ac:dyDescent="0.3">
      <c r="P53658"/>
      <c r="AA53658"/>
    </row>
    <row r="53659" spans="16:27" x14ac:dyDescent="0.3">
      <c r="P53659"/>
      <c r="AA53659"/>
    </row>
    <row r="53660" spans="16:27" x14ac:dyDescent="0.3">
      <c r="P53660"/>
      <c r="AA53660"/>
    </row>
    <row r="53661" spans="16:27" x14ac:dyDescent="0.3">
      <c r="P53661"/>
      <c r="AA53661"/>
    </row>
    <row r="53662" spans="16:27" x14ac:dyDescent="0.3">
      <c r="P53662"/>
      <c r="AA53662"/>
    </row>
    <row r="53663" spans="16:27" x14ac:dyDescent="0.3">
      <c r="P53663"/>
      <c r="AA53663"/>
    </row>
    <row r="53664" spans="16:27" x14ac:dyDescent="0.3">
      <c r="P53664"/>
      <c r="AA53664"/>
    </row>
    <row r="53665" spans="16:27" x14ac:dyDescent="0.3">
      <c r="P53665"/>
      <c r="AA53665"/>
    </row>
    <row r="53666" spans="16:27" x14ac:dyDescent="0.3">
      <c r="P53666"/>
      <c r="AA53666"/>
    </row>
    <row r="53667" spans="16:27" x14ac:dyDescent="0.3">
      <c r="P53667"/>
      <c r="AA53667"/>
    </row>
    <row r="53668" spans="16:27" x14ac:dyDescent="0.3">
      <c r="P53668"/>
      <c r="AA53668"/>
    </row>
    <row r="53669" spans="16:27" x14ac:dyDescent="0.3">
      <c r="P53669"/>
      <c r="AA53669"/>
    </row>
    <row r="53670" spans="16:27" x14ac:dyDescent="0.3">
      <c r="P53670"/>
      <c r="AA53670"/>
    </row>
    <row r="53671" spans="16:27" x14ac:dyDescent="0.3">
      <c r="P53671"/>
      <c r="AA53671"/>
    </row>
    <row r="53672" spans="16:27" x14ac:dyDescent="0.3">
      <c r="P53672"/>
      <c r="AA53672"/>
    </row>
    <row r="53673" spans="16:27" x14ac:dyDescent="0.3">
      <c r="P53673"/>
      <c r="AA53673"/>
    </row>
    <row r="53674" spans="16:27" x14ac:dyDescent="0.3">
      <c r="P53674"/>
      <c r="AA53674"/>
    </row>
    <row r="53675" spans="16:27" x14ac:dyDescent="0.3">
      <c r="P53675"/>
      <c r="AA53675"/>
    </row>
    <row r="53676" spans="16:27" x14ac:dyDescent="0.3">
      <c r="P53676"/>
      <c r="AA53676"/>
    </row>
    <row r="53677" spans="16:27" x14ac:dyDescent="0.3">
      <c r="P53677"/>
      <c r="AA53677"/>
    </row>
    <row r="53678" spans="16:27" x14ac:dyDescent="0.3">
      <c r="P53678"/>
      <c r="AA53678"/>
    </row>
    <row r="53679" spans="16:27" x14ac:dyDescent="0.3">
      <c r="P53679"/>
      <c r="AA53679"/>
    </row>
    <row r="53680" spans="16:27" x14ac:dyDescent="0.3">
      <c r="P53680"/>
      <c r="AA53680"/>
    </row>
    <row r="53681" spans="16:27" x14ac:dyDescent="0.3">
      <c r="P53681"/>
      <c r="AA53681"/>
    </row>
    <row r="53682" spans="16:27" x14ac:dyDescent="0.3">
      <c r="P53682"/>
      <c r="AA53682"/>
    </row>
    <row r="53683" spans="16:27" x14ac:dyDescent="0.3">
      <c r="P53683"/>
      <c r="AA53683"/>
    </row>
    <row r="53684" spans="16:27" x14ac:dyDescent="0.3">
      <c r="P53684"/>
      <c r="AA53684"/>
    </row>
    <row r="53685" spans="16:27" x14ac:dyDescent="0.3">
      <c r="P53685"/>
      <c r="AA53685"/>
    </row>
    <row r="53686" spans="16:27" x14ac:dyDescent="0.3">
      <c r="P53686"/>
      <c r="AA53686"/>
    </row>
    <row r="53687" spans="16:27" x14ac:dyDescent="0.3">
      <c r="P53687"/>
      <c r="AA53687"/>
    </row>
    <row r="53688" spans="16:27" x14ac:dyDescent="0.3">
      <c r="P53688"/>
      <c r="AA53688"/>
    </row>
    <row r="53689" spans="16:27" x14ac:dyDescent="0.3">
      <c r="P53689"/>
      <c r="AA53689"/>
    </row>
    <row r="53690" spans="16:27" x14ac:dyDescent="0.3">
      <c r="P53690"/>
      <c r="AA53690"/>
    </row>
    <row r="53691" spans="16:27" x14ac:dyDescent="0.3">
      <c r="P53691"/>
      <c r="AA53691"/>
    </row>
    <row r="53692" spans="16:27" x14ac:dyDescent="0.3">
      <c r="P53692"/>
      <c r="AA53692"/>
    </row>
    <row r="53693" spans="16:27" x14ac:dyDescent="0.3">
      <c r="P53693"/>
      <c r="AA53693"/>
    </row>
    <row r="53694" spans="16:27" x14ac:dyDescent="0.3">
      <c r="P53694"/>
      <c r="AA53694"/>
    </row>
    <row r="53695" spans="16:27" x14ac:dyDescent="0.3">
      <c r="P53695"/>
      <c r="AA53695"/>
    </row>
    <row r="53696" spans="16:27" x14ac:dyDescent="0.3">
      <c r="P53696"/>
      <c r="AA53696"/>
    </row>
    <row r="53697" spans="16:27" x14ac:dyDescent="0.3">
      <c r="P53697"/>
      <c r="AA53697"/>
    </row>
    <row r="53698" spans="16:27" x14ac:dyDescent="0.3">
      <c r="P53698"/>
      <c r="AA53698"/>
    </row>
    <row r="53699" spans="16:27" x14ac:dyDescent="0.3">
      <c r="P53699"/>
      <c r="AA53699"/>
    </row>
    <row r="53700" spans="16:27" x14ac:dyDescent="0.3">
      <c r="P53700"/>
      <c r="AA53700"/>
    </row>
    <row r="53701" spans="16:27" x14ac:dyDescent="0.3">
      <c r="P53701"/>
      <c r="AA53701"/>
    </row>
    <row r="53702" spans="16:27" x14ac:dyDescent="0.3">
      <c r="P53702"/>
      <c r="AA53702"/>
    </row>
    <row r="53703" spans="16:27" x14ac:dyDescent="0.3">
      <c r="P53703"/>
      <c r="AA53703"/>
    </row>
    <row r="53704" spans="16:27" x14ac:dyDescent="0.3">
      <c r="P53704"/>
      <c r="AA53704"/>
    </row>
    <row r="53705" spans="16:27" x14ac:dyDescent="0.3">
      <c r="P53705"/>
      <c r="AA53705"/>
    </row>
    <row r="53706" spans="16:27" x14ac:dyDescent="0.3">
      <c r="P53706"/>
      <c r="AA53706"/>
    </row>
    <row r="53707" spans="16:27" x14ac:dyDescent="0.3">
      <c r="P53707"/>
      <c r="AA53707"/>
    </row>
    <row r="53708" spans="16:27" x14ac:dyDescent="0.3">
      <c r="P53708"/>
      <c r="AA53708"/>
    </row>
    <row r="53709" spans="16:27" x14ac:dyDescent="0.3">
      <c r="P53709"/>
      <c r="AA53709"/>
    </row>
    <row r="53710" spans="16:27" x14ac:dyDescent="0.3">
      <c r="P53710"/>
      <c r="AA53710"/>
    </row>
    <row r="53711" spans="16:27" x14ac:dyDescent="0.3">
      <c r="P53711"/>
      <c r="AA53711"/>
    </row>
    <row r="53712" spans="16:27" x14ac:dyDescent="0.3">
      <c r="P53712"/>
      <c r="AA53712"/>
    </row>
    <row r="53713" spans="16:27" x14ac:dyDescent="0.3">
      <c r="P53713"/>
      <c r="AA53713"/>
    </row>
    <row r="53714" spans="16:27" x14ac:dyDescent="0.3">
      <c r="P53714"/>
      <c r="AA53714"/>
    </row>
    <row r="53715" spans="16:27" x14ac:dyDescent="0.3">
      <c r="P53715"/>
      <c r="AA53715"/>
    </row>
    <row r="53716" spans="16:27" x14ac:dyDescent="0.3">
      <c r="P53716"/>
      <c r="AA53716"/>
    </row>
    <row r="53717" spans="16:27" x14ac:dyDescent="0.3">
      <c r="P53717"/>
      <c r="AA53717"/>
    </row>
    <row r="53718" spans="16:27" x14ac:dyDescent="0.3">
      <c r="P53718"/>
      <c r="AA53718"/>
    </row>
    <row r="53719" spans="16:27" x14ac:dyDescent="0.3">
      <c r="P53719"/>
      <c r="AA53719"/>
    </row>
    <row r="53720" spans="16:27" x14ac:dyDescent="0.3">
      <c r="P53720"/>
      <c r="AA53720"/>
    </row>
    <row r="53721" spans="16:27" x14ac:dyDescent="0.3">
      <c r="P53721"/>
      <c r="AA53721"/>
    </row>
    <row r="53722" spans="16:27" x14ac:dyDescent="0.3">
      <c r="P53722"/>
      <c r="AA53722"/>
    </row>
    <row r="53723" spans="16:27" x14ac:dyDescent="0.3">
      <c r="P53723"/>
      <c r="AA53723"/>
    </row>
    <row r="53724" spans="16:27" x14ac:dyDescent="0.3">
      <c r="P53724"/>
      <c r="AA53724"/>
    </row>
    <row r="53725" spans="16:27" x14ac:dyDescent="0.3">
      <c r="P53725"/>
      <c r="AA53725"/>
    </row>
    <row r="53726" spans="16:27" x14ac:dyDescent="0.3">
      <c r="P53726"/>
      <c r="AA53726"/>
    </row>
    <row r="53727" spans="16:27" x14ac:dyDescent="0.3">
      <c r="P53727"/>
      <c r="AA53727"/>
    </row>
    <row r="53728" spans="16:27" x14ac:dyDescent="0.3">
      <c r="P53728"/>
      <c r="AA53728"/>
    </row>
    <row r="53729" spans="16:27" x14ac:dyDescent="0.3">
      <c r="P53729"/>
      <c r="AA53729"/>
    </row>
    <row r="53730" spans="16:27" x14ac:dyDescent="0.3">
      <c r="P53730"/>
      <c r="AA53730"/>
    </row>
    <row r="53731" spans="16:27" x14ac:dyDescent="0.3">
      <c r="P53731"/>
      <c r="AA53731"/>
    </row>
    <row r="53732" spans="16:27" x14ac:dyDescent="0.3">
      <c r="P53732"/>
      <c r="AA53732"/>
    </row>
    <row r="53733" spans="16:27" x14ac:dyDescent="0.3">
      <c r="P53733"/>
      <c r="AA53733"/>
    </row>
    <row r="53734" spans="16:27" x14ac:dyDescent="0.3">
      <c r="P53734"/>
      <c r="AA53734"/>
    </row>
    <row r="53735" spans="16:27" x14ac:dyDescent="0.3">
      <c r="P53735"/>
      <c r="AA53735"/>
    </row>
    <row r="53736" spans="16:27" x14ac:dyDescent="0.3">
      <c r="P53736"/>
      <c r="AA53736"/>
    </row>
    <row r="53737" spans="16:27" x14ac:dyDescent="0.3">
      <c r="P53737"/>
      <c r="AA53737"/>
    </row>
    <row r="53738" spans="16:27" x14ac:dyDescent="0.3">
      <c r="P53738"/>
      <c r="AA53738"/>
    </row>
    <row r="53739" spans="16:27" x14ac:dyDescent="0.3">
      <c r="P53739"/>
      <c r="AA53739"/>
    </row>
    <row r="53740" spans="16:27" x14ac:dyDescent="0.3">
      <c r="P53740"/>
      <c r="AA53740"/>
    </row>
    <row r="53741" spans="16:27" x14ac:dyDescent="0.3">
      <c r="P53741"/>
      <c r="AA53741"/>
    </row>
    <row r="53742" spans="16:27" x14ac:dyDescent="0.3">
      <c r="P53742"/>
      <c r="AA53742"/>
    </row>
    <row r="53743" spans="16:27" x14ac:dyDescent="0.3">
      <c r="P53743"/>
      <c r="AA53743"/>
    </row>
    <row r="53744" spans="16:27" x14ac:dyDescent="0.3">
      <c r="P53744"/>
      <c r="AA53744"/>
    </row>
    <row r="53745" spans="16:27" x14ac:dyDescent="0.3">
      <c r="P53745"/>
      <c r="AA53745"/>
    </row>
    <row r="53746" spans="16:27" x14ac:dyDescent="0.3">
      <c r="P53746"/>
      <c r="AA53746"/>
    </row>
    <row r="53747" spans="16:27" x14ac:dyDescent="0.3">
      <c r="P53747"/>
      <c r="AA53747"/>
    </row>
    <row r="53748" spans="16:27" x14ac:dyDescent="0.3">
      <c r="P53748"/>
      <c r="AA53748"/>
    </row>
    <row r="53749" spans="16:27" x14ac:dyDescent="0.3">
      <c r="P53749"/>
      <c r="AA53749"/>
    </row>
    <row r="53750" spans="16:27" x14ac:dyDescent="0.3">
      <c r="P53750"/>
      <c r="AA53750"/>
    </row>
    <row r="53751" spans="16:27" x14ac:dyDescent="0.3">
      <c r="P53751"/>
      <c r="AA53751"/>
    </row>
    <row r="53752" spans="16:27" x14ac:dyDescent="0.3">
      <c r="P53752"/>
      <c r="AA53752"/>
    </row>
    <row r="53753" spans="16:27" x14ac:dyDescent="0.3">
      <c r="P53753"/>
      <c r="AA53753"/>
    </row>
    <row r="53754" spans="16:27" x14ac:dyDescent="0.3">
      <c r="P53754"/>
      <c r="AA53754"/>
    </row>
    <row r="53755" spans="16:27" x14ac:dyDescent="0.3">
      <c r="P53755"/>
      <c r="AA53755"/>
    </row>
    <row r="53756" spans="16:27" x14ac:dyDescent="0.3">
      <c r="P53756"/>
      <c r="AA53756"/>
    </row>
    <row r="53757" spans="16:27" x14ac:dyDescent="0.3">
      <c r="P53757"/>
      <c r="AA53757"/>
    </row>
    <row r="53758" spans="16:27" x14ac:dyDescent="0.3">
      <c r="P53758"/>
      <c r="AA53758"/>
    </row>
    <row r="53759" spans="16:27" x14ac:dyDescent="0.3">
      <c r="P53759"/>
      <c r="AA53759"/>
    </row>
    <row r="53760" spans="16:27" x14ac:dyDescent="0.3">
      <c r="P53760"/>
      <c r="AA53760"/>
    </row>
    <row r="53761" spans="16:27" x14ac:dyDescent="0.3">
      <c r="P53761"/>
      <c r="AA53761"/>
    </row>
    <row r="53762" spans="16:27" x14ac:dyDescent="0.3">
      <c r="P53762"/>
      <c r="AA53762"/>
    </row>
    <row r="53763" spans="16:27" x14ac:dyDescent="0.3">
      <c r="P53763"/>
      <c r="AA53763"/>
    </row>
    <row r="53764" spans="16:27" x14ac:dyDescent="0.3">
      <c r="P53764"/>
      <c r="AA53764"/>
    </row>
    <row r="53765" spans="16:27" x14ac:dyDescent="0.3">
      <c r="P53765"/>
      <c r="AA53765"/>
    </row>
    <row r="53766" spans="16:27" x14ac:dyDescent="0.3">
      <c r="P53766"/>
      <c r="AA53766"/>
    </row>
    <row r="53767" spans="16:27" x14ac:dyDescent="0.3">
      <c r="P53767"/>
      <c r="AA53767"/>
    </row>
    <row r="53768" spans="16:27" x14ac:dyDescent="0.3">
      <c r="P53768"/>
      <c r="AA53768"/>
    </row>
    <row r="53769" spans="16:27" x14ac:dyDescent="0.3">
      <c r="P53769"/>
      <c r="AA53769"/>
    </row>
    <row r="53770" spans="16:27" x14ac:dyDescent="0.3">
      <c r="P53770"/>
      <c r="AA53770"/>
    </row>
    <row r="53771" spans="16:27" x14ac:dyDescent="0.3">
      <c r="P53771"/>
      <c r="AA53771"/>
    </row>
    <row r="53772" spans="16:27" x14ac:dyDescent="0.3">
      <c r="P53772"/>
      <c r="AA53772"/>
    </row>
    <row r="53773" spans="16:27" x14ac:dyDescent="0.3">
      <c r="P53773"/>
      <c r="AA53773"/>
    </row>
    <row r="53774" spans="16:27" x14ac:dyDescent="0.3">
      <c r="P53774"/>
      <c r="AA53774"/>
    </row>
    <row r="53775" spans="16:27" x14ac:dyDescent="0.3">
      <c r="P53775"/>
      <c r="AA53775"/>
    </row>
    <row r="53776" spans="16:27" x14ac:dyDescent="0.3">
      <c r="P53776"/>
      <c r="AA53776"/>
    </row>
    <row r="53777" spans="16:27" x14ac:dyDescent="0.3">
      <c r="P53777"/>
      <c r="AA53777"/>
    </row>
    <row r="53778" spans="16:27" x14ac:dyDescent="0.3">
      <c r="P53778"/>
      <c r="AA53778"/>
    </row>
    <row r="53779" spans="16:27" x14ac:dyDescent="0.3">
      <c r="P53779"/>
      <c r="AA53779"/>
    </row>
    <row r="53780" spans="16:27" x14ac:dyDescent="0.3">
      <c r="P53780"/>
      <c r="AA53780"/>
    </row>
    <row r="53781" spans="16:27" x14ac:dyDescent="0.3">
      <c r="P53781"/>
      <c r="AA53781"/>
    </row>
    <row r="53782" spans="16:27" x14ac:dyDescent="0.3">
      <c r="P53782"/>
      <c r="AA53782"/>
    </row>
    <row r="53783" spans="16:27" x14ac:dyDescent="0.3">
      <c r="P53783"/>
      <c r="AA53783"/>
    </row>
    <row r="53784" spans="16:27" x14ac:dyDescent="0.3">
      <c r="P53784"/>
      <c r="AA53784"/>
    </row>
    <row r="53785" spans="16:27" x14ac:dyDescent="0.3">
      <c r="P53785"/>
      <c r="AA53785"/>
    </row>
    <row r="53786" spans="16:27" x14ac:dyDescent="0.3">
      <c r="P53786"/>
      <c r="AA53786"/>
    </row>
    <row r="53787" spans="16:27" x14ac:dyDescent="0.3">
      <c r="P53787"/>
      <c r="AA53787"/>
    </row>
    <row r="53788" spans="16:27" x14ac:dyDescent="0.3">
      <c r="P53788"/>
      <c r="AA53788"/>
    </row>
    <row r="53789" spans="16:27" x14ac:dyDescent="0.3">
      <c r="P53789"/>
      <c r="AA53789"/>
    </row>
    <row r="53790" spans="16:27" x14ac:dyDescent="0.3">
      <c r="P53790"/>
      <c r="AA53790"/>
    </row>
    <row r="53791" spans="16:27" x14ac:dyDescent="0.3">
      <c r="P53791"/>
      <c r="AA53791"/>
    </row>
    <row r="53792" spans="16:27" x14ac:dyDescent="0.3">
      <c r="P53792"/>
      <c r="AA53792"/>
    </row>
    <row r="53793" spans="16:27" x14ac:dyDescent="0.3">
      <c r="P53793"/>
      <c r="AA53793"/>
    </row>
    <row r="53794" spans="16:27" x14ac:dyDescent="0.3">
      <c r="P53794"/>
      <c r="AA53794"/>
    </row>
    <row r="53795" spans="16:27" x14ac:dyDescent="0.3">
      <c r="P53795"/>
      <c r="AA53795"/>
    </row>
    <row r="53796" spans="16:27" x14ac:dyDescent="0.3">
      <c r="P53796"/>
      <c r="AA53796"/>
    </row>
    <row r="53797" spans="16:27" x14ac:dyDescent="0.3">
      <c r="P53797"/>
      <c r="AA53797"/>
    </row>
    <row r="53798" spans="16:27" x14ac:dyDescent="0.3">
      <c r="P53798"/>
      <c r="AA53798"/>
    </row>
    <row r="53799" spans="16:27" x14ac:dyDescent="0.3">
      <c r="P53799"/>
      <c r="AA53799"/>
    </row>
    <row r="53800" spans="16:27" x14ac:dyDescent="0.3">
      <c r="P53800"/>
      <c r="AA53800"/>
    </row>
    <row r="53801" spans="16:27" x14ac:dyDescent="0.3">
      <c r="P53801"/>
      <c r="AA53801"/>
    </row>
    <row r="53802" spans="16:27" x14ac:dyDescent="0.3">
      <c r="P53802"/>
      <c r="AA53802"/>
    </row>
    <row r="53803" spans="16:27" x14ac:dyDescent="0.3">
      <c r="P53803"/>
      <c r="AA53803"/>
    </row>
    <row r="53804" spans="16:27" x14ac:dyDescent="0.3">
      <c r="P53804"/>
      <c r="AA53804"/>
    </row>
    <row r="53805" spans="16:27" x14ac:dyDescent="0.3">
      <c r="P53805"/>
      <c r="AA53805"/>
    </row>
    <row r="53806" spans="16:27" x14ac:dyDescent="0.3">
      <c r="P53806"/>
      <c r="AA53806"/>
    </row>
    <row r="53807" spans="16:27" x14ac:dyDescent="0.3">
      <c r="P53807"/>
      <c r="AA53807"/>
    </row>
    <row r="53808" spans="16:27" x14ac:dyDescent="0.3">
      <c r="P53808"/>
      <c r="AA53808"/>
    </row>
    <row r="53809" spans="16:27" x14ac:dyDescent="0.3">
      <c r="P53809"/>
      <c r="AA53809"/>
    </row>
    <row r="53810" spans="16:27" x14ac:dyDescent="0.3">
      <c r="P53810"/>
      <c r="AA53810"/>
    </row>
    <row r="53811" spans="16:27" x14ac:dyDescent="0.3">
      <c r="P53811"/>
      <c r="AA53811"/>
    </row>
    <row r="53812" spans="16:27" x14ac:dyDescent="0.3">
      <c r="P53812"/>
      <c r="AA53812"/>
    </row>
    <row r="53813" spans="16:27" x14ac:dyDescent="0.3">
      <c r="P53813"/>
      <c r="AA53813"/>
    </row>
    <row r="53814" spans="16:27" x14ac:dyDescent="0.3">
      <c r="P53814"/>
      <c r="AA53814"/>
    </row>
    <row r="53815" spans="16:27" x14ac:dyDescent="0.3">
      <c r="P53815"/>
      <c r="AA53815"/>
    </row>
    <row r="53816" spans="16:27" x14ac:dyDescent="0.3">
      <c r="P53816"/>
      <c r="AA53816"/>
    </row>
    <row r="53817" spans="16:27" x14ac:dyDescent="0.3">
      <c r="P53817"/>
      <c r="AA53817"/>
    </row>
    <row r="53818" spans="16:27" x14ac:dyDescent="0.3">
      <c r="P53818"/>
      <c r="AA53818"/>
    </row>
    <row r="53819" spans="16:27" x14ac:dyDescent="0.3">
      <c r="P53819"/>
      <c r="AA53819"/>
    </row>
    <row r="53820" spans="16:27" x14ac:dyDescent="0.3">
      <c r="P53820"/>
      <c r="AA53820"/>
    </row>
    <row r="53821" spans="16:27" x14ac:dyDescent="0.3">
      <c r="P53821"/>
      <c r="AA53821"/>
    </row>
    <row r="53822" spans="16:27" x14ac:dyDescent="0.3">
      <c r="P53822"/>
      <c r="AA53822"/>
    </row>
    <row r="53823" spans="16:27" x14ac:dyDescent="0.3">
      <c r="P53823"/>
      <c r="AA53823"/>
    </row>
    <row r="53824" spans="16:27" x14ac:dyDescent="0.3">
      <c r="P53824"/>
      <c r="AA53824"/>
    </row>
    <row r="53825" spans="16:27" x14ac:dyDescent="0.3">
      <c r="P53825"/>
      <c r="AA53825"/>
    </row>
    <row r="53826" spans="16:27" x14ac:dyDescent="0.3">
      <c r="P53826"/>
      <c r="AA53826"/>
    </row>
    <row r="53827" spans="16:27" x14ac:dyDescent="0.3">
      <c r="P53827"/>
      <c r="AA53827"/>
    </row>
    <row r="53828" spans="16:27" x14ac:dyDescent="0.3">
      <c r="P53828"/>
      <c r="AA53828"/>
    </row>
    <row r="53829" spans="16:27" x14ac:dyDescent="0.3">
      <c r="P53829"/>
      <c r="AA53829"/>
    </row>
    <row r="53830" spans="16:27" x14ac:dyDescent="0.3">
      <c r="P53830"/>
      <c r="AA53830"/>
    </row>
    <row r="53831" spans="16:27" x14ac:dyDescent="0.3">
      <c r="P53831"/>
      <c r="AA53831"/>
    </row>
    <row r="53832" spans="16:27" x14ac:dyDescent="0.3">
      <c r="P53832"/>
      <c r="AA53832"/>
    </row>
    <row r="53833" spans="16:27" x14ac:dyDescent="0.3">
      <c r="P53833"/>
      <c r="AA53833"/>
    </row>
    <row r="53834" spans="16:27" x14ac:dyDescent="0.3">
      <c r="P53834"/>
      <c r="AA53834"/>
    </row>
    <row r="53835" spans="16:27" x14ac:dyDescent="0.3">
      <c r="P53835"/>
      <c r="AA53835"/>
    </row>
    <row r="53836" spans="16:27" x14ac:dyDescent="0.3">
      <c r="P53836"/>
      <c r="AA53836"/>
    </row>
    <row r="53837" spans="16:27" x14ac:dyDescent="0.3">
      <c r="P53837"/>
      <c r="AA53837"/>
    </row>
    <row r="53838" spans="16:27" x14ac:dyDescent="0.3">
      <c r="P53838"/>
      <c r="AA53838"/>
    </row>
    <row r="53839" spans="16:27" x14ac:dyDescent="0.3">
      <c r="P53839"/>
      <c r="AA53839"/>
    </row>
    <row r="53840" spans="16:27" x14ac:dyDescent="0.3">
      <c r="P53840"/>
      <c r="AA53840"/>
    </row>
    <row r="53841" spans="16:27" x14ac:dyDescent="0.3">
      <c r="P53841"/>
      <c r="AA53841"/>
    </row>
    <row r="53842" spans="16:27" x14ac:dyDescent="0.3">
      <c r="P53842"/>
      <c r="AA53842"/>
    </row>
    <row r="53843" spans="16:27" x14ac:dyDescent="0.3">
      <c r="P53843"/>
      <c r="AA53843"/>
    </row>
    <row r="53844" spans="16:27" x14ac:dyDescent="0.3">
      <c r="P53844"/>
      <c r="AA53844"/>
    </row>
    <row r="53845" spans="16:27" x14ac:dyDescent="0.3">
      <c r="P53845"/>
      <c r="AA53845"/>
    </row>
    <row r="53846" spans="16:27" x14ac:dyDescent="0.3">
      <c r="P53846"/>
      <c r="AA53846"/>
    </row>
    <row r="53847" spans="16:27" x14ac:dyDescent="0.3">
      <c r="P53847"/>
      <c r="AA53847"/>
    </row>
    <row r="53848" spans="16:27" x14ac:dyDescent="0.3">
      <c r="P53848"/>
      <c r="AA53848"/>
    </row>
    <row r="53849" spans="16:27" x14ac:dyDescent="0.3">
      <c r="P53849"/>
      <c r="AA53849"/>
    </row>
    <row r="53850" spans="16:27" x14ac:dyDescent="0.3">
      <c r="P53850"/>
      <c r="AA53850"/>
    </row>
    <row r="53851" spans="16:27" x14ac:dyDescent="0.3">
      <c r="P53851"/>
      <c r="AA53851"/>
    </row>
    <row r="53852" spans="16:27" x14ac:dyDescent="0.3">
      <c r="P53852"/>
      <c r="AA53852"/>
    </row>
    <row r="53853" spans="16:27" x14ac:dyDescent="0.3">
      <c r="P53853"/>
      <c r="AA53853"/>
    </row>
    <row r="53854" spans="16:27" x14ac:dyDescent="0.3">
      <c r="P53854"/>
      <c r="AA53854"/>
    </row>
    <row r="53855" spans="16:27" x14ac:dyDescent="0.3">
      <c r="P53855"/>
      <c r="AA53855"/>
    </row>
    <row r="53856" spans="16:27" x14ac:dyDescent="0.3">
      <c r="P53856"/>
      <c r="AA53856"/>
    </row>
    <row r="53857" spans="16:27" x14ac:dyDescent="0.3">
      <c r="P53857"/>
      <c r="AA53857"/>
    </row>
    <row r="53858" spans="16:27" x14ac:dyDescent="0.3">
      <c r="P53858"/>
      <c r="AA53858"/>
    </row>
    <row r="53859" spans="16:27" x14ac:dyDescent="0.3">
      <c r="P53859"/>
      <c r="AA53859"/>
    </row>
    <row r="53860" spans="16:27" x14ac:dyDescent="0.3">
      <c r="P53860"/>
      <c r="AA53860"/>
    </row>
    <row r="53861" spans="16:27" x14ac:dyDescent="0.3">
      <c r="P53861"/>
      <c r="AA53861"/>
    </row>
    <row r="53862" spans="16:27" x14ac:dyDescent="0.3">
      <c r="P53862"/>
      <c r="AA53862"/>
    </row>
    <row r="53863" spans="16:27" x14ac:dyDescent="0.3">
      <c r="P53863"/>
      <c r="AA53863"/>
    </row>
    <row r="53864" spans="16:27" x14ac:dyDescent="0.3">
      <c r="P53864"/>
      <c r="AA53864"/>
    </row>
    <row r="53865" spans="16:27" x14ac:dyDescent="0.3">
      <c r="P53865"/>
      <c r="AA53865"/>
    </row>
    <row r="53866" spans="16:27" x14ac:dyDescent="0.3">
      <c r="P53866"/>
      <c r="AA53866"/>
    </row>
    <row r="53867" spans="16:27" x14ac:dyDescent="0.3">
      <c r="P53867"/>
      <c r="AA53867"/>
    </row>
    <row r="53868" spans="16:27" x14ac:dyDescent="0.3">
      <c r="P53868"/>
      <c r="AA53868"/>
    </row>
    <row r="53869" spans="16:27" x14ac:dyDescent="0.3">
      <c r="P53869"/>
      <c r="AA53869"/>
    </row>
    <row r="53870" spans="16:27" x14ac:dyDescent="0.3">
      <c r="P53870"/>
      <c r="AA53870"/>
    </row>
    <row r="53871" spans="16:27" x14ac:dyDescent="0.3">
      <c r="P53871"/>
      <c r="AA53871"/>
    </row>
    <row r="53872" spans="16:27" x14ac:dyDescent="0.3">
      <c r="P53872"/>
      <c r="AA53872"/>
    </row>
    <row r="53873" spans="16:27" x14ac:dyDescent="0.3">
      <c r="P53873"/>
      <c r="AA53873"/>
    </row>
    <row r="53874" spans="16:27" x14ac:dyDescent="0.3">
      <c r="P53874"/>
      <c r="AA53874"/>
    </row>
    <row r="53875" spans="16:27" x14ac:dyDescent="0.3">
      <c r="P53875"/>
      <c r="AA53875"/>
    </row>
    <row r="53876" spans="16:27" x14ac:dyDescent="0.3">
      <c r="P53876"/>
      <c r="AA53876"/>
    </row>
    <row r="53877" spans="16:27" x14ac:dyDescent="0.3">
      <c r="P53877"/>
      <c r="AA53877"/>
    </row>
    <row r="53878" spans="16:27" x14ac:dyDescent="0.3">
      <c r="P53878"/>
      <c r="AA53878"/>
    </row>
    <row r="53879" spans="16:27" x14ac:dyDescent="0.3">
      <c r="P53879"/>
      <c r="AA53879"/>
    </row>
    <row r="53880" spans="16:27" x14ac:dyDescent="0.3">
      <c r="P53880"/>
      <c r="AA53880"/>
    </row>
    <row r="53881" spans="16:27" x14ac:dyDescent="0.3">
      <c r="P53881"/>
      <c r="AA53881"/>
    </row>
    <row r="53882" spans="16:27" x14ac:dyDescent="0.3">
      <c r="P53882"/>
      <c r="AA53882"/>
    </row>
    <row r="53883" spans="16:27" x14ac:dyDescent="0.3">
      <c r="P53883"/>
      <c r="AA53883"/>
    </row>
    <row r="53884" spans="16:27" x14ac:dyDescent="0.3">
      <c r="P53884"/>
      <c r="AA53884"/>
    </row>
    <row r="53885" spans="16:27" x14ac:dyDescent="0.3">
      <c r="P53885"/>
      <c r="AA53885"/>
    </row>
    <row r="53886" spans="16:27" x14ac:dyDescent="0.3">
      <c r="P53886"/>
      <c r="AA53886"/>
    </row>
    <row r="53887" spans="16:27" x14ac:dyDescent="0.3">
      <c r="P53887"/>
      <c r="AA53887"/>
    </row>
    <row r="53888" spans="16:27" x14ac:dyDescent="0.3">
      <c r="P53888"/>
      <c r="AA53888"/>
    </row>
    <row r="53889" spans="16:27" x14ac:dyDescent="0.3">
      <c r="P53889"/>
      <c r="AA53889"/>
    </row>
    <row r="53890" spans="16:27" x14ac:dyDescent="0.3">
      <c r="P53890"/>
      <c r="AA53890"/>
    </row>
    <row r="53891" spans="16:27" x14ac:dyDescent="0.3">
      <c r="P53891"/>
      <c r="AA53891"/>
    </row>
    <row r="53892" spans="16:27" x14ac:dyDescent="0.3">
      <c r="P53892"/>
      <c r="AA53892"/>
    </row>
    <row r="53893" spans="16:27" x14ac:dyDescent="0.3">
      <c r="P53893"/>
      <c r="AA53893"/>
    </row>
    <row r="53894" spans="16:27" x14ac:dyDescent="0.3">
      <c r="P53894"/>
      <c r="AA53894"/>
    </row>
    <row r="53895" spans="16:27" x14ac:dyDescent="0.3">
      <c r="P53895"/>
      <c r="AA53895"/>
    </row>
    <row r="53896" spans="16:27" x14ac:dyDescent="0.3">
      <c r="P53896"/>
      <c r="AA53896"/>
    </row>
    <row r="53897" spans="16:27" x14ac:dyDescent="0.3">
      <c r="P53897"/>
      <c r="AA53897"/>
    </row>
    <row r="53898" spans="16:27" x14ac:dyDescent="0.3">
      <c r="P53898"/>
      <c r="AA53898"/>
    </row>
    <row r="53899" spans="16:27" x14ac:dyDescent="0.3">
      <c r="P53899"/>
      <c r="AA53899"/>
    </row>
    <row r="53900" spans="16:27" x14ac:dyDescent="0.3">
      <c r="P53900"/>
      <c r="AA53900"/>
    </row>
    <row r="53901" spans="16:27" x14ac:dyDescent="0.3">
      <c r="P53901"/>
      <c r="AA53901"/>
    </row>
    <row r="53902" spans="16:27" x14ac:dyDescent="0.3">
      <c r="P53902"/>
      <c r="AA53902"/>
    </row>
    <row r="53903" spans="16:27" x14ac:dyDescent="0.3">
      <c r="P53903"/>
      <c r="AA53903"/>
    </row>
    <row r="53904" spans="16:27" x14ac:dyDescent="0.3">
      <c r="P53904"/>
      <c r="AA53904"/>
    </row>
    <row r="53905" spans="16:27" x14ac:dyDescent="0.3">
      <c r="P53905"/>
      <c r="AA53905"/>
    </row>
    <row r="53906" spans="16:27" x14ac:dyDescent="0.3">
      <c r="P53906"/>
      <c r="AA53906"/>
    </row>
    <row r="53907" spans="16:27" x14ac:dyDescent="0.3">
      <c r="P53907"/>
      <c r="AA53907"/>
    </row>
    <row r="53908" spans="16:27" x14ac:dyDescent="0.3">
      <c r="P53908"/>
      <c r="AA53908"/>
    </row>
    <row r="53909" spans="16:27" x14ac:dyDescent="0.3">
      <c r="P53909"/>
      <c r="AA53909"/>
    </row>
    <row r="53910" spans="16:27" x14ac:dyDescent="0.3">
      <c r="P53910"/>
      <c r="AA53910"/>
    </row>
    <row r="53911" spans="16:27" x14ac:dyDescent="0.3">
      <c r="P53911"/>
      <c r="AA53911"/>
    </row>
    <row r="53912" spans="16:27" x14ac:dyDescent="0.3">
      <c r="P53912"/>
      <c r="AA53912"/>
    </row>
    <row r="53913" spans="16:27" x14ac:dyDescent="0.3">
      <c r="P53913"/>
      <c r="AA53913"/>
    </row>
    <row r="53914" spans="16:27" x14ac:dyDescent="0.3">
      <c r="P53914"/>
      <c r="AA53914"/>
    </row>
    <row r="53915" spans="16:27" x14ac:dyDescent="0.3">
      <c r="P53915"/>
      <c r="AA53915"/>
    </row>
    <row r="53916" spans="16:27" x14ac:dyDescent="0.3">
      <c r="P53916"/>
      <c r="AA53916"/>
    </row>
    <row r="53917" spans="16:27" x14ac:dyDescent="0.3">
      <c r="P53917"/>
      <c r="AA53917"/>
    </row>
    <row r="53918" spans="16:27" x14ac:dyDescent="0.3">
      <c r="P53918"/>
      <c r="AA53918"/>
    </row>
    <row r="53919" spans="16:27" x14ac:dyDescent="0.3">
      <c r="P53919"/>
      <c r="AA53919"/>
    </row>
    <row r="53920" spans="16:27" x14ac:dyDescent="0.3">
      <c r="P53920"/>
      <c r="AA53920"/>
    </row>
    <row r="53921" spans="16:27" x14ac:dyDescent="0.3">
      <c r="P53921"/>
      <c r="AA53921"/>
    </row>
    <row r="53922" spans="16:27" x14ac:dyDescent="0.3">
      <c r="P53922"/>
      <c r="AA53922"/>
    </row>
    <row r="53923" spans="16:27" x14ac:dyDescent="0.3">
      <c r="P53923"/>
      <c r="AA53923"/>
    </row>
    <row r="53924" spans="16:27" x14ac:dyDescent="0.3">
      <c r="P53924"/>
      <c r="AA53924"/>
    </row>
    <row r="53925" spans="16:27" x14ac:dyDescent="0.3">
      <c r="P53925"/>
      <c r="AA53925"/>
    </row>
    <row r="53926" spans="16:27" x14ac:dyDescent="0.3">
      <c r="P53926"/>
      <c r="AA53926"/>
    </row>
    <row r="53927" spans="16:27" x14ac:dyDescent="0.3">
      <c r="P53927"/>
      <c r="AA53927"/>
    </row>
    <row r="53928" spans="16:27" x14ac:dyDescent="0.3">
      <c r="P53928"/>
      <c r="AA53928"/>
    </row>
    <row r="53929" spans="16:27" x14ac:dyDescent="0.3">
      <c r="P53929"/>
      <c r="AA53929"/>
    </row>
    <row r="53930" spans="16:27" x14ac:dyDescent="0.3">
      <c r="P53930"/>
      <c r="AA53930"/>
    </row>
    <row r="53931" spans="16:27" x14ac:dyDescent="0.3">
      <c r="P53931"/>
      <c r="AA53931"/>
    </row>
    <row r="53932" spans="16:27" x14ac:dyDescent="0.3">
      <c r="P53932"/>
      <c r="AA53932"/>
    </row>
    <row r="53933" spans="16:27" x14ac:dyDescent="0.3">
      <c r="P53933"/>
      <c r="AA53933"/>
    </row>
    <row r="53934" spans="16:27" x14ac:dyDescent="0.3">
      <c r="P53934"/>
      <c r="AA53934"/>
    </row>
    <row r="53935" spans="16:27" x14ac:dyDescent="0.3">
      <c r="P53935"/>
      <c r="AA53935"/>
    </row>
    <row r="53936" spans="16:27" x14ac:dyDescent="0.3">
      <c r="P53936"/>
      <c r="AA53936"/>
    </row>
    <row r="53937" spans="16:27" x14ac:dyDescent="0.3">
      <c r="P53937"/>
      <c r="AA53937"/>
    </row>
    <row r="53938" spans="16:27" x14ac:dyDescent="0.3">
      <c r="P53938"/>
      <c r="AA53938"/>
    </row>
    <row r="53939" spans="16:27" x14ac:dyDescent="0.3">
      <c r="P53939"/>
      <c r="AA53939"/>
    </row>
    <row r="53940" spans="16:27" x14ac:dyDescent="0.3">
      <c r="P53940"/>
      <c r="AA53940"/>
    </row>
    <row r="53941" spans="16:27" x14ac:dyDescent="0.3">
      <c r="P53941"/>
      <c r="AA53941"/>
    </row>
    <row r="53942" spans="16:27" x14ac:dyDescent="0.3">
      <c r="P53942"/>
      <c r="AA53942"/>
    </row>
    <row r="53943" spans="16:27" x14ac:dyDescent="0.3">
      <c r="P53943"/>
      <c r="AA53943"/>
    </row>
    <row r="53944" spans="16:27" x14ac:dyDescent="0.3">
      <c r="P53944"/>
      <c r="AA53944"/>
    </row>
    <row r="53945" spans="16:27" x14ac:dyDescent="0.3">
      <c r="P53945"/>
      <c r="AA53945"/>
    </row>
    <row r="53946" spans="16:27" x14ac:dyDescent="0.3">
      <c r="P53946"/>
      <c r="AA53946"/>
    </row>
    <row r="53947" spans="16:27" x14ac:dyDescent="0.3">
      <c r="P53947"/>
      <c r="AA53947"/>
    </row>
    <row r="53948" spans="16:27" x14ac:dyDescent="0.3">
      <c r="P53948"/>
      <c r="AA53948"/>
    </row>
    <row r="53949" spans="16:27" x14ac:dyDescent="0.3">
      <c r="P53949"/>
      <c r="AA53949"/>
    </row>
    <row r="53950" spans="16:27" x14ac:dyDescent="0.3">
      <c r="P53950"/>
      <c r="AA53950"/>
    </row>
    <row r="53951" spans="16:27" x14ac:dyDescent="0.3">
      <c r="P53951"/>
      <c r="AA53951"/>
    </row>
    <row r="53952" spans="16:27" x14ac:dyDescent="0.3">
      <c r="P53952"/>
      <c r="AA53952"/>
    </row>
    <row r="53953" spans="16:27" x14ac:dyDescent="0.3">
      <c r="P53953"/>
      <c r="AA53953"/>
    </row>
    <row r="53954" spans="16:27" x14ac:dyDescent="0.3">
      <c r="P53954"/>
      <c r="AA53954"/>
    </row>
    <row r="53955" spans="16:27" x14ac:dyDescent="0.3">
      <c r="P53955"/>
      <c r="AA53955"/>
    </row>
    <row r="53956" spans="16:27" x14ac:dyDescent="0.3">
      <c r="P53956"/>
      <c r="AA53956"/>
    </row>
    <row r="53957" spans="16:27" x14ac:dyDescent="0.3">
      <c r="P53957"/>
      <c r="AA53957"/>
    </row>
    <row r="53958" spans="16:27" x14ac:dyDescent="0.3">
      <c r="P53958"/>
      <c r="AA53958"/>
    </row>
    <row r="53959" spans="16:27" x14ac:dyDescent="0.3">
      <c r="P53959"/>
      <c r="AA53959"/>
    </row>
    <row r="53960" spans="16:27" x14ac:dyDescent="0.3">
      <c r="P53960"/>
      <c r="AA53960"/>
    </row>
    <row r="53961" spans="16:27" x14ac:dyDescent="0.3">
      <c r="P53961"/>
      <c r="AA53961"/>
    </row>
    <row r="53962" spans="16:27" x14ac:dyDescent="0.3">
      <c r="P53962"/>
      <c r="AA53962"/>
    </row>
    <row r="53963" spans="16:27" x14ac:dyDescent="0.3">
      <c r="P53963"/>
      <c r="AA53963"/>
    </row>
    <row r="53964" spans="16:27" x14ac:dyDescent="0.3">
      <c r="P53964"/>
      <c r="AA53964"/>
    </row>
    <row r="53965" spans="16:27" x14ac:dyDescent="0.3">
      <c r="P53965"/>
      <c r="AA53965"/>
    </row>
    <row r="53966" spans="16:27" x14ac:dyDescent="0.3">
      <c r="P53966"/>
      <c r="AA53966"/>
    </row>
    <row r="53967" spans="16:27" x14ac:dyDescent="0.3">
      <c r="P53967"/>
      <c r="AA53967"/>
    </row>
    <row r="53968" spans="16:27" x14ac:dyDescent="0.3">
      <c r="P53968"/>
      <c r="AA53968"/>
    </row>
    <row r="53969" spans="16:27" x14ac:dyDescent="0.3">
      <c r="P53969"/>
      <c r="AA53969"/>
    </row>
    <row r="53970" spans="16:27" x14ac:dyDescent="0.3">
      <c r="P53970"/>
      <c r="AA53970"/>
    </row>
    <row r="53971" spans="16:27" x14ac:dyDescent="0.3">
      <c r="P53971"/>
      <c r="AA53971"/>
    </row>
    <row r="53972" spans="16:27" x14ac:dyDescent="0.3">
      <c r="P53972"/>
      <c r="AA53972"/>
    </row>
    <row r="53973" spans="16:27" x14ac:dyDescent="0.3">
      <c r="P53973"/>
      <c r="AA53973"/>
    </row>
    <row r="53974" spans="16:27" x14ac:dyDescent="0.3">
      <c r="P53974"/>
      <c r="AA53974"/>
    </row>
    <row r="53975" spans="16:27" x14ac:dyDescent="0.3">
      <c r="P53975"/>
      <c r="AA53975"/>
    </row>
    <row r="53976" spans="16:27" x14ac:dyDescent="0.3">
      <c r="P53976"/>
      <c r="AA53976"/>
    </row>
    <row r="53977" spans="16:27" x14ac:dyDescent="0.3">
      <c r="P53977"/>
      <c r="AA53977"/>
    </row>
    <row r="53978" spans="16:27" x14ac:dyDescent="0.3">
      <c r="P53978"/>
      <c r="AA53978"/>
    </row>
    <row r="53979" spans="16:27" x14ac:dyDescent="0.3">
      <c r="P53979"/>
      <c r="AA53979"/>
    </row>
    <row r="53980" spans="16:27" x14ac:dyDescent="0.3">
      <c r="P53980"/>
      <c r="AA53980"/>
    </row>
    <row r="53981" spans="16:27" x14ac:dyDescent="0.3">
      <c r="P53981"/>
      <c r="AA53981"/>
    </row>
    <row r="53982" spans="16:27" x14ac:dyDescent="0.3">
      <c r="P53982"/>
      <c r="AA53982"/>
    </row>
    <row r="53983" spans="16:27" x14ac:dyDescent="0.3">
      <c r="P53983"/>
      <c r="AA53983"/>
    </row>
    <row r="53984" spans="16:27" x14ac:dyDescent="0.3">
      <c r="P53984"/>
      <c r="AA53984"/>
    </row>
    <row r="53985" spans="16:27" x14ac:dyDescent="0.3">
      <c r="P53985"/>
      <c r="AA53985"/>
    </row>
    <row r="53986" spans="16:27" x14ac:dyDescent="0.3">
      <c r="P53986"/>
      <c r="AA53986"/>
    </row>
    <row r="53987" spans="16:27" x14ac:dyDescent="0.3">
      <c r="P53987"/>
      <c r="AA53987"/>
    </row>
    <row r="53988" spans="16:27" x14ac:dyDescent="0.3">
      <c r="P53988"/>
      <c r="AA53988"/>
    </row>
    <row r="53989" spans="16:27" x14ac:dyDescent="0.3">
      <c r="P53989"/>
      <c r="AA53989"/>
    </row>
    <row r="53990" spans="16:27" x14ac:dyDescent="0.3">
      <c r="P53990"/>
      <c r="AA53990"/>
    </row>
    <row r="53991" spans="16:27" x14ac:dyDescent="0.3">
      <c r="P53991"/>
      <c r="AA53991"/>
    </row>
    <row r="53992" spans="16:27" x14ac:dyDescent="0.3">
      <c r="P53992"/>
      <c r="AA53992"/>
    </row>
    <row r="53993" spans="16:27" x14ac:dyDescent="0.3">
      <c r="P53993"/>
      <c r="AA53993"/>
    </row>
    <row r="53994" spans="16:27" x14ac:dyDescent="0.3">
      <c r="P53994"/>
      <c r="AA53994"/>
    </row>
    <row r="53995" spans="16:27" x14ac:dyDescent="0.3">
      <c r="P53995"/>
      <c r="AA53995"/>
    </row>
    <row r="53996" spans="16:27" x14ac:dyDescent="0.3">
      <c r="P53996"/>
      <c r="AA53996"/>
    </row>
    <row r="53997" spans="16:27" x14ac:dyDescent="0.3">
      <c r="P53997"/>
      <c r="AA53997"/>
    </row>
    <row r="53998" spans="16:27" x14ac:dyDescent="0.3">
      <c r="P53998"/>
      <c r="AA53998"/>
    </row>
    <row r="53999" spans="16:27" x14ac:dyDescent="0.3">
      <c r="P53999"/>
      <c r="AA53999"/>
    </row>
    <row r="54000" spans="16:27" x14ac:dyDescent="0.3">
      <c r="P54000"/>
      <c r="AA54000"/>
    </row>
    <row r="54001" spans="16:27" x14ac:dyDescent="0.3">
      <c r="P54001"/>
      <c r="AA54001"/>
    </row>
    <row r="54002" spans="16:27" x14ac:dyDescent="0.3">
      <c r="P54002"/>
      <c r="AA54002"/>
    </row>
    <row r="54003" spans="16:27" x14ac:dyDescent="0.3">
      <c r="P54003"/>
      <c r="AA54003"/>
    </row>
    <row r="54004" spans="16:27" x14ac:dyDescent="0.3">
      <c r="P54004"/>
      <c r="AA54004"/>
    </row>
    <row r="54005" spans="16:27" x14ac:dyDescent="0.3">
      <c r="P54005"/>
      <c r="AA54005"/>
    </row>
    <row r="54006" spans="16:27" x14ac:dyDescent="0.3">
      <c r="P54006"/>
      <c r="AA54006"/>
    </row>
    <row r="54007" spans="16:27" x14ac:dyDescent="0.3">
      <c r="P54007"/>
      <c r="AA54007"/>
    </row>
    <row r="54008" spans="16:27" x14ac:dyDescent="0.3">
      <c r="P54008"/>
      <c r="AA54008"/>
    </row>
    <row r="54009" spans="16:27" x14ac:dyDescent="0.3">
      <c r="P54009"/>
      <c r="AA54009"/>
    </row>
    <row r="54010" spans="16:27" x14ac:dyDescent="0.3">
      <c r="P54010"/>
      <c r="AA54010"/>
    </row>
    <row r="54011" spans="16:27" x14ac:dyDescent="0.3">
      <c r="P54011"/>
      <c r="AA54011"/>
    </row>
    <row r="54012" spans="16:27" x14ac:dyDescent="0.3">
      <c r="P54012"/>
      <c r="AA54012"/>
    </row>
    <row r="54013" spans="16:27" x14ac:dyDescent="0.3">
      <c r="P54013"/>
      <c r="AA54013"/>
    </row>
    <row r="54014" spans="16:27" x14ac:dyDescent="0.3">
      <c r="P54014"/>
      <c r="AA54014"/>
    </row>
    <row r="54015" spans="16:27" x14ac:dyDescent="0.3">
      <c r="P54015"/>
      <c r="AA54015"/>
    </row>
    <row r="54016" spans="16:27" x14ac:dyDescent="0.3">
      <c r="P54016"/>
      <c r="AA54016"/>
    </row>
    <row r="54017" spans="16:27" x14ac:dyDescent="0.3">
      <c r="P54017"/>
      <c r="AA54017"/>
    </row>
    <row r="54018" spans="16:27" x14ac:dyDescent="0.3">
      <c r="P54018"/>
      <c r="AA54018"/>
    </row>
    <row r="54019" spans="16:27" x14ac:dyDescent="0.3">
      <c r="P54019"/>
      <c r="AA54019"/>
    </row>
    <row r="54020" spans="16:27" x14ac:dyDescent="0.3">
      <c r="P54020"/>
      <c r="AA54020"/>
    </row>
    <row r="54021" spans="16:27" x14ac:dyDescent="0.3">
      <c r="P54021"/>
      <c r="AA54021"/>
    </row>
    <row r="54022" spans="16:27" x14ac:dyDescent="0.3">
      <c r="P54022"/>
      <c r="AA54022"/>
    </row>
    <row r="54023" spans="16:27" x14ac:dyDescent="0.3">
      <c r="P54023"/>
      <c r="AA54023"/>
    </row>
    <row r="54024" spans="16:27" x14ac:dyDescent="0.3">
      <c r="P54024"/>
      <c r="AA54024"/>
    </row>
    <row r="54025" spans="16:27" x14ac:dyDescent="0.3">
      <c r="P54025"/>
      <c r="AA54025"/>
    </row>
    <row r="54026" spans="16:27" x14ac:dyDescent="0.3">
      <c r="P54026"/>
      <c r="AA54026"/>
    </row>
    <row r="54027" spans="16:27" x14ac:dyDescent="0.3">
      <c r="P54027"/>
      <c r="AA54027"/>
    </row>
    <row r="54028" spans="16:27" x14ac:dyDescent="0.3">
      <c r="P54028"/>
      <c r="AA54028"/>
    </row>
    <row r="54029" spans="16:27" x14ac:dyDescent="0.3">
      <c r="P54029"/>
      <c r="AA54029"/>
    </row>
    <row r="54030" spans="16:27" x14ac:dyDescent="0.3">
      <c r="P54030"/>
      <c r="AA54030"/>
    </row>
    <row r="54031" spans="16:27" x14ac:dyDescent="0.3">
      <c r="P54031"/>
      <c r="AA54031"/>
    </row>
    <row r="54032" spans="16:27" x14ac:dyDescent="0.3">
      <c r="P54032"/>
      <c r="AA54032"/>
    </row>
    <row r="54033" spans="16:27" x14ac:dyDescent="0.3">
      <c r="P54033"/>
      <c r="AA54033"/>
    </row>
    <row r="54034" spans="16:27" x14ac:dyDescent="0.3">
      <c r="P54034"/>
      <c r="AA54034"/>
    </row>
    <row r="54035" spans="16:27" x14ac:dyDescent="0.3">
      <c r="P54035"/>
      <c r="AA54035"/>
    </row>
    <row r="54036" spans="16:27" x14ac:dyDescent="0.3">
      <c r="P54036"/>
      <c r="AA54036"/>
    </row>
    <row r="54037" spans="16:27" x14ac:dyDescent="0.3">
      <c r="P54037"/>
      <c r="AA54037"/>
    </row>
    <row r="54038" spans="16:27" x14ac:dyDescent="0.3">
      <c r="P54038"/>
      <c r="AA54038"/>
    </row>
    <row r="54039" spans="16:27" x14ac:dyDescent="0.3">
      <c r="P54039"/>
      <c r="AA54039"/>
    </row>
    <row r="54040" spans="16:27" x14ac:dyDescent="0.3">
      <c r="P54040"/>
      <c r="AA54040"/>
    </row>
    <row r="54041" spans="16:27" x14ac:dyDescent="0.3">
      <c r="P54041"/>
      <c r="AA54041"/>
    </row>
    <row r="54042" spans="16:27" x14ac:dyDescent="0.3">
      <c r="P54042"/>
      <c r="AA54042"/>
    </row>
    <row r="54043" spans="16:27" x14ac:dyDescent="0.3">
      <c r="P54043"/>
      <c r="AA54043"/>
    </row>
    <row r="54044" spans="16:27" x14ac:dyDescent="0.3">
      <c r="P54044"/>
      <c r="AA54044"/>
    </row>
    <row r="54045" spans="16:27" x14ac:dyDescent="0.3">
      <c r="P54045"/>
      <c r="AA54045"/>
    </row>
    <row r="54046" spans="16:27" x14ac:dyDescent="0.3">
      <c r="P54046"/>
      <c r="AA54046"/>
    </row>
    <row r="54047" spans="16:27" x14ac:dyDescent="0.3">
      <c r="P54047"/>
      <c r="AA54047"/>
    </row>
    <row r="54048" spans="16:27" x14ac:dyDescent="0.3">
      <c r="P54048"/>
      <c r="AA54048"/>
    </row>
    <row r="54049" spans="16:27" x14ac:dyDescent="0.3">
      <c r="P54049"/>
      <c r="AA54049"/>
    </row>
    <row r="54050" spans="16:27" x14ac:dyDescent="0.3">
      <c r="P54050"/>
      <c r="AA54050"/>
    </row>
    <row r="54051" spans="16:27" x14ac:dyDescent="0.3">
      <c r="P54051"/>
      <c r="AA54051"/>
    </row>
    <row r="54052" spans="16:27" x14ac:dyDescent="0.3">
      <c r="P54052"/>
      <c r="AA54052"/>
    </row>
    <row r="54053" spans="16:27" x14ac:dyDescent="0.3">
      <c r="P54053"/>
      <c r="AA54053"/>
    </row>
    <row r="54054" spans="16:27" x14ac:dyDescent="0.3">
      <c r="P54054"/>
      <c r="AA54054"/>
    </row>
    <row r="54055" spans="16:27" x14ac:dyDescent="0.3">
      <c r="P54055"/>
      <c r="AA54055"/>
    </row>
    <row r="54056" spans="16:27" x14ac:dyDescent="0.3">
      <c r="P54056"/>
      <c r="AA54056"/>
    </row>
    <row r="54057" spans="16:27" x14ac:dyDescent="0.3">
      <c r="P54057"/>
      <c r="AA54057"/>
    </row>
    <row r="54058" spans="16:27" x14ac:dyDescent="0.3">
      <c r="P54058"/>
      <c r="AA54058"/>
    </row>
    <row r="54059" spans="16:27" x14ac:dyDescent="0.3">
      <c r="P54059"/>
      <c r="AA54059"/>
    </row>
    <row r="54060" spans="16:27" x14ac:dyDescent="0.3">
      <c r="P54060"/>
      <c r="AA54060"/>
    </row>
    <row r="54061" spans="16:27" x14ac:dyDescent="0.3">
      <c r="P54061"/>
      <c r="AA54061"/>
    </row>
    <row r="54062" spans="16:27" x14ac:dyDescent="0.3">
      <c r="P54062"/>
      <c r="AA54062"/>
    </row>
    <row r="54063" spans="16:27" x14ac:dyDescent="0.3">
      <c r="P54063"/>
      <c r="AA54063"/>
    </row>
    <row r="54064" spans="16:27" x14ac:dyDescent="0.3">
      <c r="P54064"/>
      <c r="AA54064"/>
    </row>
    <row r="54065" spans="16:27" x14ac:dyDescent="0.3">
      <c r="P54065"/>
      <c r="AA54065"/>
    </row>
    <row r="54066" spans="16:27" x14ac:dyDescent="0.3">
      <c r="P54066"/>
      <c r="AA54066"/>
    </row>
    <row r="54067" spans="16:27" x14ac:dyDescent="0.3">
      <c r="P54067"/>
      <c r="AA54067"/>
    </row>
    <row r="54068" spans="16:27" x14ac:dyDescent="0.3">
      <c r="P54068"/>
      <c r="AA54068"/>
    </row>
    <row r="54069" spans="16:27" x14ac:dyDescent="0.3">
      <c r="P54069"/>
      <c r="AA54069"/>
    </row>
    <row r="54070" spans="16:27" x14ac:dyDescent="0.3">
      <c r="P54070"/>
      <c r="AA54070"/>
    </row>
    <row r="54071" spans="16:27" x14ac:dyDescent="0.3">
      <c r="P54071"/>
      <c r="AA54071"/>
    </row>
    <row r="54072" spans="16:27" x14ac:dyDescent="0.3">
      <c r="P54072"/>
      <c r="AA54072"/>
    </row>
    <row r="54073" spans="16:27" x14ac:dyDescent="0.3">
      <c r="P54073"/>
      <c r="AA54073"/>
    </row>
    <row r="54074" spans="16:27" x14ac:dyDescent="0.3">
      <c r="P54074"/>
      <c r="AA54074"/>
    </row>
    <row r="54075" spans="16:27" x14ac:dyDescent="0.3">
      <c r="P54075"/>
      <c r="AA54075"/>
    </row>
    <row r="54076" spans="16:27" x14ac:dyDescent="0.3">
      <c r="P54076"/>
      <c r="AA54076"/>
    </row>
    <row r="54077" spans="16:27" x14ac:dyDescent="0.3">
      <c r="P54077"/>
      <c r="AA54077"/>
    </row>
    <row r="54078" spans="16:27" x14ac:dyDescent="0.3">
      <c r="P54078"/>
      <c r="AA54078"/>
    </row>
    <row r="54079" spans="16:27" x14ac:dyDescent="0.3">
      <c r="P54079"/>
      <c r="AA54079"/>
    </row>
    <row r="54080" spans="16:27" x14ac:dyDescent="0.3">
      <c r="P54080"/>
      <c r="AA54080"/>
    </row>
    <row r="54081" spans="16:27" x14ac:dyDescent="0.3">
      <c r="P54081"/>
      <c r="AA54081"/>
    </row>
    <row r="54082" spans="16:27" x14ac:dyDescent="0.3">
      <c r="P54082"/>
      <c r="AA54082"/>
    </row>
    <row r="54083" spans="16:27" x14ac:dyDescent="0.3">
      <c r="P54083"/>
      <c r="AA54083"/>
    </row>
    <row r="54084" spans="16:27" x14ac:dyDescent="0.3">
      <c r="P54084"/>
      <c r="AA54084"/>
    </row>
    <row r="54085" spans="16:27" x14ac:dyDescent="0.3">
      <c r="P54085"/>
      <c r="AA54085"/>
    </row>
    <row r="54086" spans="16:27" x14ac:dyDescent="0.3">
      <c r="P54086"/>
      <c r="AA54086"/>
    </row>
    <row r="54087" spans="16:27" x14ac:dyDescent="0.3">
      <c r="P54087"/>
      <c r="AA54087"/>
    </row>
    <row r="54088" spans="16:27" x14ac:dyDescent="0.3">
      <c r="P54088"/>
      <c r="AA54088"/>
    </row>
    <row r="54089" spans="16:27" x14ac:dyDescent="0.3">
      <c r="P54089"/>
      <c r="AA54089"/>
    </row>
    <row r="54090" spans="16:27" x14ac:dyDescent="0.3">
      <c r="P54090"/>
      <c r="AA54090"/>
    </row>
    <row r="54091" spans="16:27" x14ac:dyDescent="0.3">
      <c r="P54091"/>
      <c r="AA54091"/>
    </row>
    <row r="54092" spans="16:27" x14ac:dyDescent="0.3">
      <c r="P54092"/>
      <c r="AA54092"/>
    </row>
    <row r="54093" spans="16:27" x14ac:dyDescent="0.3">
      <c r="P54093"/>
      <c r="AA54093"/>
    </row>
    <row r="54094" spans="16:27" x14ac:dyDescent="0.3">
      <c r="P54094"/>
      <c r="AA54094"/>
    </row>
    <row r="54095" spans="16:27" x14ac:dyDescent="0.3">
      <c r="P54095"/>
      <c r="AA54095"/>
    </row>
    <row r="54096" spans="16:27" x14ac:dyDescent="0.3">
      <c r="P54096"/>
      <c r="AA54096"/>
    </row>
    <row r="54097" spans="16:27" x14ac:dyDescent="0.3">
      <c r="P54097"/>
      <c r="AA54097"/>
    </row>
    <row r="54098" spans="16:27" x14ac:dyDescent="0.3">
      <c r="P54098"/>
      <c r="AA54098"/>
    </row>
    <row r="54099" spans="16:27" x14ac:dyDescent="0.3">
      <c r="P54099"/>
      <c r="AA54099"/>
    </row>
    <row r="54100" spans="16:27" x14ac:dyDescent="0.3">
      <c r="P54100"/>
      <c r="AA54100"/>
    </row>
    <row r="54101" spans="16:27" x14ac:dyDescent="0.3">
      <c r="P54101"/>
      <c r="AA54101"/>
    </row>
    <row r="54102" spans="16:27" x14ac:dyDescent="0.3">
      <c r="P54102"/>
      <c r="AA54102"/>
    </row>
    <row r="54103" spans="16:27" x14ac:dyDescent="0.3">
      <c r="P54103"/>
      <c r="AA54103"/>
    </row>
    <row r="54104" spans="16:27" x14ac:dyDescent="0.3">
      <c r="P54104"/>
      <c r="AA54104"/>
    </row>
    <row r="54105" spans="16:27" x14ac:dyDescent="0.3">
      <c r="P54105"/>
      <c r="AA54105"/>
    </row>
    <row r="54106" spans="16:27" x14ac:dyDescent="0.3">
      <c r="P54106"/>
      <c r="AA54106"/>
    </row>
    <row r="54107" spans="16:27" x14ac:dyDescent="0.3">
      <c r="P54107"/>
      <c r="AA54107"/>
    </row>
    <row r="54108" spans="16:27" x14ac:dyDescent="0.3">
      <c r="P54108"/>
      <c r="AA54108"/>
    </row>
    <row r="54109" spans="16:27" x14ac:dyDescent="0.3">
      <c r="P54109"/>
      <c r="AA54109"/>
    </row>
    <row r="54110" spans="16:27" x14ac:dyDescent="0.3">
      <c r="P54110"/>
      <c r="AA54110"/>
    </row>
    <row r="54111" spans="16:27" x14ac:dyDescent="0.3">
      <c r="P54111"/>
      <c r="AA54111"/>
    </row>
    <row r="54112" spans="16:27" x14ac:dyDescent="0.3">
      <c r="P54112"/>
      <c r="AA54112"/>
    </row>
    <row r="54113" spans="16:27" x14ac:dyDescent="0.3">
      <c r="P54113"/>
      <c r="AA54113"/>
    </row>
    <row r="54114" spans="16:27" x14ac:dyDescent="0.3">
      <c r="P54114"/>
      <c r="AA54114"/>
    </row>
    <row r="54115" spans="16:27" x14ac:dyDescent="0.3">
      <c r="P54115"/>
      <c r="AA54115"/>
    </row>
    <row r="54116" spans="16:27" x14ac:dyDescent="0.3">
      <c r="P54116"/>
      <c r="AA54116"/>
    </row>
    <row r="54117" spans="16:27" x14ac:dyDescent="0.3">
      <c r="P54117"/>
      <c r="AA54117"/>
    </row>
    <row r="54118" spans="16:27" x14ac:dyDescent="0.3">
      <c r="P54118"/>
      <c r="AA54118"/>
    </row>
    <row r="54119" spans="16:27" x14ac:dyDescent="0.3">
      <c r="P54119"/>
      <c r="AA54119"/>
    </row>
    <row r="54120" spans="16:27" x14ac:dyDescent="0.3">
      <c r="P54120"/>
      <c r="AA54120"/>
    </row>
    <row r="54121" spans="16:27" x14ac:dyDescent="0.3">
      <c r="P54121"/>
      <c r="AA54121"/>
    </row>
    <row r="54122" spans="16:27" x14ac:dyDescent="0.3">
      <c r="P54122"/>
      <c r="AA54122"/>
    </row>
    <row r="54123" spans="16:27" x14ac:dyDescent="0.3">
      <c r="P54123"/>
      <c r="AA54123"/>
    </row>
    <row r="54124" spans="16:27" x14ac:dyDescent="0.3">
      <c r="P54124"/>
      <c r="AA54124"/>
    </row>
    <row r="54125" spans="16:27" x14ac:dyDescent="0.3">
      <c r="P54125"/>
      <c r="AA54125"/>
    </row>
    <row r="54126" spans="16:27" x14ac:dyDescent="0.3">
      <c r="P54126"/>
      <c r="AA54126"/>
    </row>
    <row r="54127" spans="16:27" x14ac:dyDescent="0.3">
      <c r="P54127"/>
      <c r="AA54127"/>
    </row>
    <row r="54128" spans="16:27" x14ac:dyDescent="0.3">
      <c r="P54128"/>
      <c r="AA54128"/>
    </row>
    <row r="54129" spans="16:27" x14ac:dyDescent="0.3">
      <c r="P54129"/>
      <c r="AA54129"/>
    </row>
    <row r="54130" spans="16:27" x14ac:dyDescent="0.3">
      <c r="P54130"/>
      <c r="AA54130"/>
    </row>
    <row r="54131" spans="16:27" x14ac:dyDescent="0.3">
      <c r="P54131"/>
      <c r="AA54131"/>
    </row>
    <row r="54132" spans="16:27" x14ac:dyDescent="0.3">
      <c r="P54132"/>
      <c r="AA54132"/>
    </row>
    <row r="54133" spans="16:27" x14ac:dyDescent="0.3">
      <c r="P54133"/>
      <c r="AA54133"/>
    </row>
    <row r="54134" spans="16:27" x14ac:dyDescent="0.3">
      <c r="P54134"/>
      <c r="AA54134"/>
    </row>
    <row r="54135" spans="16:27" x14ac:dyDescent="0.3">
      <c r="P54135"/>
      <c r="AA54135"/>
    </row>
    <row r="54136" spans="16:27" x14ac:dyDescent="0.3">
      <c r="P54136"/>
      <c r="AA54136"/>
    </row>
    <row r="54137" spans="16:27" x14ac:dyDescent="0.3">
      <c r="P54137"/>
      <c r="AA54137"/>
    </row>
    <row r="54138" spans="16:27" x14ac:dyDescent="0.3">
      <c r="P54138"/>
      <c r="AA54138"/>
    </row>
    <row r="54139" spans="16:27" x14ac:dyDescent="0.3">
      <c r="P54139"/>
      <c r="AA54139"/>
    </row>
    <row r="54140" spans="16:27" x14ac:dyDescent="0.3">
      <c r="P54140"/>
      <c r="AA54140"/>
    </row>
    <row r="54141" spans="16:27" x14ac:dyDescent="0.3">
      <c r="P54141"/>
      <c r="AA54141"/>
    </row>
    <row r="54142" spans="16:27" x14ac:dyDescent="0.3">
      <c r="P54142"/>
      <c r="AA54142"/>
    </row>
    <row r="54143" spans="16:27" x14ac:dyDescent="0.3">
      <c r="P54143"/>
      <c r="AA54143"/>
    </row>
    <row r="54144" spans="16:27" x14ac:dyDescent="0.3">
      <c r="P54144"/>
      <c r="AA54144"/>
    </row>
    <row r="54145" spans="16:27" x14ac:dyDescent="0.3">
      <c r="P54145"/>
      <c r="AA54145"/>
    </row>
    <row r="54146" spans="16:27" x14ac:dyDescent="0.3">
      <c r="P54146"/>
      <c r="AA54146"/>
    </row>
    <row r="54147" spans="16:27" x14ac:dyDescent="0.3">
      <c r="P54147"/>
      <c r="AA54147"/>
    </row>
    <row r="54148" spans="16:27" x14ac:dyDescent="0.3">
      <c r="P54148"/>
      <c r="AA54148"/>
    </row>
    <row r="54149" spans="16:27" x14ac:dyDescent="0.3">
      <c r="P54149"/>
      <c r="AA54149"/>
    </row>
    <row r="54150" spans="16:27" x14ac:dyDescent="0.3">
      <c r="P54150"/>
      <c r="AA54150"/>
    </row>
    <row r="54151" spans="16:27" x14ac:dyDescent="0.3">
      <c r="P54151"/>
      <c r="AA54151"/>
    </row>
    <row r="54152" spans="16:27" x14ac:dyDescent="0.3">
      <c r="P54152"/>
      <c r="AA54152"/>
    </row>
    <row r="54153" spans="16:27" x14ac:dyDescent="0.3">
      <c r="P54153"/>
      <c r="AA54153"/>
    </row>
    <row r="54154" spans="16:27" x14ac:dyDescent="0.3">
      <c r="P54154"/>
      <c r="AA54154"/>
    </row>
    <row r="54155" spans="16:27" x14ac:dyDescent="0.3">
      <c r="P54155"/>
      <c r="AA54155"/>
    </row>
    <row r="54156" spans="16:27" x14ac:dyDescent="0.3">
      <c r="P54156"/>
      <c r="AA54156"/>
    </row>
    <row r="54157" spans="16:27" x14ac:dyDescent="0.3">
      <c r="P54157"/>
      <c r="AA54157"/>
    </row>
    <row r="54158" spans="16:27" x14ac:dyDescent="0.3">
      <c r="P54158"/>
      <c r="AA54158"/>
    </row>
    <row r="54159" spans="16:27" x14ac:dyDescent="0.3">
      <c r="P54159"/>
      <c r="AA54159"/>
    </row>
    <row r="54160" spans="16:27" x14ac:dyDescent="0.3">
      <c r="P54160"/>
      <c r="AA54160"/>
    </row>
    <row r="54161" spans="16:27" x14ac:dyDescent="0.3">
      <c r="P54161"/>
      <c r="AA54161"/>
    </row>
    <row r="54162" spans="16:27" x14ac:dyDescent="0.3">
      <c r="P54162"/>
      <c r="AA54162"/>
    </row>
    <row r="54163" spans="16:27" x14ac:dyDescent="0.3">
      <c r="P54163"/>
      <c r="AA54163"/>
    </row>
    <row r="54164" spans="16:27" x14ac:dyDescent="0.3">
      <c r="P54164"/>
      <c r="AA54164"/>
    </row>
    <row r="54165" spans="16:27" x14ac:dyDescent="0.3">
      <c r="P54165"/>
      <c r="AA54165"/>
    </row>
    <row r="54166" spans="16:27" x14ac:dyDescent="0.3">
      <c r="P54166"/>
      <c r="AA54166"/>
    </row>
    <row r="54167" spans="16:27" x14ac:dyDescent="0.3">
      <c r="P54167"/>
      <c r="AA54167"/>
    </row>
    <row r="54168" spans="16:27" x14ac:dyDescent="0.3">
      <c r="P54168"/>
      <c r="AA54168"/>
    </row>
    <row r="54169" spans="16:27" x14ac:dyDescent="0.3">
      <c r="P54169"/>
      <c r="AA54169"/>
    </row>
    <row r="54170" spans="16:27" x14ac:dyDescent="0.3">
      <c r="P54170"/>
      <c r="AA54170"/>
    </row>
    <row r="54171" spans="16:27" x14ac:dyDescent="0.3">
      <c r="P54171"/>
      <c r="AA54171"/>
    </row>
    <row r="54172" spans="16:27" x14ac:dyDescent="0.3">
      <c r="P54172"/>
      <c r="AA54172"/>
    </row>
    <row r="54173" spans="16:27" x14ac:dyDescent="0.3">
      <c r="P54173"/>
      <c r="AA54173"/>
    </row>
    <row r="54174" spans="16:27" x14ac:dyDescent="0.3">
      <c r="P54174"/>
      <c r="AA54174"/>
    </row>
    <row r="54175" spans="16:27" x14ac:dyDescent="0.3">
      <c r="P54175"/>
      <c r="AA54175"/>
    </row>
    <row r="54176" spans="16:27" x14ac:dyDescent="0.3">
      <c r="P54176"/>
      <c r="AA54176"/>
    </row>
    <row r="54177" spans="16:27" x14ac:dyDescent="0.3">
      <c r="P54177"/>
      <c r="AA54177"/>
    </row>
    <row r="54178" spans="16:27" x14ac:dyDescent="0.3">
      <c r="P54178"/>
      <c r="AA54178"/>
    </row>
    <row r="54179" spans="16:27" x14ac:dyDescent="0.3">
      <c r="P54179"/>
      <c r="AA54179"/>
    </row>
    <row r="54180" spans="16:27" x14ac:dyDescent="0.3">
      <c r="P54180"/>
      <c r="AA54180"/>
    </row>
    <row r="54181" spans="16:27" x14ac:dyDescent="0.3">
      <c r="P54181"/>
      <c r="AA54181"/>
    </row>
    <row r="54182" spans="16:27" x14ac:dyDescent="0.3">
      <c r="P54182"/>
      <c r="AA54182"/>
    </row>
    <row r="54183" spans="16:27" x14ac:dyDescent="0.3">
      <c r="P54183"/>
      <c r="AA54183"/>
    </row>
    <row r="54184" spans="16:27" x14ac:dyDescent="0.3">
      <c r="P54184"/>
      <c r="AA54184"/>
    </row>
    <row r="54185" spans="16:27" x14ac:dyDescent="0.3">
      <c r="P54185"/>
      <c r="AA54185"/>
    </row>
    <row r="54186" spans="16:27" x14ac:dyDescent="0.3">
      <c r="P54186"/>
      <c r="AA54186"/>
    </row>
    <row r="54187" spans="16:27" x14ac:dyDescent="0.3">
      <c r="P54187"/>
      <c r="AA54187"/>
    </row>
    <row r="54188" spans="16:27" x14ac:dyDescent="0.3">
      <c r="P54188"/>
      <c r="AA54188"/>
    </row>
    <row r="54189" spans="16:27" x14ac:dyDescent="0.3">
      <c r="P54189"/>
      <c r="AA54189"/>
    </row>
    <row r="54190" spans="16:27" x14ac:dyDescent="0.3">
      <c r="P54190"/>
      <c r="AA54190"/>
    </row>
    <row r="54191" spans="16:27" x14ac:dyDescent="0.3">
      <c r="P54191"/>
      <c r="AA54191"/>
    </row>
    <row r="54192" spans="16:27" x14ac:dyDescent="0.3">
      <c r="P54192"/>
      <c r="AA54192"/>
    </row>
    <row r="54193" spans="16:27" x14ac:dyDescent="0.3">
      <c r="P54193"/>
      <c r="AA54193"/>
    </row>
    <row r="54194" spans="16:27" x14ac:dyDescent="0.3">
      <c r="P54194"/>
      <c r="AA54194"/>
    </row>
    <row r="54195" spans="16:27" x14ac:dyDescent="0.3">
      <c r="P54195"/>
      <c r="AA54195"/>
    </row>
    <row r="54196" spans="16:27" x14ac:dyDescent="0.3">
      <c r="P54196"/>
      <c r="AA54196"/>
    </row>
    <row r="54197" spans="16:27" x14ac:dyDescent="0.3">
      <c r="P54197"/>
      <c r="AA54197"/>
    </row>
    <row r="54198" spans="16:27" x14ac:dyDescent="0.3">
      <c r="P54198"/>
      <c r="AA54198"/>
    </row>
    <row r="54199" spans="16:27" x14ac:dyDescent="0.3">
      <c r="P54199"/>
      <c r="AA54199"/>
    </row>
    <row r="54200" spans="16:27" x14ac:dyDescent="0.3">
      <c r="P54200"/>
      <c r="AA54200"/>
    </row>
    <row r="54201" spans="16:27" x14ac:dyDescent="0.3">
      <c r="P54201"/>
      <c r="AA54201"/>
    </row>
    <row r="54202" spans="16:27" x14ac:dyDescent="0.3">
      <c r="P54202"/>
      <c r="AA54202"/>
    </row>
    <row r="54203" spans="16:27" x14ac:dyDescent="0.3">
      <c r="P54203"/>
      <c r="AA54203"/>
    </row>
    <row r="54204" spans="16:27" x14ac:dyDescent="0.3">
      <c r="P54204"/>
      <c r="AA54204"/>
    </row>
    <row r="54205" spans="16:27" x14ac:dyDescent="0.3">
      <c r="P54205"/>
      <c r="AA54205"/>
    </row>
    <row r="54206" spans="16:27" x14ac:dyDescent="0.3">
      <c r="P54206"/>
      <c r="AA54206"/>
    </row>
    <row r="54207" spans="16:27" x14ac:dyDescent="0.3">
      <c r="P54207"/>
      <c r="AA54207"/>
    </row>
    <row r="54208" spans="16:27" x14ac:dyDescent="0.3">
      <c r="P54208"/>
      <c r="AA54208"/>
    </row>
    <row r="54209" spans="16:27" x14ac:dyDescent="0.3">
      <c r="P54209"/>
      <c r="AA54209"/>
    </row>
    <row r="54210" spans="16:27" x14ac:dyDescent="0.3">
      <c r="P54210"/>
      <c r="AA54210"/>
    </row>
    <row r="54211" spans="16:27" x14ac:dyDescent="0.3">
      <c r="P54211"/>
      <c r="AA54211"/>
    </row>
    <row r="54212" spans="16:27" x14ac:dyDescent="0.3">
      <c r="P54212"/>
      <c r="AA54212"/>
    </row>
    <row r="54213" spans="16:27" x14ac:dyDescent="0.3">
      <c r="P54213"/>
      <c r="AA54213"/>
    </row>
    <row r="54214" spans="16:27" x14ac:dyDescent="0.3">
      <c r="P54214"/>
      <c r="AA54214"/>
    </row>
    <row r="54215" spans="16:27" x14ac:dyDescent="0.3">
      <c r="P54215"/>
      <c r="AA54215"/>
    </row>
    <row r="54216" spans="16:27" x14ac:dyDescent="0.3">
      <c r="P54216"/>
      <c r="AA54216"/>
    </row>
    <row r="54217" spans="16:27" x14ac:dyDescent="0.3">
      <c r="P54217"/>
      <c r="AA54217"/>
    </row>
    <row r="54218" spans="16:27" x14ac:dyDescent="0.3">
      <c r="P54218"/>
      <c r="AA54218"/>
    </row>
    <row r="54219" spans="16:27" x14ac:dyDescent="0.3">
      <c r="P54219"/>
      <c r="AA54219"/>
    </row>
    <row r="54220" spans="16:27" x14ac:dyDescent="0.3">
      <c r="P54220"/>
      <c r="AA54220"/>
    </row>
    <row r="54221" spans="16:27" x14ac:dyDescent="0.3">
      <c r="P54221"/>
      <c r="AA54221"/>
    </row>
    <row r="54222" spans="16:27" x14ac:dyDescent="0.3">
      <c r="P54222"/>
      <c r="AA54222"/>
    </row>
    <row r="54223" spans="16:27" x14ac:dyDescent="0.3">
      <c r="P54223"/>
      <c r="AA54223"/>
    </row>
    <row r="54224" spans="16:27" x14ac:dyDescent="0.3">
      <c r="P54224"/>
      <c r="AA54224"/>
    </row>
    <row r="54225" spans="16:27" x14ac:dyDescent="0.3">
      <c r="P54225"/>
      <c r="AA54225"/>
    </row>
    <row r="54226" spans="16:27" x14ac:dyDescent="0.3">
      <c r="P54226"/>
      <c r="AA54226"/>
    </row>
    <row r="54227" spans="16:27" x14ac:dyDescent="0.3">
      <c r="P54227"/>
      <c r="AA54227"/>
    </row>
    <row r="54228" spans="16:27" x14ac:dyDescent="0.3">
      <c r="P54228"/>
      <c r="AA54228"/>
    </row>
    <row r="54229" spans="16:27" x14ac:dyDescent="0.3">
      <c r="P54229"/>
      <c r="AA54229"/>
    </row>
    <row r="54230" spans="16:27" x14ac:dyDescent="0.3">
      <c r="P54230"/>
      <c r="AA54230"/>
    </row>
    <row r="54231" spans="16:27" x14ac:dyDescent="0.3">
      <c r="P54231"/>
      <c r="AA54231"/>
    </row>
    <row r="54232" spans="16:27" x14ac:dyDescent="0.3">
      <c r="P54232"/>
      <c r="AA54232"/>
    </row>
    <row r="54233" spans="16:27" x14ac:dyDescent="0.3">
      <c r="P54233"/>
      <c r="AA54233"/>
    </row>
    <row r="54234" spans="16:27" x14ac:dyDescent="0.3">
      <c r="P54234"/>
      <c r="AA54234"/>
    </row>
    <row r="54235" spans="16:27" x14ac:dyDescent="0.3">
      <c r="P54235"/>
      <c r="AA54235"/>
    </row>
    <row r="54236" spans="16:27" x14ac:dyDescent="0.3">
      <c r="P54236"/>
      <c r="AA54236"/>
    </row>
    <row r="54237" spans="16:27" x14ac:dyDescent="0.3">
      <c r="P54237"/>
      <c r="AA54237"/>
    </row>
    <row r="54238" spans="16:27" x14ac:dyDescent="0.3">
      <c r="P54238"/>
      <c r="AA54238"/>
    </row>
    <row r="54239" spans="16:27" x14ac:dyDescent="0.3">
      <c r="P54239"/>
      <c r="AA54239"/>
    </row>
    <row r="54240" spans="16:27" x14ac:dyDescent="0.3">
      <c r="P54240"/>
      <c r="AA54240"/>
    </row>
    <row r="54241" spans="16:27" x14ac:dyDescent="0.3">
      <c r="P54241"/>
      <c r="AA54241"/>
    </row>
    <row r="54242" spans="16:27" x14ac:dyDescent="0.3">
      <c r="P54242"/>
      <c r="AA54242"/>
    </row>
    <row r="54243" spans="16:27" x14ac:dyDescent="0.3">
      <c r="P54243"/>
      <c r="AA54243"/>
    </row>
    <row r="54244" spans="16:27" x14ac:dyDescent="0.3">
      <c r="P54244"/>
      <c r="AA54244"/>
    </row>
    <row r="54245" spans="16:27" x14ac:dyDescent="0.3">
      <c r="P54245"/>
      <c r="AA54245"/>
    </row>
    <row r="54246" spans="16:27" x14ac:dyDescent="0.3">
      <c r="P54246"/>
      <c r="AA54246"/>
    </row>
    <row r="54247" spans="16:27" x14ac:dyDescent="0.3">
      <c r="P54247"/>
      <c r="AA54247"/>
    </row>
    <row r="54248" spans="16:27" x14ac:dyDescent="0.3">
      <c r="P54248"/>
      <c r="AA54248"/>
    </row>
    <row r="54249" spans="16:27" x14ac:dyDescent="0.3">
      <c r="P54249"/>
      <c r="AA54249"/>
    </row>
    <row r="54250" spans="16:27" x14ac:dyDescent="0.3">
      <c r="P54250"/>
      <c r="AA54250"/>
    </row>
    <row r="54251" spans="16:27" x14ac:dyDescent="0.3">
      <c r="P54251"/>
      <c r="AA54251"/>
    </row>
    <row r="54252" spans="16:27" x14ac:dyDescent="0.3">
      <c r="P54252"/>
      <c r="AA54252"/>
    </row>
    <row r="54253" spans="16:27" x14ac:dyDescent="0.3">
      <c r="P54253"/>
      <c r="AA54253"/>
    </row>
    <row r="54254" spans="16:27" x14ac:dyDescent="0.3">
      <c r="P54254"/>
      <c r="AA54254"/>
    </row>
    <row r="54255" spans="16:27" x14ac:dyDescent="0.3">
      <c r="P54255"/>
      <c r="AA54255"/>
    </row>
    <row r="54256" spans="16:27" x14ac:dyDescent="0.3">
      <c r="P54256"/>
      <c r="AA54256"/>
    </row>
    <row r="54257" spans="16:27" x14ac:dyDescent="0.3">
      <c r="P54257"/>
      <c r="AA54257"/>
    </row>
    <row r="54258" spans="16:27" x14ac:dyDescent="0.3">
      <c r="P54258"/>
      <c r="AA54258"/>
    </row>
    <row r="54259" spans="16:27" x14ac:dyDescent="0.3">
      <c r="P54259"/>
      <c r="AA54259"/>
    </row>
    <row r="54260" spans="16:27" x14ac:dyDescent="0.3">
      <c r="P54260"/>
      <c r="AA54260"/>
    </row>
    <row r="54261" spans="16:27" x14ac:dyDescent="0.3">
      <c r="P54261"/>
      <c r="AA54261"/>
    </row>
    <row r="54262" spans="16:27" x14ac:dyDescent="0.3">
      <c r="P54262"/>
      <c r="AA54262"/>
    </row>
    <row r="54263" spans="16:27" x14ac:dyDescent="0.3">
      <c r="P54263"/>
      <c r="AA54263"/>
    </row>
    <row r="54264" spans="16:27" x14ac:dyDescent="0.3">
      <c r="P54264"/>
      <c r="AA54264"/>
    </row>
    <row r="54265" spans="16:27" x14ac:dyDescent="0.3">
      <c r="P54265"/>
      <c r="AA54265"/>
    </row>
    <row r="54266" spans="16:27" x14ac:dyDescent="0.3">
      <c r="P54266"/>
      <c r="AA54266"/>
    </row>
    <row r="54267" spans="16:27" x14ac:dyDescent="0.3">
      <c r="P54267"/>
      <c r="AA54267"/>
    </row>
    <row r="54268" spans="16:27" x14ac:dyDescent="0.3">
      <c r="P54268"/>
      <c r="AA54268"/>
    </row>
    <row r="54269" spans="16:27" x14ac:dyDescent="0.3">
      <c r="P54269"/>
      <c r="AA54269"/>
    </row>
    <row r="54270" spans="16:27" x14ac:dyDescent="0.3">
      <c r="P54270"/>
      <c r="AA54270"/>
    </row>
    <row r="54271" spans="16:27" x14ac:dyDescent="0.3">
      <c r="P54271"/>
      <c r="AA54271"/>
    </row>
    <row r="54272" spans="16:27" x14ac:dyDescent="0.3">
      <c r="P54272"/>
      <c r="AA54272"/>
    </row>
    <row r="54273" spans="16:27" x14ac:dyDescent="0.3">
      <c r="P54273"/>
      <c r="AA54273"/>
    </row>
    <row r="54274" spans="16:27" x14ac:dyDescent="0.3">
      <c r="P54274"/>
      <c r="AA54274"/>
    </row>
    <row r="54275" spans="16:27" x14ac:dyDescent="0.3">
      <c r="P54275"/>
      <c r="AA54275"/>
    </row>
    <row r="54276" spans="16:27" x14ac:dyDescent="0.3">
      <c r="P54276"/>
      <c r="AA54276"/>
    </row>
    <row r="54277" spans="16:27" x14ac:dyDescent="0.3">
      <c r="P54277"/>
      <c r="AA54277"/>
    </row>
    <row r="54278" spans="16:27" x14ac:dyDescent="0.3">
      <c r="P54278"/>
      <c r="AA54278"/>
    </row>
    <row r="54279" spans="16:27" x14ac:dyDescent="0.3">
      <c r="P54279"/>
      <c r="AA54279"/>
    </row>
    <row r="54280" spans="16:27" x14ac:dyDescent="0.3">
      <c r="P54280"/>
      <c r="AA54280"/>
    </row>
    <row r="54281" spans="16:27" x14ac:dyDescent="0.3">
      <c r="P54281"/>
      <c r="AA54281"/>
    </row>
    <row r="54282" spans="16:27" x14ac:dyDescent="0.3">
      <c r="P54282"/>
      <c r="AA54282"/>
    </row>
    <row r="54283" spans="16:27" x14ac:dyDescent="0.3">
      <c r="P54283"/>
      <c r="AA54283"/>
    </row>
    <row r="54284" spans="16:27" x14ac:dyDescent="0.3">
      <c r="P54284"/>
      <c r="AA54284"/>
    </row>
    <row r="54285" spans="16:27" x14ac:dyDescent="0.3">
      <c r="P54285"/>
      <c r="AA54285"/>
    </row>
    <row r="54286" spans="16:27" x14ac:dyDescent="0.3">
      <c r="P54286"/>
      <c r="AA54286"/>
    </row>
    <row r="54287" spans="16:27" x14ac:dyDescent="0.3">
      <c r="P54287"/>
      <c r="AA54287"/>
    </row>
    <row r="54288" spans="16:27" x14ac:dyDescent="0.3">
      <c r="P54288"/>
      <c r="AA54288"/>
    </row>
    <row r="54289" spans="16:27" x14ac:dyDescent="0.3">
      <c r="P54289"/>
      <c r="AA54289"/>
    </row>
    <row r="54290" spans="16:27" x14ac:dyDescent="0.3">
      <c r="P54290"/>
      <c r="AA54290"/>
    </row>
    <row r="54291" spans="16:27" x14ac:dyDescent="0.3">
      <c r="P54291"/>
      <c r="AA54291"/>
    </row>
    <row r="54292" spans="16:27" x14ac:dyDescent="0.3">
      <c r="P54292"/>
      <c r="AA54292"/>
    </row>
    <row r="54293" spans="16:27" x14ac:dyDescent="0.3">
      <c r="P54293"/>
      <c r="AA54293"/>
    </row>
    <row r="54294" spans="16:27" x14ac:dyDescent="0.3">
      <c r="P54294"/>
      <c r="AA54294"/>
    </row>
    <row r="54295" spans="16:27" x14ac:dyDescent="0.3">
      <c r="P54295"/>
      <c r="AA54295"/>
    </row>
    <row r="54296" spans="16:27" x14ac:dyDescent="0.3">
      <c r="P54296"/>
      <c r="AA54296"/>
    </row>
    <row r="54297" spans="16:27" x14ac:dyDescent="0.3">
      <c r="P54297"/>
      <c r="AA54297"/>
    </row>
    <row r="54298" spans="16:27" x14ac:dyDescent="0.3">
      <c r="P54298"/>
      <c r="AA54298"/>
    </row>
    <row r="54299" spans="16:27" x14ac:dyDescent="0.3">
      <c r="P54299"/>
      <c r="AA54299"/>
    </row>
    <row r="54300" spans="16:27" x14ac:dyDescent="0.3">
      <c r="P54300"/>
      <c r="AA54300"/>
    </row>
    <row r="54301" spans="16:27" x14ac:dyDescent="0.3">
      <c r="P54301"/>
      <c r="AA54301"/>
    </row>
    <row r="54302" spans="16:27" x14ac:dyDescent="0.3">
      <c r="P54302"/>
      <c r="AA54302"/>
    </row>
    <row r="54303" spans="16:27" x14ac:dyDescent="0.3">
      <c r="P54303"/>
      <c r="AA54303"/>
    </row>
    <row r="54304" spans="16:27" x14ac:dyDescent="0.3">
      <c r="P54304"/>
      <c r="AA54304"/>
    </row>
    <row r="54305" spans="16:27" x14ac:dyDescent="0.3">
      <c r="P54305"/>
      <c r="AA54305"/>
    </row>
    <row r="54306" spans="16:27" x14ac:dyDescent="0.3">
      <c r="P54306"/>
      <c r="AA54306"/>
    </row>
    <row r="54307" spans="16:27" x14ac:dyDescent="0.3">
      <c r="P54307"/>
      <c r="AA54307"/>
    </row>
    <row r="54308" spans="16:27" x14ac:dyDescent="0.3">
      <c r="P54308"/>
      <c r="AA54308"/>
    </row>
    <row r="54309" spans="16:27" x14ac:dyDescent="0.3">
      <c r="P54309"/>
      <c r="AA54309"/>
    </row>
    <row r="54310" spans="16:27" x14ac:dyDescent="0.3">
      <c r="P54310"/>
      <c r="AA54310"/>
    </row>
    <row r="54311" spans="16:27" x14ac:dyDescent="0.3">
      <c r="P54311"/>
      <c r="AA54311"/>
    </row>
    <row r="54312" spans="16:27" x14ac:dyDescent="0.3">
      <c r="P54312"/>
      <c r="AA54312"/>
    </row>
    <row r="54313" spans="16:27" x14ac:dyDescent="0.3">
      <c r="P54313"/>
      <c r="AA54313"/>
    </row>
    <row r="54314" spans="16:27" x14ac:dyDescent="0.3">
      <c r="P54314"/>
      <c r="AA54314"/>
    </row>
    <row r="54315" spans="16:27" x14ac:dyDescent="0.3">
      <c r="P54315"/>
      <c r="AA54315"/>
    </row>
    <row r="54316" spans="16:27" x14ac:dyDescent="0.3">
      <c r="P54316"/>
      <c r="AA54316"/>
    </row>
    <row r="54317" spans="16:27" x14ac:dyDescent="0.3">
      <c r="P54317"/>
      <c r="AA54317"/>
    </row>
    <row r="54318" spans="16:27" x14ac:dyDescent="0.3">
      <c r="P54318"/>
      <c r="AA54318"/>
    </row>
    <row r="54319" spans="16:27" x14ac:dyDescent="0.3">
      <c r="P54319"/>
      <c r="AA54319"/>
    </row>
    <row r="54320" spans="16:27" x14ac:dyDescent="0.3">
      <c r="P54320"/>
      <c r="AA54320"/>
    </row>
    <row r="54321" spans="16:27" x14ac:dyDescent="0.3">
      <c r="P54321"/>
      <c r="AA54321"/>
    </row>
    <row r="54322" spans="16:27" x14ac:dyDescent="0.3">
      <c r="P54322"/>
      <c r="AA54322"/>
    </row>
    <row r="54323" spans="16:27" x14ac:dyDescent="0.3">
      <c r="P54323"/>
      <c r="AA54323"/>
    </row>
    <row r="54324" spans="16:27" x14ac:dyDescent="0.3">
      <c r="P54324"/>
      <c r="AA54324"/>
    </row>
    <row r="54325" spans="16:27" x14ac:dyDescent="0.3">
      <c r="P54325"/>
      <c r="AA54325"/>
    </row>
    <row r="54326" spans="16:27" x14ac:dyDescent="0.3">
      <c r="P54326"/>
      <c r="AA54326"/>
    </row>
    <row r="54327" spans="16:27" x14ac:dyDescent="0.3">
      <c r="P54327"/>
      <c r="AA54327"/>
    </row>
    <row r="54328" spans="16:27" x14ac:dyDescent="0.3">
      <c r="P54328"/>
      <c r="AA54328"/>
    </row>
    <row r="54329" spans="16:27" x14ac:dyDescent="0.3">
      <c r="P54329"/>
      <c r="AA54329"/>
    </row>
    <row r="54330" spans="16:27" x14ac:dyDescent="0.3">
      <c r="P54330"/>
      <c r="AA54330"/>
    </row>
    <row r="54331" spans="16:27" x14ac:dyDescent="0.3">
      <c r="P54331"/>
      <c r="AA54331"/>
    </row>
    <row r="54332" spans="16:27" x14ac:dyDescent="0.3">
      <c r="P54332"/>
      <c r="AA54332"/>
    </row>
    <row r="54333" spans="16:27" x14ac:dyDescent="0.3">
      <c r="P54333"/>
      <c r="AA54333"/>
    </row>
    <row r="54334" spans="16:27" x14ac:dyDescent="0.3">
      <c r="P54334"/>
      <c r="AA54334"/>
    </row>
    <row r="54335" spans="16:27" x14ac:dyDescent="0.3">
      <c r="P54335"/>
      <c r="AA54335"/>
    </row>
    <row r="54336" spans="16:27" x14ac:dyDescent="0.3">
      <c r="P54336"/>
      <c r="AA54336"/>
    </row>
    <row r="54337" spans="16:27" x14ac:dyDescent="0.3">
      <c r="P54337"/>
      <c r="AA54337"/>
    </row>
    <row r="54338" spans="16:27" x14ac:dyDescent="0.3">
      <c r="P54338"/>
      <c r="AA54338"/>
    </row>
    <row r="54339" spans="16:27" x14ac:dyDescent="0.3">
      <c r="P54339"/>
      <c r="AA54339"/>
    </row>
    <row r="54340" spans="16:27" x14ac:dyDescent="0.3">
      <c r="P54340"/>
      <c r="AA54340"/>
    </row>
    <row r="54341" spans="16:27" x14ac:dyDescent="0.3">
      <c r="P54341"/>
      <c r="AA54341"/>
    </row>
    <row r="54342" spans="16:27" x14ac:dyDescent="0.3">
      <c r="P54342"/>
      <c r="AA54342"/>
    </row>
    <row r="54343" spans="16:27" x14ac:dyDescent="0.3">
      <c r="P54343"/>
      <c r="AA54343"/>
    </row>
    <row r="54344" spans="16:27" x14ac:dyDescent="0.3">
      <c r="P54344"/>
      <c r="AA54344"/>
    </row>
    <row r="54345" spans="16:27" x14ac:dyDescent="0.3">
      <c r="P54345"/>
      <c r="AA54345"/>
    </row>
    <row r="54346" spans="16:27" x14ac:dyDescent="0.3">
      <c r="P54346"/>
      <c r="AA54346"/>
    </row>
    <row r="54347" spans="16:27" x14ac:dyDescent="0.3">
      <c r="P54347"/>
      <c r="AA54347"/>
    </row>
    <row r="54348" spans="16:27" x14ac:dyDescent="0.3">
      <c r="P54348"/>
      <c r="AA54348"/>
    </row>
    <row r="54349" spans="16:27" x14ac:dyDescent="0.3">
      <c r="P54349"/>
      <c r="AA54349"/>
    </row>
    <row r="54350" spans="16:27" x14ac:dyDescent="0.3">
      <c r="P54350"/>
      <c r="AA54350"/>
    </row>
    <row r="54351" spans="16:27" x14ac:dyDescent="0.3">
      <c r="P54351"/>
      <c r="AA54351"/>
    </row>
    <row r="54352" spans="16:27" x14ac:dyDescent="0.3">
      <c r="P54352"/>
      <c r="AA54352"/>
    </row>
    <row r="54353" spans="16:27" x14ac:dyDescent="0.3">
      <c r="P54353"/>
      <c r="AA54353"/>
    </row>
    <row r="54354" spans="16:27" x14ac:dyDescent="0.3">
      <c r="P54354"/>
      <c r="AA54354"/>
    </row>
    <row r="54355" spans="16:27" x14ac:dyDescent="0.3">
      <c r="P54355"/>
      <c r="AA54355"/>
    </row>
    <row r="54356" spans="16:27" x14ac:dyDescent="0.3">
      <c r="P54356"/>
      <c r="AA54356"/>
    </row>
    <row r="54357" spans="16:27" x14ac:dyDescent="0.3">
      <c r="P54357"/>
      <c r="AA54357"/>
    </row>
    <row r="54358" spans="16:27" x14ac:dyDescent="0.3">
      <c r="P54358"/>
      <c r="AA54358"/>
    </row>
    <row r="54359" spans="16:27" x14ac:dyDescent="0.3">
      <c r="P54359"/>
      <c r="AA54359"/>
    </row>
    <row r="54360" spans="16:27" x14ac:dyDescent="0.3">
      <c r="P54360"/>
      <c r="AA54360"/>
    </row>
    <row r="54361" spans="16:27" x14ac:dyDescent="0.3">
      <c r="P54361"/>
      <c r="AA54361"/>
    </row>
    <row r="54362" spans="16:27" x14ac:dyDescent="0.3">
      <c r="P54362"/>
      <c r="AA54362"/>
    </row>
    <row r="54363" spans="16:27" x14ac:dyDescent="0.3">
      <c r="P54363"/>
      <c r="AA54363"/>
    </row>
    <row r="54364" spans="16:27" x14ac:dyDescent="0.3">
      <c r="P54364"/>
      <c r="AA54364"/>
    </row>
    <row r="54365" spans="16:27" x14ac:dyDescent="0.3">
      <c r="P54365"/>
      <c r="AA54365"/>
    </row>
    <row r="54366" spans="16:27" x14ac:dyDescent="0.3">
      <c r="P54366"/>
      <c r="AA54366"/>
    </row>
    <row r="54367" spans="16:27" x14ac:dyDescent="0.3">
      <c r="P54367"/>
      <c r="AA54367"/>
    </row>
    <row r="54368" spans="16:27" x14ac:dyDescent="0.3">
      <c r="P54368"/>
      <c r="AA54368"/>
    </row>
    <row r="54369" spans="16:27" x14ac:dyDescent="0.3">
      <c r="P54369"/>
      <c r="AA54369"/>
    </row>
    <row r="54370" spans="16:27" x14ac:dyDescent="0.3">
      <c r="P54370"/>
      <c r="AA54370"/>
    </row>
    <row r="54371" spans="16:27" x14ac:dyDescent="0.3">
      <c r="P54371"/>
      <c r="AA54371"/>
    </row>
    <row r="54372" spans="16:27" x14ac:dyDescent="0.3">
      <c r="P54372"/>
      <c r="AA54372"/>
    </row>
    <row r="54373" spans="16:27" x14ac:dyDescent="0.3">
      <c r="P54373"/>
      <c r="AA54373"/>
    </row>
    <row r="54374" spans="16:27" x14ac:dyDescent="0.3">
      <c r="P54374"/>
      <c r="AA54374"/>
    </row>
    <row r="54375" spans="16:27" x14ac:dyDescent="0.3">
      <c r="P54375"/>
      <c r="AA54375"/>
    </row>
    <row r="54376" spans="16:27" x14ac:dyDescent="0.3">
      <c r="P54376"/>
      <c r="AA54376"/>
    </row>
    <row r="54377" spans="16:27" x14ac:dyDescent="0.3">
      <c r="P54377"/>
      <c r="AA54377"/>
    </row>
    <row r="54378" spans="16:27" x14ac:dyDescent="0.3">
      <c r="P54378"/>
      <c r="AA54378"/>
    </row>
    <row r="54379" spans="16:27" x14ac:dyDescent="0.3">
      <c r="P54379"/>
      <c r="AA54379"/>
    </row>
    <row r="54380" spans="16:27" x14ac:dyDescent="0.3">
      <c r="P54380"/>
      <c r="AA54380"/>
    </row>
    <row r="54381" spans="16:27" x14ac:dyDescent="0.3">
      <c r="P54381"/>
      <c r="AA54381"/>
    </row>
    <row r="54382" spans="16:27" x14ac:dyDescent="0.3">
      <c r="P54382"/>
      <c r="AA54382"/>
    </row>
    <row r="54383" spans="16:27" x14ac:dyDescent="0.3">
      <c r="P54383"/>
      <c r="AA54383"/>
    </row>
    <row r="54384" spans="16:27" x14ac:dyDescent="0.3">
      <c r="P54384"/>
      <c r="AA54384"/>
    </row>
    <row r="54385" spans="16:27" x14ac:dyDescent="0.3">
      <c r="P54385"/>
      <c r="AA54385"/>
    </row>
    <row r="54386" spans="16:27" x14ac:dyDescent="0.3">
      <c r="P54386"/>
      <c r="AA54386"/>
    </row>
    <row r="54387" spans="16:27" x14ac:dyDescent="0.3">
      <c r="P54387"/>
      <c r="AA54387"/>
    </row>
    <row r="54388" spans="16:27" x14ac:dyDescent="0.3">
      <c r="P54388"/>
      <c r="AA54388"/>
    </row>
    <row r="54389" spans="16:27" x14ac:dyDescent="0.3">
      <c r="P54389"/>
      <c r="AA54389"/>
    </row>
    <row r="54390" spans="16:27" x14ac:dyDescent="0.3">
      <c r="P54390"/>
      <c r="AA54390"/>
    </row>
    <row r="54391" spans="16:27" x14ac:dyDescent="0.3">
      <c r="P54391"/>
      <c r="AA54391"/>
    </row>
    <row r="54392" spans="16:27" x14ac:dyDescent="0.3">
      <c r="P54392"/>
      <c r="AA54392"/>
    </row>
    <row r="54393" spans="16:27" x14ac:dyDescent="0.3">
      <c r="P54393"/>
      <c r="AA54393"/>
    </row>
    <row r="54394" spans="16:27" x14ac:dyDescent="0.3">
      <c r="P54394"/>
      <c r="AA54394"/>
    </row>
    <row r="54395" spans="16:27" x14ac:dyDescent="0.3">
      <c r="P54395"/>
      <c r="AA54395"/>
    </row>
    <row r="54396" spans="16:27" x14ac:dyDescent="0.3">
      <c r="P54396"/>
      <c r="AA54396"/>
    </row>
    <row r="54397" spans="16:27" x14ac:dyDescent="0.3">
      <c r="P54397"/>
      <c r="AA54397"/>
    </row>
    <row r="54398" spans="16:27" x14ac:dyDescent="0.3">
      <c r="P54398"/>
      <c r="AA54398"/>
    </row>
    <row r="54399" spans="16:27" x14ac:dyDescent="0.3">
      <c r="P54399"/>
      <c r="AA54399"/>
    </row>
    <row r="54400" spans="16:27" x14ac:dyDescent="0.3">
      <c r="P54400"/>
      <c r="AA54400"/>
    </row>
    <row r="54401" spans="16:27" x14ac:dyDescent="0.3">
      <c r="P54401"/>
      <c r="AA54401"/>
    </row>
    <row r="54402" spans="16:27" x14ac:dyDescent="0.3">
      <c r="P54402"/>
      <c r="AA54402"/>
    </row>
    <row r="54403" spans="16:27" x14ac:dyDescent="0.3">
      <c r="P54403"/>
      <c r="AA54403"/>
    </row>
    <row r="54404" spans="16:27" x14ac:dyDescent="0.3">
      <c r="P54404"/>
      <c r="AA54404"/>
    </row>
    <row r="54405" spans="16:27" x14ac:dyDescent="0.3">
      <c r="P54405"/>
      <c r="AA54405"/>
    </row>
    <row r="54406" spans="16:27" x14ac:dyDescent="0.3">
      <c r="P54406"/>
      <c r="AA54406"/>
    </row>
    <row r="54407" spans="16:27" x14ac:dyDescent="0.3">
      <c r="P54407"/>
      <c r="AA54407"/>
    </row>
    <row r="54408" spans="16:27" x14ac:dyDescent="0.3">
      <c r="P54408"/>
      <c r="AA54408"/>
    </row>
    <row r="54409" spans="16:27" x14ac:dyDescent="0.3">
      <c r="P54409"/>
      <c r="AA54409"/>
    </row>
    <row r="54410" spans="16:27" x14ac:dyDescent="0.3">
      <c r="P54410"/>
      <c r="AA54410"/>
    </row>
    <row r="54411" spans="16:27" x14ac:dyDescent="0.3">
      <c r="P54411"/>
      <c r="AA54411"/>
    </row>
    <row r="54412" spans="16:27" x14ac:dyDescent="0.3">
      <c r="P54412"/>
      <c r="AA54412"/>
    </row>
    <row r="54413" spans="16:27" x14ac:dyDescent="0.3">
      <c r="P54413"/>
      <c r="AA54413"/>
    </row>
    <row r="54414" spans="16:27" x14ac:dyDescent="0.3">
      <c r="P54414"/>
      <c r="AA54414"/>
    </row>
    <row r="54415" spans="16:27" x14ac:dyDescent="0.3">
      <c r="P54415"/>
      <c r="AA54415"/>
    </row>
    <row r="54416" spans="16:27" x14ac:dyDescent="0.3">
      <c r="P54416"/>
      <c r="AA54416"/>
    </row>
    <row r="54417" spans="16:27" x14ac:dyDescent="0.3">
      <c r="P54417"/>
      <c r="AA54417"/>
    </row>
    <row r="54418" spans="16:27" x14ac:dyDescent="0.3">
      <c r="P54418"/>
      <c r="AA54418"/>
    </row>
    <row r="54419" spans="16:27" x14ac:dyDescent="0.3">
      <c r="P54419"/>
      <c r="AA54419"/>
    </row>
    <row r="54420" spans="16:27" x14ac:dyDescent="0.3">
      <c r="P54420"/>
      <c r="AA54420"/>
    </row>
    <row r="54421" spans="16:27" x14ac:dyDescent="0.3">
      <c r="P54421"/>
      <c r="AA54421"/>
    </row>
    <row r="54422" spans="16:27" x14ac:dyDescent="0.3">
      <c r="P54422"/>
      <c r="AA54422"/>
    </row>
    <row r="54423" spans="16:27" x14ac:dyDescent="0.3">
      <c r="P54423"/>
      <c r="AA54423"/>
    </row>
    <row r="54424" spans="16:27" x14ac:dyDescent="0.3">
      <c r="P54424"/>
      <c r="AA54424"/>
    </row>
    <row r="54425" spans="16:27" x14ac:dyDescent="0.3">
      <c r="P54425"/>
      <c r="AA54425"/>
    </row>
    <row r="54426" spans="16:27" x14ac:dyDescent="0.3">
      <c r="P54426"/>
      <c r="AA54426"/>
    </row>
    <row r="54427" spans="16:27" x14ac:dyDescent="0.3">
      <c r="P54427"/>
      <c r="AA54427"/>
    </row>
    <row r="54428" spans="16:27" x14ac:dyDescent="0.3">
      <c r="P54428"/>
      <c r="AA54428"/>
    </row>
    <row r="54429" spans="16:27" x14ac:dyDescent="0.3">
      <c r="P54429"/>
      <c r="AA54429"/>
    </row>
    <row r="54430" spans="16:27" x14ac:dyDescent="0.3">
      <c r="P54430"/>
      <c r="AA54430"/>
    </row>
    <row r="54431" spans="16:27" x14ac:dyDescent="0.3">
      <c r="P54431"/>
      <c r="AA54431"/>
    </row>
    <row r="54432" spans="16:27" x14ac:dyDescent="0.3">
      <c r="P54432"/>
      <c r="AA54432"/>
    </row>
    <row r="54433" spans="16:27" x14ac:dyDescent="0.3">
      <c r="P54433"/>
      <c r="AA54433"/>
    </row>
    <row r="54434" spans="16:27" x14ac:dyDescent="0.3">
      <c r="P54434"/>
      <c r="AA54434"/>
    </row>
    <row r="54435" spans="16:27" x14ac:dyDescent="0.3">
      <c r="P54435"/>
      <c r="AA54435"/>
    </row>
    <row r="54436" spans="16:27" x14ac:dyDescent="0.3">
      <c r="P54436"/>
      <c r="AA54436"/>
    </row>
    <row r="54437" spans="16:27" x14ac:dyDescent="0.3">
      <c r="P54437"/>
      <c r="AA54437"/>
    </row>
    <row r="54438" spans="16:27" x14ac:dyDescent="0.3">
      <c r="P54438"/>
      <c r="AA54438"/>
    </row>
    <row r="54439" spans="16:27" x14ac:dyDescent="0.3">
      <c r="P54439"/>
      <c r="AA54439"/>
    </row>
    <row r="54440" spans="16:27" x14ac:dyDescent="0.3">
      <c r="P54440"/>
      <c r="AA54440"/>
    </row>
    <row r="54441" spans="16:27" x14ac:dyDescent="0.3">
      <c r="P54441"/>
      <c r="AA54441"/>
    </row>
    <row r="54442" spans="16:27" x14ac:dyDescent="0.3">
      <c r="P54442"/>
      <c r="AA54442"/>
    </row>
    <row r="54443" spans="16:27" x14ac:dyDescent="0.3">
      <c r="P54443"/>
      <c r="AA54443"/>
    </row>
    <row r="54444" spans="16:27" x14ac:dyDescent="0.3">
      <c r="P54444"/>
      <c r="AA54444"/>
    </row>
    <row r="54445" spans="16:27" x14ac:dyDescent="0.3">
      <c r="P54445"/>
      <c r="AA54445"/>
    </row>
    <row r="54446" spans="16:27" x14ac:dyDescent="0.3">
      <c r="P54446"/>
      <c r="AA54446"/>
    </row>
    <row r="54447" spans="16:27" x14ac:dyDescent="0.3">
      <c r="P54447"/>
      <c r="AA54447"/>
    </row>
    <row r="54448" spans="16:27" x14ac:dyDescent="0.3">
      <c r="P54448"/>
      <c r="AA54448"/>
    </row>
    <row r="54449" spans="16:27" x14ac:dyDescent="0.3">
      <c r="P54449"/>
      <c r="AA54449"/>
    </row>
    <row r="54450" spans="16:27" x14ac:dyDescent="0.3">
      <c r="P54450"/>
      <c r="AA54450"/>
    </row>
    <row r="54451" spans="16:27" x14ac:dyDescent="0.3">
      <c r="P54451"/>
      <c r="AA54451"/>
    </row>
    <row r="54452" spans="16:27" x14ac:dyDescent="0.3">
      <c r="P54452"/>
      <c r="AA54452"/>
    </row>
    <row r="54453" spans="16:27" x14ac:dyDescent="0.3">
      <c r="P54453"/>
      <c r="AA54453"/>
    </row>
    <row r="54454" spans="16:27" x14ac:dyDescent="0.3">
      <c r="P54454"/>
      <c r="AA54454"/>
    </row>
    <row r="54455" spans="16:27" x14ac:dyDescent="0.3">
      <c r="P54455"/>
      <c r="AA54455"/>
    </row>
    <row r="54456" spans="16:27" x14ac:dyDescent="0.3">
      <c r="P54456"/>
      <c r="AA54456"/>
    </row>
    <row r="54457" spans="16:27" x14ac:dyDescent="0.3">
      <c r="P54457"/>
      <c r="AA54457"/>
    </row>
    <row r="54458" spans="16:27" x14ac:dyDescent="0.3">
      <c r="P54458"/>
      <c r="AA54458"/>
    </row>
    <row r="54459" spans="16:27" x14ac:dyDescent="0.3">
      <c r="P54459"/>
      <c r="AA54459"/>
    </row>
    <row r="54460" spans="16:27" x14ac:dyDescent="0.3">
      <c r="P54460"/>
      <c r="AA54460"/>
    </row>
    <row r="54461" spans="16:27" x14ac:dyDescent="0.3">
      <c r="P54461"/>
      <c r="AA54461"/>
    </row>
    <row r="54462" spans="16:27" x14ac:dyDescent="0.3">
      <c r="P54462"/>
      <c r="AA54462"/>
    </row>
    <row r="54463" spans="16:27" x14ac:dyDescent="0.3">
      <c r="P54463"/>
      <c r="AA54463"/>
    </row>
    <row r="54464" spans="16:27" x14ac:dyDescent="0.3">
      <c r="P54464"/>
      <c r="AA54464"/>
    </row>
    <row r="54465" spans="16:27" x14ac:dyDescent="0.3">
      <c r="P54465"/>
      <c r="AA54465"/>
    </row>
    <row r="54466" spans="16:27" x14ac:dyDescent="0.3">
      <c r="P54466"/>
      <c r="AA54466"/>
    </row>
    <row r="54467" spans="16:27" x14ac:dyDescent="0.3">
      <c r="P54467"/>
      <c r="AA54467"/>
    </row>
    <row r="54468" spans="16:27" x14ac:dyDescent="0.3">
      <c r="P54468"/>
      <c r="AA54468"/>
    </row>
    <row r="54469" spans="16:27" x14ac:dyDescent="0.3">
      <c r="P54469"/>
      <c r="AA54469"/>
    </row>
    <row r="54470" spans="16:27" x14ac:dyDescent="0.3">
      <c r="P54470"/>
      <c r="AA54470"/>
    </row>
    <row r="54471" spans="16:27" x14ac:dyDescent="0.3">
      <c r="P54471"/>
      <c r="AA54471"/>
    </row>
    <row r="54472" spans="16:27" x14ac:dyDescent="0.3">
      <c r="P54472"/>
      <c r="AA54472"/>
    </row>
    <row r="54473" spans="16:27" x14ac:dyDescent="0.3">
      <c r="P54473"/>
      <c r="AA54473"/>
    </row>
    <row r="54474" spans="16:27" x14ac:dyDescent="0.3">
      <c r="P54474"/>
      <c r="AA54474"/>
    </row>
    <row r="54475" spans="16:27" x14ac:dyDescent="0.3">
      <c r="P54475"/>
      <c r="AA54475"/>
    </row>
    <row r="54476" spans="16:27" x14ac:dyDescent="0.3">
      <c r="P54476"/>
      <c r="AA54476"/>
    </row>
    <row r="54477" spans="16:27" x14ac:dyDescent="0.3">
      <c r="P54477"/>
      <c r="AA54477"/>
    </row>
    <row r="54478" spans="16:27" x14ac:dyDescent="0.3">
      <c r="P54478"/>
      <c r="AA54478"/>
    </row>
    <row r="54479" spans="16:27" x14ac:dyDescent="0.3">
      <c r="P54479"/>
      <c r="AA54479"/>
    </row>
    <row r="54480" spans="16:27" x14ac:dyDescent="0.3">
      <c r="P54480"/>
      <c r="AA54480"/>
    </row>
    <row r="54481" spans="16:27" x14ac:dyDescent="0.3">
      <c r="P54481"/>
      <c r="AA54481"/>
    </row>
    <row r="54482" spans="16:27" x14ac:dyDescent="0.3">
      <c r="P54482"/>
      <c r="AA54482"/>
    </row>
    <row r="54483" spans="16:27" x14ac:dyDescent="0.3">
      <c r="P54483"/>
      <c r="AA54483"/>
    </row>
    <row r="54484" spans="16:27" x14ac:dyDescent="0.3">
      <c r="P54484"/>
      <c r="AA54484"/>
    </row>
    <row r="54485" spans="16:27" x14ac:dyDescent="0.3">
      <c r="P54485"/>
      <c r="AA54485"/>
    </row>
    <row r="54486" spans="16:27" x14ac:dyDescent="0.3">
      <c r="P54486"/>
      <c r="AA54486"/>
    </row>
    <row r="54487" spans="16:27" x14ac:dyDescent="0.3">
      <c r="P54487"/>
      <c r="AA54487"/>
    </row>
    <row r="54488" spans="16:27" x14ac:dyDescent="0.3">
      <c r="P54488"/>
      <c r="AA54488"/>
    </row>
    <row r="54489" spans="16:27" x14ac:dyDescent="0.3">
      <c r="P54489"/>
      <c r="AA54489"/>
    </row>
    <row r="54490" spans="16:27" x14ac:dyDescent="0.3">
      <c r="P54490"/>
      <c r="AA54490"/>
    </row>
    <row r="54491" spans="16:27" x14ac:dyDescent="0.3">
      <c r="P54491"/>
      <c r="AA54491"/>
    </row>
    <row r="54492" spans="16:27" x14ac:dyDescent="0.3">
      <c r="P54492"/>
      <c r="AA54492"/>
    </row>
    <row r="54493" spans="16:27" x14ac:dyDescent="0.3">
      <c r="P54493"/>
      <c r="AA54493"/>
    </row>
    <row r="54494" spans="16:27" x14ac:dyDescent="0.3">
      <c r="P54494"/>
      <c r="AA54494"/>
    </row>
    <row r="54495" spans="16:27" x14ac:dyDescent="0.3">
      <c r="P54495"/>
      <c r="AA54495"/>
    </row>
    <row r="54496" spans="16:27" x14ac:dyDescent="0.3">
      <c r="P54496"/>
      <c r="AA54496"/>
    </row>
    <row r="54497" spans="16:27" x14ac:dyDescent="0.3">
      <c r="P54497"/>
      <c r="AA54497"/>
    </row>
    <row r="54498" spans="16:27" x14ac:dyDescent="0.3">
      <c r="P54498"/>
      <c r="AA54498"/>
    </row>
    <row r="54499" spans="16:27" x14ac:dyDescent="0.3">
      <c r="P54499"/>
      <c r="AA54499"/>
    </row>
    <row r="54500" spans="16:27" x14ac:dyDescent="0.3">
      <c r="P54500"/>
      <c r="AA54500"/>
    </row>
    <row r="54501" spans="16:27" x14ac:dyDescent="0.3">
      <c r="P54501"/>
      <c r="AA54501"/>
    </row>
    <row r="54502" spans="16:27" x14ac:dyDescent="0.3">
      <c r="P54502"/>
      <c r="AA54502"/>
    </row>
    <row r="54503" spans="16:27" x14ac:dyDescent="0.3">
      <c r="P54503"/>
      <c r="AA54503"/>
    </row>
    <row r="54504" spans="16:27" x14ac:dyDescent="0.3">
      <c r="P54504"/>
      <c r="AA54504"/>
    </row>
    <row r="54505" spans="16:27" x14ac:dyDescent="0.3">
      <c r="P54505"/>
      <c r="AA54505"/>
    </row>
    <row r="54506" spans="16:27" x14ac:dyDescent="0.3">
      <c r="P54506"/>
      <c r="AA54506"/>
    </row>
    <row r="54507" spans="16:27" x14ac:dyDescent="0.3">
      <c r="P54507"/>
      <c r="AA54507"/>
    </row>
    <row r="54508" spans="16:27" x14ac:dyDescent="0.3">
      <c r="P54508"/>
      <c r="AA54508"/>
    </row>
    <row r="54509" spans="16:27" x14ac:dyDescent="0.3">
      <c r="P54509"/>
      <c r="AA54509"/>
    </row>
    <row r="54510" spans="16:27" x14ac:dyDescent="0.3">
      <c r="P54510"/>
      <c r="AA54510"/>
    </row>
    <row r="54511" spans="16:27" x14ac:dyDescent="0.3">
      <c r="P54511"/>
      <c r="AA54511"/>
    </row>
    <row r="54512" spans="16:27" x14ac:dyDescent="0.3">
      <c r="P54512"/>
      <c r="AA54512"/>
    </row>
    <row r="54513" spans="16:27" x14ac:dyDescent="0.3">
      <c r="P54513"/>
      <c r="AA54513"/>
    </row>
    <row r="54514" spans="16:27" x14ac:dyDescent="0.3">
      <c r="P54514"/>
      <c r="AA54514"/>
    </row>
    <row r="54515" spans="16:27" x14ac:dyDescent="0.3">
      <c r="P54515"/>
      <c r="AA54515"/>
    </row>
    <row r="54516" spans="16:27" x14ac:dyDescent="0.3">
      <c r="P54516"/>
      <c r="AA54516"/>
    </row>
    <row r="54517" spans="16:27" x14ac:dyDescent="0.3">
      <c r="P54517"/>
      <c r="AA54517"/>
    </row>
    <row r="54518" spans="16:27" x14ac:dyDescent="0.3">
      <c r="P54518"/>
      <c r="AA54518"/>
    </row>
    <row r="54519" spans="16:27" x14ac:dyDescent="0.3">
      <c r="P54519"/>
      <c r="AA54519"/>
    </row>
    <row r="54520" spans="16:27" x14ac:dyDescent="0.3">
      <c r="P54520"/>
      <c r="AA54520"/>
    </row>
    <row r="54521" spans="16:27" x14ac:dyDescent="0.3">
      <c r="P54521"/>
      <c r="AA54521"/>
    </row>
    <row r="54522" spans="16:27" x14ac:dyDescent="0.3">
      <c r="P54522"/>
      <c r="AA54522"/>
    </row>
    <row r="54523" spans="16:27" x14ac:dyDescent="0.3">
      <c r="P54523"/>
      <c r="AA54523"/>
    </row>
    <row r="54524" spans="16:27" x14ac:dyDescent="0.3">
      <c r="P54524"/>
      <c r="AA54524"/>
    </row>
    <row r="54525" spans="16:27" x14ac:dyDescent="0.3">
      <c r="P54525"/>
      <c r="AA54525"/>
    </row>
    <row r="54526" spans="16:27" x14ac:dyDescent="0.3">
      <c r="P54526"/>
      <c r="AA54526"/>
    </row>
    <row r="54527" spans="16:27" x14ac:dyDescent="0.3">
      <c r="P54527"/>
      <c r="AA54527"/>
    </row>
    <row r="54528" spans="16:27" x14ac:dyDescent="0.3">
      <c r="P54528"/>
      <c r="AA54528"/>
    </row>
    <row r="54529" spans="16:27" x14ac:dyDescent="0.3">
      <c r="P54529"/>
      <c r="AA54529"/>
    </row>
    <row r="54530" spans="16:27" x14ac:dyDescent="0.3">
      <c r="P54530"/>
      <c r="AA54530"/>
    </row>
    <row r="54531" spans="16:27" x14ac:dyDescent="0.3">
      <c r="P54531"/>
      <c r="AA54531"/>
    </row>
    <row r="54532" spans="16:27" x14ac:dyDescent="0.3">
      <c r="P54532"/>
      <c r="AA54532"/>
    </row>
    <row r="54533" spans="16:27" x14ac:dyDescent="0.3">
      <c r="P54533"/>
      <c r="AA54533"/>
    </row>
    <row r="54534" spans="16:27" x14ac:dyDescent="0.3">
      <c r="P54534"/>
      <c r="AA54534"/>
    </row>
    <row r="54535" spans="16:27" x14ac:dyDescent="0.3">
      <c r="P54535"/>
      <c r="AA54535"/>
    </row>
    <row r="54536" spans="16:27" x14ac:dyDescent="0.3">
      <c r="P54536"/>
      <c r="AA54536"/>
    </row>
    <row r="54537" spans="16:27" x14ac:dyDescent="0.3">
      <c r="P54537"/>
      <c r="AA54537"/>
    </row>
    <row r="54538" spans="16:27" x14ac:dyDescent="0.3">
      <c r="P54538"/>
      <c r="AA54538"/>
    </row>
    <row r="54539" spans="16:27" x14ac:dyDescent="0.3">
      <c r="P54539"/>
      <c r="AA54539"/>
    </row>
    <row r="54540" spans="16:27" x14ac:dyDescent="0.3">
      <c r="P54540"/>
      <c r="AA54540"/>
    </row>
    <row r="54541" spans="16:27" x14ac:dyDescent="0.3">
      <c r="P54541"/>
      <c r="AA54541"/>
    </row>
    <row r="54542" spans="16:27" x14ac:dyDescent="0.3">
      <c r="P54542"/>
      <c r="AA54542"/>
    </row>
    <row r="54543" spans="16:27" x14ac:dyDescent="0.3">
      <c r="P54543"/>
      <c r="AA54543"/>
    </row>
    <row r="54544" spans="16:27" x14ac:dyDescent="0.3">
      <c r="P54544"/>
      <c r="AA54544"/>
    </row>
    <row r="54545" spans="16:27" x14ac:dyDescent="0.3">
      <c r="P54545"/>
      <c r="AA54545"/>
    </row>
    <row r="54546" spans="16:27" x14ac:dyDescent="0.3">
      <c r="P54546"/>
      <c r="AA54546"/>
    </row>
    <row r="54547" spans="16:27" x14ac:dyDescent="0.3">
      <c r="P54547"/>
      <c r="AA54547"/>
    </row>
    <row r="54548" spans="16:27" x14ac:dyDescent="0.3">
      <c r="P54548"/>
      <c r="AA54548"/>
    </row>
    <row r="54549" spans="16:27" x14ac:dyDescent="0.3">
      <c r="P54549"/>
      <c r="AA54549"/>
    </row>
    <row r="54550" spans="16:27" x14ac:dyDescent="0.3">
      <c r="P54550"/>
      <c r="AA54550"/>
    </row>
    <row r="54551" spans="16:27" x14ac:dyDescent="0.3">
      <c r="P54551"/>
      <c r="AA54551"/>
    </row>
    <row r="54552" spans="16:27" x14ac:dyDescent="0.3">
      <c r="P54552"/>
      <c r="AA54552"/>
    </row>
    <row r="54553" spans="16:27" x14ac:dyDescent="0.3">
      <c r="P54553"/>
      <c r="AA54553"/>
    </row>
    <row r="54554" spans="16:27" x14ac:dyDescent="0.3">
      <c r="P54554"/>
      <c r="AA54554"/>
    </row>
    <row r="54555" spans="16:27" x14ac:dyDescent="0.3">
      <c r="P54555"/>
      <c r="AA54555"/>
    </row>
    <row r="54556" spans="16:27" x14ac:dyDescent="0.3">
      <c r="P54556"/>
      <c r="AA54556"/>
    </row>
    <row r="54557" spans="16:27" x14ac:dyDescent="0.3">
      <c r="P54557"/>
      <c r="AA54557"/>
    </row>
    <row r="54558" spans="16:27" x14ac:dyDescent="0.3">
      <c r="P54558"/>
      <c r="AA54558"/>
    </row>
    <row r="54559" spans="16:27" x14ac:dyDescent="0.3">
      <c r="P54559"/>
      <c r="AA54559"/>
    </row>
    <row r="54560" spans="16:27" x14ac:dyDescent="0.3">
      <c r="P54560"/>
      <c r="AA54560"/>
    </row>
    <row r="54561" spans="16:27" x14ac:dyDescent="0.3">
      <c r="P54561"/>
      <c r="AA54561"/>
    </row>
    <row r="54562" spans="16:27" x14ac:dyDescent="0.3">
      <c r="P54562"/>
      <c r="AA54562"/>
    </row>
    <row r="54563" spans="16:27" x14ac:dyDescent="0.3">
      <c r="P54563"/>
      <c r="AA54563"/>
    </row>
    <row r="54564" spans="16:27" x14ac:dyDescent="0.3">
      <c r="P54564"/>
      <c r="AA54564"/>
    </row>
    <row r="54565" spans="16:27" x14ac:dyDescent="0.3">
      <c r="P54565"/>
      <c r="AA54565"/>
    </row>
    <row r="54566" spans="16:27" x14ac:dyDescent="0.3">
      <c r="P54566"/>
      <c r="AA54566"/>
    </row>
    <row r="54567" spans="16:27" x14ac:dyDescent="0.3">
      <c r="P54567"/>
      <c r="AA54567"/>
    </row>
    <row r="54568" spans="16:27" x14ac:dyDescent="0.3">
      <c r="P54568"/>
      <c r="AA54568"/>
    </row>
    <row r="54569" spans="16:27" x14ac:dyDescent="0.3">
      <c r="P54569"/>
      <c r="AA54569"/>
    </row>
    <row r="54570" spans="16:27" x14ac:dyDescent="0.3">
      <c r="P54570"/>
      <c r="AA54570"/>
    </row>
    <row r="54571" spans="16:27" x14ac:dyDescent="0.3">
      <c r="P54571"/>
      <c r="AA54571"/>
    </row>
    <row r="54572" spans="16:27" x14ac:dyDescent="0.3">
      <c r="P54572"/>
      <c r="AA54572"/>
    </row>
    <row r="54573" spans="16:27" x14ac:dyDescent="0.3">
      <c r="P54573"/>
      <c r="AA54573"/>
    </row>
    <row r="54574" spans="16:27" x14ac:dyDescent="0.3">
      <c r="P54574"/>
      <c r="AA54574"/>
    </row>
    <row r="54575" spans="16:27" x14ac:dyDescent="0.3">
      <c r="P54575"/>
      <c r="AA54575"/>
    </row>
    <row r="54576" spans="16:27" x14ac:dyDescent="0.3">
      <c r="P54576"/>
      <c r="AA54576"/>
    </row>
    <row r="54577" spans="16:27" x14ac:dyDescent="0.3">
      <c r="P54577"/>
      <c r="AA54577"/>
    </row>
    <row r="54578" spans="16:27" x14ac:dyDescent="0.3">
      <c r="P54578"/>
      <c r="AA54578"/>
    </row>
    <row r="54579" spans="16:27" x14ac:dyDescent="0.3">
      <c r="P54579"/>
      <c r="AA54579"/>
    </row>
    <row r="54580" spans="16:27" x14ac:dyDescent="0.3">
      <c r="P54580"/>
      <c r="AA54580"/>
    </row>
    <row r="54581" spans="16:27" x14ac:dyDescent="0.3">
      <c r="P54581"/>
      <c r="AA54581"/>
    </row>
    <row r="54582" spans="16:27" x14ac:dyDescent="0.3">
      <c r="P54582"/>
      <c r="AA54582"/>
    </row>
    <row r="54583" spans="16:27" x14ac:dyDescent="0.3">
      <c r="P54583"/>
      <c r="AA54583"/>
    </row>
    <row r="54584" spans="16:27" x14ac:dyDescent="0.3">
      <c r="P54584"/>
      <c r="AA54584"/>
    </row>
    <row r="54585" spans="16:27" x14ac:dyDescent="0.3">
      <c r="P54585"/>
      <c r="AA54585"/>
    </row>
    <row r="54586" spans="16:27" x14ac:dyDescent="0.3">
      <c r="P54586"/>
      <c r="AA54586"/>
    </row>
    <row r="54587" spans="16:27" x14ac:dyDescent="0.3">
      <c r="P54587"/>
      <c r="AA54587"/>
    </row>
    <row r="54588" spans="16:27" x14ac:dyDescent="0.3">
      <c r="P54588"/>
      <c r="AA54588"/>
    </row>
    <row r="54589" spans="16:27" x14ac:dyDescent="0.3">
      <c r="P54589"/>
      <c r="AA54589"/>
    </row>
    <row r="54590" spans="16:27" x14ac:dyDescent="0.3">
      <c r="P54590"/>
      <c r="AA54590"/>
    </row>
    <row r="54591" spans="16:27" x14ac:dyDescent="0.3">
      <c r="P54591"/>
      <c r="AA54591"/>
    </row>
    <row r="54592" spans="16:27" x14ac:dyDescent="0.3">
      <c r="P54592"/>
      <c r="AA54592"/>
    </row>
    <row r="54593" spans="16:27" x14ac:dyDescent="0.3">
      <c r="P54593"/>
      <c r="AA54593"/>
    </row>
    <row r="54594" spans="16:27" x14ac:dyDescent="0.3">
      <c r="P54594"/>
      <c r="AA54594"/>
    </row>
    <row r="54595" spans="16:27" x14ac:dyDescent="0.3">
      <c r="P54595"/>
      <c r="AA54595"/>
    </row>
    <row r="54596" spans="16:27" x14ac:dyDescent="0.3">
      <c r="P54596"/>
      <c r="AA54596"/>
    </row>
    <row r="54597" spans="16:27" x14ac:dyDescent="0.3">
      <c r="P54597"/>
      <c r="AA54597"/>
    </row>
    <row r="54598" spans="16:27" x14ac:dyDescent="0.3">
      <c r="P54598"/>
      <c r="AA54598"/>
    </row>
    <row r="54599" spans="16:27" x14ac:dyDescent="0.3">
      <c r="P54599"/>
      <c r="AA54599"/>
    </row>
    <row r="54600" spans="16:27" x14ac:dyDescent="0.3">
      <c r="P54600"/>
      <c r="AA54600"/>
    </row>
    <row r="54601" spans="16:27" x14ac:dyDescent="0.3">
      <c r="P54601"/>
      <c r="AA54601"/>
    </row>
    <row r="54602" spans="16:27" x14ac:dyDescent="0.3">
      <c r="P54602"/>
      <c r="AA54602"/>
    </row>
    <row r="54603" spans="16:27" x14ac:dyDescent="0.3">
      <c r="P54603"/>
      <c r="AA54603"/>
    </row>
    <row r="54604" spans="16:27" x14ac:dyDescent="0.3">
      <c r="P54604"/>
      <c r="AA54604"/>
    </row>
    <row r="54605" spans="16:27" x14ac:dyDescent="0.3">
      <c r="P54605"/>
      <c r="AA54605"/>
    </row>
    <row r="54606" spans="16:27" x14ac:dyDescent="0.3">
      <c r="P54606"/>
      <c r="AA54606"/>
    </row>
    <row r="54607" spans="16:27" x14ac:dyDescent="0.3">
      <c r="P54607"/>
      <c r="AA54607"/>
    </row>
    <row r="54608" spans="16:27" x14ac:dyDescent="0.3">
      <c r="P54608"/>
      <c r="AA54608"/>
    </row>
    <row r="54609" spans="16:27" x14ac:dyDescent="0.3">
      <c r="P54609"/>
      <c r="AA54609"/>
    </row>
    <row r="54610" spans="16:27" x14ac:dyDescent="0.3">
      <c r="P54610"/>
      <c r="AA54610"/>
    </row>
    <row r="54611" spans="16:27" x14ac:dyDescent="0.3">
      <c r="P54611"/>
      <c r="AA54611"/>
    </row>
    <row r="54612" spans="16:27" x14ac:dyDescent="0.3">
      <c r="P54612"/>
      <c r="AA54612"/>
    </row>
    <row r="54613" spans="16:27" x14ac:dyDescent="0.3">
      <c r="P54613"/>
      <c r="AA54613"/>
    </row>
    <row r="54614" spans="16:27" x14ac:dyDescent="0.3">
      <c r="P54614"/>
      <c r="AA54614"/>
    </row>
    <row r="54615" spans="16:27" x14ac:dyDescent="0.3">
      <c r="P54615"/>
      <c r="AA54615"/>
    </row>
    <row r="54616" spans="16:27" x14ac:dyDescent="0.3">
      <c r="P54616"/>
      <c r="AA54616"/>
    </row>
    <row r="54617" spans="16:27" x14ac:dyDescent="0.3">
      <c r="P54617"/>
      <c r="AA54617"/>
    </row>
    <row r="54618" spans="16:27" x14ac:dyDescent="0.3">
      <c r="P54618"/>
      <c r="AA54618"/>
    </row>
    <row r="54619" spans="16:27" x14ac:dyDescent="0.3">
      <c r="P54619"/>
      <c r="AA54619"/>
    </row>
    <row r="54620" spans="16:27" x14ac:dyDescent="0.3">
      <c r="P54620"/>
      <c r="AA54620"/>
    </row>
    <row r="54621" spans="16:27" x14ac:dyDescent="0.3">
      <c r="P54621"/>
      <c r="AA54621"/>
    </row>
    <row r="54622" spans="16:27" x14ac:dyDescent="0.3">
      <c r="P54622"/>
      <c r="AA54622"/>
    </row>
    <row r="54623" spans="16:27" x14ac:dyDescent="0.3">
      <c r="P54623"/>
      <c r="AA54623"/>
    </row>
    <row r="54624" spans="16:27" x14ac:dyDescent="0.3">
      <c r="P54624"/>
      <c r="AA54624"/>
    </row>
    <row r="54625" spans="16:27" x14ac:dyDescent="0.3">
      <c r="P54625"/>
      <c r="AA54625"/>
    </row>
    <row r="54626" spans="16:27" x14ac:dyDescent="0.3">
      <c r="P54626"/>
      <c r="AA54626"/>
    </row>
    <row r="54627" spans="16:27" x14ac:dyDescent="0.3">
      <c r="P54627"/>
      <c r="AA54627"/>
    </row>
    <row r="54628" spans="16:27" x14ac:dyDescent="0.3">
      <c r="P54628"/>
      <c r="AA54628"/>
    </row>
    <row r="54629" spans="16:27" x14ac:dyDescent="0.3">
      <c r="P54629"/>
      <c r="AA54629"/>
    </row>
    <row r="54630" spans="16:27" x14ac:dyDescent="0.3">
      <c r="P54630"/>
      <c r="AA54630"/>
    </row>
    <row r="54631" spans="16:27" x14ac:dyDescent="0.3">
      <c r="P54631"/>
      <c r="AA54631"/>
    </row>
    <row r="54632" spans="16:27" x14ac:dyDescent="0.3">
      <c r="P54632"/>
      <c r="AA54632"/>
    </row>
    <row r="54633" spans="16:27" x14ac:dyDescent="0.3">
      <c r="P54633"/>
      <c r="AA54633"/>
    </row>
    <row r="54634" spans="16:27" x14ac:dyDescent="0.3">
      <c r="P54634"/>
      <c r="AA54634"/>
    </row>
    <row r="54635" spans="16:27" x14ac:dyDescent="0.3">
      <c r="P54635"/>
      <c r="AA54635"/>
    </row>
    <row r="54636" spans="16:27" x14ac:dyDescent="0.3">
      <c r="P54636"/>
      <c r="AA54636"/>
    </row>
    <row r="54637" spans="16:27" x14ac:dyDescent="0.3">
      <c r="P54637"/>
      <c r="AA54637"/>
    </row>
    <row r="54638" spans="16:27" x14ac:dyDescent="0.3">
      <c r="P54638"/>
      <c r="AA54638"/>
    </row>
    <row r="54639" spans="16:27" x14ac:dyDescent="0.3">
      <c r="P54639"/>
      <c r="AA54639"/>
    </row>
    <row r="54640" spans="16:27" x14ac:dyDescent="0.3">
      <c r="P54640"/>
      <c r="AA54640"/>
    </row>
    <row r="54641" spans="16:27" x14ac:dyDescent="0.3">
      <c r="P54641"/>
      <c r="AA54641"/>
    </row>
    <row r="54642" spans="16:27" x14ac:dyDescent="0.3">
      <c r="P54642"/>
      <c r="AA54642"/>
    </row>
    <row r="54643" spans="16:27" x14ac:dyDescent="0.3">
      <c r="P54643"/>
      <c r="AA54643"/>
    </row>
    <row r="54644" spans="16:27" x14ac:dyDescent="0.3">
      <c r="P54644"/>
      <c r="AA54644"/>
    </row>
    <row r="54645" spans="16:27" x14ac:dyDescent="0.3">
      <c r="P54645"/>
      <c r="AA54645"/>
    </row>
    <row r="54646" spans="16:27" x14ac:dyDescent="0.3">
      <c r="P54646"/>
      <c r="AA54646"/>
    </row>
    <row r="54647" spans="16:27" x14ac:dyDescent="0.3">
      <c r="P54647"/>
      <c r="AA54647"/>
    </row>
    <row r="54648" spans="16:27" x14ac:dyDescent="0.3">
      <c r="P54648"/>
      <c r="AA54648"/>
    </row>
    <row r="54649" spans="16:27" x14ac:dyDescent="0.3">
      <c r="P54649"/>
      <c r="AA54649"/>
    </row>
    <row r="54650" spans="16:27" x14ac:dyDescent="0.3">
      <c r="P54650"/>
      <c r="AA54650"/>
    </row>
    <row r="54651" spans="16:27" x14ac:dyDescent="0.3">
      <c r="P54651"/>
      <c r="AA54651"/>
    </row>
    <row r="54652" spans="16:27" x14ac:dyDescent="0.3">
      <c r="P54652"/>
      <c r="AA54652"/>
    </row>
    <row r="54653" spans="16:27" x14ac:dyDescent="0.3">
      <c r="P54653"/>
      <c r="AA54653"/>
    </row>
    <row r="54654" spans="16:27" x14ac:dyDescent="0.3">
      <c r="P54654"/>
      <c r="AA54654"/>
    </row>
    <row r="54655" spans="16:27" x14ac:dyDescent="0.3">
      <c r="P54655"/>
      <c r="AA54655"/>
    </row>
    <row r="54656" spans="16:27" x14ac:dyDescent="0.3">
      <c r="P54656"/>
      <c r="AA54656"/>
    </row>
    <row r="54657" spans="16:27" x14ac:dyDescent="0.3">
      <c r="P54657"/>
      <c r="AA54657"/>
    </row>
    <row r="54658" spans="16:27" x14ac:dyDescent="0.3">
      <c r="P54658"/>
      <c r="AA54658"/>
    </row>
    <row r="54659" spans="16:27" x14ac:dyDescent="0.3">
      <c r="P54659"/>
      <c r="AA54659"/>
    </row>
    <row r="54660" spans="16:27" x14ac:dyDescent="0.3">
      <c r="P54660"/>
      <c r="AA54660"/>
    </row>
    <row r="54661" spans="16:27" x14ac:dyDescent="0.3">
      <c r="P54661"/>
      <c r="AA54661"/>
    </row>
    <row r="54662" spans="16:27" x14ac:dyDescent="0.3">
      <c r="P54662"/>
      <c r="AA54662"/>
    </row>
    <row r="54663" spans="16:27" x14ac:dyDescent="0.3">
      <c r="P54663"/>
      <c r="AA54663"/>
    </row>
    <row r="54664" spans="16:27" x14ac:dyDescent="0.3">
      <c r="P54664"/>
      <c r="AA54664"/>
    </row>
    <row r="54665" spans="16:27" x14ac:dyDescent="0.3">
      <c r="P54665"/>
      <c r="AA54665"/>
    </row>
    <row r="54666" spans="16:27" x14ac:dyDescent="0.3">
      <c r="P54666"/>
      <c r="AA54666"/>
    </row>
    <row r="54667" spans="16:27" x14ac:dyDescent="0.3">
      <c r="P54667"/>
      <c r="AA54667"/>
    </row>
    <row r="54668" spans="16:27" x14ac:dyDescent="0.3">
      <c r="P54668"/>
      <c r="AA54668"/>
    </row>
    <row r="54669" spans="16:27" x14ac:dyDescent="0.3">
      <c r="P54669"/>
      <c r="AA54669"/>
    </row>
    <row r="54670" spans="16:27" x14ac:dyDescent="0.3">
      <c r="P54670"/>
      <c r="AA54670"/>
    </row>
    <row r="54671" spans="16:27" x14ac:dyDescent="0.3">
      <c r="P54671"/>
      <c r="AA54671"/>
    </row>
    <row r="54672" spans="16:27" x14ac:dyDescent="0.3">
      <c r="P54672"/>
      <c r="AA54672"/>
    </row>
    <row r="54673" spans="16:27" x14ac:dyDescent="0.3">
      <c r="P54673"/>
      <c r="AA54673"/>
    </row>
    <row r="54674" spans="16:27" x14ac:dyDescent="0.3">
      <c r="P54674"/>
      <c r="AA54674"/>
    </row>
    <row r="54675" spans="16:27" x14ac:dyDescent="0.3">
      <c r="P54675"/>
      <c r="AA54675"/>
    </row>
    <row r="54676" spans="16:27" x14ac:dyDescent="0.3">
      <c r="P54676"/>
      <c r="AA54676"/>
    </row>
    <row r="54677" spans="16:27" x14ac:dyDescent="0.3">
      <c r="P54677"/>
      <c r="AA54677"/>
    </row>
    <row r="54678" spans="16:27" x14ac:dyDescent="0.3">
      <c r="P54678"/>
      <c r="AA54678"/>
    </row>
    <row r="54679" spans="16:27" x14ac:dyDescent="0.3">
      <c r="P54679"/>
      <c r="AA54679"/>
    </row>
    <row r="54680" spans="16:27" x14ac:dyDescent="0.3">
      <c r="P54680"/>
      <c r="AA54680"/>
    </row>
    <row r="54681" spans="16:27" x14ac:dyDescent="0.3">
      <c r="P54681"/>
      <c r="AA54681"/>
    </row>
    <row r="54682" spans="16:27" x14ac:dyDescent="0.3">
      <c r="P54682"/>
      <c r="AA54682"/>
    </row>
    <row r="54683" spans="16:27" x14ac:dyDescent="0.3">
      <c r="P54683"/>
      <c r="AA54683"/>
    </row>
    <row r="54684" spans="16:27" x14ac:dyDescent="0.3">
      <c r="P54684"/>
      <c r="AA54684"/>
    </row>
    <row r="54685" spans="16:27" x14ac:dyDescent="0.3">
      <c r="P54685"/>
      <c r="AA54685"/>
    </row>
    <row r="54686" spans="16:27" x14ac:dyDescent="0.3">
      <c r="P54686"/>
      <c r="AA54686"/>
    </row>
    <row r="54687" spans="16:27" x14ac:dyDescent="0.3">
      <c r="P54687"/>
      <c r="AA54687"/>
    </row>
    <row r="54688" spans="16:27" x14ac:dyDescent="0.3">
      <c r="P54688"/>
      <c r="AA54688"/>
    </row>
    <row r="54689" spans="16:27" x14ac:dyDescent="0.3">
      <c r="P54689"/>
      <c r="AA54689"/>
    </row>
    <row r="54690" spans="16:27" x14ac:dyDescent="0.3">
      <c r="P54690"/>
      <c r="AA54690"/>
    </row>
    <row r="54691" spans="16:27" x14ac:dyDescent="0.3">
      <c r="P54691"/>
      <c r="AA54691"/>
    </row>
    <row r="54692" spans="16:27" x14ac:dyDescent="0.3">
      <c r="P54692"/>
      <c r="AA54692"/>
    </row>
    <row r="54693" spans="16:27" x14ac:dyDescent="0.3">
      <c r="P54693"/>
      <c r="AA54693"/>
    </row>
    <row r="54694" spans="16:27" x14ac:dyDescent="0.3">
      <c r="P54694"/>
      <c r="AA54694"/>
    </row>
    <row r="54695" spans="16:27" x14ac:dyDescent="0.3">
      <c r="P54695"/>
      <c r="AA54695"/>
    </row>
    <row r="54696" spans="16:27" x14ac:dyDescent="0.3">
      <c r="P54696"/>
      <c r="AA54696"/>
    </row>
    <row r="54697" spans="16:27" x14ac:dyDescent="0.3">
      <c r="P54697"/>
      <c r="AA54697"/>
    </row>
    <row r="54698" spans="16:27" x14ac:dyDescent="0.3">
      <c r="P54698"/>
      <c r="AA54698"/>
    </row>
    <row r="54699" spans="16:27" x14ac:dyDescent="0.3">
      <c r="P54699"/>
      <c r="AA54699"/>
    </row>
    <row r="54700" spans="16:27" x14ac:dyDescent="0.3">
      <c r="P54700"/>
      <c r="AA54700"/>
    </row>
    <row r="54701" spans="16:27" x14ac:dyDescent="0.3">
      <c r="P54701"/>
      <c r="AA54701"/>
    </row>
    <row r="54702" spans="16:27" x14ac:dyDescent="0.3">
      <c r="P54702"/>
      <c r="AA54702"/>
    </row>
    <row r="54703" spans="16:27" x14ac:dyDescent="0.3">
      <c r="P54703"/>
      <c r="AA54703"/>
    </row>
    <row r="54704" spans="16:27" x14ac:dyDescent="0.3">
      <c r="P54704"/>
      <c r="AA54704"/>
    </row>
    <row r="54705" spans="16:27" x14ac:dyDescent="0.3">
      <c r="P54705"/>
      <c r="AA54705"/>
    </row>
    <row r="54706" spans="16:27" x14ac:dyDescent="0.3">
      <c r="P54706"/>
      <c r="AA54706"/>
    </row>
    <row r="54707" spans="16:27" x14ac:dyDescent="0.3">
      <c r="P54707"/>
      <c r="AA54707"/>
    </row>
    <row r="54708" spans="16:27" x14ac:dyDescent="0.3">
      <c r="P54708"/>
      <c r="AA54708"/>
    </row>
    <row r="54709" spans="16:27" x14ac:dyDescent="0.3">
      <c r="P54709"/>
      <c r="AA54709"/>
    </row>
    <row r="54710" spans="16:27" x14ac:dyDescent="0.3">
      <c r="P54710"/>
      <c r="AA54710"/>
    </row>
    <row r="54711" spans="16:27" x14ac:dyDescent="0.3">
      <c r="P54711"/>
      <c r="AA54711"/>
    </row>
    <row r="54712" spans="16:27" x14ac:dyDescent="0.3">
      <c r="P54712"/>
      <c r="AA54712"/>
    </row>
    <row r="54713" spans="16:27" x14ac:dyDescent="0.3">
      <c r="P54713"/>
      <c r="AA54713"/>
    </row>
    <row r="54714" spans="16:27" x14ac:dyDescent="0.3">
      <c r="P54714"/>
      <c r="AA54714"/>
    </row>
    <row r="54715" spans="16:27" x14ac:dyDescent="0.3">
      <c r="P54715"/>
      <c r="AA54715"/>
    </row>
    <row r="54716" spans="16:27" x14ac:dyDescent="0.3">
      <c r="P54716"/>
      <c r="AA54716"/>
    </row>
    <row r="54717" spans="16:27" x14ac:dyDescent="0.3">
      <c r="P54717"/>
      <c r="AA54717"/>
    </row>
    <row r="54718" spans="16:27" x14ac:dyDescent="0.3">
      <c r="P54718"/>
      <c r="AA54718"/>
    </row>
    <row r="54719" spans="16:27" x14ac:dyDescent="0.3">
      <c r="P54719"/>
      <c r="AA54719"/>
    </row>
    <row r="54720" spans="16:27" x14ac:dyDescent="0.3">
      <c r="P54720"/>
      <c r="AA54720"/>
    </row>
    <row r="54721" spans="16:27" x14ac:dyDescent="0.3">
      <c r="P54721"/>
      <c r="AA54721"/>
    </row>
    <row r="54722" spans="16:27" x14ac:dyDescent="0.3">
      <c r="P54722"/>
      <c r="AA54722"/>
    </row>
    <row r="54723" spans="16:27" x14ac:dyDescent="0.3">
      <c r="P54723"/>
      <c r="AA54723"/>
    </row>
    <row r="54724" spans="16:27" x14ac:dyDescent="0.3">
      <c r="P54724"/>
      <c r="AA54724"/>
    </row>
    <row r="54725" spans="16:27" x14ac:dyDescent="0.3">
      <c r="P54725"/>
      <c r="AA54725"/>
    </row>
    <row r="54726" spans="16:27" x14ac:dyDescent="0.3">
      <c r="P54726"/>
      <c r="AA54726"/>
    </row>
    <row r="54727" spans="16:27" x14ac:dyDescent="0.3">
      <c r="P54727"/>
      <c r="AA54727"/>
    </row>
    <row r="54728" spans="16:27" x14ac:dyDescent="0.3">
      <c r="P54728"/>
      <c r="AA54728"/>
    </row>
    <row r="54729" spans="16:27" x14ac:dyDescent="0.3">
      <c r="P54729"/>
      <c r="AA54729"/>
    </row>
    <row r="54730" spans="16:27" x14ac:dyDescent="0.3">
      <c r="P54730"/>
      <c r="AA54730"/>
    </row>
    <row r="54731" spans="16:27" x14ac:dyDescent="0.3">
      <c r="P54731"/>
      <c r="AA54731"/>
    </row>
    <row r="54732" spans="16:27" x14ac:dyDescent="0.3">
      <c r="P54732"/>
      <c r="AA54732"/>
    </row>
    <row r="54733" spans="16:27" x14ac:dyDescent="0.3">
      <c r="P54733"/>
      <c r="AA54733"/>
    </row>
    <row r="54734" spans="16:27" x14ac:dyDescent="0.3">
      <c r="P54734"/>
      <c r="AA54734"/>
    </row>
    <row r="54735" spans="16:27" x14ac:dyDescent="0.3">
      <c r="P54735"/>
      <c r="AA54735"/>
    </row>
    <row r="54736" spans="16:27" x14ac:dyDescent="0.3">
      <c r="P54736"/>
      <c r="AA54736"/>
    </row>
    <row r="54737" spans="16:27" x14ac:dyDescent="0.3">
      <c r="P54737"/>
      <c r="AA54737"/>
    </row>
    <row r="54738" spans="16:27" x14ac:dyDescent="0.3">
      <c r="P54738"/>
      <c r="AA54738"/>
    </row>
    <row r="54739" spans="16:27" x14ac:dyDescent="0.3">
      <c r="P54739"/>
      <c r="AA54739"/>
    </row>
    <row r="54740" spans="16:27" x14ac:dyDescent="0.3">
      <c r="P54740"/>
      <c r="AA54740"/>
    </row>
    <row r="54741" spans="16:27" x14ac:dyDescent="0.3">
      <c r="P54741"/>
      <c r="AA54741"/>
    </row>
    <row r="54742" spans="16:27" x14ac:dyDescent="0.3">
      <c r="P54742"/>
      <c r="AA54742"/>
    </row>
    <row r="54743" spans="16:27" x14ac:dyDescent="0.3">
      <c r="P54743"/>
      <c r="AA54743"/>
    </row>
    <row r="54744" spans="16:27" x14ac:dyDescent="0.3">
      <c r="P54744"/>
      <c r="AA54744"/>
    </row>
    <row r="54745" spans="16:27" x14ac:dyDescent="0.3">
      <c r="P54745"/>
      <c r="AA54745"/>
    </row>
    <row r="54746" spans="16:27" x14ac:dyDescent="0.3">
      <c r="P54746"/>
      <c r="AA54746"/>
    </row>
    <row r="54747" spans="16:27" x14ac:dyDescent="0.3">
      <c r="P54747"/>
      <c r="AA54747"/>
    </row>
    <row r="54748" spans="16:27" x14ac:dyDescent="0.3">
      <c r="P54748"/>
      <c r="AA54748"/>
    </row>
    <row r="54749" spans="16:27" x14ac:dyDescent="0.3">
      <c r="P54749"/>
      <c r="AA54749"/>
    </row>
    <row r="54750" spans="16:27" x14ac:dyDescent="0.3">
      <c r="P54750"/>
      <c r="AA54750"/>
    </row>
    <row r="54751" spans="16:27" x14ac:dyDescent="0.3">
      <c r="P54751"/>
      <c r="AA54751"/>
    </row>
    <row r="54752" spans="16:27" x14ac:dyDescent="0.3">
      <c r="P54752"/>
      <c r="AA54752"/>
    </row>
    <row r="54753" spans="16:27" x14ac:dyDescent="0.3">
      <c r="P54753"/>
      <c r="AA54753"/>
    </row>
    <row r="54754" spans="16:27" x14ac:dyDescent="0.3">
      <c r="P54754"/>
      <c r="AA54754"/>
    </row>
    <row r="54755" spans="16:27" x14ac:dyDescent="0.3">
      <c r="P54755"/>
      <c r="AA54755"/>
    </row>
    <row r="54756" spans="16:27" x14ac:dyDescent="0.3">
      <c r="P54756"/>
      <c r="AA54756"/>
    </row>
    <row r="54757" spans="16:27" x14ac:dyDescent="0.3">
      <c r="P54757"/>
      <c r="AA54757"/>
    </row>
    <row r="54758" spans="16:27" x14ac:dyDescent="0.3">
      <c r="P54758"/>
      <c r="AA54758"/>
    </row>
    <row r="54759" spans="16:27" x14ac:dyDescent="0.3">
      <c r="P54759"/>
      <c r="AA54759"/>
    </row>
    <row r="54760" spans="16:27" x14ac:dyDescent="0.3">
      <c r="P54760"/>
      <c r="AA54760"/>
    </row>
    <row r="54761" spans="16:27" x14ac:dyDescent="0.3">
      <c r="P54761"/>
      <c r="AA54761"/>
    </row>
    <row r="54762" spans="16:27" x14ac:dyDescent="0.3">
      <c r="P54762"/>
      <c r="AA54762"/>
    </row>
    <row r="54763" spans="16:27" x14ac:dyDescent="0.3">
      <c r="P54763"/>
      <c r="AA54763"/>
    </row>
    <row r="54764" spans="16:27" x14ac:dyDescent="0.3">
      <c r="P54764"/>
      <c r="AA54764"/>
    </row>
    <row r="54765" spans="16:27" x14ac:dyDescent="0.3">
      <c r="P54765"/>
      <c r="AA54765"/>
    </row>
    <row r="54766" spans="16:27" x14ac:dyDescent="0.3">
      <c r="P54766"/>
      <c r="AA54766"/>
    </row>
    <row r="54767" spans="16:27" x14ac:dyDescent="0.3">
      <c r="P54767"/>
      <c r="AA54767"/>
    </row>
    <row r="54768" spans="16:27" x14ac:dyDescent="0.3">
      <c r="P54768"/>
      <c r="AA54768"/>
    </row>
    <row r="54769" spans="16:27" x14ac:dyDescent="0.3">
      <c r="P54769"/>
      <c r="AA54769"/>
    </row>
    <row r="54770" spans="16:27" x14ac:dyDescent="0.3">
      <c r="P54770"/>
      <c r="AA54770"/>
    </row>
    <row r="54771" spans="16:27" x14ac:dyDescent="0.3">
      <c r="P54771"/>
      <c r="AA54771"/>
    </row>
    <row r="54772" spans="16:27" x14ac:dyDescent="0.3">
      <c r="P54772"/>
      <c r="AA54772"/>
    </row>
    <row r="54773" spans="16:27" x14ac:dyDescent="0.3">
      <c r="P54773"/>
      <c r="AA54773"/>
    </row>
    <row r="54774" spans="16:27" x14ac:dyDescent="0.3">
      <c r="P54774"/>
      <c r="AA54774"/>
    </row>
    <row r="54775" spans="16:27" x14ac:dyDescent="0.3">
      <c r="P54775"/>
      <c r="AA54775"/>
    </row>
    <row r="54776" spans="16:27" x14ac:dyDescent="0.3">
      <c r="P54776"/>
      <c r="AA54776"/>
    </row>
    <row r="54777" spans="16:27" x14ac:dyDescent="0.3">
      <c r="P54777"/>
      <c r="AA54777"/>
    </row>
    <row r="54778" spans="16:27" x14ac:dyDescent="0.3">
      <c r="P54778"/>
      <c r="AA54778"/>
    </row>
    <row r="54779" spans="16:27" x14ac:dyDescent="0.3">
      <c r="P54779"/>
      <c r="AA54779"/>
    </row>
    <row r="54780" spans="16:27" x14ac:dyDescent="0.3">
      <c r="P54780"/>
      <c r="AA54780"/>
    </row>
    <row r="54781" spans="16:27" x14ac:dyDescent="0.3">
      <c r="P54781"/>
      <c r="AA54781"/>
    </row>
    <row r="54782" spans="16:27" x14ac:dyDescent="0.3">
      <c r="P54782"/>
      <c r="AA54782"/>
    </row>
    <row r="54783" spans="16:27" x14ac:dyDescent="0.3">
      <c r="P54783"/>
      <c r="AA54783"/>
    </row>
    <row r="54784" spans="16:27" x14ac:dyDescent="0.3">
      <c r="P54784"/>
      <c r="AA54784"/>
    </row>
    <row r="54785" spans="16:27" x14ac:dyDescent="0.3">
      <c r="P54785"/>
      <c r="AA54785"/>
    </row>
    <row r="54786" spans="16:27" x14ac:dyDescent="0.3">
      <c r="P54786"/>
      <c r="AA54786"/>
    </row>
    <row r="54787" spans="16:27" x14ac:dyDescent="0.3">
      <c r="P54787"/>
      <c r="AA54787"/>
    </row>
    <row r="54788" spans="16:27" x14ac:dyDescent="0.3">
      <c r="P54788"/>
      <c r="AA54788"/>
    </row>
    <row r="54789" spans="16:27" x14ac:dyDescent="0.3">
      <c r="P54789"/>
      <c r="AA54789"/>
    </row>
    <row r="54790" spans="16:27" x14ac:dyDescent="0.3">
      <c r="P54790"/>
      <c r="AA54790"/>
    </row>
    <row r="54791" spans="16:27" x14ac:dyDescent="0.3">
      <c r="P54791"/>
      <c r="AA54791"/>
    </row>
    <row r="54792" spans="16:27" x14ac:dyDescent="0.3">
      <c r="P54792"/>
      <c r="AA54792"/>
    </row>
    <row r="54793" spans="16:27" x14ac:dyDescent="0.3">
      <c r="P54793"/>
      <c r="AA54793"/>
    </row>
    <row r="54794" spans="16:27" x14ac:dyDescent="0.3">
      <c r="P54794"/>
      <c r="AA54794"/>
    </row>
    <row r="54795" spans="16:27" x14ac:dyDescent="0.3">
      <c r="P54795"/>
      <c r="AA54795"/>
    </row>
    <row r="54796" spans="16:27" x14ac:dyDescent="0.3">
      <c r="P54796"/>
      <c r="AA54796"/>
    </row>
    <row r="54797" spans="16:27" x14ac:dyDescent="0.3">
      <c r="P54797"/>
      <c r="AA54797"/>
    </row>
    <row r="54798" spans="16:27" x14ac:dyDescent="0.3">
      <c r="P54798"/>
      <c r="AA54798"/>
    </row>
    <row r="54799" spans="16:27" x14ac:dyDescent="0.3">
      <c r="P54799"/>
      <c r="AA54799"/>
    </row>
    <row r="54800" spans="16:27" x14ac:dyDescent="0.3">
      <c r="P54800"/>
      <c r="AA54800"/>
    </row>
    <row r="54801" spans="16:27" x14ac:dyDescent="0.3">
      <c r="P54801"/>
      <c r="AA54801"/>
    </row>
    <row r="54802" spans="16:27" x14ac:dyDescent="0.3">
      <c r="P54802"/>
      <c r="AA54802"/>
    </row>
    <row r="54803" spans="16:27" x14ac:dyDescent="0.3">
      <c r="P54803"/>
      <c r="AA54803"/>
    </row>
    <row r="54804" spans="16:27" x14ac:dyDescent="0.3">
      <c r="P54804"/>
      <c r="AA54804"/>
    </row>
    <row r="54805" spans="16:27" x14ac:dyDescent="0.3">
      <c r="P54805"/>
      <c r="AA54805"/>
    </row>
    <row r="54806" spans="16:27" x14ac:dyDescent="0.3">
      <c r="P54806"/>
      <c r="AA54806"/>
    </row>
    <row r="54807" spans="16:27" x14ac:dyDescent="0.3">
      <c r="P54807"/>
      <c r="AA54807"/>
    </row>
    <row r="54808" spans="16:27" x14ac:dyDescent="0.3">
      <c r="P54808"/>
      <c r="AA54808"/>
    </row>
    <row r="54809" spans="16:27" x14ac:dyDescent="0.3">
      <c r="P54809"/>
      <c r="AA54809"/>
    </row>
    <row r="54810" spans="16:27" x14ac:dyDescent="0.3">
      <c r="P54810"/>
      <c r="AA54810"/>
    </row>
    <row r="54811" spans="16:27" x14ac:dyDescent="0.3">
      <c r="P54811"/>
      <c r="AA54811"/>
    </row>
    <row r="54812" spans="16:27" x14ac:dyDescent="0.3">
      <c r="P54812"/>
      <c r="AA54812"/>
    </row>
    <row r="54813" spans="16:27" x14ac:dyDescent="0.3">
      <c r="P54813"/>
      <c r="AA54813"/>
    </row>
    <row r="54814" spans="16:27" x14ac:dyDescent="0.3">
      <c r="P54814"/>
      <c r="AA54814"/>
    </row>
    <row r="54815" spans="16:27" x14ac:dyDescent="0.3">
      <c r="P54815"/>
      <c r="AA54815"/>
    </row>
    <row r="54816" spans="16:27" x14ac:dyDescent="0.3">
      <c r="P54816"/>
      <c r="AA54816"/>
    </row>
    <row r="54817" spans="16:27" x14ac:dyDescent="0.3">
      <c r="P54817"/>
      <c r="AA54817"/>
    </row>
    <row r="54818" spans="16:27" x14ac:dyDescent="0.3">
      <c r="P54818"/>
      <c r="AA54818"/>
    </row>
    <row r="54819" spans="16:27" x14ac:dyDescent="0.3">
      <c r="P54819"/>
      <c r="AA54819"/>
    </row>
    <row r="54820" spans="16:27" x14ac:dyDescent="0.3">
      <c r="P54820"/>
      <c r="AA54820"/>
    </row>
    <row r="54821" spans="16:27" x14ac:dyDescent="0.3">
      <c r="P54821"/>
      <c r="AA54821"/>
    </row>
    <row r="54822" spans="16:27" x14ac:dyDescent="0.3">
      <c r="P54822"/>
      <c r="AA54822"/>
    </row>
    <row r="54823" spans="16:27" x14ac:dyDescent="0.3">
      <c r="P54823"/>
      <c r="AA54823"/>
    </row>
    <row r="54824" spans="16:27" x14ac:dyDescent="0.3">
      <c r="P54824"/>
      <c r="AA54824"/>
    </row>
    <row r="54825" spans="16:27" x14ac:dyDescent="0.3">
      <c r="P54825"/>
      <c r="AA54825"/>
    </row>
    <row r="54826" spans="16:27" x14ac:dyDescent="0.3">
      <c r="P54826"/>
      <c r="AA54826"/>
    </row>
    <row r="54827" spans="16:27" x14ac:dyDescent="0.3">
      <c r="P54827"/>
      <c r="AA54827"/>
    </row>
    <row r="54828" spans="16:27" x14ac:dyDescent="0.3">
      <c r="P54828"/>
      <c r="AA54828"/>
    </row>
    <row r="54829" spans="16:27" x14ac:dyDescent="0.3">
      <c r="P54829"/>
      <c r="AA54829"/>
    </row>
    <row r="54830" spans="16:27" x14ac:dyDescent="0.3">
      <c r="P54830"/>
      <c r="AA54830"/>
    </row>
    <row r="54831" spans="16:27" x14ac:dyDescent="0.3">
      <c r="P54831"/>
      <c r="AA54831"/>
    </row>
    <row r="54832" spans="16:27" x14ac:dyDescent="0.3">
      <c r="P54832"/>
      <c r="AA54832"/>
    </row>
    <row r="54833" spans="16:27" x14ac:dyDescent="0.3">
      <c r="P54833"/>
      <c r="AA54833"/>
    </row>
    <row r="54834" spans="16:27" x14ac:dyDescent="0.3">
      <c r="P54834"/>
      <c r="AA54834"/>
    </row>
    <row r="54835" spans="16:27" x14ac:dyDescent="0.3">
      <c r="P54835"/>
      <c r="AA54835"/>
    </row>
    <row r="54836" spans="16:27" x14ac:dyDescent="0.3">
      <c r="P54836"/>
      <c r="AA54836"/>
    </row>
    <row r="54837" spans="16:27" x14ac:dyDescent="0.3">
      <c r="P54837"/>
      <c r="AA54837"/>
    </row>
    <row r="54838" spans="16:27" x14ac:dyDescent="0.3">
      <c r="P54838"/>
      <c r="AA54838"/>
    </row>
    <row r="54839" spans="16:27" x14ac:dyDescent="0.3">
      <c r="P54839"/>
      <c r="AA54839"/>
    </row>
    <row r="54840" spans="16:27" x14ac:dyDescent="0.3">
      <c r="P54840"/>
      <c r="AA54840"/>
    </row>
    <row r="54841" spans="16:27" x14ac:dyDescent="0.3">
      <c r="P54841"/>
      <c r="AA54841"/>
    </row>
    <row r="54842" spans="16:27" x14ac:dyDescent="0.3">
      <c r="P54842"/>
      <c r="AA54842"/>
    </row>
    <row r="54843" spans="16:27" x14ac:dyDescent="0.3">
      <c r="P54843"/>
      <c r="AA54843"/>
    </row>
    <row r="54844" spans="16:27" x14ac:dyDescent="0.3">
      <c r="P54844"/>
      <c r="AA54844"/>
    </row>
    <row r="54845" spans="16:27" x14ac:dyDescent="0.3">
      <c r="P54845"/>
      <c r="AA54845"/>
    </row>
    <row r="54846" spans="16:27" x14ac:dyDescent="0.3">
      <c r="P54846"/>
      <c r="AA54846"/>
    </row>
    <row r="54847" spans="16:27" x14ac:dyDescent="0.3">
      <c r="P54847"/>
      <c r="AA54847"/>
    </row>
    <row r="54848" spans="16:27" x14ac:dyDescent="0.3">
      <c r="P54848"/>
      <c r="AA54848"/>
    </row>
    <row r="54849" spans="16:27" x14ac:dyDescent="0.3">
      <c r="P54849"/>
      <c r="AA54849"/>
    </row>
    <row r="54850" spans="16:27" x14ac:dyDescent="0.3">
      <c r="P54850"/>
      <c r="AA54850"/>
    </row>
    <row r="54851" spans="16:27" x14ac:dyDescent="0.3">
      <c r="P54851"/>
      <c r="AA54851"/>
    </row>
    <row r="54852" spans="16:27" x14ac:dyDescent="0.3">
      <c r="P54852"/>
      <c r="AA54852"/>
    </row>
    <row r="54853" spans="16:27" x14ac:dyDescent="0.3">
      <c r="P54853"/>
      <c r="AA54853"/>
    </row>
    <row r="54854" spans="16:27" x14ac:dyDescent="0.3">
      <c r="P54854"/>
      <c r="AA54854"/>
    </row>
    <row r="54855" spans="16:27" x14ac:dyDescent="0.3">
      <c r="P54855"/>
      <c r="AA54855"/>
    </row>
    <row r="54856" spans="16:27" x14ac:dyDescent="0.3">
      <c r="P54856"/>
      <c r="AA54856"/>
    </row>
    <row r="54857" spans="16:27" x14ac:dyDescent="0.3">
      <c r="P54857"/>
      <c r="AA54857"/>
    </row>
    <row r="54858" spans="16:27" x14ac:dyDescent="0.3">
      <c r="P54858"/>
      <c r="AA54858"/>
    </row>
    <row r="54859" spans="16:27" x14ac:dyDescent="0.3">
      <c r="P54859"/>
      <c r="AA54859"/>
    </row>
    <row r="54860" spans="16:27" x14ac:dyDescent="0.3">
      <c r="P54860"/>
      <c r="AA54860"/>
    </row>
    <row r="54861" spans="16:27" x14ac:dyDescent="0.3">
      <c r="P54861"/>
      <c r="AA54861"/>
    </row>
    <row r="54862" spans="16:27" x14ac:dyDescent="0.3">
      <c r="P54862"/>
      <c r="AA54862"/>
    </row>
    <row r="54863" spans="16:27" x14ac:dyDescent="0.3">
      <c r="P54863"/>
      <c r="AA54863"/>
    </row>
    <row r="54864" spans="16:27" x14ac:dyDescent="0.3">
      <c r="P54864"/>
      <c r="AA54864"/>
    </row>
    <row r="54865" spans="16:27" x14ac:dyDescent="0.3">
      <c r="P54865"/>
      <c r="AA54865"/>
    </row>
    <row r="54866" spans="16:27" x14ac:dyDescent="0.3">
      <c r="P54866"/>
      <c r="AA54866"/>
    </row>
    <row r="54867" spans="16:27" x14ac:dyDescent="0.3">
      <c r="P54867"/>
      <c r="AA54867"/>
    </row>
    <row r="54868" spans="16:27" x14ac:dyDescent="0.3">
      <c r="P54868"/>
      <c r="AA54868"/>
    </row>
    <row r="54869" spans="16:27" x14ac:dyDescent="0.3">
      <c r="P54869"/>
      <c r="AA54869"/>
    </row>
    <row r="54870" spans="16:27" x14ac:dyDescent="0.3">
      <c r="P54870"/>
      <c r="AA54870"/>
    </row>
    <row r="54871" spans="16:27" x14ac:dyDescent="0.3">
      <c r="P54871"/>
      <c r="AA54871"/>
    </row>
    <row r="54872" spans="16:27" x14ac:dyDescent="0.3">
      <c r="P54872"/>
      <c r="AA54872"/>
    </row>
    <row r="54873" spans="16:27" x14ac:dyDescent="0.3">
      <c r="P54873"/>
      <c r="AA54873"/>
    </row>
    <row r="54874" spans="16:27" x14ac:dyDescent="0.3">
      <c r="P54874"/>
      <c r="AA54874"/>
    </row>
    <row r="54875" spans="16:27" x14ac:dyDescent="0.3">
      <c r="P54875"/>
      <c r="AA54875"/>
    </row>
    <row r="54876" spans="16:27" x14ac:dyDescent="0.3">
      <c r="P54876"/>
      <c r="AA54876"/>
    </row>
    <row r="54877" spans="16:27" x14ac:dyDescent="0.3">
      <c r="P54877"/>
      <c r="AA54877"/>
    </row>
    <row r="54878" spans="16:27" x14ac:dyDescent="0.3">
      <c r="P54878"/>
      <c r="AA54878"/>
    </row>
    <row r="54879" spans="16:27" x14ac:dyDescent="0.3">
      <c r="P54879"/>
      <c r="AA54879"/>
    </row>
    <row r="54880" spans="16:27" x14ac:dyDescent="0.3">
      <c r="P54880"/>
      <c r="AA54880"/>
    </row>
    <row r="54881" spans="16:27" x14ac:dyDescent="0.3">
      <c r="P54881"/>
      <c r="AA54881"/>
    </row>
    <row r="54882" spans="16:27" x14ac:dyDescent="0.3">
      <c r="P54882"/>
      <c r="AA54882"/>
    </row>
    <row r="54883" spans="16:27" x14ac:dyDescent="0.3">
      <c r="P54883"/>
      <c r="AA54883"/>
    </row>
    <row r="54884" spans="16:27" x14ac:dyDescent="0.3">
      <c r="P54884"/>
      <c r="AA54884"/>
    </row>
    <row r="54885" spans="16:27" x14ac:dyDescent="0.3">
      <c r="P54885"/>
      <c r="AA54885"/>
    </row>
    <row r="54886" spans="16:27" x14ac:dyDescent="0.3">
      <c r="P54886"/>
      <c r="AA54886"/>
    </row>
    <row r="54887" spans="16:27" x14ac:dyDescent="0.3">
      <c r="P54887"/>
      <c r="AA54887"/>
    </row>
    <row r="54888" spans="16:27" x14ac:dyDescent="0.3">
      <c r="P54888"/>
      <c r="AA54888"/>
    </row>
    <row r="54889" spans="16:27" x14ac:dyDescent="0.3">
      <c r="P54889"/>
      <c r="AA54889"/>
    </row>
    <row r="54890" spans="16:27" x14ac:dyDescent="0.3">
      <c r="P54890"/>
      <c r="AA54890"/>
    </row>
    <row r="54891" spans="16:27" x14ac:dyDescent="0.3">
      <c r="P54891"/>
      <c r="AA54891"/>
    </row>
    <row r="54892" spans="16:27" x14ac:dyDescent="0.3">
      <c r="P54892"/>
      <c r="AA54892"/>
    </row>
    <row r="54893" spans="16:27" x14ac:dyDescent="0.3">
      <c r="P54893"/>
      <c r="AA54893"/>
    </row>
    <row r="54894" spans="16:27" x14ac:dyDescent="0.3">
      <c r="P54894"/>
      <c r="AA54894"/>
    </row>
    <row r="54895" spans="16:27" x14ac:dyDescent="0.3">
      <c r="P54895"/>
      <c r="AA54895"/>
    </row>
    <row r="54896" spans="16:27" x14ac:dyDescent="0.3">
      <c r="P54896"/>
      <c r="AA54896"/>
    </row>
    <row r="54897" spans="16:27" x14ac:dyDescent="0.3">
      <c r="P54897"/>
      <c r="AA54897"/>
    </row>
    <row r="54898" spans="16:27" x14ac:dyDescent="0.3">
      <c r="P54898"/>
      <c r="AA54898"/>
    </row>
    <row r="54899" spans="16:27" x14ac:dyDescent="0.3">
      <c r="P54899"/>
      <c r="AA54899"/>
    </row>
    <row r="54900" spans="16:27" x14ac:dyDescent="0.3">
      <c r="P54900"/>
      <c r="AA54900"/>
    </row>
    <row r="54901" spans="16:27" x14ac:dyDescent="0.3">
      <c r="P54901"/>
      <c r="AA54901"/>
    </row>
    <row r="54902" spans="16:27" x14ac:dyDescent="0.3">
      <c r="P54902"/>
      <c r="AA54902"/>
    </row>
    <row r="54903" spans="16:27" x14ac:dyDescent="0.3">
      <c r="P54903"/>
      <c r="AA54903"/>
    </row>
    <row r="54904" spans="16:27" x14ac:dyDescent="0.3">
      <c r="P54904"/>
      <c r="AA54904"/>
    </row>
    <row r="54905" spans="16:27" x14ac:dyDescent="0.3">
      <c r="P54905"/>
      <c r="AA54905"/>
    </row>
    <row r="54906" spans="16:27" x14ac:dyDescent="0.3">
      <c r="P54906"/>
      <c r="AA54906"/>
    </row>
    <row r="54907" spans="16:27" x14ac:dyDescent="0.3">
      <c r="P54907"/>
      <c r="AA54907"/>
    </row>
    <row r="54908" spans="16:27" x14ac:dyDescent="0.3">
      <c r="P54908"/>
      <c r="AA54908"/>
    </row>
    <row r="54909" spans="16:27" x14ac:dyDescent="0.3">
      <c r="P54909"/>
      <c r="AA54909"/>
    </row>
    <row r="54910" spans="16:27" x14ac:dyDescent="0.3">
      <c r="P54910"/>
      <c r="AA54910"/>
    </row>
    <row r="54911" spans="16:27" x14ac:dyDescent="0.3">
      <c r="P54911"/>
      <c r="AA54911"/>
    </row>
    <row r="54912" spans="16:27" x14ac:dyDescent="0.3">
      <c r="P54912"/>
      <c r="AA54912"/>
    </row>
    <row r="54913" spans="16:27" x14ac:dyDescent="0.3">
      <c r="P54913"/>
      <c r="AA54913"/>
    </row>
    <row r="54914" spans="16:27" x14ac:dyDescent="0.3">
      <c r="P54914"/>
      <c r="AA54914"/>
    </row>
    <row r="54915" spans="16:27" x14ac:dyDescent="0.3">
      <c r="P54915"/>
      <c r="AA54915"/>
    </row>
    <row r="54916" spans="16:27" x14ac:dyDescent="0.3">
      <c r="P54916"/>
      <c r="AA54916"/>
    </row>
    <row r="54917" spans="16:27" x14ac:dyDescent="0.3">
      <c r="P54917"/>
      <c r="AA54917"/>
    </row>
    <row r="54918" spans="16:27" x14ac:dyDescent="0.3">
      <c r="P54918"/>
      <c r="AA54918"/>
    </row>
    <row r="54919" spans="16:27" x14ac:dyDescent="0.3">
      <c r="P54919"/>
      <c r="AA54919"/>
    </row>
    <row r="54920" spans="16:27" x14ac:dyDescent="0.3">
      <c r="P54920"/>
      <c r="AA54920"/>
    </row>
    <row r="54921" spans="16:27" x14ac:dyDescent="0.3">
      <c r="P54921"/>
      <c r="AA54921"/>
    </row>
    <row r="54922" spans="16:27" x14ac:dyDescent="0.3">
      <c r="P54922"/>
      <c r="AA54922"/>
    </row>
    <row r="54923" spans="16:27" x14ac:dyDescent="0.3">
      <c r="P54923"/>
      <c r="AA54923"/>
    </row>
    <row r="54924" spans="16:27" x14ac:dyDescent="0.3">
      <c r="P54924"/>
      <c r="AA54924"/>
    </row>
    <row r="54925" spans="16:27" x14ac:dyDescent="0.3">
      <c r="P54925"/>
      <c r="AA54925"/>
    </row>
    <row r="54926" spans="16:27" x14ac:dyDescent="0.3">
      <c r="P54926"/>
      <c r="AA54926"/>
    </row>
    <row r="54927" spans="16:27" x14ac:dyDescent="0.3">
      <c r="P54927"/>
      <c r="AA54927"/>
    </row>
    <row r="54928" spans="16:27" x14ac:dyDescent="0.3">
      <c r="P54928"/>
      <c r="AA54928"/>
    </row>
    <row r="54929" spans="16:27" x14ac:dyDescent="0.3">
      <c r="P54929"/>
      <c r="AA54929"/>
    </row>
    <row r="54930" spans="16:27" x14ac:dyDescent="0.3">
      <c r="P54930"/>
      <c r="AA54930"/>
    </row>
    <row r="54931" spans="16:27" x14ac:dyDescent="0.3">
      <c r="P54931"/>
      <c r="AA54931"/>
    </row>
    <row r="54932" spans="16:27" x14ac:dyDescent="0.3">
      <c r="P54932"/>
      <c r="AA54932"/>
    </row>
    <row r="54933" spans="16:27" x14ac:dyDescent="0.3">
      <c r="P54933"/>
      <c r="AA54933"/>
    </row>
    <row r="54934" spans="16:27" x14ac:dyDescent="0.3">
      <c r="P54934"/>
      <c r="AA54934"/>
    </row>
    <row r="54935" spans="16:27" x14ac:dyDescent="0.3">
      <c r="P54935"/>
      <c r="AA54935"/>
    </row>
    <row r="54936" spans="16:27" x14ac:dyDescent="0.3">
      <c r="P54936"/>
      <c r="AA54936"/>
    </row>
    <row r="54937" spans="16:27" x14ac:dyDescent="0.3">
      <c r="P54937"/>
      <c r="AA54937"/>
    </row>
    <row r="54938" spans="16:27" x14ac:dyDescent="0.3">
      <c r="P54938"/>
      <c r="AA54938"/>
    </row>
    <row r="54939" spans="16:27" x14ac:dyDescent="0.3">
      <c r="P54939"/>
      <c r="AA54939"/>
    </row>
    <row r="54940" spans="16:27" x14ac:dyDescent="0.3">
      <c r="P54940"/>
      <c r="AA54940"/>
    </row>
    <row r="54941" spans="16:27" x14ac:dyDescent="0.3">
      <c r="P54941"/>
      <c r="AA54941"/>
    </row>
    <row r="54942" spans="16:27" x14ac:dyDescent="0.3">
      <c r="P54942"/>
      <c r="AA54942"/>
    </row>
    <row r="54943" spans="16:27" x14ac:dyDescent="0.3">
      <c r="P54943"/>
      <c r="AA54943"/>
    </row>
    <row r="54944" spans="16:27" x14ac:dyDescent="0.3">
      <c r="P54944"/>
      <c r="AA54944"/>
    </row>
    <row r="54945" spans="16:27" x14ac:dyDescent="0.3">
      <c r="P54945"/>
      <c r="AA54945"/>
    </row>
    <row r="54946" spans="16:27" x14ac:dyDescent="0.3">
      <c r="P54946"/>
      <c r="AA54946"/>
    </row>
    <row r="54947" spans="16:27" x14ac:dyDescent="0.3">
      <c r="P54947"/>
      <c r="AA54947"/>
    </row>
    <row r="54948" spans="16:27" x14ac:dyDescent="0.3">
      <c r="P54948"/>
      <c r="AA54948"/>
    </row>
    <row r="54949" spans="16:27" x14ac:dyDescent="0.3">
      <c r="P54949"/>
      <c r="AA54949"/>
    </row>
    <row r="54950" spans="16:27" x14ac:dyDescent="0.3">
      <c r="P54950"/>
      <c r="AA54950"/>
    </row>
    <row r="54951" spans="16:27" x14ac:dyDescent="0.3">
      <c r="P54951"/>
      <c r="AA54951"/>
    </row>
    <row r="54952" spans="16:27" x14ac:dyDescent="0.3">
      <c r="P54952"/>
      <c r="AA54952"/>
    </row>
    <row r="54953" spans="16:27" x14ac:dyDescent="0.3">
      <c r="P54953"/>
      <c r="AA54953"/>
    </row>
    <row r="54954" spans="16:27" x14ac:dyDescent="0.3">
      <c r="P54954"/>
      <c r="AA54954"/>
    </row>
    <row r="54955" spans="16:27" x14ac:dyDescent="0.3">
      <c r="P54955"/>
      <c r="AA54955"/>
    </row>
    <row r="54956" spans="16:27" x14ac:dyDescent="0.3">
      <c r="P54956"/>
      <c r="AA54956"/>
    </row>
    <row r="54957" spans="16:27" x14ac:dyDescent="0.3">
      <c r="P54957"/>
      <c r="AA54957"/>
    </row>
    <row r="54958" spans="16:27" x14ac:dyDescent="0.3">
      <c r="P54958"/>
      <c r="AA54958"/>
    </row>
    <row r="54959" spans="16:27" x14ac:dyDescent="0.3">
      <c r="P54959"/>
      <c r="AA54959"/>
    </row>
    <row r="54960" spans="16:27" x14ac:dyDescent="0.3">
      <c r="P54960"/>
      <c r="AA54960"/>
    </row>
    <row r="54961" spans="16:27" x14ac:dyDescent="0.3">
      <c r="P54961"/>
      <c r="AA54961"/>
    </row>
    <row r="54962" spans="16:27" x14ac:dyDescent="0.3">
      <c r="P54962"/>
      <c r="AA54962"/>
    </row>
    <row r="54963" spans="16:27" x14ac:dyDescent="0.3">
      <c r="P54963"/>
      <c r="AA54963"/>
    </row>
    <row r="54964" spans="16:27" x14ac:dyDescent="0.3">
      <c r="P54964"/>
      <c r="AA54964"/>
    </row>
    <row r="54965" spans="16:27" x14ac:dyDescent="0.3">
      <c r="P54965"/>
      <c r="AA54965"/>
    </row>
    <row r="54966" spans="16:27" x14ac:dyDescent="0.3">
      <c r="P54966"/>
      <c r="AA54966"/>
    </row>
    <row r="54967" spans="16:27" x14ac:dyDescent="0.3">
      <c r="P54967"/>
      <c r="AA54967"/>
    </row>
    <row r="54968" spans="16:27" x14ac:dyDescent="0.3">
      <c r="P54968"/>
      <c r="AA54968"/>
    </row>
    <row r="54969" spans="16:27" x14ac:dyDescent="0.3">
      <c r="P54969"/>
      <c r="AA54969"/>
    </row>
    <row r="54970" spans="16:27" x14ac:dyDescent="0.3">
      <c r="P54970"/>
      <c r="AA54970"/>
    </row>
    <row r="54971" spans="16:27" x14ac:dyDescent="0.3">
      <c r="P54971"/>
      <c r="AA54971"/>
    </row>
    <row r="54972" spans="16:27" x14ac:dyDescent="0.3">
      <c r="P54972"/>
      <c r="AA54972"/>
    </row>
    <row r="54973" spans="16:27" x14ac:dyDescent="0.3">
      <c r="P54973"/>
      <c r="AA54973"/>
    </row>
    <row r="54974" spans="16:27" x14ac:dyDescent="0.3">
      <c r="P54974"/>
      <c r="AA54974"/>
    </row>
    <row r="54975" spans="16:27" x14ac:dyDescent="0.3">
      <c r="P54975"/>
      <c r="AA54975"/>
    </row>
    <row r="54976" spans="16:27" x14ac:dyDescent="0.3">
      <c r="P54976"/>
      <c r="AA54976"/>
    </row>
    <row r="54977" spans="16:27" x14ac:dyDescent="0.3">
      <c r="P54977"/>
      <c r="AA54977"/>
    </row>
    <row r="54978" spans="16:27" x14ac:dyDescent="0.3">
      <c r="P54978"/>
      <c r="AA54978"/>
    </row>
    <row r="54979" spans="16:27" x14ac:dyDescent="0.3">
      <c r="P54979"/>
      <c r="AA54979"/>
    </row>
    <row r="54980" spans="16:27" x14ac:dyDescent="0.3">
      <c r="P54980"/>
      <c r="AA54980"/>
    </row>
    <row r="54981" spans="16:27" x14ac:dyDescent="0.3">
      <c r="P54981"/>
      <c r="AA54981"/>
    </row>
    <row r="54982" spans="16:27" x14ac:dyDescent="0.3">
      <c r="P54982"/>
      <c r="AA54982"/>
    </row>
    <row r="54983" spans="16:27" x14ac:dyDescent="0.3">
      <c r="P54983"/>
      <c r="AA54983"/>
    </row>
    <row r="54984" spans="16:27" x14ac:dyDescent="0.3">
      <c r="P54984"/>
      <c r="AA54984"/>
    </row>
    <row r="54985" spans="16:27" x14ac:dyDescent="0.3">
      <c r="P54985"/>
      <c r="AA54985"/>
    </row>
    <row r="54986" spans="16:27" x14ac:dyDescent="0.3">
      <c r="P54986"/>
      <c r="AA54986"/>
    </row>
    <row r="54987" spans="16:27" x14ac:dyDescent="0.3">
      <c r="P54987"/>
      <c r="AA54987"/>
    </row>
    <row r="54988" spans="16:27" x14ac:dyDescent="0.3">
      <c r="P54988"/>
      <c r="AA54988"/>
    </row>
    <row r="54989" spans="16:27" x14ac:dyDescent="0.3">
      <c r="P54989"/>
      <c r="AA54989"/>
    </row>
    <row r="54990" spans="16:27" x14ac:dyDescent="0.3">
      <c r="P54990"/>
      <c r="AA54990"/>
    </row>
    <row r="54991" spans="16:27" x14ac:dyDescent="0.3">
      <c r="P54991"/>
      <c r="AA54991"/>
    </row>
    <row r="54992" spans="16:27" x14ac:dyDescent="0.3">
      <c r="P54992"/>
      <c r="AA54992"/>
    </row>
    <row r="54993" spans="16:27" x14ac:dyDescent="0.3">
      <c r="P54993"/>
      <c r="AA54993"/>
    </row>
    <row r="54994" spans="16:27" x14ac:dyDescent="0.3">
      <c r="P54994"/>
      <c r="AA54994"/>
    </row>
    <row r="54995" spans="16:27" x14ac:dyDescent="0.3">
      <c r="P54995"/>
      <c r="AA54995"/>
    </row>
    <row r="54996" spans="16:27" x14ac:dyDescent="0.3">
      <c r="P54996"/>
      <c r="AA54996"/>
    </row>
    <row r="54997" spans="16:27" x14ac:dyDescent="0.3">
      <c r="P54997"/>
      <c r="AA54997"/>
    </row>
    <row r="54998" spans="16:27" x14ac:dyDescent="0.3">
      <c r="P54998"/>
      <c r="AA54998"/>
    </row>
    <row r="54999" spans="16:27" x14ac:dyDescent="0.3">
      <c r="P54999"/>
      <c r="AA54999"/>
    </row>
    <row r="55000" spans="16:27" x14ac:dyDescent="0.3">
      <c r="P55000"/>
      <c r="AA55000"/>
    </row>
    <row r="55001" spans="16:27" x14ac:dyDescent="0.3">
      <c r="P55001"/>
      <c r="AA55001"/>
    </row>
    <row r="55002" spans="16:27" x14ac:dyDescent="0.3">
      <c r="P55002"/>
      <c r="AA55002"/>
    </row>
    <row r="55003" spans="16:27" x14ac:dyDescent="0.3">
      <c r="P55003"/>
      <c r="AA55003"/>
    </row>
    <row r="55004" spans="16:27" x14ac:dyDescent="0.3">
      <c r="P55004"/>
      <c r="AA55004"/>
    </row>
    <row r="55005" spans="16:27" x14ac:dyDescent="0.3">
      <c r="P55005"/>
      <c r="AA55005"/>
    </row>
    <row r="55006" spans="16:27" x14ac:dyDescent="0.3">
      <c r="P55006"/>
      <c r="AA55006"/>
    </row>
    <row r="55007" spans="16:27" x14ac:dyDescent="0.3">
      <c r="P55007"/>
      <c r="AA55007"/>
    </row>
    <row r="55008" spans="16:27" x14ac:dyDescent="0.3">
      <c r="P55008"/>
      <c r="AA55008"/>
    </row>
    <row r="55009" spans="16:27" x14ac:dyDescent="0.3">
      <c r="P55009"/>
      <c r="AA55009"/>
    </row>
    <row r="55010" spans="16:27" x14ac:dyDescent="0.3">
      <c r="P55010"/>
      <c r="AA55010"/>
    </row>
    <row r="55011" spans="16:27" x14ac:dyDescent="0.3">
      <c r="P55011"/>
      <c r="AA55011"/>
    </row>
    <row r="55012" spans="16:27" x14ac:dyDescent="0.3">
      <c r="P55012"/>
      <c r="AA55012"/>
    </row>
    <row r="55013" spans="16:27" x14ac:dyDescent="0.3">
      <c r="P55013"/>
      <c r="AA55013"/>
    </row>
    <row r="55014" spans="16:27" x14ac:dyDescent="0.3">
      <c r="P55014"/>
      <c r="AA55014"/>
    </row>
    <row r="55015" spans="16:27" x14ac:dyDescent="0.3">
      <c r="P55015"/>
      <c r="AA55015"/>
    </row>
    <row r="55016" spans="16:27" x14ac:dyDescent="0.3">
      <c r="P55016"/>
      <c r="AA55016"/>
    </row>
    <row r="55017" spans="16:27" x14ac:dyDescent="0.3">
      <c r="P55017"/>
      <c r="AA55017"/>
    </row>
    <row r="55018" spans="16:27" x14ac:dyDescent="0.3">
      <c r="P55018"/>
      <c r="AA55018"/>
    </row>
    <row r="55019" spans="16:27" x14ac:dyDescent="0.3">
      <c r="P55019"/>
      <c r="AA55019"/>
    </row>
    <row r="55020" spans="16:27" x14ac:dyDescent="0.3">
      <c r="P55020"/>
      <c r="AA55020"/>
    </row>
    <row r="55021" spans="16:27" x14ac:dyDescent="0.3">
      <c r="P55021"/>
      <c r="AA55021"/>
    </row>
    <row r="55022" spans="16:27" x14ac:dyDescent="0.3">
      <c r="P55022"/>
      <c r="AA55022"/>
    </row>
    <row r="55023" spans="16:27" x14ac:dyDescent="0.3">
      <c r="P55023"/>
      <c r="AA55023"/>
    </row>
    <row r="55024" spans="16:27" x14ac:dyDescent="0.3">
      <c r="P55024"/>
      <c r="AA55024"/>
    </row>
    <row r="55025" spans="16:27" x14ac:dyDescent="0.3">
      <c r="P55025"/>
      <c r="AA55025"/>
    </row>
    <row r="55026" spans="16:27" x14ac:dyDescent="0.3">
      <c r="P55026"/>
      <c r="AA55026"/>
    </row>
    <row r="55027" spans="16:27" x14ac:dyDescent="0.3">
      <c r="P55027"/>
      <c r="AA55027"/>
    </row>
    <row r="55028" spans="16:27" x14ac:dyDescent="0.3">
      <c r="P55028"/>
      <c r="AA55028"/>
    </row>
    <row r="55029" spans="16:27" x14ac:dyDescent="0.3">
      <c r="P55029"/>
      <c r="AA55029"/>
    </row>
    <row r="55030" spans="16:27" x14ac:dyDescent="0.3">
      <c r="P55030"/>
      <c r="AA55030"/>
    </row>
    <row r="55031" spans="16:27" x14ac:dyDescent="0.3">
      <c r="P55031"/>
      <c r="AA55031"/>
    </row>
    <row r="55032" spans="16:27" x14ac:dyDescent="0.3">
      <c r="P55032"/>
      <c r="AA55032"/>
    </row>
    <row r="55033" spans="16:27" x14ac:dyDescent="0.3">
      <c r="P55033"/>
      <c r="AA55033"/>
    </row>
    <row r="55034" spans="16:27" x14ac:dyDescent="0.3">
      <c r="P55034"/>
      <c r="AA55034"/>
    </row>
    <row r="55035" spans="16:27" x14ac:dyDescent="0.3">
      <c r="P55035"/>
      <c r="AA55035"/>
    </row>
    <row r="55036" spans="16:27" x14ac:dyDescent="0.3">
      <c r="P55036"/>
      <c r="AA55036"/>
    </row>
    <row r="55037" spans="16:27" x14ac:dyDescent="0.3">
      <c r="P55037"/>
      <c r="AA55037"/>
    </row>
    <row r="55038" spans="16:27" x14ac:dyDescent="0.3">
      <c r="P55038"/>
      <c r="AA55038"/>
    </row>
    <row r="55039" spans="16:27" x14ac:dyDescent="0.3">
      <c r="P55039"/>
      <c r="AA55039"/>
    </row>
    <row r="55040" spans="16:27" x14ac:dyDescent="0.3">
      <c r="P55040"/>
      <c r="AA55040"/>
    </row>
    <row r="55041" spans="16:27" x14ac:dyDescent="0.3">
      <c r="P55041"/>
      <c r="AA55041"/>
    </row>
    <row r="55042" spans="16:27" x14ac:dyDescent="0.3">
      <c r="P55042"/>
      <c r="AA55042"/>
    </row>
    <row r="55043" spans="16:27" x14ac:dyDescent="0.3">
      <c r="P55043"/>
      <c r="AA55043"/>
    </row>
    <row r="55044" spans="16:27" x14ac:dyDescent="0.3">
      <c r="P55044"/>
      <c r="AA55044"/>
    </row>
    <row r="55045" spans="16:27" x14ac:dyDescent="0.3">
      <c r="P55045"/>
      <c r="AA55045"/>
    </row>
    <row r="55046" spans="16:27" x14ac:dyDescent="0.3">
      <c r="P55046"/>
      <c r="AA55046"/>
    </row>
    <row r="55047" spans="16:27" x14ac:dyDescent="0.3">
      <c r="P55047"/>
      <c r="AA55047"/>
    </row>
    <row r="55048" spans="16:27" x14ac:dyDescent="0.3">
      <c r="P55048"/>
      <c r="AA55048"/>
    </row>
    <row r="55049" spans="16:27" x14ac:dyDescent="0.3">
      <c r="P55049"/>
      <c r="AA55049"/>
    </row>
    <row r="55050" spans="16:27" x14ac:dyDescent="0.3">
      <c r="P55050"/>
      <c r="AA55050"/>
    </row>
    <row r="55051" spans="16:27" x14ac:dyDescent="0.3">
      <c r="P55051"/>
      <c r="AA55051"/>
    </row>
    <row r="55052" spans="16:27" x14ac:dyDescent="0.3">
      <c r="P55052"/>
      <c r="AA55052"/>
    </row>
    <row r="55053" spans="16:27" x14ac:dyDescent="0.3">
      <c r="P55053"/>
      <c r="AA55053"/>
    </row>
    <row r="55054" spans="16:27" x14ac:dyDescent="0.3">
      <c r="P55054"/>
      <c r="AA55054"/>
    </row>
    <row r="55055" spans="16:27" x14ac:dyDescent="0.3">
      <c r="P55055"/>
      <c r="AA55055"/>
    </row>
    <row r="55056" spans="16:27" x14ac:dyDescent="0.3">
      <c r="P55056"/>
      <c r="AA55056"/>
    </row>
    <row r="55057" spans="16:27" x14ac:dyDescent="0.3">
      <c r="P55057"/>
      <c r="AA55057"/>
    </row>
    <row r="55058" spans="16:27" x14ac:dyDescent="0.3">
      <c r="P55058"/>
      <c r="AA55058"/>
    </row>
    <row r="55059" spans="16:27" x14ac:dyDescent="0.3">
      <c r="P55059"/>
      <c r="AA55059"/>
    </row>
    <row r="55060" spans="16:27" x14ac:dyDescent="0.3">
      <c r="P55060"/>
      <c r="AA55060"/>
    </row>
    <row r="55061" spans="16:27" x14ac:dyDescent="0.3">
      <c r="P55061"/>
      <c r="AA55061"/>
    </row>
    <row r="55062" spans="16:27" x14ac:dyDescent="0.3">
      <c r="P55062"/>
      <c r="AA55062"/>
    </row>
    <row r="55063" spans="16:27" x14ac:dyDescent="0.3">
      <c r="P55063"/>
      <c r="AA55063"/>
    </row>
    <row r="55064" spans="16:27" x14ac:dyDescent="0.3">
      <c r="P55064"/>
      <c r="AA55064"/>
    </row>
    <row r="55065" spans="16:27" x14ac:dyDescent="0.3">
      <c r="P55065"/>
      <c r="AA55065"/>
    </row>
    <row r="55066" spans="16:27" x14ac:dyDescent="0.3">
      <c r="P55066"/>
      <c r="AA55066"/>
    </row>
    <row r="55067" spans="16:27" x14ac:dyDescent="0.3">
      <c r="P55067"/>
      <c r="AA55067"/>
    </row>
    <row r="55068" spans="16:27" x14ac:dyDescent="0.3">
      <c r="P55068"/>
      <c r="AA55068"/>
    </row>
    <row r="55069" spans="16:27" x14ac:dyDescent="0.3">
      <c r="P55069"/>
      <c r="AA55069"/>
    </row>
    <row r="55070" spans="16:27" x14ac:dyDescent="0.3">
      <c r="P55070"/>
      <c r="AA55070"/>
    </row>
    <row r="55071" spans="16:27" x14ac:dyDescent="0.3">
      <c r="P55071"/>
      <c r="AA55071"/>
    </row>
    <row r="55072" spans="16:27" x14ac:dyDescent="0.3">
      <c r="P55072"/>
      <c r="AA55072"/>
    </row>
    <row r="55073" spans="16:27" x14ac:dyDescent="0.3">
      <c r="P55073"/>
      <c r="AA55073"/>
    </row>
    <row r="55074" spans="16:27" x14ac:dyDescent="0.3">
      <c r="P55074"/>
      <c r="AA55074"/>
    </row>
    <row r="55075" spans="16:27" x14ac:dyDescent="0.3">
      <c r="P55075"/>
      <c r="AA55075"/>
    </row>
    <row r="55076" spans="16:27" x14ac:dyDescent="0.3">
      <c r="P55076"/>
      <c r="AA55076"/>
    </row>
    <row r="55077" spans="16:27" x14ac:dyDescent="0.3">
      <c r="P55077"/>
      <c r="AA55077"/>
    </row>
    <row r="55078" spans="16:27" x14ac:dyDescent="0.3">
      <c r="P55078"/>
      <c r="AA55078"/>
    </row>
    <row r="55079" spans="16:27" x14ac:dyDescent="0.3">
      <c r="P55079"/>
      <c r="AA55079"/>
    </row>
    <row r="55080" spans="16:27" x14ac:dyDescent="0.3">
      <c r="P55080"/>
      <c r="AA55080"/>
    </row>
    <row r="55081" spans="16:27" x14ac:dyDescent="0.3">
      <c r="P55081"/>
      <c r="AA55081"/>
    </row>
    <row r="55082" spans="16:27" x14ac:dyDescent="0.3">
      <c r="P55082"/>
      <c r="AA55082"/>
    </row>
    <row r="55083" spans="16:27" x14ac:dyDescent="0.3">
      <c r="P55083"/>
      <c r="AA55083"/>
    </row>
    <row r="55084" spans="16:27" x14ac:dyDescent="0.3">
      <c r="P55084"/>
      <c r="AA55084"/>
    </row>
    <row r="55085" spans="16:27" x14ac:dyDescent="0.3">
      <c r="P55085"/>
      <c r="AA55085"/>
    </row>
    <row r="55086" spans="16:27" x14ac:dyDescent="0.3">
      <c r="P55086"/>
      <c r="AA55086"/>
    </row>
    <row r="55087" spans="16:27" x14ac:dyDescent="0.3">
      <c r="P55087"/>
      <c r="AA55087"/>
    </row>
    <row r="55088" spans="16:27" x14ac:dyDescent="0.3">
      <c r="P55088"/>
      <c r="AA55088"/>
    </row>
    <row r="55089" spans="16:27" x14ac:dyDescent="0.3">
      <c r="P55089"/>
      <c r="AA55089"/>
    </row>
    <row r="55090" spans="16:27" x14ac:dyDescent="0.3">
      <c r="P55090"/>
      <c r="AA55090"/>
    </row>
    <row r="55091" spans="16:27" x14ac:dyDescent="0.3">
      <c r="P55091"/>
      <c r="AA55091"/>
    </row>
    <row r="55092" spans="16:27" x14ac:dyDescent="0.3">
      <c r="P55092"/>
      <c r="AA55092"/>
    </row>
    <row r="55093" spans="16:27" x14ac:dyDescent="0.3">
      <c r="P55093"/>
      <c r="AA55093"/>
    </row>
    <row r="55094" spans="16:27" x14ac:dyDescent="0.3">
      <c r="P55094"/>
      <c r="AA55094"/>
    </row>
    <row r="55095" spans="16:27" x14ac:dyDescent="0.3">
      <c r="P55095"/>
      <c r="AA55095"/>
    </row>
    <row r="55096" spans="16:27" x14ac:dyDescent="0.3">
      <c r="P55096"/>
      <c r="AA55096"/>
    </row>
    <row r="55097" spans="16:27" x14ac:dyDescent="0.3">
      <c r="P55097"/>
      <c r="AA55097"/>
    </row>
    <row r="55098" spans="16:27" x14ac:dyDescent="0.3">
      <c r="P55098"/>
      <c r="AA55098"/>
    </row>
    <row r="55099" spans="16:27" x14ac:dyDescent="0.3">
      <c r="P55099"/>
      <c r="AA55099"/>
    </row>
    <row r="55100" spans="16:27" x14ac:dyDescent="0.3">
      <c r="P55100"/>
      <c r="AA55100"/>
    </row>
    <row r="55101" spans="16:27" x14ac:dyDescent="0.3">
      <c r="P55101"/>
      <c r="AA55101"/>
    </row>
    <row r="55102" spans="16:27" x14ac:dyDescent="0.3">
      <c r="P55102"/>
      <c r="AA55102"/>
    </row>
    <row r="55103" spans="16:27" x14ac:dyDescent="0.3">
      <c r="P55103"/>
      <c r="AA55103"/>
    </row>
    <row r="55104" spans="16:27" x14ac:dyDescent="0.3">
      <c r="P55104"/>
      <c r="AA55104"/>
    </row>
    <row r="55105" spans="16:27" x14ac:dyDescent="0.3">
      <c r="P55105"/>
      <c r="AA55105"/>
    </row>
    <row r="55106" spans="16:27" x14ac:dyDescent="0.3">
      <c r="P55106"/>
      <c r="AA55106"/>
    </row>
    <row r="55107" spans="16:27" x14ac:dyDescent="0.3">
      <c r="P55107"/>
      <c r="AA55107"/>
    </row>
    <row r="55108" spans="16:27" x14ac:dyDescent="0.3">
      <c r="P55108"/>
      <c r="AA55108"/>
    </row>
    <row r="55109" spans="16:27" x14ac:dyDescent="0.3">
      <c r="P55109"/>
      <c r="AA55109"/>
    </row>
    <row r="55110" spans="16:27" x14ac:dyDescent="0.3">
      <c r="P55110"/>
      <c r="AA55110"/>
    </row>
    <row r="55111" spans="16:27" x14ac:dyDescent="0.3">
      <c r="P55111"/>
      <c r="AA55111"/>
    </row>
    <row r="55112" spans="16:27" x14ac:dyDescent="0.3">
      <c r="P55112"/>
      <c r="AA55112"/>
    </row>
    <row r="55113" spans="16:27" x14ac:dyDescent="0.3">
      <c r="P55113"/>
      <c r="AA55113"/>
    </row>
    <row r="55114" spans="16:27" x14ac:dyDescent="0.3">
      <c r="P55114"/>
      <c r="AA55114"/>
    </row>
    <row r="55115" spans="16:27" x14ac:dyDescent="0.3">
      <c r="P55115"/>
      <c r="AA55115"/>
    </row>
    <row r="55116" spans="16:27" x14ac:dyDescent="0.3">
      <c r="P55116"/>
      <c r="AA55116"/>
    </row>
    <row r="55117" spans="16:27" x14ac:dyDescent="0.3">
      <c r="P55117"/>
      <c r="AA55117"/>
    </row>
    <row r="55118" spans="16:27" x14ac:dyDescent="0.3">
      <c r="P55118"/>
      <c r="AA55118"/>
    </row>
    <row r="55119" spans="16:27" x14ac:dyDescent="0.3">
      <c r="P55119"/>
      <c r="AA55119"/>
    </row>
    <row r="55120" spans="16:27" x14ac:dyDescent="0.3">
      <c r="P55120"/>
      <c r="AA55120"/>
    </row>
    <row r="55121" spans="16:27" x14ac:dyDescent="0.3">
      <c r="P55121"/>
      <c r="AA55121"/>
    </row>
    <row r="55122" spans="16:27" x14ac:dyDescent="0.3">
      <c r="P55122"/>
      <c r="AA55122"/>
    </row>
    <row r="55123" spans="16:27" x14ac:dyDescent="0.3">
      <c r="P55123"/>
      <c r="AA55123"/>
    </row>
    <row r="55124" spans="16:27" x14ac:dyDescent="0.3">
      <c r="P55124"/>
      <c r="AA55124"/>
    </row>
    <row r="55125" spans="16:27" x14ac:dyDescent="0.3">
      <c r="P55125"/>
      <c r="AA55125"/>
    </row>
    <row r="55126" spans="16:27" x14ac:dyDescent="0.3">
      <c r="P55126"/>
      <c r="AA55126"/>
    </row>
    <row r="55127" spans="16:27" x14ac:dyDescent="0.3">
      <c r="P55127"/>
      <c r="AA55127"/>
    </row>
    <row r="55128" spans="16:27" x14ac:dyDescent="0.3">
      <c r="P55128"/>
      <c r="AA55128"/>
    </row>
    <row r="55129" spans="16:27" x14ac:dyDescent="0.3">
      <c r="P55129"/>
      <c r="AA55129"/>
    </row>
    <row r="55130" spans="16:27" x14ac:dyDescent="0.3">
      <c r="P55130"/>
      <c r="AA55130"/>
    </row>
    <row r="55131" spans="16:27" x14ac:dyDescent="0.3">
      <c r="P55131"/>
      <c r="AA55131"/>
    </row>
    <row r="55132" spans="16:27" x14ac:dyDescent="0.3">
      <c r="P55132"/>
      <c r="AA55132"/>
    </row>
    <row r="55133" spans="16:27" x14ac:dyDescent="0.3">
      <c r="P55133"/>
      <c r="AA55133"/>
    </row>
    <row r="55134" spans="16:27" x14ac:dyDescent="0.3">
      <c r="P55134"/>
      <c r="AA55134"/>
    </row>
    <row r="55135" spans="16:27" x14ac:dyDescent="0.3">
      <c r="P55135"/>
      <c r="AA55135"/>
    </row>
    <row r="55136" spans="16:27" x14ac:dyDescent="0.3">
      <c r="P55136"/>
      <c r="AA55136"/>
    </row>
    <row r="55137" spans="16:27" x14ac:dyDescent="0.3">
      <c r="P55137"/>
      <c r="AA55137"/>
    </row>
    <row r="55138" spans="16:27" x14ac:dyDescent="0.3">
      <c r="P55138"/>
      <c r="AA55138"/>
    </row>
    <row r="55139" spans="16:27" x14ac:dyDescent="0.3">
      <c r="P55139"/>
      <c r="AA55139"/>
    </row>
    <row r="55140" spans="16:27" x14ac:dyDescent="0.3">
      <c r="P55140"/>
      <c r="AA55140"/>
    </row>
    <row r="55141" spans="16:27" x14ac:dyDescent="0.3">
      <c r="P55141"/>
      <c r="AA55141"/>
    </row>
    <row r="55142" spans="16:27" x14ac:dyDescent="0.3">
      <c r="P55142"/>
      <c r="AA55142"/>
    </row>
    <row r="55143" spans="16:27" x14ac:dyDescent="0.3">
      <c r="P55143"/>
      <c r="AA55143"/>
    </row>
    <row r="55144" spans="16:27" x14ac:dyDescent="0.3">
      <c r="P55144"/>
      <c r="AA55144"/>
    </row>
    <row r="55145" spans="16:27" x14ac:dyDescent="0.3">
      <c r="P55145"/>
      <c r="AA55145"/>
    </row>
    <row r="55146" spans="16:27" x14ac:dyDescent="0.3">
      <c r="P55146"/>
      <c r="AA55146"/>
    </row>
    <row r="55147" spans="16:27" x14ac:dyDescent="0.3">
      <c r="P55147"/>
      <c r="AA55147"/>
    </row>
    <row r="55148" spans="16:27" x14ac:dyDescent="0.3">
      <c r="P55148"/>
      <c r="AA55148"/>
    </row>
    <row r="55149" spans="16:27" x14ac:dyDescent="0.3">
      <c r="P55149"/>
      <c r="AA55149"/>
    </row>
    <row r="55150" spans="16:27" x14ac:dyDescent="0.3">
      <c r="P55150"/>
      <c r="AA55150"/>
    </row>
    <row r="55151" spans="16:27" x14ac:dyDescent="0.3">
      <c r="P55151"/>
      <c r="AA55151"/>
    </row>
    <row r="55152" spans="16:27" x14ac:dyDescent="0.3">
      <c r="P55152"/>
      <c r="AA55152"/>
    </row>
    <row r="55153" spans="16:27" x14ac:dyDescent="0.3">
      <c r="P55153"/>
      <c r="AA55153"/>
    </row>
    <row r="55154" spans="16:27" x14ac:dyDescent="0.3">
      <c r="P55154"/>
      <c r="AA55154"/>
    </row>
    <row r="55155" spans="16:27" x14ac:dyDescent="0.3">
      <c r="P55155"/>
      <c r="AA55155"/>
    </row>
    <row r="55156" spans="16:27" x14ac:dyDescent="0.3">
      <c r="P55156"/>
      <c r="AA55156"/>
    </row>
    <row r="55157" spans="16:27" x14ac:dyDescent="0.3">
      <c r="P55157"/>
      <c r="AA55157"/>
    </row>
    <row r="55158" spans="16:27" x14ac:dyDescent="0.3">
      <c r="P55158"/>
      <c r="AA55158"/>
    </row>
    <row r="55159" spans="16:27" x14ac:dyDescent="0.3">
      <c r="P55159"/>
      <c r="AA55159"/>
    </row>
    <row r="55160" spans="16:27" x14ac:dyDescent="0.3">
      <c r="P55160"/>
      <c r="AA55160"/>
    </row>
    <row r="55161" spans="16:27" x14ac:dyDescent="0.3">
      <c r="P55161"/>
      <c r="AA55161"/>
    </row>
    <row r="55162" spans="16:27" x14ac:dyDescent="0.3">
      <c r="P55162"/>
      <c r="AA55162"/>
    </row>
    <row r="55163" spans="16:27" x14ac:dyDescent="0.3">
      <c r="P55163"/>
      <c r="AA55163"/>
    </row>
    <row r="55164" spans="16:27" x14ac:dyDescent="0.3">
      <c r="P55164"/>
      <c r="AA55164"/>
    </row>
    <row r="55165" spans="16:27" x14ac:dyDescent="0.3">
      <c r="P55165"/>
      <c r="AA55165"/>
    </row>
    <row r="55166" spans="16:27" x14ac:dyDescent="0.3">
      <c r="P55166"/>
      <c r="AA55166"/>
    </row>
    <row r="55167" spans="16:27" x14ac:dyDescent="0.3">
      <c r="P55167"/>
      <c r="AA55167"/>
    </row>
    <row r="55168" spans="16:27" x14ac:dyDescent="0.3">
      <c r="P55168"/>
      <c r="AA55168"/>
    </row>
    <row r="55169" spans="16:27" x14ac:dyDescent="0.3">
      <c r="P55169"/>
      <c r="AA55169"/>
    </row>
    <row r="55170" spans="16:27" x14ac:dyDescent="0.3">
      <c r="P55170"/>
      <c r="AA55170"/>
    </row>
    <row r="55171" spans="16:27" x14ac:dyDescent="0.3">
      <c r="P55171"/>
      <c r="AA55171"/>
    </row>
    <row r="55172" spans="16:27" x14ac:dyDescent="0.3">
      <c r="P55172"/>
      <c r="AA55172"/>
    </row>
    <row r="55173" spans="16:27" x14ac:dyDescent="0.3">
      <c r="P55173"/>
      <c r="AA55173"/>
    </row>
    <row r="55174" spans="16:27" x14ac:dyDescent="0.3">
      <c r="P55174"/>
      <c r="AA55174"/>
    </row>
    <row r="55175" spans="16:27" x14ac:dyDescent="0.3">
      <c r="P55175"/>
      <c r="AA55175"/>
    </row>
    <row r="55176" spans="16:27" x14ac:dyDescent="0.3">
      <c r="P55176"/>
      <c r="AA55176"/>
    </row>
    <row r="55177" spans="16:27" x14ac:dyDescent="0.3">
      <c r="P55177"/>
      <c r="AA55177"/>
    </row>
    <row r="55178" spans="16:27" x14ac:dyDescent="0.3">
      <c r="P55178"/>
      <c r="AA55178"/>
    </row>
    <row r="55179" spans="16:27" x14ac:dyDescent="0.3">
      <c r="P55179"/>
      <c r="AA55179"/>
    </row>
    <row r="55180" spans="16:27" x14ac:dyDescent="0.3">
      <c r="P55180"/>
      <c r="AA55180"/>
    </row>
    <row r="55181" spans="16:27" x14ac:dyDescent="0.3">
      <c r="P55181"/>
      <c r="AA55181"/>
    </row>
    <row r="55182" spans="16:27" x14ac:dyDescent="0.3">
      <c r="P55182"/>
      <c r="AA55182"/>
    </row>
    <row r="55183" spans="16:27" x14ac:dyDescent="0.3">
      <c r="P55183"/>
      <c r="AA55183"/>
    </row>
    <row r="55184" spans="16:27" x14ac:dyDescent="0.3">
      <c r="P55184"/>
      <c r="AA55184"/>
    </row>
    <row r="55185" spans="16:27" x14ac:dyDescent="0.3">
      <c r="P55185"/>
      <c r="AA55185"/>
    </row>
    <row r="55186" spans="16:27" x14ac:dyDescent="0.3">
      <c r="P55186"/>
      <c r="AA55186"/>
    </row>
    <row r="55187" spans="16:27" x14ac:dyDescent="0.3">
      <c r="P55187"/>
      <c r="AA55187"/>
    </row>
    <row r="55188" spans="16:27" x14ac:dyDescent="0.3">
      <c r="P55188"/>
      <c r="AA55188"/>
    </row>
    <row r="55189" spans="16:27" x14ac:dyDescent="0.3">
      <c r="P55189"/>
      <c r="AA55189"/>
    </row>
    <row r="55190" spans="16:27" x14ac:dyDescent="0.3">
      <c r="P55190"/>
      <c r="AA55190"/>
    </row>
    <row r="55191" spans="16:27" x14ac:dyDescent="0.3">
      <c r="P55191"/>
      <c r="AA55191"/>
    </row>
    <row r="55192" spans="16:27" x14ac:dyDescent="0.3">
      <c r="P55192"/>
      <c r="AA55192"/>
    </row>
    <row r="55193" spans="16:27" x14ac:dyDescent="0.3">
      <c r="P55193"/>
      <c r="AA55193"/>
    </row>
    <row r="55194" spans="16:27" x14ac:dyDescent="0.3">
      <c r="P55194"/>
      <c r="AA55194"/>
    </row>
    <row r="55195" spans="16:27" x14ac:dyDescent="0.3">
      <c r="P55195"/>
      <c r="AA55195"/>
    </row>
    <row r="55196" spans="16:27" x14ac:dyDescent="0.3">
      <c r="P55196"/>
      <c r="AA55196"/>
    </row>
    <row r="55197" spans="16:27" x14ac:dyDescent="0.3">
      <c r="P55197"/>
      <c r="AA55197"/>
    </row>
    <row r="55198" spans="16:27" x14ac:dyDescent="0.3">
      <c r="P55198"/>
      <c r="AA55198"/>
    </row>
    <row r="55199" spans="16:27" x14ac:dyDescent="0.3">
      <c r="P55199"/>
      <c r="AA55199"/>
    </row>
    <row r="55200" spans="16:27" x14ac:dyDescent="0.3">
      <c r="P55200"/>
      <c r="AA55200"/>
    </row>
    <row r="55201" spans="16:27" x14ac:dyDescent="0.3">
      <c r="P55201"/>
      <c r="AA55201"/>
    </row>
    <row r="55202" spans="16:27" x14ac:dyDescent="0.3">
      <c r="P55202"/>
      <c r="AA55202"/>
    </row>
    <row r="55203" spans="16:27" x14ac:dyDescent="0.3">
      <c r="P55203"/>
      <c r="AA55203"/>
    </row>
    <row r="55204" spans="16:27" x14ac:dyDescent="0.3">
      <c r="P55204"/>
      <c r="AA55204"/>
    </row>
    <row r="55205" spans="16:27" x14ac:dyDescent="0.3">
      <c r="P55205"/>
      <c r="AA55205"/>
    </row>
    <row r="55206" spans="16:27" x14ac:dyDescent="0.3">
      <c r="P55206"/>
      <c r="AA55206"/>
    </row>
    <row r="55207" spans="16:27" x14ac:dyDescent="0.3">
      <c r="P55207"/>
      <c r="AA55207"/>
    </row>
    <row r="55208" spans="16:27" x14ac:dyDescent="0.3">
      <c r="P55208"/>
      <c r="AA55208"/>
    </row>
    <row r="55209" spans="16:27" x14ac:dyDescent="0.3">
      <c r="P55209"/>
      <c r="AA55209"/>
    </row>
    <row r="55210" spans="16:27" x14ac:dyDescent="0.3">
      <c r="P55210"/>
      <c r="AA55210"/>
    </row>
    <row r="55211" spans="16:27" x14ac:dyDescent="0.3">
      <c r="P55211"/>
      <c r="AA55211"/>
    </row>
    <row r="55212" spans="16:27" x14ac:dyDescent="0.3">
      <c r="P55212"/>
      <c r="AA55212"/>
    </row>
    <row r="55213" spans="16:27" x14ac:dyDescent="0.3">
      <c r="P55213"/>
      <c r="AA55213"/>
    </row>
    <row r="55214" spans="16:27" x14ac:dyDescent="0.3">
      <c r="P55214"/>
      <c r="AA55214"/>
    </row>
    <row r="55215" spans="16:27" x14ac:dyDescent="0.3">
      <c r="P55215"/>
      <c r="AA55215"/>
    </row>
    <row r="55216" spans="16:27" x14ac:dyDescent="0.3">
      <c r="P55216"/>
      <c r="AA55216"/>
    </row>
    <row r="55217" spans="16:27" x14ac:dyDescent="0.3">
      <c r="P55217"/>
      <c r="AA55217"/>
    </row>
    <row r="55218" spans="16:27" x14ac:dyDescent="0.3">
      <c r="P55218"/>
      <c r="AA55218"/>
    </row>
    <row r="55219" spans="16:27" x14ac:dyDescent="0.3">
      <c r="P55219"/>
      <c r="AA55219"/>
    </row>
    <row r="55220" spans="16:27" x14ac:dyDescent="0.3">
      <c r="P55220"/>
      <c r="AA55220"/>
    </row>
    <row r="55221" spans="16:27" x14ac:dyDescent="0.3">
      <c r="P55221"/>
      <c r="AA55221"/>
    </row>
    <row r="55222" spans="16:27" x14ac:dyDescent="0.3">
      <c r="P55222"/>
      <c r="AA55222"/>
    </row>
    <row r="55223" spans="16:27" x14ac:dyDescent="0.3">
      <c r="P55223"/>
      <c r="AA55223"/>
    </row>
    <row r="55224" spans="16:27" x14ac:dyDescent="0.3">
      <c r="P55224"/>
      <c r="AA55224"/>
    </row>
    <row r="55225" spans="16:27" x14ac:dyDescent="0.3">
      <c r="P55225"/>
      <c r="AA55225"/>
    </row>
    <row r="55226" spans="16:27" x14ac:dyDescent="0.3">
      <c r="P55226"/>
      <c r="AA55226"/>
    </row>
    <row r="55227" spans="16:27" x14ac:dyDescent="0.3">
      <c r="P55227"/>
      <c r="AA55227"/>
    </row>
    <row r="55228" spans="16:27" x14ac:dyDescent="0.3">
      <c r="P55228"/>
      <c r="AA55228"/>
    </row>
    <row r="55229" spans="16:27" x14ac:dyDescent="0.3">
      <c r="P55229"/>
      <c r="AA55229"/>
    </row>
    <row r="55230" spans="16:27" x14ac:dyDescent="0.3">
      <c r="P55230"/>
      <c r="AA55230"/>
    </row>
    <row r="55231" spans="16:27" x14ac:dyDescent="0.3">
      <c r="P55231"/>
      <c r="AA55231"/>
    </row>
    <row r="55232" spans="16:27" x14ac:dyDescent="0.3">
      <c r="P55232"/>
      <c r="AA55232"/>
    </row>
    <row r="55233" spans="16:27" x14ac:dyDescent="0.3">
      <c r="P55233"/>
      <c r="AA55233"/>
    </row>
    <row r="55234" spans="16:27" x14ac:dyDescent="0.3">
      <c r="P55234"/>
      <c r="AA55234"/>
    </row>
    <row r="55235" spans="16:27" x14ac:dyDescent="0.3">
      <c r="P55235"/>
      <c r="AA55235"/>
    </row>
    <row r="55236" spans="16:27" x14ac:dyDescent="0.3">
      <c r="P55236"/>
      <c r="AA55236"/>
    </row>
    <row r="55237" spans="16:27" x14ac:dyDescent="0.3">
      <c r="P55237"/>
      <c r="AA55237"/>
    </row>
    <row r="55238" spans="16:27" x14ac:dyDescent="0.3">
      <c r="P55238"/>
      <c r="AA55238"/>
    </row>
    <row r="55239" spans="16:27" x14ac:dyDescent="0.3">
      <c r="P55239"/>
      <c r="AA55239"/>
    </row>
    <row r="55240" spans="16:27" x14ac:dyDescent="0.3">
      <c r="P55240"/>
      <c r="AA55240"/>
    </row>
    <row r="55241" spans="16:27" x14ac:dyDescent="0.3">
      <c r="P55241"/>
      <c r="AA55241"/>
    </row>
    <row r="55242" spans="16:27" x14ac:dyDescent="0.3">
      <c r="P55242"/>
      <c r="AA55242"/>
    </row>
    <row r="55243" spans="16:27" x14ac:dyDescent="0.3">
      <c r="P55243"/>
      <c r="AA55243"/>
    </row>
    <row r="55244" spans="16:27" x14ac:dyDescent="0.3">
      <c r="P55244"/>
      <c r="AA55244"/>
    </row>
    <row r="55245" spans="16:27" x14ac:dyDescent="0.3">
      <c r="P55245"/>
      <c r="AA55245"/>
    </row>
    <row r="55246" spans="16:27" x14ac:dyDescent="0.3">
      <c r="P55246"/>
      <c r="AA55246"/>
    </row>
    <row r="55247" spans="16:27" x14ac:dyDescent="0.3">
      <c r="P55247"/>
      <c r="AA55247"/>
    </row>
    <row r="55248" spans="16:27" x14ac:dyDescent="0.3">
      <c r="P55248"/>
      <c r="AA55248"/>
    </row>
    <row r="55249" spans="16:27" x14ac:dyDescent="0.3">
      <c r="P55249"/>
      <c r="AA55249"/>
    </row>
    <row r="55250" spans="16:27" x14ac:dyDescent="0.3">
      <c r="P55250"/>
      <c r="AA55250"/>
    </row>
    <row r="55251" spans="16:27" x14ac:dyDescent="0.3">
      <c r="P55251"/>
      <c r="AA55251"/>
    </row>
    <row r="55252" spans="16:27" x14ac:dyDescent="0.3">
      <c r="P55252"/>
      <c r="AA55252"/>
    </row>
    <row r="55253" spans="16:27" x14ac:dyDescent="0.3">
      <c r="P55253"/>
      <c r="AA55253"/>
    </row>
    <row r="55254" spans="16:27" x14ac:dyDescent="0.3">
      <c r="P55254"/>
      <c r="AA55254"/>
    </row>
    <row r="55255" spans="16:27" x14ac:dyDescent="0.3">
      <c r="P55255"/>
      <c r="AA55255"/>
    </row>
    <row r="55256" spans="16:27" x14ac:dyDescent="0.3">
      <c r="P55256"/>
      <c r="AA55256"/>
    </row>
    <row r="55257" spans="16:27" x14ac:dyDescent="0.3">
      <c r="P55257"/>
      <c r="AA55257"/>
    </row>
    <row r="55258" spans="16:27" x14ac:dyDescent="0.3">
      <c r="P55258"/>
      <c r="AA55258"/>
    </row>
    <row r="55259" spans="16:27" x14ac:dyDescent="0.3">
      <c r="P55259"/>
      <c r="AA55259"/>
    </row>
    <row r="55260" spans="16:27" x14ac:dyDescent="0.3">
      <c r="P55260"/>
      <c r="AA55260"/>
    </row>
    <row r="55261" spans="16:27" x14ac:dyDescent="0.3">
      <c r="P55261"/>
      <c r="AA55261"/>
    </row>
    <row r="55262" spans="16:27" x14ac:dyDescent="0.3">
      <c r="P55262"/>
      <c r="AA55262"/>
    </row>
    <row r="55263" spans="16:27" x14ac:dyDescent="0.3">
      <c r="P55263"/>
      <c r="AA55263"/>
    </row>
    <row r="55264" spans="16:27" x14ac:dyDescent="0.3">
      <c r="P55264"/>
      <c r="AA55264"/>
    </row>
    <row r="55265" spans="16:27" x14ac:dyDescent="0.3">
      <c r="P55265"/>
      <c r="AA55265"/>
    </row>
    <row r="55266" spans="16:27" x14ac:dyDescent="0.3">
      <c r="P55266"/>
      <c r="AA55266"/>
    </row>
    <row r="55267" spans="16:27" x14ac:dyDescent="0.3">
      <c r="P55267"/>
      <c r="AA55267"/>
    </row>
    <row r="55268" spans="16:27" x14ac:dyDescent="0.3">
      <c r="P55268"/>
      <c r="AA55268"/>
    </row>
    <row r="55269" spans="16:27" x14ac:dyDescent="0.3">
      <c r="P55269"/>
      <c r="AA55269"/>
    </row>
    <row r="55270" spans="16:27" x14ac:dyDescent="0.3">
      <c r="P55270"/>
      <c r="AA55270"/>
    </row>
    <row r="55271" spans="16:27" x14ac:dyDescent="0.3">
      <c r="P55271"/>
      <c r="AA55271"/>
    </row>
    <row r="55272" spans="16:27" x14ac:dyDescent="0.3">
      <c r="P55272"/>
      <c r="AA55272"/>
    </row>
    <row r="55273" spans="16:27" x14ac:dyDescent="0.3">
      <c r="P55273"/>
      <c r="AA55273"/>
    </row>
    <row r="55274" spans="16:27" x14ac:dyDescent="0.3">
      <c r="P55274"/>
      <c r="AA55274"/>
    </row>
    <row r="55275" spans="16:27" x14ac:dyDescent="0.3">
      <c r="P55275"/>
      <c r="AA55275"/>
    </row>
    <row r="55276" spans="16:27" x14ac:dyDescent="0.3">
      <c r="P55276"/>
      <c r="AA55276"/>
    </row>
    <row r="55277" spans="16:27" x14ac:dyDescent="0.3">
      <c r="P55277"/>
      <c r="AA55277"/>
    </row>
    <row r="55278" spans="16:27" x14ac:dyDescent="0.3">
      <c r="P55278"/>
      <c r="AA55278"/>
    </row>
    <row r="55279" spans="16:27" x14ac:dyDescent="0.3">
      <c r="P55279"/>
      <c r="AA55279"/>
    </row>
    <row r="55280" spans="16:27" x14ac:dyDescent="0.3">
      <c r="P55280"/>
      <c r="AA55280"/>
    </row>
    <row r="55281" spans="16:27" x14ac:dyDescent="0.3">
      <c r="P55281"/>
      <c r="AA55281"/>
    </row>
    <row r="55282" spans="16:27" x14ac:dyDescent="0.3">
      <c r="P55282"/>
      <c r="AA55282"/>
    </row>
    <row r="55283" spans="16:27" x14ac:dyDescent="0.3">
      <c r="P55283"/>
      <c r="AA55283"/>
    </row>
    <row r="55284" spans="16:27" x14ac:dyDescent="0.3">
      <c r="P55284"/>
      <c r="AA55284"/>
    </row>
    <row r="55285" spans="16:27" x14ac:dyDescent="0.3">
      <c r="P55285"/>
      <c r="AA55285"/>
    </row>
    <row r="55286" spans="16:27" x14ac:dyDescent="0.3">
      <c r="P55286"/>
      <c r="AA55286"/>
    </row>
    <row r="55287" spans="16:27" x14ac:dyDescent="0.3">
      <c r="P55287"/>
      <c r="AA55287"/>
    </row>
    <row r="55288" spans="16:27" x14ac:dyDescent="0.3">
      <c r="P55288"/>
      <c r="AA55288"/>
    </row>
    <row r="55289" spans="16:27" x14ac:dyDescent="0.3">
      <c r="P55289"/>
      <c r="AA55289"/>
    </row>
    <row r="55290" spans="16:27" x14ac:dyDescent="0.3">
      <c r="P55290"/>
      <c r="AA55290"/>
    </row>
    <row r="55291" spans="16:27" x14ac:dyDescent="0.3">
      <c r="P55291"/>
      <c r="AA55291"/>
    </row>
    <row r="55292" spans="16:27" x14ac:dyDescent="0.3">
      <c r="P55292"/>
      <c r="AA55292"/>
    </row>
    <row r="55293" spans="16:27" x14ac:dyDescent="0.3">
      <c r="P55293"/>
      <c r="AA55293"/>
    </row>
    <row r="55294" spans="16:27" x14ac:dyDescent="0.3">
      <c r="P55294"/>
      <c r="AA55294"/>
    </row>
    <row r="55295" spans="16:27" x14ac:dyDescent="0.3">
      <c r="P55295"/>
      <c r="AA55295"/>
    </row>
    <row r="55296" spans="16:27" x14ac:dyDescent="0.3">
      <c r="P55296"/>
      <c r="AA55296"/>
    </row>
    <row r="55297" spans="16:27" x14ac:dyDescent="0.3">
      <c r="P55297"/>
      <c r="AA55297"/>
    </row>
    <row r="55298" spans="16:27" x14ac:dyDescent="0.3">
      <c r="P55298"/>
      <c r="AA55298"/>
    </row>
    <row r="55299" spans="16:27" x14ac:dyDescent="0.3">
      <c r="P55299"/>
      <c r="AA55299"/>
    </row>
    <row r="55300" spans="16:27" x14ac:dyDescent="0.3">
      <c r="P55300"/>
      <c r="AA55300"/>
    </row>
    <row r="55301" spans="16:27" x14ac:dyDescent="0.3">
      <c r="P55301"/>
      <c r="AA55301"/>
    </row>
    <row r="55302" spans="16:27" x14ac:dyDescent="0.3">
      <c r="P55302"/>
      <c r="AA55302"/>
    </row>
    <row r="55303" spans="16:27" x14ac:dyDescent="0.3">
      <c r="P55303"/>
      <c r="AA55303"/>
    </row>
    <row r="55304" spans="16:27" x14ac:dyDescent="0.3">
      <c r="P55304"/>
      <c r="AA55304"/>
    </row>
    <row r="55305" spans="16:27" x14ac:dyDescent="0.3">
      <c r="P55305"/>
      <c r="AA55305"/>
    </row>
    <row r="55306" spans="16:27" x14ac:dyDescent="0.3">
      <c r="P55306"/>
      <c r="AA55306"/>
    </row>
    <row r="55307" spans="16:27" x14ac:dyDescent="0.3">
      <c r="P55307"/>
      <c r="AA55307"/>
    </row>
    <row r="55308" spans="16:27" x14ac:dyDescent="0.3">
      <c r="P55308"/>
      <c r="AA55308"/>
    </row>
    <row r="55309" spans="16:27" x14ac:dyDescent="0.3">
      <c r="P55309"/>
      <c r="AA55309"/>
    </row>
    <row r="55310" spans="16:27" x14ac:dyDescent="0.3">
      <c r="P55310"/>
      <c r="AA55310"/>
    </row>
    <row r="55311" spans="16:27" x14ac:dyDescent="0.3">
      <c r="P55311"/>
      <c r="AA55311"/>
    </row>
    <row r="55312" spans="16:27" x14ac:dyDescent="0.3">
      <c r="P55312"/>
      <c r="AA55312"/>
    </row>
    <row r="55313" spans="16:27" x14ac:dyDescent="0.3">
      <c r="P55313"/>
      <c r="AA55313"/>
    </row>
    <row r="55314" spans="16:27" x14ac:dyDescent="0.3">
      <c r="P55314"/>
      <c r="AA55314"/>
    </row>
    <row r="55315" spans="16:27" x14ac:dyDescent="0.3">
      <c r="P55315"/>
      <c r="AA55315"/>
    </row>
    <row r="55316" spans="16:27" x14ac:dyDescent="0.3">
      <c r="P55316"/>
      <c r="AA55316"/>
    </row>
    <row r="55317" spans="16:27" x14ac:dyDescent="0.3">
      <c r="P55317"/>
      <c r="AA55317"/>
    </row>
    <row r="55318" spans="16:27" x14ac:dyDescent="0.3">
      <c r="P55318"/>
      <c r="AA55318"/>
    </row>
    <row r="55319" spans="16:27" x14ac:dyDescent="0.3">
      <c r="P55319"/>
      <c r="AA55319"/>
    </row>
    <row r="55320" spans="16:27" x14ac:dyDescent="0.3">
      <c r="P55320"/>
      <c r="AA55320"/>
    </row>
    <row r="55321" spans="16:27" x14ac:dyDescent="0.3">
      <c r="P55321"/>
      <c r="AA55321"/>
    </row>
    <row r="55322" spans="16:27" x14ac:dyDescent="0.3">
      <c r="P55322"/>
      <c r="AA55322"/>
    </row>
    <row r="55323" spans="16:27" x14ac:dyDescent="0.3">
      <c r="P55323"/>
      <c r="AA55323"/>
    </row>
    <row r="55324" spans="16:27" x14ac:dyDescent="0.3">
      <c r="P55324"/>
      <c r="AA55324"/>
    </row>
    <row r="55325" spans="16:27" x14ac:dyDescent="0.3">
      <c r="P55325"/>
      <c r="AA55325"/>
    </row>
    <row r="55326" spans="16:27" x14ac:dyDescent="0.3">
      <c r="P55326"/>
      <c r="AA55326"/>
    </row>
    <row r="55327" spans="16:27" x14ac:dyDescent="0.3">
      <c r="P55327"/>
      <c r="AA55327"/>
    </row>
    <row r="55328" spans="16:27" x14ac:dyDescent="0.3">
      <c r="P55328"/>
      <c r="AA55328"/>
    </row>
    <row r="55329" spans="16:27" x14ac:dyDescent="0.3">
      <c r="P55329"/>
      <c r="AA55329"/>
    </row>
    <row r="55330" spans="16:27" x14ac:dyDescent="0.3">
      <c r="P55330"/>
      <c r="AA55330"/>
    </row>
    <row r="55331" spans="16:27" x14ac:dyDescent="0.3">
      <c r="P55331"/>
      <c r="AA55331"/>
    </row>
    <row r="55332" spans="16:27" x14ac:dyDescent="0.3">
      <c r="P55332"/>
      <c r="AA55332"/>
    </row>
    <row r="55333" spans="16:27" x14ac:dyDescent="0.3">
      <c r="P55333"/>
      <c r="AA55333"/>
    </row>
    <row r="55334" spans="16:27" x14ac:dyDescent="0.3">
      <c r="P55334"/>
      <c r="AA55334"/>
    </row>
    <row r="55335" spans="16:27" x14ac:dyDescent="0.3">
      <c r="P55335"/>
      <c r="AA55335"/>
    </row>
    <row r="55336" spans="16:27" x14ac:dyDescent="0.3">
      <c r="P55336"/>
      <c r="AA55336"/>
    </row>
    <row r="55337" spans="16:27" x14ac:dyDescent="0.3">
      <c r="P55337"/>
      <c r="AA55337"/>
    </row>
    <row r="55338" spans="16:27" x14ac:dyDescent="0.3">
      <c r="P55338"/>
      <c r="AA55338"/>
    </row>
    <row r="55339" spans="16:27" x14ac:dyDescent="0.3">
      <c r="P55339"/>
      <c r="AA55339"/>
    </row>
    <row r="55340" spans="16:27" x14ac:dyDescent="0.3">
      <c r="P55340"/>
      <c r="AA55340"/>
    </row>
    <row r="55341" spans="16:27" x14ac:dyDescent="0.3">
      <c r="P55341"/>
      <c r="AA55341"/>
    </row>
    <row r="55342" spans="16:27" x14ac:dyDescent="0.3">
      <c r="P55342"/>
      <c r="AA55342"/>
    </row>
    <row r="55343" spans="16:27" x14ac:dyDescent="0.3">
      <c r="P55343"/>
      <c r="AA55343"/>
    </row>
    <row r="55344" spans="16:27" x14ac:dyDescent="0.3">
      <c r="P55344"/>
      <c r="AA55344"/>
    </row>
    <row r="55345" spans="16:27" x14ac:dyDescent="0.3">
      <c r="P55345"/>
      <c r="AA55345"/>
    </row>
    <row r="55346" spans="16:27" x14ac:dyDescent="0.3">
      <c r="P55346"/>
      <c r="AA55346"/>
    </row>
    <row r="55347" spans="16:27" x14ac:dyDescent="0.3">
      <c r="P55347"/>
      <c r="AA55347"/>
    </row>
    <row r="55348" spans="16:27" x14ac:dyDescent="0.3">
      <c r="P55348"/>
      <c r="AA55348"/>
    </row>
    <row r="55349" spans="16:27" x14ac:dyDescent="0.3">
      <c r="P55349"/>
      <c r="AA55349"/>
    </row>
    <row r="55350" spans="16:27" x14ac:dyDescent="0.3">
      <c r="P55350"/>
      <c r="AA55350"/>
    </row>
    <row r="55351" spans="16:27" x14ac:dyDescent="0.3">
      <c r="P55351"/>
      <c r="AA55351"/>
    </row>
    <row r="55352" spans="16:27" x14ac:dyDescent="0.3">
      <c r="P55352"/>
      <c r="AA55352"/>
    </row>
    <row r="55353" spans="16:27" x14ac:dyDescent="0.3">
      <c r="P55353"/>
      <c r="AA55353"/>
    </row>
    <row r="55354" spans="16:27" x14ac:dyDescent="0.3">
      <c r="P55354"/>
      <c r="AA55354"/>
    </row>
    <row r="55355" spans="16:27" x14ac:dyDescent="0.3">
      <c r="P55355"/>
      <c r="AA55355"/>
    </row>
    <row r="55356" spans="16:27" x14ac:dyDescent="0.3">
      <c r="P55356"/>
      <c r="AA55356"/>
    </row>
    <row r="55357" spans="16:27" x14ac:dyDescent="0.3">
      <c r="P55357"/>
      <c r="AA55357"/>
    </row>
    <row r="55358" spans="16:27" x14ac:dyDescent="0.3">
      <c r="P55358"/>
      <c r="AA55358"/>
    </row>
    <row r="55359" spans="16:27" x14ac:dyDescent="0.3">
      <c r="P55359"/>
      <c r="AA55359"/>
    </row>
    <row r="55360" spans="16:27" x14ac:dyDescent="0.3">
      <c r="P55360"/>
      <c r="AA55360"/>
    </row>
    <row r="55361" spans="16:27" x14ac:dyDescent="0.3">
      <c r="P55361"/>
      <c r="AA55361"/>
    </row>
    <row r="55362" spans="16:27" x14ac:dyDescent="0.3">
      <c r="P55362"/>
      <c r="AA55362"/>
    </row>
    <row r="55363" spans="16:27" x14ac:dyDescent="0.3">
      <c r="P55363"/>
      <c r="AA55363"/>
    </row>
    <row r="55364" spans="16:27" x14ac:dyDescent="0.3">
      <c r="P55364"/>
      <c r="AA55364"/>
    </row>
    <row r="55365" spans="16:27" x14ac:dyDescent="0.3">
      <c r="P55365"/>
      <c r="AA55365"/>
    </row>
    <row r="55366" spans="16:27" x14ac:dyDescent="0.3">
      <c r="P55366"/>
      <c r="AA55366"/>
    </row>
    <row r="55367" spans="16:27" x14ac:dyDescent="0.3">
      <c r="P55367"/>
      <c r="AA55367"/>
    </row>
    <row r="55368" spans="16:27" x14ac:dyDescent="0.3">
      <c r="P55368"/>
      <c r="AA55368"/>
    </row>
    <row r="55369" spans="16:27" x14ac:dyDescent="0.3">
      <c r="P55369"/>
      <c r="AA55369"/>
    </row>
    <row r="55370" spans="16:27" x14ac:dyDescent="0.3">
      <c r="P55370"/>
      <c r="AA55370"/>
    </row>
    <row r="55371" spans="16:27" x14ac:dyDescent="0.3">
      <c r="P55371"/>
      <c r="AA55371"/>
    </row>
    <row r="55372" spans="16:27" x14ac:dyDescent="0.3">
      <c r="P55372"/>
      <c r="AA55372"/>
    </row>
    <row r="55373" spans="16:27" x14ac:dyDescent="0.3">
      <c r="P55373"/>
      <c r="AA55373"/>
    </row>
    <row r="55374" spans="16:27" x14ac:dyDescent="0.3">
      <c r="P55374"/>
      <c r="AA55374"/>
    </row>
    <row r="55375" spans="16:27" x14ac:dyDescent="0.3">
      <c r="P55375"/>
      <c r="AA55375"/>
    </row>
    <row r="55376" spans="16:27" x14ac:dyDescent="0.3">
      <c r="P55376"/>
      <c r="AA55376"/>
    </row>
    <row r="55377" spans="16:27" x14ac:dyDescent="0.3">
      <c r="P55377"/>
      <c r="AA55377"/>
    </row>
    <row r="55378" spans="16:27" x14ac:dyDescent="0.3">
      <c r="P55378"/>
      <c r="AA55378"/>
    </row>
    <row r="55379" spans="16:27" x14ac:dyDescent="0.3">
      <c r="P55379"/>
      <c r="AA55379"/>
    </row>
    <row r="55380" spans="16:27" x14ac:dyDescent="0.3">
      <c r="P55380"/>
      <c r="AA55380"/>
    </row>
    <row r="55381" spans="16:27" x14ac:dyDescent="0.3">
      <c r="P55381"/>
      <c r="AA55381"/>
    </row>
    <row r="55382" spans="16:27" x14ac:dyDescent="0.3">
      <c r="P55382"/>
      <c r="AA55382"/>
    </row>
    <row r="55383" spans="16:27" x14ac:dyDescent="0.3">
      <c r="P55383"/>
      <c r="AA55383"/>
    </row>
    <row r="55384" spans="16:27" x14ac:dyDescent="0.3">
      <c r="P55384"/>
      <c r="AA55384"/>
    </row>
    <row r="55385" spans="16:27" x14ac:dyDescent="0.3">
      <c r="P55385"/>
      <c r="AA55385"/>
    </row>
    <row r="55386" spans="16:27" x14ac:dyDescent="0.3">
      <c r="P55386"/>
      <c r="AA55386"/>
    </row>
    <row r="55387" spans="16:27" x14ac:dyDescent="0.3">
      <c r="P55387"/>
      <c r="AA55387"/>
    </row>
    <row r="55388" spans="16:27" x14ac:dyDescent="0.3">
      <c r="P55388"/>
      <c r="AA55388"/>
    </row>
    <row r="55389" spans="16:27" x14ac:dyDescent="0.3">
      <c r="P55389"/>
      <c r="AA55389"/>
    </row>
    <row r="55390" spans="16:27" x14ac:dyDescent="0.3">
      <c r="P55390"/>
      <c r="AA55390"/>
    </row>
    <row r="55391" spans="16:27" x14ac:dyDescent="0.3">
      <c r="P55391"/>
      <c r="AA55391"/>
    </row>
    <row r="55392" spans="16:27" x14ac:dyDescent="0.3">
      <c r="P55392"/>
      <c r="AA55392"/>
    </row>
    <row r="55393" spans="16:27" x14ac:dyDescent="0.3">
      <c r="P55393"/>
      <c r="AA55393"/>
    </row>
    <row r="55394" spans="16:27" x14ac:dyDescent="0.3">
      <c r="P55394"/>
      <c r="AA55394"/>
    </row>
    <row r="55395" spans="16:27" x14ac:dyDescent="0.3">
      <c r="P55395"/>
      <c r="AA55395"/>
    </row>
    <row r="55396" spans="16:27" x14ac:dyDescent="0.3">
      <c r="P55396"/>
      <c r="AA55396"/>
    </row>
    <row r="55397" spans="16:27" x14ac:dyDescent="0.3">
      <c r="P55397"/>
      <c r="AA55397"/>
    </row>
    <row r="55398" spans="16:27" x14ac:dyDescent="0.3">
      <c r="P55398"/>
      <c r="AA55398"/>
    </row>
    <row r="55399" spans="16:27" x14ac:dyDescent="0.3">
      <c r="P55399"/>
      <c r="AA55399"/>
    </row>
    <row r="55400" spans="16:27" x14ac:dyDescent="0.3">
      <c r="P55400"/>
      <c r="AA55400"/>
    </row>
    <row r="55401" spans="16:27" x14ac:dyDescent="0.3">
      <c r="P55401"/>
      <c r="AA55401"/>
    </row>
    <row r="55402" spans="16:27" x14ac:dyDescent="0.3">
      <c r="P55402"/>
      <c r="AA55402"/>
    </row>
    <row r="55403" spans="16:27" x14ac:dyDescent="0.3">
      <c r="P55403"/>
      <c r="AA55403"/>
    </row>
    <row r="55404" spans="16:27" x14ac:dyDescent="0.3">
      <c r="P55404"/>
      <c r="AA55404"/>
    </row>
    <row r="55405" spans="16:27" x14ac:dyDescent="0.3">
      <c r="P55405"/>
      <c r="AA55405"/>
    </row>
    <row r="55406" spans="16:27" x14ac:dyDescent="0.3">
      <c r="P55406"/>
      <c r="AA55406"/>
    </row>
    <row r="55407" spans="16:27" x14ac:dyDescent="0.3">
      <c r="P55407"/>
      <c r="AA55407"/>
    </row>
    <row r="55408" spans="16:27" x14ac:dyDescent="0.3">
      <c r="P55408"/>
      <c r="AA55408"/>
    </row>
    <row r="55409" spans="16:27" x14ac:dyDescent="0.3">
      <c r="P55409"/>
      <c r="AA55409"/>
    </row>
    <row r="55410" spans="16:27" x14ac:dyDescent="0.3">
      <c r="P55410"/>
      <c r="AA55410"/>
    </row>
    <row r="55411" spans="16:27" x14ac:dyDescent="0.3">
      <c r="P55411"/>
      <c r="AA55411"/>
    </row>
    <row r="55412" spans="16:27" x14ac:dyDescent="0.3">
      <c r="P55412"/>
      <c r="AA55412"/>
    </row>
    <row r="55413" spans="16:27" x14ac:dyDescent="0.3">
      <c r="P55413"/>
      <c r="AA55413"/>
    </row>
    <row r="55414" spans="16:27" x14ac:dyDescent="0.3">
      <c r="P55414"/>
      <c r="AA55414"/>
    </row>
    <row r="55415" spans="16:27" x14ac:dyDescent="0.3">
      <c r="P55415"/>
      <c r="AA55415"/>
    </row>
    <row r="55416" spans="16:27" x14ac:dyDescent="0.3">
      <c r="P55416"/>
      <c r="AA55416"/>
    </row>
    <row r="55417" spans="16:27" x14ac:dyDescent="0.3">
      <c r="P55417"/>
      <c r="AA55417"/>
    </row>
    <row r="55418" spans="16:27" x14ac:dyDescent="0.3">
      <c r="P55418"/>
      <c r="AA55418"/>
    </row>
    <row r="55419" spans="16:27" x14ac:dyDescent="0.3">
      <c r="P55419"/>
      <c r="AA55419"/>
    </row>
    <row r="55420" spans="16:27" x14ac:dyDescent="0.3">
      <c r="P55420"/>
      <c r="AA55420"/>
    </row>
    <row r="55421" spans="16:27" x14ac:dyDescent="0.3">
      <c r="P55421"/>
      <c r="AA55421"/>
    </row>
    <row r="55422" spans="16:27" x14ac:dyDescent="0.3">
      <c r="P55422"/>
      <c r="AA55422"/>
    </row>
    <row r="55423" spans="16:27" x14ac:dyDescent="0.3">
      <c r="P55423"/>
      <c r="AA55423"/>
    </row>
    <row r="55424" spans="16:27" x14ac:dyDescent="0.3">
      <c r="P55424"/>
      <c r="AA55424"/>
    </row>
    <row r="55425" spans="16:27" x14ac:dyDescent="0.3">
      <c r="P55425"/>
      <c r="AA55425"/>
    </row>
    <row r="55426" spans="16:27" x14ac:dyDescent="0.3">
      <c r="P55426"/>
      <c r="AA55426"/>
    </row>
    <row r="55427" spans="16:27" x14ac:dyDescent="0.3">
      <c r="P55427"/>
      <c r="AA55427"/>
    </row>
    <row r="55428" spans="16:27" x14ac:dyDescent="0.3">
      <c r="P55428"/>
      <c r="AA55428"/>
    </row>
    <row r="55429" spans="16:27" x14ac:dyDescent="0.3">
      <c r="P55429"/>
      <c r="AA55429"/>
    </row>
    <row r="55430" spans="16:27" x14ac:dyDescent="0.3">
      <c r="P55430"/>
      <c r="AA55430"/>
    </row>
    <row r="55431" spans="16:27" x14ac:dyDescent="0.3">
      <c r="P55431"/>
      <c r="AA55431"/>
    </row>
    <row r="55432" spans="16:27" x14ac:dyDescent="0.3">
      <c r="P55432"/>
      <c r="AA55432"/>
    </row>
    <row r="55433" spans="16:27" x14ac:dyDescent="0.3">
      <c r="P55433"/>
      <c r="AA55433"/>
    </row>
    <row r="55434" spans="16:27" x14ac:dyDescent="0.3">
      <c r="P55434"/>
      <c r="AA55434"/>
    </row>
    <row r="55435" spans="16:27" x14ac:dyDescent="0.3">
      <c r="P55435"/>
      <c r="AA55435"/>
    </row>
    <row r="55436" spans="16:27" x14ac:dyDescent="0.3">
      <c r="P55436"/>
      <c r="AA55436"/>
    </row>
    <row r="55437" spans="16:27" x14ac:dyDescent="0.3">
      <c r="P55437"/>
      <c r="AA55437"/>
    </row>
    <row r="55438" spans="16:27" x14ac:dyDescent="0.3">
      <c r="P55438"/>
      <c r="AA55438"/>
    </row>
    <row r="55439" spans="16:27" x14ac:dyDescent="0.3">
      <c r="P55439"/>
      <c r="AA55439"/>
    </row>
    <row r="55440" spans="16:27" x14ac:dyDescent="0.3">
      <c r="P55440"/>
      <c r="AA55440"/>
    </row>
    <row r="55441" spans="16:27" x14ac:dyDescent="0.3">
      <c r="P55441"/>
      <c r="AA55441"/>
    </row>
    <row r="55442" spans="16:27" x14ac:dyDescent="0.3">
      <c r="P55442"/>
      <c r="AA55442"/>
    </row>
    <row r="55443" spans="16:27" x14ac:dyDescent="0.3">
      <c r="P55443"/>
      <c r="AA55443"/>
    </row>
    <row r="55444" spans="16:27" x14ac:dyDescent="0.3">
      <c r="P55444"/>
      <c r="AA55444"/>
    </row>
    <row r="55445" spans="16:27" x14ac:dyDescent="0.3">
      <c r="P55445"/>
      <c r="AA55445"/>
    </row>
    <row r="55446" spans="16:27" x14ac:dyDescent="0.3">
      <c r="P55446"/>
      <c r="AA55446"/>
    </row>
    <row r="55447" spans="16:27" x14ac:dyDescent="0.3">
      <c r="P55447"/>
      <c r="AA55447"/>
    </row>
    <row r="55448" spans="16:27" x14ac:dyDescent="0.3">
      <c r="P55448"/>
      <c r="AA55448"/>
    </row>
    <row r="55449" spans="16:27" x14ac:dyDescent="0.3">
      <c r="P55449"/>
      <c r="AA55449"/>
    </row>
    <row r="55450" spans="16:27" x14ac:dyDescent="0.3">
      <c r="P55450"/>
      <c r="AA55450"/>
    </row>
    <row r="55451" spans="16:27" x14ac:dyDescent="0.3">
      <c r="P55451"/>
      <c r="AA55451"/>
    </row>
    <row r="55452" spans="16:27" x14ac:dyDescent="0.3">
      <c r="P55452"/>
      <c r="AA55452"/>
    </row>
    <row r="55453" spans="16:27" x14ac:dyDescent="0.3">
      <c r="P55453"/>
      <c r="AA55453"/>
    </row>
    <row r="55454" spans="16:27" x14ac:dyDescent="0.3">
      <c r="P55454"/>
      <c r="AA55454"/>
    </row>
    <row r="55455" spans="16:27" x14ac:dyDescent="0.3">
      <c r="P55455"/>
      <c r="AA55455"/>
    </row>
    <row r="55456" spans="16:27" x14ac:dyDescent="0.3">
      <c r="P55456"/>
      <c r="AA55456"/>
    </row>
    <row r="55457" spans="16:27" x14ac:dyDescent="0.3">
      <c r="P55457"/>
      <c r="AA55457"/>
    </row>
    <row r="55458" spans="16:27" x14ac:dyDescent="0.3">
      <c r="P55458"/>
      <c r="AA55458"/>
    </row>
    <row r="55459" spans="16:27" x14ac:dyDescent="0.3">
      <c r="P55459"/>
      <c r="AA55459"/>
    </row>
    <row r="55460" spans="16:27" x14ac:dyDescent="0.3">
      <c r="P55460"/>
      <c r="AA55460"/>
    </row>
    <row r="55461" spans="16:27" x14ac:dyDescent="0.3">
      <c r="P55461"/>
      <c r="AA55461"/>
    </row>
    <row r="55462" spans="16:27" x14ac:dyDescent="0.3">
      <c r="P55462"/>
      <c r="AA55462"/>
    </row>
    <row r="55463" spans="16:27" x14ac:dyDescent="0.3">
      <c r="P55463"/>
      <c r="AA55463"/>
    </row>
    <row r="55464" spans="16:27" x14ac:dyDescent="0.3">
      <c r="P55464"/>
      <c r="AA55464"/>
    </row>
    <row r="55465" spans="16:27" x14ac:dyDescent="0.3">
      <c r="P55465"/>
      <c r="AA55465"/>
    </row>
    <row r="55466" spans="16:27" x14ac:dyDescent="0.3">
      <c r="P55466"/>
      <c r="AA55466"/>
    </row>
    <row r="55467" spans="16:27" x14ac:dyDescent="0.3">
      <c r="P55467"/>
      <c r="AA55467"/>
    </row>
    <row r="55468" spans="16:27" x14ac:dyDescent="0.3">
      <c r="P55468"/>
      <c r="AA55468"/>
    </row>
    <row r="55469" spans="16:27" x14ac:dyDescent="0.3">
      <c r="P55469"/>
      <c r="AA55469"/>
    </row>
    <row r="55470" spans="16:27" x14ac:dyDescent="0.3">
      <c r="P55470"/>
      <c r="AA55470"/>
    </row>
    <row r="55471" spans="16:27" x14ac:dyDescent="0.3">
      <c r="P55471"/>
      <c r="AA55471"/>
    </row>
    <row r="55472" spans="16:27" x14ac:dyDescent="0.3">
      <c r="P55472"/>
      <c r="AA55472"/>
    </row>
    <row r="55473" spans="16:27" x14ac:dyDescent="0.3">
      <c r="P55473"/>
      <c r="AA55473"/>
    </row>
    <row r="55474" spans="16:27" x14ac:dyDescent="0.3">
      <c r="P55474"/>
      <c r="AA55474"/>
    </row>
    <row r="55475" spans="16:27" x14ac:dyDescent="0.3">
      <c r="P55475"/>
      <c r="AA55475"/>
    </row>
    <row r="55476" spans="16:27" x14ac:dyDescent="0.3">
      <c r="P55476"/>
      <c r="AA55476"/>
    </row>
    <row r="55477" spans="16:27" x14ac:dyDescent="0.3">
      <c r="P55477"/>
      <c r="AA55477"/>
    </row>
    <row r="55478" spans="16:27" x14ac:dyDescent="0.3">
      <c r="P55478"/>
      <c r="AA55478"/>
    </row>
    <row r="55479" spans="16:27" x14ac:dyDescent="0.3">
      <c r="P55479"/>
      <c r="AA55479"/>
    </row>
    <row r="55480" spans="16:27" x14ac:dyDescent="0.3">
      <c r="P55480"/>
      <c r="AA55480"/>
    </row>
    <row r="55481" spans="16:27" x14ac:dyDescent="0.3">
      <c r="P55481"/>
      <c r="AA55481"/>
    </row>
    <row r="55482" spans="16:27" x14ac:dyDescent="0.3">
      <c r="P55482"/>
      <c r="AA55482"/>
    </row>
    <row r="55483" spans="16:27" x14ac:dyDescent="0.3">
      <c r="P55483"/>
      <c r="AA55483"/>
    </row>
    <row r="55484" spans="16:27" x14ac:dyDescent="0.3">
      <c r="P55484"/>
      <c r="AA55484"/>
    </row>
    <row r="55485" spans="16:27" x14ac:dyDescent="0.3">
      <c r="P55485"/>
      <c r="AA55485"/>
    </row>
    <row r="55486" spans="16:27" x14ac:dyDescent="0.3">
      <c r="P55486"/>
      <c r="AA55486"/>
    </row>
    <row r="55487" spans="16:27" x14ac:dyDescent="0.3">
      <c r="P55487"/>
      <c r="AA55487"/>
    </row>
    <row r="55488" spans="16:27" x14ac:dyDescent="0.3">
      <c r="P55488"/>
      <c r="AA55488"/>
    </row>
    <row r="55489" spans="16:27" x14ac:dyDescent="0.3">
      <c r="P55489"/>
      <c r="AA55489"/>
    </row>
    <row r="55490" spans="16:27" x14ac:dyDescent="0.3">
      <c r="P55490"/>
      <c r="AA55490"/>
    </row>
    <row r="55491" spans="16:27" x14ac:dyDescent="0.3">
      <c r="P55491"/>
      <c r="AA55491"/>
    </row>
    <row r="55492" spans="16:27" x14ac:dyDescent="0.3">
      <c r="P55492"/>
      <c r="AA55492"/>
    </row>
    <row r="55493" spans="16:27" x14ac:dyDescent="0.3">
      <c r="P55493"/>
      <c r="AA55493"/>
    </row>
    <row r="55494" spans="16:27" x14ac:dyDescent="0.3">
      <c r="P55494"/>
      <c r="AA55494"/>
    </row>
    <row r="55495" spans="16:27" x14ac:dyDescent="0.3">
      <c r="P55495"/>
      <c r="AA55495"/>
    </row>
    <row r="55496" spans="16:27" x14ac:dyDescent="0.3">
      <c r="P55496"/>
      <c r="AA55496"/>
    </row>
    <row r="55497" spans="16:27" x14ac:dyDescent="0.3">
      <c r="P55497"/>
      <c r="AA55497"/>
    </row>
    <row r="55498" spans="16:27" x14ac:dyDescent="0.3">
      <c r="P55498"/>
      <c r="AA55498"/>
    </row>
    <row r="55499" spans="16:27" x14ac:dyDescent="0.3">
      <c r="P55499"/>
      <c r="AA55499"/>
    </row>
    <row r="55500" spans="16:27" x14ac:dyDescent="0.3">
      <c r="P55500"/>
      <c r="AA55500"/>
    </row>
    <row r="55501" spans="16:27" x14ac:dyDescent="0.3">
      <c r="P55501"/>
      <c r="AA55501"/>
    </row>
    <row r="55502" spans="16:27" x14ac:dyDescent="0.3">
      <c r="P55502"/>
      <c r="AA55502"/>
    </row>
    <row r="55503" spans="16:27" x14ac:dyDescent="0.3">
      <c r="P55503"/>
      <c r="AA55503"/>
    </row>
    <row r="55504" spans="16:27" x14ac:dyDescent="0.3">
      <c r="P55504"/>
      <c r="AA55504"/>
    </row>
    <row r="55505" spans="16:27" x14ac:dyDescent="0.3">
      <c r="P55505"/>
      <c r="AA55505"/>
    </row>
    <row r="55506" spans="16:27" x14ac:dyDescent="0.3">
      <c r="P55506"/>
      <c r="AA55506"/>
    </row>
    <row r="55507" spans="16:27" x14ac:dyDescent="0.3">
      <c r="P55507"/>
      <c r="AA55507"/>
    </row>
    <row r="55508" spans="16:27" x14ac:dyDescent="0.3">
      <c r="P55508"/>
      <c r="AA55508"/>
    </row>
    <row r="55509" spans="16:27" x14ac:dyDescent="0.3">
      <c r="P55509"/>
      <c r="AA55509"/>
    </row>
    <row r="55510" spans="16:27" x14ac:dyDescent="0.3">
      <c r="P55510"/>
      <c r="AA55510"/>
    </row>
    <row r="55511" spans="16:27" x14ac:dyDescent="0.3">
      <c r="P55511"/>
      <c r="AA55511"/>
    </row>
    <row r="55512" spans="16:27" x14ac:dyDescent="0.3">
      <c r="P55512"/>
      <c r="AA55512"/>
    </row>
    <row r="55513" spans="16:27" x14ac:dyDescent="0.3">
      <c r="P55513"/>
      <c r="AA55513"/>
    </row>
    <row r="55514" spans="16:27" x14ac:dyDescent="0.3">
      <c r="P55514"/>
      <c r="AA55514"/>
    </row>
    <row r="55515" spans="16:27" x14ac:dyDescent="0.3">
      <c r="P55515"/>
      <c r="AA55515"/>
    </row>
    <row r="55516" spans="16:27" x14ac:dyDescent="0.3">
      <c r="P55516"/>
      <c r="AA55516"/>
    </row>
    <row r="55517" spans="16:27" x14ac:dyDescent="0.3">
      <c r="P55517"/>
      <c r="AA55517"/>
    </row>
    <row r="55518" spans="16:27" x14ac:dyDescent="0.3">
      <c r="P55518"/>
      <c r="AA55518"/>
    </row>
    <row r="55519" spans="16:27" x14ac:dyDescent="0.3">
      <c r="P55519"/>
      <c r="AA55519"/>
    </row>
    <row r="55520" spans="16:27" x14ac:dyDescent="0.3">
      <c r="P55520"/>
      <c r="AA55520"/>
    </row>
    <row r="55521" spans="16:27" x14ac:dyDescent="0.3">
      <c r="P55521"/>
      <c r="AA55521"/>
    </row>
    <row r="55522" spans="16:27" x14ac:dyDescent="0.3">
      <c r="P55522"/>
      <c r="AA55522"/>
    </row>
    <row r="55523" spans="16:27" x14ac:dyDescent="0.3">
      <c r="P55523"/>
      <c r="AA55523"/>
    </row>
    <row r="55524" spans="16:27" x14ac:dyDescent="0.3">
      <c r="P55524"/>
      <c r="AA55524"/>
    </row>
    <row r="55525" spans="16:27" x14ac:dyDescent="0.3">
      <c r="P55525"/>
      <c r="AA55525"/>
    </row>
    <row r="55526" spans="16:27" x14ac:dyDescent="0.3">
      <c r="P55526"/>
      <c r="AA55526"/>
    </row>
    <row r="55527" spans="16:27" x14ac:dyDescent="0.3">
      <c r="P55527"/>
      <c r="AA55527"/>
    </row>
    <row r="55528" spans="16:27" x14ac:dyDescent="0.3">
      <c r="P55528"/>
      <c r="AA55528"/>
    </row>
    <row r="55529" spans="16:27" x14ac:dyDescent="0.3">
      <c r="P55529"/>
      <c r="AA55529"/>
    </row>
    <row r="55530" spans="16:27" x14ac:dyDescent="0.3">
      <c r="P55530"/>
      <c r="AA55530"/>
    </row>
    <row r="55531" spans="16:27" x14ac:dyDescent="0.3">
      <c r="P55531"/>
      <c r="AA55531"/>
    </row>
    <row r="55532" spans="16:27" x14ac:dyDescent="0.3">
      <c r="P55532"/>
      <c r="AA55532"/>
    </row>
    <row r="55533" spans="16:27" x14ac:dyDescent="0.3">
      <c r="P55533"/>
      <c r="AA55533"/>
    </row>
    <row r="55534" spans="16:27" x14ac:dyDescent="0.3">
      <c r="P55534"/>
      <c r="AA55534"/>
    </row>
    <row r="55535" spans="16:27" x14ac:dyDescent="0.3">
      <c r="P55535"/>
      <c r="AA55535"/>
    </row>
    <row r="55536" spans="16:27" x14ac:dyDescent="0.3">
      <c r="P55536"/>
      <c r="AA55536"/>
    </row>
    <row r="55537" spans="16:27" x14ac:dyDescent="0.3">
      <c r="P55537"/>
      <c r="AA55537"/>
    </row>
    <row r="55538" spans="16:27" x14ac:dyDescent="0.3">
      <c r="P55538"/>
      <c r="AA55538"/>
    </row>
    <row r="55539" spans="16:27" x14ac:dyDescent="0.3">
      <c r="P55539"/>
      <c r="AA55539"/>
    </row>
    <row r="55540" spans="16:27" x14ac:dyDescent="0.3">
      <c r="P55540"/>
      <c r="AA55540"/>
    </row>
    <row r="55541" spans="16:27" x14ac:dyDescent="0.3">
      <c r="P55541"/>
      <c r="AA55541"/>
    </row>
    <row r="55542" spans="16:27" x14ac:dyDescent="0.3">
      <c r="P55542"/>
      <c r="AA55542"/>
    </row>
    <row r="55543" spans="16:27" x14ac:dyDescent="0.3">
      <c r="P55543"/>
      <c r="AA55543"/>
    </row>
    <row r="55544" spans="16:27" x14ac:dyDescent="0.3">
      <c r="P55544"/>
      <c r="AA55544"/>
    </row>
    <row r="55545" spans="16:27" x14ac:dyDescent="0.3">
      <c r="P55545"/>
      <c r="AA55545"/>
    </row>
    <row r="55546" spans="16:27" x14ac:dyDescent="0.3">
      <c r="P55546"/>
      <c r="AA55546"/>
    </row>
    <row r="55547" spans="16:27" x14ac:dyDescent="0.3">
      <c r="P55547"/>
      <c r="AA55547"/>
    </row>
    <row r="55548" spans="16:27" x14ac:dyDescent="0.3">
      <c r="P55548"/>
      <c r="AA55548"/>
    </row>
    <row r="55549" spans="16:27" x14ac:dyDescent="0.3">
      <c r="P55549"/>
      <c r="AA55549"/>
    </row>
    <row r="55550" spans="16:27" x14ac:dyDescent="0.3">
      <c r="P55550"/>
      <c r="AA55550"/>
    </row>
    <row r="55551" spans="16:27" x14ac:dyDescent="0.3">
      <c r="P55551"/>
      <c r="AA55551"/>
    </row>
    <row r="55552" spans="16:27" x14ac:dyDescent="0.3">
      <c r="P55552"/>
      <c r="AA55552"/>
    </row>
    <row r="55553" spans="16:27" x14ac:dyDescent="0.3">
      <c r="P55553"/>
      <c r="AA55553"/>
    </row>
    <row r="55554" spans="16:27" x14ac:dyDescent="0.3">
      <c r="P55554"/>
      <c r="AA55554"/>
    </row>
    <row r="55555" spans="16:27" x14ac:dyDescent="0.3">
      <c r="P55555"/>
      <c r="AA55555"/>
    </row>
    <row r="55556" spans="16:27" x14ac:dyDescent="0.3">
      <c r="P55556"/>
      <c r="AA55556"/>
    </row>
    <row r="55557" spans="16:27" x14ac:dyDescent="0.3">
      <c r="P55557"/>
      <c r="AA55557"/>
    </row>
    <row r="55558" spans="16:27" x14ac:dyDescent="0.3">
      <c r="P55558"/>
      <c r="AA55558"/>
    </row>
    <row r="55559" spans="16:27" x14ac:dyDescent="0.3">
      <c r="P55559"/>
      <c r="AA55559"/>
    </row>
    <row r="55560" spans="16:27" x14ac:dyDescent="0.3">
      <c r="P55560"/>
      <c r="AA55560"/>
    </row>
    <row r="55561" spans="16:27" x14ac:dyDescent="0.3">
      <c r="P55561"/>
      <c r="AA55561"/>
    </row>
    <row r="55562" spans="16:27" x14ac:dyDescent="0.3">
      <c r="P55562"/>
      <c r="AA55562"/>
    </row>
    <row r="55563" spans="16:27" x14ac:dyDescent="0.3">
      <c r="P55563"/>
      <c r="AA55563"/>
    </row>
    <row r="55564" spans="16:27" x14ac:dyDescent="0.3">
      <c r="P55564"/>
      <c r="AA55564"/>
    </row>
    <row r="55565" spans="16:27" x14ac:dyDescent="0.3">
      <c r="P55565"/>
      <c r="AA55565"/>
    </row>
    <row r="55566" spans="16:27" x14ac:dyDescent="0.3">
      <c r="P55566"/>
      <c r="AA55566"/>
    </row>
    <row r="55567" spans="16:27" x14ac:dyDescent="0.3">
      <c r="P55567"/>
      <c r="AA55567"/>
    </row>
    <row r="55568" spans="16:27" x14ac:dyDescent="0.3">
      <c r="P55568"/>
      <c r="AA55568"/>
    </row>
    <row r="55569" spans="16:27" x14ac:dyDescent="0.3">
      <c r="P55569"/>
      <c r="AA55569"/>
    </row>
    <row r="55570" spans="16:27" x14ac:dyDescent="0.3">
      <c r="P55570"/>
      <c r="AA55570"/>
    </row>
    <row r="55571" spans="16:27" x14ac:dyDescent="0.3">
      <c r="P55571"/>
      <c r="AA55571"/>
    </row>
    <row r="55572" spans="16:27" x14ac:dyDescent="0.3">
      <c r="P55572"/>
      <c r="AA55572"/>
    </row>
    <row r="55573" spans="16:27" x14ac:dyDescent="0.3">
      <c r="P55573"/>
      <c r="AA55573"/>
    </row>
    <row r="55574" spans="16:27" x14ac:dyDescent="0.3">
      <c r="P55574"/>
      <c r="AA55574"/>
    </row>
    <row r="55575" spans="16:27" x14ac:dyDescent="0.3">
      <c r="P55575"/>
      <c r="AA55575"/>
    </row>
    <row r="55576" spans="16:27" x14ac:dyDescent="0.3">
      <c r="P55576"/>
      <c r="AA55576"/>
    </row>
    <row r="55577" spans="16:27" x14ac:dyDescent="0.3">
      <c r="P55577"/>
      <c r="AA55577"/>
    </row>
    <row r="55578" spans="16:27" x14ac:dyDescent="0.3">
      <c r="P55578"/>
      <c r="AA55578"/>
    </row>
    <row r="55579" spans="16:27" x14ac:dyDescent="0.3">
      <c r="P55579"/>
      <c r="AA55579"/>
    </row>
    <row r="55580" spans="16:27" x14ac:dyDescent="0.3">
      <c r="P55580"/>
      <c r="AA55580"/>
    </row>
    <row r="55581" spans="16:27" x14ac:dyDescent="0.3">
      <c r="P55581"/>
      <c r="AA55581"/>
    </row>
    <row r="55582" spans="16:27" x14ac:dyDescent="0.3">
      <c r="P55582"/>
      <c r="AA55582"/>
    </row>
    <row r="55583" spans="16:27" x14ac:dyDescent="0.3">
      <c r="P55583"/>
      <c r="AA55583"/>
    </row>
    <row r="55584" spans="16:27" x14ac:dyDescent="0.3">
      <c r="P55584"/>
      <c r="AA55584"/>
    </row>
    <row r="55585" spans="16:27" x14ac:dyDescent="0.3">
      <c r="P55585"/>
      <c r="AA55585"/>
    </row>
    <row r="55586" spans="16:27" x14ac:dyDescent="0.3">
      <c r="P55586"/>
      <c r="AA55586"/>
    </row>
    <row r="55587" spans="16:27" x14ac:dyDescent="0.3">
      <c r="P55587"/>
      <c r="AA55587"/>
    </row>
    <row r="55588" spans="16:27" x14ac:dyDescent="0.3">
      <c r="P55588"/>
      <c r="AA55588"/>
    </row>
    <row r="55589" spans="16:27" x14ac:dyDescent="0.3">
      <c r="P55589"/>
      <c r="AA55589"/>
    </row>
    <row r="55590" spans="16:27" x14ac:dyDescent="0.3">
      <c r="P55590"/>
      <c r="AA55590"/>
    </row>
    <row r="55591" spans="16:27" x14ac:dyDescent="0.3">
      <c r="P55591"/>
      <c r="AA55591"/>
    </row>
    <row r="55592" spans="16:27" x14ac:dyDescent="0.3">
      <c r="P55592"/>
      <c r="AA55592"/>
    </row>
    <row r="55593" spans="16:27" x14ac:dyDescent="0.3">
      <c r="P55593"/>
      <c r="AA55593"/>
    </row>
    <row r="55594" spans="16:27" x14ac:dyDescent="0.3">
      <c r="P55594"/>
      <c r="AA55594"/>
    </row>
    <row r="55595" spans="16:27" x14ac:dyDescent="0.3">
      <c r="P55595"/>
      <c r="AA55595"/>
    </row>
    <row r="55596" spans="16:27" x14ac:dyDescent="0.3">
      <c r="P55596"/>
      <c r="AA55596"/>
    </row>
    <row r="55597" spans="16:27" x14ac:dyDescent="0.3">
      <c r="P55597"/>
      <c r="AA55597"/>
    </row>
    <row r="55598" spans="16:27" x14ac:dyDescent="0.3">
      <c r="P55598"/>
      <c r="AA55598"/>
    </row>
    <row r="55599" spans="16:27" x14ac:dyDescent="0.3">
      <c r="P55599"/>
      <c r="AA55599"/>
    </row>
    <row r="55600" spans="16:27" x14ac:dyDescent="0.3">
      <c r="P55600"/>
      <c r="AA55600"/>
    </row>
    <row r="55601" spans="16:27" x14ac:dyDescent="0.3">
      <c r="P55601"/>
      <c r="AA55601"/>
    </row>
    <row r="55602" spans="16:27" x14ac:dyDescent="0.3">
      <c r="P55602"/>
      <c r="AA55602"/>
    </row>
    <row r="55603" spans="16:27" x14ac:dyDescent="0.3">
      <c r="P55603"/>
      <c r="AA55603"/>
    </row>
    <row r="55604" spans="16:27" x14ac:dyDescent="0.3">
      <c r="P55604"/>
      <c r="AA55604"/>
    </row>
    <row r="55605" spans="16:27" x14ac:dyDescent="0.3">
      <c r="P55605"/>
      <c r="AA55605"/>
    </row>
    <row r="55606" spans="16:27" x14ac:dyDescent="0.3">
      <c r="P55606"/>
      <c r="AA55606"/>
    </row>
    <row r="55607" spans="16:27" x14ac:dyDescent="0.3">
      <c r="P55607"/>
      <c r="AA55607"/>
    </row>
    <row r="55608" spans="16:27" x14ac:dyDescent="0.3">
      <c r="P55608"/>
      <c r="AA55608"/>
    </row>
    <row r="55609" spans="16:27" x14ac:dyDescent="0.3">
      <c r="P55609"/>
      <c r="AA55609"/>
    </row>
    <row r="55610" spans="16:27" x14ac:dyDescent="0.3">
      <c r="P55610"/>
      <c r="AA55610"/>
    </row>
    <row r="55611" spans="16:27" x14ac:dyDescent="0.3">
      <c r="P55611"/>
      <c r="AA55611"/>
    </row>
    <row r="55612" spans="16:27" x14ac:dyDescent="0.3">
      <c r="P55612"/>
      <c r="AA55612"/>
    </row>
    <row r="55613" spans="16:27" x14ac:dyDescent="0.3">
      <c r="P55613"/>
      <c r="AA55613"/>
    </row>
    <row r="55614" spans="16:27" x14ac:dyDescent="0.3">
      <c r="P55614"/>
      <c r="AA55614"/>
    </row>
    <row r="55615" spans="16:27" x14ac:dyDescent="0.3">
      <c r="P55615"/>
      <c r="AA55615"/>
    </row>
    <row r="55616" spans="16:27" x14ac:dyDescent="0.3">
      <c r="P55616"/>
      <c r="AA55616"/>
    </row>
    <row r="55617" spans="16:27" x14ac:dyDescent="0.3">
      <c r="P55617"/>
      <c r="AA55617"/>
    </row>
    <row r="55618" spans="16:27" x14ac:dyDescent="0.3">
      <c r="P55618"/>
      <c r="AA55618"/>
    </row>
    <row r="55619" spans="16:27" x14ac:dyDescent="0.3">
      <c r="P55619"/>
      <c r="AA55619"/>
    </row>
    <row r="55620" spans="16:27" x14ac:dyDescent="0.3">
      <c r="P55620"/>
      <c r="AA55620"/>
    </row>
    <row r="55621" spans="16:27" x14ac:dyDescent="0.3">
      <c r="P55621"/>
      <c r="AA55621"/>
    </row>
    <row r="55622" spans="16:27" x14ac:dyDescent="0.3">
      <c r="P55622"/>
      <c r="AA55622"/>
    </row>
    <row r="55623" spans="16:27" x14ac:dyDescent="0.3">
      <c r="P55623"/>
      <c r="AA55623"/>
    </row>
    <row r="55624" spans="16:27" x14ac:dyDescent="0.3">
      <c r="P55624"/>
      <c r="AA55624"/>
    </row>
    <row r="55625" spans="16:27" x14ac:dyDescent="0.3">
      <c r="P55625"/>
      <c r="AA55625"/>
    </row>
    <row r="55626" spans="16:27" x14ac:dyDescent="0.3">
      <c r="P55626"/>
      <c r="AA55626"/>
    </row>
    <row r="55627" spans="16:27" x14ac:dyDescent="0.3">
      <c r="P55627"/>
      <c r="AA55627"/>
    </row>
    <row r="55628" spans="16:27" x14ac:dyDescent="0.3">
      <c r="P55628"/>
      <c r="AA55628"/>
    </row>
    <row r="55629" spans="16:27" x14ac:dyDescent="0.3">
      <c r="P55629"/>
      <c r="AA55629"/>
    </row>
    <row r="55630" spans="16:27" x14ac:dyDescent="0.3">
      <c r="P55630"/>
      <c r="AA55630"/>
    </row>
    <row r="55631" spans="16:27" x14ac:dyDescent="0.3">
      <c r="P55631"/>
      <c r="AA55631"/>
    </row>
    <row r="55632" spans="16:27" x14ac:dyDescent="0.3">
      <c r="P55632"/>
      <c r="AA55632"/>
    </row>
    <row r="55633" spans="16:27" x14ac:dyDescent="0.3">
      <c r="P55633"/>
      <c r="AA55633"/>
    </row>
    <row r="55634" spans="16:27" x14ac:dyDescent="0.3">
      <c r="P55634"/>
      <c r="AA55634"/>
    </row>
    <row r="55635" spans="16:27" x14ac:dyDescent="0.3">
      <c r="P55635"/>
      <c r="AA55635"/>
    </row>
    <row r="55636" spans="16:27" x14ac:dyDescent="0.3">
      <c r="P55636"/>
      <c r="AA55636"/>
    </row>
    <row r="55637" spans="16:27" x14ac:dyDescent="0.3">
      <c r="P55637"/>
      <c r="AA55637"/>
    </row>
    <row r="55638" spans="16:27" x14ac:dyDescent="0.3">
      <c r="P55638"/>
      <c r="AA55638"/>
    </row>
    <row r="55639" spans="16:27" x14ac:dyDescent="0.3">
      <c r="P55639"/>
      <c r="AA55639"/>
    </row>
    <row r="55640" spans="16:27" x14ac:dyDescent="0.3">
      <c r="P55640"/>
      <c r="AA55640"/>
    </row>
    <row r="55641" spans="16:27" x14ac:dyDescent="0.3">
      <c r="P55641"/>
      <c r="AA55641"/>
    </row>
    <row r="55642" spans="16:27" x14ac:dyDescent="0.3">
      <c r="P55642"/>
      <c r="AA55642"/>
    </row>
    <row r="55643" spans="16:27" x14ac:dyDescent="0.3">
      <c r="P55643"/>
      <c r="AA55643"/>
    </row>
    <row r="55644" spans="16:27" x14ac:dyDescent="0.3">
      <c r="P55644"/>
      <c r="AA55644"/>
    </row>
    <row r="55645" spans="16:27" x14ac:dyDescent="0.3">
      <c r="P55645"/>
      <c r="AA55645"/>
    </row>
    <row r="55646" spans="16:27" x14ac:dyDescent="0.3">
      <c r="P55646"/>
      <c r="AA55646"/>
    </row>
    <row r="55647" spans="16:27" x14ac:dyDescent="0.3">
      <c r="P55647"/>
      <c r="AA55647"/>
    </row>
    <row r="55648" spans="16:27" x14ac:dyDescent="0.3">
      <c r="P55648"/>
      <c r="AA55648"/>
    </row>
    <row r="55649" spans="16:27" x14ac:dyDescent="0.3">
      <c r="P55649"/>
      <c r="AA55649"/>
    </row>
    <row r="55650" spans="16:27" x14ac:dyDescent="0.3">
      <c r="P55650"/>
      <c r="AA55650"/>
    </row>
    <row r="55651" spans="16:27" x14ac:dyDescent="0.3">
      <c r="P55651"/>
      <c r="AA55651"/>
    </row>
    <row r="55652" spans="16:27" x14ac:dyDescent="0.3">
      <c r="P55652"/>
      <c r="AA55652"/>
    </row>
    <row r="55653" spans="16:27" x14ac:dyDescent="0.3">
      <c r="P55653"/>
      <c r="AA55653"/>
    </row>
    <row r="55654" spans="16:27" x14ac:dyDescent="0.3">
      <c r="P55654"/>
      <c r="AA55654"/>
    </row>
    <row r="55655" spans="16:27" x14ac:dyDescent="0.3">
      <c r="P55655"/>
      <c r="AA55655"/>
    </row>
    <row r="55656" spans="16:27" x14ac:dyDescent="0.3">
      <c r="P55656"/>
      <c r="AA55656"/>
    </row>
    <row r="55657" spans="16:27" x14ac:dyDescent="0.3">
      <c r="P55657"/>
      <c r="AA55657"/>
    </row>
    <row r="55658" spans="16:27" x14ac:dyDescent="0.3">
      <c r="P55658"/>
      <c r="AA55658"/>
    </row>
    <row r="55659" spans="16:27" x14ac:dyDescent="0.3">
      <c r="P55659"/>
      <c r="AA55659"/>
    </row>
    <row r="55660" spans="16:27" x14ac:dyDescent="0.3">
      <c r="P55660"/>
      <c r="AA55660"/>
    </row>
    <row r="55661" spans="16:27" x14ac:dyDescent="0.3">
      <c r="P55661"/>
      <c r="AA55661"/>
    </row>
    <row r="55662" spans="16:27" x14ac:dyDescent="0.3">
      <c r="P55662"/>
      <c r="AA55662"/>
    </row>
    <row r="55663" spans="16:27" x14ac:dyDescent="0.3">
      <c r="P55663"/>
      <c r="AA55663"/>
    </row>
    <row r="55664" spans="16:27" x14ac:dyDescent="0.3">
      <c r="P55664"/>
      <c r="AA55664"/>
    </row>
    <row r="55665" spans="16:27" x14ac:dyDescent="0.3">
      <c r="P55665"/>
      <c r="AA55665"/>
    </row>
    <row r="55666" spans="16:27" x14ac:dyDescent="0.3">
      <c r="P55666"/>
      <c r="AA55666"/>
    </row>
    <row r="55667" spans="16:27" x14ac:dyDescent="0.3">
      <c r="P55667"/>
      <c r="AA55667"/>
    </row>
    <row r="55668" spans="16:27" x14ac:dyDescent="0.3">
      <c r="P55668"/>
      <c r="AA55668"/>
    </row>
    <row r="55669" spans="16:27" x14ac:dyDescent="0.3">
      <c r="P55669"/>
      <c r="AA55669"/>
    </row>
    <row r="55670" spans="16:27" x14ac:dyDescent="0.3">
      <c r="P55670"/>
      <c r="AA55670"/>
    </row>
    <row r="55671" spans="16:27" x14ac:dyDescent="0.3">
      <c r="P55671"/>
      <c r="AA55671"/>
    </row>
    <row r="55672" spans="16:27" x14ac:dyDescent="0.3">
      <c r="P55672"/>
      <c r="AA55672"/>
    </row>
    <row r="55673" spans="16:27" x14ac:dyDescent="0.3">
      <c r="P55673"/>
      <c r="AA55673"/>
    </row>
    <row r="55674" spans="16:27" x14ac:dyDescent="0.3">
      <c r="P55674"/>
      <c r="AA55674"/>
    </row>
    <row r="55675" spans="16:27" x14ac:dyDescent="0.3">
      <c r="P55675"/>
      <c r="AA55675"/>
    </row>
    <row r="55676" spans="16:27" x14ac:dyDescent="0.3">
      <c r="P55676"/>
      <c r="AA55676"/>
    </row>
    <row r="55677" spans="16:27" x14ac:dyDescent="0.3">
      <c r="P55677"/>
      <c r="AA55677"/>
    </row>
    <row r="55678" spans="16:27" x14ac:dyDescent="0.3">
      <c r="P55678"/>
      <c r="AA55678"/>
    </row>
    <row r="55679" spans="16:27" x14ac:dyDescent="0.3">
      <c r="P55679"/>
      <c r="AA55679"/>
    </row>
    <row r="55680" spans="16:27" x14ac:dyDescent="0.3">
      <c r="P55680"/>
      <c r="AA55680"/>
    </row>
    <row r="55681" spans="16:27" x14ac:dyDescent="0.3">
      <c r="P55681"/>
      <c r="AA55681"/>
    </row>
    <row r="55682" spans="16:27" x14ac:dyDescent="0.3">
      <c r="P55682"/>
      <c r="AA55682"/>
    </row>
    <row r="55683" spans="16:27" x14ac:dyDescent="0.3">
      <c r="P55683"/>
      <c r="AA55683"/>
    </row>
    <row r="55684" spans="16:27" x14ac:dyDescent="0.3">
      <c r="P55684"/>
      <c r="AA55684"/>
    </row>
    <row r="55685" spans="16:27" x14ac:dyDescent="0.3">
      <c r="P55685"/>
      <c r="AA55685"/>
    </row>
    <row r="55686" spans="16:27" x14ac:dyDescent="0.3">
      <c r="P55686"/>
      <c r="AA55686"/>
    </row>
    <row r="55687" spans="16:27" x14ac:dyDescent="0.3">
      <c r="P55687"/>
      <c r="AA55687"/>
    </row>
    <row r="55688" spans="16:27" x14ac:dyDescent="0.3">
      <c r="P55688"/>
      <c r="AA55688"/>
    </row>
    <row r="55689" spans="16:27" x14ac:dyDescent="0.3">
      <c r="P55689"/>
      <c r="AA55689"/>
    </row>
    <row r="55690" spans="16:27" x14ac:dyDescent="0.3">
      <c r="P55690"/>
      <c r="AA55690"/>
    </row>
    <row r="55691" spans="16:27" x14ac:dyDescent="0.3">
      <c r="P55691"/>
      <c r="AA55691"/>
    </row>
    <row r="55692" spans="16:27" x14ac:dyDescent="0.3">
      <c r="P55692"/>
      <c r="AA55692"/>
    </row>
    <row r="55693" spans="16:27" x14ac:dyDescent="0.3">
      <c r="P55693"/>
      <c r="AA55693"/>
    </row>
    <row r="55694" spans="16:27" x14ac:dyDescent="0.3">
      <c r="P55694"/>
      <c r="AA55694"/>
    </row>
    <row r="55695" spans="16:27" x14ac:dyDescent="0.3">
      <c r="P55695"/>
      <c r="AA55695"/>
    </row>
    <row r="55696" spans="16:27" x14ac:dyDescent="0.3">
      <c r="P55696"/>
      <c r="AA55696"/>
    </row>
    <row r="55697" spans="16:27" x14ac:dyDescent="0.3">
      <c r="P55697"/>
      <c r="AA55697"/>
    </row>
    <row r="55698" spans="16:27" x14ac:dyDescent="0.3">
      <c r="P55698"/>
      <c r="AA55698"/>
    </row>
    <row r="55699" spans="16:27" x14ac:dyDescent="0.3">
      <c r="P55699"/>
      <c r="AA55699"/>
    </row>
    <row r="55700" spans="16:27" x14ac:dyDescent="0.3">
      <c r="P55700"/>
      <c r="AA55700"/>
    </row>
    <row r="55701" spans="16:27" x14ac:dyDescent="0.3">
      <c r="P55701"/>
      <c r="AA55701"/>
    </row>
    <row r="55702" spans="16:27" x14ac:dyDescent="0.3">
      <c r="P55702"/>
      <c r="AA55702"/>
    </row>
    <row r="55703" spans="16:27" x14ac:dyDescent="0.3">
      <c r="P55703"/>
      <c r="AA55703"/>
    </row>
    <row r="55704" spans="16:27" x14ac:dyDescent="0.3">
      <c r="P55704"/>
      <c r="AA55704"/>
    </row>
    <row r="55705" spans="16:27" x14ac:dyDescent="0.3">
      <c r="P55705"/>
      <c r="AA55705"/>
    </row>
    <row r="55706" spans="16:27" x14ac:dyDescent="0.3">
      <c r="P55706"/>
      <c r="AA55706"/>
    </row>
    <row r="55707" spans="16:27" x14ac:dyDescent="0.3">
      <c r="P55707"/>
      <c r="AA55707"/>
    </row>
    <row r="55708" spans="16:27" x14ac:dyDescent="0.3">
      <c r="P55708"/>
      <c r="AA55708"/>
    </row>
    <row r="55709" spans="16:27" x14ac:dyDescent="0.3">
      <c r="P55709"/>
      <c r="AA55709"/>
    </row>
    <row r="55710" spans="16:27" x14ac:dyDescent="0.3">
      <c r="P55710"/>
      <c r="AA55710"/>
    </row>
    <row r="55711" spans="16:27" x14ac:dyDescent="0.3">
      <c r="P55711"/>
      <c r="AA55711"/>
    </row>
    <row r="55712" spans="16:27" x14ac:dyDescent="0.3">
      <c r="P55712"/>
      <c r="AA55712"/>
    </row>
    <row r="55713" spans="16:27" x14ac:dyDescent="0.3">
      <c r="P55713"/>
      <c r="AA55713"/>
    </row>
    <row r="55714" spans="16:27" x14ac:dyDescent="0.3">
      <c r="P55714"/>
      <c r="AA55714"/>
    </row>
    <row r="55715" spans="16:27" x14ac:dyDescent="0.3">
      <c r="P55715"/>
      <c r="AA55715"/>
    </row>
    <row r="55716" spans="16:27" x14ac:dyDescent="0.3">
      <c r="P55716"/>
      <c r="AA55716"/>
    </row>
    <row r="55717" spans="16:27" x14ac:dyDescent="0.3">
      <c r="P55717"/>
      <c r="AA55717"/>
    </row>
    <row r="55718" spans="16:27" x14ac:dyDescent="0.3">
      <c r="P55718"/>
      <c r="AA55718"/>
    </row>
    <row r="55719" spans="16:27" x14ac:dyDescent="0.3">
      <c r="P55719"/>
      <c r="AA55719"/>
    </row>
    <row r="55720" spans="16:27" x14ac:dyDescent="0.3">
      <c r="P55720"/>
      <c r="AA55720"/>
    </row>
    <row r="55721" spans="16:27" x14ac:dyDescent="0.3">
      <c r="P55721"/>
      <c r="AA55721"/>
    </row>
    <row r="55722" spans="16:27" x14ac:dyDescent="0.3">
      <c r="P55722"/>
      <c r="AA55722"/>
    </row>
    <row r="55723" spans="16:27" x14ac:dyDescent="0.3">
      <c r="P55723"/>
      <c r="AA55723"/>
    </row>
    <row r="55724" spans="16:27" x14ac:dyDescent="0.3">
      <c r="P55724"/>
      <c r="AA55724"/>
    </row>
    <row r="55725" spans="16:27" x14ac:dyDescent="0.3">
      <c r="P55725"/>
      <c r="AA55725"/>
    </row>
    <row r="55726" spans="16:27" x14ac:dyDescent="0.3">
      <c r="P55726"/>
      <c r="AA55726"/>
    </row>
    <row r="55727" spans="16:27" x14ac:dyDescent="0.3">
      <c r="P55727"/>
      <c r="AA55727"/>
    </row>
    <row r="55728" spans="16:27" x14ac:dyDescent="0.3">
      <c r="P55728"/>
      <c r="AA55728"/>
    </row>
    <row r="55729" spans="16:27" x14ac:dyDescent="0.3">
      <c r="P55729"/>
      <c r="AA55729"/>
    </row>
    <row r="55730" spans="16:27" x14ac:dyDescent="0.3">
      <c r="P55730"/>
      <c r="AA55730"/>
    </row>
    <row r="55731" spans="16:27" x14ac:dyDescent="0.3">
      <c r="P55731"/>
      <c r="AA55731"/>
    </row>
    <row r="55732" spans="16:27" x14ac:dyDescent="0.3">
      <c r="P55732"/>
      <c r="AA55732"/>
    </row>
    <row r="55733" spans="16:27" x14ac:dyDescent="0.3">
      <c r="P55733"/>
      <c r="AA55733"/>
    </row>
    <row r="55734" spans="16:27" x14ac:dyDescent="0.3">
      <c r="P55734"/>
      <c r="AA55734"/>
    </row>
    <row r="55735" spans="16:27" x14ac:dyDescent="0.3">
      <c r="P55735"/>
      <c r="AA55735"/>
    </row>
    <row r="55736" spans="16:27" x14ac:dyDescent="0.3">
      <c r="P55736"/>
      <c r="AA55736"/>
    </row>
    <row r="55737" spans="16:27" x14ac:dyDescent="0.3">
      <c r="P55737"/>
      <c r="AA55737"/>
    </row>
    <row r="55738" spans="16:27" x14ac:dyDescent="0.3">
      <c r="P55738"/>
      <c r="AA55738"/>
    </row>
    <row r="55739" spans="16:27" x14ac:dyDescent="0.3">
      <c r="P55739"/>
      <c r="AA55739"/>
    </row>
    <row r="55740" spans="16:27" x14ac:dyDescent="0.3">
      <c r="P55740"/>
      <c r="AA55740"/>
    </row>
    <row r="55741" spans="16:27" x14ac:dyDescent="0.3">
      <c r="P55741"/>
      <c r="AA55741"/>
    </row>
    <row r="55742" spans="16:27" x14ac:dyDescent="0.3">
      <c r="P55742"/>
      <c r="AA55742"/>
    </row>
    <row r="55743" spans="16:27" x14ac:dyDescent="0.3">
      <c r="P55743"/>
      <c r="AA55743"/>
    </row>
    <row r="55744" spans="16:27" x14ac:dyDescent="0.3">
      <c r="P55744"/>
      <c r="AA55744"/>
    </row>
    <row r="55745" spans="16:27" x14ac:dyDescent="0.3">
      <c r="P55745"/>
      <c r="AA55745"/>
    </row>
    <row r="55746" spans="16:27" x14ac:dyDescent="0.3">
      <c r="P55746"/>
      <c r="AA55746"/>
    </row>
    <row r="55747" spans="16:27" x14ac:dyDescent="0.3">
      <c r="P55747"/>
      <c r="AA55747"/>
    </row>
    <row r="55748" spans="16:27" x14ac:dyDescent="0.3">
      <c r="P55748"/>
      <c r="AA55748"/>
    </row>
    <row r="55749" spans="16:27" x14ac:dyDescent="0.3">
      <c r="P55749"/>
      <c r="AA55749"/>
    </row>
    <row r="55750" spans="16:27" x14ac:dyDescent="0.3">
      <c r="P55750"/>
      <c r="AA55750"/>
    </row>
    <row r="55751" spans="16:27" x14ac:dyDescent="0.3">
      <c r="P55751"/>
      <c r="AA55751"/>
    </row>
    <row r="55752" spans="16:27" x14ac:dyDescent="0.3">
      <c r="P55752"/>
      <c r="AA55752"/>
    </row>
    <row r="55753" spans="16:27" x14ac:dyDescent="0.3">
      <c r="P55753"/>
      <c r="AA55753"/>
    </row>
    <row r="55754" spans="16:27" x14ac:dyDescent="0.3">
      <c r="P55754"/>
      <c r="AA55754"/>
    </row>
    <row r="55755" spans="16:27" x14ac:dyDescent="0.3">
      <c r="P55755"/>
      <c r="AA55755"/>
    </row>
    <row r="55756" spans="16:27" x14ac:dyDescent="0.3">
      <c r="P55756"/>
      <c r="AA55756"/>
    </row>
    <row r="55757" spans="16:27" x14ac:dyDescent="0.3">
      <c r="P55757"/>
      <c r="AA55757"/>
    </row>
    <row r="55758" spans="16:27" x14ac:dyDescent="0.3">
      <c r="P55758"/>
      <c r="AA55758"/>
    </row>
    <row r="55759" spans="16:27" x14ac:dyDescent="0.3">
      <c r="P55759"/>
      <c r="AA55759"/>
    </row>
    <row r="55760" spans="16:27" x14ac:dyDescent="0.3">
      <c r="P55760"/>
      <c r="AA55760"/>
    </row>
    <row r="55761" spans="16:27" x14ac:dyDescent="0.3">
      <c r="P55761"/>
      <c r="AA55761"/>
    </row>
    <row r="55762" spans="16:27" x14ac:dyDescent="0.3">
      <c r="P55762"/>
      <c r="AA55762"/>
    </row>
    <row r="55763" spans="16:27" x14ac:dyDescent="0.3">
      <c r="P55763"/>
      <c r="AA55763"/>
    </row>
    <row r="55764" spans="16:27" x14ac:dyDescent="0.3">
      <c r="P55764"/>
      <c r="AA55764"/>
    </row>
    <row r="55765" spans="16:27" x14ac:dyDescent="0.3">
      <c r="P55765"/>
      <c r="AA55765"/>
    </row>
    <row r="55766" spans="16:27" x14ac:dyDescent="0.3">
      <c r="P55766"/>
      <c r="AA55766"/>
    </row>
    <row r="55767" spans="16:27" x14ac:dyDescent="0.3">
      <c r="P55767"/>
      <c r="AA55767"/>
    </row>
    <row r="55768" spans="16:27" x14ac:dyDescent="0.3">
      <c r="P55768"/>
      <c r="AA55768"/>
    </row>
    <row r="55769" spans="16:27" x14ac:dyDescent="0.3">
      <c r="P55769"/>
      <c r="AA55769"/>
    </row>
    <row r="55770" spans="16:27" x14ac:dyDescent="0.3">
      <c r="P55770"/>
      <c r="AA55770"/>
    </row>
    <row r="55771" spans="16:27" x14ac:dyDescent="0.3">
      <c r="P55771"/>
      <c r="AA55771"/>
    </row>
    <row r="55772" spans="16:27" x14ac:dyDescent="0.3">
      <c r="P55772"/>
      <c r="AA55772"/>
    </row>
    <row r="55773" spans="16:27" x14ac:dyDescent="0.3">
      <c r="P55773"/>
      <c r="AA55773"/>
    </row>
    <row r="55774" spans="16:27" x14ac:dyDescent="0.3">
      <c r="P55774"/>
      <c r="AA55774"/>
    </row>
    <row r="55775" spans="16:27" x14ac:dyDescent="0.3">
      <c r="P55775"/>
      <c r="AA55775"/>
    </row>
    <row r="55776" spans="16:27" x14ac:dyDescent="0.3">
      <c r="P55776"/>
      <c r="AA55776"/>
    </row>
    <row r="55777" spans="16:27" x14ac:dyDescent="0.3">
      <c r="P55777"/>
      <c r="AA55777"/>
    </row>
    <row r="55778" spans="16:27" x14ac:dyDescent="0.3">
      <c r="P55778"/>
      <c r="AA55778"/>
    </row>
    <row r="55779" spans="16:27" x14ac:dyDescent="0.3">
      <c r="P55779"/>
      <c r="AA55779"/>
    </row>
    <row r="55780" spans="16:27" x14ac:dyDescent="0.3">
      <c r="P55780"/>
      <c r="AA55780"/>
    </row>
    <row r="55781" spans="16:27" x14ac:dyDescent="0.3">
      <c r="P55781"/>
      <c r="AA55781"/>
    </row>
    <row r="55782" spans="16:27" x14ac:dyDescent="0.3">
      <c r="P55782"/>
      <c r="AA55782"/>
    </row>
    <row r="55783" spans="16:27" x14ac:dyDescent="0.3">
      <c r="P55783"/>
      <c r="AA55783"/>
    </row>
    <row r="55784" spans="16:27" x14ac:dyDescent="0.3">
      <c r="P55784"/>
      <c r="AA55784"/>
    </row>
    <row r="55785" spans="16:27" x14ac:dyDescent="0.3">
      <c r="P55785"/>
      <c r="AA55785"/>
    </row>
    <row r="55786" spans="16:27" x14ac:dyDescent="0.3">
      <c r="P55786"/>
      <c r="AA55786"/>
    </row>
    <row r="55787" spans="16:27" x14ac:dyDescent="0.3">
      <c r="P55787"/>
      <c r="AA55787"/>
    </row>
    <row r="55788" spans="16:27" x14ac:dyDescent="0.3">
      <c r="P55788"/>
      <c r="AA55788"/>
    </row>
    <row r="55789" spans="16:27" x14ac:dyDescent="0.3">
      <c r="P55789"/>
      <c r="AA55789"/>
    </row>
    <row r="55790" spans="16:27" x14ac:dyDescent="0.3">
      <c r="P55790"/>
      <c r="AA55790"/>
    </row>
    <row r="55791" spans="16:27" x14ac:dyDescent="0.3">
      <c r="P55791"/>
      <c r="AA55791"/>
    </row>
    <row r="55792" spans="16:27" x14ac:dyDescent="0.3">
      <c r="P55792"/>
      <c r="AA55792"/>
    </row>
    <row r="55793" spans="16:27" x14ac:dyDescent="0.3">
      <c r="P55793"/>
      <c r="AA55793"/>
    </row>
    <row r="55794" spans="16:27" x14ac:dyDescent="0.3">
      <c r="P55794"/>
      <c r="AA55794"/>
    </row>
    <row r="55795" spans="16:27" x14ac:dyDescent="0.3">
      <c r="P55795"/>
      <c r="AA55795"/>
    </row>
    <row r="55796" spans="16:27" x14ac:dyDescent="0.3">
      <c r="P55796"/>
      <c r="AA55796"/>
    </row>
    <row r="55797" spans="16:27" x14ac:dyDescent="0.3">
      <c r="P55797"/>
      <c r="AA55797"/>
    </row>
    <row r="55798" spans="16:27" x14ac:dyDescent="0.3">
      <c r="P55798"/>
      <c r="AA55798"/>
    </row>
    <row r="55799" spans="16:27" x14ac:dyDescent="0.3">
      <c r="P55799"/>
      <c r="AA55799"/>
    </row>
    <row r="55800" spans="16:27" x14ac:dyDescent="0.3">
      <c r="P55800"/>
      <c r="AA55800"/>
    </row>
    <row r="55801" spans="16:27" x14ac:dyDescent="0.3">
      <c r="P55801"/>
      <c r="AA55801"/>
    </row>
    <row r="55802" spans="16:27" x14ac:dyDescent="0.3">
      <c r="P55802"/>
      <c r="AA55802"/>
    </row>
    <row r="55803" spans="16:27" x14ac:dyDescent="0.3">
      <c r="P55803"/>
      <c r="AA55803"/>
    </row>
    <row r="55804" spans="16:27" x14ac:dyDescent="0.3">
      <c r="P55804"/>
      <c r="AA55804"/>
    </row>
    <row r="55805" spans="16:27" x14ac:dyDescent="0.3">
      <c r="P55805"/>
      <c r="AA55805"/>
    </row>
    <row r="55806" spans="16:27" x14ac:dyDescent="0.3">
      <c r="P55806"/>
      <c r="AA55806"/>
    </row>
    <row r="55807" spans="16:27" x14ac:dyDescent="0.3">
      <c r="P55807"/>
      <c r="AA55807"/>
    </row>
    <row r="55808" spans="16:27" x14ac:dyDescent="0.3">
      <c r="P55808"/>
      <c r="AA55808"/>
    </row>
    <row r="55809" spans="16:27" x14ac:dyDescent="0.3">
      <c r="P55809"/>
      <c r="AA55809"/>
    </row>
    <row r="55810" spans="16:27" x14ac:dyDescent="0.3">
      <c r="P55810"/>
      <c r="AA55810"/>
    </row>
    <row r="55811" spans="16:27" x14ac:dyDescent="0.3">
      <c r="P55811"/>
      <c r="AA55811"/>
    </row>
    <row r="55812" spans="16:27" x14ac:dyDescent="0.3">
      <c r="P55812"/>
      <c r="AA55812"/>
    </row>
    <row r="55813" spans="16:27" x14ac:dyDescent="0.3">
      <c r="P55813"/>
      <c r="AA55813"/>
    </row>
    <row r="55814" spans="16:27" x14ac:dyDescent="0.3">
      <c r="P55814"/>
      <c r="AA55814"/>
    </row>
    <row r="55815" spans="16:27" x14ac:dyDescent="0.3">
      <c r="P55815"/>
      <c r="AA55815"/>
    </row>
    <row r="55816" spans="16:27" x14ac:dyDescent="0.3">
      <c r="P55816"/>
      <c r="AA55816"/>
    </row>
    <row r="55817" spans="16:27" x14ac:dyDescent="0.3">
      <c r="P55817"/>
      <c r="AA55817"/>
    </row>
    <row r="55818" spans="16:27" x14ac:dyDescent="0.3">
      <c r="P55818"/>
      <c r="AA55818"/>
    </row>
    <row r="55819" spans="16:27" x14ac:dyDescent="0.3">
      <c r="P55819"/>
      <c r="AA55819"/>
    </row>
    <row r="55820" spans="16:27" x14ac:dyDescent="0.3">
      <c r="P55820"/>
      <c r="AA55820"/>
    </row>
    <row r="55821" spans="16:27" x14ac:dyDescent="0.3">
      <c r="P55821"/>
      <c r="AA55821"/>
    </row>
    <row r="55822" spans="16:27" x14ac:dyDescent="0.3">
      <c r="P55822"/>
      <c r="AA55822"/>
    </row>
    <row r="55823" spans="16:27" x14ac:dyDescent="0.3">
      <c r="P55823"/>
      <c r="AA55823"/>
    </row>
    <row r="55824" spans="16:27" x14ac:dyDescent="0.3">
      <c r="P55824"/>
      <c r="AA55824"/>
    </row>
    <row r="55825" spans="16:27" x14ac:dyDescent="0.3">
      <c r="P55825"/>
      <c r="AA55825"/>
    </row>
    <row r="55826" spans="16:27" x14ac:dyDescent="0.3">
      <c r="P55826"/>
      <c r="AA55826"/>
    </row>
    <row r="55827" spans="16:27" x14ac:dyDescent="0.3">
      <c r="P55827"/>
      <c r="AA55827"/>
    </row>
    <row r="55828" spans="16:27" x14ac:dyDescent="0.3">
      <c r="P55828"/>
      <c r="AA55828"/>
    </row>
    <row r="55829" spans="16:27" x14ac:dyDescent="0.3">
      <c r="P55829"/>
      <c r="AA55829"/>
    </row>
    <row r="55830" spans="16:27" x14ac:dyDescent="0.3">
      <c r="P55830"/>
      <c r="AA55830"/>
    </row>
    <row r="55831" spans="16:27" x14ac:dyDescent="0.3">
      <c r="P55831"/>
      <c r="AA55831"/>
    </row>
    <row r="55832" spans="16:27" x14ac:dyDescent="0.3">
      <c r="P55832"/>
      <c r="AA55832"/>
    </row>
    <row r="55833" spans="16:27" x14ac:dyDescent="0.3">
      <c r="P55833"/>
      <c r="AA55833"/>
    </row>
    <row r="55834" spans="16:27" x14ac:dyDescent="0.3">
      <c r="P55834"/>
      <c r="AA55834"/>
    </row>
    <row r="55835" spans="16:27" x14ac:dyDescent="0.3">
      <c r="P55835"/>
      <c r="AA55835"/>
    </row>
    <row r="55836" spans="16:27" x14ac:dyDescent="0.3">
      <c r="P55836"/>
      <c r="AA55836"/>
    </row>
    <row r="55837" spans="16:27" x14ac:dyDescent="0.3">
      <c r="P55837"/>
      <c r="AA55837"/>
    </row>
    <row r="55838" spans="16:27" x14ac:dyDescent="0.3">
      <c r="P55838"/>
      <c r="AA55838"/>
    </row>
    <row r="55839" spans="16:27" x14ac:dyDescent="0.3">
      <c r="P55839"/>
      <c r="AA55839"/>
    </row>
    <row r="55840" spans="16:27" x14ac:dyDescent="0.3">
      <c r="P55840"/>
      <c r="AA55840"/>
    </row>
    <row r="55841" spans="16:27" x14ac:dyDescent="0.3">
      <c r="P55841"/>
      <c r="AA55841"/>
    </row>
    <row r="55842" spans="16:27" x14ac:dyDescent="0.3">
      <c r="P55842"/>
      <c r="AA55842"/>
    </row>
    <row r="55843" spans="16:27" x14ac:dyDescent="0.3">
      <c r="P55843"/>
      <c r="AA55843"/>
    </row>
    <row r="55844" spans="16:27" x14ac:dyDescent="0.3">
      <c r="P55844"/>
      <c r="AA55844"/>
    </row>
    <row r="55845" spans="16:27" x14ac:dyDescent="0.3">
      <c r="P55845"/>
      <c r="AA55845"/>
    </row>
    <row r="55846" spans="16:27" x14ac:dyDescent="0.3">
      <c r="P55846"/>
      <c r="AA55846"/>
    </row>
    <row r="55847" spans="16:27" x14ac:dyDescent="0.3">
      <c r="P55847"/>
      <c r="AA55847"/>
    </row>
    <row r="55848" spans="16:27" x14ac:dyDescent="0.3">
      <c r="P55848"/>
      <c r="AA55848"/>
    </row>
    <row r="55849" spans="16:27" x14ac:dyDescent="0.3">
      <c r="P55849"/>
      <c r="AA55849"/>
    </row>
    <row r="55850" spans="16:27" x14ac:dyDescent="0.3">
      <c r="P55850"/>
      <c r="AA55850"/>
    </row>
    <row r="55851" spans="16:27" x14ac:dyDescent="0.3">
      <c r="P55851"/>
      <c r="AA55851"/>
    </row>
    <row r="55852" spans="16:27" x14ac:dyDescent="0.3">
      <c r="P55852"/>
      <c r="AA55852"/>
    </row>
    <row r="55853" spans="16:27" x14ac:dyDescent="0.3">
      <c r="P55853"/>
      <c r="AA55853"/>
    </row>
    <row r="55854" spans="16:27" x14ac:dyDescent="0.3">
      <c r="P55854"/>
      <c r="AA55854"/>
    </row>
    <row r="55855" spans="16:27" x14ac:dyDescent="0.3">
      <c r="P55855"/>
      <c r="AA55855"/>
    </row>
    <row r="55856" spans="16:27" x14ac:dyDescent="0.3">
      <c r="P55856"/>
      <c r="AA55856"/>
    </row>
    <row r="55857" spans="16:27" x14ac:dyDescent="0.3">
      <c r="P55857"/>
      <c r="AA55857"/>
    </row>
    <row r="55858" spans="16:27" x14ac:dyDescent="0.3">
      <c r="P55858"/>
      <c r="AA55858"/>
    </row>
    <row r="55859" spans="16:27" x14ac:dyDescent="0.3">
      <c r="P55859"/>
      <c r="AA55859"/>
    </row>
    <row r="55860" spans="16:27" x14ac:dyDescent="0.3">
      <c r="P55860"/>
      <c r="AA55860"/>
    </row>
    <row r="55861" spans="16:27" x14ac:dyDescent="0.3">
      <c r="P55861"/>
      <c r="AA55861"/>
    </row>
    <row r="55862" spans="16:27" x14ac:dyDescent="0.3">
      <c r="P55862"/>
      <c r="AA55862"/>
    </row>
    <row r="55863" spans="16:27" x14ac:dyDescent="0.3">
      <c r="P55863"/>
      <c r="AA55863"/>
    </row>
    <row r="55864" spans="16:27" x14ac:dyDescent="0.3">
      <c r="P55864"/>
      <c r="AA55864"/>
    </row>
    <row r="55865" spans="16:27" x14ac:dyDescent="0.3">
      <c r="P55865"/>
      <c r="AA55865"/>
    </row>
    <row r="55866" spans="16:27" x14ac:dyDescent="0.3">
      <c r="P55866"/>
      <c r="AA55866"/>
    </row>
    <row r="55867" spans="16:27" x14ac:dyDescent="0.3">
      <c r="P55867"/>
      <c r="AA55867"/>
    </row>
    <row r="55868" spans="16:27" x14ac:dyDescent="0.3">
      <c r="P55868"/>
      <c r="AA55868"/>
    </row>
    <row r="55869" spans="16:27" x14ac:dyDescent="0.3">
      <c r="P55869"/>
      <c r="AA55869"/>
    </row>
    <row r="55870" spans="16:27" x14ac:dyDescent="0.3">
      <c r="P55870"/>
      <c r="AA55870"/>
    </row>
    <row r="55871" spans="16:27" x14ac:dyDescent="0.3">
      <c r="P55871"/>
      <c r="AA55871"/>
    </row>
    <row r="55872" spans="16:27" x14ac:dyDescent="0.3">
      <c r="P55872"/>
      <c r="AA55872"/>
    </row>
    <row r="55873" spans="16:27" x14ac:dyDescent="0.3">
      <c r="P55873"/>
      <c r="AA55873"/>
    </row>
    <row r="55874" spans="16:27" x14ac:dyDescent="0.3">
      <c r="P55874"/>
      <c r="AA55874"/>
    </row>
    <row r="55875" spans="16:27" x14ac:dyDescent="0.3">
      <c r="P55875"/>
      <c r="AA55875"/>
    </row>
    <row r="55876" spans="16:27" x14ac:dyDescent="0.3">
      <c r="P55876"/>
      <c r="AA55876"/>
    </row>
    <row r="55877" spans="16:27" x14ac:dyDescent="0.3">
      <c r="P55877"/>
      <c r="AA55877"/>
    </row>
    <row r="55878" spans="16:27" x14ac:dyDescent="0.3">
      <c r="P55878"/>
      <c r="AA55878"/>
    </row>
    <row r="55879" spans="16:27" x14ac:dyDescent="0.3">
      <c r="P55879"/>
      <c r="AA55879"/>
    </row>
    <row r="55880" spans="16:27" x14ac:dyDescent="0.3">
      <c r="P55880"/>
      <c r="AA55880"/>
    </row>
    <row r="55881" spans="16:27" x14ac:dyDescent="0.3">
      <c r="P55881"/>
      <c r="AA55881"/>
    </row>
    <row r="55882" spans="16:27" x14ac:dyDescent="0.3">
      <c r="P55882"/>
      <c r="AA55882"/>
    </row>
    <row r="55883" spans="16:27" x14ac:dyDescent="0.3">
      <c r="P55883"/>
      <c r="AA55883"/>
    </row>
    <row r="55884" spans="16:27" x14ac:dyDescent="0.3">
      <c r="P55884"/>
      <c r="AA55884"/>
    </row>
    <row r="55885" spans="16:27" x14ac:dyDescent="0.3">
      <c r="P55885"/>
      <c r="AA55885"/>
    </row>
    <row r="55886" spans="16:27" x14ac:dyDescent="0.3">
      <c r="P55886"/>
      <c r="AA55886"/>
    </row>
    <row r="55887" spans="16:27" x14ac:dyDescent="0.3">
      <c r="P55887"/>
      <c r="AA55887"/>
    </row>
    <row r="55888" spans="16:27" x14ac:dyDescent="0.3">
      <c r="P55888"/>
      <c r="AA55888"/>
    </row>
    <row r="55889" spans="16:27" x14ac:dyDescent="0.3">
      <c r="P55889"/>
      <c r="AA55889"/>
    </row>
    <row r="55890" spans="16:27" x14ac:dyDescent="0.3">
      <c r="P55890"/>
      <c r="AA55890"/>
    </row>
    <row r="55891" spans="16:27" x14ac:dyDescent="0.3">
      <c r="P55891"/>
      <c r="AA55891"/>
    </row>
    <row r="55892" spans="16:27" x14ac:dyDescent="0.3">
      <c r="P55892"/>
      <c r="AA55892"/>
    </row>
    <row r="55893" spans="16:27" x14ac:dyDescent="0.3">
      <c r="P55893"/>
      <c r="AA55893"/>
    </row>
    <row r="55894" spans="16:27" x14ac:dyDescent="0.3">
      <c r="P55894"/>
      <c r="AA55894"/>
    </row>
    <row r="55895" spans="16:27" x14ac:dyDescent="0.3">
      <c r="P55895"/>
      <c r="AA55895"/>
    </row>
    <row r="55896" spans="16:27" x14ac:dyDescent="0.3">
      <c r="P55896"/>
      <c r="AA55896"/>
    </row>
    <row r="55897" spans="16:27" x14ac:dyDescent="0.3">
      <c r="P55897"/>
      <c r="AA55897"/>
    </row>
    <row r="55898" spans="16:27" x14ac:dyDescent="0.3">
      <c r="P55898"/>
      <c r="AA55898"/>
    </row>
    <row r="55899" spans="16:27" x14ac:dyDescent="0.3">
      <c r="P55899"/>
      <c r="AA55899"/>
    </row>
    <row r="55900" spans="16:27" x14ac:dyDescent="0.3">
      <c r="P55900"/>
      <c r="AA55900"/>
    </row>
    <row r="55901" spans="16:27" x14ac:dyDescent="0.3">
      <c r="P55901"/>
      <c r="AA55901"/>
    </row>
    <row r="55902" spans="16:27" x14ac:dyDescent="0.3">
      <c r="P55902"/>
      <c r="AA55902"/>
    </row>
    <row r="55903" spans="16:27" x14ac:dyDescent="0.3">
      <c r="P55903"/>
      <c r="AA55903"/>
    </row>
    <row r="55904" spans="16:27" x14ac:dyDescent="0.3">
      <c r="P55904"/>
      <c r="AA55904"/>
    </row>
    <row r="55905" spans="16:27" x14ac:dyDescent="0.3">
      <c r="P55905"/>
      <c r="AA55905"/>
    </row>
    <row r="55906" spans="16:27" x14ac:dyDescent="0.3">
      <c r="P55906"/>
      <c r="AA55906"/>
    </row>
    <row r="55907" spans="16:27" x14ac:dyDescent="0.3">
      <c r="P55907"/>
      <c r="AA55907"/>
    </row>
    <row r="55908" spans="16:27" x14ac:dyDescent="0.3">
      <c r="P55908"/>
      <c r="AA55908"/>
    </row>
    <row r="55909" spans="16:27" x14ac:dyDescent="0.3">
      <c r="P55909"/>
      <c r="AA55909"/>
    </row>
    <row r="55910" spans="16:27" x14ac:dyDescent="0.3">
      <c r="P55910"/>
      <c r="AA55910"/>
    </row>
    <row r="55911" spans="16:27" x14ac:dyDescent="0.3">
      <c r="P55911"/>
      <c r="AA55911"/>
    </row>
    <row r="55912" spans="16:27" x14ac:dyDescent="0.3">
      <c r="P55912"/>
      <c r="AA55912"/>
    </row>
    <row r="55913" spans="16:27" x14ac:dyDescent="0.3">
      <c r="P55913"/>
      <c r="AA55913"/>
    </row>
    <row r="55914" spans="16:27" x14ac:dyDescent="0.3">
      <c r="P55914"/>
      <c r="AA55914"/>
    </row>
    <row r="55915" spans="16:27" x14ac:dyDescent="0.3">
      <c r="P55915"/>
      <c r="AA55915"/>
    </row>
    <row r="55916" spans="16:27" x14ac:dyDescent="0.3">
      <c r="P55916"/>
      <c r="AA55916"/>
    </row>
    <row r="55917" spans="16:27" x14ac:dyDescent="0.3">
      <c r="P55917"/>
      <c r="AA55917"/>
    </row>
    <row r="55918" spans="16:27" x14ac:dyDescent="0.3">
      <c r="P55918"/>
      <c r="AA55918"/>
    </row>
    <row r="55919" spans="16:27" x14ac:dyDescent="0.3">
      <c r="P55919"/>
      <c r="AA55919"/>
    </row>
    <row r="55920" spans="16:27" x14ac:dyDescent="0.3">
      <c r="P55920"/>
      <c r="AA55920"/>
    </row>
    <row r="55921" spans="16:27" x14ac:dyDescent="0.3">
      <c r="P55921"/>
      <c r="AA55921"/>
    </row>
    <row r="55922" spans="16:27" x14ac:dyDescent="0.3">
      <c r="P55922"/>
      <c r="AA55922"/>
    </row>
    <row r="55923" spans="16:27" x14ac:dyDescent="0.3">
      <c r="P55923"/>
      <c r="AA55923"/>
    </row>
    <row r="55924" spans="16:27" x14ac:dyDescent="0.3">
      <c r="P55924"/>
      <c r="AA55924"/>
    </row>
    <row r="55925" spans="16:27" x14ac:dyDescent="0.3">
      <c r="P55925"/>
      <c r="AA55925"/>
    </row>
    <row r="55926" spans="16:27" x14ac:dyDescent="0.3">
      <c r="P55926"/>
      <c r="AA55926"/>
    </row>
    <row r="55927" spans="16:27" x14ac:dyDescent="0.3">
      <c r="P55927"/>
      <c r="AA55927"/>
    </row>
    <row r="55928" spans="16:27" x14ac:dyDescent="0.3">
      <c r="P55928"/>
      <c r="AA55928"/>
    </row>
    <row r="55929" spans="16:27" x14ac:dyDescent="0.3">
      <c r="P55929"/>
      <c r="AA55929"/>
    </row>
    <row r="55930" spans="16:27" x14ac:dyDescent="0.3">
      <c r="P55930"/>
      <c r="AA55930"/>
    </row>
    <row r="55931" spans="16:27" x14ac:dyDescent="0.3">
      <c r="P55931"/>
      <c r="AA55931"/>
    </row>
    <row r="55932" spans="16:27" x14ac:dyDescent="0.3">
      <c r="P55932"/>
      <c r="AA55932"/>
    </row>
    <row r="55933" spans="16:27" x14ac:dyDescent="0.3">
      <c r="P55933"/>
      <c r="AA55933"/>
    </row>
    <row r="55934" spans="16:27" x14ac:dyDescent="0.3">
      <c r="P55934"/>
      <c r="AA55934"/>
    </row>
    <row r="55935" spans="16:27" x14ac:dyDescent="0.3">
      <c r="P55935"/>
      <c r="AA55935"/>
    </row>
    <row r="55936" spans="16:27" x14ac:dyDescent="0.3">
      <c r="P55936"/>
      <c r="AA55936"/>
    </row>
    <row r="55937" spans="16:27" x14ac:dyDescent="0.3">
      <c r="P55937"/>
      <c r="AA55937"/>
    </row>
    <row r="55938" spans="16:27" x14ac:dyDescent="0.3">
      <c r="P55938"/>
      <c r="AA55938"/>
    </row>
    <row r="55939" spans="16:27" x14ac:dyDescent="0.3">
      <c r="P55939"/>
      <c r="AA55939"/>
    </row>
    <row r="55940" spans="16:27" x14ac:dyDescent="0.3">
      <c r="P55940"/>
      <c r="AA55940"/>
    </row>
    <row r="55941" spans="16:27" x14ac:dyDescent="0.3">
      <c r="P55941"/>
      <c r="AA55941"/>
    </row>
    <row r="55942" spans="16:27" x14ac:dyDescent="0.3">
      <c r="P55942"/>
      <c r="AA55942"/>
    </row>
    <row r="55943" spans="16:27" x14ac:dyDescent="0.3">
      <c r="P55943"/>
      <c r="AA55943"/>
    </row>
    <row r="55944" spans="16:27" x14ac:dyDescent="0.3">
      <c r="P55944"/>
      <c r="AA55944"/>
    </row>
    <row r="55945" spans="16:27" x14ac:dyDescent="0.3">
      <c r="P55945"/>
      <c r="AA55945"/>
    </row>
    <row r="55946" spans="16:27" x14ac:dyDescent="0.3">
      <c r="P55946"/>
      <c r="AA55946"/>
    </row>
    <row r="55947" spans="16:27" x14ac:dyDescent="0.3">
      <c r="P55947"/>
      <c r="AA55947"/>
    </row>
    <row r="55948" spans="16:27" x14ac:dyDescent="0.3">
      <c r="P55948"/>
      <c r="AA55948"/>
    </row>
    <row r="55949" spans="16:27" x14ac:dyDescent="0.3">
      <c r="P55949"/>
      <c r="AA55949"/>
    </row>
    <row r="55950" spans="16:27" x14ac:dyDescent="0.3">
      <c r="P55950"/>
      <c r="AA55950"/>
    </row>
    <row r="55951" spans="16:27" x14ac:dyDescent="0.3">
      <c r="P55951"/>
      <c r="AA55951"/>
    </row>
    <row r="55952" spans="16:27" x14ac:dyDescent="0.3">
      <c r="P55952"/>
      <c r="AA55952"/>
    </row>
    <row r="55953" spans="16:27" x14ac:dyDescent="0.3">
      <c r="P55953"/>
      <c r="AA55953"/>
    </row>
    <row r="55954" spans="16:27" x14ac:dyDescent="0.3">
      <c r="P55954"/>
      <c r="AA55954"/>
    </row>
    <row r="55955" spans="16:27" x14ac:dyDescent="0.3">
      <c r="P55955"/>
      <c r="AA55955"/>
    </row>
    <row r="55956" spans="16:27" x14ac:dyDescent="0.3">
      <c r="P55956"/>
      <c r="AA55956"/>
    </row>
    <row r="55957" spans="16:27" x14ac:dyDescent="0.3">
      <c r="P55957"/>
      <c r="AA55957"/>
    </row>
    <row r="55958" spans="16:27" x14ac:dyDescent="0.3">
      <c r="P55958"/>
      <c r="AA55958"/>
    </row>
    <row r="55959" spans="16:27" x14ac:dyDescent="0.3">
      <c r="P55959"/>
      <c r="AA55959"/>
    </row>
    <row r="55960" spans="16:27" x14ac:dyDescent="0.3">
      <c r="P55960"/>
      <c r="AA55960"/>
    </row>
    <row r="55961" spans="16:27" x14ac:dyDescent="0.3">
      <c r="P55961"/>
      <c r="AA55961"/>
    </row>
    <row r="55962" spans="16:27" x14ac:dyDescent="0.3">
      <c r="P55962"/>
      <c r="AA55962"/>
    </row>
    <row r="55963" spans="16:27" x14ac:dyDescent="0.3">
      <c r="P55963"/>
      <c r="AA55963"/>
    </row>
    <row r="55964" spans="16:27" x14ac:dyDescent="0.3">
      <c r="P55964"/>
      <c r="AA55964"/>
    </row>
    <row r="55965" spans="16:27" x14ac:dyDescent="0.3">
      <c r="P55965"/>
      <c r="AA55965"/>
    </row>
    <row r="55966" spans="16:27" x14ac:dyDescent="0.3">
      <c r="P55966"/>
      <c r="AA55966"/>
    </row>
    <row r="55967" spans="16:27" x14ac:dyDescent="0.3">
      <c r="P55967"/>
      <c r="AA55967"/>
    </row>
    <row r="55968" spans="16:27" x14ac:dyDescent="0.3">
      <c r="P55968"/>
      <c r="AA55968"/>
    </row>
    <row r="55969" spans="16:27" x14ac:dyDescent="0.3">
      <c r="P55969"/>
      <c r="AA55969"/>
    </row>
    <row r="55970" spans="16:27" x14ac:dyDescent="0.3">
      <c r="P55970"/>
      <c r="AA55970"/>
    </row>
    <row r="55971" spans="16:27" x14ac:dyDescent="0.3">
      <c r="P55971"/>
      <c r="AA55971"/>
    </row>
    <row r="55972" spans="16:27" x14ac:dyDescent="0.3">
      <c r="P55972"/>
      <c r="AA55972"/>
    </row>
    <row r="55973" spans="16:27" x14ac:dyDescent="0.3">
      <c r="P55973"/>
      <c r="AA55973"/>
    </row>
    <row r="55974" spans="16:27" x14ac:dyDescent="0.3">
      <c r="P55974"/>
      <c r="AA55974"/>
    </row>
    <row r="55975" spans="16:27" x14ac:dyDescent="0.3">
      <c r="P55975"/>
      <c r="AA55975"/>
    </row>
    <row r="55976" spans="16:27" x14ac:dyDescent="0.3">
      <c r="P55976"/>
      <c r="AA55976"/>
    </row>
    <row r="55977" spans="16:27" x14ac:dyDescent="0.3">
      <c r="P55977"/>
      <c r="AA55977"/>
    </row>
    <row r="55978" spans="16:27" x14ac:dyDescent="0.3">
      <c r="P55978"/>
      <c r="AA55978"/>
    </row>
    <row r="55979" spans="16:27" x14ac:dyDescent="0.3">
      <c r="P55979"/>
      <c r="AA55979"/>
    </row>
    <row r="55980" spans="16:27" x14ac:dyDescent="0.3">
      <c r="P55980"/>
      <c r="AA55980"/>
    </row>
    <row r="55981" spans="16:27" x14ac:dyDescent="0.3">
      <c r="P55981"/>
      <c r="AA55981"/>
    </row>
    <row r="55982" spans="16:27" x14ac:dyDescent="0.3">
      <c r="P55982"/>
      <c r="AA55982"/>
    </row>
    <row r="55983" spans="16:27" x14ac:dyDescent="0.3">
      <c r="P55983"/>
      <c r="AA55983"/>
    </row>
    <row r="55984" spans="16:27" x14ac:dyDescent="0.3">
      <c r="P55984"/>
      <c r="AA55984"/>
    </row>
    <row r="55985" spans="16:27" x14ac:dyDescent="0.3">
      <c r="P55985"/>
      <c r="AA55985"/>
    </row>
    <row r="55986" spans="16:27" x14ac:dyDescent="0.3">
      <c r="P55986"/>
      <c r="AA55986"/>
    </row>
    <row r="55987" spans="16:27" x14ac:dyDescent="0.3">
      <c r="P55987"/>
      <c r="AA55987"/>
    </row>
    <row r="55988" spans="16:27" x14ac:dyDescent="0.3">
      <c r="P55988"/>
      <c r="AA55988"/>
    </row>
    <row r="55989" spans="16:27" x14ac:dyDescent="0.3">
      <c r="P55989"/>
      <c r="AA55989"/>
    </row>
    <row r="55990" spans="16:27" x14ac:dyDescent="0.3">
      <c r="P55990"/>
      <c r="AA55990"/>
    </row>
    <row r="55991" spans="16:27" x14ac:dyDescent="0.3">
      <c r="P55991"/>
      <c r="AA55991"/>
    </row>
    <row r="55992" spans="16:27" x14ac:dyDescent="0.3">
      <c r="P55992"/>
      <c r="AA55992"/>
    </row>
    <row r="55993" spans="16:27" x14ac:dyDescent="0.3">
      <c r="P55993"/>
      <c r="AA55993"/>
    </row>
    <row r="55994" spans="16:27" x14ac:dyDescent="0.3">
      <c r="P55994"/>
      <c r="AA55994"/>
    </row>
    <row r="55995" spans="16:27" x14ac:dyDescent="0.3">
      <c r="P55995"/>
      <c r="AA55995"/>
    </row>
    <row r="55996" spans="16:27" x14ac:dyDescent="0.3">
      <c r="P55996"/>
      <c r="AA55996"/>
    </row>
    <row r="55997" spans="16:27" x14ac:dyDescent="0.3">
      <c r="P55997"/>
      <c r="AA55997"/>
    </row>
    <row r="55998" spans="16:27" x14ac:dyDescent="0.3">
      <c r="P55998"/>
      <c r="AA55998"/>
    </row>
    <row r="55999" spans="16:27" x14ac:dyDescent="0.3">
      <c r="P55999"/>
      <c r="AA55999"/>
    </row>
    <row r="56000" spans="16:27" x14ac:dyDescent="0.3">
      <c r="P56000"/>
      <c r="AA56000"/>
    </row>
    <row r="56001" spans="16:27" x14ac:dyDescent="0.3">
      <c r="P56001"/>
      <c r="AA56001"/>
    </row>
    <row r="56002" spans="16:27" x14ac:dyDescent="0.3">
      <c r="P56002"/>
      <c r="AA56002"/>
    </row>
    <row r="56003" spans="16:27" x14ac:dyDescent="0.3">
      <c r="P56003"/>
      <c r="AA56003"/>
    </row>
    <row r="56004" spans="16:27" x14ac:dyDescent="0.3">
      <c r="P56004"/>
      <c r="AA56004"/>
    </row>
    <row r="56005" spans="16:27" x14ac:dyDescent="0.3">
      <c r="P56005"/>
      <c r="AA56005"/>
    </row>
    <row r="56006" spans="16:27" x14ac:dyDescent="0.3">
      <c r="P56006"/>
      <c r="AA56006"/>
    </row>
    <row r="56007" spans="16:27" x14ac:dyDescent="0.3">
      <c r="P56007"/>
      <c r="AA56007"/>
    </row>
    <row r="56008" spans="16:27" x14ac:dyDescent="0.3">
      <c r="P56008"/>
      <c r="AA56008"/>
    </row>
    <row r="56009" spans="16:27" x14ac:dyDescent="0.3">
      <c r="P56009"/>
      <c r="AA56009"/>
    </row>
    <row r="56010" spans="16:27" x14ac:dyDescent="0.3">
      <c r="P56010"/>
      <c r="AA56010"/>
    </row>
    <row r="56011" spans="16:27" x14ac:dyDescent="0.3">
      <c r="P56011"/>
      <c r="AA56011"/>
    </row>
    <row r="56012" spans="16:27" x14ac:dyDescent="0.3">
      <c r="P56012"/>
      <c r="AA56012"/>
    </row>
    <row r="56013" spans="16:27" x14ac:dyDescent="0.3">
      <c r="P56013"/>
      <c r="AA56013"/>
    </row>
    <row r="56014" spans="16:27" x14ac:dyDescent="0.3">
      <c r="P56014"/>
      <c r="AA56014"/>
    </row>
    <row r="56015" spans="16:27" x14ac:dyDescent="0.3">
      <c r="P56015"/>
      <c r="AA56015"/>
    </row>
    <row r="56016" spans="16:27" x14ac:dyDescent="0.3">
      <c r="P56016"/>
      <c r="AA56016"/>
    </row>
    <row r="56017" spans="16:27" x14ac:dyDescent="0.3">
      <c r="P56017"/>
      <c r="AA56017"/>
    </row>
    <row r="56018" spans="16:27" x14ac:dyDescent="0.3">
      <c r="P56018"/>
      <c r="AA56018"/>
    </row>
    <row r="56019" spans="16:27" x14ac:dyDescent="0.3">
      <c r="P56019"/>
      <c r="AA56019"/>
    </row>
    <row r="56020" spans="16:27" x14ac:dyDescent="0.3">
      <c r="P56020"/>
      <c r="AA56020"/>
    </row>
    <row r="56021" spans="16:27" x14ac:dyDescent="0.3">
      <c r="P56021"/>
      <c r="AA56021"/>
    </row>
    <row r="56022" spans="16:27" x14ac:dyDescent="0.3">
      <c r="P56022"/>
      <c r="AA56022"/>
    </row>
    <row r="56023" spans="16:27" x14ac:dyDescent="0.3">
      <c r="P56023"/>
      <c r="AA56023"/>
    </row>
    <row r="56024" spans="16:27" x14ac:dyDescent="0.3">
      <c r="P56024"/>
      <c r="AA56024"/>
    </row>
    <row r="56025" spans="16:27" x14ac:dyDescent="0.3">
      <c r="P56025"/>
      <c r="AA56025"/>
    </row>
    <row r="56026" spans="16:27" x14ac:dyDescent="0.3">
      <c r="P56026"/>
      <c r="AA56026"/>
    </row>
    <row r="56027" spans="16:27" x14ac:dyDescent="0.3">
      <c r="P56027"/>
      <c r="AA56027"/>
    </row>
    <row r="56028" spans="16:27" x14ac:dyDescent="0.3">
      <c r="P56028"/>
      <c r="AA56028"/>
    </row>
    <row r="56029" spans="16:27" x14ac:dyDescent="0.3">
      <c r="P56029"/>
      <c r="AA56029"/>
    </row>
    <row r="56030" spans="16:27" x14ac:dyDescent="0.3">
      <c r="P56030"/>
      <c r="AA56030"/>
    </row>
    <row r="56031" spans="16:27" x14ac:dyDescent="0.3">
      <c r="P56031"/>
      <c r="AA56031"/>
    </row>
    <row r="56032" spans="16:27" x14ac:dyDescent="0.3">
      <c r="P56032"/>
      <c r="AA56032"/>
    </row>
    <row r="56033" spans="16:27" x14ac:dyDescent="0.3">
      <c r="P56033"/>
      <c r="AA56033"/>
    </row>
    <row r="56034" spans="16:27" x14ac:dyDescent="0.3">
      <c r="P56034"/>
      <c r="AA56034"/>
    </row>
    <row r="56035" spans="16:27" x14ac:dyDescent="0.3">
      <c r="P56035"/>
      <c r="AA56035"/>
    </row>
    <row r="56036" spans="16:27" x14ac:dyDescent="0.3">
      <c r="P56036"/>
      <c r="AA56036"/>
    </row>
    <row r="56037" spans="16:27" x14ac:dyDescent="0.3">
      <c r="P56037"/>
      <c r="AA56037"/>
    </row>
    <row r="56038" spans="16:27" x14ac:dyDescent="0.3">
      <c r="P56038"/>
      <c r="AA56038"/>
    </row>
    <row r="56039" spans="16:27" x14ac:dyDescent="0.3">
      <c r="P56039"/>
      <c r="AA56039"/>
    </row>
    <row r="56040" spans="16:27" x14ac:dyDescent="0.3">
      <c r="P56040"/>
      <c r="AA56040"/>
    </row>
    <row r="56041" spans="16:27" x14ac:dyDescent="0.3">
      <c r="P56041"/>
      <c r="AA56041"/>
    </row>
    <row r="56042" spans="16:27" x14ac:dyDescent="0.3">
      <c r="P56042"/>
      <c r="AA56042"/>
    </row>
    <row r="56043" spans="16:27" x14ac:dyDescent="0.3">
      <c r="P56043"/>
      <c r="AA56043"/>
    </row>
    <row r="56044" spans="16:27" x14ac:dyDescent="0.3">
      <c r="P56044"/>
      <c r="AA56044"/>
    </row>
    <row r="56045" spans="16:27" x14ac:dyDescent="0.3">
      <c r="P56045"/>
      <c r="AA56045"/>
    </row>
    <row r="56046" spans="16:27" x14ac:dyDescent="0.3">
      <c r="P56046"/>
      <c r="AA56046"/>
    </row>
    <row r="56047" spans="16:27" x14ac:dyDescent="0.3">
      <c r="P56047"/>
      <c r="AA56047"/>
    </row>
    <row r="56048" spans="16:27" x14ac:dyDescent="0.3">
      <c r="P56048"/>
      <c r="AA56048"/>
    </row>
    <row r="56049" spans="16:27" x14ac:dyDescent="0.3">
      <c r="P56049"/>
      <c r="AA56049"/>
    </row>
    <row r="56050" spans="16:27" x14ac:dyDescent="0.3">
      <c r="P56050"/>
      <c r="AA56050"/>
    </row>
    <row r="56051" spans="16:27" x14ac:dyDescent="0.3">
      <c r="P56051"/>
      <c r="AA56051"/>
    </row>
    <row r="56052" spans="16:27" x14ac:dyDescent="0.3">
      <c r="P56052"/>
      <c r="AA56052"/>
    </row>
    <row r="56053" spans="16:27" x14ac:dyDescent="0.3">
      <c r="P56053"/>
      <c r="AA56053"/>
    </row>
    <row r="56054" spans="16:27" x14ac:dyDescent="0.3">
      <c r="P56054"/>
      <c r="AA56054"/>
    </row>
    <row r="56055" spans="16:27" x14ac:dyDescent="0.3">
      <c r="P56055"/>
      <c r="AA56055"/>
    </row>
    <row r="56056" spans="16:27" x14ac:dyDescent="0.3">
      <c r="P56056"/>
      <c r="AA56056"/>
    </row>
    <row r="56057" spans="16:27" x14ac:dyDescent="0.3">
      <c r="P56057"/>
      <c r="AA56057"/>
    </row>
    <row r="56058" spans="16:27" x14ac:dyDescent="0.3">
      <c r="P56058"/>
      <c r="AA56058"/>
    </row>
    <row r="56059" spans="16:27" x14ac:dyDescent="0.3">
      <c r="P56059"/>
      <c r="AA56059"/>
    </row>
    <row r="56060" spans="16:27" x14ac:dyDescent="0.3">
      <c r="P56060"/>
      <c r="AA56060"/>
    </row>
    <row r="56061" spans="16:27" x14ac:dyDescent="0.3">
      <c r="P56061"/>
      <c r="AA56061"/>
    </row>
    <row r="56062" spans="16:27" x14ac:dyDescent="0.3">
      <c r="P56062"/>
      <c r="AA56062"/>
    </row>
    <row r="56063" spans="16:27" x14ac:dyDescent="0.3">
      <c r="P56063"/>
      <c r="AA56063"/>
    </row>
    <row r="56064" spans="16:27" x14ac:dyDescent="0.3">
      <c r="P56064"/>
      <c r="AA56064"/>
    </row>
    <row r="56065" spans="16:27" x14ac:dyDescent="0.3">
      <c r="P56065"/>
      <c r="AA56065"/>
    </row>
    <row r="56066" spans="16:27" x14ac:dyDescent="0.3">
      <c r="P56066"/>
      <c r="AA56066"/>
    </row>
    <row r="56067" spans="16:27" x14ac:dyDescent="0.3">
      <c r="P56067"/>
      <c r="AA56067"/>
    </row>
    <row r="56068" spans="16:27" x14ac:dyDescent="0.3">
      <c r="P56068"/>
      <c r="AA56068"/>
    </row>
    <row r="56069" spans="16:27" x14ac:dyDescent="0.3">
      <c r="P56069"/>
      <c r="AA56069"/>
    </row>
    <row r="56070" spans="16:27" x14ac:dyDescent="0.3">
      <c r="P56070"/>
      <c r="AA56070"/>
    </row>
    <row r="56071" spans="16:27" x14ac:dyDescent="0.3">
      <c r="P56071"/>
      <c r="AA56071"/>
    </row>
    <row r="56072" spans="16:27" x14ac:dyDescent="0.3">
      <c r="P56072"/>
      <c r="AA56072"/>
    </row>
    <row r="56073" spans="16:27" x14ac:dyDescent="0.3">
      <c r="P56073"/>
      <c r="AA56073"/>
    </row>
    <row r="56074" spans="16:27" x14ac:dyDescent="0.3">
      <c r="P56074"/>
      <c r="AA56074"/>
    </row>
    <row r="56075" spans="16:27" x14ac:dyDescent="0.3">
      <c r="P56075"/>
      <c r="AA56075"/>
    </row>
    <row r="56076" spans="16:27" x14ac:dyDescent="0.3">
      <c r="P56076"/>
      <c r="AA56076"/>
    </row>
    <row r="56077" spans="16:27" x14ac:dyDescent="0.3">
      <c r="P56077"/>
      <c r="AA56077"/>
    </row>
    <row r="56078" spans="16:27" x14ac:dyDescent="0.3">
      <c r="P56078"/>
      <c r="AA56078"/>
    </row>
    <row r="56079" spans="16:27" x14ac:dyDescent="0.3">
      <c r="P56079"/>
      <c r="AA56079"/>
    </row>
    <row r="56080" spans="16:27" x14ac:dyDescent="0.3">
      <c r="P56080"/>
      <c r="AA56080"/>
    </row>
    <row r="56081" spans="16:27" x14ac:dyDescent="0.3">
      <c r="P56081"/>
      <c r="AA56081"/>
    </row>
    <row r="56082" spans="16:27" x14ac:dyDescent="0.3">
      <c r="P56082"/>
      <c r="AA56082"/>
    </row>
    <row r="56083" spans="16:27" x14ac:dyDescent="0.3">
      <c r="P56083"/>
      <c r="AA56083"/>
    </row>
    <row r="56084" spans="16:27" x14ac:dyDescent="0.3">
      <c r="P56084"/>
      <c r="AA56084"/>
    </row>
    <row r="56085" spans="16:27" x14ac:dyDescent="0.3">
      <c r="P56085"/>
      <c r="AA56085"/>
    </row>
    <row r="56086" spans="16:27" x14ac:dyDescent="0.3">
      <c r="P56086"/>
      <c r="AA56086"/>
    </row>
    <row r="56087" spans="16:27" x14ac:dyDescent="0.3">
      <c r="P56087"/>
      <c r="AA56087"/>
    </row>
    <row r="56088" spans="16:27" x14ac:dyDescent="0.3">
      <c r="P56088"/>
      <c r="AA56088"/>
    </row>
    <row r="56089" spans="16:27" x14ac:dyDescent="0.3">
      <c r="P56089"/>
      <c r="AA56089"/>
    </row>
    <row r="56090" spans="16:27" x14ac:dyDescent="0.3">
      <c r="P56090"/>
      <c r="AA56090"/>
    </row>
    <row r="56091" spans="16:27" x14ac:dyDescent="0.3">
      <c r="P56091"/>
      <c r="AA56091"/>
    </row>
    <row r="56092" spans="16:27" x14ac:dyDescent="0.3">
      <c r="P56092"/>
      <c r="AA56092"/>
    </row>
    <row r="56093" spans="16:27" x14ac:dyDescent="0.3">
      <c r="P56093"/>
      <c r="AA56093"/>
    </row>
    <row r="56094" spans="16:27" x14ac:dyDescent="0.3">
      <c r="P56094"/>
      <c r="AA56094"/>
    </row>
    <row r="56095" spans="16:27" x14ac:dyDescent="0.3">
      <c r="P56095"/>
      <c r="AA56095"/>
    </row>
    <row r="56096" spans="16:27" x14ac:dyDescent="0.3">
      <c r="P56096"/>
      <c r="AA56096"/>
    </row>
    <row r="56097" spans="16:27" x14ac:dyDescent="0.3">
      <c r="P56097"/>
      <c r="AA56097"/>
    </row>
    <row r="56098" spans="16:27" x14ac:dyDescent="0.3">
      <c r="P56098"/>
      <c r="AA56098"/>
    </row>
    <row r="56099" spans="16:27" x14ac:dyDescent="0.3">
      <c r="P56099"/>
      <c r="AA56099"/>
    </row>
    <row r="56100" spans="16:27" x14ac:dyDescent="0.3">
      <c r="P56100"/>
      <c r="AA56100"/>
    </row>
    <row r="56101" spans="16:27" x14ac:dyDescent="0.3">
      <c r="P56101"/>
      <c r="AA56101"/>
    </row>
    <row r="56102" spans="16:27" x14ac:dyDescent="0.3">
      <c r="P56102"/>
      <c r="AA56102"/>
    </row>
    <row r="56103" spans="16:27" x14ac:dyDescent="0.3">
      <c r="P56103"/>
      <c r="AA56103"/>
    </row>
    <row r="56104" spans="16:27" x14ac:dyDescent="0.3">
      <c r="P56104"/>
      <c r="AA56104"/>
    </row>
    <row r="56105" spans="16:27" x14ac:dyDescent="0.3">
      <c r="P56105"/>
      <c r="AA56105"/>
    </row>
    <row r="56106" spans="16:27" x14ac:dyDescent="0.3">
      <c r="P56106"/>
      <c r="AA56106"/>
    </row>
    <row r="56107" spans="16:27" x14ac:dyDescent="0.3">
      <c r="P56107"/>
      <c r="AA56107"/>
    </row>
    <row r="56108" spans="16:27" x14ac:dyDescent="0.3">
      <c r="P56108"/>
      <c r="AA56108"/>
    </row>
    <row r="56109" spans="16:27" x14ac:dyDescent="0.3">
      <c r="P56109"/>
      <c r="AA56109"/>
    </row>
    <row r="56110" spans="16:27" x14ac:dyDescent="0.3">
      <c r="P56110"/>
      <c r="AA56110"/>
    </row>
    <row r="56111" spans="16:27" x14ac:dyDescent="0.3">
      <c r="P56111"/>
      <c r="AA56111"/>
    </row>
    <row r="56112" spans="16:27" x14ac:dyDescent="0.3">
      <c r="P56112"/>
      <c r="AA56112"/>
    </row>
    <row r="56113" spans="16:27" x14ac:dyDescent="0.3">
      <c r="P56113"/>
      <c r="AA56113"/>
    </row>
    <row r="56114" spans="16:27" x14ac:dyDescent="0.3">
      <c r="P56114"/>
      <c r="AA56114"/>
    </row>
    <row r="56115" spans="16:27" x14ac:dyDescent="0.3">
      <c r="P56115"/>
      <c r="AA56115"/>
    </row>
    <row r="56116" spans="16:27" x14ac:dyDescent="0.3">
      <c r="P56116"/>
      <c r="AA56116"/>
    </row>
    <row r="56117" spans="16:27" x14ac:dyDescent="0.3">
      <c r="P56117"/>
      <c r="AA56117"/>
    </row>
    <row r="56118" spans="16:27" x14ac:dyDescent="0.3">
      <c r="P56118"/>
      <c r="AA56118"/>
    </row>
    <row r="56119" spans="16:27" x14ac:dyDescent="0.3">
      <c r="P56119"/>
      <c r="AA56119"/>
    </row>
    <row r="56120" spans="16:27" x14ac:dyDescent="0.3">
      <c r="P56120"/>
      <c r="AA56120"/>
    </row>
    <row r="56121" spans="16:27" x14ac:dyDescent="0.3">
      <c r="P56121"/>
      <c r="AA56121"/>
    </row>
    <row r="56122" spans="16:27" x14ac:dyDescent="0.3">
      <c r="P56122"/>
      <c r="AA56122"/>
    </row>
    <row r="56123" spans="16:27" x14ac:dyDescent="0.3">
      <c r="P56123"/>
      <c r="AA56123"/>
    </row>
    <row r="56124" spans="16:27" x14ac:dyDescent="0.3">
      <c r="P56124"/>
      <c r="AA56124"/>
    </row>
    <row r="56125" spans="16:27" x14ac:dyDescent="0.3">
      <c r="P56125"/>
      <c r="AA56125"/>
    </row>
    <row r="56126" spans="16:27" x14ac:dyDescent="0.3">
      <c r="P56126"/>
      <c r="AA56126"/>
    </row>
    <row r="56127" spans="16:27" x14ac:dyDescent="0.3">
      <c r="P56127"/>
      <c r="AA56127"/>
    </row>
    <row r="56128" spans="16:27" x14ac:dyDescent="0.3">
      <c r="P56128"/>
      <c r="AA56128"/>
    </row>
    <row r="56129" spans="16:27" x14ac:dyDescent="0.3">
      <c r="P56129"/>
      <c r="AA56129"/>
    </row>
    <row r="56130" spans="16:27" x14ac:dyDescent="0.3">
      <c r="P56130"/>
      <c r="AA56130"/>
    </row>
    <row r="56131" spans="16:27" x14ac:dyDescent="0.3">
      <c r="P56131"/>
      <c r="AA56131"/>
    </row>
    <row r="56132" spans="16:27" x14ac:dyDescent="0.3">
      <c r="P56132"/>
      <c r="AA56132"/>
    </row>
    <row r="56133" spans="16:27" x14ac:dyDescent="0.3">
      <c r="P56133"/>
      <c r="AA56133"/>
    </row>
    <row r="56134" spans="16:27" x14ac:dyDescent="0.3">
      <c r="P56134"/>
      <c r="AA56134"/>
    </row>
    <row r="56135" spans="16:27" x14ac:dyDescent="0.3">
      <c r="P56135"/>
      <c r="AA56135"/>
    </row>
    <row r="56136" spans="16:27" x14ac:dyDescent="0.3">
      <c r="P56136"/>
      <c r="AA56136"/>
    </row>
    <row r="56137" spans="16:27" x14ac:dyDescent="0.3">
      <c r="P56137"/>
      <c r="AA56137"/>
    </row>
    <row r="56138" spans="16:27" x14ac:dyDescent="0.3">
      <c r="P56138"/>
      <c r="AA56138"/>
    </row>
    <row r="56139" spans="16:27" x14ac:dyDescent="0.3">
      <c r="P56139"/>
      <c r="AA56139"/>
    </row>
    <row r="56140" spans="16:27" x14ac:dyDescent="0.3">
      <c r="P56140"/>
      <c r="AA56140"/>
    </row>
    <row r="56141" spans="16:27" x14ac:dyDescent="0.3">
      <c r="P56141"/>
      <c r="AA56141"/>
    </row>
    <row r="56142" spans="16:27" x14ac:dyDescent="0.3">
      <c r="P56142"/>
      <c r="AA56142"/>
    </row>
    <row r="56143" spans="16:27" x14ac:dyDescent="0.3">
      <c r="P56143"/>
      <c r="AA56143"/>
    </row>
    <row r="56144" spans="16:27" x14ac:dyDescent="0.3">
      <c r="P56144"/>
      <c r="AA56144"/>
    </row>
    <row r="56145" spans="16:27" x14ac:dyDescent="0.3">
      <c r="P56145"/>
      <c r="AA56145"/>
    </row>
    <row r="56146" spans="16:27" x14ac:dyDescent="0.3">
      <c r="P56146"/>
      <c r="AA56146"/>
    </row>
    <row r="56147" spans="16:27" x14ac:dyDescent="0.3">
      <c r="P56147"/>
      <c r="AA56147"/>
    </row>
    <row r="56148" spans="16:27" x14ac:dyDescent="0.3">
      <c r="P56148"/>
      <c r="AA56148"/>
    </row>
    <row r="56149" spans="16:27" x14ac:dyDescent="0.3">
      <c r="P56149"/>
      <c r="AA56149"/>
    </row>
    <row r="56150" spans="16:27" x14ac:dyDescent="0.3">
      <c r="P56150"/>
      <c r="AA56150"/>
    </row>
    <row r="56151" spans="16:27" x14ac:dyDescent="0.3">
      <c r="P56151"/>
      <c r="AA56151"/>
    </row>
    <row r="56152" spans="16:27" x14ac:dyDescent="0.3">
      <c r="P56152"/>
      <c r="AA56152"/>
    </row>
    <row r="56153" spans="16:27" x14ac:dyDescent="0.3">
      <c r="P56153"/>
      <c r="AA56153"/>
    </row>
    <row r="56154" spans="16:27" x14ac:dyDescent="0.3">
      <c r="P56154"/>
      <c r="AA56154"/>
    </row>
    <row r="56155" spans="16:27" x14ac:dyDescent="0.3">
      <c r="P56155"/>
      <c r="AA56155"/>
    </row>
    <row r="56156" spans="16:27" x14ac:dyDescent="0.3">
      <c r="P56156"/>
      <c r="AA56156"/>
    </row>
    <row r="56157" spans="16:27" x14ac:dyDescent="0.3">
      <c r="P56157"/>
      <c r="AA56157"/>
    </row>
    <row r="56158" spans="16:27" x14ac:dyDescent="0.3">
      <c r="P56158"/>
      <c r="AA56158"/>
    </row>
    <row r="56159" spans="16:27" x14ac:dyDescent="0.3">
      <c r="P56159"/>
      <c r="AA56159"/>
    </row>
    <row r="56160" spans="16:27" x14ac:dyDescent="0.3">
      <c r="P56160"/>
      <c r="AA56160"/>
    </row>
    <row r="56161" spans="16:27" x14ac:dyDescent="0.3">
      <c r="P56161"/>
      <c r="AA56161"/>
    </row>
    <row r="56162" spans="16:27" x14ac:dyDescent="0.3">
      <c r="P56162"/>
      <c r="AA56162"/>
    </row>
    <row r="56163" spans="16:27" x14ac:dyDescent="0.3">
      <c r="P56163"/>
      <c r="AA56163"/>
    </row>
    <row r="56164" spans="16:27" x14ac:dyDescent="0.3">
      <c r="P56164"/>
      <c r="AA56164"/>
    </row>
    <row r="56165" spans="16:27" x14ac:dyDescent="0.3">
      <c r="P56165"/>
      <c r="AA56165"/>
    </row>
    <row r="56166" spans="16:27" x14ac:dyDescent="0.3">
      <c r="P56166"/>
      <c r="AA56166"/>
    </row>
    <row r="56167" spans="16:27" x14ac:dyDescent="0.3">
      <c r="P56167"/>
      <c r="AA56167"/>
    </row>
    <row r="56168" spans="16:27" x14ac:dyDescent="0.3">
      <c r="P56168"/>
      <c r="AA56168"/>
    </row>
    <row r="56169" spans="16:27" x14ac:dyDescent="0.3">
      <c r="P56169"/>
      <c r="AA56169"/>
    </row>
    <row r="56170" spans="16:27" x14ac:dyDescent="0.3">
      <c r="P56170"/>
      <c r="AA56170"/>
    </row>
    <row r="56171" spans="16:27" x14ac:dyDescent="0.3">
      <c r="P56171"/>
      <c r="AA56171"/>
    </row>
    <row r="56172" spans="16:27" x14ac:dyDescent="0.3">
      <c r="P56172"/>
      <c r="AA56172"/>
    </row>
    <row r="56173" spans="16:27" x14ac:dyDescent="0.3">
      <c r="P56173"/>
      <c r="AA56173"/>
    </row>
    <row r="56174" spans="16:27" x14ac:dyDescent="0.3">
      <c r="P56174"/>
      <c r="AA56174"/>
    </row>
    <row r="56175" spans="16:27" x14ac:dyDescent="0.3">
      <c r="P56175"/>
      <c r="AA56175"/>
    </row>
    <row r="56176" spans="16:27" x14ac:dyDescent="0.3">
      <c r="P56176"/>
      <c r="AA56176"/>
    </row>
    <row r="56177" spans="16:27" x14ac:dyDescent="0.3">
      <c r="P56177"/>
      <c r="AA56177"/>
    </row>
    <row r="56178" spans="16:27" x14ac:dyDescent="0.3">
      <c r="P56178"/>
      <c r="AA56178"/>
    </row>
    <row r="56179" spans="16:27" x14ac:dyDescent="0.3">
      <c r="P56179"/>
      <c r="AA56179"/>
    </row>
    <row r="56180" spans="16:27" x14ac:dyDescent="0.3">
      <c r="P56180"/>
      <c r="AA56180"/>
    </row>
    <row r="56181" spans="16:27" x14ac:dyDescent="0.3">
      <c r="P56181"/>
      <c r="AA56181"/>
    </row>
    <row r="56182" spans="16:27" x14ac:dyDescent="0.3">
      <c r="P56182"/>
      <c r="AA56182"/>
    </row>
    <row r="56183" spans="16:27" x14ac:dyDescent="0.3">
      <c r="P56183"/>
      <c r="AA56183"/>
    </row>
    <row r="56184" spans="16:27" x14ac:dyDescent="0.3">
      <c r="P56184"/>
      <c r="AA56184"/>
    </row>
    <row r="56185" spans="16:27" x14ac:dyDescent="0.3">
      <c r="P56185"/>
      <c r="AA56185"/>
    </row>
    <row r="56186" spans="16:27" x14ac:dyDescent="0.3">
      <c r="P56186"/>
      <c r="AA56186"/>
    </row>
    <row r="56187" spans="16:27" x14ac:dyDescent="0.3">
      <c r="P56187"/>
      <c r="AA56187"/>
    </row>
    <row r="56188" spans="16:27" x14ac:dyDescent="0.3">
      <c r="P56188"/>
      <c r="AA56188"/>
    </row>
    <row r="56189" spans="16:27" x14ac:dyDescent="0.3">
      <c r="P56189"/>
      <c r="AA56189"/>
    </row>
    <row r="56190" spans="16:27" x14ac:dyDescent="0.3">
      <c r="P56190"/>
      <c r="AA56190"/>
    </row>
    <row r="56191" spans="16:27" x14ac:dyDescent="0.3">
      <c r="P56191"/>
      <c r="AA56191"/>
    </row>
    <row r="56192" spans="16:27" x14ac:dyDescent="0.3">
      <c r="P56192"/>
      <c r="AA56192"/>
    </row>
    <row r="56193" spans="16:27" x14ac:dyDescent="0.3">
      <c r="P56193"/>
      <c r="AA56193"/>
    </row>
    <row r="56194" spans="16:27" x14ac:dyDescent="0.3">
      <c r="P56194"/>
      <c r="AA56194"/>
    </row>
    <row r="56195" spans="16:27" x14ac:dyDescent="0.3">
      <c r="P56195"/>
      <c r="AA56195"/>
    </row>
    <row r="56196" spans="16:27" x14ac:dyDescent="0.3">
      <c r="P56196"/>
      <c r="AA56196"/>
    </row>
    <row r="56197" spans="16:27" x14ac:dyDescent="0.3">
      <c r="P56197"/>
      <c r="AA56197"/>
    </row>
    <row r="56198" spans="16:27" x14ac:dyDescent="0.3">
      <c r="P56198"/>
      <c r="AA56198"/>
    </row>
    <row r="56199" spans="16:27" x14ac:dyDescent="0.3">
      <c r="P56199"/>
      <c r="AA56199"/>
    </row>
    <row r="56200" spans="16:27" x14ac:dyDescent="0.3">
      <c r="P56200"/>
      <c r="AA56200"/>
    </row>
    <row r="56201" spans="16:27" x14ac:dyDescent="0.3">
      <c r="P56201"/>
      <c r="AA56201"/>
    </row>
    <row r="56202" spans="16:27" x14ac:dyDescent="0.3">
      <c r="P56202"/>
      <c r="AA56202"/>
    </row>
    <row r="56203" spans="16:27" x14ac:dyDescent="0.3">
      <c r="P56203"/>
      <c r="AA56203"/>
    </row>
    <row r="56204" spans="16:27" x14ac:dyDescent="0.3">
      <c r="P56204"/>
      <c r="AA56204"/>
    </row>
    <row r="56205" spans="16:27" x14ac:dyDescent="0.3">
      <c r="P56205"/>
      <c r="AA56205"/>
    </row>
    <row r="56206" spans="16:27" x14ac:dyDescent="0.3">
      <c r="P56206"/>
      <c r="AA56206"/>
    </row>
    <row r="56207" spans="16:27" x14ac:dyDescent="0.3">
      <c r="P56207"/>
      <c r="AA56207"/>
    </row>
    <row r="56208" spans="16:27" x14ac:dyDescent="0.3">
      <c r="P56208"/>
      <c r="AA56208"/>
    </row>
    <row r="56209" spans="16:27" x14ac:dyDescent="0.3">
      <c r="P56209"/>
      <c r="AA56209"/>
    </row>
    <row r="56210" spans="16:27" x14ac:dyDescent="0.3">
      <c r="P56210"/>
      <c r="AA56210"/>
    </row>
    <row r="56211" spans="16:27" x14ac:dyDescent="0.3">
      <c r="P56211"/>
      <c r="AA56211"/>
    </row>
    <row r="56212" spans="16:27" x14ac:dyDescent="0.3">
      <c r="P56212"/>
      <c r="AA56212"/>
    </row>
    <row r="56213" spans="16:27" x14ac:dyDescent="0.3">
      <c r="P56213"/>
      <c r="AA56213"/>
    </row>
    <row r="56214" spans="16:27" x14ac:dyDescent="0.3">
      <c r="P56214"/>
      <c r="AA56214"/>
    </row>
    <row r="56215" spans="16:27" x14ac:dyDescent="0.3">
      <c r="P56215"/>
      <c r="AA56215"/>
    </row>
    <row r="56216" spans="16:27" x14ac:dyDescent="0.3">
      <c r="P56216"/>
      <c r="AA56216"/>
    </row>
    <row r="56217" spans="16:27" x14ac:dyDescent="0.3">
      <c r="P56217"/>
      <c r="AA56217"/>
    </row>
    <row r="56218" spans="16:27" x14ac:dyDescent="0.3">
      <c r="P56218"/>
      <c r="AA56218"/>
    </row>
    <row r="56219" spans="16:27" x14ac:dyDescent="0.3">
      <c r="P56219"/>
      <c r="AA56219"/>
    </row>
    <row r="56220" spans="16:27" x14ac:dyDescent="0.3">
      <c r="P56220"/>
      <c r="AA56220"/>
    </row>
    <row r="56221" spans="16:27" x14ac:dyDescent="0.3">
      <c r="P56221"/>
      <c r="AA56221"/>
    </row>
    <row r="56222" spans="16:27" x14ac:dyDescent="0.3">
      <c r="P56222"/>
      <c r="AA56222"/>
    </row>
    <row r="56223" spans="16:27" x14ac:dyDescent="0.3">
      <c r="P56223"/>
      <c r="AA56223"/>
    </row>
    <row r="56224" spans="16:27" x14ac:dyDescent="0.3">
      <c r="P56224"/>
      <c r="AA56224"/>
    </row>
    <row r="56225" spans="16:27" x14ac:dyDescent="0.3">
      <c r="P56225"/>
      <c r="AA56225"/>
    </row>
    <row r="56226" spans="16:27" x14ac:dyDescent="0.3">
      <c r="P56226"/>
      <c r="AA56226"/>
    </row>
    <row r="56227" spans="16:27" x14ac:dyDescent="0.3">
      <c r="P56227"/>
      <c r="AA56227"/>
    </row>
    <row r="56228" spans="16:27" x14ac:dyDescent="0.3">
      <c r="P56228"/>
      <c r="AA56228"/>
    </row>
    <row r="56229" spans="16:27" x14ac:dyDescent="0.3">
      <c r="P56229"/>
      <c r="AA56229"/>
    </row>
    <row r="56230" spans="16:27" x14ac:dyDescent="0.3">
      <c r="P56230"/>
      <c r="AA56230"/>
    </row>
    <row r="56231" spans="16:27" x14ac:dyDescent="0.3">
      <c r="P56231"/>
      <c r="AA56231"/>
    </row>
    <row r="56232" spans="16:27" x14ac:dyDescent="0.3">
      <c r="P56232"/>
      <c r="AA56232"/>
    </row>
    <row r="56233" spans="16:27" x14ac:dyDescent="0.3">
      <c r="P56233"/>
      <c r="AA56233"/>
    </row>
    <row r="56234" spans="16:27" x14ac:dyDescent="0.3">
      <c r="P56234"/>
      <c r="AA56234"/>
    </row>
    <row r="56235" spans="16:27" x14ac:dyDescent="0.3">
      <c r="P56235"/>
      <c r="AA56235"/>
    </row>
    <row r="56236" spans="16:27" x14ac:dyDescent="0.3">
      <c r="P56236"/>
      <c r="AA56236"/>
    </row>
    <row r="56237" spans="16:27" x14ac:dyDescent="0.3">
      <c r="P56237"/>
      <c r="AA56237"/>
    </row>
    <row r="56238" spans="16:27" x14ac:dyDescent="0.3">
      <c r="P56238"/>
      <c r="AA56238"/>
    </row>
    <row r="56239" spans="16:27" x14ac:dyDescent="0.3">
      <c r="P56239"/>
      <c r="AA56239"/>
    </row>
    <row r="56240" spans="16:27" x14ac:dyDescent="0.3">
      <c r="P56240"/>
      <c r="AA56240"/>
    </row>
    <row r="56241" spans="16:27" x14ac:dyDescent="0.3">
      <c r="P56241"/>
      <c r="AA56241"/>
    </row>
    <row r="56242" spans="16:27" x14ac:dyDescent="0.3">
      <c r="P56242"/>
      <c r="AA56242"/>
    </row>
    <row r="56243" spans="16:27" x14ac:dyDescent="0.3">
      <c r="P56243"/>
      <c r="AA56243"/>
    </row>
    <row r="56244" spans="16:27" x14ac:dyDescent="0.3">
      <c r="P56244"/>
      <c r="AA56244"/>
    </row>
    <row r="56245" spans="16:27" x14ac:dyDescent="0.3">
      <c r="P56245"/>
      <c r="AA56245"/>
    </row>
    <row r="56246" spans="16:27" x14ac:dyDescent="0.3">
      <c r="P56246"/>
      <c r="AA56246"/>
    </row>
    <row r="56247" spans="16:27" x14ac:dyDescent="0.3">
      <c r="P56247"/>
      <c r="AA56247"/>
    </row>
    <row r="56248" spans="16:27" x14ac:dyDescent="0.3">
      <c r="P56248"/>
      <c r="AA56248"/>
    </row>
    <row r="56249" spans="16:27" x14ac:dyDescent="0.3">
      <c r="P56249"/>
      <c r="AA56249"/>
    </row>
    <row r="56250" spans="16:27" x14ac:dyDescent="0.3">
      <c r="P56250"/>
      <c r="AA56250"/>
    </row>
    <row r="56251" spans="16:27" x14ac:dyDescent="0.3">
      <c r="P56251"/>
      <c r="AA56251"/>
    </row>
    <row r="56252" spans="16:27" x14ac:dyDescent="0.3">
      <c r="P56252"/>
      <c r="AA56252"/>
    </row>
    <row r="56253" spans="16:27" x14ac:dyDescent="0.3">
      <c r="P56253"/>
      <c r="AA56253"/>
    </row>
    <row r="56254" spans="16:27" x14ac:dyDescent="0.3">
      <c r="P56254"/>
      <c r="AA56254"/>
    </row>
    <row r="56255" spans="16:27" x14ac:dyDescent="0.3">
      <c r="P56255"/>
      <c r="AA56255"/>
    </row>
    <row r="56256" spans="16:27" x14ac:dyDescent="0.3">
      <c r="P56256"/>
      <c r="AA56256"/>
    </row>
    <row r="56257" spans="16:27" x14ac:dyDescent="0.3">
      <c r="P56257"/>
      <c r="AA56257"/>
    </row>
    <row r="56258" spans="16:27" x14ac:dyDescent="0.3">
      <c r="P56258"/>
      <c r="AA56258"/>
    </row>
    <row r="56259" spans="16:27" x14ac:dyDescent="0.3">
      <c r="P56259"/>
      <c r="AA56259"/>
    </row>
    <row r="56260" spans="16:27" x14ac:dyDescent="0.3">
      <c r="P56260"/>
      <c r="AA56260"/>
    </row>
    <row r="56261" spans="16:27" x14ac:dyDescent="0.3">
      <c r="P56261"/>
      <c r="AA56261"/>
    </row>
    <row r="56262" spans="16:27" x14ac:dyDescent="0.3">
      <c r="P56262"/>
      <c r="AA56262"/>
    </row>
    <row r="56263" spans="16:27" x14ac:dyDescent="0.3">
      <c r="P56263"/>
      <c r="AA56263"/>
    </row>
    <row r="56264" spans="16:27" x14ac:dyDescent="0.3">
      <c r="P56264"/>
      <c r="AA56264"/>
    </row>
    <row r="56265" spans="16:27" x14ac:dyDescent="0.3">
      <c r="P56265"/>
      <c r="AA56265"/>
    </row>
    <row r="56266" spans="16:27" x14ac:dyDescent="0.3">
      <c r="P56266"/>
      <c r="AA56266"/>
    </row>
    <row r="56267" spans="16:27" x14ac:dyDescent="0.3">
      <c r="P56267"/>
      <c r="AA56267"/>
    </row>
    <row r="56268" spans="16:27" x14ac:dyDescent="0.3">
      <c r="P56268"/>
      <c r="AA56268"/>
    </row>
    <row r="56269" spans="16:27" x14ac:dyDescent="0.3">
      <c r="P56269"/>
      <c r="AA56269"/>
    </row>
    <row r="56270" spans="16:27" x14ac:dyDescent="0.3">
      <c r="P56270"/>
      <c r="AA56270"/>
    </row>
    <row r="56271" spans="16:27" x14ac:dyDescent="0.3">
      <c r="P56271"/>
      <c r="AA56271"/>
    </row>
    <row r="56272" spans="16:27" x14ac:dyDescent="0.3">
      <c r="P56272"/>
      <c r="AA56272"/>
    </row>
    <row r="56273" spans="16:27" x14ac:dyDescent="0.3">
      <c r="P56273"/>
      <c r="AA56273"/>
    </row>
    <row r="56274" spans="16:27" x14ac:dyDescent="0.3">
      <c r="P56274"/>
      <c r="AA56274"/>
    </row>
    <row r="56275" spans="16:27" x14ac:dyDescent="0.3">
      <c r="P56275"/>
      <c r="AA56275"/>
    </row>
    <row r="56276" spans="16:27" x14ac:dyDescent="0.3">
      <c r="P56276"/>
      <c r="AA56276"/>
    </row>
    <row r="56277" spans="16:27" x14ac:dyDescent="0.3">
      <c r="P56277"/>
      <c r="AA56277"/>
    </row>
    <row r="56278" spans="16:27" x14ac:dyDescent="0.3">
      <c r="P56278"/>
      <c r="AA56278"/>
    </row>
    <row r="56279" spans="16:27" x14ac:dyDescent="0.3">
      <c r="P56279"/>
      <c r="AA56279"/>
    </row>
    <row r="56280" spans="16:27" x14ac:dyDescent="0.3">
      <c r="P56280"/>
      <c r="AA56280"/>
    </row>
    <row r="56281" spans="16:27" x14ac:dyDescent="0.3">
      <c r="P56281"/>
      <c r="AA56281"/>
    </row>
    <row r="56282" spans="16:27" x14ac:dyDescent="0.3">
      <c r="P56282"/>
      <c r="AA56282"/>
    </row>
    <row r="56283" spans="16:27" x14ac:dyDescent="0.3">
      <c r="P56283"/>
      <c r="AA56283"/>
    </row>
    <row r="56284" spans="16:27" x14ac:dyDescent="0.3">
      <c r="P56284"/>
      <c r="AA56284"/>
    </row>
    <row r="56285" spans="16:27" x14ac:dyDescent="0.3">
      <c r="P56285"/>
      <c r="AA56285"/>
    </row>
    <row r="56286" spans="16:27" x14ac:dyDescent="0.3">
      <c r="P56286"/>
      <c r="AA56286"/>
    </row>
    <row r="56287" spans="16:27" x14ac:dyDescent="0.3">
      <c r="P56287"/>
      <c r="AA56287"/>
    </row>
    <row r="56288" spans="16:27" x14ac:dyDescent="0.3">
      <c r="P56288"/>
      <c r="AA56288"/>
    </row>
    <row r="56289" spans="16:27" x14ac:dyDescent="0.3">
      <c r="P56289"/>
      <c r="AA56289"/>
    </row>
    <row r="56290" spans="16:27" x14ac:dyDescent="0.3">
      <c r="P56290"/>
      <c r="AA56290"/>
    </row>
    <row r="56291" spans="16:27" x14ac:dyDescent="0.3">
      <c r="P56291"/>
      <c r="AA56291"/>
    </row>
    <row r="56292" spans="16:27" x14ac:dyDescent="0.3">
      <c r="P56292"/>
      <c r="AA56292"/>
    </row>
    <row r="56293" spans="16:27" x14ac:dyDescent="0.3">
      <c r="P56293"/>
      <c r="AA56293"/>
    </row>
    <row r="56294" spans="16:27" x14ac:dyDescent="0.3">
      <c r="P56294"/>
      <c r="AA56294"/>
    </row>
    <row r="56295" spans="16:27" x14ac:dyDescent="0.3">
      <c r="P56295"/>
      <c r="AA56295"/>
    </row>
    <row r="56296" spans="16:27" x14ac:dyDescent="0.3">
      <c r="P56296"/>
      <c r="AA56296"/>
    </row>
    <row r="56297" spans="16:27" x14ac:dyDescent="0.3">
      <c r="P56297"/>
      <c r="AA56297"/>
    </row>
    <row r="56298" spans="16:27" x14ac:dyDescent="0.3">
      <c r="P56298"/>
      <c r="AA56298"/>
    </row>
    <row r="56299" spans="16:27" x14ac:dyDescent="0.3">
      <c r="P56299"/>
      <c r="AA56299"/>
    </row>
    <row r="56300" spans="16:27" x14ac:dyDescent="0.3">
      <c r="P56300"/>
      <c r="AA56300"/>
    </row>
    <row r="56301" spans="16:27" x14ac:dyDescent="0.3">
      <c r="P56301"/>
      <c r="AA56301"/>
    </row>
    <row r="56302" spans="16:27" x14ac:dyDescent="0.3">
      <c r="P56302"/>
      <c r="AA56302"/>
    </row>
    <row r="56303" spans="16:27" x14ac:dyDescent="0.3">
      <c r="P56303"/>
      <c r="AA56303"/>
    </row>
    <row r="56304" spans="16:27" x14ac:dyDescent="0.3">
      <c r="P56304"/>
      <c r="AA56304"/>
    </row>
    <row r="56305" spans="16:27" x14ac:dyDescent="0.3">
      <c r="P56305"/>
      <c r="AA56305"/>
    </row>
    <row r="56306" spans="16:27" x14ac:dyDescent="0.3">
      <c r="P56306"/>
      <c r="AA56306"/>
    </row>
    <row r="56307" spans="16:27" x14ac:dyDescent="0.3">
      <c r="P56307"/>
      <c r="AA56307"/>
    </row>
    <row r="56308" spans="16:27" x14ac:dyDescent="0.3">
      <c r="P56308"/>
      <c r="AA56308"/>
    </row>
    <row r="56309" spans="16:27" x14ac:dyDescent="0.3">
      <c r="P56309"/>
      <c r="AA56309"/>
    </row>
    <row r="56310" spans="16:27" x14ac:dyDescent="0.3">
      <c r="P56310"/>
      <c r="AA56310"/>
    </row>
    <row r="56311" spans="16:27" x14ac:dyDescent="0.3">
      <c r="P56311"/>
      <c r="AA56311"/>
    </row>
    <row r="56312" spans="16:27" x14ac:dyDescent="0.3">
      <c r="P56312"/>
      <c r="AA56312"/>
    </row>
    <row r="56313" spans="16:27" x14ac:dyDescent="0.3">
      <c r="P56313"/>
      <c r="AA56313"/>
    </row>
    <row r="56314" spans="16:27" x14ac:dyDescent="0.3">
      <c r="P56314"/>
      <c r="AA56314"/>
    </row>
    <row r="56315" spans="16:27" x14ac:dyDescent="0.3">
      <c r="P56315"/>
      <c r="AA56315"/>
    </row>
    <row r="56316" spans="16:27" x14ac:dyDescent="0.3">
      <c r="P56316"/>
      <c r="AA56316"/>
    </row>
    <row r="56317" spans="16:27" x14ac:dyDescent="0.3">
      <c r="P56317"/>
      <c r="AA56317"/>
    </row>
    <row r="56318" spans="16:27" x14ac:dyDescent="0.3">
      <c r="P56318"/>
      <c r="AA56318"/>
    </row>
    <row r="56319" spans="16:27" x14ac:dyDescent="0.3">
      <c r="P56319"/>
      <c r="AA56319"/>
    </row>
    <row r="56320" spans="16:27" x14ac:dyDescent="0.3">
      <c r="P56320"/>
      <c r="AA56320"/>
    </row>
    <row r="56321" spans="16:27" x14ac:dyDescent="0.3">
      <c r="P56321"/>
      <c r="AA56321"/>
    </row>
    <row r="56322" spans="16:27" x14ac:dyDescent="0.3">
      <c r="P56322"/>
      <c r="AA56322"/>
    </row>
    <row r="56323" spans="16:27" x14ac:dyDescent="0.3">
      <c r="P56323"/>
      <c r="AA56323"/>
    </row>
    <row r="56324" spans="16:27" x14ac:dyDescent="0.3">
      <c r="P56324"/>
      <c r="AA56324"/>
    </row>
    <row r="56325" spans="16:27" x14ac:dyDescent="0.3">
      <c r="P56325"/>
      <c r="AA56325"/>
    </row>
    <row r="56326" spans="16:27" x14ac:dyDescent="0.3">
      <c r="P56326"/>
      <c r="AA56326"/>
    </row>
    <row r="56327" spans="16:27" x14ac:dyDescent="0.3">
      <c r="P56327"/>
      <c r="AA56327"/>
    </row>
    <row r="56328" spans="16:27" x14ac:dyDescent="0.3">
      <c r="P56328"/>
      <c r="AA56328"/>
    </row>
    <row r="56329" spans="16:27" x14ac:dyDescent="0.3">
      <c r="P56329"/>
      <c r="AA56329"/>
    </row>
    <row r="56330" spans="16:27" x14ac:dyDescent="0.3">
      <c r="P56330"/>
      <c r="AA56330"/>
    </row>
    <row r="56331" spans="16:27" x14ac:dyDescent="0.3">
      <c r="P56331"/>
      <c r="AA56331"/>
    </row>
    <row r="56332" spans="16:27" x14ac:dyDescent="0.3">
      <c r="P56332"/>
      <c r="AA56332"/>
    </row>
    <row r="56333" spans="16:27" x14ac:dyDescent="0.3">
      <c r="P56333"/>
      <c r="AA56333"/>
    </row>
    <row r="56334" spans="16:27" x14ac:dyDescent="0.3">
      <c r="P56334"/>
      <c r="AA56334"/>
    </row>
    <row r="56335" spans="16:27" x14ac:dyDescent="0.3">
      <c r="P56335"/>
      <c r="AA56335"/>
    </row>
    <row r="56336" spans="16:27" x14ac:dyDescent="0.3">
      <c r="P56336"/>
      <c r="AA56336"/>
    </row>
    <row r="56337" spans="16:27" x14ac:dyDescent="0.3">
      <c r="P56337"/>
      <c r="AA56337"/>
    </row>
    <row r="56338" spans="16:27" x14ac:dyDescent="0.3">
      <c r="P56338"/>
      <c r="AA56338"/>
    </row>
    <row r="56339" spans="16:27" x14ac:dyDescent="0.3">
      <c r="P56339"/>
      <c r="AA56339"/>
    </row>
    <row r="56340" spans="16:27" x14ac:dyDescent="0.3">
      <c r="P56340"/>
      <c r="AA56340"/>
    </row>
    <row r="56341" spans="16:27" x14ac:dyDescent="0.3">
      <c r="P56341"/>
      <c r="AA56341"/>
    </row>
    <row r="56342" spans="16:27" x14ac:dyDescent="0.3">
      <c r="P56342"/>
      <c r="AA56342"/>
    </row>
    <row r="56343" spans="16:27" x14ac:dyDescent="0.3">
      <c r="P56343"/>
      <c r="AA56343"/>
    </row>
    <row r="56344" spans="16:27" x14ac:dyDescent="0.3">
      <c r="P56344"/>
      <c r="AA56344"/>
    </row>
    <row r="56345" spans="16:27" x14ac:dyDescent="0.3">
      <c r="P56345"/>
      <c r="AA56345"/>
    </row>
    <row r="56346" spans="16:27" x14ac:dyDescent="0.3">
      <c r="P56346"/>
      <c r="AA56346"/>
    </row>
    <row r="56347" spans="16:27" x14ac:dyDescent="0.3">
      <c r="P56347"/>
      <c r="AA56347"/>
    </row>
    <row r="56348" spans="16:27" x14ac:dyDescent="0.3">
      <c r="P56348"/>
      <c r="AA56348"/>
    </row>
    <row r="56349" spans="16:27" x14ac:dyDescent="0.3">
      <c r="P56349"/>
      <c r="AA56349"/>
    </row>
    <row r="56350" spans="16:27" x14ac:dyDescent="0.3">
      <c r="P56350"/>
      <c r="AA56350"/>
    </row>
    <row r="56351" spans="16:27" x14ac:dyDescent="0.3">
      <c r="P56351"/>
      <c r="AA56351"/>
    </row>
    <row r="56352" spans="16:27" x14ac:dyDescent="0.3">
      <c r="P56352"/>
      <c r="AA56352"/>
    </row>
    <row r="56353" spans="16:27" x14ac:dyDescent="0.3">
      <c r="P56353"/>
      <c r="AA56353"/>
    </row>
    <row r="56354" spans="16:27" x14ac:dyDescent="0.3">
      <c r="P56354"/>
      <c r="AA56354"/>
    </row>
    <row r="56355" spans="16:27" x14ac:dyDescent="0.3">
      <c r="P56355"/>
      <c r="AA56355"/>
    </row>
    <row r="56356" spans="16:27" x14ac:dyDescent="0.3">
      <c r="P56356"/>
      <c r="AA56356"/>
    </row>
    <row r="56357" spans="16:27" x14ac:dyDescent="0.3">
      <c r="P56357"/>
      <c r="AA56357"/>
    </row>
    <row r="56358" spans="16:27" x14ac:dyDescent="0.3">
      <c r="P56358"/>
      <c r="AA56358"/>
    </row>
    <row r="56359" spans="16:27" x14ac:dyDescent="0.3">
      <c r="P56359"/>
      <c r="AA56359"/>
    </row>
    <row r="56360" spans="16:27" x14ac:dyDescent="0.3">
      <c r="P56360"/>
      <c r="AA56360"/>
    </row>
    <row r="56361" spans="16:27" x14ac:dyDescent="0.3">
      <c r="P56361"/>
      <c r="AA56361"/>
    </row>
    <row r="56362" spans="16:27" x14ac:dyDescent="0.3">
      <c r="P56362"/>
      <c r="AA56362"/>
    </row>
    <row r="56363" spans="16:27" x14ac:dyDescent="0.3">
      <c r="P56363"/>
      <c r="AA56363"/>
    </row>
    <row r="56364" spans="16:27" x14ac:dyDescent="0.3">
      <c r="P56364"/>
      <c r="AA56364"/>
    </row>
    <row r="56365" spans="16:27" x14ac:dyDescent="0.3">
      <c r="P56365"/>
      <c r="AA56365"/>
    </row>
    <row r="56366" spans="16:27" x14ac:dyDescent="0.3">
      <c r="P56366"/>
      <c r="AA56366"/>
    </row>
    <row r="56367" spans="16:27" x14ac:dyDescent="0.3">
      <c r="P56367"/>
      <c r="AA56367"/>
    </row>
    <row r="56368" spans="16:27" x14ac:dyDescent="0.3">
      <c r="P56368"/>
      <c r="AA56368"/>
    </row>
    <row r="56369" spans="16:27" x14ac:dyDescent="0.3">
      <c r="P56369"/>
      <c r="AA56369"/>
    </row>
    <row r="56370" spans="16:27" x14ac:dyDescent="0.3">
      <c r="P56370"/>
      <c r="AA56370"/>
    </row>
    <row r="56371" spans="16:27" x14ac:dyDescent="0.3">
      <c r="P56371"/>
      <c r="AA56371"/>
    </row>
    <row r="56372" spans="16:27" x14ac:dyDescent="0.3">
      <c r="P56372"/>
      <c r="AA56372"/>
    </row>
    <row r="56373" spans="16:27" x14ac:dyDescent="0.3">
      <c r="P56373"/>
      <c r="AA56373"/>
    </row>
    <row r="56374" spans="16:27" x14ac:dyDescent="0.3">
      <c r="P56374"/>
      <c r="AA56374"/>
    </row>
    <row r="56375" spans="16:27" x14ac:dyDescent="0.3">
      <c r="P56375"/>
      <c r="AA56375"/>
    </row>
    <row r="56376" spans="16:27" x14ac:dyDescent="0.3">
      <c r="P56376"/>
      <c r="AA56376"/>
    </row>
    <row r="56377" spans="16:27" x14ac:dyDescent="0.3">
      <c r="P56377"/>
      <c r="AA56377"/>
    </row>
    <row r="56378" spans="16:27" x14ac:dyDescent="0.3">
      <c r="P56378"/>
      <c r="AA56378"/>
    </row>
    <row r="56379" spans="16:27" x14ac:dyDescent="0.3">
      <c r="P56379"/>
      <c r="AA56379"/>
    </row>
    <row r="56380" spans="16:27" x14ac:dyDescent="0.3">
      <c r="P56380"/>
      <c r="AA56380"/>
    </row>
    <row r="56381" spans="16:27" x14ac:dyDescent="0.3">
      <c r="P56381"/>
      <c r="AA56381"/>
    </row>
    <row r="56382" spans="16:27" x14ac:dyDescent="0.3">
      <c r="P56382"/>
      <c r="AA56382"/>
    </row>
    <row r="56383" spans="16:27" x14ac:dyDescent="0.3">
      <c r="P56383"/>
      <c r="AA56383"/>
    </row>
    <row r="56384" spans="16:27" x14ac:dyDescent="0.3">
      <c r="P56384"/>
      <c r="AA56384"/>
    </row>
    <row r="56385" spans="16:27" x14ac:dyDescent="0.3">
      <c r="P56385"/>
      <c r="AA56385"/>
    </row>
    <row r="56386" spans="16:27" x14ac:dyDescent="0.3">
      <c r="P56386"/>
      <c r="AA56386"/>
    </row>
    <row r="56387" spans="16:27" x14ac:dyDescent="0.3">
      <c r="P56387"/>
      <c r="AA56387"/>
    </row>
    <row r="56388" spans="16:27" x14ac:dyDescent="0.3">
      <c r="P56388"/>
      <c r="AA56388"/>
    </row>
    <row r="56389" spans="16:27" x14ac:dyDescent="0.3">
      <c r="P56389"/>
      <c r="AA56389"/>
    </row>
    <row r="56390" spans="16:27" x14ac:dyDescent="0.3">
      <c r="P56390"/>
      <c r="AA56390"/>
    </row>
    <row r="56391" spans="16:27" x14ac:dyDescent="0.3">
      <c r="P56391"/>
      <c r="AA56391"/>
    </row>
    <row r="56392" spans="16:27" x14ac:dyDescent="0.3">
      <c r="P56392"/>
      <c r="AA56392"/>
    </row>
    <row r="56393" spans="16:27" x14ac:dyDescent="0.3">
      <c r="P56393"/>
      <c r="AA56393"/>
    </row>
    <row r="56394" spans="16:27" x14ac:dyDescent="0.3">
      <c r="P56394"/>
      <c r="AA56394"/>
    </row>
    <row r="56395" spans="16:27" x14ac:dyDescent="0.3">
      <c r="P56395"/>
      <c r="AA56395"/>
    </row>
    <row r="56396" spans="16:27" x14ac:dyDescent="0.3">
      <c r="P56396"/>
      <c r="AA56396"/>
    </row>
    <row r="56397" spans="16:27" x14ac:dyDescent="0.3">
      <c r="P56397"/>
      <c r="AA56397"/>
    </row>
    <row r="56398" spans="16:27" x14ac:dyDescent="0.3">
      <c r="P56398"/>
      <c r="AA56398"/>
    </row>
    <row r="56399" spans="16:27" x14ac:dyDescent="0.3">
      <c r="P56399"/>
      <c r="AA56399"/>
    </row>
    <row r="56400" spans="16:27" x14ac:dyDescent="0.3">
      <c r="P56400"/>
      <c r="AA56400"/>
    </row>
    <row r="56401" spans="16:27" x14ac:dyDescent="0.3">
      <c r="P56401"/>
      <c r="AA56401"/>
    </row>
    <row r="56402" spans="16:27" x14ac:dyDescent="0.3">
      <c r="P56402"/>
      <c r="AA56402"/>
    </row>
    <row r="56403" spans="16:27" x14ac:dyDescent="0.3">
      <c r="P56403"/>
      <c r="AA56403"/>
    </row>
    <row r="56404" spans="16:27" x14ac:dyDescent="0.3">
      <c r="P56404"/>
      <c r="AA56404"/>
    </row>
    <row r="56405" spans="16:27" x14ac:dyDescent="0.3">
      <c r="P56405"/>
      <c r="AA56405"/>
    </row>
    <row r="56406" spans="16:27" x14ac:dyDescent="0.3">
      <c r="P56406"/>
      <c r="AA56406"/>
    </row>
    <row r="56407" spans="16:27" x14ac:dyDescent="0.3">
      <c r="P56407"/>
      <c r="AA56407"/>
    </row>
    <row r="56408" spans="16:27" x14ac:dyDescent="0.3">
      <c r="P56408"/>
      <c r="AA56408"/>
    </row>
    <row r="56409" spans="16:27" x14ac:dyDescent="0.3">
      <c r="P56409"/>
      <c r="AA56409"/>
    </row>
    <row r="56410" spans="16:27" x14ac:dyDescent="0.3">
      <c r="P56410"/>
      <c r="AA56410"/>
    </row>
    <row r="56411" spans="16:27" x14ac:dyDescent="0.3">
      <c r="P56411"/>
      <c r="AA56411"/>
    </row>
    <row r="56412" spans="16:27" x14ac:dyDescent="0.3">
      <c r="P56412"/>
      <c r="AA56412"/>
    </row>
    <row r="56413" spans="16:27" x14ac:dyDescent="0.3">
      <c r="P56413"/>
      <c r="AA56413"/>
    </row>
    <row r="56414" spans="16:27" x14ac:dyDescent="0.3">
      <c r="P56414"/>
      <c r="AA56414"/>
    </row>
    <row r="56415" spans="16:27" x14ac:dyDescent="0.3">
      <c r="P56415"/>
      <c r="AA56415"/>
    </row>
    <row r="56416" spans="16:27" x14ac:dyDescent="0.3">
      <c r="P56416"/>
      <c r="AA56416"/>
    </row>
    <row r="56417" spans="16:27" x14ac:dyDescent="0.3">
      <c r="P56417"/>
      <c r="AA56417"/>
    </row>
    <row r="56418" spans="16:27" x14ac:dyDescent="0.3">
      <c r="P56418"/>
      <c r="AA56418"/>
    </row>
    <row r="56419" spans="16:27" x14ac:dyDescent="0.3">
      <c r="P56419"/>
      <c r="AA56419"/>
    </row>
    <row r="56420" spans="16:27" x14ac:dyDescent="0.3">
      <c r="P56420"/>
      <c r="AA56420"/>
    </row>
    <row r="56421" spans="16:27" x14ac:dyDescent="0.3">
      <c r="P56421"/>
      <c r="AA56421"/>
    </row>
    <row r="56422" spans="16:27" x14ac:dyDescent="0.3">
      <c r="P56422"/>
      <c r="AA56422"/>
    </row>
    <row r="56423" spans="16:27" x14ac:dyDescent="0.3">
      <c r="P56423"/>
      <c r="AA56423"/>
    </row>
    <row r="56424" spans="16:27" x14ac:dyDescent="0.3">
      <c r="P56424"/>
      <c r="AA56424"/>
    </row>
    <row r="56425" spans="16:27" x14ac:dyDescent="0.3">
      <c r="P56425"/>
      <c r="AA56425"/>
    </row>
    <row r="56426" spans="16:27" x14ac:dyDescent="0.3">
      <c r="P56426"/>
      <c r="AA56426"/>
    </row>
    <row r="56427" spans="16:27" x14ac:dyDescent="0.3">
      <c r="P56427"/>
      <c r="AA56427"/>
    </row>
    <row r="56428" spans="16:27" x14ac:dyDescent="0.3">
      <c r="P56428"/>
      <c r="AA56428"/>
    </row>
    <row r="56429" spans="16:27" x14ac:dyDescent="0.3">
      <c r="P56429"/>
      <c r="AA56429"/>
    </row>
    <row r="56430" spans="16:27" x14ac:dyDescent="0.3">
      <c r="P56430"/>
      <c r="AA56430"/>
    </row>
    <row r="56431" spans="16:27" x14ac:dyDescent="0.3">
      <c r="P56431"/>
      <c r="AA56431"/>
    </row>
    <row r="56432" spans="16:27" x14ac:dyDescent="0.3">
      <c r="P56432"/>
      <c r="AA56432"/>
    </row>
    <row r="56433" spans="16:27" x14ac:dyDescent="0.3">
      <c r="P56433"/>
      <c r="AA56433"/>
    </row>
    <row r="56434" spans="16:27" x14ac:dyDescent="0.3">
      <c r="P56434"/>
      <c r="AA56434"/>
    </row>
    <row r="56435" spans="16:27" x14ac:dyDescent="0.3">
      <c r="P56435"/>
      <c r="AA56435"/>
    </row>
    <row r="56436" spans="16:27" x14ac:dyDescent="0.3">
      <c r="P56436"/>
      <c r="AA56436"/>
    </row>
    <row r="56437" spans="16:27" x14ac:dyDescent="0.3">
      <c r="P56437"/>
      <c r="AA56437"/>
    </row>
    <row r="56438" spans="16:27" x14ac:dyDescent="0.3">
      <c r="P56438"/>
      <c r="AA56438"/>
    </row>
    <row r="56439" spans="16:27" x14ac:dyDescent="0.3">
      <c r="P56439"/>
      <c r="AA56439"/>
    </row>
    <row r="56440" spans="16:27" x14ac:dyDescent="0.3">
      <c r="P56440"/>
      <c r="AA56440"/>
    </row>
    <row r="56441" spans="16:27" x14ac:dyDescent="0.3">
      <c r="P56441"/>
      <c r="AA56441"/>
    </row>
    <row r="56442" spans="16:27" x14ac:dyDescent="0.3">
      <c r="P56442"/>
      <c r="AA56442"/>
    </row>
    <row r="56443" spans="16:27" x14ac:dyDescent="0.3">
      <c r="P56443"/>
      <c r="AA56443"/>
    </row>
    <row r="56444" spans="16:27" x14ac:dyDescent="0.3">
      <c r="P56444"/>
      <c r="AA56444"/>
    </row>
    <row r="56445" spans="16:27" x14ac:dyDescent="0.3">
      <c r="P56445"/>
      <c r="AA56445"/>
    </row>
    <row r="56446" spans="16:27" x14ac:dyDescent="0.3">
      <c r="P56446"/>
      <c r="AA56446"/>
    </row>
    <row r="56447" spans="16:27" x14ac:dyDescent="0.3">
      <c r="P56447"/>
      <c r="AA56447"/>
    </row>
    <row r="56448" spans="16:27" x14ac:dyDescent="0.3">
      <c r="P56448"/>
      <c r="AA56448"/>
    </row>
    <row r="56449" spans="16:27" x14ac:dyDescent="0.3">
      <c r="P56449"/>
      <c r="AA56449"/>
    </row>
    <row r="56450" spans="16:27" x14ac:dyDescent="0.3">
      <c r="P56450"/>
      <c r="AA56450"/>
    </row>
    <row r="56451" spans="16:27" x14ac:dyDescent="0.3">
      <c r="P56451"/>
      <c r="AA56451"/>
    </row>
    <row r="56452" spans="16:27" x14ac:dyDescent="0.3">
      <c r="P56452"/>
      <c r="AA56452"/>
    </row>
    <row r="56453" spans="16:27" x14ac:dyDescent="0.3">
      <c r="P56453"/>
      <c r="AA56453"/>
    </row>
    <row r="56454" spans="16:27" x14ac:dyDescent="0.3">
      <c r="P56454"/>
      <c r="AA56454"/>
    </row>
    <row r="56455" spans="16:27" x14ac:dyDescent="0.3">
      <c r="P56455"/>
      <c r="AA56455"/>
    </row>
    <row r="56456" spans="16:27" x14ac:dyDescent="0.3">
      <c r="P56456"/>
      <c r="AA56456"/>
    </row>
    <row r="56457" spans="16:27" x14ac:dyDescent="0.3">
      <c r="P56457"/>
      <c r="AA56457"/>
    </row>
    <row r="56458" spans="16:27" x14ac:dyDescent="0.3">
      <c r="P56458"/>
      <c r="AA56458"/>
    </row>
    <row r="56459" spans="16:27" x14ac:dyDescent="0.3">
      <c r="P56459"/>
      <c r="AA56459"/>
    </row>
    <row r="56460" spans="16:27" x14ac:dyDescent="0.3">
      <c r="P56460"/>
      <c r="AA56460"/>
    </row>
    <row r="56461" spans="16:27" x14ac:dyDescent="0.3">
      <c r="P56461"/>
      <c r="AA56461"/>
    </row>
    <row r="56462" spans="16:27" x14ac:dyDescent="0.3">
      <c r="P56462"/>
      <c r="AA56462"/>
    </row>
    <row r="56463" spans="16:27" x14ac:dyDescent="0.3">
      <c r="P56463"/>
      <c r="AA56463"/>
    </row>
    <row r="56464" spans="16:27" x14ac:dyDescent="0.3">
      <c r="P56464"/>
      <c r="AA56464"/>
    </row>
    <row r="56465" spans="16:27" x14ac:dyDescent="0.3">
      <c r="P56465"/>
      <c r="AA56465"/>
    </row>
    <row r="56466" spans="16:27" x14ac:dyDescent="0.3">
      <c r="P56466"/>
      <c r="AA56466"/>
    </row>
    <row r="56467" spans="16:27" x14ac:dyDescent="0.3">
      <c r="P56467"/>
      <c r="AA56467"/>
    </row>
    <row r="56468" spans="16:27" x14ac:dyDescent="0.3">
      <c r="P56468"/>
      <c r="AA56468"/>
    </row>
    <row r="56469" spans="16:27" x14ac:dyDescent="0.3">
      <c r="P56469"/>
      <c r="AA56469"/>
    </row>
    <row r="56470" spans="16:27" x14ac:dyDescent="0.3">
      <c r="P56470"/>
      <c r="AA56470"/>
    </row>
    <row r="56471" spans="16:27" x14ac:dyDescent="0.3">
      <c r="P56471"/>
      <c r="AA56471"/>
    </row>
    <row r="56472" spans="16:27" x14ac:dyDescent="0.3">
      <c r="P56472"/>
      <c r="AA56472"/>
    </row>
    <row r="56473" spans="16:27" x14ac:dyDescent="0.3">
      <c r="P56473"/>
      <c r="AA56473"/>
    </row>
    <row r="56474" spans="16:27" x14ac:dyDescent="0.3">
      <c r="P56474"/>
      <c r="AA56474"/>
    </row>
    <row r="56475" spans="16:27" x14ac:dyDescent="0.3">
      <c r="P56475"/>
      <c r="AA56475"/>
    </row>
    <row r="56476" spans="16:27" x14ac:dyDescent="0.3">
      <c r="P56476"/>
      <c r="AA56476"/>
    </row>
    <row r="56477" spans="16:27" x14ac:dyDescent="0.3">
      <c r="P56477"/>
      <c r="AA56477"/>
    </row>
    <row r="56478" spans="16:27" x14ac:dyDescent="0.3">
      <c r="P56478"/>
      <c r="AA56478"/>
    </row>
    <row r="56479" spans="16:27" x14ac:dyDescent="0.3">
      <c r="P56479"/>
      <c r="AA56479"/>
    </row>
    <row r="56480" spans="16:27" x14ac:dyDescent="0.3">
      <c r="P56480"/>
      <c r="AA56480"/>
    </row>
    <row r="56481" spans="16:27" x14ac:dyDescent="0.3">
      <c r="P56481"/>
      <c r="AA56481"/>
    </row>
    <row r="56482" spans="16:27" x14ac:dyDescent="0.3">
      <c r="P56482"/>
      <c r="AA56482"/>
    </row>
    <row r="56483" spans="16:27" x14ac:dyDescent="0.3">
      <c r="P56483"/>
      <c r="AA56483"/>
    </row>
    <row r="56484" spans="16:27" x14ac:dyDescent="0.3">
      <c r="P56484"/>
      <c r="AA56484"/>
    </row>
    <row r="56485" spans="16:27" x14ac:dyDescent="0.3">
      <c r="P56485"/>
      <c r="AA56485"/>
    </row>
    <row r="56486" spans="16:27" x14ac:dyDescent="0.3">
      <c r="P56486"/>
      <c r="AA56486"/>
    </row>
    <row r="56487" spans="16:27" x14ac:dyDescent="0.3">
      <c r="P56487"/>
      <c r="AA56487"/>
    </row>
    <row r="56488" spans="16:27" x14ac:dyDescent="0.3">
      <c r="P56488"/>
      <c r="AA56488"/>
    </row>
    <row r="56489" spans="16:27" x14ac:dyDescent="0.3">
      <c r="P56489"/>
      <c r="AA56489"/>
    </row>
    <row r="56490" spans="16:27" x14ac:dyDescent="0.3">
      <c r="P56490"/>
      <c r="AA56490"/>
    </row>
    <row r="56491" spans="16:27" x14ac:dyDescent="0.3">
      <c r="P56491"/>
      <c r="AA56491"/>
    </row>
    <row r="56492" spans="16:27" x14ac:dyDescent="0.3">
      <c r="P56492"/>
      <c r="AA56492"/>
    </row>
    <row r="56493" spans="16:27" x14ac:dyDescent="0.3">
      <c r="P56493"/>
      <c r="AA56493"/>
    </row>
    <row r="56494" spans="16:27" x14ac:dyDescent="0.3">
      <c r="P56494"/>
      <c r="AA56494"/>
    </row>
    <row r="56495" spans="16:27" x14ac:dyDescent="0.3">
      <c r="P56495"/>
      <c r="AA56495"/>
    </row>
    <row r="56496" spans="16:27" x14ac:dyDescent="0.3">
      <c r="P56496"/>
      <c r="AA56496"/>
    </row>
    <row r="56497" spans="16:27" x14ac:dyDescent="0.3">
      <c r="P56497"/>
      <c r="AA56497"/>
    </row>
    <row r="56498" spans="16:27" x14ac:dyDescent="0.3">
      <c r="P56498"/>
      <c r="AA56498"/>
    </row>
    <row r="56499" spans="16:27" x14ac:dyDescent="0.3">
      <c r="P56499"/>
      <c r="AA56499"/>
    </row>
    <row r="56500" spans="16:27" x14ac:dyDescent="0.3">
      <c r="P56500"/>
      <c r="AA56500"/>
    </row>
    <row r="56501" spans="16:27" x14ac:dyDescent="0.3">
      <c r="P56501"/>
      <c r="AA56501"/>
    </row>
    <row r="56502" spans="16:27" x14ac:dyDescent="0.3">
      <c r="P56502"/>
      <c r="AA56502"/>
    </row>
    <row r="56503" spans="16:27" x14ac:dyDescent="0.3">
      <c r="P56503"/>
      <c r="AA56503"/>
    </row>
    <row r="56504" spans="16:27" x14ac:dyDescent="0.3">
      <c r="P56504"/>
      <c r="AA56504"/>
    </row>
    <row r="56505" spans="16:27" x14ac:dyDescent="0.3">
      <c r="P56505"/>
      <c r="AA56505"/>
    </row>
    <row r="56506" spans="16:27" x14ac:dyDescent="0.3">
      <c r="P56506"/>
      <c r="AA56506"/>
    </row>
    <row r="56507" spans="16:27" x14ac:dyDescent="0.3">
      <c r="P56507"/>
      <c r="AA56507"/>
    </row>
    <row r="56508" spans="16:27" x14ac:dyDescent="0.3">
      <c r="P56508"/>
      <c r="AA56508"/>
    </row>
    <row r="56509" spans="16:27" x14ac:dyDescent="0.3">
      <c r="P56509"/>
      <c r="AA56509"/>
    </row>
    <row r="56510" spans="16:27" x14ac:dyDescent="0.3">
      <c r="P56510"/>
      <c r="AA56510"/>
    </row>
    <row r="56511" spans="16:27" x14ac:dyDescent="0.3">
      <c r="P56511"/>
      <c r="AA56511"/>
    </row>
    <row r="56512" spans="16:27" x14ac:dyDescent="0.3">
      <c r="P56512"/>
      <c r="AA56512"/>
    </row>
    <row r="56513" spans="16:27" x14ac:dyDescent="0.3">
      <c r="P56513"/>
      <c r="AA56513"/>
    </row>
    <row r="56514" spans="16:27" x14ac:dyDescent="0.3">
      <c r="P56514"/>
      <c r="AA56514"/>
    </row>
    <row r="56515" spans="16:27" x14ac:dyDescent="0.3">
      <c r="P56515"/>
      <c r="AA56515"/>
    </row>
    <row r="56516" spans="16:27" x14ac:dyDescent="0.3">
      <c r="P56516"/>
      <c r="AA56516"/>
    </row>
    <row r="56517" spans="16:27" x14ac:dyDescent="0.3">
      <c r="P56517"/>
      <c r="AA56517"/>
    </row>
    <row r="56518" spans="16:27" x14ac:dyDescent="0.3">
      <c r="P56518"/>
      <c r="AA56518"/>
    </row>
    <row r="56519" spans="16:27" x14ac:dyDescent="0.3">
      <c r="P56519"/>
      <c r="AA56519"/>
    </row>
    <row r="56520" spans="16:27" x14ac:dyDescent="0.3">
      <c r="P56520"/>
      <c r="AA56520"/>
    </row>
    <row r="56521" spans="16:27" x14ac:dyDescent="0.3">
      <c r="P56521"/>
      <c r="AA56521"/>
    </row>
    <row r="56522" spans="16:27" x14ac:dyDescent="0.3">
      <c r="P56522"/>
      <c r="AA56522"/>
    </row>
    <row r="56523" spans="16:27" x14ac:dyDescent="0.3">
      <c r="P56523"/>
      <c r="AA56523"/>
    </row>
    <row r="56524" spans="16:27" x14ac:dyDescent="0.3">
      <c r="P56524"/>
      <c r="AA56524"/>
    </row>
    <row r="56525" spans="16:27" x14ac:dyDescent="0.3">
      <c r="P56525"/>
      <c r="AA56525"/>
    </row>
    <row r="56526" spans="16:27" x14ac:dyDescent="0.3">
      <c r="P56526"/>
      <c r="AA56526"/>
    </row>
    <row r="56527" spans="16:27" x14ac:dyDescent="0.3">
      <c r="P56527"/>
      <c r="AA56527"/>
    </row>
    <row r="56528" spans="16:27" x14ac:dyDescent="0.3">
      <c r="P56528"/>
      <c r="AA56528"/>
    </row>
    <row r="56529" spans="16:27" x14ac:dyDescent="0.3">
      <c r="P56529"/>
      <c r="AA56529"/>
    </row>
    <row r="56530" spans="16:27" x14ac:dyDescent="0.3">
      <c r="P56530"/>
      <c r="AA56530"/>
    </row>
    <row r="56531" spans="16:27" x14ac:dyDescent="0.3">
      <c r="P56531"/>
      <c r="AA56531"/>
    </row>
    <row r="56532" spans="16:27" x14ac:dyDescent="0.3">
      <c r="P56532"/>
      <c r="AA56532"/>
    </row>
    <row r="56533" spans="16:27" x14ac:dyDescent="0.3">
      <c r="P56533"/>
      <c r="AA56533"/>
    </row>
    <row r="56534" spans="16:27" x14ac:dyDescent="0.3">
      <c r="P56534"/>
      <c r="AA56534"/>
    </row>
    <row r="56535" spans="16:27" x14ac:dyDescent="0.3">
      <c r="P56535"/>
      <c r="AA56535"/>
    </row>
    <row r="56536" spans="16:27" x14ac:dyDescent="0.3">
      <c r="P56536"/>
      <c r="AA56536"/>
    </row>
    <row r="56537" spans="16:27" x14ac:dyDescent="0.3">
      <c r="P56537"/>
      <c r="AA56537"/>
    </row>
    <row r="56538" spans="16:27" x14ac:dyDescent="0.3">
      <c r="P56538"/>
      <c r="AA56538"/>
    </row>
    <row r="56539" spans="16:27" x14ac:dyDescent="0.3">
      <c r="P56539"/>
      <c r="AA56539"/>
    </row>
    <row r="56540" spans="16:27" x14ac:dyDescent="0.3">
      <c r="P56540"/>
      <c r="AA56540"/>
    </row>
    <row r="56541" spans="16:27" x14ac:dyDescent="0.3">
      <c r="P56541"/>
      <c r="AA56541"/>
    </row>
    <row r="56542" spans="16:27" x14ac:dyDescent="0.3">
      <c r="P56542"/>
      <c r="AA56542"/>
    </row>
    <row r="56543" spans="16:27" x14ac:dyDescent="0.3">
      <c r="P56543"/>
      <c r="AA56543"/>
    </row>
    <row r="56544" spans="16:27" x14ac:dyDescent="0.3">
      <c r="P56544"/>
      <c r="AA56544"/>
    </row>
    <row r="56545" spans="16:27" x14ac:dyDescent="0.3">
      <c r="P56545"/>
      <c r="AA56545"/>
    </row>
    <row r="56546" spans="16:27" x14ac:dyDescent="0.3">
      <c r="P56546"/>
      <c r="AA56546"/>
    </row>
    <row r="56547" spans="16:27" x14ac:dyDescent="0.3">
      <c r="P56547"/>
      <c r="AA56547"/>
    </row>
    <row r="56548" spans="16:27" x14ac:dyDescent="0.3">
      <c r="P56548"/>
      <c r="AA56548"/>
    </row>
    <row r="56549" spans="16:27" x14ac:dyDescent="0.3">
      <c r="P56549"/>
      <c r="AA56549"/>
    </row>
    <row r="56550" spans="16:27" x14ac:dyDescent="0.3">
      <c r="P56550"/>
      <c r="AA56550"/>
    </row>
    <row r="56551" spans="16:27" x14ac:dyDescent="0.3">
      <c r="P56551"/>
      <c r="AA56551"/>
    </row>
    <row r="56552" spans="16:27" x14ac:dyDescent="0.3">
      <c r="P56552"/>
      <c r="AA56552"/>
    </row>
    <row r="56553" spans="16:27" x14ac:dyDescent="0.3">
      <c r="P56553"/>
      <c r="AA56553"/>
    </row>
    <row r="56554" spans="16:27" x14ac:dyDescent="0.3">
      <c r="P56554"/>
      <c r="AA56554"/>
    </row>
    <row r="56555" spans="16:27" x14ac:dyDescent="0.3">
      <c r="P56555"/>
      <c r="AA56555"/>
    </row>
    <row r="56556" spans="16:27" x14ac:dyDescent="0.3">
      <c r="P56556"/>
      <c r="AA56556"/>
    </row>
    <row r="56557" spans="16:27" x14ac:dyDescent="0.3">
      <c r="P56557"/>
      <c r="AA56557"/>
    </row>
    <row r="56558" spans="16:27" x14ac:dyDescent="0.3">
      <c r="P56558"/>
      <c r="AA56558"/>
    </row>
    <row r="56559" spans="16:27" x14ac:dyDescent="0.3">
      <c r="P56559"/>
      <c r="AA56559"/>
    </row>
    <row r="56560" spans="16:27" x14ac:dyDescent="0.3">
      <c r="P56560"/>
      <c r="AA56560"/>
    </row>
    <row r="56561" spans="16:27" x14ac:dyDescent="0.3">
      <c r="P56561"/>
      <c r="AA56561"/>
    </row>
    <row r="56562" spans="16:27" x14ac:dyDescent="0.3">
      <c r="P56562"/>
      <c r="AA56562"/>
    </row>
    <row r="56563" spans="16:27" x14ac:dyDescent="0.3">
      <c r="P56563"/>
      <c r="AA56563"/>
    </row>
    <row r="56564" spans="16:27" x14ac:dyDescent="0.3">
      <c r="P56564"/>
      <c r="AA56564"/>
    </row>
    <row r="56565" spans="16:27" x14ac:dyDescent="0.3">
      <c r="P56565"/>
      <c r="AA56565"/>
    </row>
    <row r="56566" spans="16:27" x14ac:dyDescent="0.3">
      <c r="P56566"/>
      <c r="AA56566"/>
    </row>
    <row r="56567" spans="16:27" x14ac:dyDescent="0.3">
      <c r="P56567"/>
      <c r="AA56567"/>
    </row>
    <row r="56568" spans="16:27" x14ac:dyDescent="0.3">
      <c r="P56568"/>
      <c r="AA56568"/>
    </row>
    <row r="56569" spans="16:27" x14ac:dyDescent="0.3">
      <c r="P56569"/>
      <c r="AA56569"/>
    </row>
    <row r="56570" spans="16:27" x14ac:dyDescent="0.3">
      <c r="P56570"/>
      <c r="AA56570"/>
    </row>
    <row r="56571" spans="16:27" x14ac:dyDescent="0.3">
      <c r="P56571"/>
      <c r="AA56571"/>
    </row>
    <row r="56572" spans="16:27" x14ac:dyDescent="0.3">
      <c r="P56572"/>
      <c r="AA56572"/>
    </row>
    <row r="56573" spans="16:27" x14ac:dyDescent="0.3">
      <c r="P56573"/>
      <c r="AA56573"/>
    </row>
    <row r="56574" spans="16:27" x14ac:dyDescent="0.3">
      <c r="P56574"/>
      <c r="AA56574"/>
    </row>
    <row r="56575" spans="16:27" x14ac:dyDescent="0.3">
      <c r="P56575"/>
      <c r="AA56575"/>
    </row>
    <row r="56576" spans="16:27" x14ac:dyDescent="0.3">
      <c r="P56576"/>
      <c r="AA56576"/>
    </row>
    <row r="56577" spans="16:27" x14ac:dyDescent="0.3">
      <c r="P56577"/>
      <c r="AA56577"/>
    </row>
    <row r="56578" spans="16:27" x14ac:dyDescent="0.3">
      <c r="P56578"/>
      <c r="AA56578"/>
    </row>
    <row r="56579" spans="16:27" x14ac:dyDescent="0.3">
      <c r="P56579"/>
      <c r="AA56579"/>
    </row>
    <row r="56580" spans="16:27" x14ac:dyDescent="0.3">
      <c r="P56580"/>
      <c r="AA56580"/>
    </row>
    <row r="56581" spans="16:27" x14ac:dyDescent="0.3">
      <c r="P56581"/>
      <c r="AA56581"/>
    </row>
    <row r="56582" spans="16:27" x14ac:dyDescent="0.3">
      <c r="P56582"/>
      <c r="AA56582"/>
    </row>
    <row r="56583" spans="16:27" x14ac:dyDescent="0.3">
      <c r="P56583"/>
      <c r="AA56583"/>
    </row>
    <row r="56584" spans="16:27" x14ac:dyDescent="0.3">
      <c r="P56584"/>
      <c r="AA56584"/>
    </row>
    <row r="56585" spans="16:27" x14ac:dyDescent="0.3">
      <c r="P56585"/>
      <c r="AA56585"/>
    </row>
    <row r="56586" spans="16:27" x14ac:dyDescent="0.3">
      <c r="P56586"/>
      <c r="AA56586"/>
    </row>
    <row r="56587" spans="16:27" x14ac:dyDescent="0.3">
      <c r="P56587"/>
      <c r="AA56587"/>
    </row>
    <row r="56588" spans="16:27" x14ac:dyDescent="0.3">
      <c r="P56588"/>
      <c r="AA56588"/>
    </row>
    <row r="56589" spans="16:27" x14ac:dyDescent="0.3">
      <c r="P56589"/>
      <c r="AA56589"/>
    </row>
    <row r="56590" spans="16:27" x14ac:dyDescent="0.3">
      <c r="P56590"/>
      <c r="AA56590"/>
    </row>
    <row r="56591" spans="16:27" x14ac:dyDescent="0.3">
      <c r="P56591"/>
      <c r="AA56591"/>
    </row>
    <row r="56592" spans="16:27" x14ac:dyDescent="0.3">
      <c r="P56592"/>
      <c r="AA56592"/>
    </row>
    <row r="56593" spans="16:27" x14ac:dyDescent="0.3">
      <c r="P56593"/>
      <c r="AA56593"/>
    </row>
    <row r="56594" spans="16:27" x14ac:dyDescent="0.3">
      <c r="P56594"/>
      <c r="AA56594"/>
    </row>
    <row r="56595" spans="16:27" x14ac:dyDescent="0.3">
      <c r="P56595"/>
      <c r="AA56595"/>
    </row>
    <row r="56596" spans="16:27" x14ac:dyDescent="0.3">
      <c r="P56596"/>
      <c r="AA56596"/>
    </row>
    <row r="56597" spans="16:27" x14ac:dyDescent="0.3">
      <c r="P56597"/>
      <c r="AA56597"/>
    </row>
    <row r="56598" spans="16:27" x14ac:dyDescent="0.3">
      <c r="P56598"/>
      <c r="AA56598"/>
    </row>
    <row r="56599" spans="16:27" x14ac:dyDescent="0.3">
      <c r="P56599"/>
      <c r="AA56599"/>
    </row>
    <row r="56600" spans="16:27" x14ac:dyDescent="0.3">
      <c r="P56600"/>
      <c r="AA56600"/>
    </row>
    <row r="56601" spans="16:27" x14ac:dyDescent="0.3">
      <c r="P56601"/>
      <c r="AA56601"/>
    </row>
    <row r="56602" spans="16:27" x14ac:dyDescent="0.3">
      <c r="P56602"/>
      <c r="AA56602"/>
    </row>
    <row r="56603" spans="16:27" x14ac:dyDescent="0.3">
      <c r="P56603"/>
      <c r="AA56603"/>
    </row>
    <row r="56604" spans="16:27" x14ac:dyDescent="0.3">
      <c r="P56604"/>
      <c r="AA56604"/>
    </row>
    <row r="56605" spans="16:27" x14ac:dyDescent="0.3">
      <c r="P56605"/>
      <c r="AA56605"/>
    </row>
    <row r="56606" spans="16:27" x14ac:dyDescent="0.3">
      <c r="P56606"/>
      <c r="AA56606"/>
    </row>
    <row r="56607" spans="16:27" x14ac:dyDescent="0.3">
      <c r="P56607"/>
      <c r="AA56607"/>
    </row>
    <row r="56608" spans="16:27" x14ac:dyDescent="0.3">
      <c r="P56608"/>
      <c r="AA56608"/>
    </row>
    <row r="56609" spans="16:27" x14ac:dyDescent="0.3">
      <c r="P56609"/>
      <c r="AA56609"/>
    </row>
    <row r="56610" spans="16:27" x14ac:dyDescent="0.3">
      <c r="P56610"/>
      <c r="AA56610"/>
    </row>
    <row r="56611" spans="16:27" x14ac:dyDescent="0.3">
      <c r="P56611"/>
      <c r="AA56611"/>
    </row>
    <row r="56612" spans="16:27" x14ac:dyDescent="0.3">
      <c r="P56612"/>
      <c r="AA56612"/>
    </row>
    <row r="56613" spans="16:27" x14ac:dyDescent="0.3">
      <c r="P56613"/>
      <c r="AA56613"/>
    </row>
    <row r="56614" spans="16:27" x14ac:dyDescent="0.3">
      <c r="P56614"/>
      <c r="AA56614"/>
    </row>
    <row r="56615" spans="16:27" x14ac:dyDescent="0.3">
      <c r="P56615"/>
      <c r="AA56615"/>
    </row>
    <row r="56616" spans="16:27" x14ac:dyDescent="0.3">
      <c r="P56616"/>
      <c r="AA56616"/>
    </row>
    <row r="56617" spans="16:27" x14ac:dyDescent="0.3">
      <c r="P56617"/>
      <c r="AA56617"/>
    </row>
    <row r="56618" spans="16:27" x14ac:dyDescent="0.3">
      <c r="P56618"/>
      <c r="AA56618"/>
    </row>
    <row r="56619" spans="16:27" x14ac:dyDescent="0.3">
      <c r="P56619"/>
      <c r="AA56619"/>
    </row>
    <row r="56620" spans="16:27" x14ac:dyDescent="0.3">
      <c r="P56620"/>
      <c r="AA56620"/>
    </row>
    <row r="56621" spans="16:27" x14ac:dyDescent="0.3">
      <c r="P56621"/>
      <c r="AA56621"/>
    </row>
    <row r="56622" spans="16:27" x14ac:dyDescent="0.3">
      <c r="P56622"/>
      <c r="AA56622"/>
    </row>
    <row r="56623" spans="16:27" x14ac:dyDescent="0.3">
      <c r="P56623"/>
      <c r="AA56623"/>
    </row>
    <row r="56624" spans="16:27" x14ac:dyDescent="0.3">
      <c r="P56624"/>
      <c r="AA56624"/>
    </row>
    <row r="56625" spans="16:27" x14ac:dyDescent="0.3">
      <c r="P56625"/>
      <c r="AA56625"/>
    </row>
    <row r="56626" spans="16:27" x14ac:dyDescent="0.3">
      <c r="P56626"/>
      <c r="AA56626"/>
    </row>
    <row r="56627" spans="16:27" x14ac:dyDescent="0.3">
      <c r="P56627"/>
      <c r="AA56627"/>
    </row>
    <row r="56628" spans="16:27" x14ac:dyDescent="0.3">
      <c r="P56628"/>
      <c r="AA56628"/>
    </row>
    <row r="56629" spans="16:27" x14ac:dyDescent="0.3">
      <c r="P56629"/>
      <c r="AA56629"/>
    </row>
    <row r="56630" spans="16:27" x14ac:dyDescent="0.3">
      <c r="P56630"/>
      <c r="AA56630"/>
    </row>
    <row r="56631" spans="16:27" x14ac:dyDescent="0.3">
      <c r="P56631"/>
      <c r="AA56631"/>
    </row>
    <row r="56632" spans="16:27" x14ac:dyDescent="0.3">
      <c r="P56632"/>
      <c r="AA56632"/>
    </row>
    <row r="56633" spans="16:27" x14ac:dyDescent="0.3">
      <c r="P56633"/>
      <c r="AA56633"/>
    </row>
    <row r="56634" spans="16:27" x14ac:dyDescent="0.3">
      <c r="P56634"/>
      <c r="AA56634"/>
    </row>
    <row r="56635" spans="16:27" x14ac:dyDescent="0.3">
      <c r="P56635"/>
      <c r="AA56635"/>
    </row>
    <row r="56636" spans="16:27" x14ac:dyDescent="0.3">
      <c r="P56636"/>
      <c r="AA56636"/>
    </row>
    <row r="56637" spans="16:27" x14ac:dyDescent="0.3">
      <c r="P56637"/>
      <c r="AA56637"/>
    </row>
    <row r="56638" spans="16:27" x14ac:dyDescent="0.3">
      <c r="P56638"/>
      <c r="AA56638"/>
    </row>
    <row r="56639" spans="16:27" x14ac:dyDescent="0.3">
      <c r="P56639"/>
      <c r="AA56639"/>
    </row>
    <row r="56640" spans="16:27" x14ac:dyDescent="0.3">
      <c r="P56640"/>
      <c r="AA56640"/>
    </row>
    <row r="56641" spans="16:27" x14ac:dyDescent="0.3">
      <c r="P56641"/>
      <c r="AA56641"/>
    </row>
    <row r="56642" spans="16:27" x14ac:dyDescent="0.3">
      <c r="P56642"/>
      <c r="AA56642"/>
    </row>
    <row r="56643" spans="16:27" x14ac:dyDescent="0.3">
      <c r="P56643"/>
      <c r="AA56643"/>
    </row>
    <row r="56644" spans="16:27" x14ac:dyDescent="0.3">
      <c r="P56644"/>
      <c r="AA56644"/>
    </row>
    <row r="56645" spans="16:27" x14ac:dyDescent="0.3">
      <c r="P56645"/>
      <c r="AA56645"/>
    </row>
    <row r="56646" spans="16:27" x14ac:dyDescent="0.3">
      <c r="P56646"/>
      <c r="AA56646"/>
    </row>
    <row r="56647" spans="16:27" x14ac:dyDescent="0.3">
      <c r="P56647"/>
      <c r="AA56647"/>
    </row>
    <row r="56648" spans="16:27" x14ac:dyDescent="0.3">
      <c r="P56648"/>
      <c r="AA56648"/>
    </row>
    <row r="56649" spans="16:27" x14ac:dyDescent="0.3">
      <c r="P56649"/>
      <c r="AA56649"/>
    </row>
    <row r="56650" spans="16:27" x14ac:dyDescent="0.3">
      <c r="P56650"/>
      <c r="AA56650"/>
    </row>
    <row r="56651" spans="16:27" x14ac:dyDescent="0.3">
      <c r="P56651"/>
      <c r="AA56651"/>
    </row>
    <row r="56652" spans="16:27" x14ac:dyDescent="0.3">
      <c r="P56652"/>
      <c r="AA56652"/>
    </row>
    <row r="56653" spans="16:27" x14ac:dyDescent="0.3">
      <c r="P56653"/>
      <c r="AA56653"/>
    </row>
    <row r="56654" spans="16:27" x14ac:dyDescent="0.3">
      <c r="P56654"/>
      <c r="AA56654"/>
    </row>
    <row r="56655" spans="16:27" x14ac:dyDescent="0.3">
      <c r="P56655"/>
      <c r="AA56655"/>
    </row>
    <row r="56656" spans="16:27" x14ac:dyDescent="0.3">
      <c r="P56656"/>
      <c r="AA56656"/>
    </row>
    <row r="56657" spans="16:27" x14ac:dyDescent="0.3">
      <c r="P56657"/>
      <c r="AA56657"/>
    </row>
    <row r="56658" spans="16:27" x14ac:dyDescent="0.3">
      <c r="P56658"/>
      <c r="AA56658"/>
    </row>
    <row r="56659" spans="16:27" x14ac:dyDescent="0.3">
      <c r="P56659"/>
      <c r="AA56659"/>
    </row>
    <row r="56660" spans="16:27" x14ac:dyDescent="0.3">
      <c r="P56660"/>
      <c r="AA56660"/>
    </row>
    <row r="56661" spans="16:27" x14ac:dyDescent="0.3">
      <c r="P56661"/>
      <c r="AA56661"/>
    </row>
    <row r="56662" spans="16:27" x14ac:dyDescent="0.3">
      <c r="P56662"/>
      <c r="AA56662"/>
    </row>
    <row r="56663" spans="16:27" x14ac:dyDescent="0.3">
      <c r="P56663"/>
      <c r="AA56663"/>
    </row>
    <row r="56664" spans="16:27" x14ac:dyDescent="0.3">
      <c r="P56664"/>
      <c r="AA56664"/>
    </row>
    <row r="56665" spans="16:27" x14ac:dyDescent="0.3">
      <c r="P56665"/>
      <c r="AA56665"/>
    </row>
    <row r="56666" spans="16:27" x14ac:dyDescent="0.3">
      <c r="P56666"/>
      <c r="AA56666"/>
    </row>
    <row r="56667" spans="16:27" x14ac:dyDescent="0.3">
      <c r="P56667"/>
      <c r="AA56667"/>
    </row>
    <row r="56668" spans="16:27" x14ac:dyDescent="0.3">
      <c r="P56668"/>
      <c r="AA56668"/>
    </row>
    <row r="56669" spans="16:27" x14ac:dyDescent="0.3">
      <c r="P56669"/>
      <c r="AA56669"/>
    </row>
    <row r="56670" spans="16:27" x14ac:dyDescent="0.3">
      <c r="P56670"/>
      <c r="AA56670"/>
    </row>
    <row r="56671" spans="16:27" x14ac:dyDescent="0.3">
      <c r="P56671"/>
      <c r="AA56671"/>
    </row>
    <row r="56672" spans="16:27" x14ac:dyDescent="0.3">
      <c r="P56672"/>
      <c r="AA56672"/>
    </row>
    <row r="56673" spans="16:27" x14ac:dyDescent="0.3">
      <c r="P56673"/>
      <c r="AA56673"/>
    </row>
    <row r="56674" spans="16:27" x14ac:dyDescent="0.3">
      <c r="P56674"/>
      <c r="AA56674"/>
    </row>
    <row r="56675" spans="16:27" x14ac:dyDescent="0.3">
      <c r="P56675"/>
      <c r="AA56675"/>
    </row>
    <row r="56676" spans="16:27" x14ac:dyDescent="0.3">
      <c r="P56676"/>
      <c r="AA56676"/>
    </row>
    <row r="56677" spans="16:27" x14ac:dyDescent="0.3">
      <c r="P56677"/>
      <c r="AA56677"/>
    </row>
    <row r="56678" spans="16:27" x14ac:dyDescent="0.3">
      <c r="P56678"/>
      <c r="AA56678"/>
    </row>
    <row r="56679" spans="16:27" x14ac:dyDescent="0.3">
      <c r="P56679"/>
      <c r="AA56679"/>
    </row>
    <row r="56680" spans="16:27" x14ac:dyDescent="0.3">
      <c r="P56680"/>
      <c r="AA56680"/>
    </row>
    <row r="56681" spans="16:27" x14ac:dyDescent="0.3">
      <c r="P56681"/>
      <c r="AA56681"/>
    </row>
    <row r="56682" spans="16:27" x14ac:dyDescent="0.3">
      <c r="P56682"/>
      <c r="AA56682"/>
    </row>
    <row r="56683" spans="16:27" x14ac:dyDescent="0.3">
      <c r="P56683"/>
      <c r="AA56683"/>
    </row>
    <row r="56684" spans="16:27" x14ac:dyDescent="0.3">
      <c r="P56684"/>
      <c r="AA56684"/>
    </row>
    <row r="56685" spans="16:27" x14ac:dyDescent="0.3">
      <c r="P56685"/>
      <c r="AA56685"/>
    </row>
    <row r="56686" spans="16:27" x14ac:dyDescent="0.3">
      <c r="P56686"/>
      <c r="AA56686"/>
    </row>
    <row r="56687" spans="16:27" x14ac:dyDescent="0.3">
      <c r="P56687"/>
      <c r="AA56687"/>
    </row>
    <row r="56688" spans="16:27" x14ac:dyDescent="0.3">
      <c r="P56688"/>
      <c r="AA56688"/>
    </row>
    <row r="56689" spans="16:27" x14ac:dyDescent="0.3">
      <c r="P56689"/>
      <c r="AA56689"/>
    </row>
    <row r="56690" spans="16:27" x14ac:dyDescent="0.3">
      <c r="P56690"/>
      <c r="AA56690"/>
    </row>
    <row r="56691" spans="16:27" x14ac:dyDescent="0.3">
      <c r="P56691"/>
      <c r="AA56691"/>
    </row>
    <row r="56692" spans="16:27" x14ac:dyDescent="0.3">
      <c r="P56692"/>
      <c r="AA56692"/>
    </row>
    <row r="56693" spans="16:27" x14ac:dyDescent="0.3">
      <c r="P56693"/>
      <c r="AA56693"/>
    </row>
    <row r="56694" spans="16:27" x14ac:dyDescent="0.3">
      <c r="P56694"/>
      <c r="AA56694"/>
    </row>
    <row r="56695" spans="16:27" x14ac:dyDescent="0.3">
      <c r="P56695"/>
      <c r="AA56695"/>
    </row>
    <row r="56696" spans="16:27" x14ac:dyDescent="0.3">
      <c r="P56696"/>
      <c r="AA56696"/>
    </row>
    <row r="56697" spans="16:27" x14ac:dyDescent="0.3">
      <c r="P56697"/>
      <c r="AA56697"/>
    </row>
    <row r="56698" spans="16:27" x14ac:dyDescent="0.3">
      <c r="P56698"/>
      <c r="AA56698"/>
    </row>
    <row r="56699" spans="16:27" x14ac:dyDescent="0.3">
      <c r="P56699"/>
      <c r="AA56699"/>
    </row>
    <row r="56700" spans="16:27" x14ac:dyDescent="0.3">
      <c r="P56700"/>
      <c r="AA56700"/>
    </row>
    <row r="56701" spans="16:27" x14ac:dyDescent="0.3">
      <c r="P56701"/>
      <c r="AA56701"/>
    </row>
    <row r="56702" spans="16:27" x14ac:dyDescent="0.3">
      <c r="P56702"/>
      <c r="AA56702"/>
    </row>
    <row r="56703" spans="16:27" x14ac:dyDescent="0.3">
      <c r="P56703"/>
      <c r="AA56703"/>
    </row>
    <row r="56704" spans="16:27" x14ac:dyDescent="0.3">
      <c r="P56704"/>
      <c r="AA56704"/>
    </row>
    <row r="56705" spans="16:27" x14ac:dyDescent="0.3">
      <c r="P56705"/>
      <c r="AA56705"/>
    </row>
    <row r="56706" spans="16:27" x14ac:dyDescent="0.3">
      <c r="P56706"/>
      <c r="AA56706"/>
    </row>
    <row r="56707" spans="16:27" x14ac:dyDescent="0.3">
      <c r="P56707"/>
      <c r="AA56707"/>
    </row>
    <row r="56708" spans="16:27" x14ac:dyDescent="0.3">
      <c r="P56708"/>
      <c r="AA56708"/>
    </row>
    <row r="56709" spans="16:27" x14ac:dyDescent="0.3">
      <c r="P56709"/>
      <c r="AA56709"/>
    </row>
    <row r="56710" spans="16:27" x14ac:dyDescent="0.3">
      <c r="P56710"/>
      <c r="AA56710"/>
    </row>
    <row r="56711" spans="16:27" x14ac:dyDescent="0.3">
      <c r="P56711"/>
      <c r="AA56711"/>
    </row>
    <row r="56712" spans="16:27" x14ac:dyDescent="0.3">
      <c r="P56712"/>
      <c r="AA56712"/>
    </row>
    <row r="56713" spans="16:27" x14ac:dyDescent="0.3">
      <c r="P56713"/>
      <c r="AA56713"/>
    </row>
    <row r="56714" spans="16:27" x14ac:dyDescent="0.3">
      <c r="P56714"/>
      <c r="AA56714"/>
    </row>
    <row r="56715" spans="16:27" x14ac:dyDescent="0.3">
      <c r="P56715"/>
      <c r="AA56715"/>
    </row>
    <row r="56716" spans="16:27" x14ac:dyDescent="0.3">
      <c r="P56716"/>
      <c r="AA56716"/>
    </row>
    <row r="56717" spans="16:27" x14ac:dyDescent="0.3">
      <c r="P56717"/>
      <c r="AA56717"/>
    </row>
    <row r="56718" spans="16:27" x14ac:dyDescent="0.3">
      <c r="P56718"/>
      <c r="AA56718"/>
    </row>
    <row r="56719" spans="16:27" x14ac:dyDescent="0.3">
      <c r="P56719"/>
      <c r="AA56719"/>
    </row>
    <row r="56720" spans="16:27" x14ac:dyDescent="0.3">
      <c r="P56720"/>
      <c r="AA56720"/>
    </row>
    <row r="56721" spans="16:27" x14ac:dyDescent="0.3">
      <c r="P56721"/>
      <c r="AA56721"/>
    </row>
    <row r="56722" spans="16:27" x14ac:dyDescent="0.3">
      <c r="P56722"/>
      <c r="AA56722"/>
    </row>
    <row r="56723" spans="16:27" x14ac:dyDescent="0.3">
      <c r="P56723"/>
      <c r="AA56723"/>
    </row>
    <row r="56724" spans="16:27" x14ac:dyDescent="0.3">
      <c r="P56724"/>
      <c r="AA56724"/>
    </row>
    <row r="56725" spans="16:27" x14ac:dyDescent="0.3">
      <c r="P56725"/>
      <c r="AA56725"/>
    </row>
    <row r="56726" spans="16:27" x14ac:dyDescent="0.3">
      <c r="P56726"/>
      <c r="AA56726"/>
    </row>
    <row r="56727" spans="16:27" x14ac:dyDescent="0.3">
      <c r="P56727"/>
      <c r="AA56727"/>
    </row>
    <row r="56728" spans="16:27" x14ac:dyDescent="0.3">
      <c r="P56728"/>
      <c r="AA56728"/>
    </row>
    <row r="56729" spans="16:27" x14ac:dyDescent="0.3">
      <c r="P56729"/>
      <c r="AA56729"/>
    </row>
    <row r="56730" spans="16:27" x14ac:dyDescent="0.3">
      <c r="P56730"/>
      <c r="AA56730"/>
    </row>
    <row r="56731" spans="16:27" x14ac:dyDescent="0.3">
      <c r="P56731"/>
      <c r="AA56731"/>
    </row>
    <row r="56732" spans="16:27" x14ac:dyDescent="0.3">
      <c r="P56732"/>
      <c r="AA56732"/>
    </row>
    <row r="56733" spans="16:27" x14ac:dyDescent="0.3">
      <c r="P56733"/>
      <c r="AA56733"/>
    </row>
    <row r="56734" spans="16:27" x14ac:dyDescent="0.3">
      <c r="P56734"/>
      <c r="AA56734"/>
    </row>
    <row r="56735" spans="16:27" x14ac:dyDescent="0.3">
      <c r="P56735"/>
      <c r="AA56735"/>
    </row>
    <row r="56736" spans="16:27" x14ac:dyDescent="0.3">
      <c r="P56736"/>
      <c r="AA56736"/>
    </row>
    <row r="56737" spans="16:27" x14ac:dyDescent="0.3">
      <c r="P56737"/>
      <c r="AA56737"/>
    </row>
    <row r="56738" spans="16:27" x14ac:dyDescent="0.3">
      <c r="P56738"/>
      <c r="AA56738"/>
    </row>
    <row r="56739" spans="16:27" x14ac:dyDescent="0.3">
      <c r="P56739"/>
      <c r="AA56739"/>
    </row>
    <row r="56740" spans="16:27" x14ac:dyDescent="0.3">
      <c r="P56740"/>
      <c r="AA56740"/>
    </row>
    <row r="56741" spans="16:27" x14ac:dyDescent="0.3">
      <c r="P56741"/>
      <c r="AA56741"/>
    </row>
    <row r="56742" spans="16:27" x14ac:dyDescent="0.3">
      <c r="P56742"/>
      <c r="AA56742"/>
    </row>
    <row r="56743" spans="16:27" x14ac:dyDescent="0.3">
      <c r="P56743"/>
      <c r="AA56743"/>
    </row>
    <row r="56744" spans="16:27" x14ac:dyDescent="0.3">
      <c r="P56744"/>
      <c r="AA56744"/>
    </row>
    <row r="56745" spans="16:27" x14ac:dyDescent="0.3">
      <c r="P56745"/>
      <c r="AA56745"/>
    </row>
    <row r="56746" spans="16:27" x14ac:dyDescent="0.3">
      <c r="P56746"/>
      <c r="AA56746"/>
    </row>
    <row r="56747" spans="16:27" x14ac:dyDescent="0.3">
      <c r="P56747"/>
      <c r="AA56747"/>
    </row>
    <row r="56748" spans="16:27" x14ac:dyDescent="0.3">
      <c r="P56748"/>
      <c r="AA56748"/>
    </row>
    <row r="56749" spans="16:27" x14ac:dyDescent="0.3">
      <c r="P56749"/>
      <c r="AA56749"/>
    </row>
    <row r="56750" spans="16:27" x14ac:dyDescent="0.3">
      <c r="P56750"/>
      <c r="AA56750"/>
    </row>
    <row r="56751" spans="16:27" x14ac:dyDescent="0.3">
      <c r="P56751"/>
      <c r="AA56751"/>
    </row>
    <row r="56752" spans="16:27" x14ac:dyDescent="0.3">
      <c r="P56752"/>
      <c r="AA56752"/>
    </row>
    <row r="56753" spans="16:27" x14ac:dyDescent="0.3">
      <c r="P56753"/>
      <c r="AA56753"/>
    </row>
    <row r="56754" spans="16:27" x14ac:dyDescent="0.3">
      <c r="P56754"/>
      <c r="AA56754"/>
    </row>
    <row r="56755" spans="16:27" x14ac:dyDescent="0.3">
      <c r="P56755"/>
      <c r="AA56755"/>
    </row>
    <row r="56756" spans="16:27" x14ac:dyDescent="0.3">
      <c r="P56756"/>
      <c r="AA56756"/>
    </row>
    <row r="56757" spans="16:27" x14ac:dyDescent="0.3">
      <c r="P56757"/>
      <c r="AA56757"/>
    </row>
    <row r="56758" spans="16:27" x14ac:dyDescent="0.3">
      <c r="P56758"/>
      <c r="AA56758"/>
    </row>
    <row r="56759" spans="16:27" x14ac:dyDescent="0.3">
      <c r="P56759"/>
      <c r="AA56759"/>
    </row>
    <row r="56760" spans="16:27" x14ac:dyDescent="0.3">
      <c r="P56760"/>
      <c r="AA56760"/>
    </row>
    <row r="56761" spans="16:27" x14ac:dyDescent="0.3">
      <c r="P56761"/>
      <c r="AA56761"/>
    </row>
    <row r="56762" spans="16:27" x14ac:dyDescent="0.3">
      <c r="P56762"/>
      <c r="AA56762"/>
    </row>
    <row r="56763" spans="16:27" x14ac:dyDescent="0.3">
      <c r="P56763"/>
      <c r="AA56763"/>
    </row>
    <row r="56764" spans="16:27" x14ac:dyDescent="0.3">
      <c r="P56764"/>
      <c r="AA56764"/>
    </row>
    <row r="56765" spans="16:27" x14ac:dyDescent="0.3">
      <c r="P56765"/>
      <c r="AA56765"/>
    </row>
    <row r="56766" spans="16:27" x14ac:dyDescent="0.3">
      <c r="P56766"/>
      <c r="AA56766"/>
    </row>
    <row r="56767" spans="16:27" x14ac:dyDescent="0.3">
      <c r="P56767"/>
      <c r="AA56767"/>
    </row>
    <row r="56768" spans="16:27" x14ac:dyDescent="0.3">
      <c r="P56768"/>
      <c r="AA56768"/>
    </row>
    <row r="56769" spans="16:27" x14ac:dyDescent="0.3">
      <c r="P56769"/>
      <c r="AA56769"/>
    </row>
    <row r="56770" spans="16:27" x14ac:dyDescent="0.3">
      <c r="P56770"/>
      <c r="AA56770"/>
    </row>
    <row r="56771" spans="16:27" x14ac:dyDescent="0.3">
      <c r="P56771"/>
      <c r="AA56771"/>
    </row>
    <row r="56772" spans="16:27" x14ac:dyDescent="0.3">
      <c r="P56772"/>
      <c r="AA56772"/>
    </row>
    <row r="56773" spans="16:27" x14ac:dyDescent="0.3">
      <c r="P56773"/>
      <c r="AA56773"/>
    </row>
    <row r="56774" spans="16:27" x14ac:dyDescent="0.3">
      <c r="P56774"/>
      <c r="AA56774"/>
    </row>
    <row r="56775" spans="16:27" x14ac:dyDescent="0.3">
      <c r="P56775"/>
      <c r="AA56775"/>
    </row>
    <row r="56776" spans="16:27" x14ac:dyDescent="0.3">
      <c r="P56776"/>
      <c r="AA56776"/>
    </row>
    <row r="56777" spans="16:27" x14ac:dyDescent="0.3">
      <c r="P56777"/>
      <c r="AA56777"/>
    </row>
    <row r="56778" spans="16:27" x14ac:dyDescent="0.3">
      <c r="P56778"/>
      <c r="AA56778"/>
    </row>
    <row r="56779" spans="16:27" x14ac:dyDescent="0.3">
      <c r="P56779"/>
      <c r="AA56779"/>
    </row>
    <row r="56780" spans="16:27" x14ac:dyDescent="0.3">
      <c r="P56780"/>
      <c r="AA56780"/>
    </row>
    <row r="56781" spans="16:27" x14ac:dyDescent="0.3">
      <c r="P56781"/>
      <c r="AA56781"/>
    </row>
    <row r="56782" spans="16:27" x14ac:dyDescent="0.3">
      <c r="P56782"/>
      <c r="AA56782"/>
    </row>
    <row r="56783" spans="16:27" x14ac:dyDescent="0.3">
      <c r="P56783"/>
      <c r="AA56783"/>
    </row>
    <row r="56784" spans="16:27" x14ac:dyDescent="0.3">
      <c r="P56784"/>
      <c r="AA56784"/>
    </row>
    <row r="56785" spans="16:27" x14ac:dyDescent="0.3">
      <c r="P56785"/>
      <c r="AA56785"/>
    </row>
    <row r="56786" spans="16:27" x14ac:dyDescent="0.3">
      <c r="P56786"/>
      <c r="AA56786"/>
    </row>
    <row r="56787" spans="16:27" x14ac:dyDescent="0.3">
      <c r="P56787"/>
      <c r="AA56787"/>
    </row>
    <row r="56788" spans="16:27" x14ac:dyDescent="0.3">
      <c r="P56788"/>
      <c r="AA56788"/>
    </row>
    <row r="56789" spans="16:27" x14ac:dyDescent="0.3">
      <c r="P56789"/>
      <c r="AA56789"/>
    </row>
    <row r="56790" spans="16:27" x14ac:dyDescent="0.3">
      <c r="P56790"/>
      <c r="AA56790"/>
    </row>
    <row r="56791" spans="16:27" x14ac:dyDescent="0.3">
      <c r="P56791"/>
      <c r="AA56791"/>
    </row>
    <row r="56792" spans="16:27" x14ac:dyDescent="0.3">
      <c r="P56792"/>
      <c r="AA56792"/>
    </row>
    <row r="56793" spans="16:27" x14ac:dyDescent="0.3">
      <c r="P56793"/>
      <c r="AA56793"/>
    </row>
    <row r="56794" spans="16:27" x14ac:dyDescent="0.3">
      <c r="P56794"/>
      <c r="AA56794"/>
    </row>
    <row r="56795" spans="16:27" x14ac:dyDescent="0.3">
      <c r="P56795"/>
      <c r="AA56795"/>
    </row>
    <row r="56796" spans="16:27" x14ac:dyDescent="0.3">
      <c r="P56796"/>
      <c r="AA56796"/>
    </row>
    <row r="56797" spans="16:27" x14ac:dyDescent="0.3">
      <c r="P56797"/>
      <c r="AA56797"/>
    </row>
    <row r="56798" spans="16:27" x14ac:dyDescent="0.3">
      <c r="P56798"/>
      <c r="AA56798"/>
    </row>
    <row r="56799" spans="16:27" x14ac:dyDescent="0.3">
      <c r="P56799"/>
      <c r="AA56799"/>
    </row>
    <row r="56800" spans="16:27" x14ac:dyDescent="0.3">
      <c r="P56800"/>
      <c r="AA56800"/>
    </row>
    <row r="56801" spans="16:27" x14ac:dyDescent="0.3">
      <c r="P56801"/>
      <c r="AA56801"/>
    </row>
    <row r="56802" spans="16:27" x14ac:dyDescent="0.3">
      <c r="P56802"/>
      <c r="AA56802"/>
    </row>
    <row r="56803" spans="16:27" x14ac:dyDescent="0.3">
      <c r="P56803"/>
      <c r="AA56803"/>
    </row>
    <row r="56804" spans="16:27" x14ac:dyDescent="0.3">
      <c r="P56804"/>
      <c r="AA56804"/>
    </row>
    <row r="56805" spans="16:27" x14ac:dyDescent="0.3">
      <c r="P56805"/>
      <c r="AA56805"/>
    </row>
    <row r="56806" spans="16:27" x14ac:dyDescent="0.3">
      <c r="P56806"/>
      <c r="AA56806"/>
    </row>
    <row r="56807" spans="16:27" x14ac:dyDescent="0.3">
      <c r="P56807"/>
      <c r="AA56807"/>
    </row>
    <row r="56808" spans="16:27" x14ac:dyDescent="0.3">
      <c r="P56808"/>
      <c r="AA56808"/>
    </row>
    <row r="56809" spans="16:27" x14ac:dyDescent="0.3">
      <c r="P56809"/>
      <c r="AA56809"/>
    </row>
    <row r="56810" spans="16:27" x14ac:dyDescent="0.3">
      <c r="P56810"/>
      <c r="AA56810"/>
    </row>
    <row r="56811" spans="16:27" x14ac:dyDescent="0.3">
      <c r="P56811"/>
      <c r="AA56811"/>
    </row>
    <row r="56812" spans="16:27" x14ac:dyDescent="0.3">
      <c r="P56812"/>
      <c r="AA56812"/>
    </row>
    <row r="56813" spans="16:27" x14ac:dyDescent="0.3">
      <c r="P56813"/>
      <c r="AA56813"/>
    </row>
    <row r="56814" spans="16:27" x14ac:dyDescent="0.3">
      <c r="P56814"/>
      <c r="AA56814"/>
    </row>
    <row r="56815" spans="16:27" x14ac:dyDescent="0.3">
      <c r="P56815"/>
      <c r="AA56815"/>
    </row>
    <row r="56816" spans="16:27" x14ac:dyDescent="0.3">
      <c r="P56816"/>
      <c r="AA56816"/>
    </row>
    <row r="56817" spans="16:27" x14ac:dyDescent="0.3">
      <c r="P56817"/>
      <c r="AA56817"/>
    </row>
    <row r="56818" spans="16:27" x14ac:dyDescent="0.3">
      <c r="P56818"/>
      <c r="AA56818"/>
    </row>
    <row r="56819" spans="16:27" x14ac:dyDescent="0.3">
      <c r="P56819"/>
      <c r="AA56819"/>
    </row>
    <row r="56820" spans="16:27" x14ac:dyDescent="0.3">
      <c r="P56820"/>
      <c r="AA56820"/>
    </row>
    <row r="56821" spans="16:27" x14ac:dyDescent="0.3">
      <c r="P56821"/>
      <c r="AA56821"/>
    </row>
    <row r="56822" spans="16:27" x14ac:dyDescent="0.3">
      <c r="P56822"/>
      <c r="AA56822"/>
    </row>
    <row r="56823" spans="16:27" x14ac:dyDescent="0.3">
      <c r="P56823"/>
      <c r="AA56823"/>
    </row>
    <row r="56824" spans="16:27" x14ac:dyDescent="0.3">
      <c r="P56824"/>
      <c r="AA56824"/>
    </row>
    <row r="56825" spans="16:27" x14ac:dyDescent="0.3">
      <c r="P56825"/>
      <c r="AA56825"/>
    </row>
    <row r="56826" spans="16:27" x14ac:dyDescent="0.3">
      <c r="P56826"/>
      <c r="AA56826"/>
    </row>
    <row r="56827" spans="16:27" x14ac:dyDescent="0.3">
      <c r="P56827"/>
      <c r="AA56827"/>
    </row>
    <row r="56828" spans="16:27" x14ac:dyDescent="0.3">
      <c r="P56828"/>
      <c r="AA56828"/>
    </row>
    <row r="56829" spans="16:27" x14ac:dyDescent="0.3">
      <c r="P56829"/>
      <c r="AA56829"/>
    </row>
    <row r="56830" spans="16:27" x14ac:dyDescent="0.3">
      <c r="P56830"/>
      <c r="AA56830"/>
    </row>
    <row r="56831" spans="16:27" x14ac:dyDescent="0.3">
      <c r="P56831"/>
      <c r="AA56831"/>
    </row>
    <row r="56832" spans="16:27" x14ac:dyDescent="0.3">
      <c r="P56832"/>
      <c r="AA56832"/>
    </row>
    <row r="56833" spans="16:27" x14ac:dyDescent="0.3">
      <c r="P56833"/>
      <c r="AA56833"/>
    </row>
    <row r="56834" spans="16:27" x14ac:dyDescent="0.3">
      <c r="P56834"/>
      <c r="AA56834"/>
    </row>
    <row r="56835" spans="16:27" x14ac:dyDescent="0.3">
      <c r="P56835"/>
      <c r="AA56835"/>
    </row>
    <row r="56836" spans="16:27" x14ac:dyDescent="0.3">
      <c r="P56836"/>
      <c r="AA56836"/>
    </row>
    <row r="56837" spans="16:27" x14ac:dyDescent="0.3">
      <c r="P56837"/>
      <c r="AA56837"/>
    </row>
    <row r="56838" spans="16:27" x14ac:dyDescent="0.3">
      <c r="P56838"/>
      <c r="AA56838"/>
    </row>
    <row r="56839" spans="16:27" x14ac:dyDescent="0.3">
      <c r="P56839"/>
      <c r="AA56839"/>
    </row>
    <row r="56840" spans="16:27" x14ac:dyDescent="0.3">
      <c r="P56840"/>
      <c r="AA56840"/>
    </row>
    <row r="56841" spans="16:27" x14ac:dyDescent="0.3">
      <c r="P56841"/>
      <c r="AA56841"/>
    </row>
    <row r="56842" spans="16:27" x14ac:dyDescent="0.3">
      <c r="P56842"/>
      <c r="AA56842"/>
    </row>
    <row r="56843" spans="16:27" x14ac:dyDescent="0.3">
      <c r="P56843"/>
      <c r="AA56843"/>
    </row>
    <row r="56844" spans="16:27" x14ac:dyDescent="0.3">
      <c r="P56844"/>
      <c r="AA56844"/>
    </row>
    <row r="56845" spans="16:27" x14ac:dyDescent="0.3">
      <c r="P56845"/>
      <c r="AA56845"/>
    </row>
    <row r="56846" spans="16:27" x14ac:dyDescent="0.3">
      <c r="P56846"/>
      <c r="AA56846"/>
    </row>
    <row r="56847" spans="16:27" x14ac:dyDescent="0.3">
      <c r="P56847"/>
      <c r="AA56847"/>
    </row>
    <row r="56848" spans="16:27" x14ac:dyDescent="0.3">
      <c r="P56848"/>
      <c r="AA56848"/>
    </row>
    <row r="56849" spans="16:27" x14ac:dyDescent="0.3">
      <c r="P56849"/>
      <c r="AA56849"/>
    </row>
    <row r="56850" spans="16:27" x14ac:dyDescent="0.3">
      <c r="P56850"/>
      <c r="AA56850"/>
    </row>
    <row r="56851" spans="16:27" x14ac:dyDescent="0.3">
      <c r="P56851"/>
      <c r="AA56851"/>
    </row>
    <row r="56852" spans="16:27" x14ac:dyDescent="0.3">
      <c r="P56852"/>
      <c r="AA56852"/>
    </row>
    <row r="56853" spans="16:27" x14ac:dyDescent="0.3">
      <c r="P56853"/>
      <c r="AA56853"/>
    </row>
    <row r="56854" spans="16:27" x14ac:dyDescent="0.3">
      <c r="P56854"/>
      <c r="AA56854"/>
    </row>
    <row r="56855" spans="16:27" x14ac:dyDescent="0.3">
      <c r="P56855"/>
      <c r="AA56855"/>
    </row>
    <row r="56856" spans="16:27" x14ac:dyDescent="0.3">
      <c r="P56856"/>
      <c r="AA56856"/>
    </row>
    <row r="56857" spans="16:27" x14ac:dyDescent="0.3">
      <c r="P56857"/>
      <c r="AA56857"/>
    </row>
    <row r="56858" spans="16:27" x14ac:dyDescent="0.3">
      <c r="P56858"/>
      <c r="AA56858"/>
    </row>
    <row r="56859" spans="16:27" x14ac:dyDescent="0.3">
      <c r="P56859"/>
      <c r="AA56859"/>
    </row>
    <row r="56860" spans="16:27" x14ac:dyDescent="0.3">
      <c r="P56860"/>
      <c r="AA56860"/>
    </row>
    <row r="56861" spans="16:27" x14ac:dyDescent="0.3">
      <c r="P56861"/>
      <c r="AA56861"/>
    </row>
    <row r="56862" spans="16:27" x14ac:dyDescent="0.3">
      <c r="P56862"/>
      <c r="AA56862"/>
    </row>
    <row r="56863" spans="16:27" x14ac:dyDescent="0.3">
      <c r="P56863"/>
      <c r="AA56863"/>
    </row>
    <row r="56864" spans="16:27" x14ac:dyDescent="0.3">
      <c r="P56864"/>
      <c r="AA56864"/>
    </row>
    <row r="56865" spans="16:27" x14ac:dyDescent="0.3">
      <c r="P56865"/>
      <c r="AA56865"/>
    </row>
    <row r="56866" spans="16:27" x14ac:dyDescent="0.3">
      <c r="P56866"/>
      <c r="AA56866"/>
    </row>
    <row r="56867" spans="16:27" x14ac:dyDescent="0.3">
      <c r="P56867"/>
      <c r="AA56867"/>
    </row>
    <row r="56868" spans="16:27" x14ac:dyDescent="0.3">
      <c r="P56868"/>
      <c r="AA56868"/>
    </row>
    <row r="56869" spans="16:27" x14ac:dyDescent="0.3">
      <c r="P56869"/>
      <c r="AA56869"/>
    </row>
    <row r="56870" spans="16:27" x14ac:dyDescent="0.3">
      <c r="P56870"/>
      <c r="AA56870"/>
    </row>
    <row r="56871" spans="16:27" x14ac:dyDescent="0.3">
      <c r="P56871"/>
      <c r="AA56871"/>
    </row>
    <row r="56872" spans="16:27" x14ac:dyDescent="0.3">
      <c r="P56872"/>
      <c r="AA56872"/>
    </row>
    <row r="56873" spans="16:27" x14ac:dyDescent="0.3">
      <c r="P56873"/>
      <c r="AA56873"/>
    </row>
    <row r="56874" spans="16:27" x14ac:dyDescent="0.3">
      <c r="P56874"/>
      <c r="AA56874"/>
    </row>
    <row r="56875" spans="16:27" x14ac:dyDescent="0.3">
      <c r="P56875"/>
      <c r="AA56875"/>
    </row>
    <row r="56876" spans="16:27" x14ac:dyDescent="0.3">
      <c r="P56876"/>
      <c r="AA56876"/>
    </row>
    <row r="56877" spans="16:27" x14ac:dyDescent="0.3">
      <c r="P56877"/>
      <c r="AA56877"/>
    </row>
    <row r="56878" spans="16:27" x14ac:dyDescent="0.3">
      <c r="P56878"/>
      <c r="AA56878"/>
    </row>
    <row r="56879" spans="16:27" x14ac:dyDescent="0.3">
      <c r="P56879"/>
      <c r="AA56879"/>
    </row>
    <row r="56880" spans="16:27" x14ac:dyDescent="0.3">
      <c r="P56880"/>
      <c r="AA56880"/>
    </row>
    <row r="56881" spans="16:27" x14ac:dyDescent="0.3">
      <c r="P56881"/>
      <c r="AA56881"/>
    </row>
    <row r="56882" spans="16:27" x14ac:dyDescent="0.3">
      <c r="P56882"/>
      <c r="AA56882"/>
    </row>
    <row r="56883" spans="16:27" x14ac:dyDescent="0.3">
      <c r="P56883"/>
      <c r="AA56883"/>
    </row>
    <row r="56884" spans="16:27" x14ac:dyDescent="0.3">
      <c r="P56884"/>
      <c r="AA56884"/>
    </row>
    <row r="56885" spans="16:27" x14ac:dyDescent="0.3">
      <c r="P56885"/>
      <c r="AA56885"/>
    </row>
    <row r="56886" spans="16:27" x14ac:dyDescent="0.3">
      <c r="P56886"/>
      <c r="AA56886"/>
    </row>
    <row r="56887" spans="16:27" x14ac:dyDescent="0.3">
      <c r="P56887"/>
      <c r="AA56887"/>
    </row>
    <row r="56888" spans="16:27" x14ac:dyDescent="0.3">
      <c r="P56888"/>
      <c r="AA56888"/>
    </row>
    <row r="56889" spans="16:27" x14ac:dyDescent="0.3">
      <c r="P56889"/>
      <c r="AA56889"/>
    </row>
    <row r="56890" spans="16:27" x14ac:dyDescent="0.3">
      <c r="P56890"/>
      <c r="AA56890"/>
    </row>
    <row r="56891" spans="16:27" x14ac:dyDescent="0.3">
      <c r="P56891"/>
      <c r="AA56891"/>
    </row>
    <row r="56892" spans="16:27" x14ac:dyDescent="0.3">
      <c r="P56892"/>
      <c r="AA56892"/>
    </row>
    <row r="56893" spans="16:27" x14ac:dyDescent="0.3">
      <c r="P56893"/>
      <c r="AA56893"/>
    </row>
    <row r="56894" spans="16:27" x14ac:dyDescent="0.3">
      <c r="P56894"/>
      <c r="AA56894"/>
    </row>
    <row r="56895" spans="16:27" x14ac:dyDescent="0.3">
      <c r="P56895"/>
      <c r="AA56895"/>
    </row>
    <row r="56896" spans="16:27" x14ac:dyDescent="0.3">
      <c r="P56896"/>
      <c r="AA56896"/>
    </row>
    <row r="56897" spans="16:27" x14ac:dyDescent="0.3">
      <c r="P56897"/>
      <c r="AA56897"/>
    </row>
    <row r="56898" spans="16:27" x14ac:dyDescent="0.3">
      <c r="P56898"/>
      <c r="AA56898"/>
    </row>
    <row r="56899" spans="16:27" x14ac:dyDescent="0.3">
      <c r="P56899"/>
      <c r="AA56899"/>
    </row>
    <row r="56900" spans="16:27" x14ac:dyDescent="0.3">
      <c r="P56900"/>
      <c r="AA56900"/>
    </row>
    <row r="56901" spans="16:27" x14ac:dyDescent="0.3">
      <c r="P56901"/>
      <c r="AA56901"/>
    </row>
    <row r="56902" spans="16:27" x14ac:dyDescent="0.3">
      <c r="P56902"/>
      <c r="AA56902"/>
    </row>
    <row r="56903" spans="16:27" x14ac:dyDescent="0.3">
      <c r="P56903"/>
      <c r="AA56903"/>
    </row>
    <row r="56904" spans="16:27" x14ac:dyDescent="0.3">
      <c r="P56904"/>
      <c r="AA56904"/>
    </row>
    <row r="56905" spans="16:27" x14ac:dyDescent="0.3">
      <c r="P56905"/>
      <c r="AA56905"/>
    </row>
    <row r="56906" spans="16:27" x14ac:dyDescent="0.3">
      <c r="P56906"/>
      <c r="AA56906"/>
    </row>
    <row r="56907" spans="16:27" x14ac:dyDescent="0.3">
      <c r="P56907"/>
      <c r="AA56907"/>
    </row>
    <row r="56908" spans="16:27" x14ac:dyDescent="0.3">
      <c r="P56908"/>
      <c r="AA56908"/>
    </row>
    <row r="56909" spans="16:27" x14ac:dyDescent="0.3">
      <c r="P56909"/>
      <c r="AA56909"/>
    </row>
    <row r="56910" spans="16:27" x14ac:dyDescent="0.3">
      <c r="P56910"/>
      <c r="AA56910"/>
    </row>
    <row r="56911" spans="16:27" x14ac:dyDescent="0.3">
      <c r="P56911"/>
      <c r="AA56911"/>
    </row>
    <row r="56912" spans="16:27" x14ac:dyDescent="0.3">
      <c r="P56912"/>
      <c r="AA56912"/>
    </row>
    <row r="56913" spans="16:27" x14ac:dyDescent="0.3">
      <c r="P56913"/>
      <c r="AA56913"/>
    </row>
    <row r="56914" spans="16:27" x14ac:dyDescent="0.3">
      <c r="P56914"/>
      <c r="AA56914"/>
    </row>
    <row r="56915" spans="16:27" x14ac:dyDescent="0.3">
      <c r="P56915"/>
      <c r="AA56915"/>
    </row>
    <row r="56916" spans="16:27" x14ac:dyDescent="0.3">
      <c r="P56916"/>
      <c r="AA56916"/>
    </row>
    <row r="56917" spans="16:27" x14ac:dyDescent="0.3">
      <c r="P56917"/>
      <c r="AA56917"/>
    </row>
    <row r="56918" spans="16:27" x14ac:dyDescent="0.3">
      <c r="P56918"/>
      <c r="AA56918"/>
    </row>
    <row r="56919" spans="16:27" x14ac:dyDescent="0.3">
      <c r="P56919"/>
      <c r="AA56919"/>
    </row>
    <row r="56920" spans="16:27" x14ac:dyDescent="0.3">
      <c r="P56920"/>
      <c r="AA56920"/>
    </row>
    <row r="56921" spans="16:27" x14ac:dyDescent="0.3">
      <c r="P56921"/>
      <c r="AA56921"/>
    </row>
    <row r="56922" spans="16:27" x14ac:dyDescent="0.3">
      <c r="P56922"/>
      <c r="AA56922"/>
    </row>
    <row r="56923" spans="16:27" x14ac:dyDescent="0.3">
      <c r="P56923"/>
      <c r="AA56923"/>
    </row>
    <row r="56924" spans="16:27" x14ac:dyDescent="0.3">
      <c r="P56924"/>
      <c r="AA56924"/>
    </row>
    <row r="56925" spans="16:27" x14ac:dyDescent="0.3">
      <c r="P56925"/>
      <c r="AA56925"/>
    </row>
    <row r="56926" spans="16:27" x14ac:dyDescent="0.3">
      <c r="P56926"/>
      <c r="AA56926"/>
    </row>
    <row r="56927" spans="16:27" x14ac:dyDescent="0.3">
      <c r="P56927"/>
      <c r="AA56927"/>
    </row>
    <row r="56928" spans="16:27" x14ac:dyDescent="0.3">
      <c r="P56928"/>
      <c r="AA56928"/>
    </row>
    <row r="56929" spans="16:27" x14ac:dyDescent="0.3">
      <c r="P56929"/>
      <c r="AA56929"/>
    </row>
    <row r="56930" spans="16:27" x14ac:dyDescent="0.3">
      <c r="P56930"/>
      <c r="AA56930"/>
    </row>
    <row r="56931" spans="16:27" x14ac:dyDescent="0.3">
      <c r="P56931"/>
      <c r="AA56931"/>
    </row>
    <row r="56932" spans="16:27" x14ac:dyDescent="0.3">
      <c r="P56932"/>
      <c r="AA56932"/>
    </row>
    <row r="56933" spans="16:27" x14ac:dyDescent="0.3">
      <c r="P56933"/>
      <c r="AA56933"/>
    </row>
    <row r="56934" spans="16:27" x14ac:dyDescent="0.3">
      <c r="P56934"/>
      <c r="AA56934"/>
    </row>
    <row r="56935" spans="16:27" x14ac:dyDescent="0.3">
      <c r="P56935"/>
      <c r="AA56935"/>
    </row>
    <row r="56936" spans="16:27" x14ac:dyDescent="0.3">
      <c r="P56936"/>
      <c r="AA56936"/>
    </row>
    <row r="56937" spans="16:27" x14ac:dyDescent="0.3">
      <c r="P56937"/>
      <c r="AA56937"/>
    </row>
    <row r="56938" spans="16:27" x14ac:dyDescent="0.3">
      <c r="P56938"/>
      <c r="AA56938"/>
    </row>
    <row r="56939" spans="16:27" x14ac:dyDescent="0.3">
      <c r="P56939"/>
      <c r="AA56939"/>
    </row>
    <row r="56940" spans="16:27" x14ac:dyDescent="0.3">
      <c r="P56940"/>
      <c r="AA56940"/>
    </row>
    <row r="56941" spans="16:27" x14ac:dyDescent="0.3">
      <c r="P56941"/>
      <c r="AA56941"/>
    </row>
    <row r="56942" spans="16:27" x14ac:dyDescent="0.3">
      <c r="P56942"/>
      <c r="AA56942"/>
    </row>
    <row r="56943" spans="16:27" x14ac:dyDescent="0.3">
      <c r="P56943"/>
      <c r="AA56943"/>
    </row>
    <row r="56944" spans="16:27" x14ac:dyDescent="0.3">
      <c r="P56944"/>
      <c r="AA56944"/>
    </row>
    <row r="56945" spans="16:27" x14ac:dyDescent="0.3">
      <c r="P56945"/>
      <c r="AA56945"/>
    </row>
    <row r="56946" spans="16:27" x14ac:dyDescent="0.3">
      <c r="P56946"/>
      <c r="AA56946"/>
    </row>
    <row r="56947" spans="16:27" x14ac:dyDescent="0.3">
      <c r="P56947"/>
      <c r="AA56947"/>
    </row>
    <row r="56948" spans="16:27" x14ac:dyDescent="0.3">
      <c r="P56948"/>
      <c r="AA56948"/>
    </row>
    <row r="56949" spans="16:27" x14ac:dyDescent="0.3">
      <c r="P56949"/>
      <c r="AA56949"/>
    </row>
    <row r="56950" spans="16:27" x14ac:dyDescent="0.3">
      <c r="P56950"/>
      <c r="AA56950"/>
    </row>
    <row r="56951" spans="16:27" x14ac:dyDescent="0.3">
      <c r="P56951"/>
      <c r="AA56951"/>
    </row>
    <row r="56952" spans="16:27" x14ac:dyDescent="0.3">
      <c r="P56952"/>
      <c r="AA56952"/>
    </row>
    <row r="56953" spans="16:27" x14ac:dyDescent="0.3">
      <c r="P56953"/>
      <c r="AA56953"/>
    </row>
    <row r="56954" spans="16:27" x14ac:dyDescent="0.3">
      <c r="P56954"/>
      <c r="AA56954"/>
    </row>
    <row r="56955" spans="16:27" x14ac:dyDescent="0.3">
      <c r="P56955"/>
      <c r="AA56955"/>
    </row>
    <row r="56956" spans="16:27" x14ac:dyDescent="0.3">
      <c r="P56956"/>
      <c r="AA56956"/>
    </row>
    <row r="56957" spans="16:27" x14ac:dyDescent="0.3">
      <c r="P56957"/>
      <c r="AA56957"/>
    </row>
    <row r="56958" spans="16:27" x14ac:dyDescent="0.3">
      <c r="P56958"/>
      <c r="AA56958"/>
    </row>
    <row r="56959" spans="16:27" x14ac:dyDescent="0.3">
      <c r="P56959"/>
      <c r="AA56959"/>
    </row>
    <row r="56960" spans="16:27" x14ac:dyDescent="0.3">
      <c r="P56960"/>
      <c r="AA56960"/>
    </row>
    <row r="56961" spans="16:27" x14ac:dyDescent="0.3">
      <c r="P56961"/>
      <c r="AA56961"/>
    </row>
    <row r="56962" spans="16:27" x14ac:dyDescent="0.3">
      <c r="P56962"/>
      <c r="AA56962"/>
    </row>
    <row r="56963" spans="16:27" x14ac:dyDescent="0.3">
      <c r="P56963"/>
      <c r="AA56963"/>
    </row>
    <row r="56964" spans="16:27" x14ac:dyDescent="0.3">
      <c r="P56964"/>
      <c r="AA56964"/>
    </row>
    <row r="56965" spans="16:27" x14ac:dyDescent="0.3">
      <c r="P56965"/>
      <c r="AA56965"/>
    </row>
    <row r="56966" spans="16:27" x14ac:dyDescent="0.3">
      <c r="P56966"/>
      <c r="AA56966"/>
    </row>
    <row r="56967" spans="16:27" x14ac:dyDescent="0.3">
      <c r="P56967"/>
      <c r="AA56967"/>
    </row>
    <row r="56968" spans="16:27" x14ac:dyDescent="0.3">
      <c r="P56968"/>
      <c r="AA56968"/>
    </row>
    <row r="56969" spans="16:27" x14ac:dyDescent="0.3">
      <c r="P56969"/>
      <c r="AA56969"/>
    </row>
    <row r="56970" spans="16:27" x14ac:dyDescent="0.3">
      <c r="P56970"/>
      <c r="AA56970"/>
    </row>
    <row r="56971" spans="16:27" x14ac:dyDescent="0.3">
      <c r="P56971"/>
      <c r="AA56971"/>
    </row>
    <row r="56972" spans="16:27" x14ac:dyDescent="0.3">
      <c r="P56972"/>
      <c r="AA56972"/>
    </row>
    <row r="56973" spans="16:27" x14ac:dyDescent="0.3">
      <c r="P56973"/>
      <c r="AA56973"/>
    </row>
    <row r="56974" spans="16:27" x14ac:dyDescent="0.3">
      <c r="P56974"/>
      <c r="AA56974"/>
    </row>
    <row r="56975" spans="16:27" x14ac:dyDescent="0.3">
      <c r="P56975"/>
      <c r="AA56975"/>
    </row>
    <row r="56976" spans="16:27" x14ac:dyDescent="0.3">
      <c r="P56976"/>
      <c r="AA56976"/>
    </row>
    <row r="56977" spans="16:27" x14ac:dyDescent="0.3">
      <c r="P56977"/>
      <c r="AA56977"/>
    </row>
    <row r="56978" spans="16:27" x14ac:dyDescent="0.3">
      <c r="P56978"/>
      <c r="AA56978"/>
    </row>
    <row r="56979" spans="16:27" x14ac:dyDescent="0.3">
      <c r="P56979"/>
      <c r="AA56979"/>
    </row>
    <row r="56980" spans="16:27" x14ac:dyDescent="0.3">
      <c r="P56980"/>
      <c r="AA56980"/>
    </row>
    <row r="56981" spans="16:27" x14ac:dyDescent="0.3">
      <c r="P56981"/>
      <c r="AA56981"/>
    </row>
    <row r="56982" spans="16:27" x14ac:dyDescent="0.3">
      <c r="P56982"/>
      <c r="AA56982"/>
    </row>
    <row r="56983" spans="16:27" x14ac:dyDescent="0.3">
      <c r="P56983"/>
      <c r="AA56983"/>
    </row>
    <row r="56984" spans="16:27" x14ac:dyDescent="0.3">
      <c r="P56984"/>
      <c r="AA56984"/>
    </row>
    <row r="56985" spans="16:27" x14ac:dyDescent="0.3">
      <c r="P56985"/>
      <c r="AA56985"/>
    </row>
    <row r="56986" spans="16:27" x14ac:dyDescent="0.3">
      <c r="P56986"/>
      <c r="AA56986"/>
    </row>
    <row r="56987" spans="16:27" x14ac:dyDescent="0.3">
      <c r="P56987"/>
      <c r="AA56987"/>
    </row>
    <row r="56988" spans="16:27" x14ac:dyDescent="0.3">
      <c r="P56988"/>
      <c r="AA56988"/>
    </row>
    <row r="56989" spans="16:27" x14ac:dyDescent="0.3">
      <c r="P56989"/>
      <c r="AA56989"/>
    </row>
    <row r="56990" spans="16:27" x14ac:dyDescent="0.3">
      <c r="P56990"/>
      <c r="AA56990"/>
    </row>
    <row r="56991" spans="16:27" x14ac:dyDescent="0.3">
      <c r="P56991"/>
      <c r="AA56991"/>
    </row>
    <row r="56992" spans="16:27" x14ac:dyDescent="0.3">
      <c r="P56992"/>
      <c r="AA56992"/>
    </row>
    <row r="56993" spans="16:27" x14ac:dyDescent="0.3">
      <c r="P56993"/>
      <c r="AA56993"/>
    </row>
    <row r="56994" spans="16:27" x14ac:dyDescent="0.3">
      <c r="P56994"/>
      <c r="AA56994"/>
    </row>
    <row r="56995" spans="16:27" x14ac:dyDescent="0.3">
      <c r="P56995"/>
      <c r="AA56995"/>
    </row>
    <row r="56996" spans="16:27" x14ac:dyDescent="0.3">
      <c r="P56996"/>
      <c r="AA56996"/>
    </row>
    <row r="56997" spans="16:27" x14ac:dyDescent="0.3">
      <c r="P56997"/>
      <c r="AA56997"/>
    </row>
    <row r="56998" spans="16:27" x14ac:dyDescent="0.3">
      <c r="P56998"/>
      <c r="AA56998"/>
    </row>
    <row r="56999" spans="16:27" x14ac:dyDescent="0.3">
      <c r="P56999"/>
      <c r="AA56999"/>
    </row>
    <row r="57000" spans="16:27" x14ac:dyDescent="0.3">
      <c r="P57000"/>
      <c r="AA57000"/>
    </row>
    <row r="57001" spans="16:27" x14ac:dyDescent="0.3">
      <c r="P57001"/>
      <c r="AA57001"/>
    </row>
    <row r="57002" spans="16:27" x14ac:dyDescent="0.3">
      <c r="P57002"/>
      <c r="AA57002"/>
    </row>
    <row r="57003" spans="16:27" x14ac:dyDescent="0.3">
      <c r="P57003"/>
      <c r="AA57003"/>
    </row>
    <row r="57004" spans="16:27" x14ac:dyDescent="0.3">
      <c r="P57004"/>
      <c r="AA57004"/>
    </row>
    <row r="57005" spans="16:27" x14ac:dyDescent="0.3">
      <c r="P57005"/>
      <c r="AA57005"/>
    </row>
    <row r="57006" spans="16:27" x14ac:dyDescent="0.3">
      <c r="P57006"/>
      <c r="AA57006"/>
    </row>
    <row r="57007" spans="16:27" x14ac:dyDescent="0.3">
      <c r="P57007"/>
      <c r="AA57007"/>
    </row>
    <row r="57008" spans="16:27" x14ac:dyDescent="0.3">
      <c r="P57008"/>
      <c r="AA57008"/>
    </row>
    <row r="57009" spans="16:27" x14ac:dyDescent="0.3">
      <c r="P57009"/>
      <c r="AA57009"/>
    </row>
    <row r="57010" spans="16:27" x14ac:dyDescent="0.3">
      <c r="P57010"/>
      <c r="AA57010"/>
    </row>
    <row r="57011" spans="16:27" x14ac:dyDescent="0.3">
      <c r="P57011"/>
      <c r="AA57011"/>
    </row>
    <row r="57012" spans="16:27" x14ac:dyDescent="0.3">
      <c r="P57012"/>
      <c r="AA57012"/>
    </row>
    <row r="57013" spans="16:27" x14ac:dyDescent="0.3">
      <c r="P57013"/>
      <c r="AA57013"/>
    </row>
    <row r="57014" spans="16:27" x14ac:dyDescent="0.3">
      <c r="P57014"/>
      <c r="AA57014"/>
    </row>
    <row r="57015" spans="16:27" x14ac:dyDescent="0.3">
      <c r="P57015"/>
      <c r="AA57015"/>
    </row>
    <row r="57016" spans="16:27" x14ac:dyDescent="0.3">
      <c r="P57016"/>
      <c r="AA57016"/>
    </row>
    <row r="57017" spans="16:27" x14ac:dyDescent="0.3">
      <c r="P57017"/>
      <c r="AA57017"/>
    </row>
    <row r="57018" spans="16:27" x14ac:dyDescent="0.3">
      <c r="P57018"/>
      <c r="AA57018"/>
    </row>
    <row r="57019" spans="16:27" x14ac:dyDescent="0.3">
      <c r="P57019"/>
      <c r="AA57019"/>
    </row>
    <row r="57020" spans="16:27" x14ac:dyDescent="0.3">
      <c r="P57020"/>
      <c r="AA57020"/>
    </row>
    <row r="57021" spans="16:27" x14ac:dyDescent="0.3">
      <c r="P57021"/>
      <c r="AA57021"/>
    </row>
    <row r="57022" spans="16:27" x14ac:dyDescent="0.3">
      <c r="P57022"/>
      <c r="AA57022"/>
    </row>
    <row r="57023" spans="16:27" x14ac:dyDescent="0.3">
      <c r="P57023"/>
      <c r="AA57023"/>
    </row>
    <row r="57024" spans="16:27" x14ac:dyDescent="0.3">
      <c r="P57024"/>
      <c r="AA57024"/>
    </row>
    <row r="57025" spans="16:27" x14ac:dyDescent="0.3">
      <c r="P57025"/>
      <c r="AA57025"/>
    </row>
    <row r="57026" spans="16:27" x14ac:dyDescent="0.3">
      <c r="P57026"/>
      <c r="AA57026"/>
    </row>
    <row r="57027" spans="16:27" x14ac:dyDescent="0.3">
      <c r="P57027"/>
      <c r="AA57027"/>
    </row>
    <row r="57028" spans="16:27" x14ac:dyDescent="0.3">
      <c r="P57028"/>
      <c r="AA57028"/>
    </row>
    <row r="57029" spans="16:27" x14ac:dyDescent="0.3">
      <c r="P57029"/>
      <c r="AA57029"/>
    </row>
    <row r="57030" spans="16:27" x14ac:dyDescent="0.3">
      <c r="P57030"/>
      <c r="AA57030"/>
    </row>
    <row r="57031" spans="16:27" x14ac:dyDescent="0.3">
      <c r="P57031"/>
      <c r="AA57031"/>
    </row>
    <row r="57032" spans="16:27" x14ac:dyDescent="0.3">
      <c r="P57032"/>
      <c r="AA57032"/>
    </row>
    <row r="57033" spans="16:27" x14ac:dyDescent="0.3">
      <c r="P57033"/>
      <c r="AA57033"/>
    </row>
    <row r="57034" spans="16:27" x14ac:dyDescent="0.3">
      <c r="P57034"/>
      <c r="AA57034"/>
    </row>
    <row r="57035" spans="16:27" x14ac:dyDescent="0.3">
      <c r="P57035"/>
      <c r="AA57035"/>
    </row>
    <row r="57036" spans="16:27" x14ac:dyDescent="0.3">
      <c r="P57036"/>
      <c r="AA57036"/>
    </row>
    <row r="57037" spans="16:27" x14ac:dyDescent="0.3">
      <c r="P57037"/>
      <c r="AA57037"/>
    </row>
    <row r="57038" spans="16:27" x14ac:dyDescent="0.3">
      <c r="P57038"/>
      <c r="AA57038"/>
    </row>
    <row r="57039" spans="16:27" x14ac:dyDescent="0.3">
      <c r="P57039"/>
      <c r="AA57039"/>
    </row>
    <row r="57040" spans="16:27" x14ac:dyDescent="0.3">
      <c r="P57040"/>
      <c r="AA57040"/>
    </row>
    <row r="57041" spans="16:27" x14ac:dyDescent="0.3">
      <c r="P57041"/>
      <c r="AA57041"/>
    </row>
    <row r="57042" spans="16:27" x14ac:dyDescent="0.3">
      <c r="P57042"/>
      <c r="AA57042"/>
    </row>
    <row r="57043" spans="16:27" x14ac:dyDescent="0.3">
      <c r="P57043"/>
      <c r="AA57043"/>
    </row>
    <row r="57044" spans="16:27" x14ac:dyDescent="0.3">
      <c r="P57044"/>
      <c r="AA57044"/>
    </row>
    <row r="57045" spans="16:27" x14ac:dyDescent="0.3">
      <c r="P57045"/>
      <c r="AA57045"/>
    </row>
    <row r="57046" spans="16:27" x14ac:dyDescent="0.3">
      <c r="P57046"/>
      <c r="AA57046"/>
    </row>
    <row r="57047" spans="16:27" x14ac:dyDescent="0.3">
      <c r="P57047"/>
      <c r="AA57047"/>
    </row>
    <row r="57048" spans="16:27" x14ac:dyDescent="0.3">
      <c r="P57048"/>
      <c r="AA57048"/>
    </row>
    <row r="57049" spans="16:27" x14ac:dyDescent="0.3">
      <c r="P57049"/>
      <c r="AA57049"/>
    </row>
    <row r="57050" spans="16:27" x14ac:dyDescent="0.3">
      <c r="P57050"/>
      <c r="AA57050"/>
    </row>
    <row r="57051" spans="16:27" x14ac:dyDescent="0.3">
      <c r="P57051"/>
      <c r="AA57051"/>
    </row>
    <row r="57052" spans="16:27" x14ac:dyDescent="0.3">
      <c r="P57052"/>
      <c r="AA57052"/>
    </row>
    <row r="57053" spans="16:27" x14ac:dyDescent="0.3">
      <c r="P57053"/>
      <c r="AA57053"/>
    </row>
    <row r="57054" spans="16:27" x14ac:dyDescent="0.3">
      <c r="P57054"/>
      <c r="AA57054"/>
    </row>
    <row r="57055" spans="16:27" x14ac:dyDescent="0.3">
      <c r="P57055"/>
      <c r="AA57055"/>
    </row>
    <row r="57056" spans="16:27" x14ac:dyDescent="0.3">
      <c r="P57056"/>
      <c r="AA57056"/>
    </row>
    <row r="57057" spans="16:27" x14ac:dyDescent="0.3">
      <c r="P57057"/>
      <c r="AA57057"/>
    </row>
    <row r="57058" spans="16:27" x14ac:dyDescent="0.3">
      <c r="P57058"/>
      <c r="AA57058"/>
    </row>
    <row r="57059" spans="16:27" x14ac:dyDescent="0.3">
      <c r="P57059"/>
      <c r="AA57059"/>
    </row>
    <row r="57060" spans="16:27" x14ac:dyDescent="0.3">
      <c r="P57060"/>
      <c r="AA57060"/>
    </row>
    <row r="57061" spans="16:27" x14ac:dyDescent="0.3">
      <c r="P57061"/>
      <c r="AA57061"/>
    </row>
    <row r="57062" spans="16:27" x14ac:dyDescent="0.3">
      <c r="P57062"/>
      <c r="AA57062"/>
    </row>
    <row r="57063" spans="16:27" x14ac:dyDescent="0.3">
      <c r="P57063"/>
      <c r="AA57063"/>
    </row>
    <row r="57064" spans="16:27" x14ac:dyDescent="0.3">
      <c r="P57064"/>
      <c r="AA57064"/>
    </row>
    <row r="57065" spans="16:27" x14ac:dyDescent="0.3">
      <c r="P57065"/>
      <c r="AA57065"/>
    </row>
    <row r="57066" spans="16:27" x14ac:dyDescent="0.3">
      <c r="P57066"/>
      <c r="AA57066"/>
    </row>
    <row r="57067" spans="16:27" x14ac:dyDescent="0.3">
      <c r="P57067"/>
      <c r="AA57067"/>
    </row>
    <row r="57068" spans="16:27" x14ac:dyDescent="0.3">
      <c r="P57068"/>
      <c r="AA57068"/>
    </row>
    <row r="57069" spans="16:27" x14ac:dyDescent="0.3">
      <c r="P57069"/>
      <c r="AA57069"/>
    </row>
    <row r="57070" spans="16:27" x14ac:dyDescent="0.3">
      <c r="P57070"/>
      <c r="AA57070"/>
    </row>
    <row r="57071" spans="16:27" x14ac:dyDescent="0.3">
      <c r="P57071"/>
      <c r="AA57071"/>
    </row>
    <row r="57072" spans="16:27" x14ac:dyDescent="0.3">
      <c r="P57072"/>
      <c r="AA57072"/>
    </row>
    <row r="57073" spans="16:27" x14ac:dyDescent="0.3">
      <c r="P57073"/>
      <c r="AA57073"/>
    </row>
    <row r="57074" spans="16:27" x14ac:dyDescent="0.3">
      <c r="P57074"/>
      <c r="AA57074"/>
    </row>
    <row r="57075" spans="16:27" x14ac:dyDescent="0.3">
      <c r="P57075"/>
      <c r="AA57075"/>
    </row>
    <row r="57076" spans="16:27" x14ac:dyDescent="0.3">
      <c r="P57076"/>
      <c r="AA57076"/>
    </row>
    <row r="57077" spans="16:27" x14ac:dyDescent="0.3">
      <c r="P57077"/>
      <c r="AA57077"/>
    </row>
    <row r="57078" spans="16:27" x14ac:dyDescent="0.3">
      <c r="P57078"/>
      <c r="AA57078"/>
    </row>
    <row r="57079" spans="16:27" x14ac:dyDescent="0.3">
      <c r="P57079"/>
      <c r="AA57079"/>
    </row>
    <row r="57080" spans="16:27" x14ac:dyDescent="0.3">
      <c r="P57080"/>
      <c r="AA57080"/>
    </row>
    <row r="57081" spans="16:27" x14ac:dyDescent="0.3">
      <c r="P57081"/>
      <c r="AA57081"/>
    </row>
    <row r="57082" spans="16:27" x14ac:dyDescent="0.3">
      <c r="P57082"/>
      <c r="AA57082"/>
    </row>
    <row r="57083" spans="16:27" x14ac:dyDescent="0.3">
      <c r="P57083"/>
      <c r="AA57083"/>
    </row>
    <row r="57084" spans="16:27" x14ac:dyDescent="0.3">
      <c r="P57084"/>
      <c r="AA57084"/>
    </row>
    <row r="57085" spans="16:27" x14ac:dyDescent="0.3">
      <c r="P57085"/>
      <c r="AA57085"/>
    </row>
    <row r="57086" spans="16:27" x14ac:dyDescent="0.3">
      <c r="P57086"/>
      <c r="AA57086"/>
    </row>
    <row r="57087" spans="16:27" x14ac:dyDescent="0.3">
      <c r="P57087"/>
      <c r="AA57087"/>
    </row>
    <row r="57088" spans="16:27" x14ac:dyDescent="0.3">
      <c r="P57088"/>
      <c r="AA57088"/>
    </row>
    <row r="57089" spans="16:27" x14ac:dyDescent="0.3">
      <c r="P57089"/>
      <c r="AA57089"/>
    </row>
    <row r="57090" spans="16:27" x14ac:dyDescent="0.3">
      <c r="P57090"/>
      <c r="AA57090"/>
    </row>
    <row r="57091" spans="16:27" x14ac:dyDescent="0.3">
      <c r="P57091"/>
      <c r="AA57091"/>
    </row>
    <row r="57092" spans="16:27" x14ac:dyDescent="0.3">
      <c r="P57092"/>
      <c r="AA57092"/>
    </row>
    <row r="57093" spans="16:27" x14ac:dyDescent="0.3">
      <c r="P57093"/>
      <c r="AA57093"/>
    </row>
    <row r="57094" spans="16:27" x14ac:dyDescent="0.3">
      <c r="P57094"/>
      <c r="AA57094"/>
    </row>
    <row r="57095" spans="16:27" x14ac:dyDescent="0.3">
      <c r="P57095"/>
      <c r="AA57095"/>
    </row>
    <row r="57096" spans="16:27" x14ac:dyDescent="0.3">
      <c r="P57096"/>
      <c r="AA57096"/>
    </row>
    <row r="57097" spans="16:27" x14ac:dyDescent="0.3">
      <c r="P57097"/>
      <c r="AA57097"/>
    </row>
    <row r="57098" spans="16:27" x14ac:dyDescent="0.3">
      <c r="P57098"/>
      <c r="AA57098"/>
    </row>
    <row r="57099" spans="16:27" x14ac:dyDescent="0.3">
      <c r="P57099"/>
      <c r="AA57099"/>
    </row>
    <row r="57100" spans="16:27" x14ac:dyDescent="0.3">
      <c r="P57100"/>
      <c r="AA57100"/>
    </row>
    <row r="57101" spans="16:27" x14ac:dyDescent="0.3">
      <c r="P57101"/>
      <c r="AA57101"/>
    </row>
    <row r="57102" spans="16:27" x14ac:dyDescent="0.3">
      <c r="P57102"/>
      <c r="AA57102"/>
    </row>
    <row r="57103" spans="16:27" x14ac:dyDescent="0.3">
      <c r="P57103"/>
      <c r="AA57103"/>
    </row>
    <row r="57104" spans="16:27" x14ac:dyDescent="0.3">
      <c r="P57104"/>
      <c r="AA57104"/>
    </row>
    <row r="57105" spans="16:27" x14ac:dyDescent="0.3">
      <c r="P57105"/>
      <c r="AA57105"/>
    </row>
    <row r="57106" spans="16:27" x14ac:dyDescent="0.3">
      <c r="P57106"/>
      <c r="AA57106"/>
    </row>
    <row r="57107" spans="16:27" x14ac:dyDescent="0.3">
      <c r="P57107"/>
      <c r="AA57107"/>
    </row>
    <row r="57108" spans="16:27" x14ac:dyDescent="0.3">
      <c r="P57108"/>
      <c r="AA57108"/>
    </row>
    <row r="57109" spans="16:27" x14ac:dyDescent="0.3">
      <c r="P57109"/>
      <c r="AA57109"/>
    </row>
    <row r="57110" spans="16:27" x14ac:dyDescent="0.3">
      <c r="P57110"/>
      <c r="AA57110"/>
    </row>
    <row r="57111" spans="16:27" x14ac:dyDescent="0.3">
      <c r="P57111"/>
      <c r="AA57111"/>
    </row>
    <row r="57112" spans="16:27" x14ac:dyDescent="0.3">
      <c r="P57112"/>
      <c r="AA57112"/>
    </row>
    <row r="57113" spans="16:27" x14ac:dyDescent="0.3">
      <c r="P57113"/>
      <c r="AA57113"/>
    </row>
    <row r="57114" spans="16:27" x14ac:dyDescent="0.3">
      <c r="P57114"/>
      <c r="AA57114"/>
    </row>
    <row r="57115" spans="16:27" x14ac:dyDescent="0.3">
      <c r="P57115"/>
      <c r="AA57115"/>
    </row>
    <row r="57116" spans="16:27" x14ac:dyDescent="0.3">
      <c r="P57116"/>
      <c r="AA57116"/>
    </row>
    <row r="57117" spans="16:27" x14ac:dyDescent="0.3">
      <c r="P57117"/>
      <c r="AA57117"/>
    </row>
    <row r="57118" spans="16:27" x14ac:dyDescent="0.3">
      <c r="P57118"/>
      <c r="AA57118"/>
    </row>
    <row r="57119" spans="16:27" x14ac:dyDescent="0.3">
      <c r="P57119"/>
      <c r="AA57119"/>
    </row>
    <row r="57120" spans="16:27" x14ac:dyDescent="0.3">
      <c r="P57120"/>
      <c r="AA57120"/>
    </row>
    <row r="57121" spans="16:27" x14ac:dyDescent="0.3">
      <c r="P57121"/>
      <c r="AA57121"/>
    </row>
    <row r="57122" spans="16:27" x14ac:dyDescent="0.3">
      <c r="P57122"/>
      <c r="AA57122"/>
    </row>
    <row r="57123" spans="16:27" x14ac:dyDescent="0.3">
      <c r="P57123"/>
      <c r="AA57123"/>
    </row>
    <row r="57124" spans="16:27" x14ac:dyDescent="0.3">
      <c r="P57124"/>
      <c r="AA57124"/>
    </row>
    <row r="57125" spans="16:27" x14ac:dyDescent="0.3">
      <c r="P57125"/>
      <c r="AA57125"/>
    </row>
    <row r="57126" spans="16:27" x14ac:dyDescent="0.3">
      <c r="P57126"/>
      <c r="AA57126"/>
    </row>
    <row r="57127" spans="16:27" x14ac:dyDescent="0.3">
      <c r="P57127"/>
      <c r="AA57127"/>
    </row>
    <row r="57128" spans="16:27" x14ac:dyDescent="0.3">
      <c r="P57128"/>
      <c r="AA57128"/>
    </row>
    <row r="57129" spans="16:27" x14ac:dyDescent="0.3">
      <c r="P57129"/>
      <c r="AA57129"/>
    </row>
    <row r="57130" spans="16:27" x14ac:dyDescent="0.3">
      <c r="P57130"/>
      <c r="AA57130"/>
    </row>
    <row r="57131" spans="16:27" x14ac:dyDescent="0.3">
      <c r="P57131"/>
      <c r="AA57131"/>
    </row>
    <row r="57132" spans="16:27" x14ac:dyDescent="0.3">
      <c r="P57132"/>
      <c r="AA57132"/>
    </row>
    <row r="57133" spans="16:27" x14ac:dyDescent="0.3">
      <c r="P57133"/>
      <c r="AA57133"/>
    </row>
    <row r="57134" spans="16:27" x14ac:dyDescent="0.3">
      <c r="P57134"/>
      <c r="AA57134"/>
    </row>
    <row r="57135" spans="16:27" x14ac:dyDescent="0.3">
      <c r="P57135"/>
      <c r="AA57135"/>
    </row>
    <row r="57136" spans="16:27" x14ac:dyDescent="0.3">
      <c r="P57136"/>
      <c r="AA57136"/>
    </row>
    <row r="57137" spans="16:27" x14ac:dyDescent="0.3">
      <c r="P57137"/>
      <c r="AA57137"/>
    </row>
    <row r="57138" spans="16:27" x14ac:dyDescent="0.3">
      <c r="P57138"/>
      <c r="AA57138"/>
    </row>
    <row r="57139" spans="16:27" x14ac:dyDescent="0.3">
      <c r="P57139"/>
      <c r="AA57139"/>
    </row>
    <row r="57140" spans="16:27" x14ac:dyDescent="0.3">
      <c r="P57140"/>
      <c r="AA57140"/>
    </row>
    <row r="57141" spans="16:27" x14ac:dyDescent="0.3">
      <c r="P57141"/>
      <c r="AA57141"/>
    </row>
    <row r="57142" spans="16:27" x14ac:dyDescent="0.3">
      <c r="P57142"/>
      <c r="AA57142"/>
    </row>
    <row r="57143" spans="16:27" x14ac:dyDescent="0.3">
      <c r="P57143"/>
      <c r="AA57143"/>
    </row>
    <row r="57144" spans="16:27" x14ac:dyDescent="0.3">
      <c r="P57144"/>
      <c r="AA57144"/>
    </row>
    <row r="57145" spans="16:27" x14ac:dyDescent="0.3">
      <c r="P57145"/>
      <c r="AA57145"/>
    </row>
    <row r="57146" spans="16:27" x14ac:dyDescent="0.3">
      <c r="P57146"/>
      <c r="AA57146"/>
    </row>
    <row r="57147" spans="16:27" x14ac:dyDescent="0.3">
      <c r="P57147"/>
      <c r="AA57147"/>
    </row>
    <row r="57148" spans="16:27" x14ac:dyDescent="0.3">
      <c r="P57148"/>
      <c r="AA57148"/>
    </row>
    <row r="57149" spans="16:27" x14ac:dyDescent="0.3">
      <c r="P57149"/>
      <c r="AA57149"/>
    </row>
    <row r="57150" spans="16:27" x14ac:dyDescent="0.3">
      <c r="P57150"/>
      <c r="AA57150"/>
    </row>
    <row r="57151" spans="16:27" x14ac:dyDescent="0.3">
      <c r="P57151"/>
      <c r="AA57151"/>
    </row>
    <row r="57152" spans="16:27" x14ac:dyDescent="0.3">
      <c r="P57152"/>
      <c r="AA57152"/>
    </row>
    <row r="57153" spans="16:27" x14ac:dyDescent="0.3">
      <c r="P57153"/>
      <c r="AA57153"/>
    </row>
    <row r="57154" spans="16:27" x14ac:dyDescent="0.3">
      <c r="P57154"/>
      <c r="AA57154"/>
    </row>
    <row r="57155" spans="16:27" x14ac:dyDescent="0.3">
      <c r="P57155"/>
      <c r="AA57155"/>
    </row>
    <row r="57156" spans="16:27" x14ac:dyDescent="0.3">
      <c r="P57156"/>
      <c r="AA57156"/>
    </row>
    <row r="57157" spans="16:27" x14ac:dyDescent="0.3">
      <c r="P57157"/>
      <c r="AA57157"/>
    </row>
    <row r="57158" spans="16:27" x14ac:dyDescent="0.3">
      <c r="P57158"/>
      <c r="AA57158"/>
    </row>
    <row r="57159" spans="16:27" x14ac:dyDescent="0.3">
      <c r="P57159"/>
      <c r="AA57159"/>
    </row>
    <row r="57160" spans="16:27" x14ac:dyDescent="0.3">
      <c r="P57160"/>
      <c r="AA57160"/>
    </row>
    <row r="57161" spans="16:27" x14ac:dyDescent="0.3">
      <c r="P57161"/>
      <c r="AA57161"/>
    </row>
    <row r="57162" spans="16:27" x14ac:dyDescent="0.3">
      <c r="P57162"/>
      <c r="AA57162"/>
    </row>
    <row r="57163" spans="16:27" x14ac:dyDescent="0.3">
      <c r="P57163"/>
      <c r="AA57163"/>
    </row>
    <row r="57164" spans="16:27" x14ac:dyDescent="0.3">
      <c r="P57164"/>
      <c r="AA57164"/>
    </row>
    <row r="57165" spans="16:27" x14ac:dyDescent="0.3">
      <c r="P57165"/>
      <c r="AA57165"/>
    </row>
    <row r="57166" spans="16:27" x14ac:dyDescent="0.3">
      <c r="P57166"/>
      <c r="AA57166"/>
    </row>
    <row r="57167" spans="16:27" x14ac:dyDescent="0.3">
      <c r="P57167"/>
      <c r="AA57167"/>
    </row>
    <row r="57168" spans="16:27" x14ac:dyDescent="0.3">
      <c r="P57168"/>
      <c r="AA57168"/>
    </row>
    <row r="57169" spans="16:27" x14ac:dyDescent="0.3">
      <c r="P57169"/>
      <c r="AA57169"/>
    </row>
    <row r="57170" spans="16:27" x14ac:dyDescent="0.3">
      <c r="P57170"/>
      <c r="AA57170"/>
    </row>
    <row r="57171" spans="16:27" x14ac:dyDescent="0.3">
      <c r="P57171"/>
      <c r="AA57171"/>
    </row>
    <row r="57172" spans="16:27" x14ac:dyDescent="0.3">
      <c r="P57172"/>
      <c r="AA57172"/>
    </row>
    <row r="57173" spans="16:27" x14ac:dyDescent="0.3">
      <c r="P57173"/>
      <c r="AA57173"/>
    </row>
    <row r="57174" spans="16:27" x14ac:dyDescent="0.3">
      <c r="P57174"/>
      <c r="AA57174"/>
    </row>
    <row r="57175" spans="16:27" x14ac:dyDescent="0.3">
      <c r="P57175"/>
      <c r="AA57175"/>
    </row>
    <row r="57176" spans="16:27" x14ac:dyDescent="0.3">
      <c r="P57176"/>
      <c r="AA57176"/>
    </row>
    <row r="57177" spans="16:27" x14ac:dyDescent="0.3">
      <c r="P57177"/>
      <c r="AA57177"/>
    </row>
    <row r="57178" spans="16:27" x14ac:dyDescent="0.3">
      <c r="P57178"/>
      <c r="AA57178"/>
    </row>
    <row r="57179" spans="16:27" x14ac:dyDescent="0.3">
      <c r="P57179"/>
      <c r="AA57179"/>
    </row>
    <row r="57180" spans="16:27" x14ac:dyDescent="0.3">
      <c r="P57180"/>
      <c r="AA57180"/>
    </row>
    <row r="57181" spans="16:27" x14ac:dyDescent="0.3">
      <c r="P57181"/>
      <c r="AA57181"/>
    </row>
    <row r="57182" spans="16:27" x14ac:dyDescent="0.3">
      <c r="P57182"/>
      <c r="AA57182"/>
    </row>
    <row r="57183" spans="16:27" x14ac:dyDescent="0.3">
      <c r="P57183"/>
      <c r="AA57183"/>
    </row>
    <row r="57184" spans="16:27" x14ac:dyDescent="0.3">
      <c r="P57184"/>
      <c r="AA57184"/>
    </row>
    <row r="57185" spans="16:27" x14ac:dyDescent="0.3">
      <c r="P57185"/>
      <c r="AA57185"/>
    </row>
    <row r="57186" spans="16:27" x14ac:dyDescent="0.3">
      <c r="P57186"/>
      <c r="AA57186"/>
    </row>
    <row r="57187" spans="16:27" x14ac:dyDescent="0.3">
      <c r="P57187"/>
      <c r="AA57187"/>
    </row>
    <row r="57188" spans="16:27" x14ac:dyDescent="0.3">
      <c r="P57188"/>
      <c r="AA57188"/>
    </row>
    <row r="57189" spans="16:27" x14ac:dyDescent="0.3">
      <c r="P57189"/>
      <c r="AA57189"/>
    </row>
    <row r="57190" spans="16:27" x14ac:dyDescent="0.3">
      <c r="P57190"/>
      <c r="AA57190"/>
    </row>
    <row r="57191" spans="16:27" x14ac:dyDescent="0.3">
      <c r="P57191"/>
      <c r="AA57191"/>
    </row>
    <row r="57192" spans="16:27" x14ac:dyDescent="0.3">
      <c r="P57192"/>
      <c r="AA57192"/>
    </row>
    <row r="57193" spans="16:27" x14ac:dyDescent="0.3">
      <c r="P57193"/>
      <c r="AA57193"/>
    </row>
    <row r="57194" spans="16:27" x14ac:dyDescent="0.3">
      <c r="P57194"/>
      <c r="AA57194"/>
    </row>
    <row r="57195" spans="16:27" x14ac:dyDescent="0.3">
      <c r="P57195"/>
      <c r="AA57195"/>
    </row>
    <row r="57196" spans="16:27" x14ac:dyDescent="0.3">
      <c r="P57196"/>
      <c r="AA57196"/>
    </row>
    <row r="57197" spans="16:27" x14ac:dyDescent="0.3">
      <c r="P57197"/>
      <c r="AA57197"/>
    </row>
    <row r="57198" spans="16:27" x14ac:dyDescent="0.3">
      <c r="P57198"/>
      <c r="AA57198"/>
    </row>
    <row r="57199" spans="16:27" x14ac:dyDescent="0.3">
      <c r="P57199"/>
      <c r="AA57199"/>
    </row>
    <row r="57200" spans="16:27" x14ac:dyDescent="0.3">
      <c r="P57200"/>
      <c r="AA57200"/>
    </row>
    <row r="57201" spans="16:27" x14ac:dyDescent="0.3">
      <c r="P57201"/>
      <c r="AA57201"/>
    </row>
    <row r="57202" spans="16:27" x14ac:dyDescent="0.3">
      <c r="P57202"/>
      <c r="AA57202"/>
    </row>
    <row r="57203" spans="16:27" x14ac:dyDescent="0.3">
      <c r="P57203"/>
      <c r="AA57203"/>
    </row>
    <row r="57204" spans="16:27" x14ac:dyDescent="0.3">
      <c r="P57204"/>
      <c r="AA57204"/>
    </row>
    <row r="57205" spans="16:27" x14ac:dyDescent="0.3">
      <c r="P57205"/>
      <c r="AA57205"/>
    </row>
    <row r="57206" spans="16:27" x14ac:dyDescent="0.3">
      <c r="P57206"/>
      <c r="AA57206"/>
    </row>
    <row r="57207" spans="16:27" x14ac:dyDescent="0.3">
      <c r="P57207"/>
      <c r="AA57207"/>
    </row>
    <row r="57208" spans="16:27" x14ac:dyDescent="0.3">
      <c r="P57208"/>
      <c r="AA57208"/>
    </row>
    <row r="57209" spans="16:27" x14ac:dyDescent="0.3">
      <c r="P57209"/>
      <c r="AA57209"/>
    </row>
    <row r="57210" spans="16:27" x14ac:dyDescent="0.3">
      <c r="P57210"/>
      <c r="AA57210"/>
    </row>
    <row r="57211" spans="16:27" x14ac:dyDescent="0.3">
      <c r="P57211"/>
      <c r="AA57211"/>
    </row>
    <row r="57212" spans="16:27" x14ac:dyDescent="0.3">
      <c r="P57212"/>
      <c r="AA57212"/>
    </row>
    <row r="57213" spans="16:27" x14ac:dyDescent="0.3">
      <c r="P57213"/>
      <c r="AA57213"/>
    </row>
    <row r="57214" spans="16:27" x14ac:dyDescent="0.3">
      <c r="P57214"/>
      <c r="AA57214"/>
    </row>
    <row r="57215" spans="16:27" x14ac:dyDescent="0.3">
      <c r="P57215"/>
      <c r="AA57215"/>
    </row>
    <row r="57216" spans="16:27" x14ac:dyDescent="0.3">
      <c r="P57216"/>
      <c r="AA57216"/>
    </row>
    <row r="57217" spans="16:27" x14ac:dyDescent="0.3">
      <c r="P57217"/>
      <c r="AA57217"/>
    </row>
    <row r="57218" spans="16:27" x14ac:dyDescent="0.3">
      <c r="P57218"/>
      <c r="AA57218"/>
    </row>
    <row r="57219" spans="16:27" x14ac:dyDescent="0.3">
      <c r="P57219"/>
      <c r="AA57219"/>
    </row>
    <row r="57220" spans="16:27" x14ac:dyDescent="0.3">
      <c r="P57220"/>
      <c r="AA57220"/>
    </row>
    <row r="57221" spans="16:27" x14ac:dyDescent="0.3">
      <c r="P57221"/>
      <c r="AA57221"/>
    </row>
    <row r="57222" spans="16:27" x14ac:dyDescent="0.3">
      <c r="P57222"/>
      <c r="AA57222"/>
    </row>
    <row r="57223" spans="16:27" x14ac:dyDescent="0.3">
      <c r="P57223"/>
      <c r="AA57223"/>
    </row>
    <row r="57224" spans="16:27" x14ac:dyDescent="0.3">
      <c r="P57224"/>
      <c r="AA57224"/>
    </row>
    <row r="57225" spans="16:27" x14ac:dyDescent="0.3">
      <c r="P57225"/>
      <c r="AA57225"/>
    </row>
    <row r="57226" spans="16:27" x14ac:dyDescent="0.3">
      <c r="P57226"/>
      <c r="AA57226"/>
    </row>
    <row r="57227" spans="16:27" x14ac:dyDescent="0.3">
      <c r="P57227"/>
      <c r="AA57227"/>
    </row>
    <row r="57228" spans="16:27" x14ac:dyDescent="0.3">
      <c r="P57228"/>
      <c r="AA57228"/>
    </row>
    <row r="57229" spans="16:27" x14ac:dyDescent="0.3">
      <c r="P57229"/>
      <c r="AA57229"/>
    </row>
    <row r="57230" spans="16:27" x14ac:dyDescent="0.3">
      <c r="P57230"/>
      <c r="AA57230"/>
    </row>
    <row r="57231" spans="16:27" x14ac:dyDescent="0.3">
      <c r="P57231"/>
      <c r="AA57231"/>
    </row>
    <row r="57232" spans="16:27" x14ac:dyDescent="0.3">
      <c r="P57232"/>
      <c r="AA57232"/>
    </row>
    <row r="57233" spans="16:27" x14ac:dyDescent="0.3">
      <c r="P57233"/>
      <c r="AA57233"/>
    </row>
    <row r="57234" spans="16:27" x14ac:dyDescent="0.3">
      <c r="P57234"/>
      <c r="AA57234"/>
    </row>
    <row r="57235" spans="16:27" x14ac:dyDescent="0.3">
      <c r="P57235"/>
      <c r="AA57235"/>
    </row>
    <row r="57236" spans="16:27" x14ac:dyDescent="0.3">
      <c r="P57236"/>
      <c r="AA57236"/>
    </row>
    <row r="57237" spans="16:27" x14ac:dyDescent="0.3">
      <c r="P57237"/>
      <c r="AA57237"/>
    </row>
    <row r="57238" spans="16:27" x14ac:dyDescent="0.3">
      <c r="P57238"/>
      <c r="AA57238"/>
    </row>
    <row r="57239" spans="16:27" x14ac:dyDescent="0.3">
      <c r="P57239"/>
      <c r="AA57239"/>
    </row>
    <row r="57240" spans="16:27" x14ac:dyDescent="0.3">
      <c r="P57240"/>
      <c r="AA57240"/>
    </row>
    <row r="57241" spans="16:27" x14ac:dyDescent="0.3">
      <c r="P57241"/>
      <c r="AA57241"/>
    </row>
    <row r="57242" spans="16:27" x14ac:dyDescent="0.3">
      <c r="P57242"/>
      <c r="AA57242"/>
    </row>
    <row r="57243" spans="16:27" x14ac:dyDescent="0.3">
      <c r="P57243"/>
      <c r="AA57243"/>
    </row>
    <row r="57244" spans="16:27" x14ac:dyDescent="0.3">
      <c r="P57244"/>
      <c r="AA57244"/>
    </row>
    <row r="57245" spans="16:27" x14ac:dyDescent="0.3">
      <c r="P57245"/>
      <c r="AA57245"/>
    </row>
    <row r="57246" spans="16:27" x14ac:dyDescent="0.3">
      <c r="P57246"/>
      <c r="AA57246"/>
    </row>
    <row r="57247" spans="16:27" x14ac:dyDescent="0.3">
      <c r="P57247"/>
      <c r="AA57247"/>
    </row>
    <row r="57248" spans="16:27" x14ac:dyDescent="0.3">
      <c r="P57248"/>
      <c r="AA57248"/>
    </row>
    <row r="57249" spans="16:27" x14ac:dyDescent="0.3">
      <c r="P57249"/>
      <c r="AA57249"/>
    </row>
    <row r="57250" spans="16:27" x14ac:dyDescent="0.3">
      <c r="P57250"/>
      <c r="AA57250"/>
    </row>
    <row r="57251" spans="16:27" x14ac:dyDescent="0.3">
      <c r="P57251"/>
      <c r="AA57251"/>
    </row>
    <row r="57252" spans="16:27" x14ac:dyDescent="0.3">
      <c r="P57252"/>
      <c r="AA57252"/>
    </row>
    <row r="57253" spans="16:27" x14ac:dyDescent="0.3">
      <c r="P57253"/>
      <c r="AA57253"/>
    </row>
    <row r="57254" spans="16:27" x14ac:dyDescent="0.3">
      <c r="P57254"/>
      <c r="AA57254"/>
    </row>
    <row r="57255" spans="16:27" x14ac:dyDescent="0.3">
      <c r="P57255"/>
      <c r="AA57255"/>
    </row>
    <row r="57256" spans="16:27" x14ac:dyDescent="0.3">
      <c r="P57256"/>
      <c r="AA57256"/>
    </row>
    <row r="57257" spans="16:27" x14ac:dyDescent="0.3">
      <c r="P57257"/>
      <c r="AA57257"/>
    </row>
    <row r="57258" spans="16:27" x14ac:dyDescent="0.3">
      <c r="P57258"/>
      <c r="AA57258"/>
    </row>
    <row r="57259" spans="16:27" x14ac:dyDescent="0.3">
      <c r="P57259"/>
      <c r="AA57259"/>
    </row>
    <row r="57260" spans="16:27" x14ac:dyDescent="0.3">
      <c r="P57260"/>
      <c r="AA57260"/>
    </row>
    <row r="57261" spans="16:27" x14ac:dyDescent="0.3">
      <c r="P57261"/>
      <c r="AA57261"/>
    </row>
    <row r="57262" spans="16:27" x14ac:dyDescent="0.3">
      <c r="P57262"/>
      <c r="AA57262"/>
    </row>
    <row r="57263" spans="16:27" x14ac:dyDescent="0.3">
      <c r="P57263"/>
      <c r="AA57263"/>
    </row>
    <row r="57264" spans="16:27" x14ac:dyDescent="0.3">
      <c r="P57264"/>
      <c r="AA57264"/>
    </row>
    <row r="57265" spans="16:27" x14ac:dyDescent="0.3">
      <c r="P57265"/>
      <c r="AA57265"/>
    </row>
    <row r="57266" spans="16:27" x14ac:dyDescent="0.3">
      <c r="P57266"/>
      <c r="AA57266"/>
    </row>
    <row r="57267" spans="16:27" x14ac:dyDescent="0.3">
      <c r="P57267"/>
      <c r="AA57267"/>
    </row>
    <row r="57268" spans="16:27" x14ac:dyDescent="0.3">
      <c r="P57268"/>
      <c r="AA57268"/>
    </row>
    <row r="57269" spans="16:27" x14ac:dyDescent="0.3">
      <c r="P57269"/>
      <c r="AA57269"/>
    </row>
    <row r="57270" spans="16:27" x14ac:dyDescent="0.3">
      <c r="P57270"/>
      <c r="AA57270"/>
    </row>
    <row r="57271" spans="16:27" x14ac:dyDescent="0.3">
      <c r="P57271"/>
      <c r="AA57271"/>
    </row>
    <row r="57272" spans="16:27" x14ac:dyDescent="0.3">
      <c r="P57272"/>
      <c r="AA57272"/>
    </row>
    <row r="57273" spans="16:27" x14ac:dyDescent="0.3">
      <c r="P57273"/>
      <c r="AA57273"/>
    </row>
    <row r="57274" spans="16:27" x14ac:dyDescent="0.3">
      <c r="P57274"/>
      <c r="AA57274"/>
    </row>
    <row r="57275" spans="16:27" x14ac:dyDescent="0.3">
      <c r="P57275"/>
      <c r="AA57275"/>
    </row>
    <row r="57276" spans="16:27" x14ac:dyDescent="0.3">
      <c r="P57276"/>
      <c r="AA57276"/>
    </row>
    <row r="57277" spans="16:27" x14ac:dyDescent="0.3">
      <c r="P57277"/>
      <c r="AA57277"/>
    </row>
    <row r="57278" spans="16:27" x14ac:dyDescent="0.3">
      <c r="P57278"/>
      <c r="AA57278"/>
    </row>
    <row r="57279" spans="16:27" x14ac:dyDescent="0.3">
      <c r="P57279"/>
      <c r="AA57279"/>
    </row>
    <row r="57280" spans="16:27" x14ac:dyDescent="0.3">
      <c r="P57280"/>
      <c r="AA57280"/>
    </row>
    <row r="57281" spans="16:27" x14ac:dyDescent="0.3">
      <c r="P57281"/>
      <c r="AA57281"/>
    </row>
    <row r="57282" spans="16:27" x14ac:dyDescent="0.3">
      <c r="P57282"/>
      <c r="AA57282"/>
    </row>
    <row r="57283" spans="16:27" x14ac:dyDescent="0.3">
      <c r="P57283"/>
      <c r="AA57283"/>
    </row>
    <row r="57284" spans="16:27" x14ac:dyDescent="0.3">
      <c r="P57284"/>
      <c r="AA57284"/>
    </row>
    <row r="57285" spans="16:27" x14ac:dyDescent="0.3">
      <c r="P57285"/>
      <c r="AA57285"/>
    </row>
    <row r="57286" spans="16:27" x14ac:dyDescent="0.3">
      <c r="P57286"/>
      <c r="AA57286"/>
    </row>
    <row r="57287" spans="16:27" x14ac:dyDescent="0.3">
      <c r="P57287"/>
      <c r="AA57287"/>
    </row>
    <row r="57288" spans="16:27" x14ac:dyDescent="0.3">
      <c r="P57288"/>
      <c r="AA57288"/>
    </row>
    <row r="57289" spans="16:27" x14ac:dyDescent="0.3">
      <c r="P57289"/>
      <c r="AA57289"/>
    </row>
    <row r="57290" spans="16:27" x14ac:dyDescent="0.3">
      <c r="P57290"/>
      <c r="AA57290"/>
    </row>
    <row r="57291" spans="16:27" x14ac:dyDescent="0.3">
      <c r="P57291"/>
      <c r="AA57291"/>
    </row>
    <row r="57292" spans="16:27" x14ac:dyDescent="0.3">
      <c r="P57292"/>
      <c r="AA57292"/>
    </row>
    <row r="57293" spans="16:27" x14ac:dyDescent="0.3">
      <c r="P57293"/>
      <c r="AA57293"/>
    </row>
    <row r="57294" spans="16:27" x14ac:dyDescent="0.3">
      <c r="P57294"/>
      <c r="AA57294"/>
    </row>
    <row r="57295" spans="16:27" x14ac:dyDescent="0.3">
      <c r="P57295"/>
      <c r="AA57295"/>
    </row>
    <row r="57296" spans="16:27" x14ac:dyDescent="0.3">
      <c r="P57296"/>
      <c r="AA57296"/>
    </row>
    <row r="57297" spans="16:27" x14ac:dyDescent="0.3">
      <c r="P57297"/>
      <c r="AA57297"/>
    </row>
    <row r="57298" spans="16:27" x14ac:dyDescent="0.3">
      <c r="P57298"/>
      <c r="AA57298"/>
    </row>
    <row r="57299" spans="16:27" x14ac:dyDescent="0.3">
      <c r="P57299"/>
      <c r="AA57299"/>
    </row>
    <row r="57300" spans="16:27" x14ac:dyDescent="0.3">
      <c r="P57300"/>
      <c r="AA57300"/>
    </row>
    <row r="57301" spans="16:27" x14ac:dyDescent="0.3">
      <c r="P57301"/>
      <c r="AA57301"/>
    </row>
    <row r="57302" spans="16:27" x14ac:dyDescent="0.3">
      <c r="P57302"/>
      <c r="AA57302"/>
    </row>
    <row r="57303" spans="16:27" x14ac:dyDescent="0.3">
      <c r="P57303"/>
      <c r="AA57303"/>
    </row>
    <row r="57304" spans="16:27" x14ac:dyDescent="0.3">
      <c r="P57304"/>
      <c r="AA57304"/>
    </row>
    <row r="57305" spans="16:27" x14ac:dyDescent="0.3">
      <c r="P57305"/>
      <c r="AA57305"/>
    </row>
    <row r="57306" spans="16:27" x14ac:dyDescent="0.3">
      <c r="P57306"/>
      <c r="AA57306"/>
    </row>
    <row r="57307" spans="16:27" x14ac:dyDescent="0.3">
      <c r="P57307"/>
      <c r="AA57307"/>
    </row>
    <row r="57308" spans="16:27" x14ac:dyDescent="0.3">
      <c r="P57308"/>
      <c r="AA57308"/>
    </row>
    <row r="57309" spans="16:27" x14ac:dyDescent="0.3">
      <c r="P57309"/>
      <c r="AA57309"/>
    </row>
    <row r="57310" spans="16:27" x14ac:dyDescent="0.3">
      <c r="P57310"/>
      <c r="AA57310"/>
    </row>
    <row r="57311" spans="16:27" x14ac:dyDescent="0.3">
      <c r="P57311"/>
      <c r="AA57311"/>
    </row>
    <row r="57312" spans="16:27" x14ac:dyDescent="0.3">
      <c r="P57312"/>
      <c r="AA57312"/>
    </row>
    <row r="57313" spans="16:27" x14ac:dyDescent="0.3">
      <c r="P57313"/>
      <c r="AA57313"/>
    </row>
    <row r="57314" spans="16:27" x14ac:dyDescent="0.3">
      <c r="P57314"/>
      <c r="AA57314"/>
    </row>
    <row r="57315" spans="16:27" x14ac:dyDescent="0.3">
      <c r="P57315"/>
      <c r="AA57315"/>
    </row>
    <row r="57316" spans="16:27" x14ac:dyDescent="0.3">
      <c r="P57316"/>
      <c r="AA57316"/>
    </row>
    <row r="57317" spans="16:27" x14ac:dyDescent="0.3">
      <c r="P57317"/>
      <c r="AA57317"/>
    </row>
    <row r="57318" spans="16:27" x14ac:dyDescent="0.3">
      <c r="P57318"/>
      <c r="AA57318"/>
    </row>
    <row r="57319" spans="16:27" x14ac:dyDescent="0.3">
      <c r="P57319"/>
      <c r="AA57319"/>
    </row>
    <row r="57320" spans="16:27" x14ac:dyDescent="0.3">
      <c r="P57320"/>
      <c r="AA57320"/>
    </row>
    <row r="57321" spans="16:27" x14ac:dyDescent="0.3">
      <c r="P57321"/>
      <c r="AA57321"/>
    </row>
    <row r="57322" spans="16:27" x14ac:dyDescent="0.3">
      <c r="P57322"/>
      <c r="AA57322"/>
    </row>
    <row r="57323" spans="16:27" x14ac:dyDescent="0.3">
      <c r="P57323"/>
      <c r="AA57323"/>
    </row>
    <row r="57324" spans="16:27" x14ac:dyDescent="0.3">
      <c r="P57324"/>
      <c r="AA57324"/>
    </row>
    <row r="57325" spans="16:27" x14ac:dyDescent="0.3">
      <c r="P57325"/>
      <c r="AA57325"/>
    </row>
    <row r="57326" spans="16:27" x14ac:dyDescent="0.3">
      <c r="P57326"/>
      <c r="AA57326"/>
    </row>
    <row r="57327" spans="16:27" x14ac:dyDescent="0.3">
      <c r="P57327"/>
      <c r="AA57327"/>
    </row>
    <row r="57328" spans="16:27" x14ac:dyDescent="0.3">
      <c r="P57328"/>
      <c r="AA57328"/>
    </row>
    <row r="57329" spans="16:27" x14ac:dyDescent="0.3">
      <c r="P57329"/>
      <c r="AA57329"/>
    </row>
    <row r="57330" spans="16:27" x14ac:dyDescent="0.3">
      <c r="P57330"/>
      <c r="AA57330"/>
    </row>
    <row r="57331" spans="16:27" x14ac:dyDescent="0.3">
      <c r="P57331"/>
      <c r="AA57331"/>
    </row>
    <row r="57332" spans="16:27" x14ac:dyDescent="0.3">
      <c r="P57332"/>
      <c r="AA57332"/>
    </row>
    <row r="57333" spans="16:27" x14ac:dyDescent="0.3">
      <c r="P57333"/>
      <c r="AA57333"/>
    </row>
    <row r="57334" spans="16:27" x14ac:dyDescent="0.3">
      <c r="P57334"/>
      <c r="AA57334"/>
    </row>
    <row r="57335" spans="16:27" x14ac:dyDescent="0.3">
      <c r="P57335"/>
      <c r="AA57335"/>
    </row>
    <row r="57336" spans="16:27" x14ac:dyDescent="0.3">
      <c r="P57336"/>
      <c r="AA57336"/>
    </row>
    <row r="57337" spans="16:27" x14ac:dyDescent="0.3">
      <c r="P57337"/>
      <c r="AA57337"/>
    </row>
    <row r="57338" spans="16:27" x14ac:dyDescent="0.3">
      <c r="P57338"/>
      <c r="AA57338"/>
    </row>
    <row r="57339" spans="16:27" x14ac:dyDescent="0.3">
      <c r="P57339"/>
      <c r="AA57339"/>
    </row>
    <row r="57340" spans="16:27" x14ac:dyDescent="0.3">
      <c r="P57340"/>
      <c r="AA57340"/>
    </row>
    <row r="57341" spans="16:27" x14ac:dyDescent="0.3">
      <c r="P57341"/>
      <c r="AA57341"/>
    </row>
    <row r="57342" spans="16:27" x14ac:dyDescent="0.3">
      <c r="P57342"/>
      <c r="AA57342"/>
    </row>
    <row r="57343" spans="16:27" x14ac:dyDescent="0.3">
      <c r="P57343"/>
      <c r="AA57343"/>
    </row>
    <row r="57344" spans="16:27" x14ac:dyDescent="0.3">
      <c r="P57344"/>
      <c r="AA57344"/>
    </row>
    <row r="57345" spans="16:27" x14ac:dyDescent="0.3">
      <c r="P57345"/>
      <c r="AA57345"/>
    </row>
    <row r="57346" spans="16:27" x14ac:dyDescent="0.3">
      <c r="P57346"/>
      <c r="AA57346"/>
    </row>
    <row r="57347" spans="16:27" x14ac:dyDescent="0.3">
      <c r="P57347"/>
      <c r="AA57347"/>
    </row>
    <row r="57348" spans="16:27" x14ac:dyDescent="0.3">
      <c r="P57348"/>
      <c r="AA57348"/>
    </row>
    <row r="57349" spans="16:27" x14ac:dyDescent="0.3">
      <c r="P57349"/>
      <c r="AA57349"/>
    </row>
    <row r="57350" spans="16:27" x14ac:dyDescent="0.3">
      <c r="P57350"/>
      <c r="AA57350"/>
    </row>
    <row r="57351" spans="16:27" x14ac:dyDescent="0.3">
      <c r="P57351"/>
      <c r="AA57351"/>
    </row>
    <row r="57352" spans="16:27" x14ac:dyDescent="0.3">
      <c r="P57352"/>
      <c r="AA57352"/>
    </row>
    <row r="57353" spans="16:27" x14ac:dyDescent="0.3">
      <c r="P57353"/>
      <c r="AA57353"/>
    </row>
    <row r="57354" spans="16:27" x14ac:dyDescent="0.3">
      <c r="P57354"/>
      <c r="AA57354"/>
    </row>
    <row r="57355" spans="16:27" x14ac:dyDescent="0.3">
      <c r="P57355"/>
      <c r="AA57355"/>
    </row>
    <row r="57356" spans="16:27" x14ac:dyDescent="0.3">
      <c r="P57356"/>
      <c r="AA57356"/>
    </row>
    <row r="57357" spans="16:27" x14ac:dyDescent="0.3">
      <c r="P57357"/>
      <c r="AA57357"/>
    </row>
    <row r="57358" spans="16:27" x14ac:dyDescent="0.3">
      <c r="P57358"/>
      <c r="AA57358"/>
    </row>
    <row r="57359" spans="16:27" x14ac:dyDescent="0.3">
      <c r="P57359"/>
      <c r="AA57359"/>
    </row>
    <row r="57360" spans="16:27" x14ac:dyDescent="0.3">
      <c r="P57360"/>
      <c r="AA57360"/>
    </row>
    <row r="57361" spans="16:27" x14ac:dyDescent="0.3">
      <c r="P57361"/>
      <c r="AA57361"/>
    </row>
    <row r="57362" spans="16:27" x14ac:dyDescent="0.3">
      <c r="P57362"/>
      <c r="AA57362"/>
    </row>
    <row r="57363" spans="16:27" x14ac:dyDescent="0.3">
      <c r="P57363"/>
      <c r="AA57363"/>
    </row>
    <row r="57364" spans="16:27" x14ac:dyDescent="0.3">
      <c r="P57364"/>
      <c r="AA57364"/>
    </row>
    <row r="57365" spans="16:27" x14ac:dyDescent="0.3">
      <c r="P57365"/>
      <c r="AA57365"/>
    </row>
    <row r="57366" spans="16:27" x14ac:dyDescent="0.3">
      <c r="P57366"/>
      <c r="AA57366"/>
    </row>
    <row r="57367" spans="16:27" x14ac:dyDescent="0.3">
      <c r="P57367"/>
      <c r="AA57367"/>
    </row>
    <row r="57368" spans="16:27" x14ac:dyDescent="0.3">
      <c r="P57368"/>
      <c r="AA57368"/>
    </row>
    <row r="57369" spans="16:27" x14ac:dyDescent="0.3">
      <c r="P57369"/>
      <c r="AA57369"/>
    </row>
    <row r="57370" spans="16:27" x14ac:dyDescent="0.3">
      <c r="P57370"/>
      <c r="AA57370"/>
    </row>
    <row r="57371" spans="16:27" x14ac:dyDescent="0.3">
      <c r="P57371"/>
      <c r="AA57371"/>
    </row>
    <row r="57372" spans="16:27" x14ac:dyDescent="0.3">
      <c r="P57372"/>
      <c r="AA57372"/>
    </row>
    <row r="57373" spans="16:27" x14ac:dyDescent="0.3">
      <c r="P57373"/>
      <c r="AA57373"/>
    </row>
    <row r="57374" spans="16:27" x14ac:dyDescent="0.3">
      <c r="P57374"/>
      <c r="AA57374"/>
    </row>
    <row r="57375" spans="16:27" x14ac:dyDescent="0.3">
      <c r="P57375"/>
      <c r="AA57375"/>
    </row>
    <row r="57376" spans="16:27" x14ac:dyDescent="0.3">
      <c r="P57376"/>
      <c r="AA57376"/>
    </row>
    <row r="57377" spans="16:27" x14ac:dyDescent="0.3">
      <c r="P57377"/>
      <c r="AA57377"/>
    </row>
    <row r="57378" spans="16:27" x14ac:dyDescent="0.3">
      <c r="P57378"/>
      <c r="AA57378"/>
    </row>
    <row r="57379" spans="16:27" x14ac:dyDescent="0.3">
      <c r="P57379"/>
      <c r="AA57379"/>
    </row>
    <row r="57380" spans="16:27" x14ac:dyDescent="0.3">
      <c r="P57380"/>
      <c r="AA57380"/>
    </row>
    <row r="57381" spans="16:27" x14ac:dyDescent="0.3">
      <c r="P57381"/>
      <c r="AA57381"/>
    </row>
    <row r="57382" spans="16:27" x14ac:dyDescent="0.3">
      <c r="P57382"/>
      <c r="AA57382"/>
    </row>
    <row r="57383" spans="16:27" x14ac:dyDescent="0.3">
      <c r="P57383"/>
      <c r="AA57383"/>
    </row>
    <row r="57384" spans="16:27" x14ac:dyDescent="0.3">
      <c r="P57384"/>
      <c r="AA57384"/>
    </row>
    <row r="57385" spans="16:27" x14ac:dyDescent="0.3">
      <c r="P57385"/>
      <c r="AA57385"/>
    </row>
    <row r="57386" spans="16:27" x14ac:dyDescent="0.3">
      <c r="P57386"/>
      <c r="AA57386"/>
    </row>
    <row r="57387" spans="16:27" x14ac:dyDescent="0.3">
      <c r="P57387"/>
      <c r="AA57387"/>
    </row>
    <row r="57388" spans="16:27" x14ac:dyDescent="0.3">
      <c r="P57388"/>
      <c r="AA57388"/>
    </row>
    <row r="57389" spans="16:27" x14ac:dyDescent="0.3">
      <c r="P57389"/>
      <c r="AA57389"/>
    </row>
    <row r="57390" spans="16:27" x14ac:dyDescent="0.3">
      <c r="P57390"/>
      <c r="AA57390"/>
    </row>
    <row r="57391" spans="16:27" x14ac:dyDescent="0.3">
      <c r="P57391"/>
      <c r="AA57391"/>
    </row>
    <row r="57392" spans="16:27" x14ac:dyDescent="0.3">
      <c r="P57392"/>
      <c r="AA57392"/>
    </row>
    <row r="57393" spans="16:27" x14ac:dyDescent="0.3">
      <c r="P57393"/>
      <c r="AA57393"/>
    </row>
    <row r="57394" spans="16:27" x14ac:dyDescent="0.3">
      <c r="P57394"/>
      <c r="AA57394"/>
    </row>
    <row r="57395" spans="16:27" x14ac:dyDescent="0.3">
      <c r="P57395"/>
      <c r="AA57395"/>
    </row>
    <row r="57396" spans="16:27" x14ac:dyDescent="0.3">
      <c r="P57396"/>
      <c r="AA57396"/>
    </row>
    <row r="57397" spans="16:27" x14ac:dyDescent="0.3">
      <c r="P57397"/>
      <c r="AA57397"/>
    </row>
    <row r="57398" spans="16:27" x14ac:dyDescent="0.3">
      <c r="P57398"/>
      <c r="AA57398"/>
    </row>
    <row r="57399" spans="16:27" x14ac:dyDescent="0.3">
      <c r="P57399"/>
      <c r="AA57399"/>
    </row>
    <row r="57400" spans="16:27" x14ac:dyDescent="0.3">
      <c r="P57400"/>
      <c r="AA57400"/>
    </row>
    <row r="57401" spans="16:27" x14ac:dyDescent="0.3">
      <c r="P57401"/>
      <c r="AA57401"/>
    </row>
    <row r="57402" spans="16:27" x14ac:dyDescent="0.3">
      <c r="P57402"/>
      <c r="AA57402"/>
    </row>
    <row r="57403" spans="16:27" x14ac:dyDescent="0.3">
      <c r="P57403"/>
      <c r="AA57403"/>
    </row>
    <row r="57404" spans="16:27" x14ac:dyDescent="0.3">
      <c r="P57404"/>
      <c r="AA57404"/>
    </row>
    <row r="57405" spans="16:27" x14ac:dyDescent="0.3">
      <c r="P57405"/>
      <c r="AA57405"/>
    </row>
    <row r="57406" spans="16:27" x14ac:dyDescent="0.3">
      <c r="P57406"/>
      <c r="AA57406"/>
    </row>
    <row r="57407" spans="16:27" x14ac:dyDescent="0.3">
      <c r="P57407"/>
      <c r="AA57407"/>
    </row>
    <row r="57408" spans="16:27" x14ac:dyDescent="0.3">
      <c r="P57408"/>
      <c r="AA57408"/>
    </row>
    <row r="57409" spans="16:27" x14ac:dyDescent="0.3">
      <c r="P57409"/>
      <c r="AA57409"/>
    </row>
    <row r="57410" spans="16:27" x14ac:dyDescent="0.3">
      <c r="P57410"/>
      <c r="AA57410"/>
    </row>
    <row r="57411" spans="16:27" x14ac:dyDescent="0.3">
      <c r="P57411"/>
      <c r="AA57411"/>
    </row>
    <row r="57412" spans="16:27" x14ac:dyDescent="0.3">
      <c r="P57412"/>
      <c r="AA57412"/>
    </row>
    <row r="57413" spans="16:27" x14ac:dyDescent="0.3">
      <c r="P57413"/>
      <c r="AA57413"/>
    </row>
    <row r="57414" spans="16:27" x14ac:dyDescent="0.3">
      <c r="P57414"/>
      <c r="AA57414"/>
    </row>
    <row r="57415" spans="16:27" x14ac:dyDescent="0.3">
      <c r="P57415"/>
      <c r="AA57415"/>
    </row>
    <row r="57416" spans="16:27" x14ac:dyDescent="0.3">
      <c r="P57416"/>
      <c r="AA57416"/>
    </row>
    <row r="57417" spans="16:27" x14ac:dyDescent="0.3">
      <c r="P57417"/>
      <c r="AA57417"/>
    </row>
    <row r="57418" spans="16:27" x14ac:dyDescent="0.3">
      <c r="P57418"/>
      <c r="AA57418"/>
    </row>
    <row r="57419" spans="16:27" x14ac:dyDescent="0.3">
      <c r="P57419"/>
      <c r="AA57419"/>
    </row>
    <row r="57420" spans="16:27" x14ac:dyDescent="0.3">
      <c r="P57420"/>
      <c r="AA57420"/>
    </row>
    <row r="57421" spans="16:27" x14ac:dyDescent="0.3">
      <c r="P57421"/>
      <c r="AA57421"/>
    </row>
    <row r="57422" spans="16:27" x14ac:dyDescent="0.3">
      <c r="P57422"/>
      <c r="AA57422"/>
    </row>
    <row r="57423" spans="16:27" x14ac:dyDescent="0.3">
      <c r="P57423"/>
      <c r="AA57423"/>
    </row>
    <row r="57424" spans="16:27" x14ac:dyDescent="0.3">
      <c r="P57424"/>
      <c r="AA57424"/>
    </row>
    <row r="57425" spans="16:27" x14ac:dyDescent="0.3">
      <c r="P57425"/>
      <c r="AA57425"/>
    </row>
    <row r="57426" spans="16:27" x14ac:dyDescent="0.3">
      <c r="P57426"/>
      <c r="AA57426"/>
    </row>
    <row r="57427" spans="16:27" x14ac:dyDescent="0.3">
      <c r="P57427"/>
      <c r="AA57427"/>
    </row>
    <row r="57428" spans="16:27" x14ac:dyDescent="0.3">
      <c r="P57428"/>
      <c r="AA57428"/>
    </row>
    <row r="57429" spans="16:27" x14ac:dyDescent="0.3">
      <c r="P57429"/>
      <c r="AA57429"/>
    </row>
    <row r="57430" spans="16:27" x14ac:dyDescent="0.3">
      <c r="P57430"/>
      <c r="AA57430"/>
    </row>
    <row r="57431" spans="16:27" x14ac:dyDescent="0.3">
      <c r="P57431"/>
      <c r="AA57431"/>
    </row>
    <row r="57432" spans="16:27" x14ac:dyDescent="0.3">
      <c r="P57432"/>
      <c r="AA57432"/>
    </row>
    <row r="57433" spans="16:27" x14ac:dyDescent="0.3">
      <c r="P57433"/>
      <c r="AA57433"/>
    </row>
    <row r="57434" spans="16:27" x14ac:dyDescent="0.3">
      <c r="P57434"/>
      <c r="AA57434"/>
    </row>
    <row r="57435" spans="16:27" x14ac:dyDescent="0.3">
      <c r="P57435"/>
      <c r="AA57435"/>
    </row>
    <row r="57436" spans="16:27" x14ac:dyDescent="0.3">
      <c r="P57436"/>
      <c r="AA57436"/>
    </row>
    <row r="57437" spans="16:27" x14ac:dyDescent="0.3">
      <c r="P57437"/>
      <c r="AA57437"/>
    </row>
    <row r="57438" spans="16:27" x14ac:dyDescent="0.3">
      <c r="P57438"/>
      <c r="AA57438"/>
    </row>
    <row r="57439" spans="16:27" x14ac:dyDescent="0.3">
      <c r="P57439"/>
      <c r="AA57439"/>
    </row>
    <row r="57440" spans="16:27" x14ac:dyDescent="0.3">
      <c r="P57440"/>
      <c r="AA57440"/>
    </row>
    <row r="57441" spans="16:27" x14ac:dyDescent="0.3">
      <c r="P57441"/>
      <c r="AA57441"/>
    </row>
    <row r="57442" spans="16:27" x14ac:dyDescent="0.3">
      <c r="P57442"/>
      <c r="AA57442"/>
    </row>
    <row r="57443" spans="16:27" x14ac:dyDescent="0.3">
      <c r="P57443"/>
      <c r="AA57443"/>
    </row>
    <row r="57444" spans="16:27" x14ac:dyDescent="0.3">
      <c r="P57444"/>
      <c r="AA57444"/>
    </row>
    <row r="57445" spans="16:27" x14ac:dyDescent="0.3">
      <c r="P57445"/>
      <c r="AA57445"/>
    </row>
    <row r="57446" spans="16:27" x14ac:dyDescent="0.3">
      <c r="P57446"/>
      <c r="AA57446"/>
    </row>
    <row r="57447" spans="16:27" x14ac:dyDescent="0.3">
      <c r="P57447"/>
      <c r="AA57447"/>
    </row>
    <row r="57448" spans="16:27" x14ac:dyDescent="0.3">
      <c r="P57448"/>
      <c r="AA57448"/>
    </row>
    <row r="57449" spans="16:27" x14ac:dyDescent="0.3">
      <c r="P57449"/>
      <c r="AA57449"/>
    </row>
    <row r="57450" spans="16:27" x14ac:dyDescent="0.3">
      <c r="P57450"/>
      <c r="AA57450"/>
    </row>
    <row r="57451" spans="16:27" x14ac:dyDescent="0.3">
      <c r="P57451"/>
      <c r="AA57451"/>
    </row>
    <row r="57452" spans="16:27" x14ac:dyDescent="0.3">
      <c r="P57452"/>
      <c r="AA57452"/>
    </row>
    <row r="57453" spans="16:27" x14ac:dyDescent="0.3">
      <c r="P57453"/>
      <c r="AA57453"/>
    </row>
    <row r="57454" spans="16:27" x14ac:dyDescent="0.3">
      <c r="P57454"/>
      <c r="AA57454"/>
    </row>
    <row r="57455" spans="16:27" x14ac:dyDescent="0.3">
      <c r="P57455"/>
      <c r="AA57455"/>
    </row>
    <row r="57456" spans="16:27" x14ac:dyDescent="0.3">
      <c r="P57456"/>
      <c r="AA57456"/>
    </row>
    <row r="57457" spans="16:27" x14ac:dyDescent="0.3">
      <c r="P57457"/>
      <c r="AA57457"/>
    </row>
    <row r="57458" spans="16:27" x14ac:dyDescent="0.3">
      <c r="P57458"/>
      <c r="AA57458"/>
    </row>
    <row r="57459" spans="16:27" x14ac:dyDescent="0.3">
      <c r="P57459"/>
      <c r="AA57459"/>
    </row>
    <row r="57460" spans="16:27" x14ac:dyDescent="0.3">
      <c r="P57460"/>
      <c r="AA57460"/>
    </row>
    <row r="57461" spans="16:27" x14ac:dyDescent="0.3">
      <c r="P57461"/>
      <c r="AA57461"/>
    </row>
    <row r="57462" spans="16:27" x14ac:dyDescent="0.3">
      <c r="P57462"/>
      <c r="AA57462"/>
    </row>
    <row r="57463" spans="16:27" x14ac:dyDescent="0.3">
      <c r="P57463"/>
      <c r="AA57463"/>
    </row>
    <row r="57464" spans="16:27" x14ac:dyDescent="0.3">
      <c r="P57464"/>
      <c r="AA57464"/>
    </row>
    <row r="57465" spans="16:27" x14ac:dyDescent="0.3">
      <c r="P57465"/>
      <c r="AA57465"/>
    </row>
    <row r="57466" spans="16:27" x14ac:dyDescent="0.3">
      <c r="P57466"/>
      <c r="AA57466"/>
    </row>
    <row r="57467" spans="16:27" x14ac:dyDescent="0.3">
      <c r="P57467"/>
      <c r="AA57467"/>
    </row>
    <row r="57468" spans="16:27" x14ac:dyDescent="0.3">
      <c r="P57468"/>
      <c r="AA57468"/>
    </row>
    <row r="57469" spans="16:27" x14ac:dyDescent="0.3">
      <c r="P57469"/>
      <c r="AA57469"/>
    </row>
    <row r="57470" spans="16:27" x14ac:dyDescent="0.3">
      <c r="P57470"/>
      <c r="AA57470"/>
    </row>
    <row r="57471" spans="16:27" x14ac:dyDescent="0.3">
      <c r="P57471"/>
      <c r="AA57471"/>
    </row>
    <row r="57472" spans="16:27" x14ac:dyDescent="0.3">
      <c r="P57472"/>
      <c r="AA57472"/>
    </row>
    <row r="57473" spans="16:27" x14ac:dyDescent="0.3">
      <c r="P57473"/>
      <c r="AA57473"/>
    </row>
    <row r="57474" spans="16:27" x14ac:dyDescent="0.3">
      <c r="P57474"/>
      <c r="AA57474"/>
    </row>
    <row r="57475" spans="16:27" x14ac:dyDescent="0.3">
      <c r="P57475"/>
      <c r="AA57475"/>
    </row>
    <row r="57476" spans="16:27" x14ac:dyDescent="0.3">
      <c r="P57476"/>
      <c r="AA57476"/>
    </row>
    <row r="57477" spans="16:27" x14ac:dyDescent="0.3">
      <c r="P57477"/>
      <c r="AA57477"/>
    </row>
    <row r="57478" spans="16:27" x14ac:dyDescent="0.3">
      <c r="P57478"/>
      <c r="AA57478"/>
    </row>
    <row r="57479" spans="16:27" x14ac:dyDescent="0.3">
      <c r="P57479"/>
      <c r="AA57479"/>
    </row>
    <row r="57480" spans="16:27" x14ac:dyDescent="0.3">
      <c r="P57480"/>
      <c r="AA57480"/>
    </row>
    <row r="57481" spans="16:27" x14ac:dyDescent="0.3">
      <c r="P57481"/>
      <c r="AA57481"/>
    </row>
    <row r="57482" spans="16:27" x14ac:dyDescent="0.3">
      <c r="P57482"/>
      <c r="AA57482"/>
    </row>
    <row r="57483" spans="16:27" x14ac:dyDescent="0.3">
      <c r="P57483"/>
      <c r="AA57483"/>
    </row>
    <row r="57484" spans="16:27" x14ac:dyDescent="0.3">
      <c r="P57484"/>
      <c r="AA57484"/>
    </row>
    <row r="57485" spans="16:27" x14ac:dyDescent="0.3">
      <c r="P57485"/>
      <c r="AA57485"/>
    </row>
    <row r="57486" spans="16:27" x14ac:dyDescent="0.3">
      <c r="P57486"/>
      <c r="AA57486"/>
    </row>
    <row r="57487" spans="16:27" x14ac:dyDescent="0.3">
      <c r="P57487"/>
      <c r="AA57487"/>
    </row>
    <row r="57488" spans="16:27" x14ac:dyDescent="0.3">
      <c r="P57488"/>
      <c r="AA57488"/>
    </row>
    <row r="57489" spans="16:27" x14ac:dyDescent="0.3">
      <c r="P57489"/>
      <c r="AA57489"/>
    </row>
    <row r="57490" spans="16:27" x14ac:dyDescent="0.3">
      <c r="P57490"/>
      <c r="AA57490"/>
    </row>
    <row r="57491" spans="16:27" x14ac:dyDescent="0.3">
      <c r="P57491"/>
      <c r="AA57491"/>
    </row>
    <row r="57492" spans="16:27" x14ac:dyDescent="0.3">
      <c r="P57492"/>
      <c r="AA57492"/>
    </row>
    <row r="57493" spans="16:27" x14ac:dyDescent="0.3">
      <c r="P57493"/>
      <c r="AA57493"/>
    </row>
    <row r="57494" spans="16:27" x14ac:dyDescent="0.3">
      <c r="P57494"/>
      <c r="AA57494"/>
    </row>
    <row r="57495" spans="16:27" x14ac:dyDescent="0.3">
      <c r="P57495"/>
      <c r="AA57495"/>
    </row>
    <row r="57496" spans="16:27" x14ac:dyDescent="0.3">
      <c r="P57496"/>
      <c r="AA57496"/>
    </row>
    <row r="57497" spans="16:27" x14ac:dyDescent="0.3">
      <c r="P57497"/>
      <c r="AA57497"/>
    </row>
    <row r="57498" spans="16:27" x14ac:dyDescent="0.3">
      <c r="P57498"/>
      <c r="AA57498"/>
    </row>
    <row r="57499" spans="16:27" x14ac:dyDescent="0.3">
      <c r="P57499"/>
      <c r="AA57499"/>
    </row>
    <row r="57500" spans="16:27" x14ac:dyDescent="0.3">
      <c r="P57500"/>
      <c r="AA57500"/>
    </row>
    <row r="57501" spans="16:27" x14ac:dyDescent="0.3">
      <c r="P57501"/>
      <c r="AA57501"/>
    </row>
    <row r="57502" spans="16:27" x14ac:dyDescent="0.3">
      <c r="P57502"/>
      <c r="AA57502"/>
    </row>
    <row r="57503" spans="16:27" x14ac:dyDescent="0.3">
      <c r="P57503"/>
      <c r="AA57503"/>
    </row>
    <row r="57504" spans="16:27" x14ac:dyDescent="0.3">
      <c r="P57504"/>
      <c r="AA57504"/>
    </row>
    <row r="57505" spans="16:27" x14ac:dyDescent="0.3">
      <c r="P57505"/>
      <c r="AA57505"/>
    </row>
    <row r="57506" spans="16:27" x14ac:dyDescent="0.3">
      <c r="P57506"/>
      <c r="AA57506"/>
    </row>
    <row r="57507" spans="16:27" x14ac:dyDescent="0.3">
      <c r="P57507"/>
      <c r="AA57507"/>
    </row>
    <row r="57508" spans="16:27" x14ac:dyDescent="0.3">
      <c r="P57508"/>
      <c r="AA57508"/>
    </row>
    <row r="57509" spans="16:27" x14ac:dyDescent="0.3">
      <c r="P57509"/>
      <c r="AA57509"/>
    </row>
    <row r="57510" spans="16:27" x14ac:dyDescent="0.3">
      <c r="P57510"/>
      <c r="AA57510"/>
    </row>
    <row r="57511" spans="16:27" x14ac:dyDescent="0.3">
      <c r="P57511"/>
      <c r="AA57511"/>
    </row>
    <row r="57512" spans="16:27" x14ac:dyDescent="0.3">
      <c r="P57512"/>
      <c r="AA57512"/>
    </row>
    <row r="57513" spans="16:27" x14ac:dyDescent="0.3">
      <c r="P57513"/>
      <c r="AA57513"/>
    </row>
    <row r="57514" spans="16:27" x14ac:dyDescent="0.3">
      <c r="P57514"/>
      <c r="AA57514"/>
    </row>
    <row r="57515" spans="16:27" x14ac:dyDescent="0.3">
      <c r="P57515"/>
      <c r="AA57515"/>
    </row>
    <row r="57516" spans="16:27" x14ac:dyDescent="0.3">
      <c r="P57516"/>
      <c r="AA57516"/>
    </row>
    <row r="57517" spans="16:27" x14ac:dyDescent="0.3">
      <c r="P57517"/>
      <c r="AA57517"/>
    </row>
    <row r="57518" spans="16:27" x14ac:dyDescent="0.3">
      <c r="P57518"/>
      <c r="AA57518"/>
    </row>
    <row r="57519" spans="16:27" x14ac:dyDescent="0.3">
      <c r="P57519"/>
      <c r="AA57519"/>
    </row>
    <row r="57520" spans="16:27" x14ac:dyDescent="0.3">
      <c r="P57520"/>
      <c r="AA57520"/>
    </row>
    <row r="57521" spans="16:27" x14ac:dyDescent="0.3">
      <c r="P57521"/>
      <c r="AA57521"/>
    </row>
    <row r="57522" spans="16:27" x14ac:dyDescent="0.3">
      <c r="P57522"/>
      <c r="AA57522"/>
    </row>
    <row r="57523" spans="16:27" x14ac:dyDescent="0.3">
      <c r="P57523"/>
      <c r="AA57523"/>
    </row>
    <row r="57524" spans="16:27" x14ac:dyDescent="0.3">
      <c r="P57524"/>
      <c r="AA57524"/>
    </row>
    <row r="57525" spans="16:27" x14ac:dyDescent="0.3">
      <c r="P57525"/>
      <c r="AA57525"/>
    </row>
    <row r="57526" spans="16:27" x14ac:dyDescent="0.3">
      <c r="P57526"/>
      <c r="AA57526"/>
    </row>
    <row r="57527" spans="16:27" x14ac:dyDescent="0.3">
      <c r="P57527"/>
      <c r="AA57527"/>
    </row>
    <row r="57528" spans="16:27" x14ac:dyDescent="0.3">
      <c r="P57528"/>
      <c r="AA57528"/>
    </row>
    <row r="57529" spans="16:27" x14ac:dyDescent="0.3">
      <c r="P57529"/>
      <c r="AA57529"/>
    </row>
    <row r="57530" spans="16:27" x14ac:dyDescent="0.3">
      <c r="P57530"/>
      <c r="AA57530"/>
    </row>
    <row r="57531" spans="16:27" x14ac:dyDescent="0.3">
      <c r="P57531"/>
      <c r="AA57531"/>
    </row>
    <row r="57532" spans="16:27" x14ac:dyDescent="0.3">
      <c r="P57532"/>
      <c r="AA57532"/>
    </row>
    <row r="57533" spans="16:27" x14ac:dyDescent="0.3">
      <c r="P57533"/>
      <c r="AA57533"/>
    </row>
    <row r="57534" spans="16:27" x14ac:dyDescent="0.3">
      <c r="P57534"/>
      <c r="AA57534"/>
    </row>
    <row r="57535" spans="16:27" x14ac:dyDescent="0.3">
      <c r="P57535"/>
      <c r="AA57535"/>
    </row>
    <row r="57536" spans="16:27" x14ac:dyDescent="0.3">
      <c r="P57536"/>
      <c r="AA57536"/>
    </row>
    <row r="57537" spans="16:27" x14ac:dyDescent="0.3">
      <c r="P57537"/>
      <c r="AA57537"/>
    </row>
    <row r="57538" spans="16:27" x14ac:dyDescent="0.3">
      <c r="P57538"/>
      <c r="AA57538"/>
    </row>
    <row r="57539" spans="16:27" x14ac:dyDescent="0.3">
      <c r="P57539"/>
      <c r="AA57539"/>
    </row>
    <row r="57540" spans="16:27" x14ac:dyDescent="0.3">
      <c r="P57540"/>
      <c r="AA57540"/>
    </row>
    <row r="57541" spans="16:27" x14ac:dyDescent="0.3">
      <c r="P57541"/>
      <c r="AA57541"/>
    </row>
    <row r="57542" spans="16:27" x14ac:dyDescent="0.3">
      <c r="P57542"/>
      <c r="AA57542"/>
    </row>
    <row r="57543" spans="16:27" x14ac:dyDescent="0.3">
      <c r="P57543"/>
      <c r="AA57543"/>
    </row>
    <row r="57544" spans="16:27" x14ac:dyDescent="0.3">
      <c r="P57544"/>
      <c r="AA57544"/>
    </row>
    <row r="57545" spans="16:27" x14ac:dyDescent="0.3">
      <c r="P57545"/>
      <c r="AA57545"/>
    </row>
    <row r="57546" spans="16:27" x14ac:dyDescent="0.3">
      <c r="P57546"/>
      <c r="AA57546"/>
    </row>
    <row r="57547" spans="16:27" x14ac:dyDescent="0.3">
      <c r="P57547"/>
      <c r="AA57547"/>
    </row>
    <row r="57548" spans="16:27" x14ac:dyDescent="0.3">
      <c r="P57548"/>
      <c r="AA57548"/>
    </row>
    <row r="57549" spans="16:27" x14ac:dyDescent="0.3">
      <c r="P57549"/>
      <c r="AA57549"/>
    </row>
    <row r="57550" spans="16:27" x14ac:dyDescent="0.3">
      <c r="P57550"/>
      <c r="AA57550"/>
    </row>
    <row r="57551" spans="16:27" x14ac:dyDescent="0.3">
      <c r="P57551"/>
      <c r="AA57551"/>
    </row>
    <row r="57552" spans="16:27" x14ac:dyDescent="0.3">
      <c r="P57552"/>
      <c r="AA57552"/>
    </row>
    <row r="57553" spans="16:27" x14ac:dyDescent="0.3">
      <c r="P57553"/>
      <c r="AA57553"/>
    </row>
    <row r="57554" spans="16:27" x14ac:dyDescent="0.3">
      <c r="P57554"/>
      <c r="AA57554"/>
    </row>
    <row r="57555" spans="16:27" x14ac:dyDescent="0.3">
      <c r="P57555"/>
      <c r="AA57555"/>
    </row>
    <row r="57556" spans="16:27" x14ac:dyDescent="0.3">
      <c r="P57556"/>
      <c r="AA57556"/>
    </row>
    <row r="57557" spans="16:27" x14ac:dyDescent="0.3">
      <c r="P57557"/>
      <c r="AA57557"/>
    </row>
    <row r="57558" spans="16:27" x14ac:dyDescent="0.3">
      <c r="P57558"/>
      <c r="AA57558"/>
    </row>
    <row r="57559" spans="16:27" x14ac:dyDescent="0.3">
      <c r="P57559"/>
      <c r="AA57559"/>
    </row>
    <row r="57560" spans="16:27" x14ac:dyDescent="0.3">
      <c r="P57560"/>
      <c r="AA57560"/>
    </row>
    <row r="57561" spans="16:27" x14ac:dyDescent="0.3">
      <c r="P57561"/>
      <c r="AA57561"/>
    </row>
    <row r="57562" spans="16:27" x14ac:dyDescent="0.3">
      <c r="P57562"/>
      <c r="AA57562"/>
    </row>
    <row r="57563" spans="16:27" x14ac:dyDescent="0.3">
      <c r="P57563"/>
      <c r="AA57563"/>
    </row>
    <row r="57564" spans="16:27" x14ac:dyDescent="0.3">
      <c r="P57564"/>
      <c r="AA57564"/>
    </row>
    <row r="57565" spans="16:27" x14ac:dyDescent="0.3">
      <c r="P57565"/>
      <c r="AA57565"/>
    </row>
    <row r="57566" spans="16:27" x14ac:dyDescent="0.3">
      <c r="P57566"/>
      <c r="AA57566"/>
    </row>
    <row r="57567" spans="16:27" x14ac:dyDescent="0.3">
      <c r="P57567"/>
      <c r="AA57567"/>
    </row>
    <row r="57568" spans="16:27" x14ac:dyDescent="0.3">
      <c r="P57568"/>
      <c r="AA57568"/>
    </row>
    <row r="57569" spans="16:27" x14ac:dyDescent="0.3">
      <c r="P57569"/>
      <c r="AA57569"/>
    </row>
    <row r="57570" spans="16:27" x14ac:dyDescent="0.3">
      <c r="P57570"/>
      <c r="AA57570"/>
    </row>
    <row r="57571" spans="16:27" x14ac:dyDescent="0.3">
      <c r="P57571"/>
      <c r="AA57571"/>
    </row>
    <row r="57572" spans="16:27" x14ac:dyDescent="0.3">
      <c r="P57572"/>
      <c r="AA57572"/>
    </row>
    <row r="57573" spans="16:27" x14ac:dyDescent="0.3">
      <c r="P57573"/>
      <c r="AA57573"/>
    </row>
    <row r="57574" spans="16:27" x14ac:dyDescent="0.3">
      <c r="P57574"/>
      <c r="AA57574"/>
    </row>
    <row r="57575" spans="16:27" x14ac:dyDescent="0.3">
      <c r="P57575"/>
      <c r="AA57575"/>
    </row>
    <row r="57576" spans="16:27" x14ac:dyDescent="0.3">
      <c r="P57576"/>
      <c r="AA57576"/>
    </row>
    <row r="57577" spans="16:27" x14ac:dyDescent="0.3">
      <c r="P57577"/>
      <c r="AA57577"/>
    </row>
    <row r="57578" spans="16:27" x14ac:dyDescent="0.3">
      <c r="P57578"/>
      <c r="AA57578"/>
    </row>
    <row r="57579" spans="16:27" x14ac:dyDescent="0.3">
      <c r="P57579"/>
      <c r="AA57579"/>
    </row>
    <row r="57580" spans="16:27" x14ac:dyDescent="0.3">
      <c r="P57580"/>
      <c r="AA57580"/>
    </row>
    <row r="57581" spans="16:27" x14ac:dyDescent="0.3">
      <c r="P57581"/>
      <c r="AA57581"/>
    </row>
    <row r="57582" spans="16:27" x14ac:dyDescent="0.3">
      <c r="P57582"/>
      <c r="AA57582"/>
    </row>
    <row r="57583" spans="16:27" x14ac:dyDescent="0.3">
      <c r="P57583"/>
      <c r="AA57583"/>
    </row>
    <row r="57584" spans="16:27" x14ac:dyDescent="0.3">
      <c r="P57584"/>
      <c r="AA57584"/>
    </row>
    <row r="57585" spans="16:27" x14ac:dyDescent="0.3">
      <c r="P57585"/>
      <c r="AA57585"/>
    </row>
    <row r="57586" spans="16:27" x14ac:dyDescent="0.3">
      <c r="P57586"/>
      <c r="AA57586"/>
    </row>
    <row r="57587" spans="16:27" x14ac:dyDescent="0.3">
      <c r="P57587"/>
      <c r="AA57587"/>
    </row>
    <row r="57588" spans="16:27" x14ac:dyDescent="0.3">
      <c r="P57588"/>
      <c r="AA57588"/>
    </row>
    <row r="57589" spans="16:27" x14ac:dyDescent="0.3">
      <c r="P57589"/>
      <c r="AA57589"/>
    </row>
    <row r="57590" spans="16:27" x14ac:dyDescent="0.3">
      <c r="P57590"/>
      <c r="AA57590"/>
    </row>
    <row r="57591" spans="16:27" x14ac:dyDescent="0.3">
      <c r="P57591"/>
      <c r="AA57591"/>
    </row>
    <row r="57592" spans="16:27" x14ac:dyDescent="0.3">
      <c r="P57592"/>
      <c r="AA57592"/>
    </row>
    <row r="57593" spans="16:27" x14ac:dyDescent="0.3">
      <c r="P57593"/>
      <c r="AA57593"/>
    </row>
    <row r="57594" spans="16:27" x14ac:dyDescent="0.3">
      <c r="P57594"/>
      <c r="AA57594"/>
    </row>
    <row r="57595" spans="16:27" x14ac:dyDescent="0.3">
      <c r="P57595"/>
      <c r="AA57595"/>
    </row>
    <row r="57596" spans="16:27" x14ac:dyDescent="0.3">
      <c r="P57596"/>
      <c r="AA57596"/>
    </row>
    <row r="57597" spans="16:27" x14ac:dyDescent="0.3">
      <c r="P57597"/>
      <c r="AA57597"/>
    </row>
    <row r="57598" spans="16:27" x14ac:dyDescent="0.3">
      <c r="P57598"/>
      <c r="AA57598"/>
    </row>
    <row r="57599" spans="16:27" x14ac:dyDescent="0.3">
      <c r="P57599"/>
      <c r="AA57599"/>
    </row>
    <row r="57600" spans="16:27" x14ac:dyDescent="0.3">
      <c r="P57600"/>
      <c r="AA57600"/>
    </row>
    <row r="57601" spans="16:27" x14ac:dyDescent="0.3">
      <c r="P57601"/>
      <c r="AA57601"/>
    </row>
    <row r="57602" spans="16:27" x14ac:dyDescent="0.3">
      <c r="P57602"/>
      <c r="AA57602"/>
    </row>
    <row r="57603" spans="16:27" x14ac:dyDescent="0.3">
      <c r="P57603"/>
      <c r="AA57603"/>
    </row>
    <row r="57604" spans="16:27" x14ac:dyDescent="0.3">
      <c r="P57604"/>
      <c r="AA57604"/>
    </row>
    <row r="57605" spans="16:27" x14ac:dyDescent="0.3">
      <c r="P57605"/>
      <c r="AA57605"/>
    </row>
    <row r="57606" spans="16:27" x14ac:dyDescent="0.3">
      <c r="P57606"/>
      <c r="AA57606"/>
    </row>
    <row r="57607" spans="16:27" x14ac:dyDescent="0.3">
      <c r="P57607"/>
      <c r="AA57607"/>
    </row>
    <row r="57608" spans="16:27" x14ac:dyDescent="0.3">
      <c r="P57608"/>
      <c r="AA57608"/>
    </row>
    <row r="57609" spans="16:27" x14ac:dyDescent="0.3">
      <c r="P57609"/>
      <c r="AA57609"/>
    </row>
    <row r="57610" spans="16:27" x14ac:dyDescent="0.3">
      <c r="P57610"/>
      <c r="AA57610"/>
    </row>
    <row r="57611" spans="16:27" x14ac:dyDescent="0.3">
      <c r="P57611"/>
      <c r="AA57611"/>
    </row>
    <row r="57612" spans="16:27" x14ac:dyDescent="0.3">
      <c r="P57612"/>
      <c r="AA57612"/>
    </row>
    <row r="57613" spans="16:27" x14ac:dyDescent="0.3">
      <c r="P57613"/>
      <c r="AA57613"/>
    </row>
    <row r="57614" spans="16:27" x14ac:dyDescent="0.3">
      <c r="P57614"/>
      <c r="AA57614"/>
    </row>
    <row r="57615" spans="16:27" x14ac:dyDescent="0.3">
      <c r="P57615"/>
      <c r="AA57615"/>
    </row>
    <row r="57616" spans="16:27" x14ac:dyDescent="0.3">
      <c r="P57616"/>
      <c r="AA57616"/>
    </row>
    <row r="57617" spans="16:27" x14ac:dyDescent="0.3">
      <c r="P57617"/>
      <c r="AA57617"/>
    </row>
    <row r="57618" spans="16:27" x14ac:dyDescent="0.3">
      <c r="P57618"/>
      <c r="AA57618"/>
    </row>
    <row r="57619" spans="16:27" x14ac:dyDescent="0.3">
      <c r="P57619"/>
      <c r="AA57619"/>
    </row>
    <row r="57620" spans="16:27" x14ac:dyDescent="0.3">
      <c r="P57620"/>
      <c r="AA57620"/>
    </row>
    <row r="57621" spans="16:27" x14ac:dyDescent="0.3">
      <c r="P57621"/>
      <c r="AA57621"/>
    </row>
    <row r="57622" spans="16:27" x14ac:dyDescent="0.3">
      <c r="P57622"/>
      <c r="AA57622"/>
    </row>
    <row r="57623" spans="16:27" x14ac:dyDescent="0.3">
      <c r="P57623"/>
      <c r="AA57623"/>
    </row>
    <row r="57624" spans="16:27" x14ac:dyDescent="0.3">
      <c r="P57624"/>
      <c r="AA57624"/>
    </row>
    <row r="57625" spans="16:27" x14ac:dyDescent="0.3">
      <c r="P57625"/>
      <c r="AA57625"/>
    </row>
    <row r="57626" spans="16:27" x14ac:dyDescent="0.3">
      <c r="P57626"/>
      <c r="AA57626"/>
    </row>
    <row r="57627" spans="16:27" x14ac:dyDescent="0.3">
      <c r="P57627"/>
      <c r="AA57627"/>
    </row>
    <row r="57628" spans="16:27" x14ac:dyDescent="0.3">
      <c r="P57628"/>
      <c r="AA57628"/>
    </row>
    <row r="57629" spans="16:27" x14ac:dyDescent="0.3">
      <c r="P57629"/>
      <c r="AA57629"/>
    </row>
    <row r="57630" spans="16:27" x14ac:dyDescent="0.3">
      <c r="P57630"/>
      <c r="AA57630"/>
    </row>
    <row r="57631" spans="16:27" x14ac:dyDescent="0.3">
      <c r="P57631"/>
      <c r="AA57631"/>
    </row>
    <row r="57632" spans="16:27" x14ac:dyDescent="0.3">
      <c r="P57632"/>
      <c r="AA57632"/>
    </row>
    <row r="57633" spans="16:27" x14ac:dyDescent="0.3">
      <c r="P57633"/>
      <c r="AA57633"/>
    </row>
    <row r="57634" spans="16:27" x14ac:dyDescent="0.3">
      <c r="P57634"/>
      <c r="AA57634"/>
    </row>
    <row r="57635" spans="16:27" x14ac:dyDescent="0.3">
      <c r="P57635"/>
      <c r="AA57635"/>
    </row>
    <row r="57636" spans="16:27" x14ac:dyDescent="0.3">
      <c r="P57636"/>
      <c r="AA57636"/>
    </row>
    <row r="57637" spans="16:27" x14ac:dyDescent="0.3">
      <c r="P57637"/>
      <c r="AA57637"/>
    </row>
    <row r="57638" spans="16:27" x14ac:dyDescent="0.3">
      <c r="P57638"/>
      <c r="AA57638"/>
    </row>
    <row r="57639" spans="16:27" x14ac:dyDescent="0.3">
      <c r="P57639"/>
      <c r="AA57639"/>
    </row>
    <row r="57640" spans="16:27" x14ac:dyDescent="0.3">
      <c r="P57640"/>
      <c r="AA57640"/>
    </row>
    <row r="57641" spans="16:27" x14ac:dyDescent="0.3">
      <c r="P57641"/>
      <c r="AA57641"/>
    </row>
    <row r="57642" spans="16:27" x14ac:dyDescent="0.3">
      <c r="P57642"/>
      <c r="AA57642"/>
    </row>
    <row r="57643" spans="16:27" x14ac:dyDescent="0.3">
      <c r="P57643"/>
      <c r="AA57643"/>
    </row>
    <row r="57644" spans="16:27" x14ac:dyDescent="0.3">
      <c r="P57644"/>
      <c r="AA57644"/>
    </row>
    <row r="57645" spans="16:27" x14ac:dyDescent="0.3">
      <c r="P57645"/>
      <c r="AA57645"/>
    </row>
    <row r="57646" spans="16:27" x14ac:dyDescent="0.3">
      <c r="P57646"/>
      <c r="AA57646"/>
    </row>
    <row r="57647" spans="16:27" x14ac:dyDescent="0.3">
      <c r="P57647"/>
      <c r="AA57647"/>
    </row>
    <row r="57648" spans="16:27" x14ac:dyDescent="0.3">
      <c r="P57648"/>
      <c r="AA57648"/>
    </row>
    <row r="57649" spans="16:27" x14ac:dyDescent="0.3">
      <c r="P57649"/>
      <c r="AA57649"/>
    </row>
    <row r="57650" spans="16:27" x14ac:dyDescent="0.3">
      <c r="P57650"/>
      <c r="AA57650"/>
    </row>
    <row r="57651" spans="16:27" x14ac:dyDescent="0.3">
      <c r="P57651"/>
      <c r="AA57651"/>
    </row>
    <row r="57652" spans="16:27" x14ac:dyDescent="0.3">
      <c r="P57652"/>
      <c r="AA57652"/>
    </row>
    <row r="57653" spans="16:27" x14ac:dyDescent="0.3">
      <c r="P57653"/>
      <c r="AA57653"/>
    </row>
    <row r="57654" spans="16:27" x14ac:dyDescent="0.3">
      <c r="P57654"/>
      <c r="AA57654"/>
    </row>
    <row r="57655" spans="16:27" x14ac:dyDescent="0.3">
      <c r="P57655"/>
      <c r="AA57655"/>
    </row>
    <row r="57656" spans="16:27" x14ac:dyDescent="0.3">
      <c r="P57656"/>
      <c r="AA57656"/>
    </row>
    <row r="57657" spans="16:27" x14ac:dyDescent="0.3">
      <c r="P57657"/>
      <c r="AA57657"/>
    </row>
    <row r="57658" spans="16:27" x14ac:dyDescent="0.3">
      <c r="P57658"/>
      <c r="AA57658"/>
    </row>
    <row r="57659" spans="16:27" x14ac:dyDescent="0.3">
      <c r="P57659"/>
      <c r="AA57659"/>
    </row>
    <row r="57660" spans="16:27" x14ac:dyDescent="0.3">
      <c r="P57660"/>
      <c r="AA57660"/>
    </row>
    <row r="57661" spans="16:27" x14ac:dyDescent="0.3">
      <c r="P57661"/>
      <c r="AA57661"/>
    </row>
    <row r="57662" spans="16:27" x14ac:dyDescent="0.3">
      <c r="P57662"/>
      <c r="AA57662"/>
    </row>
    <row r="57663" spans="16:27" x14ac:dyDescent="0.3">
      <c r="P57663"/>
      <c r="AA57663"/>
    </row>
    <row r="57664" spans="16:27" x14ac:dyDescent="0.3">
      <c r="P57664"/>
      <c r="AA57664"/>
    </row>
    <row r="57665" spans="16:27" x14ac:dyDescent="0.3">
      <c r="P57665"/>
      <c r="AA57665"/>
    </row>
    <row r="57666" spans="16:27" x14ac:dyDescent="0.3">
      <c r="P57666"/>
      <c r="AA57666"/>
    </row>
    <row r="57667" spans="16:27" x14ac:dyDescent="0.3">
      <c r="P57667"/>
      <c r="AA57667"/>
    </row>
    <row r="57668" spans="16:27" x14ac:dyDescent="0.3">
      <c r="P57668"/>
      <c r="AA57668"/>
    </row>
    <row r="57669" spans="16:27" x14ac:dyDescent="0.3">
      <c r="P57669"/>
      <c r="AA57669"/>
    </row>
    <row r="57670" spans="16:27" x14ac:dyDescent="0.3">
      <c r="P57670"/>
      <c r="AA57670"/>
    </row>
    <row r="57671" spans="16:27" x14ac:dyDescent="0.3">
      <c r="P57671"/>
      <c r="AA57671"/>
    </row>
    <row r="57672" spans="16:27" x14ac:dyDescent="0.3">
      <c r="P57672"/>
      <c r="AA57672"/>
    </row>
    <row r="57673" spans="16:27" x14ac:dyDescent="0.3">
      <c r="P57673"/>
      <c r="AA57673"/>
    </row>
    <row r="57674" spans="16:27" x14ac:dyDescent="0.3">
      <c r="P57674"/>
      <c r="AA57674"/>
    </row>
    <row r="57675" spans="16:27" x14ac:dyDescent="0.3">
      <c r="P57675"/>
      <c r="AA57675"/>
    </row>
    <row r="57676" spans="16:27" x14ac:dyDescent="0.3">
      <c r="P57676"/>
      <c r="AA57676"/>
    </row>
    <row r="57677" spans="16:27" x14ac:dyDescent="0.3">
      <c r="P57677"/>
      <c r="AA57677"/>
    </row>
    <row r="57678" spans="16:27" x14ac:dyDescent="0.3">
      <c r="P57678"/>
      <c r="AA57678"/>
    </row>
    <row r="57679" spans="16:27" x14ac:dyDescent="0.3">
      <c r="P57679"/>
      <c r="AA57679"/>
    </row>
    <row r="57680" spans="16:27" x14ac:dyDescent="0.3">
      <c r="P57680"/>
      <c r="AA57680"/>
    </row>
    <row r="57681" spans="16:27" x14ac:dyDescent="0.3">
      <c r="P57681"/>
      <c r="AA57681"/>
    </row>
    <row r="57682" spans="16:27" x14ac:dyDescent="0.3">
      <c r="P57682"/>
      <c r="AA57682"/>
    </row>
    <row r="57683" spans="16:27" x14ac:dyDescent="0.3">
      <c r="P57683"/>
      <c r="AA57683"/>
    </row>
    <row r="57684" spans="16:27" x14ac:dyDescent="0.3">
      <c r="P57684"/>
      <c r="AA57684"/>
    </row>
    <row r="57685" spans="16:27" x14ac:dyDescent="0.3">
      <c r="P57685"/>
      <c r="AA57685"/>
    </row>
    <row r="57686" spans="16:27" x14ac:dyDescent="0.3">
      <c r="P57686"/>
      <c r="AA57686"/>
    </row>
    <row r="57687" spans="16:27" x14ac:dyDescent="0.3">
      <c r="P57687"/>
      <c r="AA57687"/>
    </row>
    <row r="57688" spans="16:27" x14ac:dyDescent="0.3">
      <c r="P57688"/>
      <c r="AA57688"/>
    </row>
    <row r="57689" spans="16:27" x14ac:dyDescent="0.3">
      <c r="P57689"/>
      <c r="AA57689"/>
    </row>
    <row r="57690" spans="16:27" x14ac:dyDescent="0.3">
      <c r="P57690"/>
      <c r="AA57690"/>
    </row>
    <row r="57691" spans="16:27" x14ac:dyDescent="0.3">
      <c r="P57691"/>
      <c r="AA57691"/>
    </row>
    <row r="57692" spans="16:27" x14ac:dyDescent="0.3">
      <c r="P57692"/>
      <c r="AA57692"/>
    </row>
    <row r="57693" spans="16:27" x14ac:dyDescent="0.3">
      <c r="P57693"/>
      <c r="AA57693"/>
    </row>
    <row r="57694" spans="16:27" x14ac:dyDescent="0.3">
      <c r="P57694"/>
      <c r="AA57694"/>
    </row>
    <row r="57695" spans="16:27" x14ac:dyDescent="0.3">
      <c r="P57695"/>
      <c r="AA57695"/>
    </row>
    <row r="57696" spans="16:27" x14ac:dyDescent="0.3">
      <c r="P57696"/>
      <c r="AA57696"/>
    </row>
    <row r="57697" spans="16:27" x14ac:dyDescent="0.3">
      <c r="P57697"/>
      <c r="AA57697"/>
    </row>
    <row r="57698" spans="16:27" x14ac:dyDescent="0.3">
      <c r="P57698"/>
      <c r="AA57698"/>
    </row>
    <row r="57699" spans="16:27" x14ac:dyDescent="0.3">
      <c r="P57699"/>
      <c r="AA57699"/>
    </row>
    <row r="57700" spans="16:27" x14ac:dyDescent="0.3">
      <c r="P57700"/>
      <c r="AA57700"/>
    </row>
    <row r="57701" spans="16:27" x14ac:dyDescent="0.3">
      <c r="P57701"/>
      <c r="AA57701"/>
    </row>
    <row r="57702" spans="16:27" x14ac:dyDescent="0.3">
      <c r="P57702"/>
      <c r="AA57702"/>
    </row>
    <row r="57703" spans="16:27" x14ac:dyDescent="0.3">
      <c r="P57703"/>
      <c r="AA57703"/>
    </row>
    <row r="57704" spans="16:27" x14ac:dyDescent="0.3">
      <c r="P57704"/>
      <c r="AA57704"/>
    </row>
    <row r="57705" spans="16:27" x14ac:dyDescent="0.3">
      <c r="P57705"/>
      <c r="AA57705"/>
    </row>
    <row r="57706" spans="16:27" x14ac:dyDescent="0.3">
      <c r="P57706"/>
      <c r="AA57706"/>
    </row>
    <row r="57707" spans="16:27" x14ac:dyDescent="0.3">
      <c r="P57707"/>
      <c r="AA57707"/>
    </row>
    <row r="57708" spans="16:27" x14ac:dyDescent="0.3">
      <c r="P57708"/>
      <c r="AA57708"/>
    </row>
    <row r="57709" spans="16:27" x14ac:dyDescent="0.3">
      <c r="P57709"/>
      <c r="AA57709"/>
    </row>
    <row r="57710" spans="16:27" x14ac:dyDescent="0.3">
      <c r="P57710"/>
      <c r="AA57710"/>
    </row>
    <row r="57711" spans="16:27" x14ac:dyDescent="0.3">
      <c r="P57711"/>
      <c r="AA57711"/>
    </row>
    <row r="57712" spans="16:27" x14ac:dyDescent="0.3">
      <c r="P57712"/>
      <c r="AA57712"/>
    </row>
    <row r="57713" spans="16:27" x14ac:dyDescent="0.3">
      <c r="P57713"/>
      <c r="AA57713"/>
    </row>
    <row r="57714" spans="16:27" x14ac:dyDescent="0.3">
      <c r="P57714"/>
      <c r="AA57714"/>
    </row>
    <row r="57715" spans="16:27" x14ac:dyDescent="0.3">
      <c r="P57715"/>
      <c r="AA57715"/>
    </row>
    <row r="57716" spans="16:27" x14ac:dyDescent="0.3">
      <c r="P57716"/>
      <c r="AA57716"/>
    </row>
    <row r="57717" spans="16:27" x14ac:dyDescent="0.3">
      <c r="P57717"/>
      <c r="AA57717"/>
    </row>
    <row r="57718" spans="16:27" x14ac:dyDescent="0.3">
      <c r="P57718"/>
      <c r="AA57718"/>
    </row>
    <row r="57719" spans="16:27" x14ac:dyDescent="0.3">
      <c r="P57719"/>
      <c r="AA57719"/>
    </row>
    <row r="57720" spans="16:27" x14ac:dyDescent="0.3">
      <c r="P57720"/>
      <c r="AA57720"/>
    </row>
    <row r="57721" spans="16:27" x14ac:dyDescent="0.3">
      <c r="P57721"/>
      <c r="AA57721"/>
    </row>
    <row r="57722" spans="16:27" x14ac:dyDescent="0.3">
      <c r="P57722"/>
      <c r="AA57722"/>
    </row>
    <row r="57723" spans="16:27" x14ac:dyDescent="0.3">
      <c r="P57723"/>
      <c r="AA57723"/>
    </row>
    <row r="57724" spans="16:27" x14ac:dyDescent="0.3">
      <c r="P57724"/>
      <c r="AA57724"/>
    </row>
    <row r="57725" spans="16:27" x14ac:dyDescent="0.3">
      <c r="P57725"/>
      <c r="AA57725"/>
    </row>
    <row r="57726" spans="16:27" x14ac:dyDescent="0.3">
      <c r="P57726"/>
      <c r="AA57726"/>
    </row>
    <row r="57727" spans="16:27" x14ac:dyDescent="0.3">
      <c r="P57727"/>
      <c r="AA57727"/>
    </row>
    <row r="57728" spans="16:27" x14ac:dyDescent="0.3">
      <c r="P57728"/>
      <c r="AA57728"/>
    </row>
    <row r="57729" spans="16:27" x14ac:dyDescent="0.3">
      <c r="P57729"/>
      <c r="AA57729"/>
    </row>
    <row r="57730" spans="16:27" x14ac:dyDescent="0.3">
      <c r="P57730"/>
      <c r="AA57730"/>
    </row>
    <row r="57731" spans="16:27" x14ac:dyDescent="0.3">
      <c r="P57731"/>
      <c r="AA57731"/>
    </row>
    <row r="57732" spans="16:27" x14ac:dyDescent="0.3">
      <c r="P57732"/>
      <c r="AA57732"/>
    </row>
    <row r="57733" spans="16:27" x14ac:dyDescent="0.3">
      <c r="P57733"/>
      <c r="AA57733"/>
    </row>
    <row r="57734" spans="16:27" x14ac:dyDescent="0.3">
      <c r="P57734"/>
      <c r="AA57734"/>
    </row>
    <row r="57735" spans="16:27" x14ac:dyDescent="0.3">
      <c r="P57735"/>
      <c r="AA57735"/>
    </row>
    <row r="57736" spans="16:27" x14ac:dyDescent="0.3">
      <c r="P57736"/>
      <c r="AA57736"/>
    </row>
    <row r="57737" spans="16:27" x14ac:dyDescent="0.3">
      <c r="P57737"/>
      <c r="AA57737"/>
    </row>
    <row r="57738" spans="16:27" x14ac:dyDescent="0.3">
      <c r="P57738"/>
      <c r="AA57738"/>
    </row>
    <row r="57739" spans="16:27" x14ac:dyDescent="0.3">
      <c r="P57739"/>
      <c r="AA57739"/>
    </row>
    <row r="57740" spans="16:27" x14ac:dyDescent="0.3">
      <c r="P57740"/>
      <c r="AA57740"/>
    </row>
    <row r="57741" spans="16:27" x14ac:dyDescent="0.3">
      <c r="P57741"/>
      <c r="AA57741"/>
    </row>
    <row r="57742" spans="16:27" x14ac:dyDescent="0.3">
      <c r="P57742"/>
      <c r="AA57742"/>
    </row>
    <row r="57743" spans="16:27" x14ac:dyDescent="0.3">
      <c r="P57743"/>
      <c r="AA57743"/>
    </row>
    <row r="57744" spans="16:27" x14ac:dyDescent="0.3">
      <c r="P57744"/>
      <c r="AA57744"/>
    </row>
    <row r="57745" spans="16:27" x14ac:dyDescent="0.3">
      <c r="P57745"/>
      <c r="AA57745"/>
    </row>
    <row r="57746" spans="16:27" x14ac:dyDescent="0.3">
      <c r="P57746"/>
      <c r="AA57746"/>
    </row>
    <row r="57747" spans="16:27" x14ac:dyDescent="0.3">
      <c r="P57747"/>
      <c r="AA57747"/>
    </row>
    <row r="57748" spans="16:27" x14ac:dyDescent="0.3">
      <c r="P57748"/>
      <c r="AA57748"/>
    </row>
    <row r="57749" spans="16:27" x14ac:dyDescent="0.3">
      <c r="P57749"/>
      <c r="AA57749"/>
    </row>
    <row r="57750" spans="16:27" x14ac:dyDescent="0.3">
      <c r="P57750"/>
      <c r="AA57750"/>
    </row>
    <row r="57751" spans="16:27" x14ac:dyDescent="0.3">
      <c r="P57751"/>
      <c r="AA57751"/>
    </row>
    <row r="57752" spans="16:27" x14ac:dyDescent="0.3">
      <c r="P57752"/>
      <c r="AA57752"/>
    </row>
    <row r="57753" spans="16:27" x14ac:dyDescent="0.3">
      <c r="P57753"/>
      <c r="AA57753"/>
    </row>
    <row r="57754" spans="16:27" x14ac:dyDescent="0.3">
      <c r="P57754"/>
      <c r="AA57754"/>
    </row>
    <row r="57755" spans="16:27" x14ac:dyDescent="0.3">
      <c r="P57755"/>
      <c r="AA57755"/>
    </row>
    <row r="57756" spans="16:27" x14ac:dyDescent="0.3">
      <c r="P57756"/>
      <c r="AA57756"/>
    </row>
    <row r="57757" spans="16:27" x14ac:dyDescent="0.3">
      <c r="P57757"/>
      <c r="AA57757"/>
    </row>
    <row r="57758" spans="16:27" x14ac:dyDescent="0.3">
      <c r="P57758"/>
      <c r="AA57758"/>
    </row>
    <row r="57759" spans="16:27" x14ac:dyDescent="0.3">
      <c r="P57759"/>
      <c r="AA57759"/>
    </row>
    <row r="57760" spans="16:27" x14ac:dyDescent="0.3">
      <c r="P57760"/>
      <c r="AA57760"/>
    </row>
    <row r="57761" spans="16:27" x14ac:dyDescent="0.3">
      <c r="P57761"/>
      <c r="AA57761"/>
    </row>
    <row r="57762" spans="16:27" x14ac:dyDescent="0.3">
      <c r="P57762"/>
      <c r="AA57762"/>
    </row>
    <row r="57763" spans="16:27" x14ac:dyDescent="0.3">
      <c r="P57763"/>
      <c r="AA57763"/>
    </row>
    <row r="57764" spans="16:27" x14ac:dyDescent="0.3">
      <c r="P57764"/>
      <c r="AA57764"/>
    </row>
    <row r="57765" spans="16:27" x14ac:dyDescent="0.3">
      <c r="P57765"/>
      <c r="AA57765"/>
    </row>
    <row r="57766" spans="16:27" x14ac:dyDescent="0.3">
      <c r="P57766"/>
      <c r="AA57766"/>
    </row>
    <row r="57767" spans="16:27" x14ac:dyDescent="0.3">
      <c r="P57767"/>
      <c r="AA57767"/>
    </row>
    <row r="57768" spans="16:27" x14ac:dyDescent="0.3">
      <c r="P57768"/>
      <c r="AA57768"/>
    </row>
    <row r="57769" spans="16:27" x14ac:dyDescent="0.3">
      <c r="P57769"/>
      <c r="AA57769"/>
    </row>
    <row r="57770" spans="16:27" x14ac:dyDescent="0.3">
      <c r="P57770"/>
      <c r="AA57770"/>
    </row>
    <row r="57771" spans="16:27" x14ac:dyDescent="0.3">
      <c r="P57771"/>
      <c r="AA57771"/>
    </row>
    <row r="57772" spans="16:27" x14ac:dyDescent="0.3">
      <c r="P57772"/>
      <c r="AA57772"/>
    </row>
    <row r="57773" spans="16:27" x14ac:dyDescent="0.3">
      <c r="P57773"/>
      <c r="AA57773"/>
    </row>
    <row r="57774" spans="16:27" x14ac:dyDescent="0.3">
      <c r="P57774"/>
      <c r="AA57774"/>
    </row>
    <row r="57775" spans="16:27" x14ac:dyDescent="0.3">
      <c r="P57775"/>
      <c r="AA57775"/>
    </row>
    <row r="57776" spans="16:27" x14ac:dyDescent="0.3">
      <c r="P57776"/>
      <c r="AA57776"/>
    </row>
    <row r="57777" spans="16:27" x14ac:dyDescent="0.3">
      <c r="P57777"/>
      <c r="AA57777"/>
    </row>
    <row r="57778" spans="16:27" x14ac:dyDescent="0.3">
      <c r="P57778"/>
      <c r="AA57778"/>
    </row>
    <row r="57779" spans="16:27" x14ac:dyDescent="0.3">
      <c r="P57779"/>
      <c r="AA57779"/>
    </row>
    <row r="57780" spans="16:27" x14ac:dyDescent="0.3">
      <c r="P57780"/>
      <c r="AA57780"/>
    </row>
    <row r="57781" spans="16:27" x14ac:dyDescent="0.3">
      <c r="P57781"/>
      <c r="AA57781"/>
    </row>
    <row r="57782" spans="16:27" x14ac:dyDescent="0.3">
      <c r="P57782"/>
      <c r="AA57782"/>
    </row>
    <row r="57783" spans="16:27" x14ac:dyDescent="0.3">
      <c r="P57783"/>
      <c r="AA57783"/>
    </row>
    <row r="57784" spans="16:27" x14ac:dyDescent="0.3">
      <c r="P57784"/>
      <c r="AA57784"/>
    </row>
    <row r="57785" spans="16:27" x14ac:dyDescent="0.3">
      <c r="P57785"/>
      <c r="AA57785"/>
    </row>
    <row r="57786" spans="16:27" x14ac:dyDescent="0.3">
      <c r="P57786"/>
      <c r="AA57786"/>
    </row>
    <row r="57787" spans="16:27" x14ac:dyDescent="0.3">
      <c r="P57787"/>
      <c r="AA57787"/>
    </row>
    <row r="57788" spans="16:27" x14ac:dyDescent="0.3">
      <c r="P57788"/>
      <c r="AA57788"/>
    </row>
    <row r="57789" spans="16:27" x14ac:dyDescent="0.3">
      <c r="P57789"/>
      <c r="AA57789"/>
    </row>
    <row r="57790" spans="16:27" x14ac:dyDescent="0.3">
      <c r="P57790"/>
      <c r="AA57790"/>
    </row>
    <row r="57791" spans="16:27" x14ac:dyDescent="0.3">
      <c r="P57791"/>
      <c r="AA57791"/>
    </row>
    <row r="57792" spans="16:27" x14ac:dyDescent="0.3">
      <c r="P57792"/>
      <c r="AA57792"/>
    </row>
    <row r="57793" spans="16:27" x14ac:dyDescent="0.3">
      <c r="P57793"/>
      <c r="AA57793"/>
    </row>
    <row r="57794" spans="16:27" x14ac:dyDescent="0.3">
      <c r="P57794"/>
      <c r="AA57794"/>
    </row>
    <row r="57795" spans="16:27" x14ac:dyDescent="0.3">
      <c r="P57795"/>
      <c r="AA57795"/>
    </row>
    <row r="57796" spans="16:27" x14ac:dyDescent="0.3">
      <c r="P57796"/>
      <c r="AA57796"/>
    </row>
    <row r="57797" spans="16:27" x14ac:dyDescent="0.3">
      <c r="P57797"/>
      <c r="AA57797"/>
    </row>
    <row r="57798" spans="16:27" x14ac:dyDescent="0.3">
      <c r="P57798"/>
      <c r="AA57798"/>
    </row>
    <row r="57799" spans="16:27" x14ac:dyDescent="0.3">
      <c r="P57799"/>
      <c r="AA57799"/>
    </row>
    <row r="57800" spans="16:27" x14ac:dyDescent="0.3">
      <c r="P57800"/>
      <c r="AA57800"/>
    </row>
    <row r="57801" spans="16:27" x14ac:dyDescent="0.3">
      <c r="P57801"/>
      <c r="AA57801"/>
    </row>
    <row r="57802" spans="16:27" x14ac:dyDescent="0.3">
      <c r="P57802"/>
      <c r="AA57802"/>
    </row>
    <row r="57803" spans="16:27" x14ac:dyDescent="0.3">
      <c r="P57803"/>
      <c r="AA57803"/>
    </row>
    <row r="57804" spans="16:27" x14ac:dyDescent="0.3">
      <c r="P57804"/>
      <c r="AA57804"/>
    </row>
    <row r="57805" spans="16:27" x14ac:dyDescent="0.3">
      <c r="P57805"/>
      <c r="AA57805"/>
    </row>
    <row r="57806" spans="16:27" x14ac:dyDescent="0.3">
      <c r="P57806"/>
      <c r="AA57806"/>
    </row>
    <row r="57807" spans="16:27" x14ac:dyDescent="0.3">
      <c r="P57807"/>
      <c r="AA57807"/>
    </row>
    <row r="57808" spans="16:27" x14ac:dyDescent="0.3">
      <c r="P57808"/>
      <c r="AA57808"/>
    </row>
    <row r="57809" spans="16:27" x14ac:dyDescent="0.3">
      <c r="P57809"/>
      <c r="AA57809"/>
    </row>
    <row r="57810" spans="16:27" x14ac:dyDescent="0.3">
      <c r="P57810"/>
      <c r="AA57810"/>
    </row>
    <row r="57811" spans="16:27" x14ac:dyDescent="0.3">
      <c r="P57811"/>
      <c r="AA57811"/>
    </row>
    <row r="57812" spans="16:27" x14ac:dyDescent="0.3">
      <c r="P57812"/>
      <c r="AA57812"/>
    </row>
    <row r="57813" spans="16:27" x14ac:dyDescent="0.3">
      <c r="P57813"/>
      <c r="AA57813"/>
    </row>
    <row r="57814" spans="16:27" x14ac:dyDescent="0.3">
      <c r="P57814"/>
      <c r="AA57814"/>
    </row>
    <row r="57815" spans="16:27" x14ac:dyDescent="0.3">
      <c r="P57815"/>
      <c r="AA57815"/>
    </row>
    <row r="57816" spans="16:27" x14ac:dyDescent="0.3">
      <c r="P57816"/>
      <c r="AA57816"/>
    </row>
    <row r="57817" spans="16:27" x14ac:dyDescent="0.3">
      <c r="P57817"/>
      <c r="AA57817"/>
    </row>
    <row r="57818" spans="16:27" x14ac:dyDescent="0.3">
      <c r="P57818"/>
      <c r="AA57818"/>
    </row>
    <row r="57819" spans="16:27" x14ac:dyDescent="0.3">
      <c r="P57819"/>
      <c r="AA57819"/>
    </row>
    <row r="57820" spans="16:27" x14ac:dyDescent="0.3">
      <c r="P57820"/>
      <c r="AA57820"/>
    </row>
    <row r="57821" spans="16:27" x14ac:dyDescent="0.3">
      <c r="P57821"/>
      <c r="AA57821"/>
    </row>
    <row r="57822" spans="16:27" x14ac:dyDescent="0.3">
      <c r="P57822"/>
      <c r="AA57822"/>
    </row>
    <row r="57823" spans="16:27" x14ac:dyDescent="0.3">
      <c r="P57823"/>
      <c r="AA57823"/>
    </row>
    <row r="57824" spans="16:27" x14ac:dyDescent="0.3">
      <c r="P57824"/>
      <c r="AA57824"/>
    </row>
    <row r="57825" spans="16:27" x14ac:dyDescent="0.3">
      <c r="P57825"/>
      <c r="AA57825"/>
    </row>
    <row r="57826" spans="16:27" x14ac:dyDescent="0.3">
      <c r="P57826"/>
      <c r="AA57826"/>
    </row>
    <row r="57827" spans="16:27" x14ac:dyDescent="0.3">
      <c r="P57827"/>
      <c r="AA57827"/>
    </row>
    <row r="57828" spans="16:27" x14ac:dyDescent="0.3">
      <c r="P57828"/>
      <c r="AA57828"/>
    </row>
    <row r="57829" spans="16:27" x14ac:dyDescent="0.3">
      <c r="P57829"/>
      <c r="AA57829"/>
    </row>
    <row r="57830" spans="16:27" x14ac:dyDescent="0.3">
      <c r="P57830"/>
      <c r="AA57830"/>
    </row>
    <row r="57831" spans="16:27" x14ac:dyDescent="0.3">
      <c r="P57831"/>
      <c r="AA57831"/>
    </row>
    <row r="57832" spans="16:27" x14ac:dyDescent="0.3">
      <c r="P57832"/>
      <c r="AA57832"/>
    </row>
    <row r="57833" spans="16:27" x14ac:dyDescent="0.3">
      <c r="P57833"/>
      <c r="AA57833"/>
    </row>
    <row r="57834" spans="16:27" x14ac:dyDescent="0.3">
      <c r="P57834"/>
      <c r="AA57834"/>
    </row>
    <row r="57835" spans="16:27" x14ac:dyDescent="0.3">
      <c r="P57835"/>
      <c r="AA57835"/>
    </row>
    <row r="57836" spans="16:27" x14ac:dyDescent="0.3">
      <c r="P57836"/>
      <c r="AA57836"/>
    </row>
    <row r="57837" spans="16:27" x14ac:dyDescent="0.3">
      <c r="P57837"/>
      <c r="AA57837"/>
    </row>
    <row r="57838" spans="16:27" x14ac:dyDescent="0.3">
      <c r="P57838"/>
      <c r="AA57838"/>
    </row>
    <row r="57839" spans="16:27" x14ac:dyDescent="0.3">
      <c r="P57839"/>
      <c r="AA57839"/>
    </row>
    <row r="57840" spans="16:27" x14ac:dyDescent="0.3">
      <c r="P57840"/>
      <c r="AA57840"/>
    </row>
    <row r="57841" spans="16:27" x14ac:dyDescent="0.3">
      <c r="P57841"/>
      <c r="AA57841"/>
    </row>
    <row r="57842" spans="16:27" x14ac:dyDescent="0.3">
      <c r="P57842"/>
      <c r="AA57842"/>
    </row>
    <row r="57843" spans="16:27" x14ac:dyDescent="0.3">
      <c r="P57843"/>
      <c r="AA57843"/>
    </row>
    <row r="57844" spans="16:27" x14ac:dyDescent="0.3">
      <c r="P57844"/>
      <c r="AA57844"/>
    </row>
    <row r="57845" spans="16:27" x14ac:dyDescent="0.3">
      <c r="P57845"/>
      <c r="AA57845"/>
    </row>
    <row r="57846" spans="16:27" x14ac:dyDescent="0.3">
      <c r="P57846"/>
      <c r="AA57846"/>
    </row>
    <row r="57847" spans="16:27" x14ac:dyDescent="0.3">
      <c r="P57847"/>
      <c r="AA57847"/>
    </row>
    <row r="57848" spans="16:27" x14ac:dyDescent="0.3">
      <c r="P57848"/>
      <c r="AA57848"/>
    </row>
    <row r="57849" spans="16:27" x14ac:dyDescent="0.3">
      <c r="P57849"/>
      <c r="AA57849"/>
    </row>
    <row r="57850" spans="16:27" x14ac:dyDescent="0.3">
      <c r="P57850"/>
      <c r="AA57850"/>
    </row>
    <row r="57851" spans="16:27" x14ac:dyDescent="0.3">
      <c r="P57851"/>
      <c r="AA57851"/>
    </row>
    <row r="57852" spans="16:27" x14ac:dyDescent="0.3">
      <c r="P57852"/>
      <c r="AA57852"/>
    </row>
    <row r="57853" spans="16:27" x14ac:dyDescent="0.3">
      <c r="P57853"/>
      <c r="AA57853"/>
    </row>
    <row r="57854" spans="16:27" x14ac:dyDescent="0.3">
      <c r="P57854"/>
      <c r="AA57854"/>
    </row>
    <row r="57855" spans="16:27" x14ac:dyDescent="0.3">
      <c r="P57855"/>
      <c r="AA57855"/>
    </row>
    <row r="57856" spans="16:27" x14ac:dyDescent="0.3">
      <c r="P57856"/>
      <c r="AA57856"/>
    </row>
    <row r="57857" spans="16:27" x14ac:dyDescent="0.3">
      <c r="P57857"/>
      <c r="AA57857"/>
    </row>
    <row r="57858" spans="16:27" x14ac:dyDescent="0.3">
      <c r="P57858"/>
      <c r="AA57858"/>
    </row>
    <row r="57859" spans="16:27" x14ac:dyDescent="0.3">
      <c r="P57859"/>
      <c r="AA57859"/>
    </row>
    <row r="57860" spans="16:27" x14ac:dyDescent="0.3">
      <c r="P57860"/>
      <c r="AA57860"/>
    </row>
    <row r="57861" spans="16:27" x14ac:dyDescent="0.3">
      <c r="P57861"/>
      <c r="AA57861"/>
    </row>
    <row r="57862" spans="16:27" x14ac:dyDescent="0.3">
      <c r="P57862"/>
      <c r="AA57862"/>
    </row>
    <row r="57863" spans="16:27" x14ac:dyDescent="0.3">
      <c r="P57863"/>
      <c r="AA57863"/>
    </row>
    <row r="57864" spans="16:27" x14ac:dyDescent="0.3">
      <c r="P57864"/>
      <c r="AA57864"/>
    </row>
    <row r="57865" spans="16:27" x14ac:dyDescent="0.3">
      <c r="P57865"/>
      <c r="AA57865"/>
    </row>
    <row r="57866" spans="16:27" x14ac:dyDescent="0.3">
      <c r="P57866"/>
      <c r="AA57866"/>
    </row>
    <row r="57867" spans="16:27" x14ac:dyDescent="0.3">
      <c r="P57867"/>
      <c r="AA57867"/>
    </row>
    <row r="57868" spans="16:27" x14ac:dyDescent="0.3">
      <c r="P57868"/>
      <c r="AA57868"/>
    </row>
    <row r="57869" spans="16:27" x14ac:dyDescent="0.3">
      <c r="P57869"/>
      <c r="AA57869"/>
    </row>
    <row r="57870" spans="16:27" x14ac:dyDescent="0.3">
      <c r="P57870"/>
      <c r="AA57870"/>
    </row>
    <row r="57871" spans="16:27" x14ac:dyDescent="0.3">
      <c r="P57871"/>
      <c r="AA57871"/>
    </row>
    <row r="57872" spans="16:27" x14ac:dyDescent="0.3">
      <c r="P57872"/>
      <c r="AA57872"/>
    </row>
    <row r="57873" spans="16:27" x14ac:dyDescent="0.3">
      <c r="P57873"/>
      <c r="AA57873"/>
    </row>
    <row r="57874" spans="16:27" x14ac:dyDescent="0.3">
      <c r="P57874"/>
      <c r="AA57874"/>
    </row>
    <row r="57875" spans="16:27" x14ac:dyDescent="0.3">
      <c r="P57875"/>
      <c r="AA57875"/>
    </row>
    <row r="57876" spans="16:27" x14ac:dyDescent="0.3">
      <c r="P57876"/>
      <c r="AA57876"/>
    </row>
    <row r="57877" spans="16:27" x14ac:dyDescent="0.3">
      <c r="P57877"/>
      <c r="AA57877"/>
    </row>
    <row r="57878" spans="16:27" x14ac:dyDescent="0.3">
      <c r="P57878"/>
      <c r="AA57878"/>
    </row>
    <row r="57879" spans="16:27" x14ac:dyDescent="0.3">
      <c r="P57879"/>
      <c r="AA57879"/>
    </row>
    <row r="57880" spans="16:27" x14ac:dyDescent="0.3">
      <c r="P57880"/>
      <c r="AA57880"/>
    </row>
    <row r="57881" spans="16:27" x14ac:dyDescent="0.3">
      <c r="P57881"/>
      <c r="AA57881"/>
    </row>
    <row r="57882" spans="16:27" x14ac:dyDescent="0.3">
      <c r="P57882"/>
      <c r="AA57882"/>
    </row>
    <row r="57883" spans="16:27" x14ac:dyDescent="0.3">
      <c r="P57883"/>
      <c r="AA57883"/>
    </row>
    <row r="57884" spans="16:27" x14ac:dyDescent="0.3">
      <c r="P57884"/>
      <c r="AA57884"/>
    </row>
    <row r="57885" spans="16:27" x14ac:dyDescent="0.3">
      <c r="P57885"/>
      <c r="AA57885"/>
    </row>
    <row r="57886" spans="16:27" x14ac:dyDescent="0.3">
      <c r="P57886"/>
      <c r="AA57886"/>
    </row>
    <row r="57887" spans="16:27" x14ac:dyDescent="0.3">
      <c r="P57887"/>
      <c r="AA57887"/>
    </row>
    <row r="57888" spans="16:27" x14ac:dyDescent="0.3">
      <c r="P57888"/>
      <c r="AA57888"/>
    </row>
    <row r="57889" spans="16:27" x14ac:dyDescent="0.3">
      <c r="P57889"/>
      <c r="AA57889"/>
    </row>
    <row r="57890" spans="16:27" x14ac:dyDescent="0.3">
      <c r="P57890"/>
      <c r="AA57890"/>
    </row>
    <row r="57891" spans="16:27" x14ac:dyDescent="0.3">
      <c r="P57891"/>
      <c r="AA57891"/>
    </row>
    <row r="57892" spans="16:27" x14ac:dyDescent="0.3">
      <c r="P57892"/>
      <c r="AA57892"/>
    </row>
    <row r="57893" spans="16:27" x14ac:dyDescent="0.3">
      <c r="P57893"/>
      <c r="AA57893"/>
    </row>
    <row r="57894" spans="16:27" x14ac:dyDescent="0.3">
      <c r="P57894"/>
      <c r="AA57894"/>
    </row>
    <row r="57895" spans="16:27" x14ac:dyDescent="0.3">
      <c r="P57895"/>
      <c r="AA57895"/>
    </row>
    <row r="57896" spans="16:27" x14ac:dyDescent="0.3">
      <c r="P57896"/>
      <c r="AA57896"/>
    </row>
    <row r="57897" spans="16:27" x14ac:dyDescent="0.3">
      <c r="P57897"/>
      <c r="AA57897"/>
    </row>
    <row r="57898" spans="16:27" x14ac:dyDescent="0.3">
      <c r="P57898"/>
      <c r="AA57898"/>
    </row>
    <row r="57899" spans="16:27" x14ac:dyDescent="0.3">
      <c r="P57899"/>
      <c r="AA57899"/>
    </row>
    <row r="57900" spans="16:27" x14ac:dyDescent="0.3">
      <c r="P57900"/>
      <c r="AA57900"/>
    </row>
    <row r="57901" spans="16:27" x14ac:dyDescent="0.3">
      <c r="P57901"/>
      <c r="AA57901"/>
    </row>
    <row r="57902" spans="16:27" x14ac:dyDescent="0.3">
      <c r="P57902"/>
      <c r="AA57902"/>
    </row>
    <row r="57903" spans="16:27" x14ac:dyDescent="0.3">
      <c r="P57903"/>
      <c r="AA57903"/>
    </row>
    <row r="57904" spans="16:27" x14ac:dyDescent="0.3">
      <c r="P57904"/>
      <c r="AA57904"/>
    </row>
    <row r="57905" spans="16:27" x14ac:dyDescent="0.3">
      <c r="P57905"/>
      <c r="AA57905"/>
    </row>
    <row r="57906" spans="16:27" x14ac:dyDescent="0.3">
      <c r="P57906"/>
      <c r="AA57906"/>
    </row>
    <row r="57907" spans="16:27" x14ac:dyDescent="0.3">
      <c r="P57907"/>
      <c r="AA57907"/>
    </row>
    <row r="57908" spans="16:27" x14ac:dyDescent="0.3">
      <c r="P57908"/>
      <c r="AA57908"/>
    </row>
    <row r="57909" spans="16:27" x14ac:dyDescent="0.3">
      <c r="P57909"/>
      <c r="AA57909"/>
    </row>
    <row r="57910" spans="16:27" x14ac:dyDescent="0.3">
      <c r="P57910"/>
      <c r="AA57910"/>
    </row>
    <row r="57911" spans="16:27" x14ac:dyDescent="0.3">
      <c r="P57911"/>
      <c r="AA57911"/>
    </row>
    <row r="57912" spans="16:27" x14ac:dyDescent="0.3">
      <c r="P57912"/>
      <c r="AA57912"/>
    </row>
    <row r="57913" spans="16:27" x14ac:dyDescent="0.3">
      <c r="P57913"/>
      <c r="AA57913"/>
    </row>
    <row r="57914" spans="16:27" x14ac:dyDescent="0.3">
      <c r="P57914"/>
      <c r="AA57914"/>
    </row>
    <row r="57915" spans="16:27" x14ac:dyDescent="0.3">
      <c r="P57915"/>
      <c r="AA57915"/>
    </row>
    <row r="57916" spans="16:27" x14ac:dyDescent="0.3">
      <c r="P57916"/>
      <c r="AA57916"/>
    </row>
    <row r="57917" spans="16:27" x14ac:dyDescent="0.3">
      <c r="P57917"/>
      <c r="AA57917"/>
    </row>
    <row r="57918" spans="16:27" x14ac:dyDescent="0.3">
      <c r="P57918"/>
      <c r="AA57918"/>
    </row>
    <row r="57919" spans="16:27" x14ac:dyDescent="0.3">
      <c r="P57919"/>
      <c r="AA57919"/>
    </row>
    <row r="57920" spans="16:27" x14ac:dyDescent="0.3">
      <c r="P57920"/>
      <c r="AA57920"/>
    </row>
    <row r="57921" spans="16:27" x14ac:dyDescent="0.3">
      <c r="P57921"/>
      <c r="AA57921"/>
    </row>
    <row r="57922" spans="16:27" x14ac:dyDescent="0.3">
      <c r="P57922"/>
      <c r="AA57922"/>
    </row>
    <row r="57923" spans="16:27" x14ac:dyDescent="0.3">
      <c r="P57923"/>
      <c r="AA57923"/>
    </row>
    <row r="57924" spans="16:27" x14ac:dyDescent="0.3">
      <c r="P57924"/>
      <c r="AA57924"/>
    </row>
    <row r="57925" spans="16:27" x14ac:dyDescent="0.3">
      <c r="P57925"/>
      <c r="AA57925"/>
    </row>
    <row r="57926" spans="16:27" x14ac:dyDescent="0.3">
      <c r="P57926"/>
      <c r="AA57926"/>
    </row>
    <row r="57927" spans="16:27" x14ac:dyDescent="0.3">
      <c r="P57927"/>
      <c r="AA57927"/>
    </row>
    <row r="57928" spans="16:27" x14ac:dyDescent="0.3">
      <c r="P57928"/>
      <c r="AA57928"/>
    </row>
    <row r="57929" spans="16:27" x14ac:dyDescent="0.3">
      <c r="P57929"/>
      <c r="AA57929"/>
    </row>
    <row r="57930" spans="16:27" x14ac:dyDescent="0.3">
      <c r="P57930"/>
      <c r="AA57930"/>
    </row>
    <row r="57931" spans="16:27" x14ac:dyDescent="0.3">
      <c r="P57931"/>
      <c r="AA57931"/>
    </row>
    <row r="57932" spans="16:27" x14ac:dyDescent="0.3">
      <c r="P57932"/>
      <c r="AA57932"/>
    </row>
    <row r="57933" spans="16:27" x14ac:dyDescent="0.3">
      <c r="P57933"/>
      <c r="AA57933"/>
    </row>
    <row r="57934" spans="16:27" x14ac:dyDescent="0.3">
      <c r="P57934"/>
      <c r="AA57934"/>
    </row>
    <row r="57935" spans="16:27" x14ac:dyDescent="0.3">
      <c r="P57935"/>
      <c r="AA57935"/>
    </row>
    <row r="57936" spans="16:27" x14ac:dyDescent="0.3">
      <c r="P57936"/>
      <c r="AA57936"/>
    </row>
    <row r="57937" spans="16:27" x14ac:dyDescent="0.3">
      <c r="P57937"/>
      <c r="AA57937"/>
    </row>
    <row r="57938" spans="16:27" x14ac:dyDescent="0.3">
      <c r="P57938"/>
      <c r="AA57938"/>
    </row>
    <row r="57939" spans="16:27" x14ac:dyDescent="0.3">
      <c r="P57939"/>
      <c r="AA57939"/>
    </row>
    <row r="57940" spans="16:27" x14ac:dyDescent="0.3">
      <c r="P57940"/>
      <c r="AA57940"/>
    </row>
    <row r="57941" spans="16:27" x14ac:dyDescent="0.3">
      <c r="P57941"/>
      <c r="AA57941"/>
    </row>
    <row r="57942" spans="16:27" x14ac:dyDescent="0.3">
      <c r="P57942"/>
      <c r="AA57942"/>
    </row>
    <row r="57943" spans="16:27" x14ac:dyDescent="0.3">
      <c r="P57943"/>
      <c r="AA57943"/>
    </row>
    <row r="57944" spans="16:27" x14ac:dyDescent="0.3">
      <c r="P57944"/>
      <c r="AA57944"/>
    </row>
    <row r="57945" spans="16:27" x14ac:dyDescent="0.3">
      <c r="P57945"/>
      <c r="AA57945"/>
    </row>
    <row r="57946" spans="16:27" x14ac:dyDescent="0.3">
      <c r="P57946"/>
      <c r="AA57946"/>
    </row>
    <row r="57947" spans="16:27" x14ac:dyDescent="0.3">
      <c r="P57947"/>
      <c r="AA57947"/>
    </row>
    <row r="57948" spans="16:27" x14ac:dyDescent="0.3">
      <c r="P57948"/>
      <c r="AA57948"/>
    </row>
    <row r="57949" spans="16:27" x14ac:dyDescent="0.3">
      <c r="P57949"/>
      <c r="AA57949"/>
    </row>
    <row r="57950" spans="16:27" x14ac:dyDescent="0.3">
      <c r="P57950"/>
      <c r="AA57950"/>
    </row>
    <row r="57951" spans="16:27" x14ac:dyDescent="0.3">
      <c r="P57951"/>
      <c r="AA57951"/>
    </row>
    <row r="57952" spans="16:27" x14ac:dyDescent="0.3">
      <c r="P57952"/>
      <c r="AA57952"/>
    </row>
    <row r="57953" spans="16:27" x14ac:dyDescent="0.3">
      <c r="P57953"/>
      <c r="AA57953"/>
    </row>
    <row r="57954" spans="16:27" x14ac:dyDescent="0.3">
      <c r="P57954"/>
      <c r="AA57954"/>
    </row>
    <row r="57955" spans="16:27" x14ac:dyDescent="0.3">
      <c r="P57955"/>
      <c r="AA57955"/>
    </row>
    <row r="57956" spans="16:27" x14ac:dyDescent="0.3">
      <c r="P57956"/>
      <c r="AA57956"/>
    </row>
    <row r="57957" spans="16:27" x14ac:dyDescent="0.3">
      <c r="P57957"/>
      <c r="AA57957"/>
    </row>
    <row r="57958" spans="16:27" x14ac:dyDescent="0.3">
      <c r="P57958"/>
      <c r="AA57958"/>
    </row>
    <row r="57959" spans="16:27" x14ac:dyDescent="0.3">
      <c r="P57959"/>
      <c r="AA57959"/>
    </row>
    <row r="57960" spans="16:27" x14ac:dyDescent="0.3">
      <c r="P57960"/>
      <c r="AA57960"/>
    </row>
    <row r="57961" spans="16:27" x14ac:dyDescent="0.3">
      <c r="P57961"/>
      <c r="AA57961"/>
    </row>
    <row r="57962" spans="16:27" x14ac:dyDescent="0.3">
      <c r="P57962"/>
      <c r="AA57962"/>
    </row>
    <row r="57963" spans="16:27" x14ac:dyDescent="0.3">
      <c r="P57963"/>
      <c r="AA57963"/>
    </row>
    <row r="57964" spans="16:27" x14ac:dyDescent="0.3">
      <c r="P57964"/>
      <c r="AA57964"/>
    </row>
    <row r="57965" spans="16:27" x14ac:dyDescent="0.3">
      <c r="P57965"/>
      <c r="AA57965"/>
    </row>
    <row r="57966" spans="16:27" x14ac:dyDescent="0.3">
      <c r="P57966"/>
      <c r="AA57966"/>
    </row>
    <row r="57967" spans="16:27" x14ac:dyDescent="0.3">
      <c r="P57967"/>
      <c r="AA57967"/>
    </row>
    <row r="57968" spans="16:27" x14ac:dyDescent="0.3">
      <c r="P57968"/>
      <c r="AA57968"/>
    </row>
    <row r="57969" spans="16:27" x14ac:dyDescent="0.3">
      <c r="P57969"/>
      <c r="AA57969"/>
    </row>
    <row r="57970" spans="16:27" x14ac:dyDescent="0.3">
      <c r="P57970"/>
      <c r="AA57970"/>
    </row>
    <row r="57971" spans="16:27" x14ac:dyDescent="0.3">
      <c r="P57971"/>
      <c r="AA57971"/>
    </row>
    <row r="57972" spans="16:27" x14ac:dyDescent="0.3">
      <c r="P57972"/>
      <c r="AA57972"/>
    </row>
    <row r="57973" spans="16:27" x14ac:dyDescent="0.3">
      <c r="P57973"/>
      <c r="AA57973"/>
    </row>
    <row r="57974" spans="16:27" x14ac:dyDescent="0.3">
      <c r="P57974"/>
      <c r="AA57974"/>
    </row>
    <row r="57975" spans="16:27" x14ac:dyDescent="0.3">
      <c r="P57975"/>
      <c r="AA57975"/>
    </row>
    <row r="57976" spans="16:27" x14ac:dyDescent="0.3">
      <c r="P57976"/>
      <c r="AA57976"/>
    </row>
    <row r="57977" spans="16:27" x14ac:dyDescent="0.3">
      <c r="P57977"/>
      <c r="AA57977"/>
    </row>
    <row r="57978" spans="16:27" x14ac:dyDescent="0.3">
      <c r="P57978"/>
      <c r="AA57978"/>
    </row>
    <row r="57979" spans="16:27" x14ac:dyDescent="0.3">
      <c r="P57979"/>
      <c r="AA57979"/>
    </row>
    <row r="57980" spans="16:27" x14ac:dyDescent="0.3">
      <c r="P57980"/>
      <c r="AA57980"/>
    </row>
    <row r="57981" spans="16:27" x14ac:dyDescent="0.3">
      <c r="P57981"/>
      <c r="AA57981"/>
    </row>
    <row r="57982" spans="16:27" x14ac:dyDescent="0.3">
      <c r="P57982"/>
      <c r="AA57982"/>
    </row>
    <row r="57983" spans="16:27" x14ac:dyDescent="0.3">
      <c r="P57983"/>
      <c r="AA57983"/>
    </row>
    <row r="57984" spans="16:27" x14ac:dyDescent="0.3">
      <c r="P57984"/>
      <c r="AA57984"/>
    </row>
    <row r="57985" spans="16:27" x14ac:dyDescent="0.3">
      <c r="P57985"/>
      <c r="AA57985"/>
    </row>
    <row r="57986" spans="16:27" x14ac:dyDescent="0.3">
      <c r="P57986"/>
      <c r="AA57986"/>
    </row>
    <row r="57987" spans="16:27" x14ac:dyDescent="0.3">
      <c r="P57987"/>
      <c r="AA57987"/>
    </row>
    <row r="57988" spans="16:27" x14ac:dyDescent="0.3">
      <c r="P57988"/>
      <c r="AA57988"/>
    </row>
    <row r="57989" spans="16:27" x14ac:dyDescent="0.3">
      <c r="P57989"/>
      <c r="AA57989"/>
    </row>
    <row r="57990" spans="16:27" x14ac:dyDescent="0.3">
      <c r="P57990"/>
      <c r="AA57990"/>
    </row>
    <row r="57991" spans="16:27" x14ac:dyDescent="0.3">
      <c r="P57991"/>
      <c r="AA57991"/>
    </row>
    <row r="57992" spans="16:27" x14ac:dyDescent="0.3">
      <c r="P57992"/>
      <c r="AA57992"/>
    </row>
    <row r="57993" spans="16:27" x14ac:dyDescent="0.3">
      <c r="P57993"/>
      <c r="AA57993"/>
    </row>
    <row r="57994" spans="16:27" x14ac:dyDescent="0.3">
      <c r="P57994"/>
      <c r="AA57994"/>
    </row>
    <row r="57995" spans="16:27" x14ac:dyDescent="0.3">
      <c r="P57995"/>
      <c r="AA57995"/>
    </row>
    <row r="57996" spans="16:27" x14ac:dyDescent="0.3">
      <c r="P57996"/>
      <c r="AA57996"/>
    </row>
    <row r="57997" spans="16:27" x14ac:dyDescent="0.3">
      <c r="P57997"/>
      <c r="AA57997"/>
    </row>
    <row r="57998" spans="16:27" x14ac:dyDescent="0.3">
      <c r="P57998"/>
      <c r="AA57998"/>
    </row>
    <row r="57999" spans="16:27" x14ac:dyDescent="0.3">
      <c r="P57999"/>
      <c r="AA57999"/>
    </row>
    <row r="58000" spans="16:27" x14ac:dyDescent="0.3">
      <c r="P58000"/>
      <c r="AA58000"/>
    </row>
    <row r="58001" spans="16:27" x14ac:dyDescent="0.3">
      <c r="P58001"/>
      <c r="AA58001"/>
    </row>
    <row r="58002" spans="16:27" x14ac:dyDescent="0.3">
      <c r="P58002"/>
      <c r="AA58002"/>
    </row>
    <row r="58003" spans="16:27" x14ac:dyDescent="0.3">
      <c r="P58003"/>
      <c r="AA58003"/>
    </row>
    <row r="58004" spans="16:27" x14ac:dyDescent="0.3">
      <c r="P58004"/>
      <c r="AA58004"/>
    </row>
    <row r="58005" spans="16:27" x14ac:dyDescent="0.3">
      <c r="P58005"/>
      <c r="AA58005"/>
    </row>
    <row r="58006" spans="16:27" x14ac:dyDescent="0.3">
      <c r="P58006"/>
      <c r="AA58006"/>
    </row>
    <row r="58007" spans="16:27" x14ac:dyDescent="0.3">
      <c r="P58007"/>
      <c r="AA58007"/>
    </row>
    <row r="58008" spans="16:27" x14ac:dyDescent="0.3">
      <c r="P58008"/>
      <c r="AA58008"/>
    </row>
    <row r="58009" spans="16:27" x14ac:dyDescent="0.3">
      <c r="P58009"/>
      <c r="AA58009"/>
    </row>
    <row r="58010" spans="16:27" x14ac:dyDescent="0.3">
      <c r="P58010"/>
      <c r="AA58010"/>
    </row>
    <row r="58011" spans="16:27" x14ac:dyDescent="0.3">
      <c r="P58011"/>
      <c r="AA58011"/>
    </row>
    <row r="58012" spans="16:27" x14ac:dyDescent="0.3">
      <c r="P58012"/>
      <c r="AA58012"/>
    </row>
    <row r="58013" spans="16:27" x14ac:dyDescent="0.3">
      <c r="P58013"/>
      <c r="AA58013"/>
    </row>
    <row r="58014" spans="16:27" x14ac:dyDescent="0.3">
      <c r="P58014"/>
      <c r="AA58014"/>
    </row>
    <row r="58015" spans="16:27" x14ac:dyDescent="0.3">
      <c r="P58015"/>
      <c r="AA58015"/>
    </row>
    <row r="58016" spans="16:27" x14ac:dyDescent="0.3">
      <c r="P58016"/>
      <c r="AA58016"/>
    </row>
    <row r="58017" spans="16:27" x14ac:dyDescent="0.3">
      <c r="P58017"/>
      <c r="AA58017"/>
    </row>
    <row r="58018" spans="16:27" x14ac:dyDescent="0.3">
      <c r="P58018"/>
      <c r="AA58018"/>
    </row>
    <row r="58019" spans="16:27" x14ac:dyDescent="0.3">
      <c r="P58019"/>
      <c r="AA58019"/>
    </row>
    <row r="58020" spans="16:27" x14ac:dyDescent="0.3">
      <c r="P58020"/>
      <c r="AA58020"/>
    </row>
    <row r="58021" spans="16:27" x14ac:dyDescent="0.3">
      <c r="P58021"/>
      <c r="AA58021"/>
    </row>
    <row r="58022" spans="16:27" x14ac:dyDescent="0.3">
      <c r="P58022"/>
      <c r="AA58022"/>
    </row>
    <row r="58023" spans="16:27" x14ac:dyDescent="0.3">
      <c r="P58023"/>
      <c r="AA58023"/>
    </row>
    <row r="58024" spans="16:27" x14ac:dyDescent="0.3">
      <c r="P58024"/>
      <c r="AA58024"/>
    </row>
    <row r="58025" spans="16:27" x14ac:dyDescent="0.3">
      <c r="P58025"/>
      <c r="AA58025"/>
    </row>
    <row r="58026" spans="16:27" x14ac:dyDescent="0.3">
      <c r="P58026"/>
      <c r="AA58026"/>
    </row>
    <row r="58027" spans="16:27" x14ac:dyDescent="0.3">
      <c r="P58027"/>
      <c r="AA58027"/>
    </row>
    <row r="58028" spans="16:27" x14ac:dyDescent="0.3">
      <c r="P58028"/>
      <c r="AA58028"/>
    </row>
    <row r="58029" spans="16:27" x14ac:dyDescent="0.3">
      <c r="P58029"/>
      <c r="AA58029"/>
    </row>
    <row r="58030" spans="16:27" x14ac:dyDescent="0.3">
      <c r="P58030"/>
      <c r="AA58030"/>
    </row>
    <row r="58031" spans="16:27" x14ac:dyDescent="0.3">
      <c r="P58031"/>
      <c r="AA58031"/>
    </row>
    <row r="58032" spans="16:27" x14ac:dyDescent="0.3">
      <c r="P58032"/>
      <c r="AA58032"/>
    </row>
    <row r="58033" spans="16:27" x14ac:dyDescent="0.3">
      <c r="P58033"/>
      <c r="AA58033"/>
    </row>
    <row r="58034" spans="16:27" x14ac:dyDescent="0.3">
      <c r="P58034"/>
      <c r="AA58034"/>
    </row>
    <row r="58035" spans="16:27" x14ac:dyDescent="0.3">
      <c r="P58035"/>
      <c r="AA58035"/>
    </row>
    <row r="58036" spans="16:27" x14ac:dyDescent="0.3">
      <c r="P58036"/>
      <c r="AA58036"/>
    </row>
    <row r="58037" spans="16:27" x14ac:dyDescent="0.3">
      <c r="P58037"/>
      <c r="AA58037"/>
    </row>
    <row r="58038" spans="16:27" x14ac:dyDescent="0.3">
      <c r="P58038"/>
      <c r="AA58038"/>
    </row>
    <row r="58039" spans="16:27" x14ac:dyDescent="0.3">
      <c r="P58039"/>
      <c r="AA58039"/>
    </row>
    <row r="58040" spans="16:27" x14ac:dyDescent="0.3">
      <c r="P58040"/>
      <c r="AA58040"/>
    </row>
    <row r="58041" spans="16:27" x14ac:dyDescent="0.3">
      <c r="P58041"/>
      <c r="AA58041"/>
    </row>
    <row r="58042" spans="16:27" x14ac:dyDescent="0.3">
      <c r="P58042"/>
      <c r="AA58042"/>
    </row>
    <row r="58043" spans="16:27" x14ac:dyDescent="0.3">
      <c r="P58043"/>
      <c r="AA58043"/>
    </row>
    <row r="58044" spans="16:27" x14ac:dyDescent="0.3">
      <c r="P58044"/>
      <c r="AA58044"/>
    </row>
    <row r="58045" spans="16:27" x14ac:dyDescent="0.3">
      <c r="P58045"/>
      <c r="AA58045"/>
    </row>
    <row r="58046" spans="16:27" x14ac:dyDescent="0.3">
      <c r="P58046"/>
      <c r="AA58046"/>
    </row>
    <row r="58047" spans="16:27" x14ac:dyDescent="0.3">
      <c r="P58047"/>
      <c r="AA58047"/>
    </row>
    <row r="58048" spans="16:27" x14ac:dyDescent="0.3">
      <c r="P58048"/>
      <c r="AA58048"/>
    </row>
    <row r="58049" spans="16:27" x14ac:dyDescent="0.3">
      <c r="P58049"/>
      <c r="AA58049"/>
    </row>
    <row r="58050" spans="16:27" x14ac:dyDescent="0.3">
      <c r="P58050"/>
      <c r="AA58050"/>
    </row>
    <row r="58051" spans="16:27" x14ac:dyDescent="0.3">
      <c r="P58051"/>
      <c r="AA58051"/>
    </row>
    <row r="58052" spans="16:27" x14ac:dyDescent="0.3">
      <c r="P58052"/>
      <c r="AA58052"/>
    </row>
    <row r="58053" spans="16:27" x14ac:dyDescent="0.3">
      <c r="P58053"/>
      <c r="AA58053"/>
    </row>
    <row r="58054" spans="16:27" x14ac:dyDescent="0.3">
      <c r="P58054"/>
      <c r="AA58054"/>
    </row>
    <row r="58055" spans="16:27" x14ac:dyDescent="0.3">
      <c r="P58055"/>
      <c r="AA58055"/>
    </row>
    <row r="58056" spans="16:27" x14ac:dyDescent="0.3">
      <c r="P58056"/>
      <c r="AA58056"/>
    </row>
    <row r="58057" spans="16:27" x14ac:dyDescent="0.3">
      <c r="P58057"/>
      <c r="AA58057"/>
    </row>
    <row r="58058" spans="16:27" x14ac:dyDescent="0.3">
      <c r="P58058"/>
      <c r="AA58058"/>
    </row>
    <row r="58059" spans="16:27" x14ac:dyDescent="0.3">
      <c r="P58059"/>
      <c r="AA58059"/>
    </row>
    <row r="58060" spans="16:27" x14ac:dyDescent="0.3">
      <c r="P58060"/>
      <c r="AA58060"/>
    </row>
    <row r="58061" spans="16:27" x14ac:dyDescent="0.3">
      <c r="P58061"/>
      <c r="AA58061"/>
    </row>
    <row r="58062" spans="16:27" x14ac:dyDescent="0.3">
      <c r="P58062"/>
      <c r="AA58062"/>
    </row>
    <row r="58063" spans="16:27" x14ac:dyDescent="0.3">
      <c r="P58063"/>
      <c r="AA58063"/>
    </row>
    <row r="58064" spans="16:27" x14ac:dyDescent="0.3">
      <c r="P58064"/>
      <c r="AA58064"/>
    </row>
    <row r="58065" spans="16:27" x14ac:dyDescent="0.3">
      <c r="P58065"/>
      <c r="AA58065"/>
    </row>
    <row r="58066" spans="16:27" x14ac:dyDescent="0.3">
      <c r="P58066"/>
      <c r="AA58066"/>
    </row>
    <row r="58067" spans="16:27" x14ac:dyDescent="0.3">
      <c r="P58067"/>
      <c r="AA58067"/>
    </row>
    <row r="58068" spans="16:27" x14ac:dyDescent="0.3">
      <c r="P58068"/>
      <c r="AA58068"/>
    </row>
    <row r="58069" spans="16:27" x14ac:dyDescent="0.3">
      <c r="P58069"/>
      <c r="AA58069"/>
    </row>
    <row r="58070" spans="16:27" x14ac:dyDescent="0.3">
      <c r="P58070"/>
      <c r="AA58070"/>
    </row>
    <row r="58071" spans="16:27" x14ac:dyDescent="0.3">
      <c r="P58071"/>
      <c r="AA58071"/>
    </row>
    <row r="58072" spans="16:27" x14ac:dyDescent="0.3">
      <c r="P58072"/>
      <c r="AA58072"/>
    </row>
    <row r="58073" spans="16:27" x14ac:dyDescent="0.3">
      <c r="P58073"/>
      <c r="AA58073"/>
    </row>
    <row r="58074" spans="16:27" x14ac:dyDescent="0.3">
      <c r="P58074"/>
      <c r="AA58074"/>
    </row>
    <row r="58075" spans="16:27" x14ac:dyDescent="0.3">
      <c r="P58075"/>
      <c r="AA58075"/>
    </row>
    <row r="58076" spans="16:27" x14ac:dyDescent="0.3">
      <c r="P58076"/>
      <c r="AA58076"/>
    </row>
    <row r="58077" spans="16:27" x14ac:dyDescent="0.3">
      <c r="P58077"/>
      <c r="AA58077"/>
    </row>
    <row r="58078" spans="16:27" x14ac:dyDescent="0.3">
      <c r="P58078"/>
      <c r="AA58078"/>
    </row>
    <row r="58079" spans="16:27" x14ac:dyDescent="0.3">
      <c r="P58079"/>
      <c r="AA58079"/>
    </row>
    <row r="58080" spans="16:27" x14ac:dyDescent="0.3">
      <c r="P58080"/>
      <c r="AA58080"/>
    </row>
    <row r="58081" spans="16:27" x14ac:dyDescent="0.3">
      <c r="P58081"/>
      <c r="AA58081"/>
    </row>
    <row r="58082" spans="16:27" x14ac:dyDescent="0.3">
      <c r="P58082"/>
      <c r="AA58082"/>
    </row>
    <row r="58083" spans="16:27" x14ac:dyDescent="0.3">
      <c r="P58083"/>
      <c r="AA58083"/>
    </row>
    <row r="58084" spans="16:27" x14ac:dyDescent="0.3">
      <c r="P58084"/>
      <c r="AA58084"/>
    </row>
    <row r="58085" spans="16:27" x14ac:dyDescent="0.3">
      <c r="P58085"/>
      <c r="AA58085"/>
    </row>
    <row r="58086" spans="16:27" x14ac:dyDescent="0.3">
      <c r="P58086"/>
      <c r="AA58086"/>
    </row>
    <row r="58087" spans="16:27" x14ac:dyDescent="0.3">
      <c r="P58087"/>
      <c r="AA58087"/>
    </row>
    <row r="58088" spans="16:27" x14ac:dyDescent="0.3">
      <c r="P58088"/>
      <c r="AA58088"/>
    </row>
    <row r="58089" spans="16:27" x14ac:dyDescent="0.3">
      <c r="P58089"/>
      <c r="AA58089"/>
    </row>
    <row r="58090" spans="16:27" x14ac:dyDescent="0.3">
      <c r="P58090"/>
      <c r="AA58090"/>
    </row>
    <row r="58091" spans="16:27" x14ac:dyDescent="0.3">
      <c r="P58091"/>
      <c r="AA58091"/>
    </row>
    <row r="58092" spans="16:27" x14ac:dyDescent="0.3">
      <c r="P58092"/>
      <c r="AA58092"/>
    </row>
    <row r="58093" spans="16:27" x14ac:dyDescent="0.3">
      <c r="P58093"/>
      <c r="AA58093"/>
    </row>
    <row r="58094" spans="16:27" x14ac:dyDescent="0.3">
      <c r="P58094"/>
      <c r="AA58094"/>
    </row>
    <row r="58095" spans="16:27" x14ac:dyDescent="0.3">
      <c r="P58095"/>
      <c r="AA58095"/>
    </row>
    <row r="58096" spans="16:27" x14ac:dyDescent="0.3">
      <c r="P58096"/>
      <c r="AA58096"/>
    </row>
    <row r="58097" spans="16:27" x14ac:dyDescent="0.3">
      <c r="P58097"/>
      <c r="AA58097"/>
    </row>
    <row r="58098" spans="16:27" x14ac:dyDescent="0.3">
      <c r="P58098"/>
      <c r="AA58098"/>
    </row>
    <row r="58099" spans="16:27" x14ac:dyDescent="0.3">
      <c r="P58099"/>
      <c r="AA58099"/>
    </row>
    <row r="58100" spans="16:27" x14ac:dyDescent="0.3">
      <c r="P58100"/>
      <c r="AA58100"/>
    </row>
    <row r="58101" spans="16:27" x14ac:dyDescent="0.3">
      <c r="P58101"/>
      <c r="AA58101"/>
    </row>
    <row r="58102" spans="16:27" x14ac:dyDescent="0.3">
      <c r="P58102"/>
      <c r="AA58102"/>
    </row>
    <row r="58103" spans="16:27" x14ac:dyDescent="0.3">
      <c r="P58103"/>
      <c r="AA58103"/>
    </row>
    <row r="58104" spans="16:27" x14ac:dyDescent="0.3">
      <c r="P58104"/>
      <c r="AA58104"/>
    </row>
    <row r="58105" spans="16:27" x14ac:dyDescent="0.3">
      <c r="P58105"/>
      <c r="AA58105"/>
    </row>
    <row r="58106" spans="16:27" x14ac:dyDescent="0.3">
      <c r="P58106"/>
      <c r="AA58106"/>
    </row>
    <row r="58107" spans="16:27" x14ac:dyDescent="0.3">
      <c r="P58107"/>
      <c r="AA58107"/>
    </row>
    <row r="58108" spans="16:27" x14ac:dyDescent="0.3">
      <c r="P58108"/>
      <c r="AA58108"/>
    </row>
    <row r="58109" spans="16:27" x14ac:dyDescent="0.3">
      <c r="P58109"/>
      <c r="AA58109"/>
    </row>
    <row r="58110" spans="16:27" x14ac:dyDescent="0.3">
      <c r="P58110"/>
      <c r="AA58110"/>
    </row>
    <row r="58111" spans="16:27" x14ac:dyDescent="0.3">
      <c r="P58111"/>
      <c r="AA58111"/>
    </row>
    <row r="58112" spans="16:27" x14ac:dyDescent="0.3">
      <c r="P58112"/>
      <c r="AA58112"/>
    </row>
    <row r="58113" spans="16:27" x14ac:dyDescent="0.3">
      <c r="P58113"/>
      <c r="AA58113"/>
    </row>
    <row r="58114" spans="16:27" x14ac:dyDescent="0.3">
      <c r="P58114"/>
      <c r="AA58114"/>
    </row>
    <row r="58115" spans="16:27" x14ac:dyDescent="0.3">
      <c r="P58115"/>
      <c r="AA58115"/>
    </row>
    <row r="58116" spans="16:27" x14ac:dyDescent="0.3">
      <c r="P58116"/>
      <c r="AA58116"/>
    </row>
    <row r="58117" spans="16:27" x14ac:dyDescent="0.3">
      <c r="P58117"/>
      <c r="AA58117"/>
    </row>
    <row r="58118" spans="16:27" x14ac:dyDescent="0.3">
      <c r="P58118"/>
      <c r="AA58118"/>
    </row>
    <row r="58119" spans="16:27" x14ac:dyDescent="0.3">
      <c r="P58119"/>
      <c r="AA58119"/>
    </row>
    <row r="58120" spans="16:27" x14ac:dyDescent="0.3">
      <c r="P58120"/>
      <c r="AA58120"/>
    </row>
    <row r="58121" spans="16:27" x14ac:dyDescent="0.3">
      <c r="P58121"/>
      <c r="AA58121"/>
    </row>
    <row r="58122" spans="16:27" x14ac:dyDescent="0.3">
      <c r="P58122"/>
      <c r="AA58122"/>
    </row>
    <row r="58123" spans="16:27" x14ac:dyDescent="0.3">
      <c r="P58123"/>
      <c r="AA58123"/>
    </row>
    <row r="58124" spans="16:27" x14ac:dyDescent="0.3">
      <c r="P58124"/>
      <c r="AA58124"/>
    </row>
    <row r="58125" spans="16:27" x14ac:dyDescent="0.3">
      <c r="P58125"/>
      <c r="AA58125"/>
    </row>
    <row r="58126" spans="16:27" x14ac:dyDescent="0.3">
      <c r="P58126"/>
      <c r="AA58126"/>
    </row>
    <row r="58127" spans="16:27" x14ac:dyDescent="0.3">
      <c r="P58127"/>
      <c r="AA58127"/>
    </row>
    <row r="58128" spans="16:27" x14ac:dyDescent="0.3">
      <c r="P58128"/>
      <c r="AA58128"/>
    </row>
    <row r="58129" spans="16:27" x14ac:dyDescent="0.3">
      <c r="P58129"/>
      <c r="AA58129"/>
    </row>
    <row r="58130" spans="16:27" x14ac:dyDescent="0.3">
      <c r="P58130"/>
      <c r="AA58130"/>
    </row>
    <row r="58131" spans="16:27" x14ac:dyDescent="0.3">
      <c r="P58131"/>
      <c r="AA58131"/>
    </row>
    <row r="58132" spans="16:27" x14ac:dyDescent="0.3">
      <c r="P58132"/>
      <c r="AA58132"/>
    </row>
    <row r="58133" spans="16:27" x14ac:dyDescent="0.3">
      <c r="P58133"/>
      <c r="AA58133"/>
    </row>
    <row r="58134" spans="16:27" x14ac:dyDescent="0.3">
      <c r="P58134"/>
      <c r="AA58134"/>
    </row>
    <row r="58135" spans="16:27" x14ac:dyDescent="0.3">
      <c r="P58135"/>
      <c r="AA58135"/>
    </row>
    <row r="58136" spans="16:27" x14ac:dyDescent="0.3">
      <c r="P58136"/>
      <c r="AA58136"/>
    </row>
    <row r="58137" spans="16:27" x14ac:dyDescent="0.3">
      <c r="P58137"/>
      <c r="AA58137"/>
    </row>
    <row r="58138" spans="16:27" x14ac:dyDescent="0.3">
      <c r="P58138"/>
      <c r="AA58138"/>
    </row>
    <row r="58139" spans="16:27" x14ac:dyDescent="0.3">
      <c r="P58139"/>
      <c r="AA58139"/>
    </row>
    <row r="58140" spans="16:27" x14ac:dyDescent="0.3">
      <c r="P58140"/>
      <c r="AA58140"/>
    </row>
    <row r="58141" spans="16:27" x14ac:dyDescent="0.3">
      <c r="P58141"/>
      <c r="AA58141"/>
    </row>
    <row r="58142" spans="16:27" x14ac:dyDescent="0.3">
      <c r="P58142"/>
      <c r="AA58142"/>
    </row>
    <row r="58143" spans="16:27" x14ac:dyDescent="0.3">
      <c r="P58143"/>
      <c r="AA58143"/>
    </row>
    <row r="58144" spans="16:27" x14ac:dyDescent="0.3">
      <c r="P58144"/>
      <c r="AA58144"/>
    </row>
    <row r="58145" spans="16:27" x14ac:dyDescent="0.3">
      <c r="P58145"/>
      <c r="AA58145"/>
    </row>
    <row r="58146" spans="16:27" x14ac:dyDescent="0.3">
      <c r="P58146"/>
      <c r="AA58146"/>
    </row>
    <row r="58147" spans="16:27" x14ac:dyDescent="0.3">
      <c r="P58147"/>
      <c r="AA58147"/>
    </row>
    <row r="58148" spans="16:27" x14ac:dyDescent="0.3">
      <c r="P58148"/>
      <c r="AA58148"/>
    </row>
    <row r="58149" spans="16:27" x14ac:dyDescent="0.3">
      <c r="P58149"/>
      <c r="AA58149"/>
    </row>
    <row r="58150" spans="16:27" x14ac:dyDescent="0.3">
      <c r="P58150"/>
      <c r="AA58150"/>
    </row>
    <row r="58151" spans="16:27" x14ac:dyDescent="0.3">
      <c r="P58151"/>
      <c r="AA58151"/>
    </row>
    <row r="58152" spans="16:27" x14ac:dyDescent="0.3">
      <c r="P58152"/>
      <c r="AA58152"/>
    </row>
    <row r="58153" spans="16:27" x14ac:dyDescent="0.3">
      <c r="P58153"/>
      <c r="AA58153"/>
    </row>
    <row r="58154" spans="16:27" x14ac:dyDescent="0.3">
      <c r="P58154"/>
      <c r="AA58154"/>
    </row>
    <row r="58155" spans="16:27" x14ac:dyDescent="0.3">
      <c r="P58155"/>
      <c r="AA58155"/>
    </row>
    <row r="58156" spans="16:27" x14ac:dyDescent="0.3">
      <c r="P58156"/>
      <c r="AA58156"/>
    </row>
    <row r="58157" spans="16:27" x14ac:dyDescent="0.3">
      <c r="P58157"/>
      <c r="AA58157"/>
    </row>
    <row r="58158" spans="16:27" x14ac:dyDescent="0.3">
      <c r="P58158"/>
      <c r="AA58158"/>
    </row>
    <row r="58159" spans="16:27" x14ac:dyDescent="0.3">
      <c r="P58159"/>
      <c r="AA58159"/>
    </row>
    <row r="58160" spans="16:27" x14ac:dyDescent="0.3">
      <c r="P58160"/>
      <c r="AA58160"/>
    </row>
    <row r="58161" spans="16:27" x14ac:dyDescent="0.3">
      <c r="P58161"/>
      <c r="AA58161"/>
    </row>
    <row r="58162" spans="16:27" x14ac:dyDescent="0.3">
      <c r="P58162"/>
      <c r="AA58162"/>
    </row>
    <row r="58163" spans="16:27" x14ac:dyDescent="0.3">
      <c r="P58163"/>
      <c r="AA58163"/>
    </row>
    <row r="58164" spans="16:27" x14ac:dyDescent="0.3">
      <c r="P58164"/>
      <c r="AA58164"/>
    </row>
    <row r="58165" spans="16:27" x14ac:dyDescent="0.3">
      <c r="P58165"/>
      <c r="AA58165"/>
    </row>
    <row r="58166" spans="16:27" x14ac:dyDescent="0.3">
      <c r="P58166"/>
      <c r="AA58166"/>
    </row>
    <row r="58167" spans="16:27" x14ac:dyDescent="0.3">
      <c r="P58167"/>
      <c r="AA58167"/>
    </row>
    <row r="58168" spans="16:27" x14ac:dyDescent="0.3">
      <c r="P58168"/>
      <c r="AA58168"/>
    </row>
    <row r="58169" spans="16:27" x14ac:dyDescent="0.3">
      <c r="P58169"/>
      <c r="AA58169"/>
    </row>
    <row r="58170" spans="16:27" x14ac:dyDescent="0.3">
      <c r="P58170"/>
      <c r="AA58170"/>
    </row>
    <row r="58171" spans="16:27" x14ac:dyDescent="0.3">
      <c r="P58171"/>
      <c r="AA58171"/>
    </row>
    <row r="58172" spans="16:27" x14ac:dyDescent="0.3">
      <c r="P58172"/>
      <c r="AA58172"/>
    </row>
    <row r="58173" spans="16:27" x14ac:dyDescent="0.3">
      <c r="P58173"/>
      <c r="AA58173"/>
    </row>
    <row r="58174" spans="16:27" x14ac:dyDescent="0.3">
      <c r="P58174"/>
      <c r="AA58174"/>
    </row>
    <row r="58175" spans="16:27" x14ac:dyDescent="0.3">
      <c r="P58175"/>
      <c r="AA58175"/>
    </row>
    <row r="58176" spans="16:27" x14ac:dyDescent="0.3">
      <c r="P58176"/>
      <c r="AA58176"/>
    </row>
    <row r="58177" spans="16:27" x14ac:dyDescent="0.3">
      <c r="P58177"/>
      <c r="AA58177"/>
    </row>
    <row r="58178" spans="16:27" x14ac:dyDescent="0.3">
      <c r="P58178"/>
      <c r="AA58178"/>
    </row>
    <row r="58179" spans="16:27" x14ac:dyDescent="0.3">
      <c r="P58179"/>
      <c r="AA58179"/>
    </row>
    <row r="58180" spans="16:27" x14ac:dyDescent="0.3">
      <c r="P58180"/>
      <c r="AA58180"/>
    </row>
    <row r="58181" spans="16:27" x14ac:dyDescent="0.3">
      <c r="P58181"/>
      <c r="AA58181"/>
    </row>
    <row r="58182" spans="16:27" x14ac:dyDescent="0.3">
      <c r="P58182"/>
      <c r="AA58182"/>
    </row>
    <row r="58183" spans="16:27" x14ac:dyDescent="0.3">
      <c r="P58183"/>
      <c r="AA58183"/>
    </row>
    <row r="58184" spans="16:27" x14ac:dyDescent="0.3">
      <c r="P58184"/>
      <c r="AA58184"/>
    </row>
    <row r="58185" spans="16:27" x14ac:dyDescent="0.3">
      <c r="P58185"/>
      <c r="AA58185"/>
    </row>
    <row r="58186" spans="16:27" x14ac:dyDescent="0.3">
      <c r="P58186"/>
      <c r="AA58186"/>
    </row>
    <row r="58187" spans="16:27" x14ac:dyDescent="0.3">
      <c r="P58187"/>
      <c r="AA58187"/>
    </row>
    <row r="58188" spans="16:27" x14ac:dyDescent="0.3">
      <c r="P58188"/>
      <c r="AA58188"/>
    </row>
    <row r="58189" spans="16:27" x14ac:dyDescent="0.3">
      <c r="P58189"/>
      <c r="AA58189"/>
    </row>
    <row r="58190" spans="16:27" x14ac:dyDescent="0.3">
      <c r="P58190"/>
      <c r="AA58190"/>
    </row>
    <row r="58191" spans="16:27" x14ac:dyDescent="0.3">
      <c r="P58191"/>
      <c r="AA58191"/>
    </row>
    <row r="58192" spans="16:27" x14ac:dyDescent="0.3">
      <c r="P58192"/>
      <c r="AA58192"/>
    </row>
    <row r="58193" spans="16:27" x14ac:dyDescent="0.3">
      <c r="P58193"/>
      <c r="AA58193"/>
    </row>
    <row r="58194" spans="16:27" x14ac:dyDescent="0.3">
      <c r="P58194"/>
      <c r="AA58194"/>
    </row>
    <row r="58195" spans="16:27" x14ac:dyDescent="0.3">
      <c r="P58195"/>
      <c r="AA58195"/>
    </row>
    <row r="58196" spans="16:27" x14ac:dyDescent="0.3">
      <c r="P58196"/>
      <c r="AA58196"/>
    </row>
    <row r="58197" spans="16:27" x14ac:dyDescent="0.3">
      <c r="P58197"/>
      <c r="AA58197"/>
    </row>
    <row r="58198" spans="16:27" x14ac:dyDescent="0.3">
      <c r="P58198"/>
      <c r="AA58198"/>
    </row>
    <row r="58199" spans="16:27" x14ac:dyDescent="0.3">
      <c r="P58199"/>
      <c r="AA58199"/>
    </row>
    <row r="58200" spans="16:27" x14ac:dyDescent="0.3">
      <c r="P58200"/>
      <c r="AA58200"/>
    </row>
    <row r="58201" spans="16:27" x14ac:dyDescent="0.3">
      <c r="P58201"/>
      <c r="AA58201"/>
    </row>
    <row r="58202" spans="16:27" x14ac:dyDescent="0.3">
      <c r="P58202"/>
      <c r="AA58202"/>
    </row>
    <row r="58203" spans="16:27" x14ac:dyDescent="0.3">
      <c r="P58203"/>
      <c r="AA58203"/>
    </row>
    <row r="58204" spans="16:27" x14ac:dyDescent="0.3">
      <c r="P58204"/>
      <c r="AA58204"/>
    </row>
    <row r="58205" spans="16:27" x14ac:dyDescent="0.3">
      <c r="P58205"/>
      <c r="AA58205"/>
    </row>
    <row r="58206" spans="16:27" x14ac:dyDescent="0.3">
      <c r="P58206"/>
      <c r="AA58206"/>
    </row>
    <row r="58207" spans="16:27" x14ac:dyDescent="0.3">
      <c r="P58207"/>
      <c r="AA58207"/>
    </row>
    <row r="58208" spans="16:27" x14ac:dyDescent="0.3">
      <c r="P58208"/>
      <c r="AA58208"/>
    </row>
    <row r="58209" spans="16:27" x14ac:dyDescent="0.3">
      <c r="P58209"/>
      <c r="AA58209"/>
    </row>
    <row r="58210" spans="16:27" x14ac:dyDescent="0.3">
      <c r="P58210"/>
      <c r="AA58210"/>
    </row>
    <row r="58211" spans="16:27" x14ac:dyDescent="0.3">
      <c r="P58211"/>
      <c r="AA58211"/>
    </row>
    <row r="58212" spans="16:27" x14ac:dyDescent="0.3">
      <c r="P58212"/>
      <c r="AA58212"/>
    </row>
    <row r="58213" spans="16:27" x14ac:dyDescent="0.3">
      <c r="P58213"/>
      <c r="AA58213"/>
    </row>
    <row r="58214" spans="16:27" x14ac:dyDescent="0.3">
      <c r="P58214"/>
      <c r="AA58214"/>
    </row>
    <row r="58215" spans="16:27" x14ac:dyDescent="0.3">
      <c r="P58215"/>
      <c r="AA58215"/>
    </row>
    <row r="58216" spans="16:27" x14ac:dyDescent="0.3">
      <c r="P58216"/>
      <c r="AA58216"/>
    </row>
    <row r="58217" spans="16:27" x14ac:dyDescent="0.3">
      <c r="P58217"/>
      <c r="AA58217"/>
    </row>
    <row r="58218" spans="16:27" x14ac:dyDescent="0.3">
      <c r="P58218"/>
      <c r="AA58218"/>
    </row>
    <row r="58219" spans="16:27" x14ac:dyDescent="0.3">
      <c r="P58219"/>
      <c r="AA58219"/>
    </row>
    <row r="58220" spans="16:27" x14ac:dyDescent="0.3">
      <c r="P58220"/>
      <c r="AA58220"/>
    </row>
    <row r="58221" spans="16:27" x14ac:dyDescent="0.3">
      <c r="P58221"/>
      <c r="AA58221"/>
    </row>
    <row r="58222" spans="16:27" x14ac:dyDescent="0.3">
      <c r="P58222"/>
      <c r="AA58222"/>
    </row>
    <row r="58223" spans="16:27" x14ac:dyDescent="0.3">
      <c r="P58223"/>
      <c r="AA58223"/>
    </row>
    <row r="58224" spans="16:27" x14ac:dyDescent="0.3">
      <c r="P58224"/>
      <c r="AA58224"/>
    </row>
    <row r="58225" spans="16:27" x14ac:dyDescent="0.3">
      <c r="P58225"/>
      <c r="AA58225"/>
    </row>
    <row r="58226" spans="16:27" x14ac:dyDescent="0.3">
      <c r="P58226"/>
      <c r="AA58226"/>
    </row>
    <row r="58227" spans="16:27" x14ac:dyDescent="0.3">
      <c r="P58227"/>
      <c r="AA58227"/>
    </row>
    <row r="58228" spans="16:27" x14ac:dyDescent="0.3">
      <c r="P58228"/>
      <c r="AA58228"/>
    </row>
    <row r="58229" spans="16:27" x14ac:dyDescent="0.3">
      <c r="P58229"/>
      <c r="AA58229"/>
    </row>
    <row r="58230" spans="16:27" x14ac:dyDescent="0.3">
      <c r="P58230"/>
      <c r="AA58230"/>
    </row>
    <row r="58231" spans="16:27" x14ac:dyDescent="0.3">
      <c r="P58231"/>
      <c r="AA58231"/>
    </row>
    <row r="58232" spans="16:27" x14ac:dyDescent="0.3">
      <c r="P58232"/>
      <c r="AA58232"/>
    </row>
    <row r="58233" spans="16:27" x14ac:dyDescent="0.3">
      <c r="P58233"/>
      <c r="AA58233"/>
    </row>
    <row r="58234" spans="16:27" x14ac:dyDescent="0.3">
      <c r="P58234"/>
      <c r="AA58234"/>
    </row>
    <row r="58235" spans="16:27" x14ac:dyDescent="0.3">
      <c r="P58235"/>
      <c r="AA58235"/>
    </row>
    <row r="58236" spans="16:27" x14ac:dyDescent="0.3">
      <c r="P58236"/>
      <c r="AA58236"/>
    </row>
    <row r="58237" spans="16:27" x14ac:dyDescent="0.3">
      <c r="P58237"/>
      <c r="AA58237"/>
    </row>
    <row r="58238" spans="16:27" x14ac:dyDescent="0.3">
      <c r="P58238"/>
      <c r="AA58238"/>
    </row>
    <row r="58239" spans="16:27" x14ac:dyDescent="0.3">
      <c r="P58239"/>
      <c r="AA58239"/>
    </row>
    <row r="58240" spans="16:27" x14ac:dyDescent="0.3">
      <c r="P58240"/>
      <c r="AA58240"/>
    </row>
    <row r="58241" spans="16:27" x14ac:dyDescent="0.3">
      <c r="P58241"/>
      <c r="AA58241"/>
    </row>
    <row r="58242" spans="16:27" x14ac:dyDescent="0.3">
      <c r="P58242"/>
      <c r="AA58242"/>
    </row>
    <row r="58243" spans="16:27" x14ac:dyDescent="0.3">
      <c r="P58243"/>
      <c r="AA58243"/>
    </row>
    <row r="58244" spans="16:27" x14ac:dyDescent="0.3">
      <c r="P58244"/>
      <c r="AA58244"/>
    </row>
    <row r="58245" spans="16:27" x14ac:dyDescent="0.3">
      <c r="P58245"/>
      <c r="AA58245"/>
    </row>
    <row r="58246" spans="16:27" x14ac:dyDescent="0.3">
      <c r="P58246"/>
      <c r="AA58246"/>
    </row>
    <row r="58247" spans="16:27" x14ac:dyDescent="0.3">
      <c r="P58247"/>
      <c r="AA58247"/>
    </row>
    <row r="58248" spans="16:27" x14ac:dyDescent="0.3">
      <c r="P58248"/>
      <c r="AA58248"/>
    </row>
    <row r="58249" spans="16:27" x14ac:dyDescent="0.3">
      <c r="P58249"/>
      <c r="AA58249"/>
    </row>
    <row r="58250" spans="16:27" x14ac:dyDescent="0.3">
      <c r="P58250"/>
      <c r="AA58250"/>
    </row>
    <row r="58251" spans="16:27" x14ac:dyDescent="0.3">
      <c r="P58251"/>
      <c r="AA58251"/>
    </row>
    <row r="58252" spans="16:27" x14ac:dyDescent="0.3">
      <c r="P58252"/>
      <c r="AA58252"/>
    </row>
    <row r="58253" spans="16:27" x14ac:dyDescent="0.3">
      <c r="P58253"/>
      <c r="AA58253"/>
    </row>
    <row r="58254" spans="16:27" x14ac:dyDescent="0.3">
      <c r="P58254"/>
      <c r="AA58254"/>
    </row>
    <row r="58255" spans="16:27" x14ac:dyDescent="0.3">
      <c r="P58255"/>
      <c r="AA58255"/>
    </row>
    <row r="58256" spans="16:27" x14ac:dyDescent="0.3">
      <c r="P58256"/>
      <c r="AA58256"/>
    </row>
    <row r="58257" spans="16:27" x14ac:dyDescent="0.3">
      <c r="P58257"/>
      <c r="AA58257"/>
    </row>
    <row r="58258" spans="16:27" x14ac:dyDescent="0.3">
      <c r="P58258"/>
      <c r="AA58258"/>
    </row>
    <row r="58259" spans="16:27" x14ac:dyDescent="0.3">
      <c r="P58259"/>
      <c r="AA58259"/>
    </row>
    <row r="58260" spans="16:27" x14ac:dyDescent="0.3">
      <c r="P58260"/>
      <c r="AA58260"/>
    </row>
    <row r="58261" spans="16:27" x14ac:dyDescent="0.3">
      <c r="P58261"/>
      <c r="AA58261"/>
    </row>
    <row r="58262" spans="16:27" x14ac:dyDescent="0.3">
      <c r="P58262"/>
      <c r="AA58262"/>
    </row>
    <row r="58263" spans="16:27" x14ac:dyDescent="0.3">
      <c r="P58263"/>
      <c r="AA58263"/>
    </row>
    <row r="58264" spans="16:27" x14ac:dyDescent="0.3">
      <c r="P58264"/>
      <c r="AA58264"/>
    </row>
    <row r="58265" spans="16:27" x14ac:dyDescent="0.3">
      <c r="P58265"/>
      <c r="AA58265"/>
    </row>
    <row r="58266" spans="16:27" x14ac:dyDescent="0.3">
      <c r="P58266"/>
      <c r="AA58266"/>
    </row>
    <row r="58267" spans="16:27" x14ac:dyDescent="0.3">
      <c r="P58267"/>
      <c r="AA58267"/>
    </row>
    <row r="58268" spans="16:27" x14ac:dyDescent="0.3">
      <c r="P58268"/>
      <c r="AA58268"/>
    </row>
    <row r="58269" spans="16:27" x14ac:dyDescent="0.3">
      <c r="P58269"/>
      <c r="AA58269"/>
    </row>
    <row r="58270" spans="16:27" x14ac:dyDescent="0.3">
      <c r="P58270"/>
      <c r="AA58270"/>
    </row>
    <row r="58271" spans="16:27" x14ac:dyDescent="0.3">
      <c r="P58271"/>
      <c r="AA58271"/>
    </row>
    <row r="58272" spans="16:27" x14ac:dyDescent="0.3">
      <c r="P58272"/>
      <c r="AA58272"/>
    </row>
    <row r="58273" spans="16:27" x14ac:dyDescent="0.3">
      <c r="P58273"/>
      <c r="AA58273"/>
    </row>
    <row r="58274" spans="16:27" x14ac:dyDescent="0.3">
      <c r="P58274"/>
      <c r="AA58274"/>
    </row>
    <row r="58275" spans="16:27" x14ac:dyDescent="0.3">
      <c r="P58275"/>
      <c r="AA58275"/>
    </row>
    <row r="58276" spans="16:27" x14ac:dyDescent="0.3">
      <c r="P58276"/>
      <c r="AA58276"/>
    </row>
    <row r="58277" spans="16:27" x14ac:dyDescent="0.3">
      <c r="P58277"/>
      <c r="AA58277"/>
    </row>
    <row r="58278" spans="16:27" x14ac:dyDescent="0.3">
      <c r="P58278"/>
      <c r="AA58278"/>
    </row>
    <row r="58279" spans="16:27" x14ac:dyDescent="0.3">
      <c r="P58279"/>
      <c r="AA58279"/>
    </row>
    <row r="58280" spans="16:27" x14ac:dyDescent="0.3">
      <c r="P58280"/>
      <c r="AA58280"/>
    </row>
    <row r="58281" spans="16:27" x14ac:dyDescent="0.3">
      <c r="P58281"/>
      <c r="AA58281"/>
    </row>
    <row r="58282" spans="16:27" x14ac:dyDescent="0.3">
      <c r="P58282"/>
      <c r="AA58282"/>
    </row>
    <row r="58283" spans="16:27" x14ac:dyDescent="0.3">
      <c r="P58283"/>
      <c r="AA58283"/>
    </row>
    <row r="58284" spans="16:27" x14ac:dyDescent="0.3">
      <c r="P58284"/>
      <c r="AA58284"/>
    </row>
    <row r="58285" spans="16:27" x14ac:dyDescent="0.3">
      <c r="P58285"/>
      <c r="AA58285"/>
    </row>
    <row r="58286" spans="16:27" x14ac:dyDescent="0.3">
      <c r="P58286"/>
      <c r="AA58286"/>
    </row>
    <row r="58287" spans="16:27" x14ac:dyDescent="0.3">
      <c r="P58287"/>
      <c r="AA58287"/>
    </row>
    <row r="58288" spans="16:27" x14ac:dyDescent="0.3">
      <c r="P58288"/>
      <c r="AA58288"/>
    </row>
    <row r="58289" spans="16:27" x14ac:dyDescent="0.3">
      <c r="P58289"/>
      <c r="AA58289"/>
    </row>
    <row r="58290" spans="16:27" x14ac:dyDescent="0.3">
      <c r="P58290"/>
      <c r="AA58290"/>
    </row>
    <row r="58291" spans="16:27" x14ac:dyDescent="0.3">
      <c r="P58291"/>
      <c r="AA58291"/>
    </row>
    <row r="58292" spans="16:27" x14ac:dyDescent="0.3">
      <c r="P58292"/>
      <c r="AA58292"/>
    </row>
    <row r="58293" spans="16:27" x14ac:dyDescent="0.3">
      <c r="P58293"/>
      <c r="AA58293"/>
    </row>
    <row r="58294" spans="16:27" x14ac:dyDescent="0.3">
      <c r="P58294"/>
      <c r="AA58294"/>
    </row>
    <row r="58295" spans="16:27" x14ac:dyDescent="0.3">
      <c r="P58295"/>
      <c r="AA58295"/>
    </row>
    <row r="58296" spans="16:27" x14ac:dyDescent="0.3">
      <c r="P58296"/>
      <c r="AA58296"/>
    </row>
    <row r="58297" spans="16:27" x14ac:dyDescent="0.3">
      <c r="P58297"/>
      <c r="AA58297"/>
    </row>
    <row r="58298" spans="16:27" x14ac:dyDescent="0.3">
      <c r="P58298"/>
      <c r="AA58298"/>
    </row>
    <row r="58299" spans="16:27" x14ac:dyDescent="0.3">
      <c r="P58299"/>
      <c r="AA58299"/>
    </row>
    <row r="58300" spans="16:27" x14ac:dyDescent="0.3">
      <c r="P58300"/>
      <c r="AA58300"/>
    </row>
    <row r="58301" spans="16:27" x14ac:dyDescent="0.3">
      <c r="P58301"/>
      <c r="AA58301"/>
    </row>
    <row r="58302" spans="16:27" x14ac:dyDescent="0.3">
      <c r="P58302"/>
      <c r="AA58302"/>
    </row>
    <row r="58303" spans="16:27" x14ac:dyDescent="0.3">
      <c r="P58303"/>
      <c r="AA58303"/>
    </row>
    <row r="58304" spans="16:27" x14ac:dyDescent="0.3">
      <c r="P58304"/>
      <c r="AA58304"/>
    </row>
    <row r="58305" spans="16:27" x14ac:dyDescent="0.3">
      <c r="P58305"/>
      <c r="AA58305"/>
    </row>
    <row r="58306" spans="16:27" x14ac:dyDescent="0.3">
      <c r="P58306"/>
      <c r="AA58306"/>
    </row>
    <row r="58307" spans="16:27" x14ac:dyDescent="0.3">
      <c r="P58307"/>
      <c r="AA58307"/>
    </row>
    <row r="58308" spans="16:27" x14ac:dyDescent="0.3">
      <c r="P58308"/>
      <c r="AA58308"/>
    </row>
    <row r="58309" spans="16:27" x14ac:dyDescent="0.3">
      <c r="P58309"/>
      <c r="AA58309"/>
    </row>
    <row r="58310" spans="16:27" x14ac:dyDescent="0.3">
      <c r="P58310"/>
      <c r="AA58310"/>
    </row>
    <row r="58311" spans="16:27" x14ac:dyDescent="0.3">
      <c r="P58311"/>
      <c r="AA58311"/>
    </row>
    <row r="58312" spans="16:27" x14ac:dyDescent="0.3">
      <c r="P58312"/>
      <c r="AA58312"/>
    </row>
    <row r="58313" spans="16:27" x14ac:dyDescent="0.3">
      <c r="P58313"/>
      <c r="AA58313"/>
    </row>
    <row r="58314" spans="16:27" x14ac:dyDescent="0.3">
      <c r="P58314"/>
      <c r="AA58314"/>
    </row>
    <row r="58315" spans="16:27" x14ac:dyDescent="0.3">
      <c r="P58315"/>
      <c r="AA58315"/>
    </row>
    <row r="58316" spans="16:27" x14ac:dyDescent="0.3">
      <c r="P58316"/>
      <c r="AA58316"/>
    </row>
    <row r="58317" spans="16:27" x14ac:dyDescent="0.3">
      <c r="P58317"/>
      <c r="AA58317"/>
    </row>
    <row r="58318" spans="16:27" x14ac:dyDescent="0.3">
      <c r="P58318"/>
      <c r="AA58318"/>
    </row>
    <row r="58319" spans="16:27" x14ac:dyDescent="0.3">
      <c r="P58319"/>
      <c r="AA58319"/>
    </row>
    <row r="58320" spans="16:27" x14ac:dyDescent="0.3">
      <c r="P58320"/>
      <c r="AA58320"/>
    </row>
    <row r="58321" spans="16:27" x14ac:dyDescent="0.3">
      <c r="P58321"/>
      <c r="AA58321"/>
    </row>
    <row r="58322" spans="16:27" x14ac:dyDescent="0.3">
      <c r="P58322"/>
      <c r="AA58322"/>
    </row>
    <row r="58323" spans="16:27" x14ac:dyDescent="0.3">
      <c r="P58323"/>
      <c r="AA58323"/>
    </row>
    <row r="58324" spans="16:27" x14ac:dyDescent="0.3">
      <c r="P58324"/>
      <c r="AA58324"/>
    </row>
    <row r="58325" spans="16:27" x14ac:dyDescent="0.3">
      <c r="P58325"/>
      <c r="AA58325"/>
    </row>
    <row r="58326" spans="16:27" x14ac:dyDescent="0.3">
      <c r="P58326"/>
      <c r="AA58326"/>
    </row>
    <row r="58327" spans="16:27" x14ac:dyDescent="0.3">
      <c r="P58327"/>
      <c r="AA58327"/>
    </row>
    <row r="58328" spans="16:27" x14ac:dyDescent="0.3">
      <c r="P58328"/>
      <c r="AA58328"/>
    </row>
    <row r="58329" spans="16:27" x14ac:dyDescent="0.3">
      <c r="P58329"/>
      <c r="AA58329"/>
    </row>
    <row r="58330" spans="16:27" x14ac:dyDescent="0.3">
      <c r="P58330"/>
      <c r="AA58330"/>
    </row>
    <row r="58331" spans="16:27" x14ac:dyDescent="0.3">
      <c r="P58331"/>
      <c r="AA58331"/>
    </row>
    <row r="58332" spans="16:27" x14ac:dyDescent="0.3">
      <c r="P58332"/>
      <c r="AA58332"/>
    </row>
    <row r="58333" spans="16:27" x14ac:dyDescent="0.3">
      <c r="P58333"/>
      <c r="AA58333"/>
    </row>
    <row r="58334" spans="16:27" x14ac:dyDescent="0.3">
      <c r="P58334"/>
      <c r="AA58334"/>
    </row>
    <row r="58335" spans="16:27" x14ac:dyDescent="0.3">
      <c r="P58335"/>
      <c r="AA58335"/>
    </row>
    <row r="58336" spans="16:27" x14ac:dyDescent="0.3">
      <c r="P58336"/>
      <c r="AA58336"/>
    </row>
    <row r="58337" spans="16:27" x14ac:dyDescent="0.3">
      <c r="P58337"/>
      <c r="AA58337"/>
    </row>
    <row r="58338" spans="16:27" x14ac:dyDescent="0.3">
      <c r="P58338"/>
      <c r="AA58338"/>
    </row>
    <row r="58339" spans="16:27" x14ac:dyDescent="0.3">
      <c r="P58339"/>
      <c r="AA58339"/>
    </row>
    <row r="58340" spans="16:27" x14ac:dyDescent="0.3">
      <c r="P58340"/>
      <c r="AA58340"/>
    </row>
    <row r="58341" spans="16:27" x14ac:dyDescent="0.3">
      <c r="P58341"/>
      <c r="AA58341"/>
    </row>
    <row r="58342" spans="16:27" x14ac:dyDescent="0.3">
      <c r="P58342"/>
      <c r="AA58342"/>
    </row>
    <row r="58343" spans="16:27" x14ac:dyDescent="0.3">
      <c r="P58343"/>
      <c r="AA58343"/>
    </row>
    <row r="58344" spans="16:27" x14ac:dyDescent="0.3">
      <c r="P58344"/>
      <c r="AA58344"/>
    </row>
    <row r="58345" spans="16:27" x14ac:dyDescent="0.3">
      <c r="P58345"/>
      <c r="AA58345"/>
    </row>
    <row r="58346" spans="16:27" x14ac:dyDescent="0.3">
      <c r="P58346"/>
      <c r="AA58346"/>
    </row>
    <row r="58347" spans="16:27" x14ac:dyDescent="0.3">
      <c r="P58347"/>
      <c r="AA58347"/>
    </row>
    <row r="58348" spans="16:27" x14ac:dyDescent="0.3">
      <c r="P58348"/>
      <c r="AA58348"/>
    </row>
    <row r="58349" spans="16:27" x14ac:dyDescent="0.3">
      <c r="P58349"/>
      <c r="AA58349"/>
    </row>
    <row r="58350" spans="16:27" x14ac:dyDescent="0.3">
      <c r="P58350"/>
      <c r="AA58350"/>
    </row>
    <row r="58351" spans="16:27" x14ac:dyDescent="0.3">
      <c r="P58351"/>
      <c r="AA58351"/>
    </row>
    <row r="58352" spans="16:27" x14ac:dyDescent="0.3">
      <c r="P58352"/>
      <c r="AA58352"/>
    </row>
    <row r="58353" spans="16:27" x14ac:dyDescent="0.3">
      <c r="P58353"/>
      <c r="AA58353"/>
    </row>
    <row r="58354" spans="16:27" x14ac:dyDescent="0.3">
      <c r="P58354"/>
      <c r="AA58354"/>
    </row>
    <row r="58355" spans="16:27" x14ac:dyDescent="0.3">
      <c r="P58355"/>
      <c r="AA58355"/>
    </row>
    <row r="58356" spans="16:27" x14ac:dyDescent="0.3">
      <c r="P58356"/>
      <c r="AA58356"/>
    </row>
    <row r="58357" spans="16:27" x14ac:dyDescent="0.3">
      <c r="P58357"/>
      <c r="AA58357"/>
    </row>
    <row r="58358" spans="16:27" x14ac:dyDescent="0.3">
      <c r="P58358"/>
      <c r="AA58358"/>
    </row>
    <row r="58359" spans="16:27" x14ac:dyDescent="0.3">
      <c r="P58359"/>
      <c r="AA58359"/>
    </row>
    <row r="58360" spans="16:27" x14ac:dyDescent="0.3">
      <c r="P58360"/>
      <c r="AA58360"/>
    </row>
    <row r="58361" spans="16:27" x14ac:dyDescent="0.3">
      <c r="P58361"/>
      <c r="AA58361"/>
    </row>
    <row r="58362" spans="16:27" x14ac:dyDescent="0.3">
      <c r="P58362"/>
      <c r="AA58362"/>
    </row>
    <row r="58363" spans="16:27" x14ac:dyDescent="0.3">
      <c r="P58363"/>
      <c r="AA58363"/>
    </row>
    <row r="58364" spans="16:27" x14ac:dyDescent="0.3">
      <c r="P58364"/>
      <c r="AA58364"/>
    </row>
    <row r="58365" spans="16:27" x14ac:dyDescent="0.3">
      <c r="P58365"/>
      <c r="AA58365"/>
    </row>
    <row r="58366" spans="16:27" x14ac:dyDescent="0.3">
      <c r="P58366"/>
      <c r="AA58366"/>
    </row>
    <row r="58367" spans="16:27" x14ac:dyDescent="0.3">
      <c r="P58367"/>
      <c r="AA58367"/>
    </row>
    <row r="58368" spans="16:27" x14ac:dyDescent="0.3">
      <c r="P58368"/>
      <c r="AA58368"/>
    </row>
    <row r="58369" spans="16:27" x14ac:dyDescent="0.3">
      <c r="P58369"/>
      <c r="AA58369"/>
    </row>
    <row r="58370" spans="16:27" x14ac:dyDescent="0.3">
      <c r="P58370"/>
      <c r="AA58370"/>
    </row>
    <row r="58371" spans="16:27" x14ac:dyDescent="0.3">
      <c r="P58371"/>
      <c r="AA58371"/>
    </row>
    <row r="58372" spans="16:27" x14ac:dyDescent="0.3">
      <c r="P58372"/>
      <c r="AA58372"/>
    </row>
    <row r="58373" spans="16:27" x14ac:dyDescent="0.3">
      <c r="P58373"/>
      <c r="AA58373"/>
    </row>
    <row r="58374" spans="16:27" x14ac:dyDescent="0.3">
      <c r="P58374"/>
      <c r="AA58374"/>
    </row>
    <row r="58375" spans="16:27" x14ac:dyDescent="0.3">
      <c r="P58375"/>
      <c r="AA58375"/>
    </row>
    <row r="58376" spans="16:27" x14ac:dyDescent="0.3">
      <c r="P58376"/>
      <c r="AA58376"/>
    </row>
    <row r="58377" spans="16:27" x14ac:dyDescent="0.3">
      <c r="P58377"/>
      <c r="AA58377"/>
    </row>
    <row r="58378" spans="16:27" x14ac:dyDescent="0.3">
      <c r="P58378"/>
      <c r="AA58378"/>
    </row>
    <row r="58379" spans="16:27" x14ac:dyDescent="0.3">
      <c r="P58379"/>
      <c r="AA58379"/>
    </row>
    <row r="58380" spans="16:27" x14ac:dyDescent="0.3">
      <c r="P58380"/>
      <c r="AA58380"/>
    </row>
    <row r="58381" spans="16:27" x14ac:dyDescent="0.3">
      <c r="P58381"/>
      <c r="AA58381"/>
    </row>
    <row r="58382" spans="16:27" x14ac:dyDescent="0.3">
      <c r="P58382"/>
      <c r="AA58382"/>
    </row>
    <row r="58383" spans="16:27" x14ac:dyDescent="0.3">
      <c r="P58383"/>
      <c r="AA58383"/>
    </row>
    <row r="58384" spans="16:27" x14ac:dyDescent="0.3">
      <c r="P58384"/>
      <c r="AA58384"/>
    </row>
    <row r="58385" spans="16:27" x14ac:dyDescent="0.3">
      <c r="P58385"/>
      <c r="AA58385"/>
    </row>
    <row r="58386" spans="16:27" x14ac:dyDescent="0.3">
      <c r="P58386"/>
      <c r="AA58386"/>
    </row>
    <row r="58387" spans="16:27" x14ac:dyDescent="0.3">
      <c r="P58387"/>
      <c r="AA58387"/>
    </row>
    <row r="58388" spans="16:27" x14ac:dyDescent="0.3">
      <c r="P58388"/>
      <c r="AA58388"/>
    </row>
    <row r="58389" spans="16:27" x14ac:dyDescent="0.3">
      <c r="P58389"/>
      <c r="AA58389"/>
    </row>
    <row r="58390" spans="16:27" x14ac:dyDescent="0.3">
      <c r="P58390"/>
      <c r="AA58390"/>
    </row>
    <row r="58391" spans="16:27" x14ac:dyDescent="0.3">
      <c r="P58391"/>
      <c r="AA58391"/>
    </row>
    <row r="58392" spans="16:27" x14ac:dyDescent="0.3">
      <c r="P58392"/>
      <c r="AA58392"/>
    </row>
    <row r="58393" spans="16:27" x14ac:dyDescent="0.3">
      <c r="P58393"/>
      <c r="AA58393"/>
    </row>
    <row r="58394" spans="16:27" x14ac:dyDescent="0.3">
      <c r="P58394"/>
      <c r="AA58394"/>
    </row>
    <row r="58395" spans="16:27" x14ac:dyDescent="0.3">
      <c r="P58395"/>
      <c r="AA58395"/>
    </row>
    <row r="58396" spans="16:27" x14ac:dyDescent="0.3">
      <c r="P58396"/>
      <c r="AA58396"/>
    </row>
    <row r="58397" spans="16:27" x14ac:dyDescent="0.3">
      <c r="P58397"/>
      <c r="AA58397"/>
    </row>
    <row r="58398" spans="16:27" x14ac:dyDescent="0.3">
      <c r="P58398"/>
      <c r="AA58398"/>
    </row>
    <row r="58399" spans="16:27" x14ac:dyDescent="0.3">
      <c r="P58399"/>
      <c r="AA58399"/>
    </row>
    <row r="58400" spans="16:27" x14ac:dyDescent="0.3">
      <c r="P58400"/>
      <c r="AA58400"/>
    </row>
    <row r="58401" spans="16:27" x14ac:dyDescent="0.3">
      <c r="P58401"/>
      <c r="AA58401"/>
    </row>
    <row r="58402" spans="16:27" x14ac:dyDescent="0.3">
      <c r="P58402"/>
      <c r="AA58402"/>
    </row>
    <row r="58403" spans="16:27" x14ac:dyDescent="0.3">
      <c r="P58403"/>
      <c r="AA58403"/>
    </row>
    <row r="58404" spans="16:27" x14ac:dyDescent="0.3">
      <c r="P58404"/>
      <c r="AA58404"/>
    </row>
    <row r="58405" spans="16:27" x14ac:dyDescent="0.3">
      <c r="P58405"/>
      <c r="AA58405"/>
    </row>
    <row r="58406" spans="16:27" x14ac:dyDescent="0.3">
      <c r="P58406"/>
      <c r="AA58406"/>
    </row>
    <row r="58407" spans="16:27" x14ac:dyDescent="0.3">
      <c r="P58407"/>
      <c r="AA58407"/>
    </row>
    <row r="58408" spans="16:27" x14ac:dyDescent="0.3">
      <c r="P58408"/>
      <c r="AA58408"/>
    </row>
    <row r="58409" spans="16:27" x14ac:dyDescent="0.3">
      <c r="P58409"/>
      <c r="AA58409"/>
    </row>
    <row r="58410" spans="16:27" x14ac:dyDescent="0.3">
      <c r="P58410"/>
      <c r="AA58410"/>
    </row>
    <row r="58411" spans="16:27" x14ac:dyDescent="0.3">
      <c r="P58411"/>
      <c r="AA58411"/>
    </row>
    <row r="58412" spans="16:27" x14ac:dyDescent="0.3">
      <c r="P58412"/>
      <c r="AA58412"/>
    </row>
    <row r="58413" spans="16:27" x14ac:dyDescent="0.3">
      <c r="P58413"/>
      <c r="AA58413"/>
    </row>
    <row r="58414" spans="16:27" x14ac:dyDescent="0.3">
      <c r="P58414"/>
      <c r="AA58414"/>
    </row>
    <row r="58415" spans="16:27" x14ac:dyDescent="0.3">
      <c r="P58415"/>
      <c r="AA58415"/>
    </row>
    <row r="58416" spans="16:27" x14ac:dyDescent="0.3">
      <c r="P58416"/>
      <c r="AA58416"/>
    </row>
    <row r="58417" spans="16:27" x14ac:dyDescent="0.3">
      <c r="P58417"/>
      <c r="AA58417"/>
    </row>
    <row r="58418" spans="16:27" x14ac:dyDescent="0.3">
      <c r="P58418"/>
      <c r="AA58418"/>
    </row>
    <row r="58419" spans="16:27" x14ac:dyDescent="0.3">
      <c r="P58419"/>
      <c r="AA58419"/>
    </row>
    <row r="58420" spans="16:27" x14ac:dyDescent="0.3">
      <c r="P58420"/>
      <c r="AA58420"/>
    </row>
    <row r="58421" spans="16:27" x14ac:dyDescent="0.3">
      <c r="P58421"/>
      <c r="AA58421"/>
    </row>
    <row r="58422" spans="16:27" x14ac:dyDescent="0.3">
      <c r="P58422"/>
      <c r="AA58422"/>
    </row>
    <row r="58423" spans="16:27" x14ac:dyDescent="0.3">
      <c r="P58423"/>
      <c r="AA58423"/>
    </row>
    <row r="58424" spans="16:27" x14ac:dyDescent="0.3">
      <c r="P58424"/>
      <c r="AA58424"/>
    </row>
    <row r="58425" spans="16:27" x14ac:dyDescent="0.3">
      <c r="P58425"/>
      <c r="AA58425"/>
    </row>
    <row r="58426" spans="16:27" x14ac:dyDescent="0.3">
      <c r="P58426"/>
      <c r="AA58426"/>
    </row>
    <row r="58427" spans="16:27" x14ac:dyDescent="0.3">
      <c r="P58427"/>
      <c r="AA58427"/>
    </row>
    <row r="58428" spans="16:27" x14ac:dyDescent="0.3">
      <c r="P58428"/>
      <c r="AA58428"/>
    </row>
    <row r="58429" spans="16:27" x14ac:dyDescent="0.3">
      <c r="P58429"/>
      <c r="AA58429"/>
    </row>
    <row r="58430" spans="16:27" x14ac:dyDescent="0.3">
      <c r="P58430"/>
      <c r="AA58430"/>
    </row>
    <row r="58431" spans="16:27" x14ac:dyDescent="0.3">
      <c r="P58431"/>
      <c r="AA58431"/>
    </row>
    <row r="58432" spans="16:27" x14ac:dyDescent="0.3">
      <c r="P58432"/>
      <c r="AA58432"/>
    </row>
    <row r="58433" spans="16:27" x14ac:dyDescent="0.3">
      <c r="P58433"/>
      <c r="AA58433"/>
    </row>
    <row r="58434" spans="16:27" x14ac:dyDescent="0.3">
      <c r="P58434"/>
      <c r="AA58434"/>
    </row>
    <row r="58435" spans="16:27" x14ac:dyDescent="0.3">
      <c r="P58435"/>
      <c r="AA58435"/>
    </row>
    <row r="58436" spans="16:27" x14ac:dyDescent="0.3">
      <c r="P58436"/>
      <c r="AA58436"/>
    </row>
    <row r="58437" spans="16:27" x14ac:dyDescent="0.3">
      <c r="P58437"/>
      <c r="AA58437"/>
    </row>
    <row r="58438" spans="16:27" x14ac:dyDescent="0.3">
      <c r="P58438"/>
      <c r="AA58438"/>
    </row>
    <row r="58439" spans="16:27" x14ac:dyDescent="0.3">
      <c r="P58439"/>
      <c r="AA58439"/>
    </row>
    <row r="58440" spans="16:27" x14ac:dyDescent="0.3">
      <c r="P58440"/>
      <c r="AA58440"/>
    </row>
    <row r="58441" spans="16:27" x14ac:dyDescent="0.3">
      <c r="P58441"/>
      <c r="AA58441"/>
    </row>
    <row r="58442" spans="16:27" x14ac:dyDescent="0.3">
      <c r="P58442"/>
      <c r="AA58442"/>
    </row>
    <row r="58443" spans="16:27" x14ac:dyDescent="0.3">
      <c r="P58443"/>
      <c r="AA58443"/>
    </row>
    <row r="58444" spans="16:27" x14ac:dyDescent="0.3">
      <c r="P58444"/>
      <c r="AA58444"/>
    </row>
    <row r="58445" spans="16:27" x14ac:dyDescent="0.3">
      <c r="P58445"/>
      <c r="AA58445"/>
    </row>
    <row r="58446" spans="16:27" x14ac:dyDescent="0.3">
      <c r="P58446"/>
      <c r="AA58446"/>
    </row>
    <row r="58447" spans="16:27" x14ac:dyDescent="0.3">
      <c r="P58447"/>
      <c r="AA58447"/>
    </row>
    <row r="58448" spans="16:27" x14ac:dyDescent="0.3">
      <c r="P58448"/>
      <c r="AA58448"/>
    </row>
    <row r="58449" spans="16:27" x14ac:dyDescent="0.3">
      <c r="P58449"/>
      <c r="AA58449"/>
    </row>
    <row r="58450" spans="16:27" x14ac:dyDescent="0.3">
      <c r="P58450"/>
      <c r="AA58450"/>
    </row>
    <row r="58451" spans="16:27" x14ac:dyDescent="0.3">
      <c r="P58451"/>
      <c r="AA58451"/>
    </row>
    <row r="58452" spans="16:27" x14ac:dyDescent="0.3">
      <c r="P58452"/>
      <c r="AA58452"/>
    </row>
    <row r="58453" spans="16:27" x14ac:dyDescent="0.3">
      <c r="P58453"/>
      <c r="AA58453"/>
    </row>
    <row r="58454" spans="16:27" x14ac:dyDescent="0.3">
      <c r="P58454"/>
      <c r="AA58454"/>
    </row>
    <row r="58455" spans="16:27" x14ac:dyDescent="0.3">
      <c r="P58455"/>
      <c r="AA58455"/>
    </row>
    <row r="58456" spans="16:27" x14ac:dyDescent="0.3">
      <c r="P58456"/>
      <c r="AA58456"/>
    </row>
    <row r="58457" spans="16:27" x14ac:dyDescent="0.3">
      <c r="P58457"/>
      <c r="AA58457"/>
    </row>
    <row r="58458" spans="16:27" x14ac:dyDescent="0.3">
      <c r="P58458"/>
      <c r="AA58458"/>
    </row>
    <row r="58459" spans="16:27" x14ac:dyDescent="0.3">
      <c r="P58459"/>
      <c r="AA58459"/>
    </row>
    <row r="58460" spans="16:27" x14ac:dyDescent="0.3">
      <c r="P58460"/>
      <c r="AA58460"/>
    </row>
    <row r="58461" spans="16:27" x14ac:dyDescent="0.3">
      <c r="P58461"/>
      <c r="AA58461"/>
    </row>
    <row r="58462" spans="16:27" x14ac:dyDescent="0.3">
      <c r="P58462"/>
      <c r="AA58462"/>
    </row>
    <row r="58463" spans="16:27" x14ac:dyDescent="0.3">
      <c r="P58463"/>
      <c r="AA58463"/>
    </row>
    <row r="58464" spans="16:27" x14ac:dyDescent="0.3">
      <c r="P58464"/>
      <c r="AA58464"/>
    </row>
    <row r="58465" spans="16:27" x14ac:dyDescent="0.3">
      <c r="P58465"/>
      <c r="AA58465"/>
    </row>
    <row r="58466" spans="16:27" x14ac:dyDescent="0.3">
      <c r="P58466"/>
      <c r="AA58466"/>
    </row>
    <row r="58467" spans="16:27" x14ac:dyDescent="0.3">
      <c r="P58467"/>
      <c r="AA58467"/>
    </row>
    <row r="58468" spans="16:27" x14ac:dyDescent="0.3">
      <c r="P58468"/>
      <c r="AA58468"/>
    </row>
    <row r="58469" spans="16:27" x14ac:dyDescent="0.3">
      <c r="P58469"/>
      <c r="AA58469"/>
    </row>
    <row r="58470" spans="16:27" x14ac:dyDescent="0.3">
      <c r="P58470"/>
      <c r="AA58470"/>
    </row>
    <row r="58471" spans="16:27" x14ac:dyDescent="0.3">
      <c r="P58471"/>
      <c r="AA58471"/>
    </row>
    <row r="58472" spans="16:27" x14ac:dyDescent="0.3">
      <c r="P58472"/>
      <c r="AA58472"/>
    </row>
    <row r="58473" spans="16:27" x14ac:dyDescent="0.3">
      <c r="P58473"/>
      <c r="AA58473"/>
    </row>
    <row r="58474" spans="16:27" x14ac:dyDescent="0.3">
      <c r="P58474"/>
      <c r="AA58474"/>
    </row>
    <row r="58475" spans="16:27" x14ac:dyDescent="0.3">
      <c r="P58475"/>
      <c r="AA58475"/>
    </row>
    <row r="58476" spans="16:27" x14ac:dyDescent="0.3">
      <c r="P58476"/>
      <c r="AA58476"/>
    </row>
    <row r="58477" spans="16:27" x14ac:dyDescent="0.3">
      <c r="P58477"/>
      <c r="AA58477"/>
    </row>
    <row r="58478" spans="16:27" x14ac:dyDescent="0.3">
      <c r="P58478"/>
      <c r="AA58478"/>
    </row>
    <row r="58479" spans="16:27" x14ac:dyDescent="0.3">
      <c r="P58479"/>
      <c r="AA58479"/>
    </row>
    <row r="58480" spans="16:27" x14ac:dyDescent="0.3">
      <c r="P58480"/>
      <c r="AA58480"/>
    </row>
    <row r="58481" spans="16:27" x14ac:dyDescent="0.3">
      <c r="P58481"/>
      <c r="AA58481"/>
    </row>
    <row r="58482" spans="16:27" x14ac:dyDescent="0.3">
      <c r="P58482"/>
      <c r="AA58482"/>
    </row>
    <row r="58483" spans="16:27" x14ac:dyDescent="0.3">
      <c r="P58483"/>
      <c r="AA58483"/>
    </row>
    <row r="58484" spans="16:27" x14ac:dyDescent="0.3">
      <c r="P58484"/>
      <c r="AA58484"/>
    </row>
    <row r="58485" spans="16:27" x14ac:dyDescent="0.3">
      <c r="P58485"/>
      <c r="AA58485"/>
    </row>
    <row r="58486" spans="16:27" x14ac:dyDescent="0.3">
      <c r="P58486"/>
      <c r="AA58486"/>
    </row>
    <row r="58487" spans="16:27" x14ac:dyDescent="0.3">
      <c r="P58487"/>
      <c r="AA58487"/>
    </row>
    <row r="58488" spans="16:27" x14ac:dyDescent="0.3">
      <c r="P58488"/>
      <c r="AA58488"/>
    </row>
    <row r="58489" spans="16:27" x14ac:dyDescent="0.3">
      <c r="P58489"/>
      <c r="AA58489"/>
    </row>
    <row r="58490" spans="16:27" x14ac:dyDescent="0.3">
      <c r="P58490"/>
      <c r="AA58490"/>
    </row>
    <row r="58491" spans="16:27" x14ac:dyDescent="0.3">
      <c r="P58491"/>
      <c r="AA58491"/>
    </row>
    <row r="58492" spans="16:27" x14ac:dyDescent="0.3">
      <c r="P58492"/>
      <c r="AA58492"/>
    </row>
    <row r="58493" spans="16:27" x14ac:dyDescent="0.3">
      <c r="P58493"/>
      <c r="AA58493"/>
    </row>
    <row r="58494" spans="16:27" x14ac:dyDescent="0.3">
      <c r="P58494"/>
      <c r="AA58494"/>
    </row>
    <row r="58495" spans="16:27" x14ac:dyDescent="0.3">
      <c r="P58495"/>
      <c r="AA58495"/>
    </row>
    <row r="58496" spans="16:27" x14ac:dyDescent="0.3">
      <c r="P58496"/>
      <c r="AA58496"/>
    </row>
    <row r="58497" spans="16:27" x14ac:dyDescent="0.3">
      <c r="P58497"/>
      <c r="AA58497"/>
    </row>
    <row r="58498" spans="16:27" x14ac:dyDescent="0.3">
      <c r="P58498"/>
      <c r="AA58498"/>
    </row>
    <row r="58499" spans="16:27" x14ac:dyDescent="0.3">
      <c r="P58499"/>
      <c r="AA58499"/>
    </row>
    <row r="58500" spans="16:27" x14ac:dyDescent="0.3">
      <c r="P58500"/>
      <c r="AA58500"/>
    </row>
    <row r="58501" spans="16:27" x14ac:dyDescent="0.3">
      <c r="P58501"/>
      <c r="AA58501"/>
    </row>
    <row r="58502" spans="16:27" x14ac:dyDescent="0.3">
      <c r="P58502"/>
      <c r="AA58502"/>
    </row>
    <row r="58503" spans="16:27" x14ac:dyDescent="0.3">
      <c r="P58503"/>
      <c r="AA58503"/>
    </row>
    <row r="58504" spans="16:27" x14ac:dyDescent="0.3">
      <c r="P58504"/>
      <c r="AA58504"/>
    </row>
    <row r="58505" spans="16:27" x14ac:dyDescent="0.3">
      <c r="P58505"/>
      <c r="AA58505"/>
    </row>
    <row r="58506" spans="16:27" x14ac:dyDescent="0.3">
      <c r="P58506"/>
      <c r="AA58506"/>
    </row>
    <row r="58507" spans="16:27" x14ac:dyDescent="0.3">
      <c r="P58507"/>
      <c r="AA58507"/>
    </row>
    <row r="58508" spans="16:27" x14ac:dyDescent="0.3">
      <c r="P58508"/>
      <c r="AA58508"/>
    </row>
    <row r="58509" spans="16:27" x14ac:dyDescent="0.3">
      <c r="P58509"/>
      <c r="AA58509"/>
    </row>
    <row r="58510" spans="16:27" x14ac:dyDescent="0.3">
      <c r="P58510"/>
      <c r="AA58510"/>
    </row>
    <row r="58511" spans="16:27" x14ac:dyDescent="0.3">
      <c r="P58511"/>
      <c r="AA58511"/>
    </row>
    <row r="58512" spans="16:27" x14ac:dyDescent="0.3">
      <c r="P58512"/>
      <c r="AA58512"/>
    </row>
    <row r="58513" spans="16:27" x14ac:dyDescent="0.3">
      <c r="P58513"/>
      <c r="AA58513"/>
    </row>
    <row r="58514" spans="16:27" x14ac:dyDescent="0.3">
      <c r="P58514"/>
      <c r="AA58514"/>
    </row>
    <row r="58515" spans="16:27" x14ac:dyDescent="0.3">
      <c r="P58515"/>
      <c r="AA58515"/>
    </row>
    <row r="58516" spans="16:27" x14ac:dyDescent="0.3">
      <c r="P58516"/>
      <c r="AA58516"/>
    </row>
    <row r="58517" spans="16:27" x14ac:dyDescent="0.3">
      <c r="P58517"/>
      <c r="AA58517"/>
    </row>
    <row r="58518" spans="16:27" x14ac:dyDescent="0.3">
      <c r="P58518"/>
      <c r="AA58518"/>
    </row>
    <row r="58519" spans="16:27" x14ac:dyDescent="0.3">
      <c r="P58519"/>
      <c r="AA58519"/>
    </row>
    <row r="58520" spans="16:27" x14ac:dyDescent="0.3">
      <c r="P58520"/>
      <c r="AA58520"/>
    </row>
    <row r="58521" spans="16:27" x14ac:dyDescent="0.3">
      <c r="P58521"/>
      <c r="AA58521"/>
    </row>
    <row r="58522" spans="16:27" x14ac:dyDescent="0.3">
      <c r="P58522"/>
      <c r="AA58522"/>
    </row>
    <row r="58523" spans="16:27" x14ac:dyDescent="0.3">
      <c r="P58523"/>
      <c r="AA58523"/>
    </row>
    <row r="58524" spans="16:27" x14ac:dyDescent="0.3">
      <c r="P58524"/>
      <c r="AA58524"/>
    </row>
    <row r="58525" spans="16:27" x14ac:dyDescent="0.3">
      <c r="P58525"/>
      <c r="AA58525"/>
    </row>
    <row r="58526" spans="16:27" x14ac:dyDescent="0.3">
      <c r="P58526"/>
      <c r="AA58526"/>
    </row>
    <row r="58527" spans="16:27" x14ac:dyDescent="0.3">
      <c r="P58527"/>
      <c r="AA58527"/>
    </row>
    <row r="58528" spans="16:27" x14ac:dyDescent="0.3">
      <c r="P58528"/>
      <c r="AA58528"/>
    </row>
    <row r="58529" spans="16:27" x14ac:dyDescent="0.3">
      <c r="P58529"/>
      <c r="AA58529"/>
    </row>
    <row r="58530" spans="16:27" x14ac:dyDescent="0.3">
      <c r="P58530"/>
      <c r="AA58530"/>
    </row>
    <row r="58531" spans="16:27" x14ac:dyDescent="0.3">
      <c r="P58531"/>
      <c r="AA58531"/>
    </row>
    <row r="58532" spans="16:27" x14ac:dyDescent="0.3">
      <c r="P58532"/>
      <c r="AA58532"/>
    </row>
    <row r="58533" spans="16:27" x14ac:dyDescent="0.3">
      <c r="P58533"/>
      <c r="AA58533"/>
    </row>
    <row r="58534" spans="16:27" x14ac:dyDescent="0.3">
      <c r="P58534"/>
      <c r="AA58534"/>
    </row>
    <row r="58535" spans="16:27" x14ac:dyDescent="0.3">
      <c r="P58535"/>
      <c r="AA58535"/>
    </row>
    <row r="58536" spans="16:27" x14ac:dyDescent="0.3">
      <c r="P58536"/>
      <c r="AA58536"/>
    </row>
    <row r="58537" spans="16:27" x14ac:dyDescent="0.3">
      <c r="P58537"/>
      <c r="AA58537"/>
    </row>
    <row r="58538" spans="16:27" x14ac:dyDescent="0.3">
      <c r="P58538"/>
      <c r="AA58538"/>
    </row>
    <row r="58539" spans="16:27" x14ac:dyDescent="0.3">
      <c r="P58539"/>
      <c r="AA58539"/>
    </row>
    <row r="58540" spans="16:27" x14ac:dyDescent="0.3">
      <c r="P58540"/>
      <c r="AA58540"/>
    </row>
    <row r="58541" spans="16:27" x14ac:dyDescent="0.3">
      <c r="P58541"/>
      <c r="AA58541"/>
    </row>
    <row r="58542" spans="16:27" x14ac:dyDescent="0.3">
      <c r="P58542"/>
      <c r="AA58542"/>
    </row>
    <row r="58543" spans="16:27" x14ac:dyDescent="0.3">
      <c r="P58543"/>
      <c r="AA58543"/>
    </row>
    <row r="58544" spans="16:27" x14ac:dyDescent="0.3">
      <c r="P58544"/>
      <c r="AA58544"/>
    </row>
    <row r="58545" spans="16:27" x14ac:dyDescent="0.3">
      <c r="P58545"/>
      <c r="AA58545"/>
    </row>
    <row r="58546" spans="16:27" x14ac:dyDescent="0.3">
      <c r="P58546"/>
      <c r="AA58546"/>
    </row>
    <row r="58547" spans="16:27" x14ac:dyDescent="0.3">
      <c r="P58547"/>
      <c r="AA58547"/>
    </row>
    <row r="58548" spans="16:27" x14ac:dyDescent="0.3">
      <c r="P58548"/>
      <c r="AA58548"/>
    </row>
    <row r="58549" spans="16:27" x14ac:dyDescent="0.3">
      <c r="P58549"/>
      <c r="AA58549"/>
    </row>
    <row r="58550" spans="16:27" x14ac:dyDescent="0.3">
      <c r="P58550"/>
      <c r="AA58550"/>
    </row>
    <row r="58551" spans="16:27" x14ac:dyDescent="0.3">
      <c r="P58551"/>
      <c r="AA58551"/>
    </row>
    <row r="58552" spans="16:27" x14ac:dyDescent="0.3">
      <c r="P58552"/>
      <c r="AA58552"/>
    </row>
    <row r="58553" spans="16:27" x14ac:dyDescent="0.3">
      <c r="P58553"/>
      <c r="AA58553"/>
    </row>
    <row r="58554" spans="16:27" x14ac:dyDescent="0.3">
      <c r="P58554"/>
      <c r="AA58554"/>
    </row>
    <row r="58555" spans="16:27" x14ac:dyDescent="0.3">
      <c r="P58555"/>
      <c r="AA58555"/>
    </row>
    <row r="58556" spans="16:27" x14ac:dyDescent="0.3">
      <c r="P58556"/>
      <c r="AA58556"/>
    </row>
    <row r="58557" spans="16:27" x14ac:dyDescent="0.3">
      <c r="P58557"/>
      <c r="AA58557"/>
    </row>
    <row r="58558" spans="16:27" x14ac:dyDescent="0.3">
      <c r="P58558"/>
      <c r="AA58558"/>
    </row>
    <row r="58559" spans="16:27" x14ac:dyDescent="0.3">
      <c r="P58559"/>
      <c r="AA58559"/>
    </row>
    <row r="58560" spans="16:27" x14ac:dyDescent="0.3">
      <c r="P58560"/>
      <c r="AA58560"/>
    </row>
    <row r="58561" spans="16:27" x14ac:dyDescent="0.3">
      <c r="P58561"/>
      <c r="AA58561"/>
    </row>
    <row r="58562" spans="16:27" x14ac:dyDescent="0.3">
      <c r="P58562"/>
      <c r="AA58562"/>
    </row>
    <row r="58563" spans="16:27" x14ac:dyDescent="0.3">
      <c r="P58563"/>
      <c r="AA58563"/>
    </row>
    <row r="58564" spans="16:27" x14ac:dyDescent="0.3">
      <c r="P58564"/>
      <c r="AA58564"/>
    </row>
    <row r="58565" spans="16:27" x14ac:dyDescent="0.3">
      <c r="P58565"/>
      <c r="AA58565"/>
    </row>
    <row r="58566" spans="16:27" x14ac:dyDescent="0.3">
      <c r="P58566"/>
      <c r="AA58566"/>
    </row>
    <row r="58567" spans="16:27" x14ac:dyDescent="0.3">
      <c r="P58567"/>
      <c r="AA58567"/>
    </row>
    <row r="58568" spans="16:27" x14ac:dyDescent="0.3">
      <c r="P58568"/>
      <c r="AA58568"/>
    </row>
    <row r="58569" spans="16:27" x14ac:dyDescent="0.3">
      <c r="P58569"/>
      <c r="AA58569"/>
    </row>
    <row r="58570" spans="16:27" x14ac:dyDescent="0.3">
      <c r="P58570"/>
      <c r="AA58570"/>
    </row>
    <row r="58571" spans="16:27" x14ac:dyDescent="0.3">
      <c r="P58571"/>
      <c r="AA58571"/>
    </row>
    <row r="58572" spans="16:27" x14ac:dyDescent="0.3">
      <c r="P58572"/>
      <c r="AA58572"/>
    </row>
    <row r="58573" spans="16:27" x14ac:dyDescent="0.3">
      <c r="P58573"/>
      <c r="AA58573"/>
    </row>
    <row r="58574" spans="16:27" x14ac:dyDescent="0.3">
      <c r="P58574"/>
      <c r="AA58574"/>
    </row>
    <row r="58575" spans="16:27" x14ac:dyDescent="0.3">
      <c r="P58575"/>
      <c r="AA58575"/>
    </row>
    <row r="58576" spans="16:27" x14ac:dyDescent="0.3">
      <c r="P58576"/>
      <c r="AA58576"/>
    </row>
    <row r="58577" spans="16:27" x14ac:dyDescent="0.3">
      <c r="P58577"/>
      <c r="AA58577"/>
    </row>
    <row r="58578" spans="16:27" x14ac:dyDescent="0.3">
      <c r="P58578"/>
      <c r="AA58578"/>
    </row>
    <row r="58579" spans="16:27" x14ac:dyDescent="0.3">
      <c r="P58579"/>
      <c r="AA58579"/>
    </row>
    <row r="58580" spans="16:27" x14ac:dyDescent="0.3">
      <c r="P58580"/>
      <c r="AA58580"/>
    </row>
    <row r="58581" spans="16:27" x14ac:dyDescent="0.3">
      <c r="P58581"/>
      <c r="AA58581"/>
    </row>
    <row r="58582" spans="16:27" x14ac:dyDescent="0.3">
      <c r="P58582"/>
      <c r="AA58582"/>
    </row>
    <row r="58583" spans="16:27" x14ac:dyDescent="0.3">
      <c r="P58583"/>
      <c r="AA58583"/>
    </row>
    <row r="58584" spans="16:27" x14ac:dyDescent="0.3">
      <c r="P58584"/>
      <c r="AA58584"/>
    </row>
    <row r="58585" spans="16:27" x14ac:dyDescent="0.3">
      <c r="P58585"/>
      <c r="AA58585"/>
    </row>
    <row r="58586" spans="16:27" x14ac:dyDescent="0.3">
      <c r="P58586"/>
      <c r="AA58586"/>
    </row>
    <row r="58587" spans="16:27" x14ac:dyDescent="0.3">
      <c r="P58587"/>
      <c r="AA58587"/>
    </row>
    <row r="58588" spans="16:27" x14ac:dyDescent="0.3">
      <c r="P58588"/>
      <c r="AA58588"/>
    </row>
    <row r="58589" spans="16:27" x14ac:dyDescent="0.3">
      <c r="P58589"/>
      <c r="AA58589"/>
    </row>
    <row r="58590" spans="16:27" x14ac:dyDescent="0.3">
      <c r="P58590"/>
      <c r="AA58590"/>
    </row>
    <row r="58591" spans="16:27" x14ac:dyDescent="0.3">
      <c r="P58591"/>
      <c r="AA58591"/>
    </row>
    <row r="58592" spans="16:27" x14ac:dyDescent="0.3">
      <c r="P58592"/>
      <c r="AA58592"/>
    </row>
    <row r="58593" spans="16:27" x14ac:dyDescent="0.3">
      <c r="P58593"/>
      <c r="AA58593"/>
    </row>
    <row r="58594" spans="16:27" x14ac:dyDescent="0.3">
      <c r="P58594"/>
      <c r="AA58594"/>
    </row>
    <row r="58595" spans="16:27" x14ac:dyDescent="0.3">
      <c r="P58595"/>
      <c r="AA58595"/>
    </row>
    <row r="58596" spans="16:27" x14ac:dyDescent="0.3">
      <c r="P58596"/>
      <c r="AA58596"/>
    </row>
    <row r="58597" spans="16:27" x14ac:dyDescent="0.3">
      <c r="P58597"/>
      <c r="AA58597"/>
    </row>
    <row r="58598" spans="16:27" x14ac:dyDescent="0.3">
      <c r="P58598"/>
      <c r="AA58598"/>
    </row>
    <row r="58599" spans="16:27" x14ac:dyDescent="0.3">
      <c r="P58599"/>
      <c r="AA58599"/>
    </row>
    <row r="58600" spans="16:27" x14ac:dyDescent="0.3">
      <c r="P58600"/>
      <c r="AA58600"/>
    </row>
    <row r="58601" spans="16:27" x14ac:dyDescent="0.3">
      <c r="P58601"/>
      <c r="AA58601"/>
    </row>
    <row r="58602" spans="16:27" x14ac:dyDescent="0.3">
      <c r="P58602"/>
      <c r="AA58602"/>
    </row>
    <row r="58603" spans="16:27" x14ac:dyDescent="0.3">
      <c r="P58603"/>
      <c r="AA58603"/>
    </row>
    <row r="58604" spans="16:27" x14ac:dyDescent="0.3">
      <c r="P58604"/>
      <c r="AA58604"/>
    </row>
    <row r="58605" spans="16:27" x14ac:dyDescent="0.3">
      <c r="P58605"/>
      <c r="AA58605"/>
    </row>
    <row r="58606" spans="16:27" x14ac:dyDescent="0.3">
      <c r="P58606"/>
      <c r="AA58606"/>
    </row>
    <row r="58607" spans="16:27" x14ac:dyDescent="0.3">
      <c r="P58607"/>
      <c r="AA58607"/>
    </row>
    <row r="58608" spans="16:27" x14ac:dyDescent="0.3">
      <c r="P58608"/>
      <c r="AA58608"/>
    </row>
    <row r="58609" spans="16:27" x14ac:dyDescent="0.3">
      <c r="P58609"/>
      <c r="AA58609"/>
    </row>
    <row r="58610" spans="16:27" x14ac:dyDescent="0.3">
      <c r="P58610"/>
      <c r="AA58610"/>
    </row>
    <row r="58611" spans="16:27" x14ac:dyDescent="0.3">
      <c r="P58611"/>
      <c r="AA58611"/>
    </row>
    <row r="58612" spans="16:27" x14ac:dyDescent="0.3">
      <c r="P58612"/>
      <c r="AA58612"/>
    </row>
    <row r="58613" spans="16:27" x14ac:dyDescent="0.3">
      <c r="P58613"/>
      <c r="AA58613"/>
    </row>
    <row r="58614" spans="16:27" x14ac:dyDescent="0.3">
      <c r="P58614"/>
      <c r="AA58614"/>
    </row>
    <row r="58615" spans="16:27" x14ac:dyDescent="0.3">
      <c r="P58615"/>
      <c r="AA58615"/>
    </row>
    <row r="58616" spans="16:27" x14ac:dyDescent="0.3">
      <c r="P58616"/>
      <c r="AA58616"/>
    </row>
    <row r="58617" spans="16:27" x14ac:dyDescent="0.3">
      <c r="P58617"/>
      <c r="AA58617"/>
    </row>
    <row r="58618" spans="16:27" x14ac:dyDescent="0.3">
      <c r="P58618"/>
      <c r="AA58618"/>
    </row>
    <row r="58619" spans="16:27" x14ac:dyDescent="0.3">
      <c r="P58619"/>
      <c r="AA58619"/>
    </row>
    <row r="58620" spans="16:27" x14ac:dyDescent="0.3">
      <c r="P58620"/>
      <c r="AA58620"/>
    </row>
    <row r="58621" spans="16:27" x14ac:dyDescent="0.3">
      <c r="P58621"/>
      <c r="AA58621"/>
    </row>
    <row r="58622" spans="16:27" x14ac:dyDescent="0.3">
      <c r="P58622"/>
      <c r="AA58622"/>
    </row>
    <row r="58623" spans="16:27" x14ac:dyDescent="0.3">
      <c r="P58623"/>
      <c r="AA58623"/>
    </row>
    <row r="58624" spans="16:27" x14ac:dyDescent="0.3">
      <c r="P58624"/>
      <c r="AA58624"/>
    </row>
    <row r="58625" spans="16:27" x14ac:dyDescent="0.3">
      <c r="P58625"/>
      <c r="AA58625"/>
    </row>
    <row r="58626" spans="16:27" x14ac:dyDescent="0.3">
      <c r="P58626"/>
      <c r="AA58626"/>
    </row>
    <row r="58627" spans="16:27" x14ac:dyDescent="0.3">
      <c r="P58627"/>
      <c r="AA58627"/>
    </row>
    <row r="58628" spans="16:27" x14ac:dyDescent="0.3">
      <c r="P58628"/>
      <c r="AA58628"/>
    </row>
    <row r="58629" spans="16:27" x14ac:dyDescent="0.3">
      <c r="P58629"/>
      <c r="AA58629"/>
    </row>
    <row r="58630" spans="16:27" x14ac:dyDescent="0.3">
      <c r="P58630"/>
      <c r="AA58630"/>
    </row>
    <row r="58631" spans="16:27" x14ac:dyDescent="0.3">
      <c r="P58631"/>
      <c r="AA58631"/>
    </row>
    <row r="58632" spans="16:27" x14ac:dyDescent="0.3">
      <c r="P58632"/>
      <c r="AA58632"/>
    </row>
    <row r="58633" spans="16:27" x14ac:dyDescent="0.3">
      <c r="P58633"/>
      <c r="AA58633"/>
    </row>
    <row r="58634" spans="16:27" x14ac:dyDescent="0.3">
      <c r="P58634"/>
      <c r="AA58634"/>
    </row>
    <row r="58635" spans="16:27" x14ac:dyDescent="0.3">
      <c r="P58635"/>
      <c r="AA58635"/>
    </row>
    <row r="58636" spans="16:27" x14ac:dyDescent="0.3">
      <c r="P58636"/>
      <c r="AA58636"/>
    </row>
    <row r="58637" spans="16:27" x14ac:dyDescent="0.3">
      <c r="P58637"/>
      <c r="AA58637"/>
    </row>
    <row r="58638" spans="16:27" x14ac:dyDescent="0.3">
      <c r="P58638"/>
      <c r="AA58638"/>
    </row>
    <row r="58639" spans="16:27" x14ac:dyDescent="0.3">
      <c r="P58639"/>
      <c r="AA58639"/>
    </row>
    <row r="58640" spans="16:27" x14ac:dyDescent="0.3">
      <c r="P58640"/>
      <c r="AA58640"/>
    </row>
    <row r="58641" spans="16:27" x14ac:dyDescent="0.3">
      <c r="P58641"/>
      <c r="AA58641"/>
    </row>
    <row r="58642" spans="16:27" x14ac:dyDescent="0.3">
      <c r="P58642"/>
      <c r="AA58642"/>
    </row>
    <row r="58643" spans="16:27" x14ac:dyDescent="0.3">
      <c r="P58643"/>
      <c r="AA58643"/>
    </row>
    <row r="58644" spans="16:27" x14ac:dyDescent="0.3">
      <c r="P58644"/>
      <c r="AA58644"/>
    </row>
    <row r="58645" spans="16:27" x14ac:dyDescent="0.3">
      <c r="P58645"/>
      <c r="AA58645"/>
    </row>
    <row r="58646" spans="16:27" x14ac:dyDescent="0.3">
      <c r="P58646"/>
      <c r="AA58646"/>
    </row>
    <row r="58647" spans="16:27" x14ac:dyDescent="0.3">
      <c r="P58647"/>
      <c r="AA58647"/>
    </row>
    <row r="58648" spans="16:27" x14ac:dyDescent="0.3">
      <c r="P58648"/>
      <c r="AA58648"/>
    </row>
    <row r="58649" spans="16:27" x14ac:dyDescent="0.3">
      <c r="P58649"/>
      <c r="AA58649"/>
    </row>
    <row r="58650" spans="16:27" x14ac:dyDescent="0.3">
      <c r="P58650"/>
      <c r="AA58650"/>
    </row>
    <row r="58651" spans="16:27" x14ac:dyDescent="0.3">
      <c r="P58651"/>
      <c r="AA58651"/>
    </row>
    <row r="58652" spans="16:27" x14ac:dyDescent="0.3">
      <c r="P58652"/>
      <c r="AA58652"/>
    </row>
    <row r="58653" spans="16:27" x14ac:dyDescent="0.3">
      <c r="P58653"/>
      <c r="AA58653"/>
    </row>
    <row r="58654" spans="16:27" x14ac:dyDescent="0.3">
      <c r="P58654"/>
      <c r="AA58654"/>
    </row>
    <row r="58655" spans="16:27" x14ac:dyDescent="0.3">
      <c r="P58655"/>
      <c r="AA58655"/>
    </row>
    <row r="58656" spans="16:27" x14ac:dyDescent="0.3">
      <c r="P58656"/>
      <c r="AA58656"/>
    </row>
    <row r="58657" spans="16:27" x14ac:dyDescent="0.3">
      <c r="P58657"/>
      <c r="AA58657"/>
    </row>
    <row r="58658" spans="16:27" x14ac:dyDescent="0.3">
      <c r="P58658"/>
      <c r="AA58658"/>
    </row>
    <row r="58659" spans="16:27" x14ac:dyDescent="0.3">
      <c r="P58659"/>
      <c r="AA58659"/>
    </row>
    <row r="58660" spans="16:27" x14ac:dyDescent="0.3">
      <c r="P58660"/>
      <c r="AA58660"/>
    </row>
    <row r="58661" spans="16:27" x14ac:dyDescent="0.3">
      <c r="P58661"/>
      <c r="AA58661"/>
    </row>
    <row r="58662" spans="16:27" x14ac:dyDescent="0.3">
      <c r="P58662"/>
      <c r="AA58662"/>
    </row>
    <row r="58663" spans="16:27" x14ac:dyDescent="0.3">
      <c r="P58663"/>
      <c r="AA58663"/>
    </row>
    <row r="58664" spans="16:27" x14ac:dyDescent="0.3">
      <c r="P58664"/>
      <c r="AA58664"/>
    </row>
    <row r="58665" spans="16:27" x14ac:dyDescent="0.3">
      <c r="P58665"/>
      <c r="AA58665"/>
    </row>
    <row r="58666" spans="16:27" x14ac:dyDescent="0.3">
      <c r="P58666"/>
      <c r="AA58666"/>
    </row>
    <row r="58667" spans="16:27" x14ac:dyDescent="0.3">
      <c r="P58667"/>
      <c r="AA58667"/>
    </row>
    <row r="58668" spans="16:27" x14ac:dyDescent="0.3">
      <c r="P58668"/>
      <c r="AA58668"/>
    </row>
    <row r="58669" spans="16:27" x14ac:dyDescent="0.3">
      <c r="P58669"/>
      <c r="AA58669"/>
    </row>
    <row r="58670" spans="16:27" x14ac:dyDescent="0.3">
      <c r="P58670"/>
      <c r="AA58670"/>
    </row>
    <row r="58671" spans="16:27" x14ac:dyDescent="0.3">
      <c r="P58671"/>
      <c r="AA58671"/>
    </row>
    <row r="58672" spans="16:27" x14ac:dyDescent="0.3">
      <c r="P58672"/>
      <c r="AA58672"/>
    </row>
    <row r="58673" spans="16:27" x14ac:dyDescent="0.3">
      <c r="P58673"/>
      <c r="AA58673"/>
    </row>
    <row r="58674" spans="16:27" x14ac:dyDescent="0.3">
      <c r="P58674"/>
      <c r="AA58674"/>
    </row>
    <row r="58675" spans="16:27" x14ac:dyDescent="0.3">
      <c r="P58675"/>
      <c r="AA58675"/>
    </row>
    <row r="58676" spans="16:27" x14ac:dyDescent="0.3">
      <c r="P58676"/>
      <c r="AA58676"/>
    </row>
    <row r="58677" spans="16:27" x14ac:dyDescent="0.3">
      <c r="P58677"/>
      <c r="AA58677"/>
    </row>
    <row r="58678" spans="16:27" x14ac:dyDescent="0.3">
      <c r="P58678"/>
      <c r="AA58678"/>
    </row>
    <row r="58679" spans="16:27" x14ac:dyDescent="0.3">
      <c r="P58679"/>
      <c r="AA58679"/>
    </row>
    <row r="58680" spans="16:27" x14ac:dyDescent="0.3">
      <c r="P58680"/>
      <c r="AA58680"/>
    </row>
    <row r="58681" spans="16:27" x14ac:dyDescent="0.3">
      <c r="P58681"/>
      <c r="AA58681"/>
    </row>
    <row r="58682" spans="16:27" x14ac:dyDescent="0.3">
      <c r="P58682"/>
      <c r="AA58682"/>
    </row>
    <row r="58683" spans="16:27" x14ac:dyDescent="0.3">
      <c r="P58683"/>
      <c r="AA58683"/>
    </row>
    <row r="58684" spans="16:27" x14ac:dyDescent="0.3">
      <c r="P58684"/>
      <c r="AA58684"/>
    </row>
    <row r="58685" spans="16:27" x14ac:dyDescent="0.3">
      <c r="P58685"/>
      <c r="AA58685"/>
    </row>
    <row r="58686" spans="16:27" x14ac:dyDescent="0.3">
      <c r="P58686"/>
      <c r="AA58686"/>
    </row>
    <row r="58687" spans="16:27" x14ac:dyDescent="0.3">
      <c r="P58687"/>
      <c r="AA58687"/>
    </row>
    <row r="58688" spans="16:27" x14ac:dyDescent="0.3">
      <c r="P58688"/>
      <c r="AA58688"/>
    </row>
    <row r="58689" spans="16:27" x14ac:dyDescent="0.3">
      <c r="P58689"/>
      <c r="AA58689"/>
    </row>
    <row r="58690" spans="16:27" x14ac:dyDescent="0.3">
      <c r="P58690"/>
      <c r="AA58690"/>
    </row>
    <row r="58691" spans="16:27" x14ac:dyDescent="0.3">
      <c r="P58691"/>
      <c r="AA58691"/>
    </row>
    <row r="58692" spans="16:27" x14ac:dyDescent="0.3">
      <c r="P58692"/>
      <c r="AA58692"/>
    </row>
    <row r="58693" spans="16:27" x14ac:dyDescent="0.3">
      <c r="P58693"/>
      <c r="AA58693"/>
    </row>
    <row r="58694" spans="16:27" x14ac:dyDescent="0.3">
      <c r="P58694"/>
      <c r="AA58694"/>
    </row>
    <row r="58695" spans="16:27" x14ac:dyDescent="0.3">
      <c r="P58695"/>
      <c r="AA58695"/>
    </row>
    <row r="58696" spans="16:27" x14ac:dyDescent="0.3">
      <c r="P58696"/>
      <c r="AA58696"/>
    </row>
    <row r="58697" spans="16:27" x14ac:dyDescent="0.3">
      <c r="P58697"/>
      <c r="AA58697"/>
    </row>
    <row r="58698" spans="16:27" x14ac:dyDescent="0.3">
      <c r="P58698"/>
      <c r="AA58698"/>
    </row>
    <row r="58699" spans="16:27" x14ac:dyDescent="0.3">
      <c r="P58699"/>
      <c r="AA58699"/>
    </row>
    <row r="58700" spans="16:27" x14ac:dyDescent="0.3">
      <c r="P58700"/>
      <c r="AA58700"/>
    </row>
    <row r="58701" spans="16:27" x14ac:dyDescent="0.3">
      <c r="P58701"/>
      <c r="AA58701"/>
    </row>
    <row r="58702" spans="16:27" x14ac:dyDescent="0.3">
      <c r="P58702"/>
      <c r="AA58702"/>
    </row>
    <row r="58703" spans="16:27" x14ac:dyDescent="0.3">
      <c r="P58703"/>
      <c r="AA58703"/>
    </row>
    <row r="58704" spans="16:27" x14ac:dyDescent="0.3">
      <c r="P58704"/>
      <c r="AA58704"/>
    </row>
    <row r="58705" spans="16:27" x14ac:dyDescent="0.3">
      <c r="P58705"/>
      <c r="AA58705"/>
    </row>
    <row r="58706" spans="16:27" x14ac:dyDescent="0.3">
      <c r="P58706"/>
      <c r="AA58706"/>
    </row>
    <row r="58707" spans="16:27" x14ac:dyDescent="0.3">
      <c r="P58707"/>
      <c r="AA58707"/>
    </row>
    <row r="58708" spans="16:27" x14ac:dyDescent="0.3">
      <c r="P58708"/>
      <c r="AA58708"/>
    </row>
    <row r="58709" spans="16:27" x14ac:dyDescent="0.3">
      <c r="P58709"/>
      <c r="AA58709"/>
    </row>
    <row r="58710" spans="16:27" x14ac:dyDescent="0.3">
      <c r="P58710"/>
      <c r="AA58710"/>
    </row>
    <row r="58711" spans="16:27" x14ac:dyDescent="0.3">
      <c r="P58711"/>
      <c r="AA58711"/>
    </row>
    <row r="58712" spans="16:27" x14ac:dyDescent="0.3">
      <c r="P58712"/>
      <c r="AA58712"/>
    </row>
    <row r="58713" spans="16:27" x14ac:dyDescent="0.3">
      <c r="P58713"/>
      <c r="AA58713"/>
    </row>
    <row r="58714" spans="16:27" x14ac:dyDescent="0.3">
      <c r="P58714"/>
      <c r="AA58714"/>
    </row>
    <row r="58715" spans="16:27" x14ac:dyDescent="0.3">
      <c r="P58715"/>
      <c r="AA58715"/>
    </row>
    <row r="58716" spans="16:27" x14ac:dyDescent="0.3">
      <c r="P58716"/>
      <c r="AA58716"/>
    </row>
    <row r="58717" spans="16:27" x14ac:dyDescent="0.3">
      <c r="P58717"/>
      <c r="AA58717"/>
    </row>
    <row r="58718" spans="16:27" x14ac:dyDescent="0.3">
      <c r="P58718"/>
      <c r="AA58718"/>
    </row>
    <row r="58719" spans="16:27" x14ac:dyDescent="0.3">
      <c r="P58719"/>
      <c r="AA58719"/>
    </row>
    <row r="58720" spans="16:27" x14ac:dyDescent="0.3">
      <c r="P58720"/>
      <c r="AA58720"/>
    </row>
    <row r="58721" spans="16:27" x14ac:dyDescent="0.3">
      <c r="P58721"/>
      <c r="AA58721"/>
    </row>
    <row r="58722" spans="16:27" x14ac:dyDescent="0.3">
      <c r="P58722"/>
      <c r="AA58722"/>
    </row>
    <row r="58723" spans="16:27" x14ac:dyDescent="0.3">
      <c r="P58723"/>
      <c r="AA58723"/>
    </row>
    <row r="58724" spans="16:27" x14ac:dyDescent="0.3">
      <c r="P58724"/>
      <c r="AA58724"/>
    </row>
    <row r="58725" spans="16:27" x14ac:dyDescent="0.3">
      <c r="P58725"/>
      <c r="AA58725"/>
    </row>
    <row r="58726" spans="16:27" x14ac:dyDescent="0.3">
      <c r="P58726"/>
      <c r="AA58726"/>
    </row>
    <row r="58727" spans="16:27" x14ac:dyDescent="0.3">
      <c r="P58727"/>
      <c r="AA58727"/>
    </row>
    <row r="58728" spans="16:27" x14ac:dyDescent="0.3">
      <c r="P58728"/>
      <c r="AA58728"/>
    </row>
    <row r="58729" spans="16:27" x14ac:dyDescent="0.3">
      <c r="P58729"/>
      <c r="AA58729"/>
    </row>
    <row r="58730" spans="16:27" x14ac:dyDescent="0.3">
      <c r="P58730"/>
      <c r="AA58730"/>
    </row>
    <row r="58731" spans="16:27" x14ac:dyDescent="0.3">
      <c r="P58731"/>
      <c r="AA58731"/>
    </row>
    <row r="58732" spans="16:27" x14ac:dyDescent="0.3">
      <c r="P58732"/>
      <c r="AA58732"/>
    </row>
    <row r="58733" spans="16:27" x14ac:dyDescent="0.3">
      <c r="P58733"/>
      <c r="AA58733"/>
    </row>
    <row r="58734" spans="16:27" x14ac:dyDescent="0.3">
      <c r="P58734"/>
      <c r="AA58734"/>
    </row>
    <row r="58735" spans="16:27" x14ac:dyDescent="0.3">
      <c r="P58735"/>
      <c r="AA58735"/>
    </row>
    <row r="58736" spans="16:27" x14ac:dyDescent="0.3">
      <c r="P58736"/>
      <c r="AA58736"/>
    </row>
    <row r="58737" spans="16:27" x14ac:dyDescent="0.3">
      <c r="P58737"/>
      <c r="AA58737"/>
    </row>
    <row r="58738" spans="16:27" x14ac:dyDescent="0.3">
      <c r="P58738"/>
      <c r="AA58738"/>
    </row>
    <row r="58739" spans="16:27" x14ac:dyDescent="0.3">
      <c r="P58739"/>
      <c r="AA58739"/>
    </row>
    <row r="58740" spans="16:27" x14ac:dyDescent="0.3">
      <c r="P58740"/>
      <c r="AA58740"/>
    </row>
    <row r="58741" spans="16:27" x14ac:dyDescent="0.3">
      <c r="P58741"/>
      <c r="AA58741"/>
    </row>
    <row r="58742" spans="16:27" x14ac:dyDescent="0.3">
      <c r="P58742"/>
      <c r="AA58742"/>
    </row>
    <row r="58743" spans="16:27" x14ac:dyDescent="0.3">
      <c r="P58743"/>
      <c r="AA58743"/>
    </row>
    <row r="58744" spans="16:27" x14ac:dyDescent="0.3">
      <c r="P58744"/>
      <c r="AA58744"/>
    </row>
    <row r="58745" spans="16:27" x14ac:dyDescent="0.3">
      <c r="P58745"/>
      <c r="AA58745"/>
    </row>
    <row r="58746" spans="16:27" x14ac:dyDescent="0.3">
      <c r="P58746"/>
      <c r="AA58746"/>
    </row>
    <row r="58747" spans="16:27" x14ac:dyDescent="0.3">
      <c r="P58747"/>
      <c r="AA58747"/>
    </row>
    <row r="58748" spans="16:27" x14ac:dyDescent="0.3">
      <c r="P58748"/>
      <c r="AA58748"/>
    </row>
    <row r="58749" spans="16:27" x14ac:dyDescent="0.3">
      <c r="P58749"/>
      <c r="AA58749"/>
    </row>
    <row r="58750" spans="16:27" x14ac:dyDescent="0.3">
      <c r="P58750"/>
      <c r="AA58750"/>
    </row>
    <row r="58751" spans="16:27" x14ac:dyDescent="0.3">
      <c r="P58751"/>
      <c r="AA58751"/>
    </row>
    <row r="58752" spans="16:27" x14ac:dyDescent="0.3">
      <c r="P58752"/>
      <c r="AA58752"/>
    </row>
    <row r="58753" spans="16:27" x14ac:dyDescent="0.3">
      <c r="P58753"/>
      <c r="AA58753"/>
    </row>
    <row r="58754" spans="16:27" x14ac:dyDescent="0.3">
      <c r="P58754"/>
      <c r="AA58754"/>
    </row>
    <row r="58755" spans="16:27" x14ac:dyDescent="0.3">
      <c r="P58755"/>
      <c r="AA58755"/>
    </row>
    <row r="58756" spans="16:27" x14ac:dyDescent="0.3">
      <c r="P58756"/>
      <c r="AA58756"/>
    </row>
    <row r="58757" spans="16:27" x14ac:dyDescent="0.3">
      <c r="P58757"/>
      <c r="AA58757"/>
    </row>
    <row r="58758" spans="16:27" x14ac:dyDescent="0.3">
      <c r="P58758"/>
      <c r="AA58758"/>
    </row>
    <row r="58759" spans="16:27" x14ac:dyDescent="0.3">
      <c r="P58759"/>
      <c r="AA58759"/>
    </row>
    <row r="58760" spans="16:27" x14ac:dyDescent="0.3">
      <c r="P58760"/>
      <c r="AA58760"/>
    </row>
    <row r="58761" spans="16:27" x14ac:dyDescent="0.3">
      <c r="P58761"/>
      <c r="AA58761"/>
    </row>
    <row r="58762" spans="16:27" x14ac:dyDescent="0.3">
      <c r="P58762"/>
      <c r="AA58762"/>
    </row>
    <row r="58763" spans="16:27" x14ac:dyDescent="0.3">
      <c r="P58763"/>
      <c r="AA58763"/>
    </row>
    <row r="58764" spans="16:27" x14ac:dyDescent="0.3">
      <c r="P58764"/>
      <c r="AA58764"/>
    </row>
    <row r="58765" spans="16:27" x14ac:dyDescent="0.3">
      <c r="P58765"/>
      <c r="AA58765"/>
    </row>
    <row r="58766" spans="16:27" x14ac:dyDescent="0.3">
      <c r="P58766"/>
      <c r="AA58766"/>
    </row>
    <row r="58767" spans="16:27" x14ac:dyDescent="0.3">
      <c r="P58767"/>
      <c r="AA58767"/>
    </row>
    <row r="58768" spans="16:27" x14ac:dyDescent="0.3">
      <c r="P58768"/>
      <c r="AA58768"/>
    </row>
    <row r="58769" spans="16:27" x14ac:dyDescent="0.3">
      <c r="P58769"/>
      <c r="AA58769"/>
    </row>
    <row r="58770" spans="16:27" x14ac:dyDescent="0.3">
      <c r="P58770"/>
      <c r="AA58770"/>
    </row>
    <row r="58771" spans="16:27" x14ac:dyDescent="0.3">
      <c r="P58771"/>
      <c r="AA58771"/>
    </row>
    <row r="58772" spans="16:27" x14ac:dyDescent="0.3">
      <c r="P58772"/>
      <c r="AA58772"/>
    </row>
    <row r="58773" spans="16:27" x14ac:dyDescent="0.3">
      <c r="P58773"/>
      <c r="AA58773"/>
    </row>
    <row r="58774" spans="16:27" x14ac:dyDescent="0.3">
      <c r="P58774"/>
      <c r="AA58774"/>
    </row>
    <row r="58775" spans="16:27" x14ac:dyDescent="0.3">
      <c r="P58775"/>
      <c r="AA58775"/>
    </row>
    <row r="58776" spans="16:27" x14ac:dyDescent="0.3">
      <c r="P58776"/>
      <c r="AA58776"/>
    </row>
    <row r="58777" spans="16:27" x14ac:dyDescent="0.3">
      <c r="P58777"/>
      <c r="AA58777"/>
    </row>
    <row r="58778" spans="16:27" x14ac:dyDescent="0.3">
      <c r="P58778"/>
      <c r="AA58778"/>
    </row>
    <row r="58779" spans="16:27" x14ac:dyDescent="0.3">
      <c r="P58779"/>
      <c r="AA58779"/>
    </row>
    <row r="58780" spans="16:27" x14ac:dyDescent="0.3">
      <c r="P58780"/>
      <c r="AA58780"/>
    </row>
    <row r="58781" spans="16:27" x14ac:dyDescent="0.3">
      <c r="P58781"/>
      <c r="AA58781"/>
    </row>
    <row r="58782" spans="16:27" x14ac:dyDescent="0.3">
      <c r="P58782"/>
      <c r="AA58782"/>
    </row>
    <row r="58783" spans="16:27" x14ac:dyDescent="0.3">
      <c r="P58783"/>
      <c r="AA58783"/>
    </row>
    <row r="58784" spans="16:27" x14ac:dyDescent="0.3">
      <c r="P58784"/>
      <c r="AA58784"/>
    </row>
    <row r="58785" spans="16:27" x14ac:dyDescent="0.3">
      <c r="P58785"/>
      <c r="AA58785"/>
    </row>
    <row r="58786" spans="16:27" x14ac:dyDescent="0.3">
      <c r="P58786"/>
      <c r="AA58786"/>
    </row>
    <row r="58787" spans="16:27" x14ac:dyDescent="0.3">
      <c r="P58787"/>
      <c r="AA58787"/>
    </row>
    <row r="58788" spans="16:27" x14ac:dyDescent="0.3">
      <c r="P58788"/>
      <c r="AA58788"/>
    </row>
    <row r="58789" spans="16:27" x14ac:dyDescent="0.3">
      <c r="P58789"/>
      <c r="AA58789"/>
    </row>
    <row r="58790" spans="16:27" x14ac:dyDescent="0.3">
      <c r="P58790"/>
      <c r="AA58790"/>
    </row>
    <row r="58791" spans="16:27" x14ac:dyDescent="0.3">
      <c r="P58791"/>
      <c r="AA58791"/>
    </row>
    <row r="58792" spans="16:27" x14ac:dyDescent="0.3">
      <c r="P58792"/>
      <c r="AA58792"/>
    </row>
    <row r="58793" spans="16:27" x14ac:dyDescent="0.3">
      <c r="P58793"/>
      <c r="AA58793"/>
    </row>
    <row r="58794" spans="16:27" x14ac:dyDescent="0.3">
      <c r="P58794"/>
      <c r="AA58794"/>
    </row>
    <row r="58795" spans="16:27" x14ac:dyDescent="0.3">
      <c r="P58795"/>
      <c r="AA58795"/>
    </row>
    <row r="58796" spans="16:27" x14ac:dyDescent="0.3">
      <c r="P58796"/>
      <c r="AA58796"/>
    </row>
    <row r="58797" spans="16:27" x14ac:dyDescent="0.3">
      <c r="P58797"/>
      <c r="AA58797"/>
    </row>
    <row r="58798" spans="16:27" x14ac:dyDescent="0.3">
      <c r="P58798"/>
      <c r="AA58798"/>
    </row>
    <row r="58799" spans="16:27" x14ac:dyDescent="0.3">
      <c r="P58799"/>
      <c r="AA58799"/>
    </row>
    <row r="58800" spans="16:27" x14ac:dyDescent="0.3">
      <c r="P58800"/>
      <c r="AA58800"/>
    </row>
    <row r="58801" spans="16:27" x14ac:dyDescent="0.3">
      <c r="P58801"/>
      <c r="AA58801"/>
    </row>
    <row r="58802" spans="16:27" x14ac:dyDescent="0.3">
      <c r="P58802"/>
      <c r="AA58802"/>
    </row>
    <row r="58803" spans="16:27" x14ac:dyDescent="0.3">
      <c r="P58803"/>
      <c r="AA58803"/>
    </row>
    <row r="58804" spans="16:27" x14ac:dyDescent="0.3">
      <c r="P58804"/>
      <c r="AA58804"/>
    </row>
    <row r="58805" spans="16:27" x14ac:dyDescent="0.3">
      <c r="P58805"/>
      <c r="AA58805"/>
    </row>
    <row r="58806" spans="16:27" x14ac:dyDescent="0.3">
      <c r="P58806"/>
      <c r="AA58806"/>
    </row>
    <row r="58807" spans="16:27" x14ac:dyDescent="0.3">
      <c r="P58807"/>
      <c r="AA58807"/>
    </row>
    <row r="58808" spans="16:27" x14ac:dyDescent="0.3">
      <c r="P58808"/>
      <c r="AA58808"/>
    </row>
    <row r="58809" spans="16:27" x14ac:dyDescent="0.3">
      <c r="P58809"/>
      <c r="AA58809"/>
    </row>
    <row r="58810" spans="16:27" x14ac:dyDescent="0.3">
      <c r="P58810"/>
      <c r="AA58810"/>
    </row>
    <row r="58811" spans="16:27" x14ac:dyDescent="0.3">
      <c r="P58811"/>
      <c r="AA58811"/>
    </row>
    <row r="58812" spans="16:27" x14ac:dyDescent="0.3">
      <c r="P58812"/>
      <c r="AA58812"/>
    </row>
    <row r="58813" spans="16:27" x14ac:dyDescent="0.3">
      <c r="P58813"/>
      <c r="AA58813"/>
    </row>
    <row r="58814" spans="16:27" x14ac:dyDescent="0.3">
      <c r="P58814"/>
      <c r="AA58814"/>
    </row>
    <row r="58815" spans="16:27" x14ac:dyDescent="0.3">
      <c r="P58815"/>
      <c r="AA58815"/>
    </row>
    <row r="58816" spans="16:27" x14ac:dyDescent="0.3">
      <c r="P58816"/>
      <c r="AA58816"/>
    </row>
    <row r="58817" spans="16:27" x14ac:dyDescent="0.3">
      <c r="P58817"/>
      <c r="AA58817"/>
    </row>
    <row r="58818" spans="16:27" x14ac:dyDescent="0.3">
      <c r="P58818"/>
      <c r="AA58818"/>
    </row>
    <row r="58819" spans="16:27" x14ac:dyDescent="0.3">
      <c r="P58819"/>
      <c r="AA58819"/>
    </row>
    <row r="58820" spans="16:27" x14ac:dyDescent="0.3">
      <c r="P58820"/>
      <c r="AA58820"/>
    </row>
    <row r="58821" spans="16:27" x14ac:dyDescent="0.3">
      <c r="P58821"/>
      <c r="AA58821"/>
    </row>
    <row r="58822" spans="16:27" x14ac:dyDescent="0.3">
      <c r="P58822"/>
      <c r="AA58822"/>
    </row>
    <row r="58823" spans="16:27" x14ac:dyDescent="0.3">
      <c r="P58823"/>
      <c r="AA58823"/>
    </row>
    <row r="58824" spans="16:27" x14ac:dyDescent="0.3">
      <c r="P58824"/>
      <c r="AA58824"/>
    </row>
    <row r="58825" spans="16:27" x14ac:dyDescent="0.3">
      <c r="P58825"/>
      <c r="AA58825"/>
    </row>
    <row r="58826" spans="16:27" x14ac:dyDescent="0.3">
      <c r="P58826"/>
      <c r="AA58826"/>
    </row>
    <row r="58827" spans="16:27" x14ac:dyDescent="0.3">
      <c r="P58827"/>
      <c r="AA58827"/>
    </row>
    <row r="58828" spans="16:27" x14ac:dyDescent="0.3">
      <c r="P58828"/>
      <c r="AA58828"/>
    </row>
    <row r="58829" spans="16:27" x14ac:dyDescent="0.3">
      <c r="P58829"/>
      <c r="AA58829"/>
    </row>
    <row r="58830" spans="16:27" x14ac:dyDescent="0.3">
      <c r="P58830"/>
      <c r="AA58830"/>
    </row>
    <row r="58831" spans="16:27" x14ac:dyDescent="0.3">
      <c r="P58831"/>
      <c r="AA58831"/>
    </row>
    <row r="58832" spans="16:27" x14ac:dyDescent="0.3">
      <c r="P58832"/>
      <c r="AA58832"/>
    </row>
    <row r="58833" spans="16:27" x14ac:dyDescent="0.3">
      <c r="P58833"/>
      <c r="AA58833"/>
    </row>
    <row r="58834" spans="16:27" x14ac:dyDescent="0.3">
      <c r="P58834"/>
      <c r="AA58834"/>
    </row>
    <row r="58835" spans="16:27" x14ac:dyDescent="0.3">
      <c r="P58835"/>
      <c r="AA58835"/>
    </row>
    <row r="58836" spans="16:27" x14ac:dyDescent="0.3">
      <c r="P58836"/>
      <c r="AA58836"/>
    </row>
    <row r="58837" spans="16:27" x14ac:dyDescent="0.3">
      <c r="P58837"/>
      <c r="AA58837"/>
    </row>
    <row r="58838" spans="16:27" x14ac:dyDescent="0.3">
      <c r="P58838"/>
      <c r="AA58838"/>
    </row>
    <row r="58839" spans="16:27" x14ac:dyDescent="0.3">
      <c r="P58839"/>
      <c r="AA58839"/>
    </row>
    <row r="58840" spans="16:27" x14ac:dyDescent="0.3">
      <c r="P58840"/>
      <c r="AA58840"/>
    </row>
    <row r="58841" spans="16:27" x14ac:dyDescent="0.3">
      <c r="P58841"/>
      <c r="AA58841"/>
    </row>
    <row r="58842" spans="16:27" x14ac:dyDescent="0.3">
      <c r="P58842"/>
      <c r="AA58842"/>
    </row>
    <row r="58843" spans="16:27" x14ac:dyDescent="0.3">
      <c r="P58843"/>
      <c r="AA58843"/>
    </row>
    <row r="58844" spans="16:27" x14ac:dyDescent="0.3">
      <c r="P58844"/>
      <c r="AA58844"/>
    </row>
    <row r="58845" spans="16:27" x14ac:dyDescent="0.3">
      <c r="P58845"/>
      <c r="AA58845"/>
    </row>
    <row r="58846" spans="16:27" x14ac:dyDescent="0.3">
      <c r="P58846"/>
      <c r="AA58846"/>
    </row>
    <row r="58847" spans="16:27" x14ac:dyDescent="0.3">
      <c r="P58847"/>
      <c r="AA58847"/>
    </row>
    <row r="58848" spans="16:27" x14ac:dyDescent="0.3">
      <c r="P58848"/>
      <c r="AA58848"/>
    </row>
    <row r="58849" spans="16:27" x14ac:dyDescent="0.3">
      <c r="P58849"/>
      <c r="AA58849"/>
    </row>
    <row r="58850" spans="16:27" x14ac:dyDescent="0.3">
      <c r="P58850"/>
      <c r="AA58850"/>
    </row>
    <row r="58851" spans="16:27" x14ac:dyDescent="0.3">
      <c r="P58851"/>
      <c r="AA58851"/>
    </row>
    <row r="58852" spans="16:27" x14ac:dyDescent="0.3">
      <c r="P58852"/>
      <c r="AA58852"/>
    </row>
    <row r="58853" spans="16:27" x14ac:dyDescent="0.3">
      <c r="P58853"/>
      <c r="AA58853"/>
    </row>
    <row r="58854" spans="16:27" x14ac:dyDescent="0.3">
      <c r="P58854"/>
      <c r="AA58854"/>
    </row>
    <row r="58855" spans="16:27" x14ac:dyDescent="0.3">
      <c r="P58855"/>
      <c r="AA58855"/>
    </row>
    <row r="58856" spans="16:27" x14ac:dyDescent="0.3">
      <c r="P58856"/>
      <c r="AA58856"/>
    </row>
    <row r="58857" spans="16:27" x14ac:dyDescent="0.3">
      <c r="P58857"/>
      <c r="AA58857"/>
    </row>
    <row r="58858" spans="16:27" x14ac:dyDescent="0.3">
      <c r="P58858"/>
      <c r="AA58858"/>
    </row>
    <row r="58859" spans="16:27" x14ac:dyDescent="0.3">
      <c r="P58859"/>
      <c r="AA58859"/>
    </row>
    <row r="58860" spans="16:27" x14ac:dyDescent="0.3">
      <c r="P58860"/>
      <c r="AA58860"/>
    </row>
    <row r="58861" spans="16:27" x14ac:dyDescent="0.3">
      <c r="P58861"/>
      <c r="AA58861"/>
    </row>
    <row r="58862" spans="16:27" x14ac:dyDescent="0.3">
      <c r="P58862"/>
      <c r="AA58862"/>
    </row>
    <row r="58863" spans="16:27" x14ac:dyDescent="0.3">
      <c r="P58863"/>
      <c r="AA58863"/>
    </row>
    <row r="58864" spans="16:27" x14ac:dyDescent="0.3">
      <c r="P58864"/>
      <c r="AA58864"/>
    </row>
    <row r="58865" spans="16:27" x14ac:dyDescent="0.3">
      <c r="P58865"/>
      <c r="AA58865"/>
    </row>
    <row r="58866" spans="16:27" x14ac:dyDescent="0.3">
      <c r="P58866"/>
      <c r="AA58866"/>
    </row>
    <row r="58867" spans="16:27" x14ac:dyDescent="0.3">
      <c r="P58867"/>
      <c r="AA58867"/>
    </row>
    <row r="58868" spans="16:27" x14ac:dyDescent="0.3">
      <c r="P58868"/>
      <c r="AA58868"/>
    </row>
    <row r="58869" spans="16:27" x14ac:dyDescent="0.3">
      <c r="P58869"/>
      <c r="AA58869"/>
    </row>
    <row r="58870" spans="16:27" x14ac:dyDescent="0.3">
      <c r="P58870"/>
      <c r="AA58870"/>
    </row>
    <row r="58871" spans="16:27" x14ac:dyDescent="0.3">
      <c r="P58871"/>
      <c r="AA58871"/>
    </row>
    <row r="58872" spans="16:27" x14ac:dyDescent="0.3">
      <c r="P58872"/>
      <c r="AA58872"/>
    </row>
    <row r="58873" spans="16:27" x14ac:dyDescent="0.3">
      <c r="P58873"/>
      <c r="AA58873"/>
    </row>
    <row r="58874" spans="16:27" x14ac:dyDescent="0.3">
      <c r="P58874"/>
      <c r="AA58874"/>
    </row>
    <row r="58875" spans="16:27" x14ac:dyDescent="0.3">
      <c r="P58875"/>
      <c r="AA58875"/>
    </row>
    <row r="58876" spans="16:27" x14ac:dyDescent="0.3">
      <c r="P58876"/>
      <c r="AA58876"/>
    </row>
    <row r="58877" spans="16:27" x14ac:dyDescent="0.3">
      <c r="P58877"/>
      <c r="AA58877"/>
    </row>
    <row r="58878" spans="16:27" x14ac:dyDescent="0.3">
      <c r="P58878"/>
      <c r="AA58878"/>
    </row>
    <row r="58879" spans="16:27" x14ac:dyDescent="0.3">
      <c r="P58879"/>
      <c r="AA58879"/>
    </row>
    <row r="58880" spans="16:27" x14ac:dyDescent="0.3">
      <c r="P58880"/>
      <c r="AA58880"/>
    </row>
    <row r="58881" spans="16:27" x14ac:dyDescent="0.3">
      <c r="P58881"/>
      <c r="AA58881"/>
    </row>
    <row r="58882" spans="16:27" x14ac:dyDescent="0.3">
      <c r="P58882"/>
      <c r="AA58882"/>
    </row>
    <row r="58883" spans="16:27" x14ac:dyDescent="0.3">
      <c r="P58883"/>
      <c r="AA58883"/>
    </row>
    <row r="58884" spans="16:27" x14ac:dyDescent="0.3">
      <c r="P58884"/>
      <c r="AA58884"/>
    </row>
    <row r="58885" spans="16:27" x14ac:dyDescent="0.3">
      <c r="P58885"/>
      <c r="AA58885"/>
    </row>
    <row r="58886" spans="16:27" x14ac:dyDescent="0.3">
      <c r="P58886"/>
      <c r="AA58886"/>
    </row>
    <row r="58887" spans="16:27" x14ac:dyDescent="0.3">
      <c r="P58887"/>
      <c r="AA58887"/>
    </row>
    <row r="58888" spans="16:27" x14ac:dyDescent="0.3">
      <c r="P58888"/>
      <c r="AA58888"/>
    </row>
    <row r="58889" spans="16:27" x14ac:dyDescent="0.3">
      <c r="P58889"/>
      <c r="AA58889"/>
    </row>
    <row r="58890" spans="16:27" x14ac:dyDescent="0.3">
      <c r="P58890"/>
      <c r="AA58890"/>
    </row>
    <row r="58891" spans="16:27" x14ac:dyDescent="0.3">
      <c r="P58891"/>
      <c r="AA58891"/>
    </row>
    <row r="58892" spans="16:27" x14ac:dyDescent="0.3">
      <c r="P58892"/>
      <c r="AA58892"/>
    </row>
    <row r="58893" spans="16:27" x14ac:dyDescent="0.3">
      <c r="P58893"/>
      <c r="AA58893"/>
    </row>
    <row r="58894" spans="16:27" x14ac:dyDescent="0.3">
      <c r="P58894"/>
      <c r="AA58894"/>
    </row>
    <row r="58895" spans="16:27" x14ac:dyDescent="0.3">
      <c r="P58895"/>
      <c r="AA58895"/>
    </row>
    <row r="58896" spans="16:27" x14ac:dyDescent="0.3">
      <c r="P58896"/>
      <c r="AA58896"/>
    </row>
    <row r="58897" spans="16:27" x14ac:dyDescent="0.3">
      <c r="P58897"/>
      <c r="AA58897"/>
    </row>
    <row r="58898" spans="16:27" x14ac:dyDescent="0.3">
      <c r="P58898"/>
      <c r="AA58898"/>
    </row>
    <row r="58899" spans="16:27" x14ac:dyDescent="0.3">
      <c r="P58899"/>
      <c r="AA58899"/>
    </row>
    <row r="58900" spans="16:27" x14ac:dyDescent="0.3">
      <c r="P58900"/>
      <c r="AA58900"/>
    </row>
    <row r="58901" spans="16:27" x14ac:dyDescent="0.3">
      <c r="P58901"/>
      <c r="AA58901"/>
    </row>
    <row r="58902" spans="16:27" x14ac:dyDescent="0.3">
      <c r="P58902"/>
      <c r="AA58902"/>
    </row>
    <row r="58903" spans="16:27" x14ac:dyDescent="0.3">
      <c r="P58903"/>
      <c r="AA58903"/>
    </row>
    <row r="58904" spans="16:27" x14ac:dyDescent="0.3">
      <c r="P58904"/>
      <c r="AA58904"/>
    </row>
    <row r="58905" spans="16:27" x14ac:dyDescent="0.3">
      <c r="P58905"/>
      <c r="AA58905"/>
    </row>
    <row r="58906" spans="16:27" x14ac:dyDescent="0.3">
      <c r="P58906"/>
      <c r="AA58906"/>
    </row>
    <row r="58907" spans="16:27" x14ac:dyDescent="0.3">
      <c r="P58907"/>
      <c r="AA58907"/>
    </row>
    <row r="58908" spans="16:27" x14ac:dyDescent="0.3">
      <c r="P58908"/>
      <c r="AA58908"/>
    </row>
    <row r="58909" spans="16:27" x14ac:dyDescent="0.3">
      <c r="P58909"/>
      <c r="AA58909"/>
    </row>
    <row r="58910" spans="16:27" x14ac:dyDescent="0.3">
      <c r="P58910"/>
      <c r="AA58910"/>
    </row>
    <row r="58911" spans="16:27" x14ac:dyDescent="0.3">
      <c r="P58911"/>
      <c r="AA58911"/>
    </row>
    <row r="58912" spans="16:27" x14ac:dyDescent="0.3">
      <c r="P58912"/>
      <c r="AA58912"/>
    </row>
    <row r="58913" spans="16:27" x14ac:dyDescent="0.3">
      <c r="P58913"/>
      <c r="AA58913"/>
    </row>
    <row r="58914" spans="16:27" x14ac:dyDescent="0.3">
      <c r="P58914"/>
      <c r="AA58914"/>
    </row>
    <row r="58915" spans="16:27" x14ac:dyDescent="0.3">
      <c r="P58915"/>
      <c r="AA58915"/>
    </row>
    <row r="58916" spans="16:27" x14ac:dyDescent="0.3">
      <c r="P58916"/>
      <c r="AA58916"/>
    </row>
    <row r="58917" spans="16:27" x14ac:dyDescent="0.3">
      <c r="P58917"/>
      <c r="AA58917"/>
    </row>
    <row r="58918" spans="16:27" x14ac:dyDescent="0.3">
      <c r="P58918"/>
      <c r="AA58918"/>
    </row>
    <row r="58919" spans="16:27" x14ac:dyDescent="0.3">
      <c r="P58919"/>
      <c r="AA58919"/>
    </row>
    <row r="58920" spans="16:27" x14ac:dyDescent="0.3">
      <c r="P58920"/>
      <c r="AA58920"/>
    </row>
    <row r="58921" spans="16:27" x14ac:dyDescent="0.3">
      <c r="P58921"/>
      <c r="AA58921"/>
    </row>
    <row r="58922" spans="16:27" x14ac:dyDescent="0.3">
      <c r="P58922"/>
      <c r="AA58922"/>
    </row>
    <row r="58923" spans="16:27" x14ac:dyDescent="0.3">
      <c r="P58923"/>
      <c r="AA58923"/>
    </row>
    <row r="58924" spans="16:27" x14ac:dyDescent="0.3">
      <c r="P58924"/>
      <c r="AA58924"/>
    </row>
    <row r="58925" spans="16:27" x14ac:dyDescent="0.3">
      <c r="P58925"/>
      <c r="AA58925"/>
    </row>
    <row r="58926" spans="16:27" x14ac:dyDescent="0.3">
      <c r="P58926"/>
      <c r="AA58926"/>
    </row>
    <row r="58927" spans="16:27" x14ac:dyDescent="0.3">
      <c r="P58927"/>
      <c r="AA58927"/>
    </row>
    <row r="58928" spans="16:27" x14ac:dyDescent="0.3">
      <c r="P58928"/>
      <c r="AA58928"/>
    </row>
    <row r="58929" spans="16:27" x14ac:dyDescent="0.3">
      <c r="P58929"/>
      <c r="AA58929"/>
    </row>
    <row r="58930" spans="16:27" x14ac:dyDescent="0.3">
      <c r="P58930"/>
      <c r="AA58930"/>
    </row>
    <row r="58931" spans="16:27" x14ac:dyDescent="0.3">
      <c r="P58931"/>
      <c r="AA58931"/>
    </row>
    <row r="58932" spans="16:27" x14ac:dyDescent="0.3">
      <c r="P58932"/>
      <c r="AA58932"/>
    </row>
    <row r="58933" spans="16:27" x14ac:dyDescent="0.3">
      <c r="P58933"/>
      <c r="AA58933"/>
    </row>
    <row r="58934" spans="16:27" x14ac:dyDescent="0.3">
      <c r="P58934"/>
      <c r="AA58934"/>
    </row>
    <row r="58935" spans="16:27" x14ac:dyDescent="0.3">
      <c r="P58935"/>
      <c r="AA58935"/>
    </row>
    <row r="58936" spans="16:27" x14ac:dyDescent="0.3">
      <c r="P58936"/>
      <c r="AA58936"/>
    </row>
    <row r="58937" spans="16:27" x14ac:dyDescent="0.3">
      <c r="P58937"/>
      <c r="AA58937"/>
    </row>
    <row r="58938" spans="16:27" x14ac:dyDescent="0.3">
      <c r="P58938"/>
      <c r="AA58938"/>
    </row>
    <row r="58939" spans="16:27" x14ac:dyDescent="0.3">
      <c r="P58939"/>
      <c r="AA58939"/>
    </row>
    <row r="58940" spans="16:27" x14ac:dyDescent="0.3">
      <c r="P58940"/>
      <c r="AA58940"/>
    </row>
    <row r="58941" spans="16:27" x14ac:dyDescent="0.3">
      <c r="P58941"/>
      <c r="AA58941"/>
    </row>
    <row r="58942" spans="16:27" x14ac:dyDescent="0.3">
      <c r="P58942"/>
      <c r="AA58942"/>
    </row>
    <row r="58943" spans="16:27" x14ac:dyDescent="0.3">
      <c r="P58943"/>
      <c r="AA58943"/>
    </row>
    <row r="58944" spans="16:27" x14ac:dyDescent="0.3">
      <c r="P58944"/>
      <c r="AA58944"/>
    </row>
    <row r="58945" spans="16:27" x14ac:dyDescent="0.3">
      <c r="P58945"/>
      <c r="AA58945"/>
    </row>
    <row r="58946" spans="16:27" x14ac:dyDescent="0.3">
      <c r="P58946"/>
      <c r="AA58946"/>
    </row>
    <row r="58947" spans="16:27" x14ac:dyDescent="0.3">
      <c r="P58947"/>
      <c r="AA58947"/>
    </row>
    <row r="58948" spans="16:27" x14ac:dyDescent="0.3">
      <c r="P58948"/>
      <c r="AA58948"/>
    </row>
    <row r="58949" spans="16:27" x14ac:dyDescent="0.3">
      <c r="P58949"/>
      <c r="AA58949"/>
    </row>
    <row r="58950" spans="16:27" x14ac:dyDescent="0.3">
      <c r="P58950"/>
      <c r="AA58950"/>
    </row>
    <row r="58951" spans="16:27" x14ac:dyDescent="0.3">
      <c r="P58951"/>
      <c r="AA58951"/>
    </row>
    <row r="58952" spans="16:27" x14ac:dyDescent="0.3">
      <c r="P58952"/>
      <c r="AA58952"/>
    </row>
    <row r="58953" spans="16:27" x14ac:dyDescent="0.3">
      <c r="P58953"/>
      <c r="AA58953"/>
    </row>
    <row r="58954" spans="16:27" x14ac:dyDescent="0.3">
      <c r="P58954"/>
      <c r="AA58954"/>
    </row>
    <row r="58955" spans="16:27" x14ac:dyDescent="0.3">
      <c r="P58955"/>
      <c r="AA58955"/>
    </row>
    <row r="58956" spans="16:27" x14ac:dyDescent="0.3">
      <c r="P58956"/>
      <c r="AA58956"/>
    </row>
    <row r="58957" spans="16:27" x14ac:dyDescent="0.3">
      <c r="P58957"/>
      <c r="AA58957"/>
    </row>
    <row r="58958" spans="16:27" x14ac:dyDescent="0.3">
      <c r="P58958"/>
      <c r="AA58958"/>
    </row>
    <row r="58959" spans="16:27" x14ac:dyDescent="0.3">
      <c r="P58959"/>
      <c r="AA58959"/>
    </row>
    <row r="58960" spans="16:27" x14ac:dyDescent="0.3">
      <c r="P58960"/>
      <c r="AA58960"/>
    </row>
    <row r="58961" spans="16:27" x14ac:dyDescent="0.3">
      <c r="P58961"/>
      <c r="AA58961"/>
    </row>
    <row r="58962" spans="16:27" x14ac:dyDescent="0.3">
      <c r="P58962"/>
      <c r="AA58962"/>
    </row>
    <row r="58963" spans="16:27" x14ac:dyDescent="0.3">
      <c r="P58963"/>
      <c r="AA58963"/>
    </row>
    <row r="58964" spans="16:27" x14ac:dyDescent="0.3">
      <c r="P58964"/>
      <c r="AA58964"/>
    </row>
    <row r="58965" spans="16:27" x14ac:dyDescent="0.3">
      <c r="P58965"/>
      <c r="AA58965"/>
    </row>
    <row r="58966" spans="16:27" x14ac:dyDescent="0.3">
      <c r="P58966"/>
      <c r="AA58966"/>
    </row>
    <row r="58967" spans="16:27" x14ac:dyDescent="0.3">
      <c r="P58967"/>
      <c r="AA58967"/>
    </row>
    <row r="58968" spans="16:27" x14ac:dyDescent="0.3">
      <c r="P58968"/>
      <c r="AA58968"/>
    </row>
    <row r="58969" spans="16:27" x14ac:dyDescent="0.3">
      <c r="P58969"/>
      <c r="AA58969"/>
    </row>
    <row r="58970" spans="16:27" x14ac:dyDescent="0.3">
      <c r="P58970"/>
      <c r="AA58970"/>
    </row>
    <row r="58971" spans="16:27" x14ac:dyDescent="0.3">
      <c r="P58971"/>
      <c r="AA58971"/>
    </row>
    <row r="58972" spans="16:27" x14ac:dyDescent="0.3">
      <c r="P58972"/>
      <c r="AA58972"/>
    </row>
    <row r="58973" spans="16:27" x14ac:dyDescent="0.3">
      <c r="P58973"/>
      <c r="AA58973"/>
    </row>
    <row r="58974" spans="16:27" x14ac:dyDescent="0.3">
      <c r="P58974"/>
      <c r="AA58974"/>
    </row>
    <row r="58975" spans="16:27" x14ac:dyDescent="0.3">
      <c r="P58975"/>
      <c r="AA58975"/>
    </row>
    <row r="58976" spans="16:27" x14ac:dyDescent="0.3">
      <c r="P58976"/>
      <c r="AA58976"/>
    </row>
    <row r="58977" spans="16:27" x14ac:dyDescent="0.3">
      <c r="P58977"/>
      <c r="AA58977"/>
    </row>
    <row r="58978" spans="16:27" x14ac:dyDescent="0.3">
      <c r="P58978"/>
      <c r="AA58978"/>
    </row>
    <row r="58979" spans="16:27" x14ac:dyDescent="0.3">
      <c r="P58979"/>
      <c r="AA58979"/>
    </row>
    <row r="58980" spans="16:27" x14ac:dyDescent="0.3">
      <c r="P58980"/>
      <c r="AA58980"/>
    </row>
    <row r="58981" spans="16:27" x14ac:dyDescent="0.3">
      <c r="P58981"/>
      <c r="AA58981"/>
    </row>
    <row r="58982" spans="16:27" x14ac:dyDescent="0.3">
      <c r="P58982"/>
      <c r="AA58982"/>
    </row>
    <row r="58983" spans="16:27" x14ac:dyDescent="0.3">
      <c r="P58983"/>
      <c r="AA58983"/>
    </row>
    <row r="58984" spans="16:27" x14ac:dyDescent="0.3">
      <c r="P58984"/>
      <c r="AA58984"/>
    </row>
    <row r="58985" spans="16:27" x14ac:dyDescent="0.3">
      <c r="P58985"/>
      <c r="AA58985"/>
    </row>
    <row r="58986" spans="16:27" x14ac:dyDescent="0.3">
      <c r="P58986"/>
      <c r="AA58986"/>
    </row>
    <row r="58987" spans="16:27" x14ac:dyDescent="0.3">
      <c r="P58987"/>
      <c r="AA58987"/>
    </row>
    <row r="58988" spans="16:27" x14ac:dyDescent="0.3">
      <c r="P58988"/>
      <c r="AA58988"/>
    </row>
    <row r="58989" spans="16:27" x14ac:dyDescent="0.3">
      <c r="P58989"/>
      <c r="AA58989"/>
    </row>
    <row r="58990" spans="16:27" x14ac:dyDescent="0.3">
      <c r="P58990"/>
      <c r="AA58990"/>
    </row>
    <row r="58991" spans="16:27" x14ac:dyDescent="0.3">
      <c r="P58991"/>
      <c r="AA58991"/>
    </row>
    <row r="58992" spans="16:27" x14ac:dyDescent="0.3">
      <c r="P58992"/>
      <c r="AA58992"/>
    </row>
    <row r="58993" spans="16:27" x14ac:dyDescent="0.3">
      <c r="P58993"/>
      <c r="AA58993"/>
    </row>
    <row r="58994" spans="16:27" x14ac:dyDescent="0.3">
      <c r="P58994"/>
      <c r="AA58994"/>
    </row>
    <row r="58995" spans="16:27" x14ac:dyDescent="0.3">
      <c r="P58995"/>
      <c r="AA58995"/>
    </row>
    <row r="58996" spans="16:27" x14ac:dyDescent="0.3">
      <c r="P58996"/>
      <c r="AA58996"/>
    </row>
    <row r="58997" spans="16:27" x14ac:dyDescent="0.3">
      <c r="P58997"/>
      <c r="AA58997"/>
    </row>
    <row r="58998" spans="16:27" x14ac:dyDescent="0.3">
      <c r="P58998"/>
      <c r="AA58998"/>
    </row>
    <row r="58999" spans="16:27" x14ac:dyDescent="0.3">
      <c r="P58999"/>
      <c r="AA58999"/>
    </row>
    <row r="59000" spans="16:27" x14ac:dyDescent="0.3">
      <c r="P59000"/>
      <c r="AA59000"/>
    </row>
    <row r="59001" spans="16:27" x14ac:dyDescent="0.3">
      <c r="P59001"/>
      <c r="AA59001"/>
    </row>
    <row r="59002" spans="16:27" x14ac:dyDescent="0.3">
      <c r="P59002"/>
      <c r="AA59002"/>
    </row>
    <row r="59003" spans="16:27" x14ac:dyDescent="0.3">
      <c r="P59003"/>
      <c r="AA59003"/>
    </row>
    <row r="59004" spans="16:27" x14ac:dyDescent="0.3">
      <c r="P59004"/>
      <c r="AA59004"/>
    </row>
    <row r="59005" spans="16:27" x14ac:dyDescent="0.3">
      <c r="P59005"/>
      <c r="AA59005"/>
    </row>
    <row r="59006" spans="16:27" x14ac:dyDescent="0.3">
      <c r="P59006"/>
      <c r="AA59006"/>
    </row>
    <row r="59007" spans="16:27" x14ac:dyDescent="0.3">
      <c r="P59007"/>
      <c r="AA59007"/>
    </row>
    <row r="59008" spans="16:27" x14ac:dyDescent="0.3">
      <c r="P59008"/>
      <c r="AA59008"/>
    </row>
    <row r="59009" spans="16:27" x14ac:dyDescent="0.3">
      <c r="P59009"/>
      <c r="AA59009"/>
    </row>
    <row r="59010" spans="16:27" x14ac:dyDescent="0.3">
      <c r="P59010"/>
      <c r="AA59010"/>
    </row>
    <row r="59011" spans="16:27" x14ac:dyDescent="0.3">
      <c r="P59011"/>
      <c r="AA59011"/>
    </row>
    <row r="59012" spans="16:27" x14ac:dyDescent="0.3">
      <c r="P59012"/>
      <c r="AA59012"/>
    </row>
    <row r="59013" spans="16:27" x14ac:dyDescent="0.3">
      <c r="P59013"/>
      <c r="AA59013"/>
    </row>
    <row r="59014" spans="16:27" x14ac:dyDescent="0.3">
      <c r="P59014"/>
      <c r="AA59014"/>
    </row>
    <row r="59015" spans="16:27" x14ac:dyDescent="0.3">
      <c r="P59015"/>
      <c r="AA59015"/>
    </row>
    <row r="59016" spans="16:27" x14ac:dyDescent="0.3">
      <c r="P59016"/>
      <c r="AA59016"/>
    </row>
    <row r="59017" spans="16:27" x14ac:dyDescent="0.3">
      <c r="P59017"/>
      <c r="AA59017"/>
    </row>
    <row r="59018" spans="16:27" x14ac:dyDescent="0.3">
      <c r="P59018"/>
      <c r="AA59018"/>
    </row>
    <row r="59019" spans="16:27" x14ac:dyDescent="0.3">
      <c r="P59019"/>
      <c r="AA59019"/>
    </row>
    <row r="59020" spans="16:27" x14ac:dyDescent="0.3">
      <c r="P59020"/>
      <c r="AA59020"/>
    </row>
    <row r="59021" spans="16:27" x14ac:dyDescent="0.3">
      <c r="P59021"/>
      <c r="AA59021"/>
    </row>
    <row r="59022" spans="16:27" x14ac:dyDescent="0.3">
      <c r="P59022"/>
      <c r="AA59022"/>
    </row>
    <row r="59023" spans="16:27" x14ac:dyDescent="0.3">
      <c r="P59023"/>
      <c r="AA59023"/>
    </row>
    <row r="59024" spans="16:27" x14ac:dyDescent="0.3">
      <c r="P59024"/>
      <c r="AA59024"/>
    </row>
    <row r="59025" spans="16:27" x14ac:dyDescent="0.3">
      <c r="P59025"/>
      <c r="AA59025"/>
    </row>
    <row r="59026" spans="16:27" x14ac:dyDescent="0.3">
      <c r="P59026"/>
      <c r="AA59026"/>
    </row>
    <row r="59027" spans="16:27" x14ac:dyDescent="0.3">
      <c r="P59027"/>
      <c r="AA59027"/>
    </row>
    <row r="59028" spans="16:27" x14ac:dyDescent="0.3">
      <c r="P59028"/>
      <c r="AA59028"/>
    </row>
    <row r="59029" spans="16:27" x14ac:dyDescent="0.3">
      <c r="P59029"/>
      <c r="AA59029"/>
    </row>
    <row r="59030" spans="16:27" x14ac:dyDescent="0.3">
      <c r="P59030"/>
      <c r="AA59030"/>
    </row>
    <row r="59031" spans="16:27" x14ac:dyDescent="0.3">
      <c r="P59031"/>
      <c r="AA59031"/>
    </row>
    <row r="59032" spans="16:27" x14ac:dyDescent="0.3">
      <c r="P59032"/>
      <c r="AA59032"/>
    </row>
    <row r="59033" spans="16:27" x14ac:dyDescent="0.3">
      <c r="P59033"/>
      <c r="AA59033"/>
    </row>
    <row r="59034" spans="16:27" x14ac:dyDescent="0.3">
      <c r="P59034"/>
      <c r="AA59034"/>
    </row>
    <row r="59035" spans="16:27" x14ac:dyDescent="0.3">
      <c r="P59035"/>
      <c r="AA59035"/>
    </row>
    <row r="59036" spans="16:27" x14ac:dyDescent="0.3">
      <c r="P59036"/>
      <c r="AA59036"/>
    </row>
    <row r="59037" spans="16:27" x14ac:dyDescent="0.3">
      <c r="P59037"/>
      <c r="AA59037"/>
    </row>
    <row r="59038" spans="16:27" x14ac:dyDescent="0.3">
      <c r="P59038"/>
      <c r="AA59038"/>
    </row>
    <row r="59039" spans="16:27" x14ac:dyDescent="0.3">
      <c r="P59039"/>
      <c r="AA59039"/>
    </row>
    <row r="59040" spans="16:27" x14ac:dyDescent="0.3">
      <c r="P59040"/>
      <c r="AA59040"/>
    </row>
    <row r="59041" spans="16:27" x14ac:dyDescent="0.3">
      <c r="P59041"/>
      <c r="AA59041"/>
    </row>
    <row r="59042" spans="16:27" x14ac:dyDescent="0.3">
      <c r="P59042"/>
      <c r="AA59042"/>
    </row>
    <row r="59043" spans="16:27" x14ac:dyDescent="0.3">
      <c r="P59043"/>
      <c r="AA59043"/>
    </row>
    <row r="59044" spans="16:27" x14ac:dyDescent="0.3">
      <c r="P59044"/>
      <c r="AA59044"/>
    </row>
    <row r="59045" spans="16:27" x14ac:dyDescent="0.3">
      <c r="P59045"/>
      <c r="AA59045"/>
    </row>
    <row r="59046" spans="16:27" x14ac:dyDescent="0.3">
      <c r="P59046"/>
      <c r="AA59046"/>
    </row>
    <row r="59047" spans="16:27" x14ac:dyDescent="0.3">
      <c r="P59047"/>
      <c r="AA59047"/>
    </row>
    <row r="59048" spans="16:27" x14ac:dyDescent="0.3">
      <c r="P59048"/>
      <c r="AA59048"/>
    </row>
    <row r="59049" spans="16:27" x14ac:dyDescent="0.3">
      <c r="P59049"/>
      <c r="AA59049"/>
    </row>
    <row r="59050" spans="16:27" x14ac:dyDescent="0.3">
      <c r="P59050"/>
      <c r="AA59050"/>
    </row>
    <row r="59051" spans="16:27" x14ac:dyDescent="0.3">
      <c r="P59051"/>
      <c r="AA59051"/>
    </row>
    <row r="59052" spans="16:27" x14ac:dyDescent="0.3">
      <c r="P59052"/>
      <c r="AA59052"/>
    </row>
    <row r="59053" spans="16:27" x14ac:dyDescent="0.3">
      <c r="P59053"/>
      <c r="AA59053"/>
    </row>
    <row r="59054" spans="16:27" x14ac:dyDescent="0.3">
      <c r="P59054"/>
      <c r="AA59054"/>
    </row>
    <row r="59055" spans="16:27" x14ac:dyDescent="0.3">
      <c r="P59055"/>
      <c r="AA59055"/>
    </row>
    <row r="59056" spans="16:27" x14ac:dyDescent="0.3">
      <c r="P59056"/>
      <c r="AA59056"/>
    </row>
    <row r="59057" spans="16:27" x14ac:dyDescent="0.3">
      <c r="P59057"/>
      <c r="AA59057"/>
    </row>
    <row r="59058" spans="16:27" x14ac:dyDescent="0.3">
      <c r="P59058"/>
      <c r="AA59058"/>
    </row>
    <row r="59059" spans="16:27" x14ac:dyDescent="0.3">
      <c r="P59059"/>
      <c r="AA59059"/>
    </row>
    <row r="59060" spans="16:27" x14ac:dyDescent="0.3">
      <c r="P59060"/>
      <c r="AA59060"/>
    </row>
    <row r="59061" spans="16:27" x14ac:dyDescent="0.3">
      <c r="P59061"/>
      <c r="AA59061"/>
    </row>
    <row r="59062" spans="16:27" x14ac:dyDescent="0.3">
      <c r="P59062"/>
      <c r="AA59062"/>
    </row>
    <row r="59063" spans="16:27" x14ac:dyDescent="0.3">
      <c r="P59063"/>
      <c r="AA59063"/>
    </row>
    <row r="59064" spans="16:27" x14ac:dyDescent="0.3">
      <c r="P59064"/>
      <c r="AA59064"/>
    </row>
    <row r="59065" spans="16:27" x14ac:dyDescent="0.3">
      <c r="P59065"/>
      <c r="AA59065"/>
    </row>
    <row r="59066" spans="16:27" x14ac:dyDescent="0.3">
      <c r="P59066"/>
      <c r="AA59066"/>
    </row>
    <row r="59067" spans="16:27" x14ac:dyDescent="0.3">
      <c r="P59067"/>
      <c r="AA59067"/>
    </row>
    <row r="59068" spans="16:27" x14ac:dyDescent="0.3">
      <c r="P59068"/>
      <c r="AA59068"/>
    </row>
    <row r="59069" spans="16:27" x14ac:dyDescent="0.3">
      <c r="P59069"/>
      <c r="AA59069"/>
    </row>
    <row r="59070" spans="16:27" x14ac:dyDescent="0.3">
      <c r="P59070"/>
      <c r="AA59070"/>
    </row>
    <row r="59071" spans="16:27" x14ac:dyDescent="0.3">
      <c r="P59071"/>
      <c r="AA59071"/>
    </row>
    <row r="59072" spans="16:27" x14ac:dyDescent="0.3">
      <c r="P59072"/>
      <c r="AA59072"/>
    </row>
    <row r="59073" spans="16:27" x14ac:dyDescent="0.3">
      <c r="P59073"/>
      <c r="AA59073"/>
    </row>
    <row r="59074" spans="16:27" x14ac:dyDescent="0.3">
      <c r="P59074"/>
      <c r="AA59074"/>
    </row>
    <row r="59075" spans="16:27" x14ac:dyDescent="0.3">
      <c r="P59075"/>
      <c r="AA59075"/>
    </row>
    <row r="59076" spans="16:27" x14ac:dyDescent="0.3">
      <c r="P59076"/>
      <c r="AA59076"/>
    </row>
    <row r="59077" spans="16:27" x14ac:dyDescent="0.3">
      <c r="P59077"/>
      <c r="AA59077"/>
    </row>
    <row r="59078" spans="16:27" x14ac:dyDescent="0.3">
      <c r="P59078"/>
      <c r="AA59078"/>
    </row>
    <row r="59079" spans="16:27" x14ac:dyDescent="0.3">
      <c r="P59079"/>
      <c r="AA59079"/>
    </row>
    <row r="59080" spans="16:27" x14ac:dyDescent="0.3">
      <c r="P59080"/>
      <c r="AA59080"/>
    </row>
    <row r="59081" spans="16:27" x14ac:dyDescent="0.3">
      <c r="P59081"/>
      <c r="AA59081"/>
    </row>
    <row r="59082" spans="16:27" x14ac:dyDescent="0.3">
      <c r="P59082"/>
      <c r="AA59082"/>
    </row>
    <row r="59083" spans="16:27" x14ac:dyDescent="0.3">
      <c r="P59083"/>
      <c r="AA59083"/>
    </row>
    <row r="59084" spans="16:27" x14ac:dyDescent="0.3">
      <c r="P59084"/>
      <c r="AA59084"/>
    </row>
    <row r="59085" spans="16:27" x14ac:dyDescent="0.3">
      <c r="P59085"/>
      <c r="AA59085"/>
    </row>
    <row r="59086" spans="16:27" x14ac:dyDescent="0.3">
      <c r="P59086"/>
      <c r="AA59086"/>
    </row>
    <row r="59087" spans="16:27" x14ac:dyDescent="0.3">
      <c r="P59087"/>
      <c r="AA59087"/>
    </row>
    <row r="59088" spans="16:27" x14ac:dyDescent="0.3">
      <c r="P59088"/>
      <c r="AA59088"/>
    </row>
    <row r="59089" spans="16:27" x14ac:dyDescent="0.3">
      <c r="P59089"/>
      <c r="AA59089"/>
    </row>
    <row r="59090" spans="16:27" x14ac:dyDescent="0.3">
      <c r="P59090"/>
      <c r="AA59090"/>
    </row>
    <row r="59091" spans="16:27" x14ac:dyDescent="0.3">
      <c r="P59091"/>
      <c r="AA59091"/>
    </row>
    <row r="59092" spans="16:27" x14ac:dyDescent="0.3">
      <c r="P59092"/>
      <c r="AA59092"/>
    </row>
    <row r="59093" spans="16:27" x14ac:dyDescent="0.3">
      <c r="P59093"/>
      <c r="AA59093"/>
    </row>
    <row r="59094" spans="16:27" x14ac:dyDescent="0.3">
      <c r="P59094"/>
      <c r="AA59094"/>
    </row>
    <row r="59095" spans="16:27" x14ac:dyDescent="0.3">
      <c r="P59095"/>
      <c r="AA59095"/>
    </row>
    <row r="59096" spans="16:27" x14ac:dyDescent="0.3">
      <c r="P59096"/>
      <c r="AA59096"/>
    </row>
    <row r="59097" spans="16:27" x14ac:dyDescent="0.3">
      <c r="P59097"/>
      <c r="AA59097"/>
    </row>
    <row r="59098" spans="16:27" x14ac:dyDescent="0.3">
      <c r="P59098"/>
      <c r="AA59098"/>
    </row>
    <row r="59099" spans="16:27" x14ac:dyDescent="0.3">
      <c r="P59099"/>
      <c r="AA59099"/>
    </row>
    <row r="59100" spans="16:27" x14ac:dyDescent="0.3">
      <c r="P59100"/>
      <c r="AA59100"/>
    </row>
    <row r="59101" spans="16:27" x14ac:dyDescent="0.3">
      <c r="P59101"/>
      <c r="AA59101"/>
    </row>
    <row r="59102" spans="16:27" x14ac:dyDescent="0.3">
      <c r="P59102"/>
      <c r="AA59102"/>
    </row>
    <row r="59103" spans="16:27" x14ac:dyDescent="0.3">
      <c r="P59103"/>
      <c r="AA59103"/>
    </row>
    <row r="59104" spans="16:27" x14ac:dyDescent="0.3">
      <c r="P59104"/>
      <c r="AA59104"/>
    </row>
    <row r="59105" spans="16:27" x14ac:dyDescent="0.3">
      <c r="P59105"/>
      <c r="AA59105"/>
    </row>
    <row r="59106" spans="16:27" x14ac:dyDescent="0.3">
      <c r="P59106"/>
      <c r="AA59106"/>
    </row>
    <row r="59107" spans="16:27" x14ac:dyDescent="0.3">
      <c r="P59107"/>
      <c r="AA59107"/>
    </row>
    <row r="59108" spans="16:27" x14ac:dyDescent="0.3">
      <c r="P59108"/>
      <c r="AA59108"/>
    </row>
    <row r="59109" spans="16:27" x14ac:dyDescent="0.3">
      <c r="P59109"/>
      <c r="AA59109"/>
    </row>
    <row r="59110" spans="16:27" x14ac:dyDescent="0.3">
      <c r="P59110"/>
      <c r="AA59110"/>
    </row>
    <row r="59111" spans="16:27" x14ac:dyDescent="0.3">
      <c r="P59111"/>
      <c r="AA59111"/>
    </row>
    <row r="59112" spans="16:27" x14ac:dyDescent="0.3">
      <c r="P59112"/>
      <c r="AA59112"/>
    </row>
    <row r="59113" spans="16:27" x14ac:dyDescent="0.3">
      <c r="P59113"/>
      <c r="AA59113"/>
    </row>
    <row r="59114" spans="16:27" x14ac:dyDescent="0.3">
      <c r="P59114"/>
      <c r="AA59114"/>
    </row>
    <row r="59115" spans="16:27" x14ac:dyDescent="0.3">
      <c r="P59115"/>
      <c r="AA59115"/>
    </row>
    <row r="59116" spans="16:27" x14ac:dyDescent="0.3">
      <c r="P59116"/>
      <c r="AA59116"/>
    </row>
    <row r="59117" spans="16:27" x14ac:dyDescent="0.3">
      <c r="P59117"/>
      <c r="AA59117"/>
    </row>
    <row r="59118" spans="16:27" x14ac:dyDescent="0.3">
      <c r="P59118"/>
      <c r="AA59118"/>
    </row>
    <row r="59119" spans="16:27" x14ac:dyDescent="0.3">
      <c r="P59119"/>
      <c r="AA59119"/>
    </row>
    <row r="59120" spans="16:27" x14ac:dyDescent="0.3">
      <c r="P59120"/>
      <c r="AA59120"/>
    </row>
    <row r="59121" spans="16:27" x14ac:dyDescent="0.3">
      <c r="P59121"/>
      <c r="AA59121"/>
    </row>
    <row r="59122" spans="16:27" x14ac:dyDescent="0.3">
      <c r="P59122"/>
      <c r="AA59122"/>
    </row>
    <row r="59123" spans="16:27" x14ac:dyDescent="0.3">
      <c r="P59123"/>
      <c r="AA59123"/>
    </row>
    <row r="59124" spans="16:27" x14ac:dyDescent="0.3">
      <c r="P59124"/>
      <c r="AA59124"/>
    </row>
    <row r="59125" spans="16:27" x14ac:dyDescent="0.3">
      <c r="P59125"/>
      <c r="AA59125"/>
    </row>
    <row r="59126" spans="16:27" x14ac:dyDescent="0.3">
      <c r="P59126"/>
      <c r="AA59126"/>
    </row>
    <row r="59127" spans="16:27" x14ac:dyDescent="0.3">
      <c r="P59127"/>
      <c r="AA59127"/>
    </row>
    <row r="59128" spans="16:27" x14ac:dyDescent="0.3">
      <c r="P59128"/>
      <c r="AA59128"/>
    </row>
    <row r="59129" spans="16:27" x14ac:dyDescent="0.3">
      <c r="P59129"/>
      <c r="AA59129"/>
    </row>
    <row r="59130" spans="16:27" x14ac:dyDescent="0.3">
      <c r="P59130"/>
      <c r="AA59130"/>
    </row>
    <row r="59131" spans="16:27" x14ac:dyDescent="0.3">
      <c r="P59131"/>
      <c r="AA59131"/>
    </row>
    <row r="59132" spans="16:27" x14ac:dyDescent="0.3">
      <c r="P59132"/>
      <c r="AA59132"/>
    </row>
    <row r="59133" spans="16:27" x14ac:dyDescent="0.3">
      <c r="P59133"/>
      <c r="AA59133"/>
    </row>
    <row r="59134" spans="16:27" x14ac:dyDescent="0.3">
      <c r="P59134"/>
      <c r="AA59134"/>
    </row>
    <row r="59135" spans="16:27" x14ac:dyDescent="0.3">
      <c r="P59135"/>
      <c r="AA59135"/>
    </row>
    <row r="59136" spans="16:27" x14ac:dyDescent="0.3">
      <c r="P59136"/>
      <c r="AA59136"/>
    </row>
    <row r="59137" spans="16:27" x14ac:dyDescent="0.3">
      <c r="P59137"/>
      <c r="AA59137"/>
    </row>
    <row r="59138" spans="16:27" x14ac:dyDescent="0.3">
      <c r="P59138"/>
      <c r="AA59138"/>
    </row>
    <row r="59139" spans="16:27" x14ac:dyDescent="0.3">
      <c r="P59139"/>
      <c r="AA59139"/>
    </row>
    <row r="59140" spans="16:27" x14ac:dyDescent="0.3">
      <c r="P59140"/>
      <c r="AA59140"/>
    </row>
    <row r="59141" spans="16:27" x14ac:dyDescent="0.3">
      <c r="P59141"/>
      <c r="AA59141"/>
    </row>
    <row r="59142" spans="16:27" x14ac:dyDescent="0.3">
      <c r="P59142"/>
      <c r="AA59142"/>
    </row>
    <row r="59143" spans="16:27" x14ac:dyDescent="0.3">
      <c r="P59143"/>
      <c r="AA59143"/>
    </row>
    <row r="59144" spans="16:27" x14ac:dyDescent="0.3">
      <c r="P59144"/>
      <c r="AA59144"/>
    </row>
    <row r="59145" spans="16:27" x14ac:dyDescent="0.3">
      <c r="P59145"/>
      <c r="AA59145"/>
    </row>
    <row r="59146" spans="16:27" x14ac:dyDescent="0.3">
      <c r="P59146"/>
      <c r="AA59146"/>
    </row>
    <row r="59147" spans="16:27" x14ac:dyDescent="0.3">
      <c r="P59147"/>
      <c r="AA59147"/>
    </row>
    <row r="59148" spans="16:27" x14ac:dyDescent="0.3">
      <c r="P59148"/>
      <c r="AA59148"/>
    </row>
    <row r="59149" spans="16:27" x14ac:dyDescent="0.3">
      <c r="P59149"/>
      <c r="AA59149"/>
    </row>
    <row r="59150" spans="16:27" x14ac:dyDescent="0.3">
      <c r="P59150"/>
      <c r="AA59150"/>
    </row>
    <row r="59151" spans="16:27" x14ac:dyDescent="0.3">
      <c r="P59151"/>
      <c r="AA59151"/>
    </row>
    <row r="59152" spans="16:27" x14ac:dyDescent="0.3">
      <c r="P59152"/>
      <c r="AA59152"/>
    </row>
    <row r="59153" spans="16:27" x14ac:dyDescent="0.3">
      <c r="P59153"/>
      <c r="AA59153"/>
    </row>
    <row r="59154" spans="16:27" x14ac:dyDescent="0.3">
      <c r="P59154"/>
      <c r="AA59154"/>
    </row>
    <row r="59155" spans="16:27" x14ac:dyDescent="0.3">
      <c r="P59155"/>
      <c r="AA59155"/>
    </row>
    <row r="59156" spans="16:27" x14ac:dyDescent="0.3">
      <c r="P59156"/>
      <c r="AA59156"/>
    </row>
    <row r="59157" spans="16:27" x14ac:dyDescent="0.3">
      <c r="P59157"/>
      <c r="AA59157"/>
    </row>
    <row r="59158" spans="16:27" x14ac:dyDescent="0.3">
      <c r="P59158"/>
      <c r="AA59158"/>
    </row>
    <row r="59159" spans="16:27" x14ac:dyDescent="0.3">
      <c r="P59159"/>
      <c r="AA59159"/>
    </row>
    <row r="59160" spans="16:27" x14ac:dyDescent="0.3">
      <c r="P59160"/>
      <c r="AA59160"/>
    </row>
    <row r="59161" spans="16:27" x14ac:dyDescent="0.3">
      <c r="P59161"/>
      <c r="AA59161"/>
    </row>
    <row r="59162" spans="16:27" x14ac:dyDescent="0.3">
      <c r="P59162"/>
      <c r="AA59162"/>
    </row>
    <row r="59163" spans="16:27" x14ac:dyDescent="0.3">
      <c r="P59163"/>
      <c r="AA59163"/>
    </row>
    <row r="59164" spans="16:27" x14ac:dyDescent="0.3">
      <c r="P59164"/>
      <c r="AA59164"/>
    </row>
    <row r="59165" spans="16:27" x14ac:dyDescent="0.3">
      <c r="P59165"/>
      <c r="AA59165"/>
    </row>
    <row r="59166" spans="16:27" x14ac:dyDescent="0.3">
      <c r="P59166"/>
      <c r="AA59166"/>
    </row>
    <row r="59167" spans="16:27" x14ac:dyDescent="0.3">
      <c r="P59167"/>
      <c r="AA59167"/>
    </row>
    <row r="59168" spans="16:27" x14ac:dyDescent="0.3">
      <c r="P59168"/>
      <c r="AA59168"/>
    </row>
    <row r="59169" spans="16:27" x14ac:dyDescent="0.3">
      <c r="P59169"/>
      <c r="AA59169"/>
    </row>
    <row r="59170" spans="16:27" x14ac:dyDescent="0.3">
      <c r="P59170"/>
      <c r="AA59170"/>
    </row>
    <row r="59171" spans="16:27" x14ac:dyDescent="0.3">
      <c r="P59171"/>
      <c r="AA59171"/>
    </row>
    <row r="59172" spans="16:27" x14ac:dyDescent="0.3">
      <c r="P59172"/>
      <c r="AA59172"/>
    </row>
    <row r="59173" spans="16:27" x14ac:dyDescent="0.3">
      <c r="P59173"/>
      <c r="AA59173"/>
    </row>
    <row r="59174" spans="16:27" x14ac:dyDescent="0.3">
      <c r="P59174"/>
      <c r="AA59174"/>
    </row>
    <row r="59175" spans="16:27" x14ac:dyDescent="0.3">
      <c r="P59175"/>
      <c r="AA59175"/>
    </row>
    <row r="59176" spans="16:27" x14ac:dyDescent="0.3">
      <c r="P59176"/>
      <c r="AA59176"/>
    </row>
    <row r="59177" spans="16:27" x14ac:dyDescent="0.3">
      <c r="P59177"/>
      <c r="AA59177"/>
    </row>
    <row r="59178" spans="16:27" x14ac:dyDescent="0.3">
      <c r="P59178"/>
      <c r="AA59178"/>
    </row>
    <row r="59179" spans="16:27" x14ac:dyDescent="0.3">
      <c r="P59179"/>
      <c r="AA59179"/>
    </row>
    <row r="59180" spans="16:27" x14ac:dyDescent="0.3">
      <c r="P59180"/>
      <c r="AA59180"/>
    </row>
    <row r="59181" spans="16:27" x14ac:dyDescent="0.3">
      <c r="P59181"/>
      <c r="AA59181"/>
    </row>
    <row r="59182" spans="16:27" x14ac:dyDescent="0.3">
      <c r="P59182"/>
      <c r="AA59182"/>
    </row>
    <row r="59183" spans="16:27" x14ac:dyDescent="0.3">
      <c r="P59183"/>
      <c r="AA59183"/>
    </row>
    <row r="59184" spans="16:27" x14ac:dyDescent="0.3">
      <c r="P59184"/>
      <c r="AA59184"/>
    </row>
    <row r="59185" spans="16:27" x14ac:dyDescent="0.3">
      <c r="P59185"/>
      <c r="AA59185"/>
    </row>
    <row r="59186" spans="16:27" x14ac:dyDescent="0.3">
      <c r="P59186"/>
      <c r="AA59186"/>
    </row>
    <row r="59187" spans="16:27" x14ac:dyDescent="0.3">
      <c r="P59187"/>
      <c r="AA59187"/>
    </row>
    <row r="59188" spans="16:27" x14ac:dyDescent="0.3">
      <c r="P59188"/>
      <c r="AA59188"/>
    </row>
    <row r="59189" spans="16:27" x14ac:dyDescent="0.3">
      <c r="P59189"/>
      <c r="AA59189"/>
    </row>
    <row r="59190" spans="16:27" x14ac:dyDescent="0.3">
      <c r="P59190"/>
      <c r="AA59190"/>
    </row>
    <row r="59191" spans="16:27" x14ac:dyDescent="0.3">
      <c r="P59191"/>
      <c r="AA59191"/>
    </row>
    <row r="59192" spans="16:27" x14ac:dyDescent="0.3">
      <c r="P59192"/>
      <c r="AA59192"/>
    </row>
    <row r="59193" spans="16:27" x14ac:dyDescent="0.3">
      <c r="P59193"/>
      <c r="AA59193"/>
    </row>
    <row r="59194" spans="16:27" x14ac:dyDescent="0.3">
      <c r="P59194"/>
      <c r="AA59194"/>
    </row>
    <row r="59195" spans="16:27" x14ac:dyDescent="0.3">
      <c r="P59195"/>
      <c r="AA59195"/>
    </row>
    <row r="59196" spans="16:27" x14ac:dyDescent="0.3">
      <c r="P59196"/>
      <c r="AA59196"/>
    </row>
    <row r="59197" spans="16:27" x14ac:dyDescent="0.3">
      <c r="P59197"/>
      <c r="AA59197"/>
    </row>
    <row r="59198" spans="16:27" x14ac:dyDescent="0.3">
      <c r="P59198"/>
      <c r="AA59198"/>
    </row>
    <row r="59199" spans="16:27" x14ac:dyDescent="0.3">
      <c r="P59199"/>
      <c r="AA59199"/>
    </row>
    <row r="59200" spans="16:27" x14ac:dyDescent="0.3">
      <c r="P59200"/>
      <c r="AA59200"/>
    </row>
    <row r="59201" spans="16:27" x14ac:dyDescent="0.3">
      <c r="P59201"/>
      <c r="AA59201"/>
    </row>
    <row r="59202" spans="16:27" x14ac:dyDescent="0.3">
      <c r="P59202"/>
      <c r="AA59202"/>
    </row>
    <row r="59203" spans="16:27" x14ac:dyDescent="0.3">
      <c r="P59203"/>
      <c r="AA59203"/>
    </row>
    <row r="59204" spans="16:27" x14ac:dyDescent="0.3">
      <c r="P59204"/>
      <c r="AA59204"/>
    </row>
    <row r="59205" spans="16:27" x14ac:dyDescent="0.3">
      <c r="P59205"/>
      <c r="AA59205"/>
    </row>
    <row r="59206" spans="16:27" x14ac:dyDescent="0.3">
      <c r="P59206"/>
      <c r="AA59206"/>
    </row>
    <row r="59207" spans="16:27" x14ac:dyDescent="0.3">
      <c r="P59207"/>
      <c r="AA59207"/>
    </row>
    <row r="59208" spans="16:27" x14ac:dyDescent="0.3">
      <c r="P59208"/>
      <c r="AA59208"/>
    </row>
    <row r="59209" spans="16:27" x14ac:dyDescent="0.3">
      <c r="P59209"/>
      <c r="AA59209"/>
    </row>
    <row r="59210" spans="16:27" x14ac:dyDescent="0.3">
      <c r="P59210"/>
      <c r="AA59210"/>
    </row>
    <row r="59211" spans="16:27" x14ac:dyDescent="0.3">
      <c r="P59211"/>
      <c r="AA59211"/>
    </row>
    <row r="59212" spans="16:27" x14ac:dyDescent="0.3">
      <c r="P59212"/>
      <c r="AA59212"/>
    </row>
    <row r="59213" spans="16:27" x14ac:dyDescent="0.3">
      <c r="P59213"/>
      <c r="AA59213"/>
    </row>
    <row r="59214" spans="16:27" x14ac:dyDescent="0.3">
      <c r="P59214"/>
      <c r="AA59214"/>
    </row>
    <row r="59215" spans="16:27" x14ac:dyDescent="0.3">
      <c r="P59215"/>
      <c r="AA59215"/>
    </row>
    <row r="59216" spans="16:27" x14ac:dyDescent="0.3">
      <c r="P59216"/>
      <c r="AA59216"/>
    </row>
    <row r="59217" spans="16:27" x14ac:dyDescent="0.3">
      <c r="P59217"/>
      <c r="AA59217"/>
    </row>
    <row r="59218" spans="16:27" x14ac:dyDescent="0.3">
      <c r="P59218"/>
      <c r="AA59218"/>
    </row>
    <row r="59219" spans="16:27" x14ac:dyDescent="0.3">
      <c r="P59219"/>
      <c r="AA59219"/>
    </row>
    <row r="59220" spans="16:27" x14ac:dyDescent="0.3">
      <c r="P59220"/>
      <c r="AA59220"/>
    </row>
    <row r="59221" spans="16:27" x14ac:dyDescent="0.3">
      <c r="P59221"/>
      <c r="AA59221"/>
    </row>
    <row r="59222" spans="16:27" x14ac:dyDescent="0.3">
      <c r="P59222"/>
      <c r="AA59222"/>
    </row>
    <row r="59223" spans="16:27" x14ac:dyDescent="0.3">
      <c r="P59223"/>
      <c r="AA59223"/>
    </row>
    <row r="59224" spans="16:27" x14ac:dyDescent="0.3">
      <c r="P59224"/>
      <c r="AA59224"/>
    </row>
    <row r="59225" spans="16:27" x14ac:dyDescent="0.3">
      <c r="P59225"/>
      <c r="AA59225"/>
    </row>
    <row r="59226" spans="16:27" x14ac:dyDescent="0.3">
      <c r="P59226"/>
      <c r="AA59226"/>
    </row>
    <row r="59227" spans="16:27" x14ac:dyDescent="0.3">
      <c r="P59227"/>
      <c r="AA59227"/>
    </row>
    <row r="59228" spans="16:27" x14ac:dyDescent="0.3">
      <c r="P59228"/>
      <c r="AA59228"/>
    </row>
    <row r="59229" spans="16:27" x14ac:dyDescent="0.3">
      <c r="P59229"/>
      <c r="AA59229"/>
    </row>
    <row r="59230" spans="16:27" x14ac:dyDescent="0.3">
      <c r="P59230"/>
      <c r="AA59230"/>
    </row>
    <row r="59231" spans="16:27" x14ac:dyDescent="0.3">
      <c r="P59231"/>
      <c r="AA59231"/>
    </row>
    <row r="59232" spans="16:27" x14ac:dyDescent="0.3">
      <c r="P59232"/>
      <c r="AA59232"/>
    </row>
    <row r="59233" spans="16:27" x14ac:dyDescent="0.3">
      <c r="P59233"/>
      <c r="AA59233"/>
    </row>
    <row r="59234" spans="16:27" x14ac:dyDescent="0.3">
      <c r="P59234"/>
      <c r="AA59234"/>
    </row>
    <row r="59235" spans="16:27" x14ac:dyDescent="0.3">
      <c r="P59235"/>
      <c r="AA59235"/>
    </row>
    <row r="59236" spans="16:27" x14ac:dyDescent="0.3">
      <c r="P59236"/>
      <c r="AA59236"/>
    </row>
    <row r="59237" spans="16:27" x14ac:dyDescent="0.3">
      <c r="P59237"/>
      <c r="AA59237"/>
    </row>
    <row r="59238" spans="16:27" x14ac:dyDescent="0.3">
      <c r="P59238"/>
      <c r="AA59238"/>
    </row>
    <row r="59239" spans="16:27" x14ac:dyDescent="0.3">
      <c r="P59239"/>
      <c r="AA59239"/>
    </row>
    <row r="59240" spans="16:27" x14ac:dyDescent="0.3">
      <c r="P59240"/>
      <c r="AA59240"/>
    </row>
    <row r="59241" spans="16:27" x14ac:dyDescent="0.3">
      <c r="P59241"/>
      <c r="AA59241"/>
    </row>
    <row r="59242" spans="16:27" x14ac:dyDescent="0.3">
      <c r="P59242"/>
      <c r="AA59242"/>
    </row>
    <row r="59243" spans="16:27" x14ac:dyDescent="0.3">
      <c r="P59243"/>
      <c r="AA59243"/>
    </row>
    <row r="59244" spans="16:27" x14ac:dyDescent="0.3">
      <c r="P59244"/>
      <c r="AA59244"/>
    </row>
    <row r="59245" spans="16:27" x14ac:dyDescent="0.3">
      <c r="P59245"/>
      <c r="AA59245"/>
    </row>
    <row r="59246" spans="16:27" x14ac:dyDescent="0.3">
      <c r="P59246"/>
      <c r="AA59246"/>
    </row>
    <row r="59247" spans="16:27" x14ac:dyDescent="0.3">
      <c r="P59247"/>
      <c r="AA59247"/>
    </row>
    <row r="59248" spans="16:27" x14ac:dyDescent="0.3">
      <c r="P59248"/>
      <c r="AA59248"/>
    </row>
    <row r="59249" spans="16:27" x14ac:dyDescent="0.3">
      <c r="P59249"/>
      <c r="AA59249"/>
    </row>
    <row r="59250" spans="16:27" x14ac:dyDescent="0.3">
      <c r="P59250"/>
      <c r="AA59250"/>
    </row>
    <row r="59251" spans="16:27" x14ac:dyDescent="0.3">
      <c r="P59251"/>
      <c r="AA59251"/>
    </row>
    <row r="59252" spans="16:27" x14ac:dyDescent="0.3">
      <c r="P59252"/>
      <c r="AA59252"/>
    </row>
    <row r="59253" spans="16:27" x14ac:dyDescent="0.3">
      <c r="P59253"/>
      <c r="AA59253"/>
    </row>
    <row r="59254" spans="16:27" x14ac:dyDescent="0.3">
      <c r="P59254"/>
      <c r="AA59254"/>
    </row>
    <row r="59255" spans="16:27" x14ac:dyDescent="0.3">
      <c r="P59255"/>
      <c r="AA59255"/>
    </row>
    <row r="59256" spans="16:27" x14ac:dyDescent="0.3">
      <c r="P59256"/>
      <c r="AA59256"/>
    </row>
    <row r="59257" spans="16:27" x14ac:dyDescent="0.3">
      <c r="P59257"/>
      <c r="AA59257"/>
    </row>
    <row r="59258" spans="16:27" x14ac:dyDescent="0.3">
      <c r="P59258"/>
      <c r="AA59258"/>
    </row>
    <row r="59259" spans="16:27" x14ac:dyDescent="0.3">
      <c r="P59259"/>
      <c r="AA59259"/>
    </row>
    <row r="59260" spans="16:27" x14ac:dyDescent="0.3">
      <c r="P59260"/>
      <c r="AA59260"/>
    </row>
    <row r="59261" spans="16:27" x14ac:dyDescent="0.3">
      <c r="P59261"/>
      <c r="AA59261"/>
    </row>
    <row r="59262" spans="16:27" x14ac:dyDescent="0.3">
      <c r="P59262"/>
      <c r="AA59262"/>
    </row>
    <row r="59263" spans="16:27" x14ac:dyDescent="0.3">
      <c r="P59263"/>
      <c r="AA59263"/>
    </row>
    <row r="59264" spans="16:27" x14ac:dyDescent="0.3">
      <c r="P59264"/>
      <c r="AA59264"/>
    </row>
    <row r="59265" spans="16:27" x14ac:dyDescent="0.3">
      <c r="P59265"/>
      <c r="AA59265"/>
    </row>
    <row r="59266" spans="16:27" x14ac:dyDescent="0.3">
      <c r="P59266"/>
      <c r="AA59266"/>
    </row>
    <row r="59267" spans="16:27" x14ac:dyDescent="0.3">
      <c r="P59267"/>
      <c r="AA59267"/>
    </row>
    <row r="59268" spans="16:27" x14ac:dyDescent="0.3">
      <c r="P59268"/>
      <c r="AA59268"/>
    </row>
    <row r="59269" spans="16:27" x14ac:dyDescent="0.3">
      <c r="P59269"/>
      <c r="AA59269"/>
    </row>
    <row r="59270" spans="16:27" x14ac:dyDescent="0.3">
      <c r="P59270"/>
      <c r="AA59270"/>
    </row>
    <row r="59271" spans="16:27" x14ac:dyDescent="0.3">
      <c r="P59271"/>
      <c r="AA59271"/>
    </row>
    <row r="59272" spans="16:27" x14ac:dyDescent="0.3">
      <c r="P59272"/>
      <c r="AA59272"/>
    </row>
    <row r="59273" spans="16:27" x14ac:dyDescent="0.3">
      <c r="P59273"/>
      <c r="AA59273"/>
    </row>
    <row r="59274" spans="16:27" x14ac:dyDescent="0.3">
      <c r="P59274"/>
      <c r="AA59274"/>
    </row>
    <row r="59275" spans="16:27" x14ac:dyDescent="0.3">
      <c r="P59275"/>
      <c r="AA59275"/>
    </row>
    <row r="59276" spans="16:27" x14ac:dyDescent="0.3">
      <c r="P59276"/>
      <c r="AA59276"/>
    </row>
    <row r="59277" spans="16:27" x14ac:dyDescent="0.3">
      <c r="P59277"/>
      <c r="AA59277"/>
    </row>
    <row r="59278" spans="16:27" x14ac:dyDescent="0.3">
      <c r="P59278"/>
      <c r="AA59278"/>
    </row>
    <row r="59279" spans="16:27" x14ac:dyDescent="0.3">
      <c r="P59279"/>
      <c r="AA59279"/>
    </row>
    <row r="59280" spans="16:27" x14ac:dyDescent="0.3">
      <c r="P59280"/>
      <c r="AA59280"/>
    </row>
    <row r="59281" spans="16:27" x14ac:dyDescent="0.3">
      <c r="P59281"/>
      <c r="AA59281"/>
    </row>
    <row r="59282" spans="16:27" x14ac:dyDescent="0.3">
      <c r="P59282"/>
      <c r="AA59282"/>
    </row>
    <row r="59283" spans="16:27" x14ac:dyDescent="0.3">
      <c r="P59283"/>
      <c r="AA59283"/>
    </row>
    <row r="59284" spans="16:27" x14ac:dyDescent="0.3">
      <c r="P59284"/>
      <c r="AA59284"/>
    </row>
    <row r="59285" spans="16:27" x14ac:dyDescent="0.3">
      <c r="P59285"/>
      <c r="AA59285"/>
    </row>
    <row r="59286" spans="16:27" x14ac:dyDescent="0.3">
      <c r="P59286"/>
      <c r="AA59286"/>
    </row>
    <row r="59287" spans="16:27" x14ac:dyDescent="0.3">
      <c r="P59287"/>
      <c r="AA59287"/>
    </row>
    <row r="59288" spans="16:27" x14ac:dyDescent="0.3">
      <c r="P59288"/>
      <c r="AA59288"/>
    </row>
    <row r="59289" spans="16:27" x14ac:dyDescent="0.3">
      <c r="P59289"/>
      <c r="AA59289"/>
    </row>
    <row r="59290" spans="16:27" x14ac:dyDescent="0.3">
      <c r="P59290"/>
      <c r="AA59290"/>
    </row>
    <row r="59291" spans="16:27" x14ac:dyDescent="0.3">
      <c r="P59291"/>
      <c r="AA59291"/>
    </row>
    <row r="59292" spans="16:27" x14ac:dyDescent="0.3">
      <c r="P59292"/>
      <c r="AA59292"/>
    </row>
    <row r="59293" spans="16:27" x14ac:dyDescent="0.3">
      <c r="P59293"/>
      <c r="AA59293"/>
    </row>
    <row r="59294" spans="16:27" x14ac:dyDescent="0.3">
      <c r="P59294"/>
      <c r="AA59294"/>
    </row>
    <row r="59295" spans="16:27" x14ac:dyDescent="0.3">
      <c r="P59295"/>
      <c r="AA59295"/>
    </row>
    <row r="59296" spans="16:27" x14ac:dyDescent="0.3">
      <c r="P59296"/>
      <c r="AA59296"/>
    </row>
    <row r="59297" spans="16:27" x14ac:dyDescent="0.3">
      <c r="P59297"/>
      <c r="AA59297"/>
    </row>
    <row r="59298" spans="16:27" x14ac:dyDescent="0.3">
      <c r="P59298"/>
      <c r="AA59298"/>
    </row>
    <row r="59299" spans="16:27" x14ac:dyDescent="0.3">
      <c r="P59299"/>
      <c r="AA59299"/>
    </row>
    <row r="59300" spans="16:27" x14ac:dyDescent="0.3">
      <c r="P59300"/>
      <c r="AA59300"/>
    </row>
    <row r="59301" spans="16:27" x14ac:dyDescent="0.3">
      <c r="P59301"/>
      <c r="AA59301"/>
    </row>
    <row r="59302" spans="16:27" x14ac:dyDescent="0.3">
      <c r="P59302"/>
      <c r="AA59302"/>
    </row>
    <row r="59303" spans="16:27" x14ac:dyDescent="0.3">
      <c r="P59303"/>
      <c r="AA59303"/>
    </row>
    <row r="59304" spans="16:27" x14ac:dyDescent="0.3">
      <c r="P59304"/>
      <c r="AA59304"/>
    </row>
    <row r="59305" spans="16:27" x14ac:dyDescent="0.3">
      <c r="P59305"/>
      <c r="AA59305"/>
    </row>
    <row r="59306" spans="16:27" x14ac:dyDescent="0.3">
      <c r="P59306"/>
      <c r="AA59306"/>
    </row>
    <row r="59307" spans="16:27" x14ac:dyDescent="0.3">
      <c r="P59307"/>
      <c r="AA59307"/>
    </row>
    <row r="59308" spans="16:27" x14ac:dyDescent="0.3">
      <c r="P59308"/>
      <c r="AA59308"/>
    </row>
    <row r="59309" spans="16:27" x14ac:dyDescent="0.3">
      <c r="P59309"/>
      <c r="AA59309"/>
    </row>
    <row r="59310" spans="16:27" x14ac:dyDescent="0.3">
      <c r="P59310"/>
      <c r="AA59310"/>
    </row>
    <row r="59311" spans="16:27" x14ac:dyDescent="0.3">
      <c r="P59311"/>
      <c r="AA59311"/>
    </row>
    <row r="59312" spans="16:27" x14ac:dyDescent="0.3">
      <c r="P59312"/>
      <c r="AA59312"/>
    </row>
    <row r="59313" spans="16:27" x14ac:dyDescent="0.3">
      <c r="P59313"/>
      <c r="AA59313"/>
    </row>
    <row r="59314" spans="16:27" x14ac:dyDescent="0.3">
      <c r="P59314"/>
      <c r="AA59314"/>
    </row>
    <row r="59315" spans="16:27" x14ac:dyDescent="0.3">
      <c r="P59315"/>
      <c r="AA59315"/>
    </row>
    <row r="59316" spans="16:27" x14ac:dyDescent="0.3">
      <c r="P59316"/>
      <c r="AA59316"/>
    </row>
    <row r="59317" spans="16:27" x14ac:dyDescent="0.3">
      <c r="P59317"/>
      <c r="AA59317"/>
    </row>
    <row r="59318" spans="16:27" x14ac:dyDescent="0.3">
      <c r="P59318"/>
      <c r="AA59318"/>
    </row>
    <row r="59319" spans="16:27" x14ac:dyDescent="0.3">
      <c r="P59319"/>
      <c r="AA59319"/>
    </row>
    <row r="59320" spans="16:27" x14ac:dyDescent="0.3">
      <c r="P59320"/>
      <c r="AA59320"/>
    </row>
    <row r="59321" spans="16:27" x14ac:dyDescent="0.3">
      <c r="P59321"/>
      <c r="AA59321"/>
    </row>
    <row r="59322" spans="16:27" x14ac:dyDescent="0.3">
      <c r="P59322"/>
      <c r="AA59322"/>
    </row>
    <row r="59323" spans="16:27" x14ac:dyDescent="0.3">
      <c r="P59323"/>
      <c r="AA59323"/>
    </row>
    <row r="59324" spans="16:27" x14ac:dyDescent="0.3">
      <c r="P59324"/>
      <c r="AA59324"/>
    </row>
    <row r="59325" spans="16:27" x14ac:dyDescent="0.3">
      <c r="P59325"/>
      <c r="AA59325"/>
    </row>
    <row r="59326" spans="16:27" x14ac:dyDescent="0.3">
      <c r="P59326"/>
      <c r="AA59326"/>
    </row>
    <row r="59327" spans="16:27" x14ac:dyDescent="0.3">
      <c r="P59327"/>
      <c r="AA59327"/>
    </row>
    <row r="59328" spans="16:27" x14ac:dyDescent="0.3">
      <c r="P59328"/>
      <c r="AA59328"/>
    </row>
    <row r="59329" spans="16:27" x14ac:dyDescent="0.3">
      <c r="P59329"/>
      <c r="AA59329"/>
    </row>
    <row r="59330" spans="16:27" x14ac:dyDescent="0.3">
      <c r="P59330"/>
      <c r="AA59330"/>
    </row>
    <row r="59331" spans="16:27" x14ac:dyDescent="0.3">
      <c r="P59331"/>
      <c r="AA59331"/>
    </row>
    <row r="59332" spans="16:27" x14ac:dyDescent="0.3">
      <c r="P59332"/>
      <c r="AA59332"/>
    </row>
    <row r="59333" spans="16:27" x14ac:dyDescent="0.3">
      <c r="P59333"/>
      <c r="AA59333"/>
    </row>
    <row r="59334" spans="16:27" x14ac:dyDescent="0.3">
      <c r="P59334"/>
      <c r="AA59334"/>
    </row>
    <row r="59335" spans="16:27" x14ac:dyDescent="0.3">
      <c r="P59335"/>
      <c r="AA59335"/>
    </row>
    <row r="59336" spans="16:27" x14ac:dyDescent="0.3">
      <c r="P59336"/>
      <c r="AA59336"/>
    </row>
    <row r="59337" spans="16:27" x14ac:dyDescent="0.3">
      <c r="P59337"/>
      <c r="AA59337"/>
    </row>
    <row r="59338" spans="16:27" x14ac:dyDescent="0.3">
      <c r="P59338"/>
      <c r="AA59338"/>
    </row>
    <row r="59339" spans="16:27" x14ac:dyDescent="0.3">
      <c r="P59339"/>
      <c r="AA59339"/>
    </row>
    <row r="59340" spans="16:27" x14ac:dyDescent="0.3">
      <c r="P59340"/>
      <c r="AA59340"/>
    </row>
    <row r="59341" spans="16:27" x14ac:dyDescent="0.3">
      <c r="P59341"/>
      <c r="AA59341"/>
    </row>
    <row r="59342" spans="16:27" x14ac:dyDescent="0.3">
      <c r="P59342"/>
      <c r="AA59342"/>
    </row>
    <row r="59343" spans="16:27" x14ac:dyDescent="0.3">
      <c r="P59343"/>
      <c r="AA59343"/>
    </row>
    <row r="59344" spans="16:27" x14ac:dyDescent="0.3">
      <c r="P59344"/>
      <c r="AA59344"/>
    </row>
    <row r="59345" spans="16:27" x14ac:dyDescent="0.3">
      <c r="P59345"/>
      <c r="AA59345"/>
    </row>
    <row r="59346" spans="16:27" x14ac:dyDescent="0.3">
      <c r="P59346"/>
      <c r="AA59346"/>
    </row>
    <row r="59347" spans="16:27" x14ac:dyDescent="0.3">
      <c r="P59347"/>
      <c r="AA59347"/>
    </row>
    <row r="59348" spans="16:27" x14ac:dyDescent="0.3">
      <c r="P59348"/>
      <c r="AA59348"/>
    </row>
    <row r="59349" spans="16:27" x14ac:dyDescent="0.3">
      <c r="P59349"/>
      <c r="AA59349"/>
    </row>
    <row r="59350" spans="16:27" x14ac:dyDescent="0.3">
      <c r="P59350"/>
      <c r="AA59350"/>
    </row>
    <row r="59351" spans="16:27" x14ac:dyDescent="0.3">
      <c r="P59351"/>
      <c r="AA59351"/>
    </row>
    <row r="59352" spans="16:27" x14ac:dyDescent="0.3">
      <c r="P59352"/>
      <c r="AA59352"/>
    </row>
    <row r="59353" spans="16:27" x14ac:dyDescent="0.3">
      <c r="P59353"/>
      <c r="AA59353"/>
    </row>
    <row r="59354" spans="16:27" x14ac:dyDescent="0.3">
      <c r="P59354"/>
      <c r="AA59354"/>
    </row>
    <row r="59355" spans="16:27" x14ac:dyDescent="0.3">
      <c r="P59355"/>
      <c r="AA59355"/>
    </row>
    <row r="59356" spans="16:27" x14ac:dyDescent="0.3">
      <c r="P59356"/>
      <c r="AA59356"/>
    </row>
    <row r="59357" spans="16:27" x14ac:dyDescent="0.3">
      <c r="P59357"/>
      <c r="AA59357"/>
    </row>
    <row r="59358" spans="16:27" x14ac:dyDescent="0.3">
      <c r="P59358"/>
      <c r="AA59358"/>
    </row>
    <row r="59359" spans="16:27" x14ac:dyDescent="0.3">
      <c r="P59359"/>
      <c r="AA59359"/>
    </row>
    <row r="59360" spans="16:27" x14ac:dyDescent="0.3">
      <c r="P59360"/>
      <c r="AA59360"/>
    </row>
    <row r="59361" spans="16:27" x14ac:dyDescent="0.3">
      <c r="P59361"/>
      <c r="AA59361"/>
    </row>
    <row r="59362" spans="16:27" x14ac:dyDescent="0.3">
      <c r="P59362"/>
      <c r="AA59362"/>
    </row>
    <row r="59363" spans="16:27" x14ac:dyDescent="0.3">
      <c r="P59363"/>
      <c r="AA59363"/>
    </row>
    <row r="59364" spans="16:27" x14ac:dyDescent="0.3">
      <c r="P59364"/>
      <c r="AA59364"/>
    </row>
    <row r="59365" spans="16:27" x14ac:dyDescent="0.3">
      <c r="P59365"/>
      <c r="AA59365"/>
    </row>
    <row r="59366" spans="16:27" x14ac:dyDescent="0.3">
      <c r="P59366"/>
      <c r="AA59366"/>
    </row>
    <row r="59367" spans="16:27" x14ac:dyDescent="0.3">
      <c r="P59367"/>
      <c r="AA59367"/>
    </row>
    <row r="59368" spans="16:27" x14ac:dyDescent="0.3">
      <c r="P59368"/>
      <c r="AA59368"/>
    </row>
    <row r="59369" spans="16:27" x14ac:dyDescent="0.3">
      <c r="P59369"/>
      <c r="AA59369"/>
    </row>
    <row r="59370" spans="16:27" x14ac:dyDescent="0.3">
      <c r="P59370"/>
      <c r="AA59370"/>
    </row>
    <row r="59371" spans="16:27" x14ac:dyDescent="0.3">
      <c r="P59371"/>
      <c r="AA59371"/>
    </row>
    <row r="59372" spans="16:27" x14ac:dyDescent="0.3">
      <c r="P59372"/>
      <c r="AA59372"/>
    </row>
    <row r="59373" spans="16:27" x14ac:dyDescent="0.3">
      <c r="P59373"/>
      <c r="AA59373"/>
    </row>
    <row r="59374" spans="16:27" x14ac:dyDescent="0.3">
      <c r="P59374"/>
      <c r="AA59374"/>
    </row>
    <row r="59375" spans="16:27" x14ac:dyDescent="0.3">
      <c r="P59375"/>
      <c r="AA59375"/>
    </row>
    <row r="59376" spans="16:27" x14ac:dyDescent="0.3">
      <c r="P59376"/>
      <c r="AA59376"/>
    </row>
    <row r="59377" spans="16:27" x14ac:dyDescent="0.3">
      <c r="P59377"/>
      <c r="AA59377"/>
    </row>
    <row r="59378" spans="16:27" x14ac:dyDescent="0.3">
      <c r="P59378"/>
      <c r="AA59378"/>
    </row>
    <row r="59379" spans="16:27" x14ac:dyDescent="0.3">
      <c r="P59379"/>
      <c r="AA59379"/>
    </row>
    <row r="59380" spans="16:27" x14ac:dyDescent="0.3">
      <c r="P59380"/>
      <c r="AA59380"/>
    </row>
    <row r="59381" spans="16:27" x14ac:dyDescent="0.3">
      <c r="P59381"/>
      <c r="AA59381"/>
    </row>
    <row r="59382" spans="16:27" x14ac:dyDescent="0.3">
      <c r="P59382"/>
      <c r="AA59382"/>
    </row>
    <row r="59383" spans="16:27" x14ac:dyDescent="0.3">
      <c r="P59383"/>
      <c r="AA59383"/>
    </row>
    <row r="59384" spans="16:27" x14ac:dyDescent="0.3">
      <c r="P59384"/>
      <c r="AA59384"/>
    </row>
    <row r="59385" spans="16:27" x14ac:dyDescent="0.3">
      <c r="P59385"/>
      <c r="AA59385"/>
    </row>
    <row r="59386" spans="16:27" x14ac:dyDescent="0.3">
      <c r="P59386"/>
      <c r="AA59386"/>
    </row>
    <row r="59387" spans="16:27" x14ac:dyDescent="0.3">
      <c r="P59387"/>
      <c r="AA59387"/>
    </row>
    <row r="59388" spans="16:27" x14ac:dyDescent="0.3">
      <c r="P59388"/>
      <c r="AA59388"/>
    </row>
    <row r="59389" spans="16:27" x14ac:dyDescent="0.3">
      <c r="P59389"/>
      <c r="AA59389"/>
    </row>
    <row r="59390" spans="16:27" x14ac:dyDescent="0.3">
      <c r="P59390"/>
      <c r="AA59390"/>
    </row>
    <row r="59391" spans="16:27" x14ac:dyDescent="0.3">
      <c r="P59391"/>
      <c r="AA59391"/>
    </row>
    <row r="59392" spans="16:27" x14ac:dyDescent="0.3">
      <c r="P59392"/>
      <c r="AA59392"/>
    </row>
    <row r="59393" spans="16:27" x14ac:dyDescent="0.3">
      <c r="P59393"/>
      <c r="AA59393"/>
    </row>
    <row r="59394" spans="16:27" x14ac:dyDescent="0.3">
      <c r="P59394"/>
      <c r="AA59394"/>
    </row>
    <row r="59395" spans="16:27" x14ac:dyDescent="0.3">
      <c r="P59395"/>
      <c r="AA59395"/>
    </row>
    <row r="59396" spans="16:27" x14ac:dyDescent="0.3">
      <c r="P59396"/>
      <c r="AA59396"/>
    </row>
    <row r="59397" spans="16:27" x14ac:dyDescent="0.3">
      <c r="P59397"/>
      <c r="AA59397"/>
    </row>
    <row r="59398" spans="16:27" x14ac:dyDescent="0.3">
      <c r="P59398"/>
      <c r="AA59398"/>
    </row>
    <row r="59399" spans="16:27" x14ac:dyDescent="0.3">
      <c r="P59399"/>
      <c r="AA59399"/>
    </row>
    <row r="59400" spans="16:27" x14ac:dyDescent="0.3">
      <c r="P59400"/>
      <c r="AA59400"/>
    </row>
    <row r="59401" spans="16:27" x14ac:dyDescent="0.3">
      <c r="P59401"/>
      <c r="AA59401"/>
    </row>
    <row r="59402" spans="16:27" x14ac:dyDescent="0.3">
      <c r="P59402"/>
      <c r="AA59402"/>
    </row>
    <row r="59403" spans="16:27" x14ac:dyDescent="0.3">
      <c r="P59403"/>
      <c r="AA59403"/>
    </row>
    <row r="59404" spans="16:27" x14ac:dyDescent="0.3">
      <c r="P59404"/>
      <c r="AA59404"/>
    </row>
    <row r="59405" spans="16:27" x14ac:dyDescent="0.3">
      <c r="P59405"/>
      <c r="AA59405"/>
    </row>
    <row r="59406" spans="16:27" x14ac:dyDescent="0.3">
      <c r="P59406"/>
      <c r="AA59406"/>
    </row>
    <row r="59407" spans="16:27" x14ac:dyDescent="0.3">
      <c r="P59407"/>
      <c r="AA59407"/>
    </row>
    <row r="59408" spans="16:27" x14ac:dyDescent="0.3">
      <c r="P59408"/>
      <c r="AA59408"/>
    </row>
    <row r="59409" spans="16:27" x14ac:dyDescent="0.3">
      <c r="P59409"/>
      <c r="AA59409"/>
    </row>
    <row r="59410" spans="16:27" x14ac:dyDescent="0.3">
      <c r="P59410"/>
      <c r="AA59410"/>
    </row>
    <row r="59411" spans="16:27" x14ac:dyDescent="0.3">
      <c r="P59411"/>
      <c r="AA59411"/>
    </row>
    <row r="59412" spans="16:27" x14ac:dyDescent="0.3">
      <c r="P59412"/>
      <c r="AA59412"/>
    </row>
    <row r="59413" spans="16:27" x14ac:dyDescent="0.3">
      <c r="P59413"/>
      <c r="AA59413"/>
    </row>
    <row r="59414" spans="16:27" x14ac:dyDescent="0.3">
      <c r="P59414"/>
      <c r="AA59414"/>
    </row>
    <row r="59415" spans="16:27" x14ac:dyDescent="0.3">
      <c r="P59415"/>
      <c r="AA59415"/>
    </row>
    <row r="59416" spans="16:27" x14ac:dyDescent="0.3">
      <c r="P59416"/>
      <c r="AA59416"/>
    </row>
    <row r="59417" spans="16:27" x14ac:dyDescent="0.3">
      <c r="P59417"/>
      <c r="AA59417"/>
    </row>
    <row r="59418" spans="16:27" x14ac:dyDescent="0.3">
      <c r="P59418"/>
      <c r="AA59418"/>
    </row>
    <row r="59419" spans="16:27" x14ac:dyDescent="0.3">
      <c r="P59419"/>
      <c r="AA59419"/>
    </row>
    <row r="59420" spans="16:27" x14ac:dyDescent="0.3">
      <c r="P59420"/>
      <c r="AA59420"/>
    </row>
    <row r="59421" spans="16:27" x14ac:dyDescent="0.3">
      <c r="P59421"/>
      <c r="AA59421"/>
    </row>
    <row r="59422" spans="16:27" x14ac:dyDescent="0.3">
      <c r="P59422"/>
      <c r="AA59422"/>
    </row>
    <row r="59423" spans="16:27" x14ac:dyDescent="0.3">
      <c r="P59423"/>
      <c r="AA59423"/>
    </row>
    <row r="59424" spans="16:27" x14ac:dyDescent="0.3">
      <c r="P59424"/>
      <c r="AA59424"/>
    </row>
    <row r="59425" spans="16:27" x14ac:dyDescent="0.3">
      <c r="P59425"/>
      <c r="AA59425"/>
    </row>
    <row r="59426" spans="16:27" x14ac:dyDescent="0.3">
      <c r="P59426"/>
      <c r="AA59426"/>
    </row>
    <row r="59427" spans="16:27" x14ac:dyDescent="0.3">
      <c r="P59427"/>
      <c r="AA59427"/>
    </row>
    <row r="59428" spans="16:27" x14ac:dyDescent="0.3">
      <c r="P59428"/>
      <c r="AA59428"/>
    </row>
    <row r="59429" spans="16:27" x14ac:dyDescent="0.3">
      <c r="P59429"/>
      <c r="AA59429"/>
    </row>
    <row r="59430" spans="16:27" x14ac:dyDescent="0.3">
      <c r="P59430"/>
      <c r="AA59430"/>
    </row>
    <row r="59431" spans="16:27" x14ac:dyDescent="0.3">
      <c r="P59431"/>
      <c r="AA59431"/>
    </row>
    <row r="59432" spans="16:27" x14ac:dyDescent="0.3">
      <c r="P59432"/>
      <c r="AA59432"/>
    </row>
    <row r="59433" spans="16:27" x14ac:dyDescent="0.3">
      <c r="P59433"/>
      <c r="AA59433"/>
    </row>
    <row r="59434" spans="16:27" x14ac:dyDescent="0.3">
      <c r="P59434"/>
      <c r="AA59434"/>
    </row>
    <row r="59435" spans="16:27" x14ac:dyDescent="0.3">
      <c r="P59435"/>
      <c r="AA59435"/>
    </row>
    <row r="59436" spans="16:27" x14ac:dyDescent="0.3">
      <c r="P59436"/>
      <c r="AA59436"/>
    </row>
    <row r="59437" spans="16:27" x14ac:dyDescent="0.3">
      <c r="P59437"/>
      <c r="AA59437"/>
    </row>
    <row r="59438" spans="16:27" x14ac:dyDescent="0.3">
      <c r="P59438"/>
      <c r="AA59438"/>
    </row>
    <row r="59439" spans="16:27" x14ac:dyDescent="0.3">
      <c r="P59439"/>
      <c r="AA59439"/>
    </row>
    <row r="59440" spans="16:27" x14ac:dyDescent="0.3">
      <c r="P59440"/>
      <c r="AA59440"/>
    </row>
    <row r="59441" spans="16:27" x14ac:dyDescent="0.3">
      <c r="P59441"/>
      <c r="AA59441"/>
    </row>
    <row r="59442" spans="16:27" x14ac:dyDescent="0.3">
      <c r="P59442"/>
      <c r="AA59442"/>
    </row>
    <row r="59443" spans="16:27" x14ac:dyDescent="0.3">
      <c r="P59443"/>
      <c r="AA59443"/>
    </row>
    <row r="59444" spans="16:27" x14ac:dyDescent="0.3">
      <c r="P59444"/>
      <c r="AA59444"/>
    </row>
    <row r="59445" spans="16:27" x14ac:dyDescent="0.3">
      <c r="P59445"/>
      <c r="AA59445"/>
    </row>
    <row r="59446" spans="16:27" x14ac:dyDescent="0.3">
      <c r="P59446"/>
      <c r="AA59446"/>
    </row>
    <row r="59447" spans="16:27" x14ac:dyDescent="0.3">
      <c r="P59447"/>
      <c r="AA59447"/>
    </row>
    <row r="59448" spans="16:27" x14ac:dyDescent="0.3">
      <c r="P59448"/>
      <c r="AA59448"/>
    </row>
    <row r="59449" spans="16:27" x14ac:dyDescent="0.3">
      <c r="P59449"/>
      <c r="AA59449"/>
    </row>
    <row r="59450" spans="16:27" x14ac:dyDescent="0.3">
      <c r="P59450"/>
      <c r="AA59450"/>
    </row>
    <row r="59451" spans="16:27" x14ac:dyDescent="0.3">
      <c r="P59451"/>
      <c r="AA59451"/>
    </row>
    <row r="59452" spans="16:27" x14ac:dyDescent="0.3">
      <c r="P59452"/>
      <c r="AA59452"/>
    </row>
    <row r="59453" spans="16:27" x14ac:dyDescent="0.3">
      <c r="P59453"/>
      <c r="AA59453"/>
    </row>
    <row r="59454" spans="16:27" x14ac:dyDescent="0.3">
      <c r="P59454"/>
      <c r="AA59454"/>
    </row>
    <row r="59455" spans="16:27" x14ac:dyDescent="0.3">
      <c r="P59455"/>
      <c r="AA59455"/>
    </row>
    <row r="59456" spans="16:27" x14ac:dyDescent="0.3">
      <c r="P59456"/>
      <c r="AA59456"/>
    </row>
    <row r="59457" spans="16:27" x14ac:dyDescent="0.3">
      <c r="P59457"/>
      <c r="AA59457"/>
    </row>
    <row r="59458" spans="16:27" x14ac:dyDescent="0.3">
      <c r="P59458"/>
      <c r="AA59458"/>
    </row>
    <row r="59459" spans="16:27" x14ac:dyDescent="0.3">
      <c r="P59459"/>
      <c r="AA59459"/>
    </row>
    <row r="59460" spans="16:27" x14ac:dyDescent="0.3">
      <c r="P59460"/>
      <c r="AA59460"/>
    </row>
    <row r="59461" spans="16:27" x14ac:dyDescent="0.3">
      <c r="P59461"/>
      <c r="AA59461"/>
    </row>
    <row r="59462" spans="16:27" x14ac:dyDescent="0.3">
      <c r="P59462"/>
      <c r="AA59462"/>
    </row>
    <row r="59463" spans="16:27" x14ac:dyDescent="0.3">
      <c r="P59463"/>
      <c r="AA59463"/>
    </row>
    <row r="59464" spans="16:27" x14ac:dyDescent="0.3">
      <c r="P59464"/>
      <c r="AA59464"/>
    </row>
    <row r="59465" spans="16:27" x14ac:dyDescent="0.3">
      <c r="P59465"/>
      <c r="AA59465"/>
    </row>
    <row r="59466" spans="16:27" x14ac:dyDescent="0.3">
      <c r="P59466"/>
      <c r="AA59466"/>
    </row>
    <row r="59467" spans="16:27" x14ac:dyDescent="0.3">
      <c r="P59467"/>
      <c r="AA59467"/>
    </row>
    <row r="59468" spans="16:27" x14ac:dyDescent="0.3">
      <c r="P59468"/>
      <c r="AA59468"/>
    </row>
    <row r="59469" spans="16:27" x14ac:dyDescent="0.3">
      <c r="P59469"/>
      <c r="AA59469"/>
    </row>
    <row r="59470" spans="16:27" x14ac:dyDescent="0.3">
      <c r="P59470"/>
      <c r="AA59470"/>
    </row>
    <row r="59471" spans="16:27" x14ac:dyDescent="0.3">
      <c r="P59471"/>
      <c r="AA59471"/>
    </row>
    <row r="59472" spans="16:27" x14ac:dyDescent="0.3">
      <c r="P59472"/>
      <c r="AA59472"/>
    </row>
    <row r="59473" spans="16:27" x14ac:dyDescent="0.3">
      <c r="P59473"/>
      <c r="AA59473"/>
    </row>
    <row r="59474" spans="16:27" x14ac:dyDescent="0.3">
      <c r="P59474"/>
      <c r="AA59474"/>
    </row>
    <row r="59475" spans="16:27" x14ac:dyDescent="0.3">
      <c r="P59475"/>
      <c r="AA59475"/>
    </row>
    <row r="59476" spans="16:27" x14ac:dyDescent="0.3">
      <c r="P59476"/>
      <c r="AA59476"/>
    </row>
    <row r="59477" spans="16:27" x14ac:dyDescent="0.3">
      <c r="P59477"/>
      <c r="AA59477"/>
    </row>
    <row r="59478" spans="16:27" x14ac:dyDescent="0.3">
      <c r="P59478"/>
      <c r="AA59478"/>
    </row>
    <row r="59479" spans="16:27" x14ac:dyDescent="0.3">
      <c r="P59479"/>
      <c r="AA59479"/>
    </row>
    <row r="59480" spans="16:27" x14ac:dyDescent="0.3">
      <c r="P59480"/>
      <c r="AA59480"/>
    </row>
    <row r="59481" spans="16:27" x14ac:dyDescent="0.3">
      <c r="P59481"/>
      <c r="AA59481"/>
    </row>
    <row r="59482" spans="16:27" x14ac:dyDescent="0.3">
      <c r="P59482"/>
      <c r="AA59482"/>
    </row>
    <row r="59483" spans="16:27" x14ac:dyDescent="0.3">
      <c r="P59483"/>
      <c r="AA59483"/>
    </row>
    <row r="59484" spans="16:27" x14ac:dyDescent="0.3">
      <c r="P59484"/>
      <c r="AA59484"/>
    </row>
    <row r="59485" spans="16:27" x14ac:dyDescent="0.3">
      <c r="P59485"/>
      <c r="AA59485"/>
    </row>
    <row r="59486" spans="16:27" x14ac:dyDescent="0.3">
      <c r="P59486"/>
      <c r="AA59486"/>
    </row>
    <row r="59487" spans="16:27" x14ac:dyDescent="0.3">
      <c r="P59487"/>
      <c r="AA59487"/>
    </row>
    <row r="59488" spans="16:27" x14ac:dyDescent="0.3">
      <c r="P59488"/>
      <c r="AA59488"/>
    </row>
    <row r="59489" spans="16:27" x14ac:dyDescent="0.3">
      <c r="P59489"/>
      <c r="AA59489"/>
    </row>
    <row r="59490" spans="16:27" x14ac:dyDescent="0.3">
      <c r="P59490"/>
      <c r="AA59490"/>
    </row>
    <row r="59491" spans="16:27" x14ac:dyDescent="0.3">
      <c r="P59491"/>
      <c r="AA59491"/>
    </row>
    <row r="59492" spans="16:27" x14ac:dyDescent="0.3">
      <c r="P59492"/>
      <c r="AA59492"/>
    </row>
    <row r="59493" spans="16:27" x14ac:dyDescent="0.3">
      <c r="P59493"/>
      <c r="AA59493"/>
    </row>
    <row r="59494" spans="16:27" x14ac:dyDescent="0.3">
      <c r="P59494"/>
      <c r="AA59494"/>
    </row>
    <row r="59495" spans="16:27" x14ac:dyDescent="0.3">
      <c r="P59495"/>
      <c r="AA59495"/>
    </row>
    <row r="59496" spans="16:27" x14ac:dyDescent="0.3">
      <c r="P59496"/>
      <c r="AA59496"/>
    </row>
    <row r="59497" spans="16:27" x14ac:dyDescent="0.3">
      <c r="P59497"/>
      <c r="AA59497"/>
    </row>
    <row r="59498" spans="16:27" x14ac:dyDescent="0.3">
      <c r="P59498"/>
      <c r="AA59498"/>
    </row>
    <row r="59499" spans="16:27" x14ac:dyDescent="0.3">
      <c r="P59499"/>
      <c r="AA59499"/>
    </row>
    <row r="59500" spans="16:27" x14ac:dyDescent="0.3">
      <c r="P59500"/>
      <c r="AA59500"/>
    </row>
    <row r="59501" spans="16:27" x14ac:dyDescent="0.3">
      <c r="P59501"/>
      <c r="AA59501"/>
    </row>
    <row r="59502" spans="16:27" x14ac:dyDescent="0.3">
      <c r="P59502"/>
      <c r="AA59502"/>
    </row>
    <row r="59503" spans="16:27" x14ac:dyDescent="0.3">
      <c r="P59503"/>
      <c r="AA59503"/>
    </row>
    <row r="59504" spans="16:27" x14ac:dyDescent="0.3">
      <c r="P59504"/>
      <c r="AA59504"/>
    </row>
    <row r="59505" spans="16:27" x14ac:dyDescent="0.3">
      <c r="P59505"/>
      <c r="AA59505"/>
    </row>
    <row r="59506" spans="16:27" x14ac:dyDescent="0.3">
      <c r="P59506"/>
      <c r="AA59506"/>
    </row>
    <row r="59507" spans="16:27" x14ac:dyDescent="0.3">
      <c r="P59507"/>
      <c r="AA59507"/>
    </row>
    <row r="59508" spans="16:27" x14ac:dyDescent="0.3">
      <c r="P59508"/>
      <c r="AA59508"/>
    </row>
    <row r="59509" spans="16:27" x14ac:dyDescent="0.3">
      <c r="P59509"/>
      <c r="AA59509"/>
    </row>
    <row r="59510" spans="16:27" x14ac:dyDescent="0.3">
      <c r="P59510"/>
      <c r="AA59510"/>
    </row>
    <row r="59511" spans="16:27" x14ac:dyDescent="0.3">
      <c r="P59511"/>
      <c r="AA59511"/>
    </row>
    <row r="59512" spans="16:27" x14ac:dyDescent="0.3">
      <c r="P59512"/>
      <c r="AA59512"/>
    </row>
    <row r="59513" spans="16:27" x14ac:dyDescent="0.3">
      <c r="P59513"/>
      <c r="AA59513"/>
    </row>
    <row r="59514" spans="16:27" x14ac:dyDescent="0.3">
      <c r="P59514"/>
      <c r="AA59514"/>
    </row>
    <row r="59515" spans="16:27" x14ac:dyDescent="0.3">
      <c r="P59515"/>
      <c r="AA59515"/>
    </row>
    <row r="59516" spans="16:27" x14ac:dyDescent="0.3">
      <c r="P59516"/>
      <c r="AA59516"/>
    </row>
    <row r="59517" spans="16:27" x14ac:dyDescent="0.3">
      <c r="P59517"/>
      <c r="AA59517"/>
    </row>
    <row r="59518" spans="16:27" x14ac:dyDescent="0.3">
      <c r="P59518"/>
      <c r="AA59518"/>
    </row>
    <row r="59519" spans="16:27" x14ac:dyDescent="0.3">
      <c r="P59519"/>
      <c r="AA59519"/>
    </row>
    <row r="59520" spans="16:27" x14ac:dyDescent="0.3">
      <c r="P59520"/>
      <c r="AA59520"/>
    </row>
    <row r="59521" spans="16:27" x14ac:dyDescent="0.3">
      <c r="P59521"/>
      <c r="AA59521"/>
    </row>
    <row r="59522" spans="16:27" x14ac:dyDescent="0.3">
      <c r="P59522"/>
      <c r="AA59522"/>
    </row>
    <row r="59523" spans="16:27" x14ac:dyDescent="0.3">
      <c r="P59523"/>
      <c r="AA59523"/>
    </row>
    <row r="59524" spans="16:27" x14ac:dyDescent="0.3">
      <c r="P59524"/>
      <c r="AA59524"/>
    </row>
    <row r="59525" spans="16:27" x14ac:dyDescent="0.3">
      <c r="P59525"/>
      <c r="AA59525"/>
    </row>
    <row r="59526" spans="16:27" x14ac:dyDescent="0.3">
      <c r="P59526"/>
      <c r="AA59526"/>
    </row>
    <row r="59527" spans="16:27" x14ac:dyDescent="0.3">
      <c r="P59527"/>
      <c r="AA59527"/>
    </row>
    <row r="59528" spans="16:27" x14ac:dyDescent="0.3">
      <c r="P59528"/>
      <c r="AA59528"/>
    </row>
    <row r="59529" spans="16:27" x14ac:dyDescent="0.3">
      <c r="P59529"/>
      <c r="AA59529"/>
    </row>
    <row r="59530" spans="16:27" x14ac:dyDescent="0.3">
      <c r="P59530"/>
      <c r="AA59530"/>
    </row>
    <row r="59531" spans="16:27" x14ac:dyDescent="0.3">
      <c r="P59531"/>
      <c r="AA59531"/>
    </row>
    <row r="59532" spans="16:27" x14ac:dyDescent="0.3">
      <c r="P59532"/>
      <c r="AA59532"/>
    </row>
    <row r="59533" spans="16:27" x14ac:dyDescent="0.3">
      <c r="P59533"/>
      <c r="AA59533"/>
    </row>
    <row r="59534" spans="16:27" x14ac:dyDescent="0.3">
      <c r="P59534"/>
      <c r="AA59534"/>
    </row>
    <row r="59535" spans="16:27" x14ac:dyDescent="0.3">
      <c r="P59535"/>
      <c r="AA59535"/>
    </row>
    <row r="59536" spans="16:27" x14ac:dyDescent="0.3">
      <c r="P59536"/>
      <c r="AA59536"/>
    </row>
    <row r="59537" spans="16:27" x14ac:dyDescent="0.3">
      <c r="P59537"/>
      <c r="AA59537"/>
    </row>
    <row r="59538" spans="16:27" x14ac:dyDescent="0.3">
      <c r="P59538"/>
      <c r="AA59538"/>
    </row>
    <row r="59539" spans="16:27" x14ac:dyDescent="0.3">
      <c r="P59539"/>
      <c r="AA59539"/>
    </row>
    <row r="59540" spans="16:27" x14ac:dyDescent="0.3">
      <c r="P59540"/>
      <c r="AA59540"/>
    </row>
    <row r="59541" spans="16:27" x14ac:dyDescent="0.3">
      <c r="P59541"/>
      <c r="AA59541"/>
    </row>
    <row r="59542" spans="16:27" x14ac:dyDescent="0.3">
      <c r="P59542"/>
      <c r="AA59542"/>
    </row>
    <row r="59543" spans="16:27" x14ac:dyDescent="0.3">
      <c r="P59543"/>
      <c r="AA59543"/>
    </row>
    <row r="59544" spans="16:27" x14ac:dyDescent="0.3">
      <c r="P59544"/>
      <c r="AA59544"/>
    </row>
    <row r="59545" spans="16:27" x14ac:dyDescent="0.3">
      <c r="P59545"/>
      <c r="AA59545"/>
    </row>
    <row r="59546" spans="16:27" x14ac:dyDescent="0.3">
      <c r="P59546"/>
      <c r="AA59546"/>
    </row>
    <row r="59547" spans="16:27" x14ac:dyDescent="0.3">
      <c r="P59547"/>
      <c r="AA59547"/>
    </row>
    <row r="59548" spans="16:27" x14ac:dyDescent="0.3">
      <c r="P59548"/>
      <c r="AA59548"/>
    </row>
    <row r="59549" spans="16:27" x14ac:dyDescent="0.3">
      <c r="P59549"/>
      <c r="AA59549"/>
    </row>
    <row r="59550" spans="16:27" x14ac:dyDescent="0.3">
      <c r="P59550"/>
      <c r="AA59550"/>
    </row>
    <row r="59551" spans="16:27" x14ac:dyDescent="0.3">
      <c r="P59551"/>
      <c r="AA59551"/>
    </row>
    <row r="59552" spans="16:27" x14ac:dyDescent="0.3">
      <c r="P59552"/>
      <c r="AA59552"/>
    </row>
    <row r="59553" spans="16:27" x14ac:dyDescent="0.3">
      <c r="P59553"/>
      <c r="AA59553"/>
    </row>
    <row r="59554" spans="16:27" x14ac:dyDescent="0.3">
      <c r="P59554"/>
      <c r="AA59554"/>
    </row>
    <row r="59555" spans="16:27" x14ac:dyDescent="0.3">
      <c r="P59555"/>
      <c r="AA59555"/>
    </row>
    <row r="59556" spans="16:27" x14ac:dyDescent="0.3">
      <c r="P59556"/>
      <c r="AA59556"/>
    </row>
    <row r="59557" spans="16:27" x14ac:dyDescent="0.3">
      <c r="P59557"/>
      <c r="AA59557"/>
    </row>
    <row r="59558" spans="16:27" x14ac:dyDescent="0.3">
      <c r="P59558"/>
      <c r="AA59558"/>
    </row>
    <row r="59559" spans="16:27" x14ac:dyDescent="0.3">
      <c r="P59559"/>
      <c r="AA59559"/>
    </row>
    <row r="59560" spans="16:27" x14ac:dyDescent="0.3">
      <c r="P59560"/>
      <c r="AA59560"/>
    </row>
    <row r="59561" spans="16:27" x14ac:dyDescent="0.3">
      <c r="P59561"/>
      <c r="AA59561"/>
    </row>
    <row r="59562" spans="16:27" x14ac:dyDescent="0.3">
      <c r="P59562"/>
      <c r="AA59562"/>
    </row>
    <row r="59563" spans="16:27" x14ac:dyDescent="0.3">
      <c r="P59563"/>
      <c r="AA59563"/>
    </row>
    <row r="59564" spans="16:27" x14ac:dyDescent="0.3">
      <c r="P59564"/>
      <c r="AA59564"/>
    </row>
    <row r="59565" spans="16:27" x14ac:dyDescent="0.3">
      <c r="P59565"/>
      <c r="AA59565"/>
    </row>
    <row r="59566" spans="16:27" x14ac:dyDescent="0.3">
      <c r="P59566"/>
      <c r="AA59566"/>
    </row>
    <row r="59567" spans="16:27" x14ac:dyDescent="0.3">
      <c r="P59567"/>
      <c r="AA59567"/>
    </row>
    <row r="59568" spans="16:27" x14ac:dyDescent="0.3">
      <c r="P59568"/>
      <c r="AA59568"/>
    </row>
    <row r="59569" spans="16:27" x14ac:dyDescent="0.3">
      <c r="P59569"/>
      <c r="AA59569"/>
    </row>
    <row r="59570" spans="16:27" x14ac:dyDescent="0.3">
      <c r="P59570"/>
      <c r="AA59570"/>
    </row>
    <row r="59571" spans="16:27" x14ac:dyDescent="0.3">
      <c r="P59571"/>
      <c r="AA59571"/>
    </row>
    <row r="59572" spans="16:27" x14ac:dyDescent="0.3">
      <c r="P59572"/>
      <c r="AA59572"/>
    </row>
    <row r="59573" spans="16:27" x14ac:dyDescent="0.3">
      <c r="P59573"/>
      <c r="AA59573"/>
    </row>
    <row r="59574" spans="16:27" x14ac:dyDescent="0.3">
      <c r="P59574"/>
      <c r="AA59574"/>
    </row>
    <row r="59575" spans="16:27" x14ac:dyDescent="0.3">
      <c r="P59575"/>
      <c r="AA59575"/>
    </row>
    <row r="59576" spans="16:27" x14ac:dyDescent="0.3">
      <c r="P59576"/>
      <c r="AA59576"/>
    </row>
    <row r="59577" spans="16:27" x14ac:dyDescent="0.3">
      <c r="P59577"/>
      <c r="AA59577"/>
    </row>
    <row r="59578" spans="16:27" x14ac:dyDescent="0.3">
      <c r="P59578"/>
      <c r="AA59578"/>
    </row>
    <row r="59579" spans="16:27" x14ac:dyDescent="0.3">
      <c r="P59579"/>
      <c r="AA59579"/>
    </row>
    <row r="59580" spans="16:27" x14ac:dyDescent="0.3">
      <c r="P59580"/>
      <c r="AA59580"/>
    </row>
    <row r="59581" spans="16:27" x14ac:dyDescent="0.3">
      <c r="P59581"/>
      <c r="AA59581"/>
    </row>
    <row r="59582" spans="16:27" x14ac:dyDescent="0.3">
      <c r="P59582"/>
      <c r="AA59582"/>
    </row>
    <row r="59583" spans="16:27" x14ac:dyDescent="0.3">
      <c r="P59583"/>
      <c r="AA59583"/>
    </row>
    <row r="59584" spans="16:27" x14ac:dyDescent="0.3">
      <c r="P59584"/>
      <c r="AA59584"/>
    </row>
    <row r="59585" spans="16:27" x14ac:dyDescent="0.3">
      <c r="P59585"/>
      <c r="AA59585"/>
    </row>
    <row r="59586" spans="16:27" x14ac:dyDescent="0.3">
      <c r="P59586"/>
      <c r="AA59586"/>
    </row>
    <row r="59587" spans="16:27" x14ac:dyDescent="0.3">
      <c r="P59587"/>
      <c r="AA59587"/>
    </row>
    <row r="59588" spans="16:27" x14ac:dyDescent="0.3">
      <c r="P59588"/>
      <c r="AA59588"/>
    </row>
    <row r="59589" spans="16:27" x14ac:dyDescent="0.3">
      <c r="P59589"/>
      <c r="AA59589"/>
    </row>
    <row r="59590" spans="16:27" x14ac:dyDescent="0.3">
      <c r="P59590"/>
      <c r="AA59590"/>
    </row>
    <row r="59591" spans="16:27" x14ac:dyDescent="0.3">
      <c r="P59591"/>
      <c r="AA59591"/>
    </row>
    <row r="59592" spans="16:27" x14ac:dyDescent="0.3">
      <c r="P59592"/>
      <c r="AA59592"/>
    </row>
    <row r="59593" spans="16:27" x14ac:dyDescent="0.3">
      <c r="P59593"/>
      <c r="AA59593"/>
    </row>
    <row r="59594" spans="16:27" x14ac:dyDescent="0.3">
      <c r="P59594"/>
      <c r="AA59594"/>
    </row>
    <row r="59595" spans="16:27" x14ac:dyDescent="0.3">
      <c r="P59595"/>
      <c r="AA59595"/>
    </row>
    <row r="59596" spans="16:27" x14ac:dyDescent="0.3">
      <c r="P59596"/>
      <c r="AA59596"/>
    </row>
    <row r="59597" spans="16:27" x14ac:dyDescent="0.3">
      <c r="P59597"/>
      <c r="AA59597"/>
    </row>
    <row r="59598" spans="16:27" x14ac:dyDescent="0.3">
      <c r="P59598"/>
      <c r="AA59598"/>
    </row>
    <row r="59599" spans="16:27" x14ac:dyDescent="0.3">
      <c r="P59599"/>
      <c r="AA59599"/>
    </row>
    <row r="59600" spans="16:27" x14ac:dyDescent="0.3">
      <c r="P59600"/>
      <c r="AA59600"/>
    </row>
    <row r="59601" spans="16:27" x14ac:dyDescent="0.3">
      <c r="P59601"/>
      <c r="AA59601"/>
    </row>
    <row r="59602" spans="16:27" x14ac:dyDescent="0.3">
      <c r="P59602"/>
      <c r="AA59602"/>
    </row>
    <row r="59603" spans="16:27" x14ac:dyDescent="0.3">
      <c r="P59603"/>
      <c r="AA59603"/>
    </row>
    <row r="59604" spans="16:27" x14ac:dyDescent="0.3">
      <c r="P59604"/>
      <c r="AA59604"/>
    </row>
    <row r="59605" spans="16:27" x14ac:dyDescent="0.3">
      <c r="P59605"/>
      <c r="AA59605"/>
    </row>
    <row r="59606" spans="16:27" x14ac:dyDescent="0.3">
      <c r="P59606"/>
      <c r="AA59606"/>
    </row>
    <row r="59607" spans="16:27" x14ac:dyDescent="0.3">
      <c r="P59607"/>
      <c r="AA59607"/>
    </row>
    <row r="59608" spans="16:27" x14ac:dyDescent="0.3">
      <c r="P59608"/>
      <c r="AA59608"/>
    </row>
    <row r="59609" spans="16:27" x14ac:dyDescent="0.3">
      <c r="P59609"/>
      <c r="AA59609"/>
    </row>
    <row r="59610" spans="16:27" x14ac:dyDescent="0.3">
      <c r="P59610"/>
      <c r="AA59610"/>
    </row>
    <row r="59611" spans="16:27" x14ac:dyDescent="0.3">
      <c r="P59611"/>
      <c r="AA59611"/>
    </row>
    <row r="59612" spans="16:27" x14ac:dyDescent="0.3">
      <c r="P59612"/>
      <c r="AA59612"/>
    </row>
    <row r="59613" spans="16:27" x14ac:dyDescent="0.3">
      <c r="P59613"/>
      <c r="AA59613"/>
    </row>
    <row r="59614" spans="16:27" x14ac:dyDescent="0.3">
      <c r="P59614"/>
      <c r="AA59614"/>
    </row>
    <row r="59615" spans="16:27" x14ac:dyDescent="0.3">
      <c r="P59615"/>
      <c r="AA59615"/>
    </row>
    <row r="59616" spans="16:27" x14ac:dyDescent="0.3">
      <c r="P59616"/>
      <c r="AA59616"/>
    </row>
    <row r="59617" spans="16:27" x14ac:dyDescent="0.3">
      <c r="P59617"/>
      <c r="AA59617"/>
    </row>
    <row r="59618" spans="16:27" x14ac:dyDescent="0.3">
      <c r="P59618"/>
      <c r="AA59618"/>
    </row>
    <row r="59619" spans="16:27" x14ac:dyDescent="0.3">
      <c r="P59619"/>
      <c r="AA59619"/>
    </row>
    <row r="59620" spans="16:27" x14ac:dyDescent="0.3">
      <c r="P59620"/>
      <c r="AA59620"/>
    </row>
    <row r="59621" spans="16:27" x14ac:dyDescent="0.3">
      <c r="P59621"/>
      <c r="AA59621"/>
    </row>
    <row r="59622" spans="16:27" x14ac:dyDescent="0.3">
      <c r="P59622"/>
      <c r="AA59622"/>
    </row>
    <row r="59623" spans="16:27" x14ac:dyDescent="0.3">
      <c r="P59623"/>
      <c r="AA59623"/>
    </row>
    <row r="59624" spans="16:27" x14ac:dyDescent="0.3">
      <c r="P59624"/>
      <c r="AA59624"/>
    </row>
    <row r="59625" spans="16:27" x14ac:dyDescent="0.3">
      <c r="P59625"/>
      <c r="AA59625"/>
    </row>
    <row r="59626" spans="16:27" x14ac:dyDescent="0.3">
      <c r="P59626"/>
      <c r="AA59626"/>
    </row>
    <row r="59627" spans="16:27" x14ac:dyDescent="0.3">
      <c r="P59627"/>
      <c r="AA59627"/>
    </row>
    <row r="59628" spans="16:27" x14ac:dyDescent="0.3">
      <c r="P59628"/>
      <c r="AA59628"/>
    </row>
    <row r="59629" spans="16:27" x14ac:dyDescent="0.3">
      <c r="P59629"/>
      <c r="AA59629"/>
    </row>
    <row r="59630" spans="16:27" x14ac:dyDescent="0.3">
      <c r="P59630"/>
      <c r="AA59630"/>
    </row>
    <row r="59631" spans="16:27" x14ac:dyDescent="0.3">
      <c r="P59631"/>
      <c r="AA59631"/>
    </row>
    <row r="59632" spans="16:27" x14ac:dyDescent="0.3">
      <c r="P59632"/>
      <c r="AA59632"/>
    </row>
    <row r="59633" spans="16:27" x14ac:dyDescent="0.3">
      <c r="P59633"/>
      <c r="AA59633"/>
    </row>
    <row r="59634" spans="16:27" x14ac:dyDescent="0.3">
      <c r="P59634"/>
      <c r="AA59634"/>
    </row>
    <row r="59635" spans="16:27" x14ac:dyDescent="0.3">
      <c r="P59635"/>
      <c r="AA59635"/>
    </row>
    <row r="59636" spans="16:27" x14ac:dyDescent="0.3">
      <c r="P59636"/>
      <c r="AA59636"/>
    </row>
    <row r="59637" spans="16:27" x14ac:dyDescent="0.3">
      <c r="P59637"/>
      <c r="AA59637"/>
    </row>
    <row r="59638" spans="16:27" x14ac:dyDescent="0.3">
      <c r="P59638"/>
      <c r="AA59638"/>
    </row>
    <row r="59639" spans="16:27" x14ac:dyDescent="0.3">
      <c r="P59639"/>
      <c r="AA59639"/>
    </row>
    <row r="59640" spans="16:27" x14ac:dyDescent="0.3">
      <c r="P59640"/>
      <c r="AA59640"/>
    </row>
    <row r="59641" spans="16:27" x14ac:dyDescent="0.3">
      <c r="P59641"/>
      <c r="AA59641"/>
    </row>
    <row r="59642" spans="16:27" x14ac:dyDescent="0.3">
      <c r="P59642"/>
      <c r="AA59642"/>
    </row>
    <row r="59643" spans="16:27" x14ac:dyDescent="0.3">
      <c r="P59643"/>
      <c r="AA59643"/>
    </row>
    <row r="59644" spans="16:27" x14ac:dyDescent="0.3">
      <c r="P59644"/>
      <c r="AA59644"/>
    </row>
    <row r="59645" spans="16:27" x14ac:dyDescent="0.3">
      <c r="P59645"/>
      <c r="AA59645"/>
    </row>
    <row r="59646" spans="16:27" x14ac:dyDescent="0.3">
      <c r="P59646"/>
      <c r="AA59646"/>
    </row>
    <row r="59647" spans="16:27" x14ac:dyDescent="0.3">
      <c r="P59647"/>
      <c r="AA59647"/>
    </row>
    <row r="59648" spans="16:27" x14ac:dyDescent="0.3">
      <c r="P59648"/>
      <c r="AA59648"/>
    </row>
    <row r="59649" spans="16:27" x14ac:dyDescent="0.3">
      <c r="P59649"/>
      <c r="AA59649"/>
    </row>
    <row r="59650" spans="16:27" x14ac:dyDescent="0.3">
      <c r="P59650"/>
      <c r="AA59650"/>
    </row>
    <row r="59651" spans="16:27" x14ac:dyDescent="0.3">
      <c r="P59651"/>
      <c r="AA59651"/>
    </row>
    <row r="59652" spans="16:27" x14ac:dyDescent="0.3">
      <c r="P59652"/>
      <c r="AA59652"/>
    </row>
    <row r="59653" spans="16:27" x14ac:dyDescent="0.3">
      <c r="P59653"/>
      <c r="AA59653"/>
    </row>
    <row r="59654" spans="16:27" x14ac:dyDescent="0.3">
      <c r="P59654"/>
      <c r="AA59654"/>
    </row>
    <row r="59655" spans="16:27" x14ac:dyDescent="0.3">
      <c r="P59655"/>
      <c r="AA59655"/>
    </row>
    <row r="59656" spans="16:27" x14ac:dyDescent="0.3">
      <c r="P59656"/>
      <c r="AA59656"/>
    </row>
    <row r="59657" spans="16:27" x14ac:dyDescent="0.3">
      <c r="P59657"/>
      <c r="AA59657"/>
    </row>
    <row r="59658" spans="16:27" x14ac:dyDescent="0.3">
      <c r="P59658"/>
      <c r="AA59658"/>
    </row>
    <row r="59659" spans="16:27" x14ac:dyDescent="0.3">
      <c r="P59659"/>
      <c r="AA59659"/>
    </row>
    <row r="59660" spans="16:27" x14ac:dyDescent="0.3">
      <c r="P59660"/>
      <c r="AA59660"/>
    </row>
    <row r="59661" spans="16:27" x14ac:dyDescent="0.3">
      <c r="P59661"/>
      <c r="AA59661"/>
    </row>
    <row r="59662" spans="16:27" x14ac:dyDescent="0.3">
      <c r="P59662"/>
      <c r="AA59662"/>
    </row>
    <row r="59663" spans="16:27" x14ac:dyDescent="0.3">
      <c r="P59663"/>
      <c r="AA59663"/>
    </row>
    <row r="59664" spans="16:27" x14ac:dyDescent="0.3">
      <c r="P59664"/>
      <c r="AA59664"/>
    </row>
    <row r="59665" spans="16:27" x14ac:dyDescent="0.3">
      <c r="P59665"/>
      <c r="AA59665"/>
    </row>
    <row r="59666" spans="16:27" x14ac:dyDescent="0.3">
      <c r="P59666"/>
      <c r="AA59666"/>
    </row>
    <row r="59667" spans="16:27" x14ac:dyDescent="0.3">
      <c r="P59667"/>
      <c r="AA59667"/>
    </row>
    <row r="59668" spans="16:27" x14ac:dyDescent="0.3">
      <c r="P59668"/>
      <c r="AA59668"/>
    </row>
    <row r="59669" spans="16:27" x14ac:dyDescent="0.3">
      <c r="P59669"/>
      <c r="AA59669"/>
    </row>
    <row r="59670" spans="16:27" x14ac:dyDescent="0.3">
      <c r="P59670"/>
      <c r="AA59670"/>
    </row>
    <row r="59671" spans="16:27" x14ac:dyDescent="0.3">
      <c r="P59671"/>
      <c r="AA59671"/>
    </row>
    <row r="59672" spans="16:27" x14ac:dyDescent="0.3">
      <c r="P59672"/>
      <c r="AA59672"/>
    </row>
    <row r="59673" spans="16:27" x14ac:dyDescent="0.3">
      <c r="P59673"/>
      <c r="AA59673"/>
    </row>
    <row r="59674" spans="16:27" x14ac:dyDescent="0.3">
      <c r="P59674"/>
      <c r="AA59674"/>
    </row>
    <row r="59675" spans="16:27" x14ac:dyDescent="0.3">
      <c r="P59675"/>
      <c r="AA59675"/>
    </row>
    <row r="59676" spans="16:27" x14ac:dyDescent="0.3">
      <c r="P59676"/>
      <c r="AA59676"/>
    </row>
    <row r="59677" spans="16:27" x14ac:dyDescent="0.3">
      <c r="P59677"/>
      <c r="AA59677"/>
    </row>
    <row r="59678" spans="16:27" x14ac:dyDescent="0.3">
      <c r="P59678"/>
      <c r="AA59678"/>
    </row>
    <row r="59679" spans="16:27" x14ac:dyDescent="0.3">
      <c r="P59679"/>
      <c r="AA59679"/>
    </row>
    <row r="59680" spans="16:27" x14ac:dyDescent="0.3">
      <c r="P59680"/>
      <c r="AA59680"/>
    </row>
    <row r="59681" spans="16:27" x14ac:dyDescent="0.3">
      <c r="P59681"/>
      <c r="AA59681"/>
    </row>
    <row r="59682" spans="16:27" x14ac:dyDescent="0.3">
      <c r="P59682"/>
      <c r="AA59682"/>
    </row>
    <row r="59683" spans="16:27" x14ac:dyDescent="0.3">
      <c r="P59683"/>
      <c r="AA59683"/>
    </row>
    <row r="59684" spans="16:27" x14ac:dyDescent="0.3">
      <c r="P59684"/>
      <c r="AA59684"/>
    </row>
    <row r="59685" spans="16:27" x14ac:dyDescent="0.3">
      <c r="P59685"/>
      <c r="AA59685"/>
    </row>
    <row r="59686" spans="16:27" x14ac:dyDescent="0.3">
      <c r="P59686"/>
      <c r="AA59686"/>
    </row>
    <row r="59687" spans="16:27" x14ac:dyDescent="0.3">
      <c r="P59687"/>
      <c r="AA59687"/>
    </row>
    <row r="59688" spans="16:27" x14ac:dyDescent="0.3">
      <c r="P59688"/>
      <c r="AA59688"/>
    </row>
    <row r="59689" spans="16:27" x14ac:dyDescent="0.3">
      <c r="P59689"/>
      <c r="AA59689"/>
    </row>
    <row r="59690" spans="16:27" x14ac:dyDescent="0.3">
      <c r="P59690"/>
      <c r="AA59690"/>
    </row>
    <row r="59691" spans="16:27" x14ac:dyDescent="0.3">
      <c r="P59691"/>
      <c r="AA59691"/>
    </row>
    <row r="59692" spans="16:27" x14ac:dyDescent="0.3">
      <c r="P59692"/>
      <c r="AA59692"/>
    </row>
    <row r="59693" spans="16:27" x14ac:dyDescent="0.3">
      <c r="P59693"/>
      <c r="AA59693"/>
    </row>
    <row r="59694" spans="16:27" x14ac:dyDescent="0.3">
      <c r="P59694"/>
      <c r="AA59694"/>
    </row>
    <row r="59695" spans="16:27" x14ac:dyDescent="0.3">
      <c r="P59695"/>
      <c r="AA59695"/>
    </row>
    <row r="59696" spans="16:27" x14ac:dyDescent="0.3">
      <c r="P59696"/>
      <c r="AA59696"/>
    </row>
    <row r="59697" spans="16:27" x14ac:dyDescent="0.3">
      <c r="P59697"/>
      <c r="AA59697"/>
    </row>
    <row r="59698" spans="16:27" x14ac:dyDescent="0.3">
      <c r="P59698"/>
      <c r="AA59698"/>
    </row>
    <row r="59699" spans="16:27" x14ac:dyDescent="0.3">
      <c r="P59699"/>
      <c r="AA59699"/>
    </row>
    <row r="59700" spans="16:27" x14ac:dyDescent="0.3">
      <c r="P59700"/>
      <c r="AA59700"/>
    </row>
    <row r="59701" spans="16:27" x14ac:dyDescent="0.3">
      <c r="P59701"/>
      <c r="AA59701"/>
    </row>
    <row r="59702" spans="16:27" x14ac:dyDescent="0.3">
      <c r="P59702"/>
      <c r="AA59702"/>
    </row>
    <row r="59703" spans="16:27" x14ac:dyDescent="0.3">
      <c r="P59703"/>
      <c r="AA59703"/>
    </row>
    <row r="59704" spans="16:27" x14ac:dyDescent="0.3">
      <c r="P59704"/>
      <c r="AA59704"/>
    </row>
    <row r="59705" spans="16:27" x14ac:dyDescent="0.3">
      <c r="P59705"/>
      <c r="AA59705"/>
    </row>
    <row r="59706" spans="16:27" x14ac:dyDescent="0.3">
      <c r="P59706"/>
      <c r="AA59706"/>
    </row>
    <row r="59707" spans="16:27" x14ac:dyDescent="0.3">
      <c r="P59707"/>
      <c r="AA59707"/>
    </row>
    <row r="59708" spans="16:27" x14ac:dyDescent="0.3">
      <c r="P59708"/>
      <c r="AA59708"/>
    </row>
    <row r="59709" spans="16:27" x14ac:dyDescent="0.3">
      <c r="P59709"/>
      <c r="AA59709"/>
    </row>
    <row r="59710" spans="16:27" x14ac:dyDescent="0.3">
      <c r="P59710"/>
      <c r="AA59710"/>
    </row>
    <row r="59711" spans="16:27" x14ac:dyDescent="0.3">
      <c r="P59711"/>
      <c r="AA59711"/>
    </row>
    <row r="59712" spans="16:27" x14ac:dyDescent="0.3">
      <c r="P59712"/>
      <c r="AA59712"/>
    </row>
    <row r="59713" spans="16:27" x14ac:dyDescent="0.3">
      <c r="P59713"/>
      <c r="AA59713"/>
    </row>
    <row r="59714" spans="16:27" x14ac:dyDescent="0.3">
      <c r="P59714"/>
      <c r="AA59714"/>
    </row>
    <row r="59715" spans="16:27" x14ac:dyDescent="0.3">
      <c r="P59715"/>
      <c r="AA59715"/>
    </row>
    <row r="59716" spans="16:27" x14ac:dyDescent="0.3">
      <c r="P59716"/>
      <c r="AA59716"/>
    </row>
    <row r="59717" spans="16:27" x14ac:dyDescent="0.3">
      <c r="P59717"/>
      <c r="AA59717"/>
    </row>
    <row r="59718" spans="16:27" x14ac:dyDescent="0.3">
      <c r="P59718"/>
      <c r="AA59718"/>
    </row>
    <row r="59719" spans="16:27" x14ac:dyDescent="0.3">
      <c r="P59719"/>
      <c r="AA59719"/>
    </row>
    <row r="59720" spans="16:27" x14ac:dyDescent="0.3">
      <c r="P59720"/>
      <c r="AA59720"/>
    </row>
    <row r="59721" spans="16:27" x14ac:dyDescent="0.3">
      <c r="P59721"/>
      <c r="AA59721"/>
    </row>
    <row r="59722" spans="16:27" x14ac:dyDescent="0.3">
      <c r="P59722"/>
      <c r="AA59722"/>
    </row>
    <row r="59723" spans="16:27" x14ac:dyDescent="0.3">
      <c r="P59723"/>
      <c r="AA59723"/>
    </row>
    <row r="59724" spans="16:27" x14ac:dyDescent="0.3">
      <c r="P59724"/>
      <c r="AA59724"/>
    </row>
    <row r="59725" spans="16:27" x14ac:dyDescent="0.3">
      <c r="P59725"/>
      <c r="AA59725"/>
    </row>
    <row r="59726" spans="16:27" x14ac:dyDescent="0.3">
      <c r="P59726"/>
      <c r="AA59726"/>
    </row>
    <row r="59727" spans="16:27" x14ac:dyDescent="0.3">
      <c r="P59727"/>
      <c r="AA59727"/>
    </row>
    <row r="59728" spans="16:27" x14ac:dyDescent="0.3">
      <c r="P59728"/>
      <c r="AA59728"/>
    </row>
    <row r="59729" spans="16:27" x14ac:dyDescent="0.3">
      <c r="P59729"/>
      <c r="AA59729"/>
    </row>
    <row r="59730" spans="16:27" x14ac:dyDescent="0.3">
      <c r="P59730"/>
      <c r="AA59730"/>
    </row>
    <row r="59731" spans="16:27" x14ac:dyDescent="0.3">
      <c r="P59731"/>
      <c r="AA59731"/>
    </row>
    <row r="59732" spans="16:27" x14ac:dyDescent="0.3">
      <c r="P59732"/>
      <c r="AA59732"/>
    </row>
    <row r="59733" spans="16:27" x14ac:dyDescent="0.3">
      <c r="P59733"/>
      <c r="AA59733"/>
    </row>
    <row r="59734" spans="16:27" x14ac:dyDescent="0.3">
      <c r="P59734"/>
      <c r="AA59734"/>
    </row>
    <row r="59735" spans="16:27" x14ac:dyDescent="0.3">
      <c r="P59735"/>
      <c r="AA59735"/>
    </row>
    <row r="59736" spans="16:27" x14ac:dyDescent="0.3">
      <c r="P59736"/>
      <c r="AA59736"/>
    </row>
    <row r="59737" spans="16:27" x14ac:dyDescent="0.3">
      <c r="P59737"/>
      <c r="AA59737"/>
    </row>
    <row r="59738" spans="16:27" x14ac:dyDescent="0.3">
      <c r="P59738"/>
      <c r="AA59738"/>
    </row>
    <row r="59739" spans="16:27" x14ac:dyDescent="0.3">
      <c r="P59739"/>
      <c r="AA59739"/>
    </row>
    <row r="59740" spans="16:27" x14ac:dyDescent="0.3">
      <c r="P59740"/>
      <c r="AA59740"/>
    </row>
    <row r="59741" spans="16:27" x14ac:dyDescent="0.3">
      <c r="P59741"/>
      <c r="AA59741"/>
    </row>
    <row r="59742" spans="16:27" x14ac:dyDescent="0.3">
      <c r="P59742"/>
      <c r="AA59742"/>
    </row>
    <row r="59743" spans="16:27" x14ac:dyDescent="0.3">
      <c r="P59743"/>
      <c r="AA59743"/>
    </row>
    <row r="59744" spans="16:27" x14ac:dyDescent="0.3">
      <c r="P59744"/>
      <c r="AA59744"/>
    </row>
    <row r="59745" spans="16:27" x14ac:dyDescent="0.3">
      <c r="P59745"/>
      <c r="AA59745"/>
    </row>
    <row r="59746" spans="16:27" x14ac:dyDescent="0.3">
      <c r="P59746"/>
      <c r="AA59746"/>
    </row>
    <row r="59747" spans="16:27" x14ac:dyDescent="0.3">
      <c r="P59747"/>
      <c r="AA59747"/>
    </row>
    <row r="59748" spans="16:27" x14ac:dyDescent="0.3">
      <c r="P59748"/>
      <c r="AA59748"/>
    </row>
    <row r="59749" spans="16:27" x14ac:dyDescent="0.3">
      <c r="P59749"/>
      <c r="AA59749"/>
    </row>
    <row r="59750" spans="16:27" x14ac:dyDescent="0.3">
      <c r="P59750"/>
      <c r="AA59750"/>
    </row>
    <row r="59751" spans="16:27" x14ac:dyDescent="0.3">
      <c r="P59751"/>
      <c r="AA59751"/>
    </row>
    <row r="59752" spans="16:27" x14ac:dyDescent="0.3">
      <c r="P59752"/>
      <c r="AA59752"/>
    </row>
    <row r="59753" spans="16:27" x14ac:dyDescent="0.3">
      <c r="P59753"/>
      <c r="AA59753"/>
    </row>
    <row r="59754" spans="16:27" x14ac:dyDescent="0.3">
      <c r="P59754"/>
      <c r="AA59754"/>
    </row>
    <row r="59755" spans="16:27" x14ac:dyDescent="0.3">
      <c r="P59755"/>
      <c r="AA59755"/>
    </row>
    <row r="59756" spans="16:27" x14ac:dyDescent="0.3">
      <c r="P59756"/>
      <c r="AA59756"/>
    </row>
    <row r="59757" spans="16:27" x14ac:dyDescent="0.3">
      <c r="P59757"/>
      <c r="AA59757"/>
    </row>
    <row r="59758" spans="16:27" x14ac:dyDescent="0.3">
      <c r="P59758"/>
      <c r="AA59758"/>
    </row>
    <row r="59759" spans="16:27" x14ac:dyDescent="0.3">
      <c r="P59759"/>
      <c r="AA59759"/>
    </row>
    <row r="59760" spans="16:27" x14ac:dyDescent="0.3">
      <c r="P59760"/>
      <c r="AA59760"/>
    </row>
    <row r="59761" spans="16:27" x14ac:dyDescent="0.3">
      <c r="P59761"/>
      <c r="AA59761"/>
    </row>
    <row r="59762" spans="16:27" x14ac:dyDescent="0.3">
      <c r="P59762"/>
      <c r="AA59762"/>
    </row>
    <row r="59763" spans="16:27" x14ac:dyDescent="0.3">
      <c r="P59763"/>
      <c r="AA59763"/>
    </row>
    <row r="59764" spans="16:27" x14ac:dyDescent="0.3">
      <c r="P59764"/>
      <c r="AA59764"/>
    </row>
    <row r="59765" spans="16:27" x14ac:dyDescent="0.3">
      <c r="P59765"/>
      <c r="AA59765"/>
    </row>
    <row r="59766" spans="16:27" x14ac:dyDescent="0.3">
      <c r="P59766"/>
      <c r="AA59766"/>
    </row>
    <row r="59767" spans="16:27" x14ac:dyDescent="0.3">
      <c r="P59767"/>
      <c r="AA59767"/>
    </row>
    <row r="59768" spans="16:27" x14ac:dyDescent="0.3">
      <c r="P59768"/>
      <c r="AA59768"/>
    </row>
    <row r="59769" spans="16:27" x14ac:dyDescent="0.3">
      <c r="P59769"/>
      <c r="AA59769"/>
    </row>
    <row r="59770" spans="16:27" x14ac:dyDescent="0.3">
      <c r="P59770"/>
      <c r="AA59770"/>
    </row>
    <row r="59771" spans="16:27" x14ac:dyDescent="0.3">
      <c r="P59771"/>
      <c r="AA59771"/>
    </row>
    <row r="59772" spans="16:27" x14ac:dyDescent="0.3">
      <c r="P59772"/>
      <c r="AA59772"/>
    </row>
    <row r="59773" spans="16:27" x14ac:dyDescent="0.3">
      <c r="P59773"/>
      <c r="AA59773"/>
    </row>
    <row r="59774" spans="16:27" x14ac:dyDescent="0.3">
      <c r="P59774"/>
      <c r="AA59774"/>
    </row>
    <row r="59775" spans="16:27" x14ac:dyDescent="0.3">
      <c r="P59775"/>
      <c r="AA59775"/>
    </row>
    <row r="59776" spans="16:27" x14ac:dyDescent="0.3">
      <c r="P59776"/>
      <c r="AA59776"/>
    </row>
    <row r="59777" spans="16:27" x14ac:dyDescent="0.3">
      <c r="P59777"/>
      <c r="AA59777"/>
    </row>
    <row r="59778" spans="16:27" x14ac:dyDescent="0.3">
      <c r="P59778"/>
      <c r="AA59778"/>
    </row>
    <row r="59779" spans="16:27" x14ac:dyDescent="0.3">
      <c r="P59779"/>
      <c r="AA59779"/>
    </row>
    <row r="59780" spans="16:27" x14ac:dyDescent="0.3">
      <c r="P59780"/>
      <c r="AA59780"/>
    </row>
    <row r="59781" spans="16:27" x14ac:dyDescent="0.3">
      <c r="P59781"/>
      <c r="AA59781"/>
    </row>
    <row r="59782" spans="16:27" x14ac:dyDescent="0.3">
      <c r="P59782"/>
      <c r="AA59782"/>
    </row>
    <row r="59783" spans="16:27" x14ac:dyDescent="0.3">
      <c r="P59783"/>
      <c r="AA59783"/>
    </row>
    <row r="59784" spans="16:27" x14ac:dyDescent="0.3">
      <c r="P59784"/>
      <c r="AA59784"/>
    </row>
    <row r="59785" spans="16:27" x14ac:dyDescent="0.3">
      <c r="P59785"/>
      <c r="AA59785"/>
    </row>
    <row r="59786" spans="16:27" x14ac:dyDescent="0.3">
      <c r="P59786"/>
      <c r="AA59786"/>
    </row>
    <row r="59787" spans="16:27" x14ac:dyDescent="0.3">
      <c r="P59787"/>
      <c r="AA59787"/>
    </row>
    <row r="59788" spans="16:27" x14ac:dyDescent="0.3">
      <c r="P59788"/>
      <c r="AA59788"/>
    </row>
    <row r="59789" spans="16:27" x14ac:dyDescent="0.3">
      <c r="P59789"/>
      <c r="AA59789"/>
    </row>
    <row r="59790" spans="16:27" x14ac:dyDescent="0.3">
      <c r="P59790"/>
      <c r="AA59790"/>
    </row>
    <row r="59791" spans="16:27" x14ac:dyDescent="0.3">
      <c r="P59791"/>
      <c r="AA59791"/>
    </row>
    <row r="59792" spans="16:27" x14ac:dyDescent="0.3">
      <c r="P59792"/>
      <c r="AA59792"/>
    </row>
    <row r="59793" spans="16:27" x14ac:dyDescent="0.3">
      <c r="P59793"/>
      <c r="AA59793"/>
    </row>
    <row r="59794" spans="16:27" x14ac:dyDescent="0.3">
      <c r="P59794"/>
      <c r="AA59794"/>
    </row>
    <row r="59795" spans="16:27" x14ac:dyDescent="0.3">
      <c r="P59795"/>
      <c r="AA59795"/>
    </row>
    <row r="59796" spans="16:27" x14ac:dyDescent="0.3">
      <c r="P59796"/>
      <c r="AA59796"/>
    </row>
    <row r="59797" spans="16:27" x14ac:dyDescent="0.3">
      <c r="P59797"/>
      <c r="AA59797"/>
    </row>
    <row r="59798" spans="16:27" x14ac:dyDescent="0.3">
      <c r="P59798"/>
      <c r="AA59798"/>
    </row>
    <row r="59799" spans="16:27" x14ac:dyDescent="0.3">
      <c r="P59799"/>
      <c r="AA59799"/>
    </row>
    <row r="59800" spans="16:27" x14ac:dyDescent="0.3">
      <c r="P59800"/>
      <c r="AA59800"/>
    </row>
    <row r="59801" spans="16:27" x14ac:dyDescent="0.3">
      <c r="P59801"/>
      <c r="AA59801"/>
    </row>
    <row r="59802" spans="16:27" x14ac:dyDescent="0.3">
      <c r="P59802"/>
      <c r="AA59802"/>
    </row>
    <row r="59803" spans="16:27" x14ac:dyDescent="0.3">
      <c r="P59803"/>
      <c r="AA59803"/>
    </row>
    <row r="59804" spans="16:27" x14ac:dyDescent="0.3">
      <c r="P59804"/>
      <c r="AA59804"/>
    </row>
    <row r="59805" spans="16:27" x14ac:dyDescent="0.3">
      <c r="P59805"/>
      <c r="AA59805"/>
    </row>
    <row r="59806" spans="16:27" x14ac:dyDescent="0.3">
      <c r="P59806"/>
      <c r="AA59806"/>
    </row>
    <row r="59807" spans="16:27" x14ac:dyDescent="0.3">
      <c r="P59807"/>
      <c r="AA59807"/>
    </row>
    <row r="59808" spans="16:27" x14ac:dyDescent="0.3">
      <c r="P59808"/>
      <c r="AA59808"/>
    </row>
    <row r="59809" spans="16:27" x14ac:dyDescent="0.3">
      <c r="P59809"/>
      <c r="AA59809"/>
    </row>
    <row r="59810" spans="16:27" x14ac:dyDescent="0.3">
      <c r="P59810"/>
      <c r="AA59810"/>
    </row>
    <row r="59811" spans="16:27" x14ac:dyDescent="0.3">
      <c r="P59811"/>
      <c r="AA59811"/>
    </row>
    <row r="59812" spans="16:27" x14ac:dyDescent="0.3">
      <c r="P59812"/>
      <c r="AA59812"/>
    </row>
    <row r="59813" spans="16:27" x14ac:dyDescent="0.3">
      <c r="P59813"/>
      <c r="AA59813"/>
    </row>
    <row r="59814" spans="16:27" x14ac:dyDescent="0.3">
      <c r="P59814"/>
      <c r="AA59814"/>
    </row>
    <row r="59815" spans="16:27" x14ac:dyDescent="0.3">
      <c r="P59815"/>
      <c r="AA59815"/>
    </row>
    <row r="59816" spans="16:27" x14ac:dyDescent="0.3">
      <c r="P59816"/>
      <c r="AA59816"/>
    </row>
    <row r="59817" spans="16:27" x14ac:dyDescent="0.3">
      <c r="P59817"/>
      <c r="AA59817"/>
    </row>
    <row r="59818" spans="16:27" x14ac:dyDescent="0.3">
      <c r="P59818"/>
      <c r="AA59818"/>
    </row>
    <row r="59819" spans="16:27" x14ac:dyDescent="0.3">
      <c r="P59819"/>
      <c r="AA59819"/>
    </row>
    <row r="59820" spans="16:27" x14ac:dyDescent="0.3">
      <c r="P59820"/>
      <c r="AA59820"/>
    </row>
    <row r="59821" spans="16:27" x14ac:dyDescent="0.3">
      <c r="P59821"/>
      <c r="AA59821"/>
    </row>
    <row r="59822" spans="16:27" x14ac:dyDescent="0.3">
      <c r="P59822"/>
      <c r="AA59822"/>
    </row>
    <row r="59823" spans="16:27" x14ac:dyDescent="0.3">
      <c r="P59823"/>
      <c r="AA59823"/>
    </row>
    <row r="59824" spans="16:27" x14ac:dyDescent="0.3">
      <c r="P59824"/>
      <c r="AA59824"/>
    </row>
    <row r="59825" spans="16:27" x14ac:dyDescent="0.3">
      <c r="P59825"/>
      <c r="AA59825"/>
    </row>
    <row r="59826" spans="16:27" x14ac:dyDescent="0.3">
      <c r="P59826"/>
      <c r="AA59826"/>
    </row>
    <row r="59827" spans="16:27" x14ac:dyDescent="0.3">
      <c r="P59827"/>
      <c r="AA59827"/>
    </row>
    <row r="59828" spans="16:27" x14ac:dyDescent="0.3">
      <c r="P59828"/>
      <c r="AA59828"/>
    </row>
    <row r="59829" spans="16:27" x14ac:dyDescent="0.3">
      <c r="P59829"/>
      <c r="AA59829"/>
    </row>
    <row r="59830" spans="16:27" x14ac:dyDescent="0.3">
      <c r="P59830"/>
      <c r="AA59830"/>
    </row>
    <row r="59831" spans="16:27" x14ac:dyDescent="0.3">
      <c r="P59831"/>
      <c r="AA59831"/>
    </row>
    <row r="59832" spans="16:27" x14ac:dyDescent="0.3">
      <c r="P59832"/>
      <c r="AA59832"/>
    </row>
    <row r="59833" spans="16:27" x14ac:dyDescent="0.3">
      <c r="P59833"/>
      <c r="AA59833"/>
    </row>
    <row r="59834" spans="16:27" x14ac:dyDescent="0.3">
      <c r="P59834"/>
      <c r="AA59834"/>
    </row>
    <row r="59835" spans="16:27" x14ac:dyDescent="0.3">
      <c r="P59835"/>
      <c r="AA59835"/>
    </row>
    <row r="59836" spans="16:27" x14ac:dyDescent="0.3">
      <c r="P59836"/>
      <c r="AA59836"/>
    </row>
    <row r="59837" spans="16:27" x14ac:dyDescent="0.3">
      <c r="P59837"/>
      <c r="AA59837"/>
    </row>
    <row r="59838" spans="16:27" x14ac:dyDescent="0.3">
      <c r="P59838"/>
      <c r="AA59838"/>
    </row>
    <row r="59839" spans="16:27" x14ac:dyDescent="0.3">
      <c r="P59839"/>
      <c r="AA59839"/>
    </row>
    <row r="59840" spans="16:27" x14ac:dyDescent="0.3">
      <c r="P59840"/>
      <c r="AA59840"/>
    </row>
    <row r="59841" spans="16:27" x14ac:dyDescent="0.3">
      <c r="P59841"/>
      <c r="AA59841"/>
    </row>
    <row r="59842" spans="16:27" x14ac:dyDescent="0.3">
      <c r="P59842"/>
      <c r="AA59842"/>
    </row>
    <row r="59843" spans="16:27" x14ac:dyDescent="0.3">
      <c r="P59843"/>
      <c r="AA59843"/>
    </row>
    <row r="59844" spans="16:27" x14ac:dyDescent="0.3">
      <c r="P59844"/>
      <c r="AA59844"/>
    </row>
    <row r="59845" spans="16:27" x14ac:dyDescent="0.3">
      <c r="P59845"/>
      <c r="AA59845"/>
    </row>
    <row r="59846" spans="16:27" x14ac:dyDescent="0.3">
      <c r="P59846"/>
      <c r="AA59846"/>
    </row>
    <row r="59847" spans="16:27" x14ac:dyDescent="0.3">
      <c r="P59847"/>
      <c r="AA59847"/>
    </row>
    <row r="59848" spans="16:27" x14ac:dyDescent="0.3">
      <c r="P59848"/>
      <c r="AA59848"/>
    </row>
    <row r="59849" spans="16:27" x14ac:dyDescent="0.3">
      <c r="P59849"/>
      <c r="AA59849"/>
    </row>
    <row r="59850" spans="16:27" x14ac:dyDescent="0.3">
      <c r="P59850"/>
      <c r="AA59850"/>
    </row>
    <row r="59851" spans="16:27" x14ac:dyDescent="0.3">
      <c r="P59851"/>
      <c r="AA59851"/>
    </row>
    <row r="59852" spans="16:27" x14ac:dyDescent="0.3">
      <c r="P59852"/>
      <c r="AA59852"/>
    </row>
    <row r="59853" spans="16:27" x14ac:dyDescent="0.3">
      <c r="P59853"/>
      <c r="AA59853"/>
    </row>
    <row r="59854" spans="16:27" x14ac:dyDescent="0.3">
      <c r="P59854"/>
      <c r="AA59854"/>
    </row>
    <row r="59855" spans="16:27" x14ac:dyDescent="0.3">
      <c r="P59855"/>
      <c r="AA59855"/>
    </row>
    <row r="59856" spans="16:27" x14ac:dyDescent="0.3">
      <c r="P59856"/>
      <c r="AA59856"/>
    </row>
    <row r="59857" spans="16:27" x14ac:dyDescent="0.3">
      <c r="P59857"/>
      <c r="AA59857"/>
    </row>
    <row r="59858" spans="16:27" x14ac:dyDescent="0.3">
      <c r="P59858"/>
      <c r="AA59858"/>
    </row>
    <row r="59859" spans="16:27" x14ac:dyDescent="0.3">
      <c r="P59859"/>
      <c r="AA59859"/>
    </row>
    <row r="59860" spans="16:27" x14ac:dyDescent="0.3">
      <c r="P59860"/>
      <c r="AA59860"/>
    </row>
    <row r="59861" spans="16:27" x14ac:dyDescent="0.3">
      <c r="P59861"/>
      <c r="AA59861"/>
    </row>
    <row r="59862" spans="16:27" x14ac:dyDescent="0.3">
      <c r="P59862"/>
      <c r="AA59862"/>
    </row>
    <row r="59863" spans="16:27" x14ac:dyDescent="0.3">
      <c r="P59863"/>
      <c r="AA59863"/>
    </row>
    <row r="59864" spans="16:27" x14ac:dyDescent="0.3">
      <c r="P59864"/>
      <c r="AA59864"/>
    </row>
    <row r="59865" spans="16:27" x14ac:dyDescent="0.3">
      <c r="P59865"/>
      <c r="AA59865"/>
    </row>
    <row r="59866" spans="16:27" x14ac:dyDescent="0.3">
      <c r="P59866"/>
      <c r="AA59866"/>
    </row>
    <row r="59867" spans="16:27" x14ac:dyDescent="0.3">
      <c r="P59867"/>
      <c r="AA59867"/>
    </row>
    <row r="59868" spans="16:27" x14ac:dyDescent="0.3">
      <c r="P59868"/>
      <c r="AA59868"/>
    </row>
    <row r="59869" spans="16:27" x14ac:dyDescent="0.3">
      <c r="P59869"/>
      <c r="AA59869"/>
    </row>
    <row r="59870" spans="16:27" x14ac:dyDescent="0.3">
      <c r="P59870"/>
      <c r="AA59870"/>
    </row>
    <row r="59871" spans="16:27" x14ac:dyDescent="0.3">
      <c r="P59871"/>
      <c r="AA59871"/>
    </row>
    <row r="59872" spans="16:27" x14ac:dyDescent="0.3">
      <c r="P59872"/>
      <c r="AA59872"/>
    </row>
    <row r="59873" spans="16:27" x14ac:dyDescent="0.3">
      <c r="P59873"/>
      <c r="AA59873"/>
    </row>
    <row r="59874" spans="16:27" x14ac:dyDescent="0.3">
      <c r="P59874"/>
      <c r="AA59874"/>
    </row>
    <row r="59875" spans="16:27" x14ac:dyDescent="0.3">
      <c r="P59875"/>
      <c r="AA59875"/>
    </row>
    <row r="59876" spans="16:27" x14ac:dyDescent="0.3">
      <c r="P59876"/>
      <c r="AA59876"/>
    </row>
    <row r="59877" spans="16:27" x14ac:dyDescent="0.3">
      <c r="P59877"/>
      <c r="AA59877"/>
    </row>
    <row r="59878" spans="16:27" x14ac:dyDescent="0.3">
      <c r="P59878"/>
      <c r="AA59878"/>
    </row>
    <row r="59879" spans="16:27" x14ac:dyDescent="0.3">
      <c r="P59879"/>
      <c r="AA59879"/>
    </row>
    <row r="59880" spans="16:27" x14ac:dyDescent="0.3">
      <c r="P59880"/>
      <c r="AA59880"/>
    </row>
    <row r="59881" spans="16:27" x14ac:dyDescent="0.3">
      <c r="P59881"/>
      <c r="AA59881"/>
    </row>
    <row r="59882" spans="16:27" x14ac:dyDescent="0.3">
      <c r="P59882"/>
      <c r="AA59882"/>
    </row>
    <row r="59883" spans="16:27" x14ac:dyDescent="0.3">
      <c r="P59883"/>
      <c r="AA59883"/>
    </row>
    <row r="59884" spans="16:27" x14ac:dyDescent="0.3">
      <c r="P59884"/>
      <c r="AA59884"/>
    </row>
    <row r="59885" spans="16:27" x14ac:dyDescent="0.3">
      <c r="P59885"/>
      <c r="AA59885"/>
    </row>
    <row r="59886" spans="16:27" x14ac:dyDescent="0.3">
      <c r="P59886"/>
      <c r="AA59886"/>
    </row>
    <row r="59887" spans="16:27" x14ac:dyDescent="0.3">
      <c r="P59887"/>
      <c r="AA59887"/>
    </row>
    <row r="59888" spans="16:27" x14ac:dyDescent="0.3">
      <c r="P59888"/>
      <c r="AA59888"/>
    </row>
    <row r="59889" spans="16:27" x14ac:dyDescent="0.3">
      <c r="P59889"/>
      <c r="AA59889"/>
    </row>
    <row r="59890" spans="16:27" x14ac:dyDescent="0.3">
      <c r="P59890"/>
      <c r="AA59890"/>
    </row>
    <row r="59891" spans="16:27" x14ac:dyDescent="0.3">
      <c r="P59891"/>
      <c r="AA59891"/>
    </row>
    <row r="59892" spans="16:27" x14ac:dyDescent="0.3">
      <c r="P59892"/>
      <c r="AA59892"/>
    </row>
    <row r="59893" spans="16:27" x14ac:dyDescent="0.3">
      <c r="P59893"/>
      <c r="AA59893"/>
    </row>
    <row r="59894" spans="16:27" x14ac:dyDescent="0.3">
      <c r="P59894"/>
      <c r="AA59894"/>
    </row>
    <row r="59895" spans="16:27" x14ac:dyDescent="0.3">
      <c r="P59895"/>
      <c r="AA59895"/>
    </row>
    <row r="59896" spans="16:27" x14ac:dyDescent="0.3">
      <c r="P59896"/>
      <c r="AA59896"/>
    </row>
    <row r="59897" spans="16:27" x14ac:dyDescent="0.3">
      <c r="P59897"/>
      <c r="AA59897"/>
    </row>
    <row r="59898" spans="16:27" x14ac:dyDescent="0.3">
      <c r="P59898"/>
      <c r="AA59898"/>
    </row>
    <row r="59899" spans="16:27" x14ac:dyDescent="0.3">
      <c r="P59899"/>
      <c r="AA59899"/>
    </row>
    <row r="59900" spans="16:27" x14ac:dyDescent="0.3">
      <c r="P59900"/>
      <c r="AA59900"/>
    </row>
    <row r="59901" spans="16:27" x14ac:dyDescent="0.3">
      <c r="P59901"/>
      <c r="AA59901"/>
    </row>
    <row r="59902" spans="16:27" x14ac:dyDescent="0.3">
      <c r="P59902"/>
      <c r="AA59902"/>
    </row>
    <row r="59903" spans="16:27" x14ac:dyDescent="0.3">
      <c r="P59903"/>
      <c r="AA59903"/>
    </row>
    <row r="59904" spans="16:27" x14ac:dyDescent="0.3">
      <c r="P59904"/>
      <c r="AA59904"/>
    </row>
    <row r="59905" spans="16:27" x14ac:dyDescent="0.3">
      <c r="P59905"/>
      <c r="AA59905"/>
    </row>
    <row r="59906" spans="16:27" x14ac:dyDescent="0.3">
      <c r="P59906"/>
      <c r="AA59906"/>
    </row>
    <row r="59907" spans="16:27" x14ac:dyDescent="0.3">
      <c r="P59907"/>
      <c r="AA59907"/>
    </row>
    <row r="59908" spans="16:27" x14ac:dyDescent="0.3">
      <c r="P59908"/>
      <c r="AA59908"/>
    </row>
    <row r="59909" spans="16:27" x14ac:dyDescent="0.3">
      <c r="P59909"/>
      <c r="AA59909"/>
    </row>
    <row r="59910" spans="16:27" x14ac:dyDescent="0.3">
      <c r="P59910"/>
      <c r="AA59910"/>
    </row>
    <row r="59911" spans="16:27" x14ac:dyDescent="0.3">
      <c r="P59911"/>
      <c r="AA59911"/>
    </row>
    <row r="59912" spans="16:27" x14ac:dyDescent="0.3">
      <c r="P59912"/>
      <c r="AA59912"/>
    </row>
    <row r="59913" spans="16:27" x14ac:dyDescent="0.3">
      <c r="P59913"/>
      <c r="AA59913"/>
    </row>
    <row r="59914" spans="16:27" x14ac:dyDescent="0.3">
      <c r="P59914"/>
      <c r="AA59914"/>
    </row>
    <row r="59915" spans="16:27" x14ac:dyDescent="0.3">
      <c r="P59915"/>
      <c r="AA59915"/>
    </row>
    <row r="59916" spans="16:27" x14ac:dyDescent="0.3">
      <c r="P59916"/>
      <c r="AA59916"/>
    </row>
    <row r="59917" spans="16:27" x14ac:dyDescent="0.3">
      <c r="P59917"/>
      <c r="AA59917"/>
    </row>
    <row r="59918" spans="16:27" x14ac:dyDescent="0.3">
      <c r="P59918"/>
      <c r="AA59918"/>
    </row>
    <row r="59919" spans="16:27" x14ac:dyDescent="0.3">
      <c r="P59919"/>
      <c r="AA59919"/>
    </row>
    <row r="59920" spans="16:27" x14ac:dyDescent="0.3">
      <c r="P59920"/>
      <c r="AA59920"/>
    </row>
    <row r="59921" spans="16:27" x14ac:dyDescent="0.3">
      <c r="P59921"/>
      <c r="AA59921"/>
    </row>
    <row r="59922" spans="16:27" x14ac:dyDescent="0.3">
      <c r="P59922"/>
      <c r="AA59922"/>
    </row>
    <row r="59923" spans="16:27" x14ac:dyDescent="0.3">
      <c r="P59923"/>
      <c r="AA59923"/>
    </row>
    <row r="59924" spans="16:27" x14ac:dyDescent="0.3">
      <c r="P59924"/>
      <c r="AA59924"/>
    </row>
    <row r="59925" spans="16:27" x14ac:dyDescent="0.3">
      <c r="P59925"/>
      <c r="AA59925"/>
    </row>
    <row r="59926" spans="16:27" x14ac:dyDescent="0.3">
      <c r="P59926"/>
      <c r="AA59926"/>
    </row>
    <row r="59927" spans="16:27" x14ac:dyDescent="0.3">
      <c r="P59927"/>
      <c r="AA59927"/>
    </row>
    <row r="59928" spans="16:27" x14ac:dyDescent="0.3">
      <c r="P59928"/>
      <c r="AA59928"/>
    </row>
    <row r="59929" spans="16:27" x14ac:dyDescent="0.3">
      <c r="P59929"/>
      <c r="AA59929"/>
    </row>
    <row r="59930" spans="16:27" x14ac:dyDescent="0.3">
      <c r="P59930"/>
      <c r="AA59930"/>
    </row>
    <row r="59931" spans="16:27" x14ac:dyDescent="0.3">
      <c r="P59931"/>
      <c r="AA59931"/>
    </row>
    <row r="59932" spans="16:27" x14ac:dyDescent="0.3">
      <c r="P59932"/>
      <c r="AA59932"/>
    </row>
    <row r="59933" spans="16:27" x14ac:dyDescent="0.3">
      <c r="P59933"/>
      <c r="AA59933"/>
    </row>
    <row r="59934" spans="16:27" x14ac:dyDescent="0.3">
      <c r="P59934"/>
      <c r="AA59934"/>
    </row>
    <row r="59935" spans="16:27" x14ac:dyDescent="0.3">
      <c r="P59935"/>
      <c r="AA59935"/>
    </row>
    <row r="59936" spans="16:27" x14ac:dyDescent="0.3">
      <c r="P59936"/>
      <c r="AA59936"/>
    </row>
    <row r="59937" spans="16:27" x14ac:dyDescent="0.3">
      <c r="P59937"/>
      <c r="AA59937"/>
    </row>
    <row r="59938" spans="16:27" x14ac:dyDescent="0.3">
      <c r="P59938"/>
      <c r="AA59938"/>
    </row>
    <row r="59939" spans="16:27" x14ac:dyDescent="0.3">
      <c r="P59939"/>
      <c r="AA59939"/>
    </row>
    <row r="59940" spans="16:27" x14ac:dyDescent="0.3">
      <c r="P59940"/>
      <c r="AA59940"/>
    </row>
    <row r="59941" spans="16:27" x14ac:dyDescent="0.3">
      <c r="P59941"/>
      <c r="AA59941"/>
    </row>
    <row r="59942" spans="16:27" x14ac:dyDescent="0.3">
      <c r="P59942"/>
      <c r="AA59942"/>
    </row>
    <row r="59943" spans="16:27" x14ac:dyDescent="0.3">
      <c r="P59943"/>
      <c r="AA59943"/>
    </row>
    <row r="59944" spans="16:27" x14ac:dyDescent="0.3">
      <c r="P59944"/>
      <c r="AA59944"/>
    </row>
    <row r="59945" spans="16:27" x14ac:dyDescent="0.3">
      <c r="P59945"/>
      <c r="AA59945"/>
    </row>
    <row r="59946" spans="16:27" x14ac:dyDescent="0.3">
      <c r="P59946"/>
      <c r="AA59946"/>
    </row>
    <row r="59947" spans="16:27" x14ac:dyDescent="0.3">
      <c r="P59947"/>
      <c r="AA59947"/>
    </row>
    <row r="59948" spans="16:27" x14ac:dyDescent="0.3">
      <c r="P59948"/>
      <c r="AA59948"/>
    </row>
    <row r="59949" spans="16:27" x14ac:dyDescent="0.3">
      <c r="P59949"/>
      <c r="AA59949"/>
    </row>
    <row r="59950" spans="16:27" x14ac:dyDescent="0.3">
      <c r="P59950"/>
      <c r="AA59950"/>
    </row>
    <row r="59951" spans="16:27" x14ac:dyDescent="0.3">
      <c r="P59951"/>
      <c r="AA59951"/>
    </row>
    <row r="59952" spans="16:27" x14ac:dyDescent="0.3">
      <c r="P59952"/>
      <c r="AA59952"/>
    </row>
    <row r="59953" spans="16:27" x14ac:dyDescent="0.3">
      <c r="P59953"/>
      <c r="AA59953"/>
    </row>
    <row r="59954" spans="16:27" x14ac:dyDescent="0.3">
      <c r="P59954"/>
      <c r="AA59954"/>
    </row>
    <row r="59955" spans="16:27" x14ac:dyDescent="0.3">
      <c r="P59955"/>
      <c r="AA59955"/>
    </row>
    <row r="59956" spans="16:27" x14ac:dyDescent="0.3">
      <c r="P59956"/>
      <c r="AA59956"/>
    </row>
    <row r="59957" spans="16:27" x14ac:dyDescent="0.3">
      <c r="P59957"/>
      <c r="AA59957"/>
    </row>
    <row r="59958" spans="16:27" x14ac:dyDescent="0.3">
      <c r="P59958"/>
      <c r="AA59958"/>
    </row>
    <row r="59959" spans="16:27" x14ac:dyDescent="0.3">
      <c r="P59959"/>
      <c r="AA59959"/>
    </row>
    <row r="59960" spans="16:27" x14ac:dyDescent="0.3">
      <c r="P59960"/>
      <c r="AA59960"/>
    </row>
    <row r="59961" spans="16:27" x14ac:dyDescent="0.3">
      <c r="P59961"/>
      <c r="AA59961"/>
    </row>
    <row r="59962" spans="16:27" x14ac:dyDescent="0.3">
      <c r="P59962"/>
      <c r="AA59962"/>
    </row>
    <row r="59963" spans="16:27" x14ac:dyDescent="0.3">
      <c r="P59963"/>
      <c r="AA59963"/>
    </row>
    <row r="59964" spans="16:27" x14ac:dyDescent="0.3">
      <c r="P59964"/>
      <c r="AA59964"/>
    </row>
    <row r="59965" spans="16:27" x14ac:dyDescent="0.3">
      <c r="P59965"/>
      <c r="AA59965"/>
    </row>
    <row r="59966" spans="16:27" x14ac:dyDescent="0.3">
      <c r="P59966"/>
      <c r="AA59966"/>
    </row>
    <row r="59967" spans="16:27" x14ac:dyDescent="0.3">
      <c r="P59967"/>
      <c r="AA59967"/>
    </row>
    <row r="59968" spans="16:27" x14ac:dyDescent="0.3">
      <c r="P59968"/>
      <c r="AA59968"/>
    </row>
    <row r="59969" spans="16:27" x14ac:dyDescent="0.3">
      <c r="P59969"/>
      <c r="AA59969"/>
    </row>
    <row r="59970" spans="16:27" x14ac:dyDescent="0.3">
      <c r="P59970"/>
      <c r="AA59970"/>
    </row>
    <row r="59971" spans="16:27" x14ac:dyDescent="0.3">
      <c r="P59971"/>
      <c r="AA59971"/>
    </row>
    <row r="59972" spans="16:27" x14ac:dyDescent="0.3">
      <c r="P59972"/>
      <c r="AA59972"/>
    </row>
    <row r="59973" spans="16:27" x14ac:dyDescent="0.3">
      <c r="P59973"/>
      <c r="AA59973"/>
    </row>
    <row r="59974" spans="16:27" x14ac:dyDescent="0.3">
      <c r="P59974"/>
      <c r="AA59974"/>
    </row>
    <row r="59975" spans="16:27" x14ac:dyDescent="0.3">
      <c r="P59975"/>
      <c r="AA59975"/>
    </row>
    <row r="59976" spans="16:27" x14ac:dyDescent="0.3">
      <c r="P59976"/>
      <c r="AA59976"/>
    </row>
    <row r="59977" spans="16:27" x14ac:dyDescent="0.3">
      <c r="P59977"/>
      <c r="AA59977"/>
    </row>
    <row r="59978" spans="16:27" x14ac:dyDescent="0.3">
      <c r="P59978"/>
      <c r="AA59978"/>
    </row>
    <row r="59979" spans="16:27" x14ac:dyDescent="0.3">
      <c r="P59979"/>
      <c r="AA59979"/>
    </row>
    <row r="59980" spans="16:27" x14ac:dyDescent="0.3">
      <c r="P59980"/>
      <c r="AA59980"/>
    </row>
    <row r="59981" spans="16:27" x14ac:dyDescent="0.3">
      <c r="P59981"/>
      <c r="AA59981"/>
    </row>
    <row r="59982" spans="16:27" x14ac:dyDescent="0.3">
      <c r="P59982"/>
      <c r="AA59982"/>
    </row>
    <row r="59983" spans="16:27" x14ac:dyDescent="0.3">
      <c r="P59983"/>
      <c r="AA59983"/>
    </row>
    <row r="59984" spans="16:27" x14ac:dyDescent="0.3">
      <c r="P59984"/>
      <c r="AA59984"/>
    </row>
    <row r="59985" spans="16:27" x14ac:dyDescent="0.3">
      <c r="P59985"/>
      <c r="AA59985"/>
    </row>
    <row r="59986" spans="16:27" x14ac:dyDescent="0.3">
      <c r="P59986"/>
      <c r="AA59986"/>
    </row>
    <row r="59987" spans="16:27" x14ac:dyDescent="0.3">
      <c r="P59987"/>
      <c r="AA59987"/>
    </row>
    <row r="59988" spans="16:27" x14ac:dyDescent="0.3">
      <c r="P59988"/>
      <c r="AA59988"/>
    </row>
    <row r="59989" spans="16:27" x14ac:dyDescent="0.3">
      <c r="P59989"/>
      <c r="AA59989"/>
    </row>
    <row r="59990" spans="16:27" x14ac:dyDescent="0.3">
      <c r="P59990"/>
      <c r="AA59990"/>
    </row>
    <row r="59991" spans="16:27" x14ac:dyDescent="0.3">
      <c r="P59991"/>
      <c r="AA59991"/>
    </row>
    <row r="59992" spans="16:27" x14ac:dyDescent="0.3">
      <c r="P59992"/>
      <c r="AA59992"/>
    </row>
    <row r="59993" spans="16:27" x14ac:dyDescent="0.3">
      <c r="P59993"/>
      <c r="AA59993"/>
    </row>
    <row r="59994" spans="16:27" x14ac:dyDescent="0.3">
      <c r="P59994"/>
      <c r="AA59994"/>
    </row>
    <row r="59995" spans="16:27" x14ac:dyDescent="0.3">
      <c r="P59995"/>
      <c r="AA59995"/>
    </row>
    <row r="59996" spans="16:27" x14ac:dyDescent="0.3">
      <c r="P59996"/>
      <c r="AA59996"/>
    </row>
    <row r="59997" spans="16:27" x14ac:dyDescent="0.3">
      <c r="P59997"/>
      <c r="AA59997"/>
    </row>
    <row r="59998" spans="16:27" x14ac:dyDescent="0.3">
      <c r="P59998"/>
      <c r="AA59998"/>
    </row>
    <row r="59999" spans="16:27" x14ac:dyDescent="0.3">
      <c r="P59999"/>
      <c r="AA59999"/>
    </row>
    <row r="60000" spans="16:27" x14ac:dyDescent="0.3">
      <c r="P60000"/>
      <c r="AA60000"/>
    </row>
    <row r="60001" spans="16:27" x14ac:dyDescent="0.3">
      <c r="P60001"/>
      <c r="AA60001"/>
    </row>
    <row r="60002" spans="16:27" x14ac:dyDescent="0.3">
      <c r="P60002"/>
      <c r="AA60002"/>
    </row>
    <row r="60003" spans="16:27" x14ac:dyDescent="0.3">
      <c r="P60003"/>
      <c r="AA60003"/>
    </row>
    <row r="60004" spans="16:27" x14ac:dyDescent="0.3">
      <c r="P60004"/>
      <c r="AA60004"/>
    </row>
    <row r="60005" spans="16:27" x14ac:dyDescent="0.3">
      <c r="P60005"/>
      <c r="AA60005"/>
    </row>
    <row r="60006" spans="16:27" x14ac:dyDescent="0.3">
      <c r="P60006"/>
      <c r="AA60006"/>
    </row>
    <row r="60007" spans="16:27" x14ac:dyDescent="0.3">
      <c r="P60007"/>
      <c r="AA60007"/>
    </row>
    <row r="60008" spans="16:27" x14ac:dyDescent="0.3">
      <c r="P60008"/>
      <c r="AA60008"/>
    </row>
    <row r="60009" spans="16:27" x14ac:dyDescent="0.3">
      <c r="P60009"/>
      <c r="AA60009"/>
    </row>
    <row r="60010" spans="16:27" x14ac:dyDescent="0.3">
      <c r="P60010"/>
      <c r="AA60010"/>
    </row>
    <row r="60011" spans="16:27" x14ac:dyDescent="0.3">
      <c r="P60011"/>
      <c r="AA60011"/>
    </row>
    <row r="60012" spans="16:27" x14ac:dyDescent="0.3">
      <c r="P60012"/>
      <c r="AA60012"/>
    </row>
    <row r="60013" spans="16:27" x14ac:dyDescent="0.3">
      <c r="P60013"/>
      <c r="AA60013"/>
    </row>
    <row r="60014" spans="16:27" x14ac:dyDescent="0.3">
      <c r="P60014"/>
      <c r="AA60014"/>
    </row>
    <row r="60015" spans="16:27" x14ac:dyDescent="0.3">
      <c r="P60015"/>
      <c r="AA60015"/>
    </row>
    <row r="60016" spans="16:27" x14ac:dyDescent="0.3">
      <c r="P60016"/>
      <c r="AA60016"/>
    </row>
    <row r="60017" spans="16:27" x14ac:dyDescent="0.3">
      <c r="P60017"/>
      <c r="AA60017"/>
    </row>
    <row r="60018" spans="16:27" x14ac:dyDescent="0.3">
      <c r="P60018"/>
      <c r="AA60018"/>
    </row>
    <row r="60019" spans="16:27" x14ac:dyDescent="0.3">
      <c r="P60019"/>
      <c r="AA60019"/>
    </row>
    <row r="60020" spans="16:27" x14ac:dyDescent="0.3">
      <c r="P60020"/>
      <c r="AA60020"/>
    </row>
    <row r="60021" spans="16:27" x14ac:dyDescent="0.3">
      <c r="P60021"/>
      <c r="AA60021"/>
    </row>
    <row r="60022" spans="16:27" x14ac:dyDescent="0.3">
      <c r="P60022"/>
      <c r="AA60022"/>
    </row>
    <row r="60023" spans="16:27" x14ac:dyDescent="0.3">
      <c r="P60023"/>
      <c r="AA60023"/>
    </row>
    <row r="60024" spans="16:27" x14ac:dyDescent="0.3">
      <c r="P60024"/>
      <c r="AA60024"/>
    </row>
    <row r="60025" spans="16:27" x14ac:dyDescent="0.3">
      <c r="P60025"/>
      <c r="AA60025"/>
    </row>
    <row r="60026" spans="16:27" x14ac:dyDescent="0.3">
      <c r="P60026"/>
      <c r="AA60026"/>
    </row>
    <row r="60027" spans="16:27" x14ac:dyDescent="0.3">
      <c r="P60027"/>
      <c r="AA60027"/>
    </row>
    <row r="60028" spans="16:27" x14ac:dyDescent="0.3">
      <c r="P60028"/>
      <c r="AA60028"/>
    </row>
    <row r="60029" spans="16:27" x14ac:dyDescent="0.3">
      <c r="P60029"/>
      <c r="AA60029"/>
    </row>
    <row r="60030" spans="16:27" x14ac:dyDescent="0.3">
      <c r="P60030"/>
      <c r="AA60030"/>
    </row>
    <row r="60031" spans="16:27" x14ac:dyDescent="0.3">
      <c r="P60031"/>
      <c r="AA60031"/>
    </row>
    <row r="60032" spans="16:27" x14ac:dyDescent="0.3">
      <c r="P60032"/>
      <c r="AA60032"/>
    </row>
    <row r="60033" spans="16:27" x14ac:dyDescent="0.3">
      <c r="P60033"/>
      <c r="AA60033"/>
    </row>
    <row r="60034" spans="16:27" x14ac:dyDescent="0.3">
      <c r="P60034"/>
      <c r="AA60034"/>
    </row>
    <row r="60035" spans="16:27" x14ac:dyDescent="0.3">
      <c r="P60035"/>
      <c r="AA60035"/>
    </row>
    <row r="60036" spans="16:27" x14ac:dyDescent="0.3">
      <c r="P60036"/>
      <c r="AA60036"/>
    </row>
    <row r="60037" spans="16:27" x14ac:dyDescent="0.3">
      <c r="P60037"/>
      <c r="AA60037"/>
    </row>
    <row r="60038" spans="16:27" x14ac:dyDescent="0.3">
      <c r="P60038"/>
      <c r="AA60038"/>
    </row>
    <row r="60039" spans="16:27" x14ac:dyDescent="0.3">
      <c r="P60039"/>
      <c r="AA60039"/>
    </row>
    <row r="60040" spans="16:27" x14ac:dyDescent="0.3">
      <c r="P60040"/>
      <c r="AA60040"/>
    </row>
    <row r="60041" spans="16:27" x14ac:dyDescent="0.3">
      <c r="P60041"/>
      <c r="AA60041"/>
    </row>
    <row r="60042" spans="16:27" x14ac:dyDescent="0.3">
      <c r="P60042"/>
      <c r="AA60042"/>
    </row>
    <row r="60043" spans="16:27" x14ac:dyDescent="0.3">
      <c r="P60043"/>
      <c r="AA60043"/>
    </row>
    <row r="60044" spans="16:27" x14ac:dyDescent="0.3">
      <c r="P60044"/>
      <c r="AA60044"/>
    </row>
    <row r="60045" spans="16:27" x14ac:dyDescent="0.3">
      <c r="P60045"/>
      <c r="AA60045"/>
    </row>
    <row r="60046" spans="16:27" x14ac:dyDescent="0.3">
      <c r="P60046"/>
      <c r="AA60046"/>
    </row>
    <row r="60047" spans="16:27" x14ac:dyDescent="0.3">
      <c r="P60047"/>
      <c r="AA60047"/>
    </row>
    <row r="60048" spans="16:27" x14ac:dyDescent="0.3">
      <c r="P60048"/>
      <c r="AA60048"/>
    </row>
    <row r="60049" spans="16:27" x14ac:dyDescent="0.3">
      <c r="P60049"/>
      <c r="AA60049"/>
    </row>
    <row r="60050" spans="16:27" x14ac:dyDescent="0.3">
      <c r="P60050"/>
      <c r="AA60050"/>
    </row>
    <row r="60051" spans="16:27" x14ac:dyDescent="0.3">
      <c r="P60051"/>
      <c r="AA60051"/>
    </row>
    <row r="60052" spans="16:27" x14ac:dyDescent="0.3">
      <c r="P60052"/>
      <c r="AA60052"/>
    </row>
    <row r="60053" spans="16:27" x14ac:dyDescent="0.3">
      <c r="P60053"/>
      <c r="AA60053"/>
    </row>
    <row r="60054" spans="16:27" x14ac:dyDescent="0.3">
      <c r="P60054"/>
      <c r="AA60054"/>
    </row>
    <row r="60055" spans="16:27" x14ac:dyDescent="0.3">
      <c r="P60055"/>
      <c r="AA60055"/>
    </row>
    <row r="60056" spans="16:27" x14ac:dyDescent="0.3">
      <c r="P60056"/>
      <c r="AA60056"/>
    </row>
    <row r="60057" spans="16:27" x14ac:dyDescent="0.3">
      <c r="P60057"/>
      <c r="AA60057"/>
    </row>
    <row r="60058" spans="16:27" x14ac:dyDescent="0.3">
      <c r="P60058"/>
      <c r="AA60058"/>
    </row>
    <row r="60059" spans="16:27" x14ac:dyDescent="0.3">
      <c r="P60059"/>
      <c r="AA60059"/>
    </row>
    <row r="60060" spans="16:27" x14ac:dyDescent="0.3">
      <c r="P60060"/>
      <c r="AA60060"/>
    </row>
    <row r="60061" spans="16:27" x14ac:dyDescent="0.3">
      <c r="P60061"/>
      <c r="AA60061"/>
    </row>
    <row r="60062" spans="16:27" x14ac:dyDescent="0.3">
      <c r="P60062"/>
      <c r="AA60062"/>
    </row>
    <row r="60063" spans="16:27" x14ac:dyDescent="0.3">
      <c r="P60063"/>
      <c r="AA60063"/>
    </row>
    <row r="60064" spans="16:27" x14ac:dyDescent="0.3">
      <c r="P60064"/>
      <c r="AA60064"/>
    </row>
    <row r="60065" spans="16:27" x14ac:dyDescent="0.3">
      <c r="P60065"/>
      <c r="AA60065"/>
    </row>
    <row r="60066" spans="16:27" x14ac:dyDescent="0.3">
      <c r="P60066"/>
      <c r="AA60066"/>
    </row>
    <row r="60067" spans="16:27" x14ac:dyDescent="0.3">
      <c r="P60067"/>
      <c r="AA60067"/>
    </row>
    <row r="60068" spans="16:27" x14ac:dyDescent="0.3">
      <c r="P60068"/>
      <c r="AA60068"/>
    </row>
    <row r="60069" spans="16:27" x14ac:dyDescent="0.3">
      <c r="P60069"/>
      <c r="AA60069"/>
    </row>
    <row r="60070" spans="16:27" x14ac:dyDescent="0.3">
      <c r="P60070"/>
      <c r="AA60070"/>
    </row>
    <row r="60071" spans="16:27" x14ac:dyDescent="0.3">
      <c r="P60071"/>
      <c r="AA60071"/>
    </row>
    <row r="60072" spans="16:27" x14ac:dyDescent="0.3">
      <c r="P60072"/>
      <c r="AA60072"/>
    </row>
    <row r="60073" spans="16:27" x14ac:dyDescent="0.3">
      <c r="P60073"/>
      <c r="AA60073"/>
    </row>
    <row r="60074" spans="16:27" x14ac:dyDescent="0.3">
      <c r="P60074"/>
      <c r="AA60074"/>
    </row>
    <row r="60075" spans="16:27" x14ac:dyDescent="0.3">
      <c r="P60075"/>
      <c r="AA60075"/>
    </row>
    <row r="60076" spans="16:27" x14ac:dyDescent="0.3">
      <c r="P60076"/>
      <c r="AA60076"/>
    </row>
    <row r="60077" spans="16:27" x14ac:dyDescent="0.3">
      <c r="P60077"/>
      <c r="AA60077"/>
    </row>
    <row r="60078" spans="16:27" x14ac:dyDescent="0.3">
      <c r="P60078"/>
      <c r="AA60078"/>
    </row>
    <row r="60079" spans="16:27" x14ac:dyDescent="0.3">
      <c r="P60079"/>
      <c r="AA60079"/>
    </row>
    <row r="60080" spans="16:27" x14ac:dyDescent="0.3">
      <c r="P60080"/>
      <c r="AA60080"/>
    </row>
    <row r="60081" spans="16:27" x14ac:dyDescent="0.3">
      <c r="P60081"/>
      <c r="AA60081"/>
    </row>
    <row r="60082" spans="16:27" x14ac:dyDescent="0.3">
      <c r="P60082"/>
      <c r="AA60082"/>
    </row>
    <row r="60083" spans="16:27" x14ac:dyDescent="0.3">
      <c r="P60083"/>
      <c r="AA60083"/>
    </row>
    <row r="60084" spans="16:27" x14ac:dyDescent="0.3">
      <c r="P60084"/>
      <c r="AA60084"/>
    </row>
    <row r="60085" spans="16:27" x14ac:dyDescent="0.3">
      <c r="P60085"/>
      <c r="AA60085"/>
    </row>
    <row r="60086" spans="16:27" x14ac:dyDescent="0.3">
      <c r="P60086"/>
      <c r="AA60086"/>
    </row>
    <row r="60087" spans="16:27" x14ac:dyDescent="0.3">
      <c r="P60087"/>
      <c r="AA60087"/>
    </row>
    <row r="60088" spans="16:27" x14ac:dyDescent="0.3">
      <c r="P60088"/>
      <c r="AA60088"/>
    </row>
    <row r="60089" spans="16:27" x14ac:dyDescent="0.3">
      <c r="P60089"/>
      <c r="AA60089"/>
    </row>
    <row r="60090" spans="16:27" x14ac:dyDescent="0.3">
      <c r="P60090"/>
      <c r="AA60090"/>
    </row>
    <row r="60091" spans="16:27" x14ac:dyDescent="0.3">
      <c r="P60091"/>
      <c r="AA60091"/>
    </row>
    <row r="60092" spans="16:27" x14ac:dyDescent="0.3">
      <c r="P60092"/>
      <c r="AA60092"/>
    </row>
    <row r="60093" spans="16:27" x14ac:dyDescent="0.3">
      <c r="P60093"/>
      <c r="AA60093"/>
    </row>
    <row r="60094" spans="16:27" x14ac:dyDescent="0.3">
      <c r="P60094"/>
      <c r="AA60094"/>
    </row>
    <row r="60095" spans="16:27" x14ac:dyDescent="0.3">
      <c r="P60095"/>
      <c r="AA60095"/>
    </row>
    <row r="60096" spans="16:27" x14ac:dyDescent="0.3">
      <c r="P60096"/>
      <c r="AA60096"/>
    </row>
    <row r="60097" spans="16:27" x14ac:dyDescent="0.3">
      <c r="P60097"/>
      <c r="AA60097"/>
    </row>
    <row r="60098" spans="16:27" x14ac:dyDescent="0.3">
      <c r="P60098"/>
      <c r="AA60098"/>
    </row>
    <row r="60099" spans="16:27" x14ac:dyDescent="0.3">
      <c r="P60099"/>
      <c r="AA60099"/>
    </row>
    <row r="60100" spans="16:27" x14ac:dyDescent="0.3">
      <c r="P60100"/>
      <c r="AA60100"/>
    </row>
    <row r="60101" spans="16:27" x14ac:dyDescent="0.3">
      <c r="P60101"/>
      <c r="AA60101"/>
    </row>
    <row r="60102" spans="16:27" x14ac:dyDescent="0.3">
      <c r="P60102"/>
      <c r="AA60102"/>
    </row>
    <row r="60103" spans="16:27" x14ac:dyDescent="0.3">
      <c r="P60103"/>
      <c r="AA60103"/>
    </row>
    <row r="60104" spans="16:27" x14ac:dyDescent="0.3">
      <c r="P60104"/>
      <c r="AA60104"/>
    </row>
    <row r="60105" spans="16:27" x14ac:dyDescent="0.3">
      <c r="P60105"/>
      <c r="AA60105"/>
    </row>
    <row r="60106" spans="16:27" x14ac:dyDescent="0.3">
      <c r="P60106"/>
      <c r="AA60106"/>
    </row>
    <row r="60107" spans="16:27" x14ac:dyDescent="0.3">
      <c r="P60107"/>
      <c r="AA60107"/>
    </row>
    <row r="60108" spans="16:27" x14ac:dyDescent="0.3">
      <c r="P60108"/>
      <c r="AA60108"/>
    </row>
    <row r="60109" spans="16:27" x14ac:dyDescent="0.3">
      <c r="P60109"/>
      <c r="AA60109"/>
    </row>
    <row r="60110" spans="16:27" x14ac:dyDescent="0.3">
      <c r="P60110"/>
      <c r="AA60110"/>
    </row>
    <row r="60111" spans="16:27" x14ac:dyDescent="0.3">
      <c r="P60111"/>
      <c r="AA60111"/>
    </row>
    <row r="60112" spans="16:27" x14ac:dyDescent="0.3">
      <c r="P60112"/>
      <c r="AA60112"/>
    </row>
    <row r="60113" spans="16:27" x14ac:dyDescent="0.3">
      <c r="P60113"/>
      <c r="AA60113"/>
    </row>
    <row r="60114" spans="16:27" x14ac:dyDescent="0.3">
      <c r="P60114"/>
      <c r="AA60114"/>
    </row>
    <row r="60115" spans="16:27" x14ac:dyDescent="0.3">
      <c r="P60115"/>
      <c r="AA60115"/>
    </row>
    <row r="60116" spans="16:27" x14ac:dyDescent="0.3">
      <c r="P60116"/>
      <c r="AA60116"/>
    </row>
    <row r="60117" spans="16:27" x14ac:dyDescent="0.3">
      <c r="P60117"/>
      <c r="AA60117"/>
    </row>
    <row r="60118" spans="16:27" x14ac:dyDescent="0.3">
      <c r="P60118"/>
      <c r="AA60118"/>
    </row>
    <row r="60119" spans="16:27" x14ac:dyDescent="0.3">
      <c r="P60119"/>
      <c r="AA60119"/>
    </row>
    <row r="60120" spans="16:27" x14ac:dyDescent="0.3">
      <c r="P60120"/>
      <c r="AA60120"/>
    </row>
    <row r="60121" spans="16:27" x14ac:dyDescent="0.3">
      <c r="P60121"/>
      <c r="AA60121"/>
    </row>
    <row r="60122" spans="16:27" x14ac:dyDescent="0.3">
      <c r="P60122"/>
      <c r="AA60122"/>
    </row>
    <row r="60123" spans="16:27" x14ac:dyDescent="0.3">
      <c r="P60123"/>
      <c r="AA60123"/>
    </row>
    <row r="60124" spans="16:27" x14ac:dyDescent="0.3">
      <c r="P60124"/>
      <c r="AA60124"/>
    </row>
    <row r="60125" spans="16:27" x14ac:dyDescent="0.3">
      <c r="P60125"/>
      <c r="AA60125"/>
    </row>
    <row r="60126" spans="16:27" x14ac:dyDescent="0.3">
      <c r="P60126"/>
      <c r="AA60126"/>
    </row>
    <row r="60127" spans="16:27" x14ac:dyDescent="0.3">
      <c r="P60127"/>
      <c r="AA60127"/>
    </row>
    <row r="60128" spans="16:27" x14ac:dyDescent="0.3">
      <c r="P60128"/>
      <c r="AA60128"/>
    </row>
    <row r="60129" spans="16:27" x14ac:dyDescent="0.3">
      <c r="P60129"/>
      <c r="AA60129"/>
    </row>
    <row r="60130" spans="16:27" x14ac:dyDescent="0.3">
      <c r="P60130"/>
      <c r="AA60130"/>
    </row>
    <row r="60131" spans="16:27" x14ac:dyDescent="0.3">
      <c r="P60131"/>
      <c r="AA60131"/>
    </row>
    <row r="60132" spans="16:27" x14ac:dyDescent="0.3">
      <c r="P60132"/>
      <c r="AA60132"/>
    </row>
    <row r="60133" spans="16:27" x14ac:dyDescent="0.3">
      <c r="P60133"/>
      <c r="AA60133"/>
    </row>
    <row r="60134" spans="16:27" x14ac:dyDescent="0.3">
      <c r="P60134"/>
      <c r="AA60134"/>
    </row>
    <row r="60135" spans="16:27" x14ac:dyDescent="0.3">
      <c r="P60135"/>
      <c r="AA60135"/>
    </row>
    <row r="60136" spans="16:27" x14ac:dyDescent="0.3">
      <c r="P60136"/>
      <c r="AA60136"/>
    </row>
    <row r="60137" spans="16:27" x14ac:dyDescent="0.3">
      <c r="P60137"/>
      <c r="AA60137"/>
    </row>
    <row r="60138" spans="16:27" x14ac:dyDescent="0.3">
      <c r="P60138"/>
      <c r="AA60138"/>
    </row>
    <row r="60139" spans="16:27" x14ac:dyDescent="0.3">
      <c r="P60139"/>
      <c r="AA60139"/>
    </row>
    <row r="60140" spans="16:27" x14ac:dyDescent="0.3">
      <c r="P60140"/>
      <c r="AA60140"/>
    </row>
    <row r="60141" spans="16:27" x14ac:dyDescent="0.3">
      <c r="P60141"/>
      <c r="AA60141"/>
    </row>
    <row r="60142" spans="16:27" x14ac:dyDescent="0.3">
      <c r="P60142"/>
      <c r="AA60142"/>
    </row>
    <row r="60143" spans="16:27" x14ac:dyDescent="0.3">
      <c r="P60143"/>
      <c r="AA60143"/>
    </row>
    <row r="60144" spans="16:27" x14ac:dyDescent="0.3">
      <c r="P60144"/>
      <c r="AA60144"/>
    </row>
    <row r="60145" spans="16:27" x14ac:dyDescent="0.3">
      <c r="P60145"/>
      <c r="AA60145"/>
    </row>
    <row r="60146" spans="16:27" x14ac:dyDescent="0.3">
      <c r="P60146"/>
      <c r="AA60146"/>
    </row>
    <row r="60147" spans="16:27" x14ac:dyDescent="0.3">
      <c r="P60147"/>
      <c r="AA60147"/>
    </row>
    <row r="60148" spans="16:27" x14ac:dyDescent="0.3">
      <c r="P60148"/>
      <c r="AA60148"/>
    </row>
    <row r="60149" spans="16:27" x14ac:dyDescent="0.3">
      <c r="P60149"/>
      <c r="AA60149"/>
    </row>
    <row r="60150" spans="16:27" x14ac:dyDescent="0.3">
      <c r="P60150"/>
      <c r="AA60150"/>
    </row>
    <row r="60151" spans="16:27" x14ac:dyDescent="0.3">
      <c r="P60151"/>
      <c r="AA60151"/>
    </row>
    <row r="60152" spans="16:27" x14ac:dyDescent="0.3">
      <c r="P60152"/>
      <c r="AA60152"/>
    </row>
    <row r="60153" spans="16:27" x14ac:dyDescent="0.3">
      <c r="P60153"/>
      <c r="AA60153"/>
    </row>
    <row r="60154" spans="16:27" x14ac:dyDescent="0.3">
      <c r="P60154"/>
      <c r="AA60154"/>
    </row>
    <row r="60155" spans="16:27" x14ac:dyDescent="0.3">
      <c r="P60155"/>
      <c r="AA60155"/>
    </row>
    <row r="60156" spans="16:27" x14ac:dyDescent="0.3">
      <c r="P60156"/>
      <c r="AA60156"/>
    </row>
    <row r="60157" spans="16:27" x14ac:dyDescent="0.3">
      <c r="P60157"/>
      <c r="AA60157"/>
    </row>
    <row r="60158" spans="16:27" x14ac:dyDescent="0.3">
      <c r="P60158"/>
      <c r="AA60158"/>
    </row>
    <row r="60159" spans="16:27" x14ac:dyDescent="0.3">
      <c r="P60159"/>
      <c r="AA60159"/>
    </row>
    <row r="60160" spans="16:27" x14ac:dyDescent="0.3">
      <c r="P60160"/>
      <c r="AA60160"/>
    </row>
    <row r="60161" spans="16:27" x14ac:dyDescent="0.3">
      <c r="P60161"/>
      <c r="AA60161"/>
    </row>
    <row r="60162" spans="16:27" x14ac:dyDescent="0.3">
      <c r="P60162"/>
      <c r="AA60162"/>
    </row>
    <row r="60163" spans="16:27" x14ac:dyDescent="0.3">
      <c r="P60163"/>
      <c r="AA60163"/>
    </row>
    <row r="60164" spans="16:27" x14ac:dyDescent="0.3">
      <c r="P60164"/>
      <c r="AA60164"/>
    </row>
    <row r="60165" spans="16:27" x14ac:dyDescent="0.3">
      <c r="P60165"/>
      <c r="AA60165"/>
    </row>
    <row r="60166" spans="16:27" x14ac:dyDescent="0.3">
      <c r="P60166"/>
      <c r="AA60166"/>
    </row>
    <row r="60167" spans="16:27" x14ac:dyDescent="0.3">
      <c r="P60167"/>
      <c r="AA60167"/>
    </row>
    <row r="60168" spans="16:27" x14ac:dyDescent="0.3">
      <c r="P60168"/>
      <c r="AA60168"/>
    </row>
    <row r="60169" spans="16:27" x14ac:dyDescent="0.3">
      <c r="P60169"/>
      <c r="AA60169"/>
    </row>
    <row r="60170" spans="16:27" x14ac:dyDescent="0.3">
      <c r="P60170"/>
      <c r="AA60170"/>
    </row>
    <row r="60171" spans="16:27" x14ac:dyDescent="0.3">
      <c r="P60171"/>
      <c r="AA60171"/>
    </row>
    <row r="60172" spans="16:27" x14ac:dyDescent="0.3">
      <c r="P60172"/>
      <c r="AA60172"/>
    </row>
    <row r="60173" spans="16:27" x14ac:dyDescent="0.3">
      <c r="P60173"/>
      <c r="AA60173"/>
    </row>
    <row r="60174" spans="16:27" x14ac:dyDescent="0.3">
      <c r="P60174"/>
      <c r="AA60174"/>
    </row>
    <row r="60175" spans="16:27" x14ac:dyDescent="0.3">
      <c r="P60175"/>
      <c r="AA60175"/>
    </row>
    <row r="60176" spans="16:27" x14ac:dyDescent="0.3">
      <c r="P60176"/>
      <c r="AA60176"/>
    </row>
    <row r="60177" spans="16:27" x14ac:dyDescent="0.3">
      <c r="P60177"/>
      <c r="AA60177"/>
    </row>
    <row r="60178" spans="16:27" x14ac:dyDescent="0.3">
      <c r="P60178"/>
      <c r="AA60178"/>
    </row>
    <row r="60179" spans="16:27" x14ac:dyDescent="0.3">
      <c r="P60179"/>
      <c r="AA60179"/>
    </row>
    <row r="60180" spans="16:27" x14ac:dyDescent="0.3">
      <c r="P60180"/>
      <c r="AA60180"/>
    </row>
    <row r="60181" spans="16:27" x14ac:dyDescent="0.3">
      <c r="P60181"/>
      <c r="AA60181"/>
    </row>
    <row r="60182" spans="16:27" x14ac:dyDescent="0.3">
      <c r="P60182"/>
      <c r="AA60182"/>
    </row>
    <row r="60183" spans="16:27" x14ac:dyDescent="0.3">
      <c r="P60183"/>
      <c r="AA60183"/>
    </row>
    <row r="60184" spans="16:27" x14ac:dyDescent="0.3">
      <c r="P60184"/>
      <c r="AA60184"/>
    </row>
    <row r="60185" spans="16:27" x14ac:dyDescent="0.3">
      <c r="P60185"/>
      <c r="AA60185"/>
    </row>
    <row r="60186" spans="16:27" x14ac:dyDescent="0.3">
      <c r="P60186"/>
      <c r="AA60186"/>
    </row>
    <row r="60187" spans="16:27" x14ac:dyDescent="0.3">
      <c r="P60187"/>
      <c r="AA60187"/>
    </row>
    <row r="60188" spans="16:27" x14ac:dyDescent="0.3">
      <c r="P60188"/>
      <c r="AA60188"/>
    </row>
    <row r="60189" spans="16:27" x14ac:dyDescent="0.3">
      <c r="P60189"/>
      <c r="AA60189"/>
    </row>
    <row r="60190" spans="16:27" x14ac:dyDescent="0.3">
      <c r="P60190"/>
      <c r="AA60190"/>
    </row>
    <row r="60191" spans="16:27" x14ac:dyDescent="0.3">
      <c r="P60191"/>
      <c r="AA60191"/>
    </row>
    <row r="60192" spans="16:27" x14ac:dyDescent="0.3">
      <c r="P60192"/>
      <c r="AA60192"/>
    </row>
    <row r="60193" spans="16:27" x14ac:dyDescent="0.3">
      <c r="P60193"/>
      <c r="AA60193"/>
    </row>
    <row r="60194" spans="16:27" x14ac:dyDescent="0.3">
      <c r="P60194"/>
      <c r="AA60194"/>
    </row>
    <row r="60195" spans="16:27" x14ac:dyDescent="0.3">
      <c r="P60195"/>
      <c r="AA60195"/>
    </row>
    <row r="60196" spans="16:27" x14ac:dyDescent="0.3">
      <c r="P60196"/>
      <c r="AA60196"/>
    </row>
    <row r="60197" spans="16:27" x14ac:dyDescent="0.3">
      <c r="P60197"/>
      <c r="AA60197"/>
    </row>
    <row r="60198" spans="16:27" x14ac:dyDescent="0.3">
      <c r="P60198"/>
      <c r="AA60198"/>
    </row>
    <row r="60199" spans="16:27" x14ac:dyDescent="0.3">
      <c r="P60199"/>
      <c r="AA60199"/>
    </row>
    <row r="60200" spans="16:27" x14ac:dyDescent="0.3">
      <c r="P60200"/>
      <c r="AA60200"/>
    </row>
    <row r="60201" spans="16:27" x14ac:dyDescent="0.3">
      <c r="P60201"/>
      <c r="AA60201"/>
    </row>
    <row r="60202" spans="16:27" x14ac:dyDescent="0.3">
      <c r="P60202"/>
      <c r="AA60202"/>
    </row>
    <row r="60203" spans="16:27" x14ac:dyDescent="0.3">
      <c r="P60203"/>
      <c r="AA60203"/>
    </row>
    <row r="60204" spans="16:27" x14ac:dyDescent="0.3">
      <c r="P60204"/>
      <c r="AA60204"/>
    </row>
    <row r="60205" spans="16:27" x14ac:dyDescent="0.3">
      <c r="P60205"/>
      <c r="AA60205"/>
    </row>
    <row r="60206" spans="16:27" x14ac:dyDescent="0.3">
      <c r="P60206"/>
      <c r="AA60206"/>
    </row>
    <row r="60207" spans="16:27" x14ac:dyDescent="0.3">
      <c r="P60207"/>
      <c r="AA60207"/>
    </row>
    <row r="60208" spans="16:27" x14ac:dyDescent="0.3">
      <c r="P60208"/>
      <c r="AA60208"/>
    </row>
    <row r="60209" spans="16:27" x14ac:dyDescent="0.3">
      <c r="P60209"/>
      <c r="AA60209"/>
    </row>
    <row r="60210" spans="16:27" x14ac:dyDescent="0.3">
      <c r="P60210"/>
      <c r="AA60210"/>
    </row>
    <row r="60211" spans="16:27" x14ac:dyDescent="0.3">
      <c r="P60211"/>
      <c r="AA60211"/>
    </row>
    <row r="60212" spans="16:27" x14ac:dyDescent="0.3">
      <c r="P60212"/>
      <c r="AA60212"/>
    </row>
    <row r="60213" spans="16:27" x14ac:dyDescent="0.3">
      <c r="P60213"/>
      <c r="AA60213"/>
    </row>
    <row r="60214" spans="16:27" x14ac:dyDescent="0.3">
      <c r="P60214"/>
      <c r="AA60214"/>
    </row>
    <row r="60215" spans="16:27" x14ac:dyDescent="0.3">
      <c r="P60215"/>
      <c r="AA60215"/>
    </row>
    <row r="60216" spans="16:27" x14ac:dyDescent="0.3">
      <c r="P60216"/>
      <c r="AA60216"/>
    </row>
    <row r="60217" spans="16:27" x14ac:dyDescent="0.3">
      <c r="P60217"/>
      <c r="AA60217"/>
    </row>
    <row r="60218" spans="16:27" x14ac:dyDescent="0.3">
      <c r="P60218"/>
      <c r="AA60218"/>
    </row>
    <row r="60219" spans="16:27" x14ac:dyDescent="0.3">
      <c r="P60219"/>
      <c r="AA60219"/>
    </row>
    <row r="60220" spans="16:27" x14ac:dyDescent="0.3">
      <c r="P60220"/>
      <c r="AA60220"/>
    </row>
    <row r="60221" spans="16:27" x14ac:dyDescent="0.3">
      <c r="P60221"/>
      <c r="AA60221"/>
    </row>
    <row r="60222" spans="16:27" x14ac:dyDescent="0.3">
      <c r="P60222"/>
      <c r="AA60222"/>
    </row>
    <row r="60223" spans="16:27" x14ac:dyDescent="0.3">
      <c r="P60223"/>
      <c r="AA60223"/>
    </row>
    <row r="60224" spans="16:27" x14ac:dyDescent="0.3">
      <c r="P60224"/>
      <c r="AA60224"/>
    </row>
    <row r="60225" spans="16:27" x14ac:dyDescent="0.3">
      <c r="P60225"/>
      <c r="AA60225"/>
    </row>
    <row r="60226" spans="16:27" x14ac:dyDescent="0.3">
      <c r="P60226"/>
      <c r="AA60226"/>
    </row>
    <row r="60227" spans="16:27" x14ac:dyDescent="0.3">
      <c r="P60227"/>
      <c r="AA60227"/>
    </row>
    <row r="60228" spans="16:27" x14ac:dyDescent="0.3">
      <c r="P60228"/>
      <c r="AA60228"/>
    </row>
    <row r="60229" spans="16:27" x14ac:dyDescent="0.3">
      <c r="P60229"/>
      <c r="AA60229"/>
    </row>
    <row r="60230" spans="16:27" x14ac:dyDescent="0.3">
      <c r="P60230"/>
      <c r="AA60230"/>
    </row>
    <row r="60231" spans="16:27" x14ac:dyDescent="0.3">
      <c r="P60231"/>
      <c r="AA60231"/>
    </row>
    <row r="60232" spans="16:27" x14ac:dyDescent="0.3">
      <c r="P60232"/>
      <c r="AA60232"/>
    </row>
    <row r="60233" spans="16:27" x14ac:dyDescent="0.3">
      <c r="P60233"/>
      <c r="AA60233"/>
    </row>
    <row r="60234" spans="16:27" x14ac:dyDescent="0.3">
      <c r="P60234"/>
      <c r="AA60234"/>
    </row>
    <row r="60235" spans="16:27" x14ac:dyDescent="0.3">
      <c r="P60235"/>
      <c r="AA60235"/>
    </row>
    <row r="60236" spans="16:27" x14ac:dyDescent="0.3">
      <c r="P60236"/>
      <c r="AA60236"/>
    </row>
    <row r="60237" spans="16:27" x14ac:dyDescent="0.3">
      <c r="P60237"/>
      <c r="AA60237"/>
    </row>
    <row r="60238" spans="16:27" x14ac:dyDescent="0.3">
      <c r="P60238"/>
      <c r="AA60238"/>
    </row>
    <row r="60239" spans="16:27" x14ac:dyDescent="0.3">
      <c r="P60239"/>
      <c r="AA60239"/>
    </row>
    <row r="60240" spans="16:27" x14ac:dyDescent="0.3">
      <c r="P60240"/>
      <c r="AA60240"/>
    </row>
    <row r="60241" spans="16:27" x14ac:dyDescent="0.3">
      <c r="P60241"/>
      <c r="AA60241"/>
    </row>
    <row r="60242" spans="16:27" x14ac:dyDescent="0.3">
      <c r="P60242"/>
      <c r="AA60242"/>
    </row>
    <row r="60243" spans="16:27" x14ac:dyDescent="0.3">
      <c r="P60243"/>
      <c r="AA60243"/>
    </row>
    <row r="60244" spans="16:27" x14ac:dyDescent="0.3">
      <c r="P60244"/>
      <c r="AA60244"/>
    </row>
    <row r="60245" spans="16:27" x14ac:dyDescent="0.3">
      <c r="P60245"/>
      <c r="AA60245"/>
    </row>
    <row r="60246" spans="16:27" x14ac:dyDescent="0.3">
      <c r="P60246"/>
      <c r="AA60246"/>
    </row>
    <row r="60247" spans="16:27" x14ac:dyDescent="0.3">
      <c r="P60247"/>
      <c r="AA60247"/>
    </row>
    <row r="60248" spans="16:27" x14ac:dyDescent="0.3">
      <c r="P60248"/>
      <c r="AA60248"/>
    </row>
    <row r="60249" spans="16:27" x14ac:dyDescent="0.3">
      <c r="P60249"/>
      <c r="AA60249"/>
    </row>
    <row r="60250" spans="16:27" x14ac:dyDescent="0.3">
      <c r="P60250"/>
      <c r="AA60250"/>
    </row>
    <row r="60251" spans="16:27" x14ac:dyDescent="0.3">
      <c r="P60251"/>
      <c r="AA60251"/>
    </row>
    <row r="60252" spans="16:27" x14ac:dyDescent="0.3">
      <c r="P60252"/>
      <c r="AA60252"/>
    </row>
    <row r="60253" spans="16:27" x14ac:dyDescent="0.3">
      <c r="P60253"/>
      <c r="AA60253"/>
    </row>
    <row r="60254" spans="16:27" x14ac:dyDescent="0.3">
      <c r="P60254"/>
      <c r="AA60254"/>
    </row>
    <row r="60255" spans="16:27" x14ac:dyDescent="0.3">
      <c r="P60255"/>
      <c r="AA60255"/>
    </row>
    <row r="60256" spans="16:27" x14ac:dyDescent="0.3">
      <c r="P60256"/>
      <c r="AA60256"/>
    </row>
    <row r="60257" spans="16:27" x14ac:dyDescent="0.3">
      <c r="P60257"/>
      <c r="AA60257"/>
    </row>
    <row r="60258" spans="16:27" x14ac:dyDescent="0.3">
      <c r="P60258"/>
      <c r="AA60258"/>
    </row>
    <row r="60259" spans="16:27" x14ac:dyDescent="0.3">
      <c r="P60259"/>
      <c r="AA60259"/>
    </row>
    <row r="60260" spans="16:27" x14ac:dyDescent="0.3">
      <c r="P60260"/>
      <c r="AA60260"/>
    </row>
    <row r="60261" spans="16:27" x14ac:dyDescent="0.3">
      <c r="P60261"/>
      <c r="AA60261"/>
    </row>
    <row r="60262" spans="16:27" x14ac:dyDescent="0.3">
      <c r="P60262"/>
      <c r="AA60262"/>
    </row>
    <row r="60263" spans="16:27" x14ac:dyDescent="0.3">
      <c r="P60263"/>
      <c r="AA60263"/>
    </row>
    <row r="60264" spans="16:27" x14ac:dyDescent="0.3">
      <c r="P60264"/>
      <c r="AA60264"/>
    </row>
    <row r="60265" spans="16:27" x14ac:dyDescent="0.3">
      <c r="P60265"/>
      <c r="AA60265"/>
    </row>
    <row r="60266" spans="16:27" x14ac:dyDescent="0.3">
      <c r="P60266"/>
      <c r="AA60266"/>
    </row>
    <row r="60267" spans="16:27" x14ac:dyDescent="0.3">
      <c r="P60267"/>
      <c r="AA60267"/>
    </row>
    <row r="60268" spans="16:27" x14ac:dyDescent="0.3">
      <c r="P60268"/>
      <c r="AA60268"/>
    </row>
    <row r="60269" spans="16:27" x14ac:dyDescent="0.3">
      <c r="P60269"/>
      <c r="AA60269"/>
    </row>
    <row r="60270" spans="16:27" x14ac:dyDescent="0.3">
      <c r="P60270"/>
      <c r="AA60270"/>
    </row>
    <row r="60271" spans="16:27" x14ac:dyDescent="0.3">
      <c r="P60271"/>
      <c r="AA60271"/>
    </row>
    <row r="60272" spans="16:27" x14ac:dyDescent="0.3">
      <c r="P60272"/>
      <c r="AA60272"/>
    </row>
    <row r="60273" spans="16:27" x14ac:dyDescent="0.3">
      <c r="P60273"/>
      <c r="AA60273"/>
    </row>
    <row r="60274" spans="16:27" x14ac:dyDescent="0.3">
      <c r="P60274"/>
      <c r="AA60274"/>
    </row>
    <row r="60275" spans="16:27" x14ac:dyDescent="0.3">
      <c r="P60275"/>
      <c r="AA60275"/>
    </row>
    <row r="60276" spans="16:27" x14ac:dyDescent="0.3">
      <c r="P60276"/>
      <c r="AA60276"/>
    </row>
    <row r="60277" spans="16:27" x14ac:dyDescent="0.3">
      <c r="P60277"/>
      <c r="AA60277"/>
    </row>
    <row r="60278" spans="16:27" x14ac:dyDescent="0.3">
      <c r="P60278"/>
      <c r="AA60278"/>
    </row>
    <row r="60279" spans="16:27" x14ac:dyDescent="0.3">
      <c r="P60279"/>
      <c r="AA60279"/>
    </row>
    <row r="60280" spans="16:27" x14ac:dyDescent="0.3">
      <c r="P60280"/>
      <c r="AA60280"/>
    </row>
    <row r="60281" spans="16:27" x14ac:dyDescent="0.3">
      <c r="P60281"/>
      <c r="AA60281"/>
    </row>
    <row r="60282" spans="16:27" x14ac:dyDescent="0.3">
      <c r="P60282"/>
      <c r="AA60282"/>
    </row>
    <row r="60283" spans="16:27" x14ac:dyDescent="0.3">
      <c r="P60283"/>
      <c r="AA60283"/>
    </row>
    <row r="60284" spans="16:27" x14ac:dyDescent="0.3">
      <c r="P60284"/>
      <c r="AA60284"/>
    </row>
    <row r="60285" spans="16:27" x14ac:dyDescent="0.3">
      <c r="P60285"/>
      <c r="AA60285"/>
    </row>
    <row r="60286" spans="16:27" x14ac:dyDescent="0.3">
      <c r="P60286"/>
      <c r="AA60286"/>
    </row>
    <row r="60287" spans="16:27" x14ac:dyDescent="0.3">
      <c r="P60287"/>
      <c r="AA60287"/>
    </row>
    <row r="60288" spans="16:27" x14ac:dyDescent="0.3">
      <c r="P60288"/>
      <c r="AA60288"/>
    </row>
    <row r="60289" spans="16:27" x14ac:dyDescent="0.3">
      <c r="P60289"/>
      <c r="AA60289"/>
    </row>
    <row r="60290" spans="16:27" x14ac:dyDescent="0.3">
      <c r="P60290"/>
      <c r="AA60290"/>
    </row>
    <row r="60291" spans="16:27" x14ac:dyDescent="0.3">
      <c r="P60291"/>
      <c r="AA60291"/>
    </row>
    <row r="60292" spans="16:27" x14ac:dyDescent="0.3">
      <c r="P60292"/>
      <c r="AA60292"/>
    </row>
    <row r="60293" spans="16:27" x14ac:dyDescent="0.3">
      <c r="P60293"/>
      <c r="AA60293"/>
    </row>
    <row r="60294" spans="16:27" x14ac:dyDescent="0.3">
      <c r="P60294"/>
      <c r="AA60294"/>
    </row>
    <row r="60295" spans="16:27" x14ac:dyDescent="0.3">
      <c r="P60295"/>
      <c r="AA60295"/>
    </row>
    <row r="60296" spans="16:27" x14ac:dyDescent="0.3">
      <c r="P60296"/>
      <c r="AA60296"/>
    </row>
    <row r="60297" spans="16:27" x14ac:dyDescent="0.3">
      <c r="P60297"/>
      <c r="AA60297"/>
    </row>
    <row r="60298" spans="16:27" x14ac:dyDescent="0.3">
      <c r="P60298"/>
      <c r="AA60298"/>
    </row>
    <row r="60299" spans="16:27" x14ac:dyDescent="0.3">
      <c r="P60299"/>
      <c r="AA60299"/>
    </row>
    <row r="60300" spans="16:27" x14ac:dyDescent="0.3">
      <c r="P60300"/>
      <c r="AA60300"/>
    </row>
    <row r="60301" spans="16:27" x14ac:dyDescent="0.3">
      <c r="P60301"/>
      <c r="AA60301"/>
    </row>
    <row r="60302" spans="16:27" x14ac:dyDescent="0.3">
      <c r="P60302"/>
      <c r="AA60302"/>
    </row>
    <row r="60303" spans="16:27" x14ac:dyDescent="0.3">
      <c r="P60303"/>
      <c r="AA60303"/>
    </row>
    <row r="60304" spans="16:27" x14ac:dyDescent="0.3">
      <c r="P60304"/>
      <c r="AA60304"/>
    </row>
    <row r="60305" spans="16:27" x14ac:dyDescent="0.3">
      <c r="P60305"/>
      <c r="AA60305"/>
    </row>
    <row r="60306" spans="16:27" x14ac:dyDescent="0.3">
      <c r="P60306"/>
      <c r="AA60306"/>
    </row>
    <row r="60307" spans="16:27" x14ac:dyDescent="0.3">
      <c r="P60307"/>
      <c r="AA60307"/>
    </row>
    <row r="60308" spans="16:27" x14ac:dyDescent="0.3">
      <c r="P60308"/>
      <c r="AA60308"/>
    </row>
    <row r="60309" spans="16:27" x14ac:dyDescent="0.3">
      <c r="P60309"/>
      <c r="AA60309"/>
    </row>
    <row r="60310" spans="16:27" x14ac:dyDescent="0.3">
      <c r="P60310"/>
      <c r="AA60310"/>
    </row>
    <row r="60311" spans="16:27" x14ac:dyDescent="0.3">
      <c r="P60311"/>
      <c r="AA60311"/>
    </row>
    <row r="60312" spans="16:27" x14ac:dyDescent="0.3">
      <c r="P60312"/>
      <c r="AA60312"/>
    </row>
    <row r="60313" spans="16:27" x14ac:dyDescent="0.3">
      <c r="P60313"/>
      <c r="AA60313"/>
    </row>
    <row r="60314" spans="16:27" x14ac:dyDescent="0.3">
      <c r="P60314"/>
      <c r="AA60314"/>
    </row>
    <row r="60315" spans="16:27" x14ac:dyDescent="0.3">
      <c r="P60315"/>
      <c r="AA60315"/>
    </row>
    <row r="60316" spans="16:27" x14ac:dyDescent="0.3">
      <c r="P60316"/>
      <c r="AA60316"/>
    </row>
    <row r="60317" spans="16:27" x14ac:dyDescent="0.3">
      <c r="P60317"/>
      <c r="AA60317"/>
    </row>
    <row r="60318" spans="16:27" x14ac:dyDescent="0.3">
      <c r="P60318"/>
      <c r="AA60318"/>
    </row>
    <row r="60319" spans="16:27" x14ac:dyDescent="0.3">
      <c r="P60319"/>
      <c r="AA60319"/>
    </row>
    <row r="60320" spans="16:27" x14ac:dyDescent="0.3">
      <c r="P60320"/>
      <c r="AA60320"/>
    </row>
    <row r="60321" spans="16:27" x14ac:dyDescent="0.3">
      <c r="P60321"/>
      <c r="AA60321"/>
    </row>
    <row r="60322" spans="16:27" x14ac:dyDescent="0.3">
      <c r="P60322"/>
      <c r="AA60322"/>
    </row>
    <row r="60323" spans="16:27" x14ac:dyDescent="0.3">
      <c r="P60323"/>
      <c r="AA60323"/>
    </row>
    <row r="60324" spans="16:27" x14ac:dyDescent="0.3">
      <c r="P60324"/>
      <c r="AA60324"/>
    </row>
    <row r="60325" spans="16:27" x14ac:dyDescent="0.3">
      <c r="P60325"/>
      <c r="AA60325"/>
    </row>
    <row r="60326" spans="16:27" x14ac:dyDescent="0.3">
      <c r="P60326"/>
      <c r="AA60326"/>
    </row>
    <row r="60327" spans="16:27" x14ac:dyDescent="0.3">
      <c r="P60327"/>
      <c r="AA60327"/>
    </row>
    <row r="60328" spans="16:27" x14ac:dyDescent="0.3">
      <c r="P60328"/>
      <c r="AA60328"/>
    </row>
    <row r="60329" spans="16:27" x14ac:dyDescent="0.3">
      <c r="P60329"/>
      <c r="AA60329"/>
    </row>
    <row r="60330" spans="16:27" x14ac:dyDescent="0.3">
      <c r="P60330"/>
      <c r="AA60330"/>
    </row>
    <row r="60331" spans="16:27" x14ac:dyDescent="0.3">
      <c r="P60331"/>
      <c r="AA60331"/>
    </row>
    <row r="60332" spans="16:27" x14ac:dyDescent="0.3">
      <c r="P60332"/>
      <c r="AA60332"/>
    </row>
    <row r="60333" spans="16:27" x14ac:dyDescent="0.3">
      <c r="P60333"/>
      <c r="AA60333"/>
    </row>
    <row r="60334" spans="16:27" x14ac:dyDescent="0.3">
      <c r="P60334"/>
      <c r="AA60334"/>
    </row>
    <row r="60335" spans="16:27" x14ac:dyDescent="0.3">
      <c r="P60335"/>
      <c r="AA60335"/>
    </row>
    <row r="60336" spans="16:27" x14ac:dyDescent="0.3">
      <c r="P60336"/>
      <c r="AA60336"/>
    </row>
    <row r="60337" spans="16:27" x14ac:dyDescent="0.3">
      <c r="P60337"/>
      <c r="AA60337"/>
    </row>
    <row r="60338" spans="16:27" x14ac:dyDescent="0.3">
      <c r="P60338"/>
      <c r="AA60338"/>
    </row>
    <row r="60339" spans="16:27" x14ac:dyDescent="0.3">
      <c r="P60339"/>
      <c r="AA60339"/>
    </row>
    <row r="60340" spans="16:27" x14ac:dyDescent="0.3">
      <c r="P60340"/>
      <c r="AA60340"/>
    </row>
    <row r="60341" spans="16:27" x14ac:dyDescent="0.3">
      <c r="P60341"/>
      <c r="AA60341"/>
    </row>
    <row r="60342" spans="16:27" x14ac:dyDescent="0.3">
      <c r="P60342"/>
      <c r="AA60342"/>
    </row>
    <row r="60343" spans="16:27" x14ac:dyDescent="0.3">
      <c r="P60343"/>
      <c r="AA60343"/>
    </row>
    <row r="60344" spans="16:27" x14ac:dyDescent="0.3">
      <c r="P60344"/>
      <c r="AA60344"/>
    </row>
    <row r="60345" spans="16:27" x14ac:dyDescent="0.3">
      <c r="P60345"/>
      <c r="AA60345"/>
    </row>
    <row r="60346" spans="16:27" x14ac:dyDescent="0.3">
      <c r="P60346"/>
      <c r="AA60346"/>
    </row>
    <row r="60347" spans="16:27" x14ac:dyDescent="0.3">
      <c r="P60347"/>
      <c r="AA60347"/>
    </row>
    <row r="60348" spans="16:27" x14ac:dyDescent="0.3">
      <c r="P60348"/>
      <c r="AA60348"/>
    </row>
    <row r="60349" spans="16:27" x14ac:dyDescent="0.3">
      <c r="P60349"/>
      <c r="AA60349"/>
    </row>
    <row r="60350" spans="16:27" x14ac:dyDescent="0.3">
      <c r="P60350"/>
      <c r="AA60350"/>
    </row>
    <row r="60351" spans="16:27" x14ac:dyDescent="0.3">
      <c r="P60351"/>
      <c r="AA60351"/>
    </row>
    <row r="60352" spans="16:27" x14ac:dyDescent="0.3">
      <c r="P60352"/>
      <c r="AA60352"/>
    </row>
    <row r="60353" spans="16:27" x14ac:dyDescent="0.3">
      <c r="P60353"/>
      <c r="AA60353"/>
    </row>
    <row r="60354" spans="16:27" x14ac:dyDescent="0.3">
      <c r="P60354"/>
      <c r="AA60354"/>
    </row>
    <row r="60355" spans="16:27" x14ac:dyDescent="0.3">
      <c r="P60355"/>
      <c r="AA60355"/>
    </row>
    <row r="60356" spans="16:27" x14ac:dyDescent="0.3">
      <c r="P60356"/>
      <c r="AA60356"/>
    </row>
    <row r="60357" spans="16:27" x14ac:dyDescent="0.3">
      <c r="P60357"/>
      <c r="AA60357"/>
    </row>
    <row r="60358" spans="16:27" x14ac:dyDescent="0.3">
      <c r="P60358"/>
      <c r="AA60358"/>
    </row>
    <row r="60359" spans="16:27" x14ac:dyDescent="0.3">
      <c r="P60359"/>
      <c r="AA60359"/>
    </row>
    <row r="60360" spans="16:27" x14ac:dyDescent="0.3">
      <c r="P60360"/>
      <c r="AA60360"/>
    </row>
    <row r="60361" spans="16:27" x14ac:dyDescent="0.3">
      <c r="P60361"/>
      <c r="AA60361"/>
    </row>
    <row r="60362" spans="16:27" x14ac:dyDescent="0.3">
      <c r="P60362"/>
      <c r="AA60362"/>
    </row>
    <row r="60363" spans="16:27" x14ac:dyDescent="0.3">
      <c r="P60363"/>
      <c r="AA60363"/>
    </row>
    <row r="60364" spans="16:27" x14ac:dyDescent="0.3">
      <c r="P60364"/>
      <c r="AA60364"/>
    </row>
    <row r="60365" spans="16:27" x14ac:dyDescent="0.3">
      <c r="P60365"/>
      <c r="AA60365"/>
    </row>
    <row r="60366" spans="16:27" x14ac:dyDescent="0.3">
      <c r="P60366"/>
      <c r="AA60366"/>
    </row>
    <row r="60367" spans="16:27" x14ac:dyDescent="0.3">
      <c r="P60367"/>
      <c r="AA60367"/>
    </row>
    <row r="60368" spans="16:27" x14ac:dyDescent="0.3">
      <c r="P60368"/>
      <c r="AA60368"/>
    </row>
    <row r="60369" spans="16:27" x14ac:dyDescent="0.3">
      <c r="P60369"/>
      <c r="AA60369"/>
    </row>
    <row r="60370" spans="16:27" x14ac:dyDescent="0.3">
      <c r="P60370"/>
      <c r="AA60370"/>
    </row>
    <row r="60371" spans="16:27" x14ac:dyDescent="0.3">
      <c r="P60371"/>
      <c r="AA60371"/>
    </row>
    <row r="60372" spans="16:27" x14ac:dyDescent="0.3">
      <c r="P60372"/>
      <c r="AA60372"/>
    </row>
    <row r="60373" spans="16:27" x14ac:dyDescent="0.3">
      <c r="P60373"/>
      <c r="AA60373"/>
    </row>
    <row r="60374" spans="16:27" x14ac:dyDescent="0.3">
      <c r="P60374"/>
      <c r="AA60374"/>
    </row>
    <row r="60375" spans="16:27" x14ac:dyDescent="0.3">
      <c r="P60375"/>
      <c r="AA60375"/>
    </row>
    <row r="60376" spans="16:27" x14ac:dyDescent="0.3">
      <c r="P60376"/>
      <c r="AA60376"/>
    </row>
    <row r="60377" spans="16:27" x14ac:dyDescent="0.3">
      <c r="P60377"/>
      <c r="AA60377"/>
    </row>
    <row r="60378" spans="16:27" x14ac:dyDescent="0.3">
      <c r="P60378"/>
      <c r="AA60378"/>
    </row>
    <row r="60379" spans="16:27" x14ac:dyDescent="0.3">
      <c r="P60379"/>
      <c r="AA60379"/>
    </row>
    <row r="60380" spans="16:27" x14ac:dyDescent="0.3">
      <c r="P60380"/>
      <c r="AA60380"/>
    </row>
    <row r="60381" spans="16:27" x14ac:dyDescent="0.3">
      <c r="P60381"/>
      <c r="AA60381"/>
    </row>
    <row r="60382" spans="16:27" x14ac:dyDescent="0.3">
      <c r="P60382"/>
      <c r="AA60382"/>
    </row>
    <row r="60383" spans="16:27" x14ac:dyDescent="0.3">
      <c r="P60383"/>
      <c r="AA60383"/>
    </row>
    <row r="60384" spans="16:27" x14ac:dyDescent="0.3">
      <c r="P60384"/>
      <c r="AA60384"/>
    </row>
    <row r="60385" spans="16:27" x14ac:dyDescent="0.3">
      <c r="P60385"/>
      <c r="AA60385"/>
    </row>
    <row r="60386" spans="16:27" x14ac:dyDescent="0.3">
      <c r="P60386"/>
      <c r="AA60386"/>
    </row>
    <row r="60387" spans="16:27" x14ac:dyDescent="0.3">
      <c r="P60387"/>
      <c r="AA60387"/>
    </row>
    <row r="60388" spans="16:27" x14ac:dyDescent="0.3">
      <c r="P60388"/>
      <c r="AA60388"/>
    </row>
    <row r="60389" spans="16:27" x14ac:dyDescent="0.3">
      <c r="P60389"/>
      <c r="AA60389"/>
    </row>
    <row r="60390" spans="16:27" x14ac:dyDescent="0.3">
      <c r="P60390"/>
      <c r="AA60390"/>
    </row>
    <row r="60391" spans="16:27" x14ac:dyDescent="0.3">
      <c r="P60391"/>
      <c r="AA60391"/>
    </row>
    <row r="60392" spans="16:27" x14ac:dyDescent="0.3">
      <c r="P60392"/>
      <c r="AA60392"/>
    </row>
    <row r="60393" spans="16:27" x14ac:dyDescent="0.3">
      <c r="P60393"/>
      <c r="AA60393"/>
    </row>
    <row r="60394" spans="16:27" x14ac:dyDescent="0.3">
      <c r="P60394"/>
      <c r="AA60394"/>
    </row>
    <row r="60395" spans="16:27" x14ac:dyDescent="0.3">
      <c r="P60395"/>
      <c r="AA60395"/>
    </row>
    <row r="60396" spans="16:27" x14ac:dyDescent="0.3">
      <c r="P60396"/>
      <c r="AA60396"/>
    </row>
    <row r="60397" spans="16:27" x14ac:dyDescent="0.3">
      <c r="P60397"/>
      <c r="AA60397"/>
    </row>
    <row r="60398" spans="16:27" x14ac:dyDescent="0.3">
      <c r="P60398"/>
      <c r="AA60398"/>
    </row>
    <row r="60399" spans="16:27" x14ac:dyDescent="0.3">
      <c r="P60399"/>
      <c r="AA60399"/>
    </row>
    <row r="60400" spans="16:27" x14ac:dyDescent="0.3">
      <c r="P60400"/>
      <c r="AA60400"/>
    </row>
    <row r="60401" spans="16:27" x14ac:dyDescent="0.3">
      <c r="P60401"/>
      <c r="AA60401"/>
    </row>
    <row r="60402" spans="16:27" x14ac:dyDescent="0.3">
      <c r="P60402"/>
      <c r="AA60402"/>
    </row>
    <row r="60403" spans="16:27" x14ac:dyDescent="0.3">
      <c r="P60403"/>
      <c r="AA60403"/>
    </row>
    <row r="60404" spans="16:27" x14ac:dyDescent="0.3">
      <c r="P60404"/>
      <c r="AA60404"/>
    </row>
    <row r="60405" spans="16:27" x14ac:dyDescent="0.3">
      <c r="P60405"/>
      <c r="AA60405"/>
    </row>
    <row r="60406" spans="16:27" x14ac:dyDescent="0.3">
      <c r="P60406"/>
      <c r="AA60406"/>
    </row>
    <row r="60407" spans="16:27" x14ac:dyDescent="0.3">
      <c r="P60407"/>
      <c r="AA60407"/>
    </row>
    <row r="60408" spans="16:27" x14ac:dyDescent="0.3">
      <c r="P60408"/>
      <c r="AA60408"/>
    </row>
    <row r="60409" spans="16:27" x14ac:dyDescent="0.3">
      <c r="P60409"/>
      <c r="AA60409"/>
    </row>
    <row r="60410" spans="16:27" x14ac:dyDescent="0.3">
      <c r="P60410"/>
      <c r="AA60410"/>
    </row>
    <row r="60411" spans="16:27" x14ac:dyDescent="0.3">
      <c r="P60411"/>
      <c r="AA60411"/>
    </row>
    <row r="60412" spans="16:27" x14ac:dyDescent="0.3">
      <c r="P60412"/>
      <c r="AA60412"/>
    </row>
    <row r="60413" spans="16:27" x14ac:dyDescent="0.3">
      <c r="P60413"/>
      <c r="AA60413"/>
    </row>
    <row r="60414" spans="16:27" x14ac:dyDescent="0.3">
      <c r="P60414"/>
      <c r="AA60414"/>
    </row>
    <row r="60415" spans="16:27" x14ac:dyDescent="0.3">
      <c r="P60415"/>
      <c r="AA60415"/>
    </row>
    <row r="60416" spans="16:27" x14ac:dyDescent="0.3">
      <c r="P60416"/>
      <c r="AA60416"/>
    </row>
    <row r="60417" spans="16:27" x14ac:dyDescent="0.3">
      <c r="P60417"/>
      <c r="AA60417"/>
    </row>
    <row r="60418" spans="16:27" x14ac:dyDescent="0.3">
      <c r="P60418"/>
      <c r="AA60418"/>
    </row>
    <row r="60419" spans="16:27" x14ac:dyDescent="0.3">
      <c r="P60419"/>
      <c r="AA60419"/>
    </row>
    <row r="60420" spans="16:27" x14ac:dyDescent="0.3">
      <c r="P60420"/>
      <c r="AA60420"/>
    </row>
    <row r="60421" spans="16:27" x14ac:dyDescent="0.3">
      <c r="P60421"/>
      <c r="AA60421"/>
    </row>
    <row r="60422" spans="16:27" x14ac:dyDescent="0.3">
      <c r="P60422"/>
      <c r="AA60422"/>
    </row>
    <row r="60423" spans="16:27" x14ac:dyDescent="0.3">
      <c r="P60423"/>
      <c r="AA60423"/>
    </row>
    <row r="60424" spans="16:27" x14ac:dyDescent="0.3">
      <c r="P60424"/>
      <c r="AA60424"/>
    </row>
    <row r="60425" spans="16:27" x14ac:dyDescent="0.3">
      <c r="P60425"/>
      <c r="AA60425"/>
    </row>
    <row r="60426" spans="16:27" x14ac:dyDescent="0.3">
      <c r="P60426"/>
      <c r="AA60426"/>
    </row>
    <row r="60427" spans="16:27" x14ac:dyDescent="0.3">
      <c r="P60427"/>
      <c r="AA60427"/>
    </row>
    <row r="60428" spans="16:27" x14ac:dyDescent="0.3">
      <c r="P60428"/>
      <c r="AA60428"/>
    </row>
    <row r="60429" spans="16:27" x14ac:dyDescent="0.3">
      <c r="P60429"/>
      <c r="AA60429"/>
    </row>
    <row r="60430" spans="16:27" x14ac:dyDescent="0.3">
      <c r="P60430"/>
      <c r="AA60430"/>
    </row>
    <row r="60431" spans="16:27" x14ac:dyDescent="0.3">
      <c r="P60431"/>
      <c r="AA60431"/>
    </row>
    <row r="60432" spans="16:27" x14ac:dyDescent="0.3">
      <c r="P60432"/>
      <c r="AA60432"/>
    </row>
    <row r="60433" spans="16:27" x14ac:dyDescent="0.3">
      <c r="P60433"/>
      <c r="AA60433"/>
    </row>
    <row r="60434" spans="16:27" x14ac:dyDescent="0.3">
      <c r="P60434"/>
      <c r="AA60434"/>
    </row>
    <row r="60435" spans="16:27" x14ac:dyDescent="0.3">
      <c r="P60435"/>
      <c r="AA60435"/>
    </row>
    <row r="60436" spans="16:27" x14ac:dyDescent="0.3">
      <c r="P60436"/>
      <c r="AA60436"/>
    </row>
    <row r="60437" spans="16:27" x14ac:dyDescent="0.3">
      <c r="P60437"/>
      <c r="AA60437"/>
    </row>
    <row r="60438" spans="16:27" x14ac:dyDescent="0.3">
      <c r="P60438"/>
      <c r="AA60438"/>
    </row>
    <row r="60439" spans="16:27" x14ac:dyDescent="0.3">
      <c r="P60439"/>
      <c r="AA60439"/>
    </row>
    <row r="60440" spans="16:27" x14ac:dyDescent="0.3">
      <c r="P60440"/>
      <c r="AA60440"/>
    </row>
    <row r="60441" spans="16:27" x14ac:dyDescent="0.3">
      <c r="P60441"/>
      <c r="AA60441"/>
    </row>
    <row r="60442" spans="16:27" x14ac:dyDescent="0.3">
      <c r="P60442"/>
      <c r="AA60442"/>
    </row>
    <row r="60443" spans="16:27" x14ac:dyDescent="0.3">
      <c r="P60443"/>
      <c r="AA60443"/>
    </row>
    <row r="60444" spans="16:27" x14ac:dyDescent="0.3">
      <c r="P60444"/>
      <c r="AA60444"/>
    </row>
    <row r="60445" spans="16:27" x14ac:dyDescent="0.3">
      <c r="P60445"/>
      <c r="AA60445"/>
    </row>
    <row r="60446" spans="16:27" x14ac:dyDescent="0.3">
      <c r="P60446"/>
      <c r="AA60446"/>
    </row>
    <row r="60447" spans="16:27" x14ac:dyDescent="0.3">
      <c r="P60447"/>
      <c r="AA60447"/>
    </row>
    <row r="60448" spans="16:27" x14ac:dyDescent="0.3">
      <c r="P60448"/>
      <c r="AA60448"/>
    </row>
    <row r="60449" spans="16:27" x14ac:dyDescent="0.3">
      <c r="P60449"/>
      <c r="AA60449"/>
    </row>
    <row r="60450" spans="16:27" x14ac:dyDescent="0.3">
      <c r="P60450"/>
      <c r="AA60450"/>
    </row>
    <row r="60451" spans="16:27" x14ac:dyDescent="0.3">
      <c r="P60451"/>
      <c r="AA60451"/>
    </row>
    <row r="60452" spans="16:27" x14ac:dyDescent="0.3">
      <c r="P60452"/>
      <c r="AA60452"/>
    </row>
    <row r="60453" spans="16:27" x14ac:dyDescent="0.3">
      <c r="P60453"/>
      <c r="AA60453"/>
    </row>
    <row r="60454" spans="16:27" x14ac:dyDescent="0.3">
      <c r="P60454"/>
      <c r="AA60454"/>
    </row>
    <row r="60455" spans="16:27" x14ac:dyDescent="0.3">
      <c r="P60455"/>
      <c r="AA60455"/>
    </row>
    <row r="60456" spans="16:27" x14ac:dyDescent="0.3">
      <c r="P60456"/>
      <c r="AA60456"/>
    </row>
    <row r="60457" spans="16:27" x14ac:dyDescent="0.3">
      <c r="P60457"/>
      <c r="AA60457"/>
    </row>
    <row r="60458" spans="16:27" x14ac:dyDescent="0.3">
      <c r="P60458"/>
      <c r="AA60458"/>
    </row>
    <row r="60459" spans="16:27" x14ac:dyDescent="0.3">
      <c r="P60459"/>
      <c r="AA60459"/>
    </row>
    <row r="60460" spans="16:27" x14ac:dyDescent="0.3">
      <c r="P60460"/>
      <c r="AA60460"/>
    </row>
    <row r="60461" spans="16:27" x14ac:dyDescent="0.3">
      <c r="P60461"/>
      <c r="AA60461"/>
    </row>
    <row r="60462" spans="16:27" x14ac:dyDescent="0.3">
      <c r="P60462"/>
      <c r="AA60462"/>
    </row>
    <row r="60463" spans="16:27" x14ac:dyDescent="0.3">
      <c r="P60463"/>
      <c r="AA60463"/>
    </row>
    <row r="60464" spans="16:27" x14ac:dyDescent="0.3">
      <c r="P60464"/>
      <c r="AA60464"/>
    </row>
    <row r="60465" spans="16:27" x14ac:dyDescent="0.3">
      <c r="P60465"/>
      <c r="AA60465"/>
    </row>
    <row r="60466" spans="16:27" x14ac:dyDescent="0.3">
      <c r="P60466"/>
      <c r="AA60466"/>
    </row>
    <row r="60467" spans="16:27" x14ac:dyDescent="0.3">
      <c r="P60467"/>
      <c r="AA60467"/>
    </row>
    <row r="60468" spans="16:27" x14ac:dyDescent="0.3">
      <c r="P60468"/>
      <c r="AA60468"/>
    </row>
    <row r="60469" spans="16:27" x14ac:dyDescent="0.3">
      <c r="P60469"/>
      <c r="AA60469"/>
    </row>
    <row r="60470" spans="16:27" x14ac:dyDescent="0.3">
      <c r="P60470"/>
      <c r="AA60470"/>
    </row>
    <row r="60471" spans="16:27" x14ac:dyDescent="0.3">
      <c r="P60471"/>
      <c r="AA60471"/>
    </row>
    <row r="60472" spans="16:27" x14ac:dyDescent="0.3">
      <c r="P60472"/>
      <c r="AA60472"/>
    </row>
    <row r="60473" spans="16:27" x14ac:dyDescent="0.3">
      <c r="P60473"/>
      <c r="AA60473"/>
    </row>
    <row r="60474" spans="16:27" x14ac:dyDescent="0.3">
      <c r="P60474"/>
      <c r="AA60474"/>
    </row>
    <row r="60475" spans="16:27" x14ac:dyDescent="0.3">
      <c r="P60475"/>
      <c r="AA60475"/>
    </row>
    <row r="60476" spans="16:27" x14ac:dyDescent="0.3">
      <c r="P60476"/>
      <c r="AA60476"/>
    </row>
    <row r="60477" spans="16:27" x14ac:dyDescent="0.3">
      <c r="P60477"/>
      <c r="AA60477"/>
    </row>
    <row r="60478" spans="16:27" x14ac:dyDescent="0.3">
      <c r="P60478"/>
      <c r="AA60478"/>
    </row>
    <row r="60479" spans="16:27" x14ac:dyDescent="0.3">
      <c r="P60479"/>
      <c r="AA60479"/>
    </row>
    <row r="60480" spans="16:27" x14ac:dyDescent="0.3">
      <c r="P60480"/>
      <c r="AA60480"/>
    </row>
    <row r="60481" spans="16:27" x14ac:dyDescent="0.3">
      <c r="P60481"/>
      <c r="AA60481"/>
    </row>
    <row r="60482" spans="16:27" x14ac:dyDescent="0.3">
      <c r="P60482"/>
      <c r="AA60482"/>
    </row>
    <row r="60483" spans="16:27" x14ac:dyDescent="0.3">
      <c r="P60483"/>
      <c r="AA60483"/>
    </row>
    <row r="60484" spans="16:27" x14ac:dyDescent="0.3">
      <c r="P60484"/>
      <c r="AA60484"/>
    </row>
    <row r="60485" spans="16:27" x14ac:dyDescent="0.3">
      <c r="P60485"/>
      <c r="AA60485"/>
    </row>
    <row r="60486" spans="16:27" x14ac:dyDescent="0.3">
      <c r="P60486"/>
      <c r="AA60486"/>
    </row>
    <row r="60487" spans="16:27" x14ac:dyDescent="0.3">
      <c r="P60487"/>
      <c r="AA60487"/>
    </row>
    <row r="60488" spans="16:27" x14ac:dyDescent="0.3">
      <c r="P60488"/>
      <c r="AA60488"/>
    </row>
    <row r="60489" spans="16:27" x14ac:dyDescent="0.3">
      <c r="P60489"/>
      <c r="AA60489"/>
    </row>
    <row r="60490" spans="16:27" x14ac:dyDescent="0.3">
      <c r="P60490"/>
      <c r="AA60490"/>
    </row>
    <row r="60491" spans="16:27" x14ac:dyDescent="0.3">
      <c r="P60491"/>
      <c r="AA60491"/>
    </row>
    <row r="60492" spans="16:27" x14ac:dyDescent="0.3">
      <c r="P60492"/>
      <c r="AA60492"/>
    </row>
    <row r="60493" spans="16:27" x14ac:dyDescent="0.3">
      <c r="P60493"/>
      <c r="AA60493"/>
    </row>
    <row r="60494" spans="16:27" x14ac:dyDescent="0.3">
      <c r="P60494"/>
      <c r="AA60494"/>
    </row>
    <row r="60495" spans="16:27" x14ac:dyDescent="0.3">
      <c r="P60495"/>
      <c r="AA60495"/>
    </row>
    <row r="60496" spans="16:27" x14ac:dyDescent="0.3">
      <c r="P60496"/>
      <c r="AA60496"/>
    </row>
    <row r="60497" spans="16:27" x14ac:dyDescent="0.3">
      <c r="P60497"/>
      <c r="AA60497"/>
    </row>
    <row r="60498" spans="16:27" x14ac:dyDescent="0.3">
      <c r="P60498"/>
      <c r="AA60498"/>
    </row>
    <row r="60499" spans="16:27" x14ac:dyDescent="0.3">
      <c r="P60499"/>
      <c r="AA60499"/>
    </row>
    <row r="60500" spans="16:27" x14ac:dyDescent="0.3">
      <c r="P60500"/>
      <c r="AA60500"/>
    </row>
    <row r="60501" spans="16:27" x14ac:dyDescent="0.3">
      <c r="P60501"/>
      <c r="AA60501"/>
    </row>
    <row r="60502" spans="16:27" x14ac:dyDescent="0.3">
      <c r="P60502"/>
      <c r="AA60502"/>
    </row>
    <row r="60503" spans="16:27" x14ac:dyDescent="0.3">
      <c r="P60503"/>
      <c r="AA60503"/>
    </row>
    <row r="60504" spans="16:27" x14ac:dyDescent="0.3">
      <c r="P60504"/>
      <c r="AA60504"/>
    </row>
    <row r="60505" spans="16:27" x14ac:dyDescent="0.3">
      <c r="P60505"/>
      <c r="AA60505"/>
    </row>
    <row r="60506" spans="16:27" x14ac:dyDescent="0.3">
      <c r="P60506"/>
      <c r="AA60506"/>
    </row>
    <row r="60507" spans="16:27" x14ac:dyDescent="0.3">
      <c r="P60507"/>
      <c r="AA60507"/>
    </row>
    <row r="60508" spans="16:27" x14ac:dyDescent="0.3">
      <c r="P60508"/>
      <c r="AA60508"/>
    </row>
    <row r="60509" spans="16:27" x14ac:dyDescent="0.3">
      <c r="P60509"/>
      <c r="AA60509"/>
    </row>
    <row r="60510" spans="16:27" x14ac:dyDescent="0.3">
      <c r="P60510"/>
      <c r="AA60510"/>
    </row>
    <row r="60511" spans="16:27" x14ac:dyDescent="0.3">
      <c r="P60511"/>
      <c r="AA60511"/>
    </row>
    <row r="60512" spans="16:27" x14ac:dyDescent="0.3">
      <c r="P60512"/>
      <c r="AA60512"/>
    </row>
    <row r="60513" spans="16:27" x14ac:dyDescent="0.3">
      <c r="P60513"/>
      <c r="AA60513"/>
    </row>
    <row r="60514" spans="16:27" x14ac:dyDescent="0.3">
      <c r="P60514"/>
      <c r="AA60514"/>
    </row>
    <row r="60515" spans="16:27" x14ac:dyDescent="0.3">
      <c r="P60515"/>
      <c r="AA60515"/>
    </row>
    <row r="60516" spans="16:27" x14ac:dyDescent="0.3">
      <c r="P60516"/>
      <c r="AA60516"/>
    </row>
    <row r="60517" spans="16:27" x14ac:dyDescent="0.3">
      <c r="P60517"/>
      <c r="AA60517"/>
    </row>
    <row r="60518" spans="16:27" x14ac:dyDescent="0.3">
      <c r="P60518"/>
      <c r="AA60518"/>
    </row>
    <row r="60519" spans="16:27" x14ac:dyDescent="0.3">
      <c r="P60519"/>
      <c r="AA60519"/>
    </row>
    <row r="60520" spans="16:27" x14ac:dyDescent="0.3">
      <c r="P60520"/>
      <c r="AA60520"/>
    </row>
    <row r="60521" spans="16:27" x14ac:dyDescent="0.3">
      <c r="P60521"/>
      <c r="AA60521"/>
    </row>
    <row r="60522" spans="16:27" x14ac:dyDescent="0.3">
      <c r="P60522"/>
      <c r="AA60522"/>
    </row>
    <row r="60523" spans="16:27" x14ac:dyDescent="0.3">
      <c r="P60523"/>
      <c r="AA60523"/>
    </row>
    <row r="60524" spans="16:27" x14ac:dyDescent="0.3">
      <c r="P60524"/>
      <c r="AA60524"/>
    </row>
    <row r="60525" spans="16:27" x14ac:dyDescent="0.3">
      <c r="P60525"/>
      <c r="AA60525"/>
    </row>
    <row r="60526" spans="16:27" x14ac:dyDescent="0.3">
      <c r="P60526"/>
      <c r="AA60526"/>
    </row>
    <row r="60527" spans="16:27" x14ac:dyDescent="0.3">
      <c r="P60527"/>
      <c r="AA60527"/>
    </row>
    <row r="60528" spans="16:27" x14ac:dyDescent="0.3">
      <c r="P60528"/>
      <c r="AA60528"/>
    </row>
    <row r="60529" spans="16:27" x14ac:dyDescent="0.3">
      <c r="P60529"/>
      <c r="AA60529"/>
    </row>
    <row r="60530" spans="16:27" x14ac:dyDescent="0.3">
      <c r="P60530"/>
      <c r="AA60530"/>
    </row>
    <row r="60531" spans="16:27" x14ac:dyDescent="0.3">
      <c r="P60531"/>
      <c r="AA60531"/>
    </row>
    <row r="60532" spans="16:27" x14ac:dyDescent="0.3">
      <c r="P60532"/>
      <c r="AA60532"/>
    </row>
    <row r="60533" spans="16:27" x14ac:dyDescent="0.3">
      <c r="P60533"/>
      <c r="AA60533"/>
    </row>
    <row r="60534" spans="16:27" x14ac:dyDescent="0.3">
      <c r="P60534"/>
      <c r="AA60534"/>
    </row>
    <row r="60535" spans="16:27" x14ac:dyDescent="0.3">
      <c r="P60535"/>
      <c r="AA60535"/>
    </row>
    <row r="60536" spans="16:27" x14ac:dyDescent="0.3">
      <c r="P60536"/>
      <c r="AA60536"/>
    </row>
    <row r="60537" spans="16:27" x14ac:dyDescent="0.3">
      <c r="P60537"/>
      <c r="AA60537"/>
    </row>
    <row r="60538" spans="16:27" x14ac:dyDescent="0.3">
      <c r="P60538"/>
      <c r="AA60538"/>
    </row>
    <row r="60539" spans="16:27" x14ac:dyDescent="0.3">
      <c r="P60539"/>
      <c r="AA60539"/>
    </row>
    <row r="60540" spans="16:27" x14ac:dyDescent="0.3">
      <c r="P60540"/>
      <c r="AA60540"/>
    </row>
    <row r="60541" spans="16:27" x14ac:dyDescent="0.3">
      <c r="P60541"/>
      <c r="AA60541"/>
    </row>
    <row r="60542" spans="16:27" x14ac:dyDescent="0.3">
      <c r="P60542"/>
      <c r="AA60542"/>
    </row>
    <row r="60543" spans="16:27" x14ac:dyDescent="0.3">
      <c r="P60543"/>
      <c r="AA60543"/>
    </row>
    <row r="60544" spans="16:27" x14ac:dyDescent="0.3">
      <c r="P60544"/>
      <c r="AA60544"/>
    </row>
    <row r="60545" spans="16:27" x14ac:dyDescent="0.3">
      <c r="P60545"/>
      <c r="AA60545"/>
    </row>
    <row r="60546" spans="16:27" x14ac:dyDescent="0.3">
      <c r="P60546"/>
      <c r="AA60546"/>
    </row>
    <row r="60547" spans="16:27" x14ac:dyDescent="0.3">
      <c r="P60547"/>
      <c r="AA60547"/>
    </row>
    <row r="60548" spans="16:27" x14ac:dyDescent="0.3">
      <c r="P60548"/>
      <c r="AA60548"/>
    </row>
    <row r="60549" spans="16:27" x14ac:dyDescent="0.3">
      <c r="P60549"/>
      <c r="AA60549"/>
    </row>
    <row r="60550" spans="16:27" x14ac:dyDescent="0.3">
      <c r="P60550"/>
      <c r="AA60550"/>
    </row>
    <row r="60551" spans="16:27" x14ac:dyDescent="0.3">
      <c r="P60551"/>
      <c r="AA60551"/>
    </row>
    <row r="60552" spans="16:27" x14ac:dyDescent="0.3">
      <c r="P60552"/>
      <c r="AA60552"/>
    </row>
    <row r="60553" spans="16:27" x14ac:dyDescent="0.3">
      <c r="P60553"/>
      <c r="AA60553"/>
    </row>
    <row r="60554" spans="16:27" x14ac:dyDescent="0.3">
      <c r="P60554"/>
      <c r="AA60554"/>
    </row>
    <row r="60555" spans="16:27" x14ac:dyDescent="0.3">
      <c r="P60555"/>
      <c r="AA60555"/>
    </row>
    <row r="60556" spans="16:27" x14ac:dyDescent="0.3">
      <c r="P60556"/>
      <c r="AA60556"/>
    </row>
    <row r="60557" spans="16:27" x14ac:dyDescent="0.3">
      <c r="P60557"/>
      <c r="AA60557"/>
    </row>
    <row r="60558" spans="16:27" x14ac:dyDescent="0.3">
      <c r="P60558"/>
      <c r="AA60558"/>
    </row>
    <row r="60559" spans="16:27" x14ac:dyDescent="0.3">
      <c r="P60559"/>
      <c r="AA60559"/>
    </row>
    <row r="60560" spans="16:27" x14ac:dyDescent="0.3">
      <c r="P60560"/>
      <c r="AA60560"/>
    </row>
    <row r="60561" spans="16:27" x14ac:dyDescent="0.3">
      <c r="P60561"/>
      <c r="AA60561"/>
    </row>
    <row r="60562" spans="16:27" x14ac:dyDescent="0.3">
      <c r="P60562"/>
      <c r="AA60562"/>
    </row>
    <row r="60563" spans="16:27" x14ac:dyDescent="0.3">
      <c r="P60563"/>
      <c r="AA60563"/>
    </row>
    <row r="60564" spans="16:27" x14ac:dyDescent="0.3">
      <c r="P60564"/>
      <c r="AA60564"/>
    </row>
    <row r="60565" spans="16:27" x14ac:dyDescent="0.3">
      <c r="P60565"/>
      <c r="AA60565"/>
    </row>
    <row r="60566" spans="16:27" x14ac:dyDescent="0.3">
      <c r="P60566"/>
      <c r="AA60566"/>
    </row>
    <row r="60567" spans="16:27" x14ac:dyDescent="0.3">
      <c r="P60567"/>
      <c r="AA60567"/>
    </row>
    <row r="60568" spans="16:27" x14ac:dyDescent="0.3">
      <c r="P60568"/>
      <c r="AA60568"/>
    </row>
    <row r="60569" spans="16:27" x14ac:dyDescent="0.3">
      <c r="P60569"/>
      <c r="AA60569"/>
    </row>
    <row r="60570" spans="16:27" x14ac:dyDescent="0.3">
      <c r="P60570"/>
      <c r="AA60570"/>
    </row>
    <row r="60571" spans="16:27" x14ac:dyDescent="0.3">
      <c r="P60571"/>
      <c r="AA60571"/>
    </row>
    <row r="60572" spans="16:27" x14ac:dyDescent="0.3">
      <c r="P60572"/>
      <c r="AA60572"/>
    </row>
    <row r="60573" spans="16:27" x14ac:dyDescent="0.3">
      <c r="P60573"/>
      <c r="AA60573"/>
    </row>
    <row r="60574" spans="16:27" x14ac:dyDescent="0.3">
      <c r="P60574"/>
      <c r="AA60574"/>
    </row>
    <row r="60575" spans="16:27" x14ac:dyDescent="0.3">
      <c r="P60575"/>
      <c r="AA60575"/>
    </row>
    <row r="60576" spans="16:27" x14ac:dyDescent="0.3">
      <c r="P60576"/>
      <c r="AA60576"/>
    </row>
    <row r="60577" spans="16:27" x14ac:dyDescent="0.3">
      <c r="P60577"/>
      <c r="AA60577"/>
    </row>
    <row r="60578" spans="16:27" x14ac:dyDescent="0.3">
      <c r="P60578"/>
      <c r="AA60578"/>
    </row>
    <row r="60579" spans="16:27" x14ac:dyDescent="0.3">
      <c r="P60579"/>
      <c r="AA60579"/>
    </row>
    <row r="60580" spans="16:27" x14ac:dyDescent="0.3">
      <c r="P60580"/>
      <c r="AA60580"/>
    </row>
    <row r="60581" spans="16:27" x14ac:dyDescent="0.3">
      <c r="P60581"/>
      <c r="AA60581"/>
    </row>
    <row r="60582" spans="16:27" x14ac:dyDescent="0.3">
      <c r="P60582"/>
      <c r="AA60582"/>
    </row>
    <row r="60583" spans="16:27" x14ac:dyDescent="0.3">
      <c r="P60583"/>
      <c r="AA60583"/>
    </row>
    <row r="60584" spans="16:27" x14ac:dyDescent="0.3">
      <c r="P60584"/>
      <c r="AA60584"/>
    </row>
    <row r="60585" spans="16:27" x14ac:dyDescent="0.3">
      <c r="P60585"/>
      <c r="AA60585"/>
    </row>
    <row r="60586" spans="16:27" x14ac:dyDescent="0.3">
      <c r="P60586"/>
      <c r="AA60586"/>
    </row>
    <row r="60587" spans="16:27" x14ac:dyDescent="0.3">
      <c r="P60587"/>
      <c r="AA60587"/>
    </row>
    <row r="60588" spans="16:27" x14ac:dyDescent="0.3">
      <c r="P60588"/>
      <c r="AA60588"/>
    </row>
    <row r="60589" spans="16:27" x14ac:dyDescent="0.3">
      <c r="P60589"/>
      <c r="AA60589"/>
    </row>
    <row r="60590" spans="16:27" x14ac:dyDescent="0.3">
      <c r="P60590"/>
      <c r="AA60590"/>
    </row>
    <row r="60591" spans="16:27" x14ac:dyDescent="0.3">
      <c r="P60591"/>
      <c r="AA60591"/>
    </row>
    <row r="60592" spans="16:27" x14ac:dyDescent="0.3">
      <c r="P60592"/>
      <c r="AA60592"/>
    </row>
    <row r="60593" spans="16:27" x14ac:dyDescent="0.3">
      <c r="P60593"/>
      <c r="AA60593"/>
    </row>
    <row r="60594" spans="16:27" x14ac:dyDescent="0.3">
      <c r="P60594"/>
      <c r="AA60594"/>
    </row>
    <row r="60595" spans="16:27" x14ac:dyDescent="0.3">
      <c r="P60595"/>
      <c r="AA60595"/>
    </row>
    <row r="60596" spans="16:27" x14ac:dyDescent="0.3">
      <c r="P60596"/>
      <c r="AA60596"/>
    </row>
    <row r="60597" spans="16:27" x14ac:dyDescent="0.3">
      <c r="P60597"/>
      <c r="AA60597"/>
    </row>
    <row r="60598" spans="16:27" x14ac:dyDescent="0.3">
      <c r="P60598"/>
      <c r="AA60598"/>
    </row>
    <row r="60599" spans="16:27" x14ac:dyDescent="0.3">
      <c r="P60599"/>
      <c r="AA60599"/>
    </row>
    <row r="60600" spans="16:27" x14ac:dyDescent="0.3">
      <c r="P60600"/>
      <c r="AA60600"/>
    </row>
    <row r="60601" spans="16:27" x14ac:dyDescent="0.3">
      <c r="P60601"/>
      <c r="AA60601"/>
    </row>
    <row r="60602" spans="16:27" x14ac:dyDescent="0.3">
      <c r="P60602"/>
      <c r="AA60602"/>
    </row>
    <row r="60603" spans="16:27" x14ac:dyDescent="0.3">
      <c r="P60603"/>
      <c r="AA60603"/>
    </row>
    <row r="60604" spans="16:27" x14ac:dyDescent="0.3">
      <c r="P60604"/>
      <c r="AA60604"/>
    </row>
    <row r="60605" spans="16:27" x14ac:dyDescent="0.3">
      <c r="P60605"/>
      <c r="AA60605"/>
    </row>
    <row r="60606" spans="16:27" x14ac:dyDescent="0.3">
      <c r="P60606"/>
      <c r="AA60606"/>
    </row>
    <row r="60607" spans="16:27" x14ac:dyDescent="0.3">
      <c r="P60607"/>
      <c r="AA60607"/>
    </row>
    <row r="60608" spans="16:27" x14ac:dyDescent="0.3">
      <c r="P60608"/>
      <c r="AA60608"/>
    </row>
    <row r="60609" spans="16:27" x14ac:dyDescent="0.3">
      <c r="P60609"/>
      <c r="AA60609"/>
    </row>
    <row r="60610" spans="16:27" x14ac:dyDescent="0.3">
      <c r="P60610"/>
      <c r="AA60610"/>
    </row>
    <row r="60611" spans="16:27" x14ac:dyDescent="0.3">
      <c r="P60611"/>
      <c r="AA60611"/>
    </row>
    <row r="60612" spans="16:27" x14ac:dyDescent="0.3">
      <c r="P60612"/>
      <c r="AA60612"/>
    </row>
    <row r="60613" spans="16:27" x14ac:dyDescent="0.3">
      <c r="P60613"/>
      <c r="AA60613"/>
    </row>
    <row r="60614" spans="16:27" x14ac:dyDescent="0.3">
      <c r="P60614"/>
      <c r="AA60614"/>
    </row>
    <row r="60615" spans="16:27" x14ac:dyDescent="0.3">
      <c r="P60615"/>
      <c r="AA60615"/>
    </row>
    <row r="60616" spans="16:27" x14ac:dyDescent="0.3">
      <c r="P60616"/>
      <c r="AA60616"/>
    </row>
    <row r="60617" spans="16:27" x14ac:dyDescent="0.3">
      <c r="P60617"/>
      <c r="AA60617"/>
    </row>
    <row r="60618" spans="16:27" x14ac:dyDescent="0.3">
      <c r="P60618"/>
      <c r="AA60618"/>
    </row>
    <row r="60619" spans="16:27" x14ac:dyDescent="0.3">
      <c r="P60619"/>
      <c r="AA60619"/>
    </row>
    <row r="60620" spans="16:27" x14ac:dyDescent="0.3">
      <c r="P60620"/>
      <c r="AA60620"/>
    </row>
    <row r="60621" spans="16:27" x14ac:dyDescent="0.3">
      <c r="P60621"/>
      <c r="AA60621"/>
    </row>
    <row r="60622" spans="16:27" x14ac:dyDescent="0.3">
      <c r="P60622"/>
      <c r="AA60622"/>
    </row>
    <row r="60623" spans="16:27" x14ac:dyDescent="0.3">
      <c r="P60623"/>
      <c r="AA60623"/>
    </row>
    <row r="60624" spans="16:27" x14ac:dyDescent="0.3">
      <c r="P60624"/>
      <c r="AA60624"/>
    </row>
    <row r="60625" spans="16:27" x14ac:dyDescent="0.3">
      <c r="P60625"/>
      <c r="AA60625"/>
    </row>
    <row r="60626" spans="16:27" x14ac:dyDescent="0.3">
      <c r="P60626"/>
      <c r="AA60626"/>
    </row>
    <row r="60627" spans="16:27" x14ac:dyDescent="0.3">
      <c r="P60627"/>
      <c r="AA60627"/>
    </row>
    <row r="60628" spans="16:27" x14ac:dyDescent="0.3">
      <c r="P60628"/>
      <c r="AA60628"/>
    </row>
    <row r="60629" spans="16:27" x14ac:dyDescent="0.3">
      <c r="P60629"/>
      <c r="AA60629"/>
    </row>
    <row r="60630" spans="16:27" x14ac:dyDescent="0.3">
      <c r="P60630"/>
      <c r="AA60630"/>
    </row>
    <row r="60631" spans="16:27" x14ac:dyDescent="0.3">
      <c r="P60631"/>
      <c r="AA60631"/>
    </row>
    <row r="60632" spans="16:27" x14ac:dyDescent="0.3">
      <c r="P60632"/>
      <c r="AA60632"/>
    </row>
    <row r="60633" spans="16:27" x14ac:dyDescent="0.3">
      <c r="P60633"/>
      <c r="AA60633"/>
    </row>
    <row r="60634" spans="16:27" x14ac:dyDescent="0.3">
      <c r="P60634"/>
      <c r="AA60634"/>
    </row>
    <row r="60635" spans="16:27" x14ac:dyDescent="0.3">
      <c r="P60635"/>
      <c r="AA60635"/>
    </row>
    <row r="60636" spans="16:27" x14ac:dyDescent="0.3">
      <c r="P60636"/>
      <c r="AA60636"/>
    </row>
    <row r="60637" spans="16:27" x14ac:dyDescent="0.3">
      <c r="P60637"/>
      <c r="AA60637"/>
    </row>
    <row r="60638" spans="16:27" x14ac:dyDescent="0.3">
      <c r="P60638"/>
      <c r="AA60638"/>
    </row>
    <row r="60639" spans="16:27" x14ac:dyDescent="0.3">
      <c r="P60639"/>
      <c r="AA60639"/>
    </row>
    <row r="60640" spans="16:27" x14ac:dyDescent="0.3">
      <c r="P60640"/>
      <c r="AA60640"/>
    </row>
    <row r="60641" spans="16:27" x14ac:dyDescent="0.3">
      <c r="P60641"/>
      <c r="AA60641"/>
    </row>
    <row r="60642" spans="16:27" x14ac:dyDescent="0.3">
      <c r="P60642"/>
      <c r="AA60642"/>
    </row>
    <row r="60643" spans="16:27" x14ac:dyDescent="0.3">
      <c r="P60643"/>
      <c r="AA60643"/>
    </row>
    <row r="60644" spans="16:27" x14ac:dyDescent="0.3">
      <c r="P60644"/>
      <c r="AA60644"/>
    </row>
    <row r="60645" spans="16:27" x14ac:dyDescent="0.3">
      <c r="P60645"/>
      <c r="AA60645"/>
    </row>
    <row r="60646" spans="16:27" x14ac:dyDescent="0.3">
      <c r="P60646"/>
      <c r="AA60646"/>
    </row>
    <row r="60647" spans="16:27" x14ac:dyDescent="0.3">
      <c r="P60647"/>
      <c r="AA60647"/>
    </row>
    <row r="60648" spans="16:27" x14ac:dyDescent="0.3">
      <c r="P60648"/>
      <c r="AA60648"/>
    </row>
    <row r="60649" spans="16:27" x14ac:dyDescent="0.3">
      <c r="P60649"/>
      <c r="AA60649"/>
    </row>
    <row r="60650" spans="16:27" x14ac:dyDescent="0.3">
      <c r="P60650"/>
      <c r="AA60650"/>
    </row>
    <row r="60651" spans="16:27" x14ac:dyDescent="0.3">
      <c r="P60651"/>
      <c r="AA60651"/>
    </row>
    <row r="60652" spans="16:27" x14ac:dyDescent="0.3">
      <c r="P60652"/>
      <c r="AA60652"/>
    </row>
    <row r="60653" spans="16:27" x14ac:dyDescent="0.3">
      <c r="P60653"/>
      <c r="AA60653"/>
    </row>
    <row r="60654" spans="16:27" x14ac:dyDescent="0.3">
      <c r="P60654"/>
      <c r="AA60654"/>
    </row>
    <row r="60655" spans="16:27" x14ac:dyDescent="0.3">
      <c r="P60655"/>
      <c r="AA60655"/>
    </row>
    <row r="60656" spans="16:27" x14ac:dyDescent="0.3">
      <c r="P60656"/>
      <c r="AA60656"/>
    </row>
    <row r="60657" spans="16:27" x14ac:dyDescent="0.3">
      <c r="P60657"/>
      <c r="AA60657"/>
    </row>
    <row r="60658" spans="16:27" x14ac:dyDescent="0.3">
      <c r="P60658"/>
      <c r="AA60658"/>
    </row>
    <row r="60659" spans="16:27" x14ac:dyDescent="0.3">
      <c r="P60659"/>
      <c r="AA60659"/>
    </row>
    <row r="60660" spans="16:27" x14ac:dyDescent="0.3">
      <c r="P60660"/>
      <c r="AA60660"/>
    </row>
    <row r="60661" spans="16:27" x14ac:dyDescent="0.3">
      <c r="P60661"/>
      <c r="AA60661"/>
    </row>
    <row r="60662" spans="16:27" x14ac:dyDescent="0.3">
      <c r="P60662"/>
      <c r="AA60662"/>
    </row>
    <row r="60663" spans="16:27" x14ac:dyDescent="0.3">
      <c r="P60663"/>
      <c r="AA60663"/>
    </row>
    <row r="60664" spans="16:27" x14ac:dyDescent="0.3">
      <c r="P60664"/>
      <c r="AA60664"/>
    </row>
    <row r="60665" spans="16:27" x14ac:dyDescent="0.3">
      <c r="P60665"/>
      <c r="AA60665"/>
    </row>
    <row r="60666" spans="16:27" x14ac:dyDescent="0.3">
      <c r="P60666"/>
      <c r="AA60666"/>
    </row>
    <row r="60667" spans="16:27" x14ac:dyDescent="0.3">
      <c r="P60667"/>
      <c r="AA60667"/>
    </row>
    <row r="60668" spans="16:27" x14ac:dyDescent="0.3">
      <c r="P60668"/>
      <c r="AA60668"/>
    </row>
    <row r="60669" spans="16:27" x14ac:dyDescent="0.3">
      <c r="P60669"/>
      <c r="AA60669"/>
    </row>
    <row r="60670" spans="16:27" x14ac:dyDescent="0.3">
      <c r="P60670"/>
      <c r="AA60670"/>
    </row>
    <row r="60671" spans="16:27" x14ac:dyDescent="0.3">
      <c r="P60671"/>
      <c r="AA60671"/>
    </row>
    <row r="60672" spans="16:27" x14ac:dyDescent="0.3">
      <c r="P60672"/>
      <c r="AA60672"/>
    </row>
    <row r="60673" spans="16:27" x14ac:dyDescent="0.3">
      <c r="P60673"/>
      <c r="AA60673"/>
    </row>
    <row r="60674" spans="16:27" x14ac:dyDescent="0.3">
      <c r="P60674"/>
      <c r="AA60674"/>
    </row>
    <row r="60675" spans="16:27" x14ac:dyDescent="0.3">
      <c r="P60675"/>
      <c r="AA60675"/>
    </row>
    <row r="60676" spans="16:27" x14ac:dyDescent="0.3">
      <c r="P60676"/>
      <c r="AA60676"/>
    </row>
    <row r="60677" spans="16:27" x14ac:dyDescent="0.3">
      <c r="P60677"/>
      <c r="AA60677"/>
    </row>
    <row r="60678" spans="16:27" x14ac:dyDescent="0.3">
      <c r="P60678"/>
      <c r="AA60678"/>
    </row>
    <row r="60679" spans="16:27" x14ac:dyDescent="0.3">
      <c r="P60679"/>
      <c r="AA60679"/>
    </row>
    <row r="60680" spans="16:27" x14ac:dyDescent="0.3">
      <c r="P60680"/>
      <c r="AA60680"/>
    </row>
    <row r="60681" spans="16:27" x14ac:dyDescent="0.3">
      <c r="P60681"/>
      <c r="AA60681"/>
    </row>
    <row r="60682" spans="16:27" x14ac:dyDescent="0.3">
      <c r="P60682"/>
      <c r="AA60682"/>
    </row>
    <row r="60683" spans="16:27" x14ac:dyDescent="0.3">
      <c r="P60683"/>
      <c r="AA60683"/>
    </row>
    <row r="60684" spans="16:27" x14ac:dyDescent="0.3">
      <c r="P60684"/>
      <c r="AA60684"/>
    </row>
    <row r="60685" spans="16:27" x14ac:dyDescent="0.3">
      <c r="P60685"/>
      <c r="AA60685"/>
    </row>
    <row r="60686" spans="16:27" x14ac:dyDescent="0.3">
      <c r="P60686"/>
      <c r="AA60686"/>
    </row>
    <row r="60687" spans="16:27" x14ac:dyDescent="0.3">
      <c r="P60687"/>
      <c r="AA60687"/>
    </row>
    <row r="60688" spans="16:27" x14ac:dyDescent="0.3">
      <c r="P60688"/>
      <c r="AA60688"/>
    </row>
    <row r="60689" spans="16:27" x14ac:dyDescent="0.3">
      <c r="P60689"/>
      <c r="AA60689"/>
    </row>
    <row r="60690" spans="16:27" x14ac:dyDescent="0.3">
      <c r="P60690"/>
      <c r="AA60690"/>
    </row>
    <row r="60691" spans="16:27" x14ac:dyDescent="0.3">
      <c r="P60691"/>
      <c r="AA60691"/>
    </row>
    <row r="60692" spans="16:27" x14ac:dyDescent="0.3">
      <c r="P60692"/>
      <c r="AA60692"/>
    </row>
    <row r="60693" spans="16:27" x14ac:dyDescent="0.3">
      <c r="P60693"/>
      <c r="AA60693"/>
    </row>
    <row r="60694" spans="16:27" x14ac:dyDescent="0.3">
      <c r="P60694"/>
      <c r="AA60694"/>
    </row>
    <row r="60695" spans="16:27" x14ac:dyDescent="0.3">
      <c r="P60695"/>
      <c r="AA60695"/>
    </row>
    <row r="60696" spans="16:27" x14ac:dyDescent="0.3">
      <c r="P60696"/>
      <c r="AA60696"/>
    </row>
    <row r="60697" spans="16:27" x14ac:dyDescent="0.3">
      <c r="P60697"/>
      <c r="AA60697"/>
    </row>
    <row r="60698" spans="16:27" x14ac:dyDescent="0.3">
      <c r="P60698"/>
      <c r="AA60698"/>
    </row>
    <row r="60699" spans="16:27" x14ac:dyDescent="0.3">
      <c r="P60699"/>
      <c r="AA60699"/>
    </row>
    <row r="60700" spans="16:27" x14ac:dyDescent="0.3">
      <c r="P60700"/>
      <c r="AA60700"/>
    </row>
    <row r="60701" spans="16:27" x14ac:dyDescent="0.3">
      <c r="P60701"/>
      <c r="AA60701"/>
    </row>
    <row r="60702" spans="16:27" x14ac:dyDescent="0.3">
      <c r="P60702"/>
      <c r="AA60702"/>
    </row>
    <row r="60703" spans="16:27" x14ac:dyDescent="0.3">
      <c r="P60703"/>
      <c r="AA60703"/>
    </row>
    <row r="60704" spans="16:27" x14ac:dyDescent="0.3">
      <c r="P60704"/>
      <c r="AA60704"/>
    </row>
    <row r="60705" spans="16:27" x14ac:dyDescent="0.3">
      <c r="P60705"/>
      <c r="AA60705"/>
    </row>
    <row r="60706" spans="16:27" x14ac:dyDescent="0.3">
      <c r="P60706"/>
      <c r="AA60706"/>
    </row>
    <row r="60707" spans="16:27" x14ac:dyDescent="0.3">
      <c r="P60707"/>
      <c r="AA60707"/>
    </row>
    <row r="60708" spans="16:27" x14ac:dyDescent="0.3">
      <c r="P60708"/>
      <c r="AA60708"/>
    </row>
    <row r="60709" spans="16:27" x14ac:dyDescent="0.3">
      <c r="P60709"/>
      <c r="AA60709"/>
    </row>
    <row r="60710" spans="16:27" x14ac:dyDescent="0.3">
      <c r="P60710"/>
      <c r="AA60710"/>
    </row>
    <row r="60711" spans="16:27" x14ac:dyDescent="0.3">
      <c r="P60711"/>
      <c r="AA60711"/>
    </row>
    <row r="60712" spans="16:27" x14ac:dyDescent="0.3">
      <c r="P60712"/>
      <c r="AA60712"/>
    </row>
    <row r="60713" spans="16:27" x14ac:dyDescent="0.3">
      <c r="P60713"/>
      <c r="AA60713"/>
    </row>
    <row r="60714" spans="16:27" x14ac:dyDescent="0.3">
      <c r="P60714"/>
      <c r="AA60714"/>
    </row>
    <row r="60715" spans="16:27" x14ac:dyDescent="0.3">
      <c r="P60715"/>
      <c r="AA60715"/>
    </row>
    <row r="60716" spans="16:27" x14ac:dyDescent="0.3">
      <c r="P60716"/>
      <c r="AA60716"/>
    </row>
    <row r="60717" spans="16:27" x14ac:dyDescent="0.3">
      <c r="P60717"/>
      <c r="AA60717"/>
    </row>
    <row r="60718" spans="16:27" x14ac:dyDescent="0.3">
      <c r="P60718"/>
      <c r="AA60718"/>
    </row>
    <row r="60719" spans="16:27" x14ac:dyDescent="0.3">
      <c r="P60719"/>
      <c r="AA60719"/>
    </row>
    <row r="60720" spans="16:27" x14ac:dyDescent="0.3">
      <c r="P60720"/>
      <c r="AA60720"/>
    </row>
    <row r="60721" spans="16:27" x14ac:dyDescent="0.3">
      <c r="P60721"/>
      <c r="AA60721"/>
    </row>
    <row r="60722" spans="16:27" x14ac:dyDescent="0.3">
      <c r="P60722"/>
      <c r="AA60722"/>
    </row>
    <row r="60723" spans="16:27" x14ac:dyDescent="0.3">
      <c r="P60723"/>
      <c r="AA60723"/>
    </row>
    <row r="60724" spans="16:27" x14ac:dyDescent="0.3">
      <c r="P60724"/>
      <c r="AA60724"/>
    </row>
    <row r="60725" spans="16:27" x14ac:dyDescent="0.3">
      <c r="P60725"/>
      <c r="AA60725"/>
    </row>
    <row r="60726" spans="16:27" x14ac:dyDescent="0.3">
      <c r="P60726"/>
      <c r="AA60726"/>
    </row>
    <row r="60727" spans="16:27" x14ac:dyDescent="0.3">
      <c r="P60727"/>
      <c r="AA60727"/>
    </row>
    <row r="60728" spans="16:27" x14ac:dyDescent="0.3">
      <c r="P60728"/>
      <c r="AA60728"/>
    </row>
    <row r="60729" spans="16:27" x14ac:dyDescent="0.3">
      <c r="P60729"/>
      <c r="AA60729"/>
    </row>
    <row r="60730" spans="16:27" x14ac:dyDescent="0.3">
      <c r="P60730"/>
      <c r="AA60730"/>
    </row>
    <row r="60731" spans="16:27" x14ac:dyDescent="0.3">
      <c r="P60731"/>
      <c r="AA60731"/>
    </row>
    <row r="60732" spans="16:27" x14ac:dyDescent="0.3">
      <c r="P60732"/>
      <c r="AA60732"/>
    </row>
    <row r="60733" spans="16:27" x14ac:dyDescent="0.3">
      <c r="P60733"/>
      <c r="AA60733"/>
    </row>
    <row r="60734" spans="16:27" x14ac:dyDescent="0.3">
      <c r="P60734"/>
      <c r="AA60734"/>
    </row>
    <row r="60735" spans="16:27" x14ac:dyDescent="0.3">
      <c r="P60735"/>
      <c r="AA60735"/>
    </row>
    <row r="60736" spans="16:27" x14ac:dyDescent="0.3">
      <c r="P60736"/>
      <c r="AA60736"/>
    </row>
    <row r="60737" spans="16:27" x14ac:dyDescent="0.3">
      <c r="P60737"/>
      <c r="AA60737"/>
    </row>
    <row r="60738" spans="16:27" x14ac:dyDescent="0.3">
      <c r="P60738"/>
      <c r="AA60738"/>
    </row>
    <row r="60739" spans="16:27" x14ac:dyDescent="0.3">
      <c r="P60739"/>
      <c r="AA60739"/>
    </row>
    <row r="60740" spans="16:27" x14ac:dyDescent="0.3">
      <c r="P60740"/>
      <c r="AA60740"/>
    </row>
    <row r="60741" spans="16:27" x14ac:dyDescent="0.3">
      <c r="P60741"/>
      <c r="AA60741"/>
    </row>
    <row r="60742" spans="16:27" x14ac:dyDescent="0.3">
      <c r="P60742"/>
      <c r="AA60742"/>
    </row>
    <row r="60743" spans="16:27" x14ac:dyDescent="0.3">
      <c r="P60743"/>
      <c r="AA60743"/>
    </row>
    <row r="60744" spans="16:27" x14ac:dyDescent="0.3">
      <c r="P60744"/>
      <c r="AA60744"/>
    </row>
    <row r="60745" spans="16:27" x14ac:dyDescent="0.3">
      <c r="P60745"/>
      <c r="AA60745"/>
    </row>
    <row r="60746" spans="16:27" x14ac:dyDescent="0.3">
      <c r="P60746"/>
      <c r="AA60746"/>
    </row>
    <row r="60747" spans="16:27" x14ac:dyDescent="0.3">
      <c r="P60747"/>
      <c r="AA60747"/>
    </row>
    <row r="60748" spans="16:27" x14ac:dyDescent="0.3">
      <c r="P60748"/>
      <c r="AA60748"/>
    </row>
    <row r="60749" spans="16:27" x14ac:dyDescent="0.3">
      <c r="P60749"/>
      <c r="AA60749"/>
    </row>
    <row r="60750" spans="16:27" x14ac:dyDescent="0.3">
      <c r="P60750"/>
      <c r="AA60750"/>
    </row>
    <row r="60751" spans="16:27" x14ac:dyDescent="0.3">
      <c r="P60751"/>
      <c r="AA60751"/>
    </row>
    <row r="60752" spans="16:27" x14ac:dyDescent="0.3">
      <c r="P60752"/>
      <c r="AA60752"/>
    </row>
    <row r="60753" spans="16:27" x14ac:dyDescent="0.3">
      <c r="P60753"/>
      <c r="AA60753"/>
    </row>
    <row r="60754" spans="16:27" x14ac:dyDescent="0.3">
      <c r="P60754"/>
      <c r="AA60754"/>
    </row>
    <row r="60755" spans="16:27" x14ac:dyDescent="0.3">
      <c r="P60755"/>
      <c r="AA60755"/>
    </row>
    <row r="60756" spans="16:27" x14ac:dyDescent="0.3">
      <c r="P60756"/>
      <c r="AA60756"/>
    </row>
    <row r="60757" spans="16:27" x14ac:dyDescent="0.3">
      <c r="P60757"/>
      <c r="AA60757"/>
    </row>
    <row r="60758" spans="16:27" x14ac:dyDescent="0.3">
      <c r="P60758"/>
      <c r="AA60758"/>
    </row>
    <row r="60759" spans="16:27" x14ac:dyDescent="0.3">
      <c r="P60759"/>
      <c r="AA60759"/>
    </row>
    <row r="60760" spans="16:27" x14ac:dyDescent="0.3">
      <c r="P60760"/>
      <c r="AA60760"/>
    </row>
    <row r="60761" spans="16:27" x14ac:dyDescent="0.3">
      <c r="P60761"/>
      <c r="AA60761"/>
    </row>
    <row r="60762" spans="16:27" x14ac:dyDescent="0.3">
      <c r="P60762"/>
      <c r="AA60762"/>
    </row>
    <row r="60763" spans="16:27" x14ac:dyDescent="0.3">
      <c r="P60763"/>
      <c r="AA60763"/>
    </row>
    <row r="60764" spans="16:27" x14ac:dyDescent="0.3">
      <c r="P60764"/>
      <c r="AA60764"/>
    </row>
    <row r="60765" spans="16:27" x14ac:dyDescent="0.3">
      <c r="P60765"/>
      <c r="AA60765"/>
    </row>
    <row r="60766" spans="16:27" x14ac:dyDescent="0.3">
      <c r="P60766"/>
      <c r="AA60766"/>
    </row>
    <row r="60767" spans="16:27" x14ac:dyDescent="0.3">
      <c r="P60767"/>
      <c r="AA60767"/>
    </row>
    <row r="60768" spans="16:27" x14ac:dyDescent="0.3">
      <c r="P60768"/>
      <c r="AA60768"/>
    </row>
    <row r="60769" spans="16:27" x14ac:dyDescent="0.3">
      <c r="P60769"/>
      <c r="AA60769"/>
    </row>
    <row r="60770" spans="16:27" x14ac:dyDescent="0.3">
      <c r="P60770"/>
      <c r="AA60770"/>
    </row>
    <row r="60771" spans="16:27" x14ac:dyDescent="0.3">
      <c r="P60771"/>
      <c r="AA60771"/>
    </row>
    <row r="60772" spans="16:27" x14ac:dyDescent="0.3">
      <c r="P60772"/>
      <c r="AA60772"/>
    </row>
    <row r="60773" spans="16:27" x14ac:dyDescent="0.3">
      <c r="P60773"/>
      <c r="AA60773"/>
    </row>
    <row r="60774" spans="16:27" x14ac:dyDescent="0.3">
      <c r="P60774"/>
      <c r="AA60774"/>
    </row>
    <row r="60775" spans="16:27" x14ac:dyDescent="0.3">
      <c r="P60775"/>
      <c r="AA60775"/>
    </row>
    <row r="60776" spans="16:27" x14ac:dyDescent="0.3">
      <c r="P60776"/>
      <c r="AA60776"/>
    </row>
    <row r="60777" spans="16:27" x14ac:dyDescent="0.3">
      <c r="P60777"/>
      <c r="AA60777"/>
    </row>
    <row r="60778" spans="16:27" x14ac:dyDescent="0.3">
      <c r="P60778"/>
      <c r="AA60778"/>
    </row>
    <row r="60779" spans="16:27" x14ac:dyDescent="0.3">
      <c r="P60779"/>
      <c r="AA60779"/>
    </row>
    <row r="60780" spans="16:27" x14ac:dyDescent="0.3">
      <c r="P60780"/>
      <c r="AA60780"/>
    </row>
    <row r="60781" spans="16:27" x14ac:dyDescent="0.3">
      <c r="P60781"/>
      <c r="AA60781"/>
    </row>
    <row r="60782" spans="16:27" x14ac:dyDescent="0.3">
      <c r="P60782"/>
      <c r="AA60782"/>
    </row>
    <row r="60783" spans="16:27" x14ac:dyDescent="0.3">
      <c r="P60783"/>
      <c r="AA60783"/>
    </row>
    <row r="60784" spans="16:27" x14ac:dyDescent="0.3">
      <c r="P60784"/>
      <c r="AA60784"/>
    </row>
    <row r="60785" spans="16:27" x14ac:dyDescent="0.3">
      <c r="P60785"/>
      <c r="AA60785"/>
    </row>
    <row r="60786" spans="16:27" x14ac:dyDescent="0.3">
      <c r="P60786"/>
      <c r="AA60786"/>
    </row>
    <row r="60787" spans="16:27" x14ac:dyDescent="0.3">
      <c r="P60787"/>
      <c r="AA60787"/>
    </row>
    <row r="60788" spans="16:27" x14ac:dyDescent="0.3">
      <c r="P60788"/>
      <c r="AA60788"/>
    </row>
    <row r="60789" spans="16:27" x14ac:dyDescent="0.3">
      <c r="P60789"/>
      <c r="AA60789"/>
    </row>
    <row r="60790" spans="16:27" x14ac:dyDescent="0.3">
      <c r="P60790"/>
      <c r="AA60790"/>
    </row>
    <row r="60791" spans="16:27" x14ac:dyDescent="0.3">
      <c r="P60791"/>
      <c r="AA60791"/>
    </row>
    <row r="60792" spans="16:27" x14ac:dyDescent="0.3">
      <c r="P60792"/>
      <c r="AA60792"/>
    </row>
    <row r="60793" spans="16:27" x14ac:dyDescent="0.3">
      <c r="P60793"/>
      <c r="AA60793"/>
    </row>
    <row r="60794" spans="16:27" x14ac:dyDescent="0.3">
      <c r="P60794"/>
      <c r="AA60794"/>
    </row>
    <row r="60795" spans="16:27" x14ac:dyDescent="0.3">
      <c r="P60795"/>
      <c r="AA60795"/>
    </row>
    <row r="60796" spans="16:27" x14ac:dyDescent="0.3">
      <c r="P60796"/>
      <c r="AA60796"/>
    </row>
    <row r="60797" spans="16:27" x14ac:dyDescent="0.3">
      <c r="P60797"/>
      <c r="AA60797"/>
    </row>
    <row r="60798" spans="16:27" x14ac:dyDescent="0.3">
      <c r="P60798"/>
      <c r="AA60798"/>
    </row>
    <row r="60799" spans="16:27" x14ac:dyDescent="0.3">
      <c r="P60799"/>
      <c r="AA60799"/>
    </row>
    <row r="60800" spans="16:27" x14ac:dyDescent="0.3">
      <c r="P60800"/>
      <c r="AA60800"/>
    </row>
    <row r="60801" spans="16:27" x14ac:dyDescent="0.3">
      <c r="P60801"/>
      <c r="AA60801"/>
    </row>
    <row r="60802" spans="16:27" x14ac:dyDescent="0.3">
      <c r="P60802"/>
      <c r="AA60802"/>
    </row>
    <row r="60803" spans="16:27" x14ac:dyDescent="0.3">
      <c r="P60803"/>
      <c r="AA60803"/>
    </row>
    <row r="60804" spans="16:27" x14ac:dyDescent="0.3">
      <c r="P60804"/>
      <c r="AA60804"/>
    </row>
    <row r="60805" spans="16:27" x14ac:dyDescent="0.3">
      <c r="P60805"/>
      <c r="AA60805"/>
    </row>
    <row r="60806" spans="16:27" x14ac:dyDescent="0.3">
      <c r="P60806"/>
      <c r="AA60806"/>
    </row>
    <row r="60807" spans="16:27" x14ac:dyDescent="0.3">
      <c r="P60807"/>
      <c r="AA60807"/>
    </row>
    <row r="60808" spans="16:27" x14ac:dyDescent="0.3">
      <c r="P60808"/>
      <c r="AA60808"/>
    </row>
    <row r="60809" spans="16:27" x14ac:dyDescent="0.3">
      <c r="P60809"/>
      <c r="AA60809"/>
    </row>
    <row r="60810" spans="16:27" x14ac:dyDescent="0.3">
      <c r="P60810"/>
      <c r="AA60810"/>
    </row>
    <row r="60811" spans="16:27" x14ac:dyDescent="0.3">
      <c r="P60811"/>
      <c r="AA60811"/>
    </row>
    <row r="60812" spans="16:27" x14ac:dyDescent="0.3">
      <c r="P60812"/>
      <c r="AA60812"/>
    </row>
    <row r="60813" spans="16:27" x14ac:dyDescent="0.3">
      <c r="P60813"/>
      <c r="AA60813"/>
    </row>
    <row r="60814" spans="16:27" x14ac:dyDescent="0.3">
      <c r="P60814"/>
      <c r="AA60814"/>
    </row>
    <row r="60815" spans="16:27" x14ac:dyDescent="0.3">
      <c r="P60815"/>
      <c r="AA60815"/>
    </row>
    <row r="60816" spans="16:27" x14ac:dyDescent="0.3">
      <c r="P60816"/>
      <c r="AA60816"/>
    </row>
    <row r="60817" spans="16:27" x14ac:dyDescent="0.3">
      <c r="P60817"/>
      <c r="AA60817"/>
    </row>
    <row r="60818" spans="16:27" x14ac:dyDescent="0.3">
      <c r="P60818"/>
      <c r="AA60818"/>
    </row>
    <row r="60819" spans="16:27" x14ac:dyDescent="0.3">
      <c r="P60819"/>
      <c r="AA60819"/>
    </row>
    <row r="60820" spans="16:27" x14ac:dyDescent="0.3">
      <c r="P60820"/>
      <c r="AA60820"/>
    </row>
    <row r="60821" spans="16:27" x14ac:dyDescent="0.3">
      <c r="P60821"/>
      <c r="AA60821"/>
    </row>
    <row r="60822" spans="16:27" x14ac:dyDescent="0.3">
      <c r="P60822"/>
      <c r="AA60822"/>
    </row>
    <row r="60823" spans="16:27" x14ac:dyDescent="0.3">
      <c r="P60823"/>
      <c r="AA60823"/>
    </row>
    <row r="60824" spans="16:27" x14ac:dyDescent="0.3">
      <c r="P60824"/>
      <c r="AA60824"/>
    </row>
    <row r="60825" spans="16:27" x14ac:dyDescent="0.3">
      <c r="P60825"/>
      <c r="AA60825"/>
    </row>
    <row r="60826" spans="16:27" x14ac:dyDescent="0.3">
      <c r="P60826"/>
      <c r="AA60826"/>
    </row>
    <row r="60827" spans="16:27" x14ac:dyDescent="0.3">
      <c r="P60827"/>
      <c r="AA60827"/>
    </row>
    <row r="60828" spans="16:27" x14ac:dyDescent="0.3">
      <c r="P60828"/>
      <c r="AA60828"/>
    </row>
    <row r="60829" spans="16:27" x14ac:dyDescent="0.3">
      <c r="P60829"/>
      <c r="AA60829"/>
    </row>
    <row r="60830" spans="16:27" x14ac:dyDescent="0.3">
      <c r="P60830"/>
      <c r="AA60830"/>
    </row>
    <row r="60831" spans="16:27" x14ac:dyDescent="0.3">
      <c r="P60831"/>
      <c r="AA60831"/>
    </row>
    <row r="60832" spans="16:27" x14ac:dyDescent="0.3">
      <c r="P60832"/>
      <c r="AA60832"/>
    </row>
    <row r="60833" spans="16:27" x14ac:dyDescent="0.3">
      <c r="P60833"/>
      <c r="AA60833"/>
    </row>
    <row r="60834" spans="16:27" x14ac:dyDescent="0.3">
      <c r="P60834"/>
      <c r="AA60834"/>
    </row>
    <row r="60835" spans="16:27" x14ac:dyDescent="0.3">
      <c r="P60835"/>
      <c r="AA60835"/>
    </row>
    <row r="60836" spans="16:27" x14ac:dyDescent="0.3">
      <c r="P60836"/>
      <c r="AA60836"/>
    </row>
    <row r="60837" spans="16:27" x14ac:dyDescent="0.3">
      <c r="P60837"/>
      <c r="AA60837"/>
    </row>
    <row r="60838" spans="16:27" x14ac:dyDescent="0.3">
      <c r="P60838"/>
      <c r="AA60838"/>
    </row>
    <row r="60839" spans="16:27" x14ac:dyDescent="0.3">
      <c r="P60839"/>
      <c r="AA60839"/>
    </row>
    <row r="60840" spans="16:27" x14ac:dyDescent="0.3">
      <c r="P60840"/>
      <c r="AA60840"/>
    </row>
    <row r="60841" spans="16:27" x14ac:dyDescent="0.3">
      <c r="P60841"/>
      <c r="AA60841"/>
    </row>
    <row r="60842" spans="16:27" x14ac:dyDescent="0.3">
      <c r="P60842"/>
      <c r="AA60842"/>
    </row>
    <row r="60843" spans="16:27" x14ac:dyDescent="0.3">
      <c r="P60843"/>
      <c r="AA60843"/>
    </row>
    <row r="60844" spans="16:27" x14ac:dyDescent="0.3">
      <c r="P60844"/>
      <c r="AA60844"/>
    </row>
    <row r="60845" spans="16:27" x14ac:dyDescent="0.3">
      <c r="P60845"/>
      <c r="AA60845"/>
    </row>
    <row r="60846" spans="16:27" x14ac:dyDescent="0.3">
      <c r="P60846"/>
      <c r="AA60846"/>
    </row>
    <row r="60847" spans="16:27" x14ac:dyDescent="0.3">
      <c r="P60847"/>
      <c r="AA60847"/>
    </row>
    <row r="60848" spans="16:27" x14ac:dyDescent="0.3">
      <c r="P60848"/>
      <c r="AA60848"/>
    </row>
    <row r="60849" spans="16:27" x14ac:dyDescent="0.3">
      <c r="P60849"/>
      <c r="AA60849"/>
    </row>
    <row r="60850" spans="16:27" x14ac:dyDescent="0.3">
      <c r="P60850"/>
      <c r="AA60850"/>
    </row>
    <row r="60851" spans="16:27" x14ac:dyDescent="0.3">
      <c r="P60851"/>
      <c r="AA60851"/>
    </row>
    <row r="60852" spans="16:27" x14ac:dyDescent="0.3">
      <c r="P60852"/>
      <c r="AA60852"/>
    </row>
    <row r="60853" spans="16:27" x14ac:dyDescent="0.3">
      <c r="P60853"/>
      <c r="AA60853"/>
    </row>
    <row r="60854" spans="16:27" x14ac:dyDescent="0.3">
      <c r="P60854"/>
      <c r="AA60854"/>
    </row>
    <row r="60855" spans="16:27" x14ac:dyDescent="0.3">
      <c r="P60855"/>
      <c r="AA60855"/>
    </row>
    <row r="60856" spans="16:27" x14ac:dyDescent="0.3">
      <c r="P60856"/>
      <c r="AA60856"/>
    </row>
    <row r="60857" spans="16:27" x14ac:dyDescent="0.3">
      <c r="P60857"/>
      <c r="AA60857"/>
    </row>
    <row r="60858" spans="16:27" x14ac:dyDescent="0.3">
      <c r="P60858"/>
      <c r="AA60858"/>
    </row>
    <row r="60859" spans="16:27" x14ac:dyDescent="0.3">
      <c r="P60859"/>
      <c r="AA60859"/>
    </row>
    <row r="60860" spans="16:27" x14ac:dyDescent="0.3">
      <c r="P60860"/>
      <c r="AA60860"/>
    </row>
    <row r="60861" spans="16:27" x14ac:dyDescent="0.3">
      <c r="P60861"/>
      <c r="AA60861"/>
    </row>
    <row r="60862" spans="16:27" x14ac:dyDescent="0.3">
      <c r="P60862"/>
      <c r="AA60862"/>
    </row>
    <row r="60863" spans="16:27" x14ac:dyDescent="0.3">
      <c r="P60863"/>
      <c r="AA60863"/>
    </row>
    <row r="60864" spans="16:27" x14ac:dyDescent="0.3">
      <c r="P60864"/>
      <c r="AA60864"/>
    </row>
    <row r="60865" spans="16:27" x14ac:dyDescent="0.3">
      <c r="P60865"/>
      <c r="AA60865"/>
    </row>
    <row r="60866" spans="16:27" x14ac:dyDescent="0.3">
      <c r="P60866"/>
      <c r="AA60866"/>
    </row>
    <row r="60867" spans="16:27" x14ac:dyDescent="0.3">
      <c r="P60867"/>
      <c r="AA60867"/>
    </row>
    <row r="60868" spans="16:27" x14ac:dyDescent="0.3">
      <c r="P60868"/>
      <c r="AA60868"/>
    </row>
    <row r="60869" spans="16:27" x14ac:dyDescent="0.3">
      <c r="P60869"/>
      <c r="AA60869"/>
    </row>
    <row r="60870" spans="16:27" x14ac:dyDescent="0.3">
      <c r="P60870"/>
      <c r="AA60870"/>
    </row>
    <row r="60871" spans="16:27" x14ac:dyDescent="0.3">
      <c r="P60871"/>
      <c r="AA60871"/>
    </row>
    <row r="60872" spans="16:27" x14ac:dyDescent="0.3">
      <c r="P60872"/>
      <c r="AA60872"/>
    </row>
    <row r="60873" spans="16:27" x14ac:dyDescent="0.3">
      <c r="P60873"/>
      <c r="AA60873"/>
    </row>
    <row r="60874" spans="16:27" x14ac:dyDescent="0.3">
      <c r="P60874"/>
      <c r="AA60874"/>
    </row>
    <row r="60875" spans="16:27" x14ac:dyDescent="0.3">
      <c r="P60875"/>
      <c r="AA60875"/>
    </row>
    <row r="60876" spans="16:27" x14ac:dyDescent="0.3">
      <c r="P60876"/>
      <c r="AA60876"/>
    </row>
    <row r="60877" spans="16:27" x14ac:dyDescent="0.3">
      <c r="P60877"/>
      <c r="AA60877"/>
    </row>
    <row r="60878" spans="16:27" x14ac:dyDescent="0.3">
      <c r="P60878"/>
      <c r="AA60878"/>
    </row>
    <row r="60879" spans="16:27" x14ac:dyDescent="0.3">
      <c r="P60879"/>
      <c r="AA60879"/>
    </row>
    <row r="60880" spans="16:27" x14ac:dyDescent="0.3">
      <c r="P60880"/>
      <c r="AA60880"/>
    </row>
    <row r="60881" spans="16:27" x14ac:dyDescent="0.3">
      <c r="P60881"/>
      <c r="AA60881"/>
    </row>
    <row r="60882" spans="16:27" x14ac:dyDescent="0.3">
      <c r="P60882"/>
      <c r="AA60882"/>
    </row>
    <row r="60883" spans="16:27" x14ac:dyDescent="0.3">
      <c r="P60883"/>
      <c r="AA60883"/>
    </row>
    <row r="60884" spans="16:27" x14ac:dyDescent="0.3">
      <c r="P60884"/>
      <c r="AA60884"/>
    </row>
    <row r="60885" spans="16:27" x14ac:dyDescent="0.3">
      <c r="P60885"/>
      <c r="AA60885"/>
    </row>
    <row r="60886" spans="16:27" x14ac:dyDescent="0.3">
      <c r="P60886"/>
      <c r="AA60886"/>
    </row>
    <row r="60887" spans="16:27" x14ac:dyDescent="0.3">
      <c r="P60887"/>
      <c r="AA60887"/>
    </row>
    <row r="60888" spans="16:27" x14ac:dyDescent="0.3">
      <c r="P60888"/>
      <c r="AA60888"/>
    </row>
    <row r="60889" spans="16:27" x14ac:dyDescent="0.3">
      <c r="P60889"/>
      <c r="AA60889"/>
    </row>
    <row r="60890" spans="16:27" x14ac:dyDescent="0.3">
      <c r="P60890"/>
      <c r="AA60890"/>
    </row>
    <row r="60891" spans="16:27" x14ac:dyDescent="0.3">
      <c r="P60891"/>
      <c r="AA60891"/>
    </row>
    <row r="60892" spans="16:27" x14ac:dyDescent="0.3">
      <c r="P60892"/>
      <c r="AA60892"/>
    </row>
    <row r="60893" spans="16:27" x14ac:dyDescent="0.3">
      <c r="P60893"/>
      <c r="AA60893"/>
    </row>
    <row r="60894" spans="16:27" x14ac:dyDescent="0.3">
      <c r="P60894"/>
      <c r="AA60894"/>
    </row>
    <row r="60895" spans="16:27" x14ac:dyDescent="0.3">
      <c r="P60895"/>
      <c r="AA60895"/>
    </row>
    <row r="60896" spans="16:27" x14ac:dyDescent="0.3">
      <c r="P60896"/>
      <c r="AA60896"/>
    </row>
    <row r="60897" spans="16:27" x14ac:dyDescent="0.3">
      <c r="P60897"/>
      <c r="AA60897"/>
    </row>
    <row r="60898" spans="16:27" x14ac:dyDescent="0.3">
      <c r="P60898"/>
      <c r="AA60898"/>
    </row>
    <row r="60899" spans="16:27" x14ac:dyDescent="0.3">
      <c r="P60899"/>
      <c r="AA60899"/>
    </row>
    <row r="60900" spans="16:27" x14ac:dyDescent="0.3">
      <c r="P60900"/>
      <c r="AA60900"/>
    </row>
    <row r="60901" spans="16:27" x14ac:dyDescent="0.3">
      <c r="P60901"/>
      <c r="AA60901"/>
    </row>
    <row r="60902" spans="16:27" x14ac:dyDescent="0.3">
      <c r="P60902"/>
      <c r="AA60902"/>
    </row>
    <row r="60903" spans="16:27" x14ac:dyDescent="0.3">
      <c r="P60903"/>
      <c r="AA60903"/>
    </row>
    <row r="60904" spans="16:27" x14ac:dyDescent="0.3">
      <c r="P60904"/>
      <c r="AA60904"/>
    </row>
    <row r="60905" spans="16:27" x14ac:dyDescent="0.3">
      <c r="P60905"/>
      <c r="AA60905"/>
    </row>
    <row r="60906" spans="16:27" x14ac:dyDescent="0.3">
      <c r="P60906"/>
      <c r="AA60906"/>
    </row>
    <row r="60907" spans="16:27" x14ac:dyDescent="0.3">
      <c r="P60907"/>
      <c r="AA60907"/>
    </row>
    <row r="60908" spans="16:27" x14ac:dyDescent="0.3">
      <c r="P60908"/>
      <c r="AA60908"/>
    </row>
    <row r="60909" spans="16:27" x14ac:dyDescent="0.3">
      <c r="P60909"/>
      <c r="AA60909"/>
    </row>
    <row r="60910" spans="16:27" x14ac:dyDescent="0.3">
      <c r="P60910"/>
      <c r="AA60910"/>
    </row>
    <row r="60911" spans="16:27" x14ac:dyDescent="0.3">
      <c r="P60911"/>
      <c r="AA60911"/>
    </row>
    <row r="60912" spans="16:27" x14ac:dyDescent="0.3">
      <c r="P60912"/>
      <c r="AA60912"/>
    </row>
    <row r="60913" spans="16:27" x14ac:dyDescent="0.3">
      <c r="P60913"/>
      <c r="AA60913"/>
    </row>
    <row r="60914" spans="16:27" x14ac:dyDescent="0.3">
      <c r="P60914"/>
      <c r="AA60914"/>
    </row>
    <row r="60915" spans="16:27" x14ac:dyDescent="0.3">
      <c r="P60915"/>
      <c r="AA60915"/>
    </row>
    <row r="60916" spans="16:27" x14ac:dyDescent="0.3">
      <c r="P60916"/>
      <c r="AA60916"/>
    </row>
    <row r="60917" spans="16:27" x14ac:dyDescent="0.3">
      <c r="P60917"/>
      <c r="AA60917"/>
    </row>
    <row r="60918" spans="16:27" x14ac:dyDescent="0.3">
      <c r="P60918"/>
      <c r="AA60918"/>
    </row>
    <row r="60919" spans="16:27" x14ac:dyDescent="0.3">
      <c r="P60919"/>
      <c r="AA60919"/>
    </row>
    <row r="60920" spans="16:27" x14ac:dyDescent="0.3">
      <c r="P60920"/>
      <c r="AA60920"/>
    </row>
    <row r="60921" spans="16:27" x14ac:dyDescent="0.3">
      <c r="P60921"/>
      <c r="AA60921"/>
    </row>
    <row r="60922" spans="16:27" x14ac:dyDescent="0.3">
      <c r="P60922"/>
      <c r="AA60922"/>
    </row>
    <row r="60923" spans="16:27" x14ac:dyDescent="0.3">
      <c r="P60923"/>
      <c r="AA60923"/>
    </row>
    <row r="60924" spans="16:27" x14ac:dyDescent="0.3">
      <c r="P60924"/>
      <c r="AA60924"/>
    </row>
    <row r="60925" spans="16:27" x14ac:dyDescent="0.3">
      <c r="P60925"/>
      <c r="AA60925"/>
    </row>
    <row r="60926" spans="16:27" x14ac:dyDescent="0.3">
      <c r="P60926"/>
      <c r="AA60926"/>
    </row>
    <row r="60927" spans="16:27" x14ac:dyDescent="0.3">
      <c r="P60927"/>
      <c r="AA60927"/>
    </row>
    <row r="60928" spans="16:27" x14ac:dyDescent="0.3">
      <c r="P60928"/>
      <c r="AA60928"/>
    </row>
    <row r="60929" spans="16:27" x14ac:dyDescent="0.3">
      <c r="P60929"/>
      <c r="AA60929"/>
    </row>
    <row r="60930" spans="16:27" x14ac:dyDescent="0.3">
      <c r="P60930"/>
      <c r="AA60930"/>
    </row>
    <row r="60931" spans="16:27" x14ac:dyDescent="0.3">
      <c r="P60931"/>
      <c r="AA60931"/>
    </row>
    <row r="60932" spans="16:27" x14ac:dyDescent="0.3">
      <c r="P60932"/>
      <c r="AA60932"/>
    </row>
    <row r="60933" spans="16:27" x14ac:dyDescent="0.3">
      <c r="P60933"/>
      <c r="AA60933"/>
    </row>
    <row r="60934" spans="16:27" x14ac:dyDescent="0.3">
      <c r="P60934"/>
      <c r="AA60934"/>
    </row>
    <row r="60935" spans="16:27" x14ac:dyDescent="0.3">
      <c r="P60935"/>
      <c r="AA60935"/>
    </row>
    <row r="60936" spans="16:27" x14ac:dyDescent="0.3">
      <c r="P60936"/>
      <c r="AA60936"/>
    </row>
    <row r="60937" spans="16:27" x14ac:dyDescent="0.3">
      <c r="P60937"/>
      <c r="AA60937"/>
    </row>
    <row r="60938" spans="16:27" x14ac:dyDescent="0.3">
      <c r="P60938"/>
      <c r="AA60938"/>
    </row>
    <row r="60939" spans="16:27" x14ac:dyDescent="0.3">
      <c r="P60939"/>
      <c r="AA60939"/>
    </row>
    <row r="60940" spans="16:27" x14ac:dyDescent="0.3">
      <c r="P60940"/>
      <c r="AA60940"/>
    </row>
    <row r="60941" spans="16:27" x14ac:dyDescent="0.3">
      <c r="P60941"/>
      <c r="AA60941"/>
    </row>
    <row r="60942" spans="16:27" x14ac:dyDescent="0.3">
      <c r="P60942"/>
      <c r="AA60942"/>
    </row>
    <row r="60943" spans="16:27" x14ac:dyDescent="0.3">
      <c r="P60943"/>
      <c r="AA60943"/>
    </row>
    <row r="60944" spans="16:27" x14ac:dyDescent="0.3">
      <c r="P60944"/>
      <c r="AA60944"/>
    </row>
    <row r="60945" spans="16:27" x14ac:dyDescent="0.3">
      <c r="P60945"/>
      <c r="AA60945"/>
    </row>
    <row r="60946" spans="16:27" x14ac:dyDescent="0.3">
      <c r="P60946"/>
      <c r="AA60946"/>
    </row>
    <row r="60947" spans="16:27" x14ac:dyDescent="0.3">
      <c r="P60947"/>
      <c r="AA60947"/>
    </row>
    <row r="60948" spans="16:27" x14ac:dyDescent="0.3">
      <c r="P60948"/>
      <c r="AA60948"/>
    </row>
    <row r="60949" spans="16:27" x14ac:dyDescent="0.3">
      <c r="P60949"/>
      <c r="AA60949"/>
    </row>
    <row r="60950" spans="16:27" x14ac:dyDescent="0.3">
      <c r="P60950"/>
      <c r="AA60950"/>
    </row>
    <row r="60951" spans="16:27" x14ac:dyDescent="0.3">
      <c r="P60951"/>
      <c r="AA60951"/>
    </row>
    <row r="60952" spans="16:27" x14ac:dyDescent="0.3">
      <c r="P60952"/>
      <c r="AA60952"/>
    </row>
    <row r="60953" spans="16:27" x14ac:dyDescent="0.3">
      <c r="P60953"/>
      <c r="AA60953"/>
    </row>
    <row r="60954" spans="16:27" x14ac:dyDescent="0.3">
      <c r="P60954"/>
      <c r="AA60954"/>
    </row>
    <row r="60955" spans="16:27" x14ac:dyDescent="0.3">
      <c r="P60955"/>
      <c r="AA60955"/>
    </row>
    <row r="60956" spans="16:27" x14ac:dyDescent="0.3">
      <c r="P60956"/>
      <c r="AA60956"/>
    </row>
    <row r="60957" spans="16:27" x14ac:dyDescent="0.3">
      <c r="P60957"/>
      <c r="AA60957"/>
    </row>
    <row r="60958" spans="16:27" x14ac:dyDescent="0.3">
      <c r="P60958"/>
      <c r="AA60958"/>
    </row>
    <row r="60959" spans="16:27" x14ac:dyDescent="0.3">
      <c r="P60959"/>
      <c r="AA60959"/>
    </row>
    <row r="60960" spans="16:27" x14ac:dyDescent="0.3">
      <c r="P60960"/>
      <c r="AA60960"/>
    </row>
    <row r="60961" spans="16:27" x14ac:dyDescent="0.3">
      <c r="P60961"/>
      <c r="AA60961"/>
    </row>
    <row r="60962" spans="16:27" x14ac:dyDescent="0.3">
      <c r="P60962"/>
      <c r="AA60962"/>
    </row>
    <row r="60963" spans="16:27" x14ac:dyDescent="0.3">
      <c r="P60963"/>
      <c r="AA60963"/>
    </row>
    <row r="60964" spans="16:27" x14ac:dyDescent="0.3">
      <c r="P60964"/>
      <c r="AA60964"/>
    </row>
    <row r="60965" spans="16:27" x14ac:dyDescent="0.3">
      <c r="P60965"/>
      <c r="AA60965"/>
    </row>
    <row r="60966" spans="16:27" x14ac:dyDescent="0.3">
      <c r="P60966"/>
      <c r="AA60966"/>
    </row>
    <row r="60967" spans="16:27" x14ac:dyDescent="0.3">
      <c r="P60967"/>
      <c r="AA60967"/>
    </row>
    <row r="60968" spans="16:27" x14ac:dyDescent="0.3">
      <c r="P60968"/>
      <c r="AA60968"/>
    </row>
    <row r="60969" spans="16:27" x14ac:dyDescent="0.3">
      <c r="P60969"/>
      <c r="AA60969"/>
    </row>
    <row r="60970" spans="16:27" x14ac:dyDescent="0.3">
      <c r="P60970"/>
      <c r="AA60970"/>
    </row>
    <row r="60971" spans="16:27" x14ac:dyDescent="0.3">
      <c r="P60971"/>
      <c r="AA60971"/>
    </row>
    <row r="60972" spans="16:27" x14ac:dyDescent="0.3">
      <c r="P60972"/>
      <c r="AA60972"/>
    </row>
    <row r="60973" spans="16:27" x14ac:dyDescent="0.3">
      <c r="P60973"/>
      <c r="AA60973"/>
    </row>
    <row r="60974" spans="16:27" x14ac:dyDescent="0.3">
      <c r="P60974"/>
      <c r="AA60974"/>
    </row>
    <row r="60975" spans="16:27" x14ac:dyDescent="0.3">
      <c r="P60975"/>
      <c r="AA60975"/>
    </row>
    <row r="60976" spans="16:27" x14ac:dyDescent="0.3">
      <c r="P60976"/>
      <c r="AA60976"/>
    </row>
    <row r="60977" spans="16:27" x14ac:dyDescent="0.3">
      <c r="P60977"/>
      <c r="AA60977"/>
    </row>
    <row r="60978" spans="16:27" x14ac:dyDescent="0.3">
      <c r="P60978"/>
      <c r="AA60978"/>
    </row>
    <row r="60979" spans="16:27" x14ac:dyDescent="0.3">
      <c r="P60979"/>
      <c r="AA60979"/>
    </row>
    <row r="60980" spans="16:27" x14ac:dyDescent="0.3">
      <c r="P60980"/>
      <c r="AA60980"/>
    </row>
    <row r="60981" spans="16:27" x14ac:dyDescent="0.3">
      <c r="P60981"/>
      <c r="AA60981"/>
    </row>
    <row r="60982" spans="16:27" x14ac:dyDescent="0.3">
      <c r="P60982"/>
      <c r="AA60982"/>
    </row>
    <row r="60983" spans="16:27" x14ac:dyDescent="0.3">
      <c r="P60983"/>
      <c r="AA60983"/>
    </row>
    <row r="60984" spans="16:27" x14ac:dyDescent="0.3">
      <c r="P60984"/>
      <c r="AA60984"/>
    </row>
    <row r="60985" spans="16:27" x14ac:dyDescent="0.3">
      <c r="P60985"/>
      <c r="AA60985"/>
    </row>
    <row r="60986" spans="16:27" x14ac:dyDescent="0.3">
      <c r="P60986"/>
      <c r="AA60986"/>
    </row>
    <row r="60987" spans="16:27" x14ac:dyDescent="0.3">
      <c r="P60987"/>
      <c r="AA60987"/>
    </row>
    <row r="60988" spans="16:27" x14ac:dyDescent="0.3">
      <c r="P60988"/>
      <c r="AA60988"/>
    </row>
    <row r="60989" spans="16:27" x14ac:dyDescent="0.3">
      <c r="P60989"/>
      <c r="AA60989"/>
    </row>
    <row r="60990" spans="16:27" x14ac:dyDescent="0.3">
      <c r="P60990"/>
      <c r="AA60990"/>
    </row>
    <row r="60991" spans="16:27" x14ac:dyDescent="0.3">
      <c r="P60991"/>
      <c r="AA60991"/>
    </row>
    <row r="60992" spans="16:27" x14ac:dyDescent="0.3">
      <c r="P60992"/>
      <c r="AA60992"/>
    </row>
    <row r="60993" spans="16:27" x14ac:dyDescent="0.3">
      <c r="P60993"/>
      <c r="AA60993"/>
    </row>
    <row r="60994" spans="16:27" x14ac:dyDescent="0.3">
      <c r="P60994"/>
      <c r="AA60994"/>
    </row>
    <row r="60995" spans="16:27" x14ac:dyDescent="0.3">
      <c r="P60995"/>
      <c r="AA60995"/>
    </row>
    <row r="60996" spans="16:27" x14ac:dyDescent="0.3">
      <c r="P60996"/>
      <c r="AA60996"/>
    </row>
    <row r="60997" spans="16:27" x14ac:dyDescent="0.3">
      <c r="P60997"/>
      <c r="AA60997"/>
    </row>
    <row r="60998" spans="16:27" x14ac:dyDescent="0.3">
      <c r="P60998"/>
      <c r="AA60998"/>
    </row>
    <row r="60999" spans="16:27" x14ac:dyDescent="0.3">
      <c r="P60999"/>
      <c r="AA60999"/>
    </row>
    <row r="61000" spans="16:27" x14ac:dyDescent="0.3">
      <c r="P61000"/>
      <c r="AA61000"/>
    </row>
    <row r="61001" spans="16:27" x14ac:dyDescent="0.3">
      <c r="P61001"/>
      <c r="AA61001"/>
    </row>
    <row r="61002" spans="16:27" x14ac:dyDescent="0.3">
      <c r="P61002"/>
      <c r="AA61002"/>
    </row>
    <row r="61003" spans="16:27" x14ac:dyDescent="0.3">
      <c r="P61003"/>
      <c r="AA61003"/>
    </row>
    <row r="61004" spans="16:27" x14ac:dyDescent="0.3">
      <c r="P61004"/>
      <c r="AA61004"/>
    </row>
    <row r="61005" spans="16:27" x14ac:dyDescent="0.3">
      <c r="P61005"/>
      <c r="AA61005"/>
    </row>
    <row r="61006" spans="16:27" x14ac:dyDescent="0.3">
      <c r="P61006"/>
      <c r="AA61006"/>
    </row>
    <row r="61007" spans="16:27" x14ac:dyDescent="0.3">
      <c r="P61007"/>
      <c r="AA61007"/>
    </row>
    <row r="61008" spans="16:27" x14ac:dyDescent="0.3">
      <c r="P61008"/>
      <c r="AA61008"/>
    </row>
    <row r="61009" spans="16:27" x14ac:dyDescent="0.3">
      <c r="P61009"/>
      <c r="AA61009"/>
    </row>
    <row r="61010" spans="16:27" x14ac:dyDescent="0.3">
      <c r="P61010"/>
      <c r="AA61010"/>
    </row>
    <row r="61011" spans="16:27" x14ac:dyDescent="0.3">
      <c r="P61011"/>
      <c r="AA61011"/>
    </row>
    <row r="61012" spans="16:27" x14ac:dyDescent="0.3">
      <c r="P61012"/>
      <c r="AA61012"/>
    </row>
    <row r="61013" spans="16:27" x14ac:dyDescent="0.3">
      <c r="P61013"/>
      <c r="AA61013"/>
    </row>
    <row r="61014" spans="16:27" x14ac:dyDescent="0.3">
      <c r="P61014"/>
      <c r="AA61014"/>
    </row>
    <row r="61015" spans="16:27" x14ac:dyDescent="0.3">
      <c r="P61015"/>
      <c r="AA61015"/>
    </row>
    <row r="61016" spans="16:27" x14ac:dyDescent="0.3">
      <c r="P61016"/>
      <c r="AA61016"/>
    </row>
    <row r="61017" spans="16:27" x14ac:dyDescent="0.3">
      <c r="P61017"/>
      <c r="AA61017"/>
    </row>
    <row r="61018" spans="16:27" x14ac:dyDescent="0.3">
      <c r="P61018"/>
      <c r="AA61018"/>
    </row>
    <row r="61019" spans="16:27" x14ac:dyDescent="0.3">
      <c r="P61019"/>
      <c r="AA61019"/>
    </row>
    <row r="61020" spans="16:27" x14ac:dyDescent="0.3">
      <c r="P61020"/>
      <c r="AA61020"/>
    </row>
    <row r="61021" spans="16:27" x14ac:dyDescent="0.3">
      <c r="P61021"/>
      <c r="AA61021"/>
    </row>
    <row r="61022" spans="16:27" x14ac:dyDescent="0.3">
      <c r="P61022"/>
      <c r="AA61022"/>
    </row>
    <row r="61023" spans="16:27" x14ac:dyDescent="0.3">
      <c r="P61023"/>
      <c r="AA61023"/>
    </row>
    <row r="61024" spans="16:27" x14ac:dyDescent="0.3">
      <c r="P61024"/>
      <c r="AA61024"/>
    </row>
    <row r="61025" spans="16:27" x14ac:dyDescent="0.3">
      <c r="P61025"/>
      <c r="AA61025"/>
    </row>
    <row r="61026" spans="16:27" x14ac:dyDescent="0.3">
      <c r="P61026"/>
      <c r="AA61026"/>
    </row>
    <row r="61027" spans="16:27" x14ac:dyDescent="0.3">
      <c r="P61027"/>
      <c r="AA61027"/>
    </row>
    <row r="61028" spans="16:27" x14ac:dyDescent="0.3">
      <c r="P61028"/>
      <c r="AA61028"/>
    </row>
    <row r="61029" spans="16:27" x14ac:dyDescent="0.3">
      <c r="P61029"/>
      <c r="AA61029"/>
    </row>
    <row r="61030" spans="16:27" x14ac:dyDescent="0.3">
      <c r="P61030"/>
      <c r="AA61030"/>
    </row>
    <row r="61031" spans="16:27" x14ac:dyDescent="0.3">
      <c r="P61031"/>
      <c r="AA61031"/>
    </row>
    <row r="61032" spans="16:27" x14ac:dyDescent="0.3">
      <c r="P61032"/>
      <c r="AA61032"/>
    </row>
    <row r="61033" spans="16:27" x14ac:dyDescent="0.3">
      <c r="P61033"/>
      <c r="AA61033"/>
    </row>
    <row r="61034" spans="16:27" x14ac:dyDescent="0.3">
      <c r="P61034"/>
      <c r="AA61034"/>
    </row>
    <row r="61035" spans="16:27" x14ac:dyDescent="0.3">
      <c r="P61035"/>
      <c r="AA61035"/>
    </row>
    <row r="61036" spans="16:27" x14ac:dyDescent="0.3">
      <c r="P61036"/>
      <c r="AA61036"/>
    </row>
    <row r="61037" spans="16:27" x14ac:dyDescent="0.3">
      <c r="P61037"/>
      <c r="AA61037"/>
    </row>
    <row r="61038" spans="16:27" x14ac:dyDescent="0.3">
      <c r="P61038"/>
      <c r="AA61038"/>
    </row>
    <row r="61039" spans="16:27" x14ac:dyDescent="0.3">
      <c r="P61039"/>
      <c r="AA61039"/>
    </row>
    <row r="61040" spans="16:27" x14ac:dyDescent="0.3">
      <c r="P61040"/>
      <c r="AA61040"/>
    </row>
    <row r="61041" spans="16:27" x14ac:dyDescent="0.3">
      <c r="P61041"/>
      <c r="AA61041"/>
    </row>
    <row r="61042" spans="16:27" x14ac:dyDescent="0.3">
      <c r="P61042"/>
      <c r="AA61042"/>
    </row>
    <row r="61043" spans="16:27" x14ac:dyDescent="0.3">
      <c r="P61043"/>
      <c r="AA61043"/>
    </row>
    <row r="61044" spans="16:27" x14ac:dyDescent="0.3">
      <c r="P61044"/>
      <c r="AA61044"/>
    </row>
    <row r="61045" spans="16:27" x14ac:dyDescent="0.3">
      <c r="P61045"/>
      <c r="AA61045"/>
    </row>
    <row r="61046" spans="16:27" x14ac:dyDescent="0.3">
      <c r="P61046"/>
      <c r="AA61046"/>
    </row>
    <row r="61047" spans="16:27" x14ac:dyDescent="0.3">
      <c r="P61047"/>
      <c r="AA61047"/>
    </row>
    <row r="61048" spans="16:27" x14ac:dyDescent="0.3">
      <c r="P61048"/>
      <c r="AA61048"/>
    </row>
    <row r="61049" spans="16:27" x14ac:dyDescent="0.3">
      <c r="P61049"/>
      <c r="AA61049"/>
    </row>
    <row r="61050" spans="16:27" x14ac:dyDescent="0.3">
      <c r="P61050"/>
      <c r="AA61050"/>
    </row>
    <row r="61051" spans="16:27" x14ac:dyDescent="0.3">
      <c r="P61051"/>
      <c r="AA61051"/>
    </row>
    <row r="61052" spans="16:27" x14ac:dyDescent="0.3">
      <c r="P61052"/>
      <c r="AA61052"/>
    </row>
    <row r="61053" spans="16:27" x14ac:dyDescent="0.3">
      <c r="P61053"/>
      <c r="AA61053"/>
    </row>
    <row r="61054" spans="16:27" x14ac:dyDescent="0.3">
      <c r="P61054"/>
      <c r="AA61054"/>
    </row>
    <row r="61055" spans="16:27" x14ac:dyDescent="0.3">
      <c r="P61055"/>
      <c r="AA61055"/>
    </row>
    <row r="61056" spans="16:27" x14ac:dyDescent="0.3">
      <c r="P61056"/>
      <c r="AA61056"/>
    </row>
    <row r="61057" spans="16:27" x14ac:dyDescent="0.3">
      <c r="P61057"/>
      <c r="AA61057"/>
    </row>
    <row r="61058" spans="16:27" x14ac:dyDescent="0.3">
      <c r="P61058"/>
      <c r="AA61058"/>
    </row>
    <row r="61059" spans="16:27" x14ac:dyDescent="0.3">
      <c r="P61059"/>
      <c r="AA61059"/>
    </row>
    <row r="61060" spans="16:27" x14ac:dyDescent="0.3">
      <c r="P61060"/>
      <c r="AA61060"/>
    </row>
    <row r="61061" spans="16:27" x14ac:dyDescent="0.3">
      <c r="P61061"/>
      <c r="AA61061"/>
    </row>
    <row r="61062" spans="16:27" x14ac:dyDescent="0.3">
      <c r="P61062"/>
      <c r="AA61062"/>
    </row>
    <row r="61063" spans="16:27" x14ac:dyDescent="0.3">
      <c r="P61063"/>
      <c r="AA61063"/>
    </row>
    <row r="61064" spans="16:27" x14ac:dyDescent="0.3">
      <c r="P61064"/>
      <c r="AA61064"/>
    </row>
    <row r="61065" spans="16:27" x14ac:dyDescent="0.3">
      <c r="P61065"/>
      <c r="AA61065"/>
    </row>
    <row r="61066" spans="16:27" x14ac:dyDescent="0.3">
      <c r="P61066"/>
      <c r="AA61066"/>
    </row>
    <row r="61067" spans="16:27" x14ac:dyDescent="0.3">
      <c r="P61067"/>
      <c r="AA61067"/>
    </row>
    <row r="61068" spans="16:27" x14ac:dyDescent="0.3">
      <c r="P61068"/>
      <c r="AA61068"/>
    </row>
    <row r="61069" spans="16:27" x14ac:dyDescent="0.3">
      <c r="P61069"/>
      <c r="AA61069"/>
    </row>
    <row r="61070" spans="16:27" x14ac:dyDescent="0.3">
      <c r="P61070"/>
      <c r="AA61070"/>
    </row>
    <row r="61071" spans="16:27" x14ac:dyDescent="0.3">
      <c r="P61071"/>
      <c r="AA61071"/>
    </row>
    <row r="61072" spans="16:27" x14ac:dyDescent="0.3">
      <c r="P61072"/>
      <c r="AA61072"/>
    </row>
    <row r="61073" spans="16:27" x14ac:dyDescent="0.3">
      <c r="P61073"/>
      <c r="AA61073"/>
    </row>
    <row r="61074" spans="16:27" x14ac:dyDescent="0.3">
      <c r="P61074"/>
      <c r="AA61074"/>
    </row>
    <row r="61075" spans="16:27" x14ac:dyDescent="0.3">
      <c r="P61075"/>
      <c r="AA61075"/>
    </row>
    <row r="61076" spans="16:27" x14ac:dyDescent="0.3">
      <c r="P61076"/>
      <c r="AA61076"/>
    </row>
    <row r="61077" spans="16:27" x14ac:dyDescent="0.3">
      <c r="P61077"/>
      <c r="AA61077"/>
    </row>
    <row r="61078" spans="16:27" x14ac:dyDescent="0.3">
      <c r="P61078"/>
      <c r="AA61078"/>
    </row>
    <row r="61079" spans="16:27" x14ac:dyDescent="0.3">
      <c r="P61079"/>
      <c r="AA61079"/>
    </row>
    <row r="61080" spans="16:27" x14ac:dyDescent="0.3">
      <c r="P61080"/>
      <c r="AA61080"/>
    </row>
    <row r="61081" spans="16:27" x14ac:dyDescent="0.3">
      <c r="P61081"/>
      <c r="AA61081"/>
    </row>
    <row r="61082" spans="16:27" x14ac:dyDescent="0.3">
      <c r="P61082"/>
      <c r="AA61082"/>
    </row>
    <row r="61083" spans="16:27" x14ac:dyDescent="0.3">
      <c r="P61083"/>
      <c r="AA61083"/>
    </row>
    <row r="61084" spans="16:27" x14ac:dyDescent="0.3">
      <c r="P61084"/>
      <c r="AA61084"/>
    </row>
    <row r="61085" spans="16:27" x14ac:dyDescent="0.3">
      <c r="P61085"/>
      <c r="AA61085"/>
    </row>
    <row r="61086" spans="16:27" x14ac:dyDescent="0.3">
      <c r="P61086"/>
      <c r="AA61086"/>
    </row>
    <row r="61087" spans="16:27" x14ac:dyDescent="0.3">
      <c r="P61087"/>
      <c r="AA61087"/>
    </row>
    <row r="61088" spans="16:27" x14ac:dyDescent="0.3">
      <c r="P61088"/>
      <c r="AA61088"/>
    </row>
    <row r="61089" spans="16:27" x14ac:dyDescent="0.3">
      <c r="P61089"/>
      <c r="AA61089"/>
    </row>
    <row r="61090" spans="16:27" x14ac:dyDescent="0.3">
      <c r="P61090"/>
      <c r="AA61090"/>
    </row>
    <row r="61091" spans="16:27" x14ac:dyDescent="0.3">
      <c r="P61091"/>
      <c r="AA61091"/>
    </row>
    <row r="61092" spans="16:27" x14ac:dyDescent="0.3">
      <c r="P61092"/>
      <c r="AA61092"/>
    </row>
    <row r="61093" spans="16:27" x14ac:dyDescent="0.3">
      <c r="P61093"/>
      <c r="AA61093"/>
    </row>
    <row r="61094" spans="16:27" x14ac:dyDescent="0.3">
      <c r="P61094"/>
      <c r="AA61094"/>
    </row>
    <row r="61095" spans="16:27" x14ac:dyDescent="0.3">
      <c r="P61095"/>
      <c r="AA61095"/>
    </row>
    <row r="61096" spans="16:27" x14ac:dyDescent="0.3">
      <c r="P61096"/>
      <c r="AA61096"/>
    </row>
    <row r="61097" spans="16:27" x14ac:dyDescent="0.3">
      <c r="P61097"/>
      <c r="AA61097"/>
    </row>
    <row r="61098" spans="16:27" x14ac:dyDescent="0.3">
      <c r="P61098"/>
      <c r="AA61098"/>
    </row>
    <row r="61099" spans="16:27" x14ac:dyDescent="0.3">
      <c r="P61099"/>
      <c r="AA61099"/>
    </row>
    <row r="61100" spans="16:27" x14ac:dyDescent="0.3">
      <c r="P61100"/>
      <c r="AA61100"/>
    </row>
    <row r="61101" spans="16:27" x14ac:dyDescent="0.3">
      <c r="P61101"/>
      <c r="AA61101"/>
    </row>
    <row r="61102" spans="16:27" x14ac:dyDescent="0.3">
      <c r="P61102"/>
      <c r="AA61102"/>
    </row>
    <row r="61103" spans="16:27" x14ac:dyDescent="0.3">
      <c r="P61103"/>
      <c r="AA61103"/>
    </row>
    <row r="61104" spans="16:27" x14ac:dyDescent="0.3">
      <c r="P61104"/>
      <c r="AA61104"/>
    </row>
    <row r="61105" spans="16:27" x14ac:dyDescent="0.3">
      <c r="P61105"/>
      <c r="AA61105"/>
    </row>
    <row r="61106" spans="16:27" x14ac:dyDescent="0.3">
      <c r="P61106"/>
      <c r="AA61106"/>
    </row>
    <row r="61107" spans="16:27" x14ac:dyDescent="0.3">
      <c r="P61107"/>
      <c r="AA61107"/>
    </row>
    <row r="61108" spans="16:27" x14ac:dyDescent="0.3">
      <c r="P61108"/>
      <c r="AA61108"/>
    </row>
    <row r="61109" spans="16:27" x14ac:dyDescent="0.3">
      <c r="P61109"/>
      <c r="AA61109"/>
    </row>
    <row r="61110" spans="16:27" x14ac:dyDescent="0.3">
      <c r="P61110"/>
      <c r="AA61110"/>
    </row>
    <row r="61111" spans="16:27" x14ac:dyDescent="0.3">
      <c r="P61111"/>
      <c r="AA61111"/>
    </row>
    <row r="61112" spans="16:27" x14ac:dyDescent="0.3">
      <c r="P61112"/>
      <c r="AA61112"/>
    </row>
    <row r="61113" spans="16:27" x14ac:dyDescent="0.3">
      <c r="P61113"/>
      <c r="AA61113"/>
    </row>
    <row r="61114" spans="16:27" x14ac:dyDescent="0.3">
      <c r="P61114"/>
      <c r="AA61114"/>
    </row>
    <row r="61115" spans="16:27" x14ac:dyDescent="0.3">
      <c r="P61115"/>
      <c r="AA61115"/>
    </row>
    <row r="61116" spans="16:27" x14ac:dyDescent="0.3">
      <c r="P61116"/>
      <c r="AA61116"/>
    </row>
    <row r="61117" spans="16:27" x14ac:dyDescent="0.3">
      <c r="P61117"/>
      <c r="AA61117"/>
    </row>
    <row r="61118" spans="16:27" x14ac:dyDescent="0.3">
      <c r="P61118"/>
      <c r="AA61118"/>
    </row>
    <row r="61119" spans="16:27" x14ac:dyDescent="0.3">
      <c r="P61119"/>
      <c r="AA61119"/>
    </row>
    <row r="61120" spans="16:27" x14ac:dyDescent="0.3">
      <c r="P61120"/>
      <c r="AA61120"/>
    </row>
    <row r="61121" spans="16:27" x14ac:dyDescent="0.3">
      <c r="P61121"/>
      <c r="AA61121"/>
    </row>
    <row r="61122" spans="16:27" x14ac:dyDescent="0.3">
      <c r="P61122"/>
      <c r="AA61122"/>
    </row>
    <row r="61123" spans="16:27" x14ac:dyDescent="0.3">
      <c r="P61123"/>
      <c r="AA61123"/>
    </row>
    <row r="61124" spans="16:27" x14ac:dyDescent="0.3">
      <c r="P61124"/>
      <c r="AA61124"/>
    </row>
    <row r="61125" spans="16:27" x14ac:dyDescent="0.3">
      <c r="P61125"/>
      <c r="AA61125"/>
    </row>
    <row r="61126" spans="16:27" x14ac:dyDescent="0.3">
      <c r="P61126"/>
      <c r="AA61126"/>
    </row>
    <row r="61127" spans="16:27" x14ac:dyDescent="0.3">
      <c r="P61127"/>
      <c r="AA61127"/>
    </row>
    <row r="61128" spans="16:27" x14ac:dyDescent="0.3">
      <c r="P61128"/>
      <c r="AA61128"/>
    </row>
    <row r="61129" spans="16:27" x14ac:dyDescent="0.3">
      <c r="P61129"/>
      <c r="AA61129"/>
    </row>
    <row r="61130" spans="16:27" x14ac:dyDescent="0.3">
      <c r="P61130"/>
      <c r="AA61130"/>
    </row>
    <row r="61131" spans="16:27" x14ac:dyDescent="0.3">
      <c r="P61131"/>
      <c r="AA61131"/>
    </row>
    <row r="61132" spans="16:27" x14ac:dyDescent="0.3">
      <c r="P61132"/>
      <c r="AA61132"/>
    </row>
    <row r="61133" spans="16:27" x14ac:dyDescent="0.3">
      <c r="P61133"/>
      <c r="AA61133"/>
    </row>
    <row r="61134" spans="16:27" x14ac:dyDescent="0.3">
      <c r="P61134"/>
      <c r="AA61134"/>
    </row>
    <row r="61135" spans="16:27" x14ac:dyDescent="0.3">
      <c r="P61135"/>
      <c r="AA61135"/>
    </row>
    <row r="61136" spans="16:27" x14ac:dyDescent="0.3">
      <c r="P61136"/>
      <c r="AA61136"/>
    </row>
    <row r="61137" spans="16:27" x14ac:dyDescent="0.3">
      <c r="P61137"/>
      <c r="AA61137"/>
    </row>
    <row r="61138" spans="16:27" x14ac:dyDescent="0.3">
      <c r="P61138"/>
      <c r="AA61138"/>
    </row>
    <row r="61139" spans="16:27" x14ac:dyDescent="0.3">
      <c r="P61139"/>
      <c r="AA61139"/>
    </row>
    <row r="61140" spans="16:27" x14ac:dyDescent="0.3">
      <c r="P61140"/>
      <c r="AA61140"/>
    </row>
    <row r="61141" spans="16:27" x14ac:dyDescent="0.3">
      <c r="P61141"/>
      <c r="AA61141"/>
    </row>
    <row r="61142" spans="16:27" x14ac:dyDescent="0.3">
      <c r="P61142"/>
      <c r="AA61142"/>
    </row>
    <row r="61143" spans="16:27" x14ac:dyDescent="0.3">
      <c r="P61143"/>
      <c r="AA61143"/>
    </row>
    <row r="61144" spans="16:27" x14ac:dyDescent="0.3">
      <c r="P61144"/>
      <c r="AA61144"/>
    </row>
    <row r="61145" spans="16:27" x14ac:dyDescent="0.3">
      <c r="P61145"/>
      <c r="AA61145"/>
    </row>
    <row r="61146" spans="16:27" x14ac:dyDescent="0.3">
      <c r="P61146"/>
      <c r="AA61146"/>
    </row>
    <row r="61147" spans="16:27" x14ac:dyDescent="0.3">
      <c r="P61147"/>
      <c r="AA61147"/>
    </row>
    <row r="61148" spans="16:27" x14ac:dyDescent="0.3">
      <c r="P61148"/>
      <c r="AA61148"/>
    </row>
    <row r="61149" spans="16:27" x14ac:dyDescent="0.3">
      <c r="P61149"/>
      <c r="AA61149"/>
    </row>
    <row r="61150" spans="16:27" x14ac:dyDescent="0.3">
      <c r="P61150"/>
      <c r="AA61150"/>
    </row>
    <row r="61151" spans="16:27" x14ac:dyDescent="0.3">
      <c r="P61151"/>
      <c r="AA61151"/>
    </row>
    <row r="61152" spans="16:27" x14ac:dyDescent="0.3">
      <c r="P61152"/>
      <c r="AA61152"/>
    </row>
    <row r="61153" spans="16:27" x14ac:dyDescent="0.3">
      <c r="P61153"/>
      <c r="AA61153"/>
    </row>
    <row r="61154" spans="16:27" x14ac:dyDescent="0.3">
      <c r="P61154"/>
      <c r="AA61154"/>
    </row>
    <row r="61155" spans="16:27" x14ac:dyDescent="0.3">
      <c r="P61155"/>
      <c r="AA61155"/>
    </row>
    <row r="61156" spans="16:27" x14ac:dyDescent="0.3">
      <c r="P61156"/>
      <c r="AA61156"/>
    </row>
    <row r="61157" spans="16:27" x14ac:dyDescent="0.3">
      <c r="P61157"/>
      <c r="AA61157"/>
    </row>
    <row r="61158" spans="16:27" x14ac:dyDescent="0.3">
      <c r="P61158"/>
      <c r="AA61158"/>
    </row>
    <row r="61159" spans="16:27" x14ac:dyDescent="0.3">
      <c r="P61159"/>
      <c r="AA61159"/>
    </row>
    <row r="61160" spans="16:27" x14ac:dyDescent="0.3">
      <c r="P61160"/>
      <c r="AA61160"/>
    </row>
    <row r="61161" spans="16:27" x14ac:dyDescent="0.3">
      <c r="P61161"/>
      <c r="AA61161"/>
    </row>
    <row r="61162" spans="16:27" x14ac:dyDescent="0.3">
      <c r="P61162"/>
      <c r="AA61162"/>
    </row>
    <row r="61163" spans="16:27" x14ac:dyDescent="0.3">
      <c r="P61163"/>
      <c r="AA61163"/>
    </row>
    <row r="61164" spans="16:27" x14ac:dyDescent="0.3">
      <c r="P61164"/>
      <c r="AA61164"/>
    </row>
    <row r="61165" spans="16:27" x14ac:dyDescent="0.3">
      <c r="P61165"/>
      <c r="AA61165"/>
    </row>
    <row r="61166" spans="16:27" x14ac:dyDescent="0.3">
      <c r="P61166"/>
      <c r="AA61166"/>
    </row>
    <row r="61167" spans="16:27" x14ac:dyDescent="0.3">
      <c r="P61167"/>
      <c r="AA61167"/>
    </row>
    <row r="61168" spans="16:27" x14ac:dyDescent="0.3">
      <c r="P61168"/>
      <c r="AA61168"/>
    </row>
    <row r="61169" spans="16:27" x14ac:dyDescent="0.3">
      <c r="P61169"/>
      <c r="AA61169"/>
    </row>
    <row r="61170" spans="16:27" x14ac:dyDescent="0.3">
      <c r="P61170"/>
      <c r="AA61170"/>
    </row>
    <row r="61171" spans="16:27" x14ac:dyDescent="0.3">
      <c r="P61171"/>
      <c r="AA61171"/>
    </row>
    <row r="61172" spans="16:27" x14ac:dyDescent="0.3">
      <c r="P61172"/>
      <c r="AA61172"/>
    </row>
    <row r="61173" spans="16:27" x14ac:dyDescent="0.3">
      <c r="P61173"/>
      <c r="AA61173"/>
    </row>
    <row r="61174" spans="16:27" x14ac:dyDescent="0.3">
      <c r="P61174"/>
      <c r="AA61174"/>
    </row>
    <row r="61175" spans="16:27" x14ac:dyDescent="0.3">
      <c r="P61175"/>
      <c r="AA61175"/>
    </row>
    <row r="61176" spans="16:27" x14ac:dyDescent="0.3">
      <c r="P61176"/>
      <c r="AA61176"/>
    </row>
    <row r="61177" spans="16:27" x14ac:dyDescent="0.3">
      <c r="P61177"/>
      <c r="AA61177"/>
    </row>
    <row r="61178" spans="16:27" x14ac:dyDescent="0.3">
      <c r="P61178"/>
      <c r="AA61178"/>
    </row>
    <row r="61179" spans="16:27" x14ac:dyDescent="0.3">
      <c r="P61179"/>
      <c r="AA61179"/>
    </row>
    <row r="61180" spans="16:27" x14ac:dyDescent="0.3">
      <c r="P61180"/>
      <c r="AA61180"/>
    </row>
    <row r="61181" spans="16:27" x14ac:dyDescent="0.3">
      <c r="P61181"/>
      <c r="AA61181"/>
    </row>
    <row r="61182" spans="16:27" x14ac:dyDescent="0.3">
      <c r="P61182"/>
      <c r="AA61182"/>
    </row>
    <row r="61183" spans="16:27" x14ac:dyDescent="0.3">
      <c r="P61183"/>
      <c r="AA61183"/>
    </row>
    <row r="61184" spans="16:27" x14ac:dyDescent="0.3">
      <c r="P61184"/>
      <c r="AA61184"/>
    </row>
    <row r="61185" spans="16:27" x14ac:dyDescent="0.3">
      <c r="P61185"/>
      <c r="AA61185"/>
    </row>
    <row r="61186" spans="16:27" x14ac:dyDescent="0.3">
      <c r="P61186"/>
      <c r="AA61186"/>
    </row>
    <row r="61187" spans="16:27" x14ac:dyDescent="0.3">
      <c r="P61187"/>
      <c r="AA61187"/>
    </row>
    <row r="61188" spans="16:27" x14ac:dyDescent="0.3">
      <c r="P61188"/>
      <c r="AA61188"/>
    </row>
    <row r="61189" spans="16:27" x14ac:dyDescent="0.3">
      <c r="P61189"/>
      <c r="AA61189"/>
    </row>
    <row r="61190" spans="16:27" x14ac:dyDescent="0.3">
      <c r="P61190"/>
      <c r="AA61190"/>
    </row>
    <row r="61191" spans="16:27" x14ac:dyDescent="0.3">
      <c r="P61191"/>
      <c r="AA61191"/>
    </row>
    <row r="61192" spans="16:27" x14ac:dyDescent="0.3">
      <c r="P61192"/>
      <c r="AA61192"/>
    </row>
    <row r="61193" spans="16:27" x14ac:dyDescent="0.3">
      <c r="P61193"/>
      <c r="AA61193"/>
    </row>
    <row r="61194" spans="16:27" x14ac:dyDescent="0.3">
      <c r="P61194"/>
      <c r="AA61194"/>
    </row>
    <row r="61195" spans="16:27" x14ac:dyDescent="0.3">
      <c r="P61195"/>
      <c r="AA61195"/>
    </row>
    <row r="61196" spans="16:27" x14ac:dyDescent="0.3">
      <c r="P61196"/>
      <c r="AA61196"/>
    </row>
    <row r="61197" spans="16:27" x14ac:dyDescent="0.3">
      <c r="P61197"/>
      <c r="AA61197"/>
    </row>
    <row r="61198" spans="16:27" x14ac:dyDescent="0.3">
      <c r="P61198"/>
      <c r="AA61198"/>
    </row>
    <row r="61199" spans="16:27" x14ac:dyDescent="0.3">
      <c r="P61199"/>
      <c r="AA61199"/>
    </row>
    <row r="61200" spans="16:27" x14ac:dyDescent="0.3">
      <c r="P61200"/>
      <c r="AA61200"/>
    </row>
    <row r="61201" spans="16:27" x14ac:dyDescent="0.3">
      <c r="P61201"/>
      <c r="AA61201"/>
    </row>
    <row r="61202" spans="16:27" x14ac:dyDescent="0.3">
      <c r="P61202"/>
      <c r="AA61202"/>
    </row>
    <row r="61203" spans="16:27" x14ac:dyDescent="0.3">
      <c r="P61203"/>
      <c r="AA61203"/>
    </row>
    <row r="61204" spans="16:27" x14ac:dyDescent="0.3">
      <c r="P61204"/>
      <c r="AA61204"/>
    </row>
    <row r="61205" spans="16:27" x14ac:dyDescent="0.3">
      <c r="P61205"/>
      <c r="AA61205"/>
    </row>
    <row r="61206" spans="16:27" x14ac:dyDescent="0.3">
      <c r="P61206"/>
      <c r="AA61206"/>
    </row>
    <row r="61207" spans="16:27" x14ac:dyDescent="0.3">
      <c r="P61207"/>
      <c r="AA61207"/>
    </row>
    <row r="61208" spans="16:27" x14ac:dyDescent="0.3">
      <c r="P61208"/>
      <c r="AA61208"/>
    </row>
    <row r="61209" spans="16:27" x14ac:dyDescent="0.3">
      <c r="P61209"/>
      <c r="AA61209"/>
    </row>
    <row r="61210" spans="16:27" x14ac:dyDescent="0.3">
      <c r="P61210"/>
      <c r="AA61210"/>
    </row>
    <row r="61211" spans="16:27" x14ac:dyDescent="0.3">
      <c r="P61211"/>
      <c r="AA61211"/>
    </row>
    <row r="61212" spans="16:27" x14ac:dyDescent="0.3">
      <c r="P61212"/>
      <c r="AA61212"/>
    </row>
    <row r="61213" spans="16:27" x14ac:dyDescent="0.3">
      <c r="P61213"/>
      <c r="AA61213"/>
    </row>
    <row r="61214" spans="16:27" x14ac:dyDescent="0.3">
      <c r="P61214"/>
      <c r="AA61214"/>
    </row>
    <row r="61215" spans="16:27" x14ac:dyDescent="0.3">
      <c r="P61215"/>
      <c r="AA61215"/>
    </row>
    <row r="61216" spans="16:27" x14ac:dyDescent="0.3">
      <c r="P61216"/>
      <c r="AA61216"/>
    </row>
    <row r="61217" spans="16:27" x14ac:dyDescent="0.3">
      <c r="P61217"/>
      <c r="AA61217"/>
    </row>
    <row r="61218" spans="16:27" x14ac:dyDescent="0.3">
      <c r="P61218"/>
      <c r="AA61218"/>
    </row>
    <row r="61219" spans="16:27" x14ac:dyDescent="0.3">
      <c r="P61219"/>
      <c r="AA61219"/>
    </row>
    <row r="61220" spans="16:27" x14ac:dyDescent="0.3">
      <c r="P61220"/>
      <c r="AA61220"/>
    </row>
    <row r="61221" spans="16:27" x14ac:dyDescent="0.3">
      <c r="P61221"/>
      <c r="AA61221"/>
    </row>
    <row r="61222" spans="16:27" x14ac:dyDescent="0.3">
      <c r="P61222"/>
      <c r="AA61222"/>
    </row>
    <row r="61223" spans="16:27" x14ac:dyDescent="0.3">
      <c r="P61223"/>
      <c r="AA61223"/>
    </row>
    <row r="61224" spans="16:27" x14ac:dyDescent="0.3">
      <c r="P61224"/>
      <c r="AA61224"/>
    </row>
    <row r="61225" spans="16:27" x14ac:dyDescent="0.3">
      <c r="P61225"/>
      <c r="AA61225"/>
    </row>
    <row r="61226" spans="16:27" x14ac:dyDescent="0.3">
      <c r="P61226"/>
      <c r="AA61226"/>
    </row>
    <row r="61227" spans="16:27" x14ac:dyDescent="0.3">
      <c r="P61227"/>
      <c r="AA61227"/>
    </row>
    <row r="61228" spans="16:27" x14ac:dyDescent="0.3">
      <c r="P61228"/>
      <c r="AA61228"/>
    </row>
    <row r="61229" spans="16:27" x14ac:dyDescent="0.3">
      <c r="P61229"/>
      <c r="AA61229"/>
    </row>
    <row r="61230" spans="16:27" x14ac:dyDescent="0.3">
      <c r="P61230"/>
      <c r="AA61230"/>
    </row>
    <row r="61231" spans="16:27" x14ac:dyDescent="0.3">
      <c r="P61231"/>
      <c r="AA61231"/>
    </row>
    <row r="61232" spans="16:27" x14ac:dyDescent="0.3">
      <c r="P61232"/>
      <c r="AA61232"/>
    </row>
    <row r="61233" spans="16:27" x14ac:dyDescent="0.3">
      <c r="P61233"/>
      <c r="AA61233"/>
    </row>
    <row r="61234" spans="16:27" x14ac:dyDescent="0.3">
      <c r="P61234"/>
      <c r="AA61234"/>
    </row>
    <row r="61235" spans="16:27" x14ac:dyDescent="0.3">
      <c r="P61235"/>
      <c r="AA61235"/>
    </row>
    <row r="61236" spans="16:27" x14ac:dyDescent="0.3">
      <c r="P61236"/>
      <c r="AA61236"/>
    </row>
    <row r="61237" spans="16:27" x14ac:dyDescent="0.3">
      <c r="P61237"/>
      <c r="AA61237"/>
    </row>
    <row r="61238" spans="16:27" x14ac:dyDescent="0.3">
      <c r="P61238"/>
      <c r="AA61238"/>
    </row>
    <row r="61239" spans="16:27" x14ac:dyDescent="0.3">
      <c r="P61239"/>
      <c r="AA61239"/>
    </row>
    <row r="61240" spans="16:27" x14ac:dyDescent="0.3">
      <c r="P61240"/>
      <c r="AA61240"/>
    </row>
    <row r="61241" spans="16:27" x14ac:dyDescent="0.3">
      <c r="P61241"/>
      <c r="AA61241"/>
    </row>
    <row r="61242" spans="16:27" x14ac:dyDescent="0.3">
      <c r="P61242"/>
      <c r="AA61242"/>
    </row>
    <row r="61243" spans="16:27" x14ac:dyDescent="0.3">
      <c r="P61243"/>
      <c r="AA61243"/>
    </row>
    <row r="61244" spans="16:27" x14ac:dyDescent="0.3">
      <c r="P61244"/>
      <c r="AA61244"/>
    </row>
    <row r="61245" spans="16:27" x14ac:dyDescent="0.3">
      <c r="P61245"/>
      <c r="AA61245"/>
    </row>
    <row r="61246" spans="16:27" x14ac:dyDescent="0.3">
      <c r="P61246"/>
      <c r="AA61246"/>
    </row>
    <row r="61247" spans="16:27" x14ac:dyDescent="0.3">
      <c r="P61247"/>
      <c r="AA61247"/>
    </row>
    <row r="61248" spans="16:27" x14ac:dyDescent="0.3">
      <c r="P61248"/>
      <c r="AA61248"/>
    </row>
    <row r="61249" spans="16:27" x14ac:dyDescent="0.3">
      <c r="P61249"/>
      <c r="AA61249"/>
    </row>
    <row r="61250" spans="16:27" x14ac:dyDescent="0.3">
      <c r="P61250"/>
      <c r="AA61250"/>
    </row>
    <row r="61251" spans="16:27" x14ac:dyDescent="0.3">
      <c r="P61251"/>
      <c r="AA61251"/>
    </row>
    <row r="61252" spans="16:27" x14ac:dyDescent="0.3">
      <c r="P61252"/>
      <c r="AA61252"/>
    </row>
    <row r="61253" spans="16:27" x14ac:dyDescent="0.3">
      <c r="P61253"/>
      <c r="AA61253"/>
    </row>
    <row r="61254" spans="16:27" x14ac:dyDescent="0.3">
      <c r="P61254"/>
      <c r="AA61254"/>
    </row>
    <row r="61255" spans="16:27" x14ac:dyDescent="0.3">
      <c r="P61255"/>
      <c r="AA61255"/>
    </row>
    <row r="61256" spans="16:27" x14ac:dyDescent="0.3">
      <c r="P61256"/>
      <c r="AA61256"/>
    </row>
    <row r="61257" spans="16:27" x14ac:dyDescent="0.3">
      <c r="P61257"/>
      <c r="AA61257"/>
    </row>
    <row r="61258" spans="16:27" x14ac:dyDescent="0.3">
      <c r="P61258"/>
      <c r="AA61258"/>
    </row>
    <row r="61259" spans="16:27" x14ac:dyDescent="0.3">
      <c r="P61259"/>
      <c r="AA61259"/>
    </row>
    <row r="61260" spans="16:27" x14ac:dyDescent="0.3">
      <c r="P61260"/>
      <c r="AA61260"/>
    </row>
    <row r="61261" spans="16:27" x14ac:dyDescent="0.3">
      <c r="P61261"/>
      <c r="AA61261"/>
    </row>
    <row r="61262" spans="16:27" x14ac:dyDescent="0.3">
      <c r="P61262"/>
      <c r="AA61262"/>
    </row>
    <row r="61263" spans="16:27" x14ac:dyDescent="0.3">
      <c r="P61263"/>
      <c r="AA61263"/>
    </row>
    <row r="61264" spans="16:27" x14ac:dyDescent="0.3">
      <c r="P61264"/>
      <c r="AA61264"/>
    </row>
    <row r="61265" spans="16:27" x14ac:dyDescent="0.3">
      <c r="P61265"/>
      <c r="AA61265"/>
    </row>
    <row r="61266" spans="16:27" x14ac:dyDescent="0.3">
      <c r="P61266"/>
      <c r="AA61266"/>
    </row>
    <row r="61267" spans="16:27" x14ac:dyDescent="0.3">
      <c r="P61267"/>
      <c r="AA61267"/>
    </row>
    <row r="61268" spans="16:27" x14ac:dyDescent="0.3">
      <c r="P61268"/>
      <c r="AA61268"/>
    </row>
    <row r="61269" spans="16:27" x14ac:dyDescent="0.3">
      <c r="P61269"/>
      <c r="AA61269"/>
    </row>
    <row r="61270" spans="16:27" x14ac:dyDescent="0.3">
      <c r="P61270"/>
      <c r="AA61270"/>
    </row>
    <row r="61271" spans="16:27" x14ac:dyDescent="0.3">
      <c r="P61271"/>
      <c r="AA61271"/>
    </row>
    <row r="61272" spans="16:27" x14ac:dyDescent="0.3">
      <c r="P61272"/>
      <c r="AA61272"/>
    </row>
    <row r="61273" spans="16:27" x14ac:dyDescent="0.3">
      <c r="P61273"/>
      <c r="AA61273"/>
    </row>
    <row r="61274" spans="16:27" x14ac:dyDescent="0.3">
      <c r="P61274"/>
      <c r="AA61274"/>
    </row>
    <row r="61275" spans="16:27" x14ac:dyDescent="0.3">
      <c r="P61275"/>
      <c r="AA61275"/>
    </row>
    <row r="61276" spans="16:27" x14ac:dyDescent="0.3">
      <c r="P61276"/>
      <c r="AA61276"/>
    </row>
    <row r="61277" spans="16:27" x14ac:dyDescent="0.3">
      <c r="P61277"/>
      <c r="AA61277"/>
    </row>
    <row r="61278" spans="16:27" x14ac:dyDescent="0.3">
      <c r="P61278"/>
      <c r="AA61278"/>
    </row>
    <row r="61279" spans="16:27" x14ac:dyDescent="0.3">
      <c r="P61279"/>
      <c r="AA61279"/>
    </row>
    <row r="61280" spans="16:27" x14ac:dyDescent="0.3">
      <c r="P61280"/>
      <c r="AA61280"/>
    </row>
    <row r="61281" spans="16:27" x14ac:dyDescent="0.3">
      <c r="P61281"/>
      <c r="AA61281"/>
    </row>
    <row r="61282" spans="16:27" x14ac:dyDescent="0.3">
      <c r="P61282"/>
      <c r="AA61282"/>
    </row>
    <row r="61283" spans="16:27" x14ac:dyDescent="0.3">
      <c r="P61283"/>
      <c r="AA61283"/>
    </row>
    <row r="61284" spans="16:27" x14ac:dyDescent="0.3">
      <c r="P61284"/>
      <c r="AA61284"/>
    </row>
    <row r="61285" spans="16:27" x14ac:dyDescent="0.3">
      <c r="P61285"/>
      <c r="AA61285"/>
    </row>
    <row r="61286" spans="16:27" x14ac:dyDescent="0.3">
      <c r="P61286"/>
      <c r="AA61286"/>
    </row>
    <row r="61287" spans="16:27" x14ac:dyDescent="0.3">
      <c r="P61287"/>
      <c r="AA61287"/>
    </row>
    <row r="61288" spans="16:27" x14ac:dyDescent="0.3">
      <c r="P61288"/>
      <c r="AA61288"/>
    </row>
    <row r="61289" spans="16:27" x14ac:dyDescent="0.3">
      <c r="P61289"/>
      <c r="AA61289"/>
    </row>
    <row r="61290" spans="16:27" x14ac:dyDescent="0.3">
      <c r="P61290"/>
      <c r="AA61290"/>
    </row>
    <row r="61291" spans="16:27" x14ac:dyDescent="0.3">
      <c r="P61291"/>
      <c r="AA61291"/>
    </row>
    <row r="61292" spans="16:27" x14ac:dyDescent="0.3">
      <c r="P61292"/>
      <c r="AA61292"/>
    </row>
    <row r="61293" spans="16:27" x14ac:dyDescent="0.3">
      <c r="P61293"/>
      <c r="AA61293"/>
    </row>
    <row r="61294" spans="16:27" x14ac:dyDescent="0.3">
      <c r="P61294"/>
      <c r="AA61294"/>
    </row>
    <row r="61295" spans="16:27" x14ac:dyDescent="0.3">
      <c r="P61295"/>
      <c r="AA61295"/>
    </row>
    <row r="61296" spans="16:27" x14ac:dyDescent="0.3">
      <c r="P61296"/>
      <c r="AA61296"/>
    </row>
    <row r="61297" spans="16:27" x14ac:dyDescent="0.3">
      <c r="P61297"/>
      <c r="AA61297"/>
    </row>
    <row r="61298" spans="16:27" x14ac:dyDescent="0.3">
      <c r="P61298"/>
      <c r="AA61298"/>
    </row>
    <row r="61299" spans="16:27" x14ac:dyDescent="0.3">
      <c r="P61299"/>
      <c r="AA61299"/>
    </row>
    <row r="61300" spans="16:27" x14ac:dyDescent="0.3">
      <c r="P61300"/>
      <c r="AA61300"/>
    </row>
    <row r="61301" spans="16:27" x14ac:dyDescent="0.3">
      <c r="P61301"/>
      <c r="AA61301"/>
    </row>
    <row r="61302" spans="16:27" x14ac:dyDescent="0.3">
      <c r="P61302"/>
      <c r="AA61302"/>
    </row>
    <row r="61303" spans="16:27" x14ac:dyDescent="0.3">
      <c r="P61303"/>
      <c r="AA61303"/>
    </row>
    <row r="61304" spans="16:27" x14ac:dyDescent="0.3">
      <c r="P61304"/>
      <c r="AA61304"/>
    </row>
    <row r="61305" spans="16:27" x14ac:dyDescent="0.3">
      <c r="P61305"/>
      <c r="AA61305"/>
    </row>
    <row r="61306" spans="16:27" x14ac:dyDescent="0.3">
      <c r="P61306"/>
      <c r="AA61306"/>
    </row>
    <row r="61307" spans="16:27" x14ac:dyDescent="0.3">
      <c r="P61307"/>
      <c r="AA61307"/>
    </row>
    <row r="61308" spans="16:27" x14ac:dyDescent="0.3">
      <c r="P61308"/>
      <c r="AA61308"/>
    </row>
    <row r="61309" spans="16:27" x14ac:dyDescent="0.3">
      <c r="P61309"/>
      <c r="AA61309"/>
    </row>
    <row r="61310" spans="16:27" x14ac:dyDescent="0.3">
      <c r="P61310"/>
      <c r="AA61310"/>
    </row>
    <row r="61311" spans="16:27" x14ac:dyDescent="0.3">
      <c r="P61311"/>
      <c r="AA61311"/>
    </row>
    <row r="61312" spans="16:27" x14ac:dyDescent="0.3">
      <c r="P61312"/>
      <c r="AA61312"/>
    </row>
    <row r="61313" spans="16:27" x14ac:dyDescent="0.3">
      <c r="P61313"/>
      <c r="AA61313"/>
    </row>
    <row r="61314" spans="16:27" x14ac:dyDescent="0.3">
      <c r="P61314"/>
      <c r="AA61314"/>
    </row>
    <row r="61315" spans="16:27" x14ac:dyDescent="0.3">
      <c r="P61315"/>
      <c r="AA61315"/>
    </row>
    <row r="61316" spans="16:27" x14ac:dyDescent="0.3">
      <c r="P61316"/>
      <c r="AA61316"/>
    </row>
    <row r="61317" spans="16:27" x14ac:dyDescent="0.3">
      <c r="P61317"/>
      <c r="AA61317"/>
    </row>
    <row r="61318" spans="16:27" x14ac:dyDescent="0.3">
      <c r="P61318"/>
      <c r="AA61318"/>
    </row>
    <row r="61319" spans="16:27" x14ac:dyDescent="0.3">
      <c r="P61319"/>
      <c r="AA61319"/>
    </row>
    <row r="61320" spans="16:27" x14ac:dyDescent="0.3">
      <c r="P61320"/>
      <c r="AA61320"/>
    </row>
    <row r="61321" spans="16:27" x14ac:dyDescent="0.3">
      <c r="P61321"/>
      <c r="AA61321"/>
    </row>
    <row r="61322" spans="16:27" x14ac:dyDescent="0.3">
      <c r="P61322"/>
      <c r="AA61322"/>
    </row>
    <row r="61323" spans="16:27" x14ac:dyDescent="0.3">
      <c r="P61323"/>
      <c r="AA61323"/>
    </row>
    <row r="61324" spans="16:27" x14ac:dyDescent="0.3">
      <c r="P61324"/>
      <c r="AA61324"/>
    </row>
    <row r="61325" spans="16:27" x14ac:dyDescent="0.3">
      <c r="P61325"/>
      <c r="AA61325"/>
    </row>
    <row r="61326" spans="16:27" x14ac:dyDescent="0.3">
      <c r="P61326"/>
      <c r="AA61326"/>
    </row>
    <row r="61327" spans="16:27" x14ac:dyDescent="0.3">
      <c r="P61327"/>
      <c r="AA61327"/>
    </row>
    <row r="61328" spans="16:27" x14ac:dyDescent="0.3">
      <c r="P61328"/>
      <c r="AA61328"/>
    </row>
    <row r="61329" spans="16:27" x14ac:dyDescent="0.3">
      <c r="P61329"/>
      <c r="AA61329"/>
    </row>
    <row r="61330" spans="16:27" x14ac:dyDescent="0.3">
      <c r="P61330"/>
      <c r="AA61330"/>
    </row>
    <row r="61331" spans="16:27" x14ac:dyDescent="0.3">
      <c r="P61331"/>
      <c r="AA61331"/>
    </row>
    <row r="61332" spans="16:27" x14ac:dyDescent="0.3">
      <c r="P61332"/>
      <c r="AA61332"/>
    </row>
    <row r="61333" spans="16:27" x14ac:dyDescent="0.3">
      <c r="P61333"/>
      <c r="AA61333"/>
    </row>
    <row r="61334" spans="16:27" x14ac:dyDescent="0.3">
      <c r="P61334"/>
      <c r="AA61334"/>
    </row>
    <row r="61335" spans="16:27" x14ac:dyDescent="0.3">
      <c r="P61335"/>
      <c r="AA61335"/>
    </row>
    <row r="61336" spans="16:27" x14ac:dyDescent="0.3">
      <c r="P61336"/>
      <c r="AA61336"/>
    </row>
    <row r="61337" spans="16:27" x14ac:dyDescent="0.3">
      <c r="P61337"/>
      <c r="AA61337"/>
    </row>
    <row r="61338" spans="16:27" x14ac:dyDescent="0.3">
      <c r="P61338"/>
      <c r="AA61338"/>
    </row>
    <row r="61339" spans="16:27" x14ac:dyDescent="0.3">
      <c r="P61339"/>
      <c r="AA61339"/>
    </row>
    <row r="61340" spans="16:27" x14ac:dyDescent="0.3">
      <c r="P61340"/>
      <c r="AA61340"/>
    </row>
    <row r="61341" spans="16:27" x14ac:dyDescent="0.3">
      <c r="P61341"/>
      <c r="AA61341"/>
    </row>
    <row r="61342" spans="16:27" x14ac:dyDescent="0.3">
      <c r="P61342"/>
      <c r="AA61342"/>
    </row>
    <row r="61343" spans="16:27" x14ac:dyDescent="0.3">
      <c r="P61343"/>
      <c r="AA61343"/>
    </row>
    <row r="61344" spans="16:27" x14ac:dyDescent="0.3">
      <c r="P61344"/>
      <c r="AA61344"/>
    </row>
    <row r="61345" spans="16:27" x14ac:dyDescent="0.3">
      <c r="P61345"/>
      <c r="AA61345"/>
    </row>
    <row r="61346" spans="16:27" x14ac:dyDescent="0.3">
      <c r="P61346"/>
      <c r="AA61346"/>
    </row>
    <row r="61347" spans="16:27" x14ac:dyDescent="0.3">
      <c r="P61347"/>
      <c r="AA61347"/>
    </row>
    <row r="61348" spans="16:27" x14ac:dyDescent="0.3">
      <c r="P61348"/>
      <c r="AA61348"/>
    </row>
    <row r="61349" spans="16:27" x14ac:dyDescent="0.3">
      <c r="P61349"/>
      <c r="AA61349"/>
    </row>
    <row r="61350" spans="16:27" x14ac:dyDescent="0.3">
      <c r="P61350"/>
      <c r="AA61350"/>
    </row>
    <row r="61351" spans="16:27" x14ac:dyDescent="0.3">
      <c r="P61351"/>
      <c r="AA61351"/>
    </row>
    <row r="61352" spans="16:27" x14ac:dyDescent="0.3">
      <c r="P61352"/>
      <c r="AA61352"/>
    </row>
    <row r="61353" spans="16:27" x14ac:dyDescent="0.3">
      <c r="P61353"/>
      <c r="AA61353"/>
    </row>
    <row r="61354" spans="16:27" x14ac:dyDescent="0.3">
      <c r="P61354"/>
      <c r="AA61354"/>
    </row>
    <row r="61355" spans="16:27" x14ac:dyDescent="0.3">
      <c r="P61355"/>
      <c r="AA61355"/>
    </row>
    <row r="61356" spans="16:27" x14ac:dyDescent="0.3">
      <c r="P61356"/>
      <c r="AA61356"/>
    </row>
    <row r="61357" spans="16:27" x14ac:dyDescent="0.3">
      <c r="P61357"/>
      <c r="AA61357"/>
    </row>
    <row r="61358" spans="16:27" x14ac:dyDescent="0.3">
      <c r="P61358"/>
      <c r="AA61358"/>
    </row>
    <row r="61359" spans="16:27" x14ac:dyDescent="0.3">
      <c r="P61359"/>
      <c r="AA61359"/>
    </row>
    <row r="61360" spans="16:27" x14ac:dyDescent="0.3">
      <c r="P61360"/>
      <c r="AA61360"/>
    </row>
    <row r="61361" spans="16:27" x14ac:dyDescent="0.3">
      <c r="P61361"/>
      <c r="AA61361"/>
    </row>
    <row r="61362" spans="16:27" x14ac:dyDescent="0.3">
      <c r="P61362"/>
      <c r="AA61362"/>
    </row>
    <row r="61363" spans="16:27" x14ac:dyDescent="0.3">
      <c r="P61363"/>
      <c r="AA61363"/>
    </row>
    <row r="61364" spans="16:27" x14ac:dyDescent="0.3">
      <c r="P61364"/>
      <c r="AA61364"/>
    </row>
    <row r="61365" spans="16:27" x14ac:dyDescent="0.3">
      <c r="P61365"/>
      <c r="AA61365"/>
    </row>
    <row r="61366" spans="16:27" x14ac:dyDescent="0.3">
      <c r="P61366"/>
      <c r="AA61366"/>
    </row>
    <row r="61367" spans="16:27" x14ac:dyDescent="0.3">
      <c r="P61367"/>
      <c r="AA61367"/>
    </row>
    <row r="61368" spans="16:27" x14ac:dyDescent="0.3">
      <c r="P61368"/>
      <c r="AA61368"/>
    </row>
    <row r="61369" spans="16:27" x14ac:dyDescent="0.3">
      <c r="P61369"/>
      <c r="AA61369"/>
    </row>
    <row r="61370" spans="16:27" x14ac:dyDescent="0.3">
      <c r="P61370"/>
      <c r="AA61370"/>
    </row>
    <row r="61371" spans="16:27" x14ac:dyDescent="0.3">
      <c r="P61371"/>
      <c r="AA61371"/>
    </row>
    <row r="61372" spans="16:27" x14ac:dyDescent="0.3">
      <c r="P61372"/>
      <c r="AA61372"/>
    </row>
    <row r="61373" spans="16:27" x14ac:dyDescent="0.3">
      <c r="P61373"/>
      <c r="AA61373"/>
    </row>
    <row r="61374" spans="16:27" x14ac:dyDescent="0.3">
      <c r="P61374"/>
      <c r="AA61374"/>
    </row>
    <row r="61375" spans="16:27" x14ac:dyDescent="0.3">
      <c r="P61375"/>
      <c r="AA61375"/>
    </row>
    <row r="61376" spans="16:27" x14ac:dyDescent="0.3">
      <c r="P61376"/>
      <c r="AA61376"/>
    </row>
    <row r="61377" spans="16:27" x14ac:dyDescent="0.3">
      <c r="P61377"/>
      <c r="AA61377"/>
    </row>
    <row r="61378" spans="16:27" x14ac:dyDescent="0.3">
      <c r="P61378"/>
      <c r="AA61378"/>
    </row>
    <row r="61379" spans="16:27" x14ac:dyDescent="0.3">
      <c r="P61379"/>
      <c r="AA61379"/>
    </row>
    <row r="61380" spans="16:27" x14ac:dyDescent="0.3">
      <c r="P61380"/>
      <c r="AA61380"/>
    </row>
    <row r="61381" spans="16:27" x14ac:dyDescent="0.3">
      <c r="P61381"/>
      <c r="AA61381"/>
    </row>
    <row r="61382" spans="16:27" x14ac:dyDescent="0.3">
      <c r="P61382"/>
      <c r="AA61382"/>
    </row>
    <row r="61383" spans="16:27" x14ac:dyDescent="0.3">
      <c r="P61383"/>
      <c r="AA61383"/>
    </row>
    <row r="61384" spans="16:27" x14ac:dyDescent="0.3">
      <c r="P61384"/>
      <c r="AA61384"/>
    </row>
    <row r="61385" spans="16:27" x14ac:dyDescent="0.3">
      <c r="P61385"/>
      <c r="AA61385"/>
    </row>
    <row r="61386" spans="16:27" x14ac:dyDescent="0.3">
      <c r="P61386"/>
      <c r="AA61386"/>
    </row>
    <row r="61387" spans="16:27" x14ac:dyDescent="0.3">
      <c r="P61387"/>
      <c r="AA61387"/>
    </row>
    <row r="61388" spans="16:27" x14ac:dyDescent="0.3">
      <c r="P61388"/>
      <c r="AA61388"/>
    </row>
    <row r="61389" spans="16:27" x14ac:dyDescent="0.3">
      <c r="P61389"/>
      <c r="AA61389"/>
    </row>
    <row r="61390" spans="16:27" x14ac:dyDescent="0.3">
      <c r="P61390"/>
      <c r="AA61390"/>
    </row>
    <row r="61391" spans="16:27" x14ac:dyDescent="0.3">
      <c r="P61391"/>
      <c r="AA61391"/>
    </row>
    <row r="61392" spans="16:27" x14ac:dyDescent="0.3">
      <c r="P61392"/>
      <c r="AA61392"/>
    </row>
    <row r="61393" spans="16:27" x14ac:dyDescent="0.3">
      <c r="P61393"/>
      <c r="AA61393"/>
    </row>
    <row r="61394" spans="16:27" x14ac:dyDescent="0.3">
      <c r="P61394"/>
      <c r="AA61394"/>
    </row>
    <row r="61395" spans="16:27" x14ac:dyDescent="0.3">
      <c r="P61395"/>
      <c r="AA61395"/>
    </row>
    <row r="61396" spans="16:27" x14ac:dyDescent="0.3">
      <c r="P61396"/>
      <c r="AA61396"/>
    </row>
    <row r="61397" spans="16:27" x14ac:dyDescent="0.3">
      <c r="P61397"/>
      <c r="AA61397"/>
    </row>
    <row r="61398" spans="16:27" x14ac:dyDescent="0.3">
      <c r="P61398"/>
      <c r="AA61398"/>
    </row>
    <row r="61399" spans="16:27" x14ac:dyDescent="0.3">
      <c r="P61399"/>
      <c r="AA61399"/>
    </row>
    <row r="61400" spans="16:27" x14ac:dyDescent="0.3">
      <c r="P61400"/>
      <c r="AA61400"/>
    </row>
    <row r="61401" spans="16:27" x14ac:dyDescent="0.3">
      <c r="P61401"/>
      <c r="AA61401"/>
    </row>
    <row r="61402" spans="16:27" x14ac:dyDescent="0.3">
      <c r="P61402"/>
      <c r="AA61402"/>
    </row>
    <row r="61403" spans="16:27" x14ac:dyDescent="0.3">
      <c r="P61403"/>
      <c r="AA61403"/>
    </row>
    <row r="61404" spans="16:27" x14ac:dyDescent="0.3">
      <c r="P61404"/>
      <c r="AA61404"/>
    </row>
    <row r="61405" spans="16:27" x14ac:dyDescent="0.3">
      <c r="P61405"/>
      <c r="AA61405"/>
    </row>
    <row r="61406" spans="16:27" x14ac:dyDescent="0.3">
      <c r="P61406"/>
      <c r="AA61406"/>
    </row>
    <row r="61407" spans="16:27" x14ac:dyDescent="0.3">
      <c r="P61407"/>
      <c r="AA61407"/>
    </row>
    <row r="61408" spans="16:27" x14ac:dyDescent="0.3">
      <c r="P61408"/>
      <c r="AA61408"/>
    </row>
    <row r="61409" spans="16:27" x14ac:dyDescent="0.3">
      <c r="P61409"/>
      <c r="AA61409"/>
    </row>
    <row r="61410" spans="16:27" x14ac:dyDescent="0.3">
      <c r="P61410"/>
      <c r="AA61410"/>
    </row>
    <row r="61411" spans="16:27" x14ac:dyDescent="0.3">
      <c r="P61411"/>
      <c r="AA61411"/>
    </row>
    <row r="61412" spans="16:27" x14ac:dyDescent="0.3">
      <c r="P61412"/>
      <c r="AA61412"/>
    </row>
    <row r="61413" spans="16:27" x14ac:dyDescent="0.3">
      <c r="P61413"/>
      <c r="AA61413"/>
    </row>
    <row r="61414" spans="16:27" x14ac:dyDescent="0.3">
      <c r="P61414"/>
      <c r="AA61414"/>
    </row>
    <row r="61415" spans="16:27" x14ac:dyDescent="0.3">
      <c r="P61415"/>
      <c r="AA61415"/>
    </row>
    <row r="61416" spans="16:27" x14ac:dyDescent="0.3">
      <c r="P61416"/>
      <c r="AA61416"/>
    </row>
    <row r="61417" spans="16:27" x14ac:dyDescent="0.3">
      <c r="P61417"/>
      <c r="AA61417"/>
    </row>
    <row r="61418" spans="16:27" x14ac:dyDescent="0.3">
      <c r="P61418"/>
      <c r="AA61418"/>
    </row>
    <row r="61419" spans="16:27" x14ac:dyDescent="0.3">
      <c r="P61419"/>
      <c r="AA61419"/>
    </row>
    <row r="61420" spans="16:27" x14ac:dyDescent="0.3">
      <c r="P61420"/>
      <c r="AA61420"/>
    </row>
    <row r="61421" spans="16:27" x14ac:dyDescent="0.3">
      <c r="P61421"/>
      <c r="AA61421"/>
    </row>
    <row r="61422" spans="16:27" x14ac:dyDescent="0.3">
      <c r="P61422"/>
      <c r="AA61422"/>
    </row>
    <row r="61423" spans="16:27" x14ac:dyDescent="0.3">
      <c r="P61423"/>
      <c r="AA61423"/>
    </row>
    <row r="61424" spans="16:27" x14ac:dyDescent="0.3">
      <c r="P61424"/>
      <c r="AA61424"/>
    </row>
    <row r="61425" spans="16:27" x14ac:dyDescent="0.3">
      <c r="P61425"/>
      <c r="AA61425"/>
    </row>
    <row r="61426" spans="16:27" x14ac:dyDescent="0.3">
      <c r="P61426"/>
      <c r="AA61426"/>
    </row>
    <row r="61427" spans="16:27" x14ac:dyDescent="0.3">
      <c r="P61427"/>
      <c r="AA61427"/>
    </row>
    <row r="61428" spans="16:27" x14ac:dyDescent="0.3">
      <c r="P61428"/>
      <c r="AA61428"/>
    </row>
    <row r="61429" spans="16:27" x14ac:dyDescent="0.3">
      <c r="P61429"/>
      <c r="AA61429"/>
    </row>
    <row r="61430" spans="16:27" x14ac:dyDescent="0.3">
      <c r="P61430"/>
      <c r="AA61430"/>
    </row>
    <row r="61431" spans="16:27" x14ac:dyDescent="0.3">
      <c r="P61431"/>
      <c r="AA61431"/>
    </row>
    <row r="61432" spans="16:27" x14ac:dyDescent="0.3">
      <c r="P61432"/>
      <c r="AA61432"/>
    </row>
    <row r="61433" spans="16:27" x14ac:dyDescent="0.3">
      <c r="P61433"/>
      <c r="AA61433"/>
    </row>
    <row r="61434" spans="16:27" x14ac:dyDescent="0.3">
      <c r="P61434"/>
      <c r="AA61434"/>
    </row>
    <row r="61435" spans="16:27" x14ac:dyDescent="0.3">
      <c r="P61435"/>
      <c r="AA61435"/>
    </row>
    <row r="61436" spans="16:27" x14ac:dyDescent="0.3">
      <c r="P61436"/>
      <c r="AA61436"/>
    </row>
    <row r="61437" spans="16:27" x14ac:dyDescent="0.3">
      <c r="P61437"/>
      <c r="AA61437"/>
    </row>
    <row r="61438" spans="16:27" x14ac:dyDescent="0.3">
      <c r="P61438"/>
      <c r="AA61438"/>
    </row>
    <row r="61439" spans="16:27" x14ac:dyDescent="0.3">
      <c r="P61439"/>
      <c r="AA61439"/>
    </row>
    <row r="61440" spans="16:27" x14ac:dyDescent="0.3">
      <c r="P61440"/>
      <c r="AA61440"/>
    </row>
    <row r="61441" spans="16:27" x14ac:dyDescent="0.3">
      <c r="P61441"/>
      <c r="AA61441"/>
    </row>
    <row r="61442" spans="16:27" x14ac:dyDescent="0.3">
      <c r="P61442"/>
      <c r="AA61442"/>
    </row>
    <row r="61443" spans="16:27" x14ac:dyDescent="0.3">
      <c r="P61443"/>
      <c r="AA61443"/>
    </row>
    <row r="61444" spans="16:27" x14ac:dyDescent="0.3">
      <c r="P61444"/>
      <c r="AA61444"/>
    </row>
    <row r="61445" spans="16:27" x14ac:dyDescent="0.3">
      <c r="P61445"/>
      <c r="AA61445"/>
    </row>
    <row r="61446" spans="16:27" x14ac:dyDescent="0.3">
      <c r="P61446"/>
      <c r="AA61446"/>
    </row>
    <row r="61447" spans="16:27" x14ac:dyDescent="0.3">
      <c r="P61447"/>
      <c r="AA61447"/>
    </row>
    <row r="61448" spans="16:27" x14ac:dyDescent="0.3">
      <c r="P61448"/>
      <c r="AA61448"/>
    </row>
    <row r="61449" spans="16:27" x14ac:dyDescent="0.3">
      <c r="P61449"/>
      <c r="AA61449"/>
    </row>
    <row r="61450" spans="16:27" x14ac:dyDescent="0.3">
      <c r="P61450"/>
      <c r="AA61450"/>
    </row>
    <row r="61451" spans="16:27" x14ac:dyDescent="0.3">
      <c r="P61451"/>
      <c r="AA61451"/>
    </row>
    <row r="61452" spans="16:27" x14ac:dyDescent="0.3">
      <c r="P61452"/>
      <c r="AA61452"/>
    </row>
    <row r="61453" spans="16:27" x14ac:dyDescent="0.3">
      <c r="P61453"/>
      <c r="AA61453"/>
    </row>
    <row r="61454" spans="16:27" x14ac:dyDescent="0.3">
      <c r="P61454"/>
      <c r="AA61454"/>
    </row>
    <row r="61455" spans="16:27" x14ac:dyDescent="0.3">
      <c r="P61455"/>
      <c r="AA61455"/>
    </row>
    <row r="61456" spans="16:27" x14ac:dyDescent="0.3">
      <c r="P61456"/>
      <c r="AA61456"/>
    </row>
    <row r="61457" spans="16:27" x14ac:dyDescent="0.3">
      <c r="P61457"/>
      <c r="AA61457"/>
    </row>
    <row r="61458" spans="16:27" x14ac:dyDescent="0.3">
      <c r="P61458"/>
      <c r="AA61458"/>
    </row>
    <row r="61459" spans="16:27" x14ac:dyDescent="0.3">
      <c r="P61459"/>
      <c r="AA61459"/>
    </row>
    <row r="61460" spans="16:27" x14ac:dyDescent="0.3">
      <c r="P61460"/>
      <c r="AA61460"/>
    </row>
    <row r="61461" spans="16:27" x14ac:dyDescent="0.3">
      <c r="P61461"/>
      <c r="AA61461"/>
    </row>
    <row r="61462" spans="16:27" x14ac:dyDescent="0.3">
      <c r="P61462"/>
      <c r="AA61462"/>
    </row>
    <row r="61463" spans="16:27" x14ac:dyDescent="0.3">
      <c r="P61463"/>
      <c r="AA61463"/>
    </row>
    <row r="61464" spans="16:27" x14ac:dyDescent="0.3">
      <c r="P61464"/>
      <c r="AA61464"/>
    </row>
    <row r="61465" spans="16:27" x14ac:dyDescent="0.3">
      <c r="P61465"/>
      <c r="AA61465"/>
    </row>
    <row r="61466" spans="16:27" x14ac:dyDescent="0.3">
      <c r="P61466"/>
      <c r="AA61466"/>
    </row>
    <row r="61467" spans="16:27" x14ac:dyDescent="0.3">
      <c r="P61467"/>
      <c r="AA61467"/>
    </row>
    <row r="61468" spans="16:27" x14ac:dyDescent="0.3">
      <c r="P61468"/>
      <c r="AA61468"/>
    </row>
    <row r="61469" spans="16:27" x14ac:dyDescent="0.3">
      <c r="P61469"/>
      <c r="AA61469"/>
    </row>
    <row r="61470" spans="16:27" x14ac:dyDescent="0.3">
      <c r="P61470"/>
      <c r="AA61470"/>
    </row>
    <row r="61471" spans="16:27" x14ac:dyDescent="0.3">
      <c r="P61471"/>
      <c r="AA61471"/>
    </row>
    <row r="61472" spans="16:27" x14ac:dyDescent="0.3">
      <c r="P61472"/>
      <c r="AA61472"/>
    </row>
    <row r="61473" spans="16:27" x14ac:dyDescent="0.3">
      <c r="P61473"/>
      <c r="AA61473"/>
    </row>
    <row r="61474" spans="16:27" x14ac:dyDescent="0.3">
      <c r="P61474"/>
      <c r="AA61474"/>
    </row>
    <row r="61475" spans="16:27" x14ac:dyDescent="0.3">
      <c r="P61475"/>
      <c r="AA61475"/>
    </row>
    <row r="61476" spans="16:27" x14ac:dyDescent="0.3">
      <c r="P61476"/>
      <c r="AA61476"/>
    </row>
    <row r="61477" spans="16:27" x14ac:dyDescent="0.3">
      <c r="P61477"/>
      <c r="AA61477"/>
    </row>
    <row r="61478" spans="16:27" x14ac:dyDescent="0.3">
      <c r="P61478"/>
      <c r="AA61478"/>
    </row>
    <row r="61479" spans="16:27" x14ac:dyDescent="0.3">
      <c r="P61479"/>
      <c r="AA61479"/>
    </row>
    <row r="61480" spans="16:27" x14ac:dyDescent="0.3">
      <c r="P61480"/>
      <c r="AA61480"/>
    </row>
    <row r="61481" spans="16:27" x14ac:dyDescent="0.3">
      <c r="P61481"/>
      <c r="AA61481"/>
    </row>
    <row r="61482" spans="16:27" x14ac:dyDescent="0.3">
      <c r="P61482"/>
      <c r="AA61482"/>
    </row>
    <row r="61483" spans="16:27" x14ac:dyDescent="0.3">
      <c r="P61483"/>
      <c r="AA61483"/>
    </row>
    <row r="61484" spans="16:27" x14ac:dyDescent="0.3">
      <c r="P61484"/>
      <c r="AA61484"/>
    </row>
    <row r="61485" spans="16:27" x14ac:dyDescent="0.3">
      <c r="P61485"/>
      <c r="AA61485"/>
    </row>
    <row r="61486" spans="16:27" x14ac:dyDescent="0.3">
      <c r="P61486"/>
      <c r="AA61486"/>
    </row>
    <row r="61487" spans="16:27" x14ac:dyDescent="0.3">
      <c r="P61487"/>
      <c r="AA61487"/>
    </row>
    <row r="61488" spans="16:27" x14ac:dyDescent="0.3">
      <c r="P61488"/>
      <c r="AA61488"/>
    </row>
    <row r="61489" spans="16:27" x14ac:dyDescent="0.3">
      <c r="P61489"/>
      <c r="AA61489"/>
    </row>
    <row r="61490" spans="16:27" x14ac:dyDescent="0.3">
      <c r="P61490"/>
      <c r="AA61490"/>
    </row>
    <row r="61491" spans="16:27" x14ac:dyDescent="0.3">
      <c r="P61491"/>
      <c r="AA61491"/>
    </row>
    <row r="61492" spans="16:27" x14ac:dyDescent="0.3">
      <c r="P61492"/>
      <c r="AA61492"/>
    </row>
    <row r="61493" spans="16:27" x14ac:dyDescent="0.3">
      <c r="P61493"/>
      <c r="AA61493"/>
    </row>
    <row r="61494" spans="16:27" x14ac:dyDescent="0.3">
      <c r="P61494"/>
      <c r="AA61494"/>
    </row>
    <row r="61495" spans="16:27" x14ac:dyDescent="0.3">
      <c r="P61495"/>
      <c r="AA61495"/>
    </row>
    <row r="61496" spans="16:27" x14ac:dyDescent="0.3">
      <c r="P61496"/>
      <c r="AA61496"/>
    </row>
    <row r="61497" spans="16:27" x14ac:dyDescent="0.3">
      <c r="P61497"/>
      <c r="AA61497"/>
    </row>
    <row r="61498" spans="16:27" x14ac:dyDescent="0.3">
      <c r="P61498"/>
      <c r="AA61498"/>
    </row>
    <row r="61499" spans="16:27" x14ac:dyDescent="0.3">
      <c r="P61499"/>
      <c r="AA61499"/>
    </row>
    <row r="61500" spans="16:27" x14ac:dyDescent="0.3">
      <c r="P61500"/>
      <c r="AA61500"/>
    </row>
    <row r="61501" spans="16:27" x14ac:dyDescent="0.3">
      <c r="P61501"/>
      <c r="AA61501"/>
    </row>
    <row r="61502" spans="16:27" x14ac:dyDescent="0.3">
      <c r="P61502"/>
      <c r="AA61502"/>
    </row>
    <row r="61503" spans="16:27" x14ac:dyDescent="0.3">
      <c r="P61503"/>
      <c r="AA61503"/>
    </row>
    <row r="61504" spans="16:27" x14ac:dyDescent="0.3">
      <c r="P61504"/>
      <c r="AA61504"/>
    </row>
    <row r="61505" spans="16:27" x14ac:dyDescent="0.3">
      <c r="P61505"/>
      <c r="AA61505"/>
    </row>
    <row r="61506" spans="16:27" x14ac:dyDescent="0.3">
      <c r="P61506"/>
      <c r="AA61506"/>
    </row>
    <row r="61507" spans="16:27" x14ac:dyDescent="0.3">
      <c r="P61507"/>
      <c r="AA61507"/>
    </row>
    <row r="61508" spans="16:27" x14ac:dyDescent="0.3">
      <c r="P61508"/>
      <c r="AA61508"/>
    </row>
    <row r="61509" spans="16:27" x14ac:dyDescent="0.3">
      <c r="P61509"/>
      <c r="AA61509"/>
    </row>
    <row r="61510" spans="16:27" x14ac:dyDescent="0.3">
      <c r="P61510"/>
      <c r="AA61510"/>
    </row>
    <row r="61511" spans="16:27" x14ac:dyDescent="0.3">
      <c r="P61511"/>
      <c r="AA61511"/>
    </row>
    <row r="61512" spans="16:27" x14ac:dyDescent="0.3">
      <c r="P61512"/>
      <c r="AA61512"/>
    </row>
    <row r="61513" spans="16:27" x14ac:dyDescent="0.3">
      <c r="P61513"/>
      <c r="AA61513"/>
    </row>
    <row r="61514" spans="16:27" x14ac:dyDescent="0.3">
      <c r="P61514"/>
      <c r="AA61514"/>
    </row>
    <row r="61515" spans="16:27" x14ac:dyDescent="0.3">
      <c r="P61515"/>
      <c r="AA61515"/>
    </row>
    <row r="61516" spans="16:27" x14ac:dyDescent="0.3">
      <c r="P61516"/>
      <c r="AA61516"/>
    </row>
    <row r="61517" spans="16:27" x14ac:dyDescent="0.3">
      <c r="P61517"/>
      <c r="AA61517"/>
    </row>
    <row r="61518" spans="16:27" x14ac:dyDescent="0.3">
      <c r="P61518"/>
      <c r="AA61518"/>
    </row>
    <row r="61519" spans="16:27" x14ac:dyDescent="0.3">
      <c r="P61519"/>
      <c r="AA61519"/>
    </row>
    <row r="61520" spans="16:27" x14ac:dyDescent="0.3">
      <c r="P61520"/>
      <c r="AA61520"/>
    </row>
    <row r="61521" spans="16:27" x14ac:dyDescent="0.3">
      <c r="P61521"/>
      <c r="AA61521"/>
    </row>
    <row r="61522" spans="16:27" x14ac:dyDescent="0.3">
      <c r="P61522"/>
      <c r="AA61522"/>
    </row>
    <row r="61523" spans="16:27" x14ac:dyDescent="0.3">
      <c r="P61523"/>
      <c r="AA61523"/>
    </row>
    <row r="61524" spans="16:27" x14ac:dyDescent="0.3">
      <c r="P61524"/>
      <c r="AA61524"/>
    </row>
    <row r="61525" spans="16:27" x14ac:dyDescent="0.3">
      <c r="P61525"/>
      <c r="AA61525"/>
    </row>
    <row r="61526" spans="16:27" x14ac:dyDescent="0.3">
      <c r="P61526"/>
      <c r="AA61526"/>
    </row>
    <row r="61527" spans="16:27" x14ac:dyDescent="0.3">
      <c r="P61527"/>
      <c r="AA61527"/>
    </row>
    <row r="61528" spans="16:27" x14ac:dyDescent="0.3">
      <c r="P61528"/>
      <c r="AA61528"/>
    </row>
    <row r="61529" spans="16:27" x14ac:dyDescent="0.3">
      <c r="P61529"/>
      <c r="AA61529"/>
    </row>
    <row r="61530" spans="16:27" x14ac:dyDescent="0.3">
      <c r="P61530"/>
      <c r="AA61530"/>
    </row>
    <row r="61531" spans="16:27" x14ac:dyDescent="0.3">
      <c r="P61531"/>
      <c r="AA61531"/>
    </row>
    <row r="61532" spans="16:27" x14ac:dyDescent="0.3">
      <c r="P61532"/>
      <c r="AA61532"/>
    </row>
    <row r="61533" spans="16:27" x14ac:dyDescent="0.3">
      <c r="P61533"/>
      <c r="AA61533"/>
    </row>
    <row r="61534" spans="16:27" x14ac:dyDescent="0.3">
      <c r="P61534"/>
      <c r="AA61534"/>
    </row>
    <row r="61535" spans="16:27" x14ac:dyDescent="0.3">
      <c r="P61535"/>
      <c r="AA61535"/>
    </row>
    <row r="61536" spans="16:27" x14ac:dyDescent="0.3">
      <c r="P61536"/>
      <c r="AA61536"/>
    </row>
    <row r="61537" spans="16:27" x14ac:dyDescent="0.3">
      <c r="P61537"/>
      <c r="AA61537"/>
    </row>
    <row r="61538" spans="16:27" x14ac:dyDescent="0.3">
      <c r="P61538"/>
      <c r="AA61538"/>
    </row>
    <row r="61539" spans="16:27" x14ac:dyDescent="0.3">
      <c r="P61539"/>
      <c r="AA61539"/>
    </row>
    <row r="61540" spans="16:27" x14ac:dyDescent="0.3">
      <c r="P61540"/>
      <c r="AA61540"/>
    </row>
    <row r="61541" spans="16:27" x14ac:dyDescent="0.3">
      <c r="P61541"/>
      <c r="AA61541"/>
    </row>
    <row r="61542" spans="16:27" x14ac:dyDescent="0.3">
      <c r="P61542"/>
      <c r="AA61542"/>
    </row>
    <row r="61543" spans="16:27" x14ac:dyDescent="0.3">
      <c r="P61543"/>
      <c r="AA61543"/>
    </row>
    <row r="61544" spans="16:27" x14ac:dyDescent="0.3">
      <c r="P61544"/>
      <c r="AA61544"/>
    </row>
    <row r="61545" spans="16:27" x14ac:dyDescent="0.3">
      <c r="P61545"/>
      <c r="AA61545"/>
    </row>
    <row r="61546" spans="16:27" x14ac:dyDescent="0.3">
      <c r="P61546"/>
      <c r="AA61546"/>
    </row>
    <row r="61547" spans="16:27" x14ac:dyDescent="0.3">
      <c r="P61547"/>
      <c r="AA61547"/>
    </row>
    <row r="61548" spans="16:27" x14ac:dyDescent="0.3">
      <c r="P61548"/>
      <c r="AA61548"/>
    </row>
    <row r="61549" spans="16:27" x14ac:dyDescent="0.3">
      <c r="P61549"/>
      <c r="AA61549"/>
    </row>
    <row r="61550" spans="16:27" x14ac:dyDescent="0.3">
      <c r="P61550"/>
      <c r="AA61550"/>
    </row>
    <row r="61551" spans="16:27" x14ac:dyDescent="0.3">
      <c r="P61551"/>
      <c r="AA61551"/>
    </row>
    <row r="61552" spans="16:27" x14ac:dyDescent="0.3">
      <c r="P61552"/>
      <c r="AA61552"/>
    </row>
    <row r="61553" spans="16:27" x14ac:dyDescent="0.3">
      <c r="P61553"/>
      <c r="AA61553"/>
    </row>
    <row r="61554" spans="16:27" x14ac:dyDescent="0.3">
      <c r="P61554"/>
      <c r="AA61554"/>
    </row>
    <row r="61555" spans="16:27" x14ac:dyDescent="0.3">
      <c r="P61555"/>
      <c r="AA61555"/>
    </row>
    <row r="61556" spans="16:27" x14ac:dyDescent="0.3">
      <c r="P61556"/>
      <c r="AA61556"/>
    </row>
    <row r="61557" spans="16:27" x14ac:dyDescent="0.3">
      <c r="P61557"/>
      <c r="AA61557"/>
    </row>
    <row r="61558" spans="16:27" x14ac:dyDescent="0.3">
      <c r="P61558"/>
      <c r="AA61558"/>
    </row>
    <row r="61559" spans="16:27" x14ac:dyDescent="0.3">
      <c r="P61559"/>
      <c r="AA61559"/>
    </row>
    <row r="61560" spans="16:27" x14ac:dyDescent="0.3">
      <c r="P61560"/>
      <c r="AA61560"/>
    </row>
    <row r="61561" spans="16:27" x14ac:dyDescent="0.3">
      <c r="P61561"/>
      <c r="AA61561"/>
    </row>
    <row r="61562" spans="16:27" x14ac:dyDescent="0.3">
      <c r="P61562"/>
      <c r="AA61562"/>
    </row>
    <row r="61563" spans="16:27" x14ac:dyDescent="0.3">
      <c r="P61563"/>
      <c r="AA61563"/>
    </row>
    <row r="61564" spans="16:27" x14ac:dyDescent="0.3">
      <c r="P61564"/>
      <c r="AA61564"/>
    </row>
    <row r="61565" spans="16:27" x14ac:dyDescent="0.3">
      <c r="P61565"/>
      <c r="AA61565"/>
    </row>
    <row r="61566" spans="16:27" x14ac:dyDescent="0.3">
      <c r="P61566"/>
      <c r="AA61566"/>
    </row>
    <row r="61567" spans="16:27" x14ac:dyDescent="0.3">
      <c r="P61567"/>
      <c r="AA61567"/>
    </row>
    <row r="61568" spans="16:27" x14ac:dyDescent="0.3">
      <c r="P61568"/>
      <c r="AA61568"/>
    </row>
    <row r="61569" spans="16:27" x14ac:dyDescent="0.3">
      <c r="P61569"/>
      <c r="AA61569"/>
    </row>
    <row r="61570" spans="16:27" x14ac:dyDescent="0.3">
      <c r="P61570"/>
      <c r="AA61570"/>
    </row>
    <row r="61571" spans="16:27" x14ac:dyDescent="0.3">
      <c r="P61571"/>
      <c r="AA61571"/>
    </row>
    <row r="61572" spans="16:27" x14ac:dyDescent="0.3">
      <c r="P61572"/>
      <c r="AA61572"/>
    </row>
    <row r="61573" spans="16:27" x14ac:dyDescent="0.3">
      <c r="P61573"/>
      <c r="AA61573"/>
    </row>
    <row r="61574" spans="16:27" x14ac:dyDescent="0.3">
      <c r="P61574"/>
      <c r="AA61574"/>
    </row>
    <row r="61575" spans="16:27" x14ac:dyDescent="0.3">
      <c r="P61575"/>
      <c r="AA61575"/>
    </row>
    <row r="61576" spans="16:27" x14ac:dyDescent="0.3">
      <c r="P61576"/>
      <c r="AA61576"/>
    </row>
    <row r="61577" spans="16:27" x14ac:dyDescent="0.3">
      <c r="P61577"/>
      <c r="AA61577"/>
    </row>
    <row r="61578" spans="16:27" x14ac:dyDescent="0.3">
      <c r="P61578"/>
      <c r="AA61578"/>
    </row>
    <row r="61579" spans="16:27" x14ac:dyDescent="0.3">
      <c r="P61579"/>
      <c r="AA61579"/>
    </row>
    <row r="61580" spans="16:27" x14ac:dyDescent="0.3">
      <c r="P61580"/>
      <c r="AA61580"/>
    </row>
    <row r="61581" spans="16:27" x14ac:dyDescent="0.3">
      <c r="P61581"/>
      <c r="AA61581"/>
    </row>
    <row r="61582" spans="16:27" x14ac:dyDescent="0.3">
      <c r="P61582"/>
      <c r="AA61582"/>
    </row>
    <row r="61583" spans="16:27" x14ac:dyDescent="0.3">
      <c r="P61583"/>
      <c r="AA61583"/>
    </row>
    <row r="61584" spans="16:27" x14ac:dyDescent="0.3">
      <c r="P61584"/>
      <c r="AA61584"/>
    </row>
    <row r="61585" spans="16:27" x14ac:dyDescent="0.3">
      <c r="P61585"/>
      <c r="AA61585"/>
    </row>
    <row r="61586" spans="16:27" x14ac:dyDescent="0.3">
      <c r="P61586"/>
      <c r="AA61586"/>
    </row>
    <row r="61587" spans="16:27" x14ac:dyDescent="0.3">
      <c r="P61587"/>
      <c r="AA61587"/>
    </row>
    <row r="61588" spans="16:27" x14ac:dyDescent="0.3">
      <c r="P61588"/>
      <c r="AA61588"/>
    </row>
    <row r="61589" spans="16:27" x14ac:dyDescent="0.3">
      <c r="P61589"/>
      <c r="AA61589"/>
    </row>
    <row r="61590" spans="16:27" x14ac:dyDescent="0.3">
      <c r="P61590"/>
      <c r="AA61590"/>
    </row>
    <row r="61591" spans="16:27" x14ac:dyDescent="0.3">
      <c r="P61591"/>
      <c r="AA61591"/>
    </row>
    <row r="61592" spans="16:27" x14ac:dyDescent="0.3">
      <c r="P61592"/>
      <c r="AA61592"/>
    </row>
    <row r="61593" spans="16:27" x14ac:dyDescent="0.3">
      <c r="P61593"/>
      <c r="AA61593"/>
    </row>
    <row r="61594" spans="16:27" x14ac:dyDescent="0.3">
      <c r="P61594"/>
      <c r="AA61594"/>
    </row>
    <row r="61595" spans="16:27" x14ac:dyDescent="0.3">
      <c r="P61595"/>
      <c r="AA61595"/>
    </row>
    <row r="61596" spans="16:27" x14ac:dyDescent="0.3">
      <c r="P61596"/>
      <c r="AA61596"/>
    </row>
    <row r="61597" spans="16:27" x14ac:dyDescent="0.3">
      <c r="P61597"/>
      <c r="AA61597"/>
    </row>
    <row r="61598" spans="16:27" x14ac:dyDescent="0.3">
      <c r="P61598"/>
      <c r="AA61598"/>
    </row>
    <row r="61599" spans="16:27" x14ac:dyDescent="0.3">
      <c r="P61599"/>
      <c r="AA61599"/>
    </row>
    <row r="61600" spans="16:27" x14ac:dyDescent="0.3">
      <c r="P61600"/>
      <c r="AA61600"/>
    </row>
    <row r="61601" spans="16:27" x14ac:dyDescent="0.3">
      <c r="P61601"/>
      <c r="AA61601"/>
    </row>
    <row r="61602" spans="16:27" x14ac:dyDescent="0.3">
      <c r="P61602"/>
      <c r="AA61602"/>
    </row>
    <row r="61603" spans="16:27" x14ac:dyDescent="0.3">
      <c r="P61603"/>
      <c r="AA61603"/>
    </row>
    <row r="61604" spans="16:27" x14ac:dyDescent="0.3">
      <c r="P61604"/>
      <c r="AA61604"/>
    </row>
    <row r="61605" spans="16:27" x14ac:dyDescent="0.3">
      <c r="P61605"/>
      <c r="AA61605"/>
    </row>
    <row r="61606" spans="16:27" x14ac:dyDescent="0.3">
      <c r="P61606"/>
      <c r="AA61606"/>
    </row>
    <row r="61607" spans="16:27" x14ac:dyDescent="0.3">
      <c r="P61607"/>
      <c r="AA61607"/>
    </row>
    <row r="61608" spans="16:27" x14ac:dyDescent="0.3">
      <c r="P61608"/>
      <c r="AA61608"/>
    </row>
    <row r="61609" spans="16:27" x14ac:dyDescent="0.3">
      <c r="P61609"/>
      <c r="AA61609"/>
    </row>
    <row r="61610" spans="16:27" x14ac:dyDescent="0.3">
      <c r="P61610"/>
      <c r="AA61610"/>
    </row>
    <row r="61611" spans="16:27" x14ac:dyDescent="0.3">
      <c r="P61611"/>
      <c r="AA61611"/>
    </row>
    <row r="61612" spans="16:27" x14ac:dyDescent="0.3">
      <c r="P61612"/>
      <c r="AA61612"/>
    </row>
    <row r="61613" spans="16:27" x14ac:dyDescent="0.3">
      <c r="P61613"/>
      <c r="AA61613"/>
    </row>
    <row r="61614" spans="16:27" x14ac:dyDescent="0.3">
      <c r="P61614"/>
      <c r="AA61614"/>
    </row>
    <row r="61615" spans="16:27" x14ac:dyDescent="0.3">
      <c r="P61615"/>
      <c r="AA61615"/>
    </row>
    <row r="61616" spans="16:27" x14ac:dyDescent="0.3">
      <c r="P61616"/>
      <c r="AA61616"/>
    </row>
    <row r="61617" spans="16:27" x14ac:dyDescent="0.3">
      <c r="P61617"/>
      <c r="AA61617"/>
    </row>
    <row r="61618" spans="16:27" x14ac:dyDescent="0.3">
      <c r="P61618"/>
      <c r="AA61618"/>
    </row>
    <row r="61619" spans="16:27" x14ac:dyDescent="0.3">
      <c r="P61619"/>
      <c r="AA61619"/>
    </row>
    <row r="61620" spans="16:27" x14ac:dyDescent="0.3">
      <c r="P61620"/>
      <c r="AA61620"/>
    </row>
    <row r="61621" spans="16:27" x14ac:dyDescent="0.3">
      <c r="P61621"/>
      <c r="AA61621"/>
    </row>
    <row r="61622" spans="16:27" x14ac:dyDescent="0.3">
      <c r="P61622"/>
      <c r="AA61622"/>
    </row>
    <row r="61623" spans="16:27" x14ac:dyDescent="0.3">
      <c r="P61623"/>
      <c r="AA61623"/>
    </row>
    <row r="61624" spans="16:27" x14ac:dyDescent="0.3">
      <c r="P61624"/>
      <c r="AA61624"/>
    </row>
    <row r="61625" spans="16:27" x14ac:dyDescent="0.3">
      <c r="P61625"/>
      <c r="AA61625"/>
    </row>
    <row r="61626" spans="16:27" x14ac:dyDescent="0.3">
      <c r="P61626"/>
      <c r="AA61626"/>
    </row>
    <row r="61627" spans="16:27" x14ac:dyDescent="0.3">
      <c r="P61627"/>
      <c r="AA61627"/>
    </row>
    <row r="61628" spans="16:27" x14ac:dyDescent="0.3">
      <c r="P61628"/>
      <c r="AA61628"/>
    </row>
    <row r="61629" spans="16:27" x14ac:dyDescent="0.3">
      <c r="P61629"/>
      <c r="AA61629"/>
    </row>
    <row r="61630" spans="16:27" x14ac:dyDescent="0.3">
      <c r="P61630"/>
      <c r="AA61630"/>
    </row>
    <row r="61631" spans="16:27" x14ac:dyDescent="0.3">
      <c r="P61631"/>
      <c r="AA61631"/>
    </row>
    <row r="61632" spans="16:27" x14ac:dyDescent="0.3">
      <c r="P61632"/>
      <c r="AA61632"/>
    </row>
    <row r="61633" spans="16:27" x14ac:dyDescent="0.3">
      <c r="P61633"/>
      <c r="AA61633"/>
    </row>
    <row r="61634" spans="16:27" x14ac:dyDescent="0.3">
      <c r="P61634"/>
      <c r="AA61634"/>
    </row>
    <row r="61635" spans="16:27" x14ac:dyDescent="0.3">
      <c r="P61635"/>
      <c r="AA61635"/>
    </row>
    <row r="61636" spans="16:27" x14ac:dyDescent="0.3">
      <c r="P61636"/>
      <c r="AA61636"/>
    </row>
    <row r="61637" spans="16:27" x14ac:dyDescent="0.3">
      <c r="P61637"/>
      <c r="AA61637"/>
    </row>
    <row r="61638" spans="16:27" x14ac:dyDescent="0.3">
      <c r="P61638"/>
      <c r="AA61638"/>
    </row>
    <row r="61639" spans="16:27" x14ac:dyDescent="0.3">
      <c r="P61639"/>
      <c r="AA61639"/>
    </row>
    <row r="61640" spans="16:27" x14ac:dyDescent="0.3">
      <c r="P61640"/>
      <c r="AA61640"/>
    </row>
    <row r="61641" spans="16:27" x14ac:dyDescent="0.3">
      <c r="P61641"/>
      <c r="AA61641"/>
    </row>
    <row r="61642" spans="16:27" x14ac:dyDescent="0.3">
      <c r="P61642"/>
      <c r="AA61642"/>
    </row>
    <row r="61643" spans="16:27" x14ac:dyDescent="0.3">
      <c r="P61643"/>
      <c r="AA61643"/>
    </row>
    <row r="61644" spans="16:27" x14ac:dyDescent="0.3">
      <c r="P61644"/>
      <c r="AA61644"/>
    </row>
    <row r="61645" spans="16:27" x14ac:dyDescent="0.3">
      <c r="P61645"/>
      <c r="AA61645"/>
    </row>
    <row r="61646" spans="16:27" x14ac:dyDescent="0.3">
      <c r="P61646"/>
      <c r="AA61646"/>
    </row>
    <row r="61647" spans="16:27" x14ac:dyDescent="0.3">
      <c r="P61647"/>
      <c r="AA61647"/>
    </row>
    <row r="61648" spans="16:27" x14ac:dyDescent="0.3">
      <c r="P61648"/>
      <c r="AA61648"/>
    </row>
    <row r="61649" spans="16:27" x14ac:dyDescent="0.3">
      <c r="P61649"/>
      <c r="AA61649"/>
    </row>
    <row r="61650" spans="16:27" x14ac:dyDescent="0.3">
      <c r="P61650"/>
      <c r="AA61650"/>
    </row>
    <row r="61651" spans="16:27" x14ac:dyDescent="0.3">
      <c r="P61651"/>
      <c r="AA61651"/>
    </row>
    <row r="61652" spans="16:27" x14ac:dyDescent="0.3">
      <c r="P61652"/>
      <c r="AA61652"/>
    </row>
    <row r="61653" spans="16:27" x14ac:dyDescent="0.3">
      <c r="P61653"/>
      <c r="AA61653"/>
    </row>
    <row r="61654" spans="16:27" x14ac:dyDescent="0.3">
      <c r="P61654"/>
      <c r="AA61654"/>
    </row>
    <row r="61655" spans="16:27" x14ac:dyDescent="0.3">
      <c r="P61655"/>
      <c r="AA61655"/>
    </row>
    <row r="61656" spans="16:27" x14ac:dyDescent="0.3">
      <c r="P61656"/>
      <c r="AA61656"/>
    </row>
    <row r="61657" spans="16:27" x14ac:dyDescent="0.3">
      <c r="P61657"/>
      <c r="AA61657"/>
    </row>
    <row r="61658" spans="16:27" x14ac:dyDescent="0.3">
      <c r="P61658"/>
      <c r="AA61658"/>
    </row>
    <row r="61659" spans="16:27" x14ac:dyDescent="0.3">
      <c r="P61659"/>
      <c r="AA61659"/>
    </row>
    <row r="61660" spans="16:27" x14ac:dyDescent="0.3">
      <c r="P61660"/>
      <c r="AA61660"/>
    </row>
    <row r="61661" spans="16:27" x14ac:dyDescent="0.3">
      <c r="P61661"/>
      <c r="AA61661"/>
    </row>
    <row r="61662" spans="16:27" x14ac:dyDescent="0.3">
      <c r="P61662"/>
      <c r="AA61662"/>
    </row>
    <row r="61663" spans="16:27" x14ac:dyDescent="0.3">
      <c r="P61663"/>
      <c r="AA61663"/>
    </row>
    <row r="61664" spans="16:27" x14ac:dyDescent="0.3">
      <c r="P61664"/>
      <c r="AA61664"/>
    </row>
    <row r="61665" spans="16:27" x14ac:dyDescent="0.3">
      <c r="P61665"/>
      <c r="AA61665"/>
    </row>
    <row r="61666" spans="16:27" x14ac:dyDescent="0.3">
      <c r="P61666"/>
      <c r="AA61666"/>
    </row>
    <row r="61667" spans="16:27" x14ac:dyDescent="0.3">
      <c r="P61667"/>
      <c r="AA61667"/>
    </row>
    <row r="61668" spans="16:27" x14ac:dyDescent="0.3">
      <c r="P61668"/>
      <c r="AA61668"/>
    </row>
    <row r="61669" spans="16:27" x14ac:dyDescent="0.3">
      <c r="P61669"/>
      <c r="AA61669"/>
    </row>
    <row r="61670" spans="16:27" x14ac:dyDescent="0.3">
      <c r="P61670"/>
      <c r="AA61670"/>
    </row>
    <row r="61671" spans="16:27" x14ac:dyDescent="0.3">
      <c r="P61671"/>
      <c r="AA61671"/>
    </row>
    <row r="61672" spans="16:27" x14ac:dyDescent="0.3">
      <c r="P61672"/>
      <c r="AA61672"/>
    </row>
    <row r="61673" spans="16:27" x14ac:dyDescent="0.3">
      <c r="P61673"/>
      <c r="AA61673"/>
    </row>
    <row r="61674" spans="16:27" x14ac:dyDescent="0.3">
      <c r="P61674"/>
      <c r="AA61674"/>
    </row>
    <row r="61675" spans="16:27" x14ac:dyDescent="0.3">
      <c r="P61675"/>
      <c r="AA61675"/>
    </row>
    <row r="61676" spans="16:27" x14ac:dyDescent="0.3">
      <c r="P61676"/>
      <c r="AA61676"/>
    </row>
    <row r="61677" spans="16:27" x14ac:dyDescent="0.3">
      <c r="P61677"/>
      <c r="AA61677"/>
    </row>
    <row r="61678" spans="16:27" x14ac:dyDescent="0.3">
      <c r="P61678"/>
      <c r="AA61678"/>
    </row>
    <row r="61679" spans="16:27" x14ac:dyDescent="0.3">
      <c r="P61679"/>
      <c r="AA61679"/>
    </row>
    <row r="61680" spans="16:27" x14ac:dyDescent="0.3">
      <c r="P61680"/>
      <c r="AA61680"/>
    </row>
    <row r="61681" spans="16:27" x14ac:dyDescent="0.3">
      <c r="P61681"/>
      <c r="AA61681"/>
    </row>
    <row r="61682" spans="16:27" x14ac:dyDescent="0.3">
      <c r="P61682"/>
      <c r="AA61682"/>
    </row>
    <row r="61683" spans="16:27" x14ac:dyDescent="0.3">
      <c r="P61683"/>
      <c r="AA61683"/>
    </row>
    <row r="61684" spans="16:27" x14ac:dyDescent="0.3">
      <c r="P61684"/>
      <c r="AA61684"/>
    </row>
    <row r="61685" spans="16:27" x14ac:dyDescent="0.3">
      <c r="P61685"/>
      <c r="AA61685"/>
    </row>
    <row r="61686" spans="16:27" x14ac:dyDescent="0.3">
      <c r="P61686"/>
      <c r="AA61686"/>
    </row>
    <row r="61687" spans="16:27" x14ac:dyDescent="0.3">
      <c r="P61687"/>
      <c r="AA61687"/>
    </row>
    <row r="61688" spans="16:27" x14ac:dyDescent="0.3">
      <c r="P61688"/>
      <c r="AA61688"/>
    </row>
    <row r="61689" spans="16:27" x14ac:dyDescent="0.3">
      <c r="P61689"/>
      <c r="AA61689"/>
    </row>
    <row r="61690" spans="16:27" x14ac:dyDescent="0.3">
      <c r="P61690"/>
      <c r="AA61690"/>
    </row>
    <row r="61691" spans="16:27" x14ac:dyDescent="0.3">
      <c r="P61691"/>
      <c r="AA61691"/>
    </row>
    <row r="61692" spans="16:27" x14ac:dyDescent="0.3">
      <c r="P61692"/>
      <c r="AA61692"/>
    </row>
    <row r="61693" spans="16:27" x14ac:dyDescent="0.3">
      <c r="P61693"/>
      <c r="AA61693"/>
    </row>
    <row r="61694" spans="16:27" x14ac:dyDescent="0.3">
      <c r="P61694"/>
      <c r="AA61694"/>
    </row>
    <row r="61695" spans="16:27" x14ac:dyDescent="0.3">
      <c r="P61695"/>
      <c r="AA61695"/>
    </row>
    <row r="61696" spans="16:27" x14ac:dyDescent="0.3">
      <c r="P61696"/>
      <c r="AA61696"/>
    </row>
    <row r="61697" spans="16:27" x14ac:dyDescent="0.3">
      <c r="P61697"/>
      <c r="AA61697"/>
    </row>
    <row r="61698" spans="16:27" x14ac:dyDescent="0.3">
      <c r="P61698"/>
      <c r="AA61698"/>
    </row>
    <row r="61699" spans="16:27" x14ac:dyDescent="0.3">
      <c r="P61699"/>
      <c r="AA61699"/>
    </row>
    <row r="61700" spans="16:27" x14ac:dyDescent="0.3">
      <c r="P61700"/>
      <c r="AA61700"/>
    </row>
    <row r="61701" spans="16:27" x14ac:dyDescent="0.3">
      <c r="P61701"/>
      <c r="AA61701"/>
    </row>
    <row r="61702" spans="16:27" x14ac:dyDescent="0.3">
      <c r="P61702"/>
      <c r="AA61702"/>
    </row>
    <row r="61703" spans="16:27" x14ac:dyDescent="0.3">
      <c r="P61703"/>
      <c r="AA61703"/>
    </row>
    <row r="61704" spans="16:27" x14ac:dyDescent="0.3">
      <c r="P61704"/>
      <c r="AA61704"/>
    </row>
    <row r="61705" spans="16:27" x14ac:dyDescent="0.3">
      <c r="P61705"/>
      <c r="AA61705"/>
    </row>
    <row r="61706" spans="16:27" x14ac:dyDescent="0.3">
      <c r="P61706"/>
      <c r="AA61706"/>
    </row>
    <row r="61707" spans="16:27" x14ac:dyDescent="0.3">
      <c r="P61707"/>
      <c r="AA61707"/>
    </row>
    <row r="61708" spans="16:27" x14ac:dyDescent="0.3">
      <c r="P61708"/>
      <c r="AA61708"/>
    </row>
    <row r="61709" spans="16:27" x14ac:dyDescent="0.3">
      <c r="P61709"/>
      <c r="AA61709"/>
    </row>
    <row r="61710" spans="16:27" x14ac:dyDescent="0.3">
      <c r="P61710"/>
      <c r="AA61710"/>
    </row>
    <row r="61711" spans="16:27" x14ac:dyDescent="0.3">
      <c r="P61711"/>
      <c r="AA61711"/>
    </row>
    <row r="61712" spans="16:27" x14ac:dyDescent="0.3">
      <c r="P61712"/>
      <c r="AA61712"/>
    </row>
    <row r="61713" spans="16:27" x14ac:dyDescent="0.3">
      <c r="P61713"/>
      <c r="AA61713"/>
    </row>
    <row r="61714" spans="16:27" x14ac:dyDescent="0.3">
      <c r="P61714"/>
      <c r="AA61714"/>
    </row>
    <row r="61715" spans="16:27" x14ac:dyDescent="0.3">
      <c r="P61715"/>
      <c r="AA61715"/>
    </row>
    <row r="61716" spans="16:27" x14ac:dyDescent="0.3">
      <c r="P61716"/>
      <c r="AA61716"/>
    </row>
    <row r="61717" spans="16:27" x14ac:dyDescent="0.3">
      <c r="P61717"/>
      <c r="AA61717"/>
    </row>
    <row r="61718" spans="16:27" x14ac:dyDescent="0.3">
      <c r="P61718"/>
      <c r="AA61718"/>
    </row>
    <row r="61719" spans="16:27" x14ac:dyDescent="0.3">
      <c r="P61719"/>
      <c r="AA61719"/>
    </row>
    <row r="61720" spans="16:27" x14ac:dyDescent="0.3">
      <c r="P61720"/>
      <c r="AA61720"/>
    </row>
    <row r="61721" spans="16:27" x14ac:dyDescent="0.3">
      <c r="P61721"/>
      <c r="AA61721"/>
    </row>
    <row r="61722" spans="16:27" x14ac:dyDescent="0.3">
      <c r="P61722"/>
      <c r="AA61722"/>
    </row>
    <row r="61723" spans="16:27" x14ac:dyDescent="0.3">
      <c r="P61723"/>
      <c r="AA61723"/>
    </row>
    <row r="61724" spans="16:27" x14ac:dyDescent="0.3">
      <c r="P61724"/>
      <c r="AA61724"/>
    </row>
    <row r="61725" spans="16:27" x14ac:dyDescent="0.3">
      <c r="P61725"/>
      <c r="AA61725"/>
    </row>
    <row r="61726" spans="16:27" x14ac:dyDescent="0.3">
      <c r="P61726"/>
      <c r="AA61726"/>
    </row>
    <row r="61727" spans="16:27" x14ac:dyDescent="0.3">
      <c r="P61727"/>
      <c r="AA61727"/>
    </row>
    <row r="61728" spans="16:27" x14ac:dyDescent="0.3">
      <c r="P61728"/>
      <c r="AA61728"/>
    </row>
    <row r="61729" spans="16:27" x14ac:dyDescent="0.3">
      <c r="P61729"/>
      <c r="AA61729"/>
    </row>
    <row r="61730" spans="16:27" x14ac:dyDescent="0.3">
      <c r="P61730"/>
      <c r="AA61730"/>
    </row>
    <row r="61731" spans="16:27" x14ac:dyDescent="0.3">
      <c r="P61731"/>
      <c r="AA61731"/>
    </row>
    <row r="61732" spans="16:27" x14ac:dyDescent="0.3">
      <c r="P61732"/>
      <c r="AA61732"/>
    </row>
    <row r="61733" spans="16:27" x14ac:dyDescent="0.3">
      <c r="P61733"/>
      <c r="AA61733"/>
    </row>
    <row r="61734" spans="16:27" x14ac:dyDescent="0.3">
      <c r="P61734"/>
      <c r="AA61734"/>
    </row>
    <row r="61735" spans="16:27" x14ac:dyDescent="0.3">
      <c r="P61735"/>
      <c r="AA61735"/>
    </row>
    <row r="61736" spans="16:27" x14ac:dyDescent="0.3">
      <c r="P61736"/>
      <c r="AA61736"/>
    </row>
    <row r="61737" spans="16:27" x14ac:dyDescent="0.3">
      <c r="P61737"/>
      <c r="AA61737"/>
    </row>
    <row r="61738" spans="16:27" x14ac:dyDescent="0.3">
      <c r="P61738"/>
      <c r="AA61738"/>
    </row>
    <row r="61739" spans="16:27" x14ac:dyDescent="0.3">
      <c r="P61739"/>
      <c r="AA61739"/>
    </row>
    <row r="61740" spans="16:27" x14ac:dyDescent="0.3">
      <c r="P61740"/>
      <c r="AA61740"/>
    </row>
    <row r="61741" spans="16:27" x14ac:dyDescent="0.3">
      <c r="P61741"/>
      <c r="AA61741"/>
    </row>
    <row r="61742" spans="16:27" x14ac:dyDescent="0.3">
      <c r="P61742"/>
      <c r="AA61742"/>
    </row>
    <row r="61743" spans="16:27" x14ac:dyDescent="0.3">
      <c r="P61743"/>
      <c r="AA61743"/>
    </row>
    <row r="61744" spans="16:27" x14ac:dyDescent="0.3">
      <c r="P61744"/>
      <c r="AA61744"/>
    </row>
    <row r="61745" spans="16:27" x14ac:dyDescent="0.3">
      <c r="P61745"/>
      <c r="AA61745"/>
    </row>
    <row r="61746" spans="16:27" x14ac:dyDescent="0.3">
      <c r="P61746"/>
      <c r="AA61746"/>
    </row>
    <row r="61747" spans="16:27" x14ac:dyDescent="0.3">
      <c r="P61747"/>
      <c r="AA61747"/>
    </row>
    <row r="61748" spans="16:27" x14ac:dyDescent="0.3">
      <c r="P61748"/>
      <c r="AA61748"/>
    </row>
    <row r="61749" spans="16:27" x14ac:dyDescent="0.3">
      <c r="P61749"/>
      <c r="AA61749"/>
    </row>
    <row r="61750" spans="16:27" x14ac:dyDescent="0.3">
      <c r="P61750"/>
      <c r="AA61750"/>
    </row>
    <row r="61751" spans="16:27" x14ac:dyDescent="0.3">
      <c r="P61751"/>
      <c r="AA61751"/>
    </row>
    <row r="61752" spans="16:27" x14ac:dyDescent="0.3">
      <c r="P61752"/>
      <c r="AA61752"/>
    </row>
    <row r="61753" spans="16:27" x14ac:dyDescent="0.3">
      <c r="P61753"/>
      <c r="AA61753"/>
    </row>
    <row r="61754" spans="16:27" x14ac:dyDescent="0.3">
      <c r="P61754"/>
      <c r="AA61754"/>
    </row>
    <row r="61755" spans="16:27" x14ac:dyDescent="0.3">
      <c r="P61755"/>
      <c r="AA61755"/>
    </row>
    <row r="61756" spans="16:27" x14ac:dyDescent="0.3">
      <c r="P61756"/>
      <c r="AA61756"/>
    </row>
    <row r="61757" spans="16:27" x14ac:dyDescent="0.3">
      <c r="P61757"/>
      <c r="AA61757"/>
    </row>
    <row r="61758" spans="16:27" x14ac:dyDescent="0.3">
      <c r="P61758"/>
      <c r="AA61758"/>
    </row>
    <row r="61759" spans="16:27" x14ac:dyDescent="0.3">
      <c r="P61759"/>
      <c r="AA61759"/>
    </row>
    <row r="61760" spans="16:27" x14ac:dyDescent="0.3">
      <c r="P61760"/>
      <c r="AA61760"/>
    </row>
    <row r="61761" spans="16:27" x14ac:dyDescent="0.3">
      <c r="P61761"/>
      <c r="AA61761"/>
    </row>
    <row r="61762" spans="16:27" x14ac:dyDescent="0.3">
      <c r="P61762"/>
      <c r="AA61762"/>
    </row>
    <row r="61763" spans="16:27" x14ac:dyDescent="0.3">
      <c r="P61763"/>
      <c r="AA61763"/>
    </row>
    <row r="61764" spans="16:27" x14ac:dyDescent="0.3">
      <c r="P61764"/>
      <c r="AA61764"/>
    </row>
    <row r="61765" spans="16:27" x14ac:dyDescent="0.3">
      <c r="P61765"/>
      <c r="AA61765"/>
    </row>
    <row r="61766" spans="16:27" x14ac:dyDescent="0.3">
      <c r="P61766"/>
      <c r="AA61766"/>
    </row>
    <row r="61767" spans="16:27" x14ac:dyDescent="0.3">
      <c r="P61767"/>
      <c r="AA61767"/>
    </row>
    <row r="61768" spans="16:27" x14ac:dyDescent="0.3">
      <c r="P61768"/>
      <c r="AA61768"/>
    </row>
    <row r="61769" spans="16:27" x14ac:dyDescent="0.3">
      <c r="P61769"/>
      <c r="AA61769"/>
    </row>
    <row r="61770" spans="16:27" x14ac:dyDescent="0.3">
      <c r="P61770"/>
      <c r="AA61770"/>
    </row>
    <row r="61771" spans="16:27" x14ac:dyDescent="0.3">
      <c r="P61771"/>
      <c r="AA61771"/>
    </row>
    <row r="61772" spans="16:27" x14ac:dyDescent="0.3">
      <c r="P61772"/>
      <c r="AA61772"/>
    </row>
    <row r="61773" spans="16:27" x14ac:dyDescent="0.3">
      <c r="P61773"/>
      <c r="AA61773"/>
    </row>
    <row r="61774" spans="16:27" x14ac:dyDescent="0.3">
      <c r="P61774"/>
      <c r="AA61774"/>
    </row>
    <row r="61775" spans="16:27" x14ac:dyDescent="0.3">
      <c r="P61775"/>
      <c r="AA61775"/>
    </row>
    <row r="61776" spans="16:27" x14ac:dyDescent="0.3">
      <c r="P61776"/>
      <c r="AA61776"/>
    </row>
    <row r="61777" spans="16:27" x14ac:dyDescent="0.3">
      <c r="P61777"/>
      <c r="AA61777"/>
    </row>
    <row r="61778" spans="16:27" x14ac:dyDescent="0.3">
      <c r="P61778"/>
      <c r="AA61778"/>
    </row>
    <row r="61779" spans="16:27" x14ac:dyDescent="0.3">
      <c r="P61779"/>
      <c r="AA61779"/>
    </row>
    <row r="61780" spans="16:27" x14ac:dyDescent="0.3">
      <c r="P61780"/>
      <c r="AA61780"/>
    </row>
    <row r="61781" spans="16:27" x14ac:dyDescent="0.3">
      <c r="P61781"/>
      <c r="AA61781"/>
    </row>
    <row r="61782" spans="16:27" x14ac:dyDescent="0.3">
      <c r="P61782"/>
      <c r="AA61782"/>
    </row>
    <row r="61783" spans="16:27" x14ac:dyDescent="0.3">
      <c r="P61783"/>
      <c r="AA61783"/>
    </row>
    <row r="61784" spans="16:27" x14ac:dyDescent="0.3">
      <c r="P61784"/>
      <c r="AA61784"/>
    </row>
    <row r="61785" spans="16:27" x14ac:dyDescent="0.3">
      <c r="P61785"/>
      <c r="AA61785"/>
    </row>
    <row r="61786" spans="16:27" x14ac:dyDescent="0.3">
      <c r="P61786"/>
      <c r="AA61786"/>
    </row>
    <row r="61787" spans="16:27" x14ac:dyDescent="0.3">
      <c r="P61787"/>
      <c r="AA61787"/>
    </row>
    <row r="61788" spans="16:27" x14ac:dyDescent="0.3">
      <c r="P61788"/>
      <c r="AA61788"/>
    </row>
    <row r="61789" spans="16:27" x14ac:dyDescent="0.3">
      <c r="P61789"/>
      <c r="AA61789"/>
    </row>
    <row r="61790" spans="16:27" x14ac:dyDescent="0.3">
      <c r="P61790"/>
      <c r="AA61790"/>
    </row>
    <row r="61791" spans="16:27" x14ac:dyDescent="0.3">
      <c r="P61791"/>
      <c r="AA61791"/>
    </row>
    <row r="61792" spans="16:27" x14ac:dyDescent="0.3">
      <c r="P61792"/>
      <c r="AA61792"/>
    </row>
    <row r="61793" spans="16:27" x14ac:dyDescent="0.3">
      <c r="P61793"/>
      <c r="AA61793"/>
    </row>
    <row r="61794" spans="16:27" x14ac:dyDescent="0.3">
      <c r="P61794"/>
      <c r="AA61794"/>
    </row>
    <row r="61795" spans="16:27" x14ac:dyDescent="0.3">
      <c r="P61795"/>
      <c r="AA61795"/>
    </row>
    <row r="61796" spans="16:27" x14ac:dyDescent="0.3">
      <c r="P61796"/>
      <c r="AA61796"/>
    </row>
    <row r="61797" spans="16:27" x14ac:dyDescent="0.3">
      <c r="P61797"/>
      <c r="AA61797"/>
    </row>
    <row r="61798" spans="16:27" x14ac:dyDescent="0.3">
      <c r="P61798"/>
      <c r="AA61798"/>
    </row>
    <row r="61799" spans="16:27" x14ac:dyDescent="0.3">
      <c r="P61799"/>
      <c r="AA61799"/>
    </row>
    <row r="61800" spans="16:27" x14ac:dyDescent="0.3">
      <c r="P61800"/>
      <c r="AA61800"/>
    </row>
    <row r="61801" spans="16:27" x14ac:dyDescent="0.3">
      <c r="P61801"/>
      <c r="AA61801"/>
    </row>
    <row r="61802" spans="16:27" x14ac:dyDescent="0.3">
      <c r="P61802"/>
      <c r="AA61802"/>
    </row>
    <row r="61803" spans="16:27" x14ac:dyDescent="0.3">
      <c r="P61803"/>
      <c r="AA61803"/>
    </row>
    <row r="61804" spans="16:27" x14ac:dyDescent="0.3">
      <c r="P61804"/>
      <c r="AA61804"/>
    </row>
    <row r="61805" spans="16:27" x14ac:dyDescent="0.3">
      <c r="P61805"/>
      <c r="AA61805"/>
    </row>
    <row r="61806" spans="16:27" x14ac:dyDescent="0.3">
      <c r="P61806"/>
      <c r="AA61806"/>
    </row>
    <row r="61807" spans="16:27" x14ac:dyDescent="0.3">
      <c r="P61807"/>
      <c r="AA61807"/>
    </row>
    <row r="61808" spans="16:27" x14ac:dyDescent="0.3">
      <c r="P61808"/>
      <c r="AA61808"/>
    </row>
    <row r="61809" spans="16:27" x14ac:dyDescent="0.3">
      <c r="P61809"/>
      <c r="AA61809"/>
    </row>
    <row r="61810" spans="16:27" x14ac:dyDescent="0.3">
      <c r="P61810"/>
      <c r="AA61810"/>
    </row>
    <row r="61811" spans="16:27" x14ac:dyDescent="0.3">
      <c r="P61811"/>
      <c r="AA61811"/>
    </row>
    <row r="61812" spans="16:27" x14ac:dyDescent="0.3">
      <c r="P61812"/>
      <c r="AA61812"/>
    </row>
    <row r="61813" spans="16:27" x14ac:dyDescent="0.3">
      <c r="P61813"/>
      <c r="AA61813"/>
    </row>
    <row r="61814" spans="16:27" x14ac:dyDescent="0.3">
      <c r="P61814"/>
      <c r="AA61814"/>
    </row>
    <row r="61815" spans="16:27" x14ac:dyDescent="0.3">
      <c r="P61815"/>
      <c r="AA61815"/>
    </row>
    <row r="61816" spans="16:27" x14ac:dyDescent="0.3">
      <c r="P61816"/>
      <c r="AA61816"/>
    </row>
    <row r="61817" spans="16:27" x14ac:dyDescent="0.3">
      <c r="P61817"/>
      <c r="AA61817"/>
    </row>
    <row r="61818" spans="16:27" x14ac:dyDescent="0.3">
      <c r="P61818"/>
      <c r="AA61818"/>
    </row>
    <row r="61819" spans="16:27" x14ac:dyDescent="0.3">
      <c r="P61819"/>
      <c r="AA61819"/>
    </row>
    <row r="61820" spans="16:27" x14ac:dyDescent="0.3">
      <c r="P61820"/>
      <c r="AA61820"/>
    </row>
    <row r="61821" spans="16:27" x14ac:dyDescent="0.3">
      <c r="P61821"/>
      <c r="AA61821"/>
    </row>
    <row r="61822" spans="16:27" x14ac:dyDescent="0.3">
      <c r="P61822"/>
      <c r="AA61822"/>
    </row>
    <row r="61823" spans="16:27" x14ac:dyDescent="0.3">
      <c r="P61823"/>
      <c r="AA61823"/>
    </row>
    <row r="61824" spans="16:27" x14ac:dyDescent="0.3">
      <c r="P61824"/>
      <c r="AA61824"/>
    </row>
    <row r="61825" spans="16:27" x14ac:dyDescent="0.3">
      <c r="P61825"/>
      <c r="AA61825"/>
    </row>
    <row r="61826" spans="16:27" x14ac:dyDescent="0.3">
      <c r="P61826"/>
      <c r="AA61826"/>
    </row>
    <row r="61827" spans="16:27" x14ac:dyDescent="0.3">
      <c r="P61827"/>
      <c r="AA61827"/>
    </row>
    <row r="61828" spans="16:27" x14ac:dyDescent="0.3">
      <c r="P61828"/>
      <c r="AA61828"/>
    </row>
    <row r="61829" spans="16:27" x14ac:dyDescent="0.3">
      <c r="P61829"/>
      <c r="AA61829"/>
    </row>
    <row r="61830" spans="16:27" x14ac:dyDescent="0.3">
      <c r="P61830"/>
      <c r="AA61830"/>
    </row>
    <row r="61831" spans="16:27" x14ac:dyDescent="0.3">
      <c r="P61831"/>
      <c r="AA61831"/>
    </row>
    <row r="61832" spans="16:27" x14ac:dyDescent="0.3">
      <c r="P61832"/>
      <c r="AA61832"/>
    </row>
    <row r="61833" spans="16:27" x14ac:dyDescent="0.3">
      <c r="P61833"/>
      <c r="AA61833"/>
    </row>
    <row r="61834" spans="16:27" x14ac:dyDescent="0.3">
      <c r="P61834"/>
      <c r="AA61834"/>
    </row>
    <row r="61835" spans="16:27" x14ac:dyDescent="0.3">
      <c r="P61835"/>
      <c r="AA61835"/>
    </row>
    <row r="61836" spans="16:27" x14ac:dyDescent="0.3">
      <c r="P61836"/>
      <c r="AA61836"/>
    </row>
    <row r="61837" spans="16:27" x14ac:dyDescent="0.3">
      <c r="P61837"/>
      <c r="AA61837"/>
    </row>
    <row r="61838" spans="16:27" x14ac:dyDescent="0.3">
      <c r="P61838"/>
      <c r="AA61838"/>
    </row>
    <row r="61839" spans="16:27" x14ac:dyDescent="0.3">
      <c r="P61839"/>
      <c r="AA61839"/>
    </row>
    <row r="61840" spans="16:27" x14ac:dyDescent="0.3">
      <c r="P61840"/>
      <c r="AA61840"/>
    </row>
    <row r="61841" spans="16:27" x14ac:dyDescent="0.3">
      <c r="P61841"/>
      <c r="AA61841"/>
    </row>
    <row r="61842" spans="16:27" x14ac:dyDescent="0.3">
      <c r="P61842"/>
      <c r="AA61842"/>
    </row>
    <row r="61843" spans="16:27" x14ac:dyDescent="0.3">
      <c r="P61843"/>
      <c r="AA61843"/>
    </row>
    <row r="61844" spans="16:27" x14ac:dyDescent="0.3">
      <c r="P61844"/>
      <c r="AA61844"/>
    </row>
    <row r="61845" spans="16:27" x14ac:dyDescent="0.3">
      <c r="P61845"/>
      <c r="AA61845"/>
    </row>
    <row r="61846" spans="16:27" x14ac:dyDescent="0.3">
      <c r="P61846"/>
      <c r="AA61846"/>
    </row>
    <row r="61847" spans="16:27" x14ac:dyDescent="0.3">
      <c r="P61847"/>
      <c r="AA61847"/>
    </row>
    <row r="61848" spans="16:27" x14ac:dyDescent="0.3">
      <c r="P61848"/>
      <c r="AA61848"/>
    </row>
    <row r="61849" spans="16:27" x14ac:dyDescent="0.3">
      <c r="P61849"/>
      <c r="AA61849"/>
    </row>
    <row r="61850" spans="16:27" x14ac:dyDescent="0.3">
      <c r="P61850"/>
      <c r="AA61850"/>
    </row>
    <row r="61851" spans="16:27" x14ac:dyDescent="0.3">
      <c r="P61851"/>
      <c r="AA61851"/>
    </row>
    <row r="61852" spans="16:27" x14ac:dyDescent="0.3">
      <c r="P61852"/>
      <c r="AA61852"/>
    </row>
    <row r="61853" spans="16:27" x14ac:dyDescent="0.3">
      <c r="P61853"/>
      <c r="AA61853"/>
    </row>
    <row r="61854" spans="16:27" x14ac:dyDescent="0.3">
      <c r="P61854"/>
      <c r="AA61854"/>
    </row>
    <row r="61855" spans="16:27" x14ac:dyDescent="0.3">
      <c r="P61855"/>
      <c r="AA61855"/>
    </row>
    <row r="61856" spans="16:27" x14ac:dyDescent="0.3">
      <c r="P61856"/>
      <c r="AA61856"/>
    </row>
    <row r="61857" spans="16:27" x14ac:dyDescent="0.3">
      <c r="P61857"/>
      <c r="AA61857"/>
    </row>
    <row r="61858" spans="16:27" x14ac:dyDescent="0.3">
      <c r="P61858"/>
      <c r="AA61858"/>
    </row>
    <row r="61859" spans="16:27" x14ac:dyDescent="0.3">
      <c r="P61859"/>
      <c r="AA61859"/>
    </row>
    <row r="61860" spans="16:27" x14ac:dyDescent="0.3">
      <c r="P61860"/>
      <c r="AA61860"/>
    </row>
    <row r="61861" spans="16:27" x14ac:dyDescent="0.3">
      <c r="P61861"/>
      <c r="AA61861"/>
    </row>
    <row r="61862" spans="16:27" x14ac:dyDescent="0.3">
      <c r="P61862"/>
      <c r="AA61862"/>
    </row>
    <row r="61863" spans="16:27" x14ac:dyDescent="0.3">
      <c r="P61863"/>
      <c r="AA61863"/>
    </row>
    <row r="61864" spans="16:27" x14ac:dyDescent="0.3">
      <c r="P61864"/>
      <c r="AA61864"/>
    </row>
    <row r="61865" spans="16:27" x14ac:dyDescent="0.3">
      <c r="P61865"/>
      <c r="AA61865"/>
    </row>
    <row r="61866" spans="16:27" x14ac:dyDescent="0.3">
      <c r="P61866"/>
      <c r="AA61866"/>
    </row>
    <row r="61867" spans="16:27" x14ac:dyDescent="0.3">
      <c r="P61867"/>
      <c r="AA61867"/>
    </row>
    <row r="61868" spans="16:27" x14ac:dyDescent="0.3">
      <c r="P61868"/>
      <c r="AA61868"/>
    </row>
    <row r="61869" spans="16:27" x14ac:dyDescent="0.3">
      <c r="P61869"/>
      <c r="AA61869"/>
    </row>
    <row r="61870" spans="16:27" x14ac:dyDescent="0.3">
      <c r="P61870"/>
      <c r="AA61870"/>
    </row>
    <row r="61871" spans="16:27" x14ac:dyDescent="0.3">
      <c r="P61871"/>
      <c r="AA61871"/>
    </row>
    <row r="61872" spans="16:27" x14ac:dyDescent="0.3">
      <c r="P61872"/>
      <c r="AA61872"/>
    </row>
    <row r="61873" spans="16:27" x14ac:dyDescent="0.3">
      <c r="P61873"/>
      <c r="AA61873"/>
    </row>
    <row r="61874" spans="16:27" x14ac:dyDescent="0.3">
      <c r="P61874"/>
      <c r="AA61874"/>
    </row>
    <row r="61875" spans="16:27" x14ac:dyDescent="0.3">
      <c r="P61875"/>
      <c r="AA61875"/>
    </row>
    <row r="61876" spans="16:27" x14ac:dyDescent="0.3">
      <c r="P61876"/>
      <c r="AA61876"/>
    </row>
    <row r="61877" spans="16:27" x14ac:dyDescent="0.3">
      <c r="P61877"/>
      <c r="AA61877"/>
    </row>
    <row r="61878" spans="16:27" x14ac:dyDescent="0.3">
      <c r="P61878"/>
      <c r="AA61878"/>
    </row>
    <row r="61879" spans="16:27" x14ac:dyDescent="0.3">
      <c r="P61879"/>
      <c r="AA61879"/>
    </row>
    <row r="61880" spans="16:27" x14ac:dyDescent="0.3">
      <c r="P61880"/>
      <c r="AA61880"/>
    </row>
    <row r="61881" spans="16:27" x14ac:dyDescent="0.3">
      <c r="P61881"/>
      <c r="AA61881"/>
    </row>
    <row r="61882" spans="16:27" x14ac:dyDescent="0.3">
      <c r="P61882"/>
      <c r="AA61882"/>
    </row>
    <row r="61883" spans="16:27" x14ac:dyDescent="0.3">
      <c r="P61883"/>
      <c r="AA61883"/>
    </row>
    <row r="61884" spans="16:27" x14ac:dyDescent="0.3">
      <c r="P61884"/>
      <c r="AA61884"/>
    </row>
    <row r="61885" spans="16:27" x14ac:dyDescent="0.3">
      <c r="P61885"/>
      <c r="AA61885"/>
    </row>
    <row r="61886" spans="16:27" x14ac:dyDescent="0.3">
      <c r="P61886"/>
      <c r="AA61886"/>
    </row>
    <row r="61887" spans="16:27" x14ac:dyDescent="0.3">
      <c r="P61887"/>
      <c r="AA61887"/>
    </row>
    <row r="61888" spans="16:27" x14ac:dyDescent="0.3">
      <c r="P61888"/>
      <c r="AA61888"/>
    </row>
    <row r="61889" spans="16:27" x14ac:dyDescent="0.3">
      <c r="P61889"/>
      <c r="AA61889"/>
    </row>
    <row r="61890" spans="16:27" x14ac:dyDescent="0.3">
      <c r="P61890"/>
      <c r="AA61890"/>
    </row>
    <row r="61891" spans="16:27" x14ac:dyDescent="0.3">
      <c r="P61891"/>
      <c r="AA61891"/>
    </row>
    <row r="61892" spans="16:27" x14ac:dyDescent="0.3">
      <c r="P61892"/>
      <c r="AA61892"/>
    </row>
    <row r="61893" spans="16:27" x14ac:dyDescent="0.3">
      <c r="P61893"/>
      <c r="AA61893"/>
    </row>
    <row r="61894" spans="16:27" x14ac:dyDescent="0.3">
      <c r="P61894"/>
      <c r="AA61894"/>
    </row>
    <row r="61895" spans="16:27" x14ac:dyDescent="0.3">
      <c r="P61895"/>
      <c r="AA61895"/>
    </row>
    <row r="61896" spans="16:27" x14ac:dyDescent="0.3">
      <c r="P61896"/>
      <c r="AA61896"/>
    </row>
    <row r="61897" spans="16:27" x14ac:dyDescent="0.3">
      <c r="P61897"/>
      <c r="AA61897"/>
    </row>
    <row r="61898" spans="16:27" x14ac:dyDescent="0.3">
      <c r="P61898"/>
      <c r="AA61898"/>
    </row>
    <row r="61899" spans="16:27" x14ac:dyDescent="0.3">
      <c r="P61899"/>
      <c r="AA61899"/>
    </row>
    <row r="61900" spans="16:27" x14ac:dyDescent="0.3">
      <c r="P61900"/>
      <c r="AA61900"/>
    </row>
    <row r="61901" spans="16:27" x14ac:dyDescent="0.3">
      <c r="P61901"/>
      <c r="AA61901"/>
    </row>
    <row r="61902" spans="16:27" x14ac:dyDescent="0.3">
      <c r="P61902"/>
      <c r="AA61902"/>
    </row>
    <row r="61903" spans="16:27" x14ac:dyDescent="0.3">
      <c r="P61903"/>
      <c r="AA61903"/>
    </row>
    <row r="61904" spans="16:27" x14ac:dyDescent="0.3">
      <c r="P61904"/>
      <c r="AA61904"/>
    </row>
    <row r="61905" spans="16:27" x14ac:dyDescent="0.3">
      <c r="P61905"/>
      <c r="AA61905"/>
    </row>
    <row r="61906" spans="16:27" x14ac:dyDescent="0.3">
      <c r="P61906"/>
      <c r="AA61906"/>
    </row>
    <row r="61907" spans="16:27" x14ac:dyDescent="0.3">
      <c r="P61907"/>
      <c r="AA61907"/>
    </row>
    <row r="61908" spans="16:27" x14ac:dyDescent="0.3">
      <c r="P61908"/>
      <c r="AA61908"/>
    </row>
    <row r="61909" spans="16:27" x14ac:dyDescent="0.3">
      <c r="P61909"/>
      <c r="AA61909"/>
    </row>
    <row r="61910" spans="16:27" x14ac:dyDescent="0.3">
      <c r="P61910"/>
      <c r="AA61910"/>
    </row>
    <row r="61911" spans="16:27" x14ac:dyDescent="0.3">
      <c r="P61911"/>
      <c r="AA61911"/>
    </row>
    <row r="61912" spans="16:27" x14ac:dyDescent="0.3">
      <c r="P61912"/>
      <c r="AA61912"/>
    </row>
    <row r="61913" spans="16:27" x14ac:dyDescent="0.3">
      <c r="P61913"/>
      <c r="AA61913"/>
    </row>
    <row r="61914" spans="16:27" x14ac:dyDescent="0.3">
      <c r="P61914"/>
      <c r="AA61914"/>
    </row>
    <row r="61915" spans="16:27" x14ac:dyDescent="0.3">
      <c r="P61915"/>
      <c r="AA61915"/>
    </row>
    <row r="61916" spans="16:27" x14ac:dyDescent="0.3">
      <c r="P61916"/>
      <c r="AA61916"/>
    </row>
    <row r="61917" spans="16:27" x14ac:dyDescent="0.3">
      <c r="P61917"/>
      <c r="AA61917"/>
    </row>
    <row r="61918" spans="16:27" x14ac:dyDescent="0.3">
      <c r="P61918"/>
      <c r="AA61918"/>
    </row>
    <row r="61919" spans="16:27" x14ac:dyDescent="0.3">
      <c r="P61919"/>
      <c r="AA61919"/>
    </row>
    <row r="61920" spans="16:27" x14ac:dyDescent="0.3">
      <c r="P61920"/>
      <c r="AA61920"/>
    </row>
    <row r="61921" spans="16:27" x14ac:dyDescent="0.3">
      <c r="P61921"/>
      <c r="AA61921"/>
    </row>
    <row r="61922" spans="16:27" x14ac:dyDescent="0.3">
      <c r="P61922"/>
      <c r="AA61922"/>
    </row>
    <row r="61923" spans="16:27" x14ac:dyDescent="0.3">
      <c r="P61923"/>
      <c r="AA61923"/>
    </row>
    <row r="61924" spans="16:27" x14ac:dyDescent="0.3">
      <c r="P61924"/>
      <c r="AA61924"/>
    </row>
    <row r="61925" spans="16:27" x14ac:dyDescent="0.3">
      <c r="P61925"/>
      <c r="AA61925"/>
    </row>
    <row r="61926" spans="16:27" x14ac:dyDescent="0.3">
      <c r="P61926"/>
      <c r="AA61926"/>
    </row>
    <row r="61927" spans="16:27" x14ac:dyDescent="0.3">
      <c r="P61927"/>
      <c r="AA61927"/>
    </row>
    <row r="61928" spans="16:27" x14ac:dyDescent="0.3">
      <c r="P61928"/>
      <c r="AA61928"/>
    </row>
    <row r="61929" spans="16:27" x14ac:dyDescent="0.3">
      <c r="P61929"/>
      <c r="AA61929"/>
    </row>
    <row r="61930" spans="16:27" x14ac:dyDescent="0.3">
      <c r="P61930"/>
      <c r="AA61930"/>
    </row>
    <row r="61931" spans="16:27" x14ac:dyDescent="0.3">
      <c r="P61931"/>
      <c r="AA61931"/>
    </row>
    <row r="61932" spans="16:27" x14ac:dyDescent="0.3">
      <c r="P61932"/>
      <c r="AA61932"/>
    </row>
    <row r="61933" spans="16:27" x14ac:dyDescent="0.3">
      <c r="P61933"/>
      <c r="AA61933"/>
    </row>
    <row r="61934" spans="16:27" x14ac:dyDescent="0.3">
      <c r="P61934"/>
      <c r="AA61934"/>
    </row>
    <row r="61935" spans="16:27" x14ac:dyDescent="0.3">
      <c r="P61935"/>
      <c r="AA61935"/>
    </row>
    <row r="61936" spans="16:27" x14ac:dyDescent="0.3">
      <c r="P61936"/>
      <c r="AA61936"/>
    </row>
    <row r="61937" spans="16:27" x14ac:dyDescent="0.3">
      <c r="P61937"/>
      <c r="AA61937"/>
    </row>
    <row r="61938" spans="16:27" x14ac:dyDescent="0.3">
      <c r="P61938"/>
      <c r="AA61938"/>
    </row>
    <row r="61939" spans="16:27" x14ac:dyDescent="0.3">
      <c r="P61939"/>
      <c r="AA61939"/>
    </row>
    <row r="61940" spans="16:27" x14ac:dyDescent="0.3">
      <c r="P61940"/>
      <c r="AA61940"/>
    </row>
    <row r="61941" spans="16:27" x14ac:dyDescent="0.3">
      <c r="P61941"/>
      <c r="AA61941"/>
    </row>
    <row r="61942" spans="16:27" x14ac:dyDescent="0.3">
      <c r="P61942"/>
      <c r="AA61942"/>
    </row>
    <row r="61943" spans="16:27" x14ac:dyDescent="0.3">
      <c r="P61943"/>
      <c r="AA61943"/>
    </row>
    <row r="61944" spans="16:27" x14ac:dyDescent="0.3">
      <c r="P61944"/>
      <c r="AA61944"/>
    </row>
    <row r="61945" spans="16:27" x14ac:dyDescent="0.3">
      <c r="P61945"/>
      <c r="AA61945"/>
    </row>
    <row r="61946" spans="16:27" x14ac:dyDescent="0.3">
      <c r="P61946"/>
      <c r="AA61946"/>
    </row>
    <row r="61947" spans="16:27" x14ac:dyDescent="0.3">
      <c r="P61947"/>
      <c r="AA61947"/>
    </row>
    <row r="61948" spans="16:27" x14ac:dyDescent="0.3">
      <c r="P61948"/>
      <c r="AA61948"/>
    </row>
    <row r="61949" spans="16:27" x14ac:dyDescent="0.3">
      <c r="P61949"/>
      <c r="AA61949"/>
    </row>
    <row r="61950" spans="16:27" x14ac:dyDescent="0.3">
      <c r="P61950"/>
      <c r="AA61950"/>
    </row>
    <row r="61951" spans="16:27" x14ac:dyDescent="0.3">
      <c r="P61951"/>
      <c r="AA61951"/>
    </row>
    <row r="61952" spans="16:27" x14ac:dyDescent="0.3">
      <c r="P61952"/>
      <c r="AA61952"/>
    </row>
    <row r="61953" spans="16:27" x14ac:dyDescent="0.3">
      <c r="P61953"/>
      <c r="AA61953"/>
    </row>
    <row r="61954" spans="16:27" x14ac:dyDescent="0.3">
      <c r="P61954"/>
      <c r="AA61954"/>
    </row>
    <row r="61955" spans="16:27" x14ac:dyDescent="0.3">
      <c r="P61955"/>
      <c r="AA61955"/>
    </row>
    <row r="61956" spans="16:27" x14ac:dyDescent="0.3">
      <c r="P61956"/>
      <c r="AA61956"/>
    </row>
    <row r="61957" spans="16:27" x14ac:dyDescent="0.3">
      <c r="P61957"/>
      <c r="AA61957"/>
    </row>
    <row r="61958" spans="16:27" x14ac:dyDescent="0.3">
      <c r="P61958"/>
      <c r="AA61958"/>
    </row>
    <row r="61959" spans="16:27" x14ac:dyDescent="0.3">
      <c r="P61959"/>
      <c r="AA61959"/>
    </row>
    <row r="61960" spans="16:27" x14ac:dyDescent="0.3">
      <c r="P61960"/>
      <c r="AA61960"/>
    </row>
    <row r="61961" spans="16:27" x14ac:dyDescent="0.3">
      <c r="P61961"/>
      <c r="AA61961"/>
    </row>
    <row r="61962" spans="16:27" x14ac:dyDescent="0.3">
      <c r="P61962"/>
      <c r="AA61962"/>
    </row>
    <row r="61963" spans="16:27" x14ac:dyDescent="0.3">
      <c r="P61963"/>
      <c r="AA61963"/>
    </row>
    <row r="61964" spans="16:27" x14ac:dyDescent="0.3">
      <c r="P61964"/>
      <c r="AA61964"/>
    </row>
    <row r="61965" spans="16:27" x14ac:dyDescent="0.3">
      <c r="P61965"/>
      <c r="AA61965"/>
    </row>
    <row r="61966" spans="16:27" x14ac:dyDescent="0.3">
      <c r="P61966"/>
      <c r="AA61966"/>
    </row>
    <row r="61967" spans="16:27" x14ac:dyDescent="0.3">
      <c r="P61967"/>
      <c r="AA61967"/>
    </row>
    <row r="61968" spans="16:27" x14ac:dyDescent="0.3">
      <c r="P61968"/>
      <c r="AA61968"/>
    </row>
    <row r="61969" spans="16:27" x14ac:dyDescent="0.3">
      <c r="P61969"/>
      <c r="AA61969"/>
    </row>
    <row r="61970" spans="16:27" x14ac:dyDescent="0.3">
      <c r="P61970"/>
      <c r="AA61970"/>
    </row>
    <row r="61971" spans="16:27" x14ac:dyDescent="0.3">
      <c r="P61971"/>
      <c r="AA61971"/>
    </row>
    <row r="61972" spans="16:27" x14ac:dyDescent="0.3">
      <c r="P61972"/>
      <c r="AA61972"/>
    </row>
    <row r="61973" spans="16:27" x14ac:dyDescent="0.3">
      <c r="P61973"/>
      <c r="AA61973"/>
    </row>
    <row r="61974" spans="16:27" x14ac:dyDescent="0.3">
      <c r="P61974"/>
      <c r="AA61974"/>
    </row>
    <row r="61975" spans="16:27" x14ac:dyDescent="0.3">
      <c r="P61975"/>
      <c r="AA61975"/>
    </row>
    <row r="61976" spans="16:27" x14ac:dyDescent="0.3">
      <c r="P61976"/>
      <c r="AA61976"/>
    </row>
    <row r="61977" spans="16:27" x14ac:dyDescent="0.3">
      <c r="P61977"/>
      <c r="AA61977"/>
    </row>
    <row r="61978" spans="16:27" x14ac:dyDescent="0.3">
      <c r="P61978"/>
      <c r="AA61978"/>
    </row>
    <row r="61979" spans="16:27" x14ac:dyDescent="0.3">
      <c r="P61979"/>
      <c r="AA61979"/>
    </row>
    <row r="61980" spans="16:27" x14ac:dyDescent="0.3">
      <c r="P61980"/>
      <c r="AA61980"/>
    </row>
    <row r="61981" spans="16:27" x14ac:dyDescent="0.3">
      <c r="P61981"/>
      <c r="AA61981"/>
    </row>
    <row r="61982" spans="16:27" x14ac:dyDescent="0.3">
      <c r="P61982"/>
      <c r="AA61982"/>
    </row>
    <row r="61983" spans="16:27" x14ac:dyDescent="0.3">
      <c r="P61983"/>
      <c r="AA61983"/>
    </row>
    <row r="61984" spans="16:27" x14ac:dyDescent="0.3">
      <c r="P61984"/>
      <c r="AA61984"/>
    </row>
    <row r="61985" spans="16:27" x14ac:dyDescent="0.3">
      <c r="P61985"/>
      <c r="AA61985"/>
    </row>
    <row r="61986" spans="16:27" x14ac:dyDescent="0.3">
      <c r="P61986"/>
      <c r="AA61986"/>
    </row>
    <row r="61987" spans="16:27" x14ac:dyDescent="0.3">
      <c r="P61987"/>
      <c r="AA61987"/>
    </row>
    <row r="61988" spans="16:27" x14ac:dyDescent="0.3">
      <c r="P61988"/>
      <c r="AA61988"/>
    </row>
    <row r="61989" spans="16:27" x14ac:dyDescent="0.3">
      <c r="P61989"/>
      <c r="AA61989"/>
    </row>
    <row r="61990" spans="16:27" x14ac:dyDescent="0.3">
      <c r="P61990"/>
      <c r="AA61990"/>
    </row>
    <row r="61991" spans="16:27" x14ac:dyDescent="0.3">
      <c r="P61991"/>
      <c r="AA61991"/>
    </row>
    <row r="61992" spans="16:27" x14ac:dyDescent="0.3">
      <c r="P61992"/>
      <c r="AA61992"/>
    </row>
    <row r="61993" spans="16:27" x14ac:dyDescent="0.3">
      <c r="P61993"/>
      <c r="AA61993"/>
    </row>
    <row r="61994" spans="16:27" x14ac:dyDescent="0.3">
      <c r="P61994"/>
      <c r="AA61994"/>
    </row>
    <row r="61995" spans="16:27" x14ac:dyDescent="0.3">
      <c r="P61995"/>
      <c r="AA61995"/>
    </row>
    <row r="61996" spans="16:27" x14ac:dyDescent="0.3">
      <c r="P61996"/>
      <c r="AA61996"/>
    </row>
    <row r="61997" spans="16:27" x14ac:dyDescent="0.3">
      <c r="P61997"/>
      <c r="AA61997"/>
    </row>
    <row r="61998" spans="16:27" x14ac:dyDescent="0.3">
      <c r="P61998"/>
      <c r="AA61998"/>
    </row>
    <row r="61999" spans="16:27" x14ac:dyDescent="0.3">
      <c r="P61999"/>
      <c r="AA61999"/>
    </row>
    <row r="62000" spans="16:27" x14ac:dyDescent="0.3">
      <c r="P62000"/>
      <c r="AA62000"/>
    </row>
    <row r="62001" spans="16:27" x14ac:dyDescent="0.3">
      <c r="P62001"/>
      <c r="AA62001"/>
    </row>
    <row r="62002" spans="16:27" x14ac:dyDescent="0.3">
      <c r="P62002"/>
      <c r="AA62002"/>
    </row>
    <row r="62003" spans="16:27" x14ac:dyDescent="0.3">
      <c r="P62003"/>
      <c r="AA62003"/>
    </row>
    <row r="62004" spans="16:27" x14ac:dyDescent="0.3">
      <c r="P62004"/>
      <c r="AA62004"/>
    </row>
    <row r="62005" spans="16:27" x14ac:dyDescent="0.3">
      <c r="P62005"/>
      <c r="AA62005"/>
    </row>
    <row r="62006" spans="16:27" x14ac:dyDescent="0.3">
      <c r="P62006"/>
      <c r="AA62006"/>
    </row>
    <row r="62007" spans="16:27" x14ac:dyDescent="0.3">
      <c r="P62007"/>
      <c r="AA62007"/>
    </row>
    <row r="62008" spans="16:27" x14ac:dyDescent="0.3">
      <c r="P62008"/>
      <c r="AA62008"/>
    </row>
    <row r="62009" spans="16:27" x14ac:dyDescent="0.3">
      <c r="P62009"/>
      <c r="AA62009"/>
    </row>
    <row r="62010" spans="16:27" x14ac:dyDescent="0.3">
      <c r="P62010"/>
      <c r="AA62010"/>
    </row>
    <row r="62011" spans="16:27" x14ac:dyDescent="0.3">
      <c r="P62011"/>
      <c r="AA62011"/>
    </row>
    <row r="62012" spans="16:27" x14ac:dyDescent="0.3">
      <c r="P62012"/>
      <c r="AA62012"/>
    </row>
    <row r="62013" spans="16:27" x14ac:dyDescent="0.3">
      <c r="P62013"/>
      <c r="AA62013"/>
    </row>
    <row r="62014" spans="16:27" x14ac:dyDescent="0.3">
      <c r="P62014"/>
      <c r="AA62014"/>
    </row>
    <row r="62015" spans="16:27" x14ac:dyDescent="0.3">
      <c r="P62015"/>
      <c r="AA62015"/>
    </row>
    <row r="62016" spans="16:27" x14ac:dyDescent="0.3">
      <c r="P62016"/>
      <c r="AA62016"/>
    </row>
    <row r="62017" spans="16:27" x14ac:dyDescent="0.3">
      <c r="P62017"/>
      <c r="AA62017"/>
    </row>
    <row r="62018" spans="16:27" x14ac:dyDescent="0.3">
      <c r="P62018"/>
      <c r="AA62018"/>
    </row>
    <row r="62019" spans="16:27" x14ac:dyDescent="0.3">
      <c r="P62019"/>
      <c r="AA62019"/>
    </row>
    <row r="62020" spans="16:27" x14ac:dyDescent="0.3">
      <c r="P62020"/>
      <c r="AA62020"/>
    </row>
    <row r="62021" spans="16:27" x14ac:dyDescent="0.3">
      <c r="P62021"/>
      <c r="AA62021"/>
    </row>
    <row r="62022" spans="16:27" x14ac:dyDescent="0.3">
      <c r="P62022"/>
      <c r="AA62022"/>
    </row>
    <row r="62023" spans="16:27" x14ac:dyDescent="0.3">
      <c r="P62023"/>
      <c r="AA62023"/>
    </row>
    <row r="62024" spans="16:27" x14ac:dyDescent="0.3">
      <c r="P62024"/>
      <c r="AA62024"/>
    </row>
    <row r="62025" spans="16:27" x14ac:dyDescent="0.3">
      <c r="P62025"/>
      <c r="AA62025"/>
    </row>
    <row r="62026" spans="16:27" x14ac:dyDescent="0.3">
      <c r="P62026"/>
      <c r="AA62026"/>
    </row>
    <row r="62027" spans="16:27" x14ac:dyDescent="0.3">
      <c r="P62027"/>
      <c r="AA62027"/>
    </row>
    <row r="62028" spans="16:27" x14ac:dyDescent="0.3">
      <c r="P62028"/>
      <c r="AA62028"/>
    </row>
    <row r="62029" spans="16:27" x14ac:dyDescent="0.3">
      <c r="P62029"/>
      <c r="AA62029"/>
    </row>
    <row r="62030" spans="16:27" x14ac:dyDescent="0.3">
      <c r="P62030"/>
      <c r="AA62030"/>
    </row>
    <row r="62031" spans="16:27" x14ac:dyDescent="0.3">
      <c r="P62031"/>
      <c r="AA62031"/>
    </row>
    <row r="62032" spans="16:27" x14ac:dyDescent="0.3">
      <c r="P62032"/>
      <c r="AA62032"/>
    </row>
    <row r="62033" spans="16:27" x14ac:dyDescent="0.3">
      <c r="P62033"/>
      <c r="AA62033"/>
    </row>
    <row r="62034" spans="16:27" x14ac:dyDescent="0.3">
      <c r="P62034"/>
      <c r="AA62034"/>
    </row>
    <row r="62035" spans="16:27" x14ac:dyDescent="0.3">
      <c r="P62035"/>
      <c r="AA62035"/>
    </row>
    <row r="62036" spans="16:27" x14ac:dyDescent="0.3">
      <c r="P62036"/>
      <c r="AA62036"/>
    </row>
    <row r="62037" spans="16:27" x14ac:dyDescent="0.3">
      <c r="P62037"/>
      <c r="AA62037"/>
    </row>
    <row r="62038" spans="16:27" x14ac:dyDescent="0.3">
      <c r="P62038"/>
      <c r="AA62038"/>
    </row>
    <row r="62039" spans="16:27" x14ac:dyDescent="0.3">
      <c r="P62039"/>
      <c r="AA62039"/>
    </row>
    <row r="62040" spans="16:27" x14ac:dyDescent="0.3">
      <c r="P62040"/>
      <c r="AA62040"/>
    </row>
    <row r="62041" spans="16:27" x14ac:dyDescent="0.3">
      <c r="P62041"/>
      <c r="AA62041"/>
    </row>
    <row r="62042" spans="16:27" x14ac:dyDescent="0.3">
      <c r="P62042"/>
      <c r="AA62042"/>
    </row>
    <row r="62043" spans="16:27" x14ac:dyDescent="0.3">
      <c r="P62043"/>
      <c r="AA62043"/>
    </row>
    <row r="62044" spans="16:27" x14ac:dyDescent="0.3">
      <c r="P62044"/>
      <c r="AA62044"/>
    </row>
    <row r="62045" spans="16:27" x14ac:dyDescent="0.3">
      <c r="P62045"/>
      <c r="AA62045"/>
    </row>
    <row r="62046" spans="16:27" x14ac:dyDescent="0.3">
      <c r="P62046"/>
      <c r="AA62046"/>
    </row>
    <row r="62047" spans="16:27" x14ac:dyDescent="0.3">
      <c r="P62047"/>
      <c r="AA62047"/>
    </row>
    <row r="62048" spans="16:27" x14ac:dyDescent="0.3">
      <c r="P62048"/>
      <c r="AA62048"/>
    </row>
    <row r="62049" spans="16:27" x14ac:dyDescent="0.3">
      <c r="P62049"/>
      <c r="AA62049"/>
    </row>
    <row r="62050" spans="16:27" x14ac:dyDescent="0.3">
      <c r="P62050"/>
      <c r="AA62050"/>
    </row>
    <row r="62051" spans="16:27" x14ac:dyDescent="0.3">
      <c r="P62051"/>
      <c r="AA62051"/>
    </row>
    <row r="62052" spans="16:27" x14ac:dyDescent="0.3">
      <c r="P62052"/>
      <c r="AA62052"/>
    </row>
    <row r="62053" spans="16:27" x14ac:dyDescent="0.3">
      <c r="P62053"/>
      <c r="AA62053"/>
    </row>
    <row r="62054" spans="16:27" x14ac:dyDescent="0.3">
      <c r="P62054"/>
      <c r="AA62054"/>
    </row>
    <row r="62055" spans="16:27" x14ac:dyDescent="0.3">
      <c r="P62055"/>
      <c r="AA62055"/>
    </row>
    <row r="62056" spans="16:27" x14ac:dyDescent="0.3">
      <c r="P62056"/>
      <c r="AA62056"/>
    </row>
    <row r="62057" spans="16:27" x14ac:dyDescent="0.3">
      <c r="P62057"/>
      <c r="AA62057"/>
    </row>
    <row r="62058" spans="16:27" x14ac:dyDescent="0.3">
      <c r="P62058"/>
      <c r="AA62058"/>
    </row>
    <row r="62059" spans="16:27" x14ac:dyDescent="0.3">
      <c r="P62059"/>
      <c r="AA62059"/>
    </row>
    <row r="62060" spans="16:27" x14ac:dyDescent="0.3">
      <c r="P62060"/>
      <c r="AA62060"/>
    </row>
    <row r="62061" spans="16:27" x14ac:dyDescent="0.3">
      <c r="P62061"/>
      <c r="AA62061"/>
    </row>
    <row r="62062" spans="16:27" x14ac:dyDescent="0.3">
      <c r="P62062"/>
      <c r="AA62062"/>
    </row>
    <row r="62063" spans="16:27" x14ac:dyDescent="0.3">
      <c r="P62063"/>
      <c r="AA62063"/>
    </row>
    <row r="62064" spans="16:27" x14ac:dyDescent="0.3">
      <c r="P62064"/>
      <c r="AA62064"/>
    </row>
    <row r="62065" spans="16:27" x14ac:dyDescent="0.3">
      <c r="P62065"/>
      <c r="AA62065"/>
    </row>
    <row r="62066" spans="16:27" x14ac:dyDescent="0.3">
      <c r="P62066"/>
      <c r="AA62066"/>
    </row>
    <row r="62067" spans="16:27" x14ac:dyDescent="0.3">
      <c r="P62067"/>
      <c r="AA62067"/>
    </row>
    <row r="62068" spans="16:27" x14ac:dyDescent="0.3">
      <c r="P62068"/>
      <c r="AA62068"/>
    </row>
    <row r="62069" spans="16:27" x14ac:dyDescent="0.3">
      <c r="P62069"/>
      <c r="AA62069"/>
    </row>
    <row r="62070" spans="16:27" x14ac:dyDescent="0.3">
      <c r="P62070"/>
      <c r="AA62070"/>
    </row>
    <row r="62071" spans="16:27" x14ac:dyDescent="0.3">
      <c r="P62071"/>
      <c r="AA62071"/>
    </row>
    <row r="62072" spans="16:27" x14ac:dyDescent="0.3">
      <c r="P62072"/>
      <c r="AA62072"/>
    </row>
    <row r="62073" spans="16:27" x14ac:dyDescent="0.3">
      <c r="P62073"/>
      <c r="AA62073"/>
    </row>
    <row r="62074" spans="16:27" x14ac:dyDescent="0.3">
      <c r="P62074"/>
      <c r="AA62074"/>
    </row>
    <row r="62075" spans="16:27" x14ac:dyDescent="0.3">
      <c r="P62075"/>
      <c r="AA62075"/>
    </row>
    <row r="62076" spans="16:27" x14ac:dyDescent="0.3">
      <c r="P62076"/>
      <c r="AA62076"/>
    </row>
    <row r="62077" spans="16:27" x14ac:dyDescent="0.3">
      <c r="P62077"/>
      <c r="AA62077"/>
    </row>
    <row r="62078" spans="16:27" x14ac:dyDescent="0.3">
      <c r="P62078"/>
      <c r="AA62078"/>
    </row>
    <row r="62079" spans="16:27" x14ac:dyDescent="0.3">
      <c r="P62079"/>
      <c r="AA62079"/>
    </row>
    <row r="62080" spans="16:27" x14ac:dyDescent="0.3">
      <c r="P62080"/>
      <c r="AA62080"/>
    </row>
    <row r="62081" spans="16:27" x14ac:dyDescent="0.3">
      <c r="P62081"/>
      <c r="AA62081"/>
    </row>
    <row r="62082" spans="16:27" x14ac:dyDescent="0.3">
      <c r="P62082"/>
      <c r="AA62082"/>
    </row>
    <row r="62083" spans="16:27" x14ac:dyDescent="0.3">
      <c r="P62083"/>
      <c r="AA62083"/>
    </row>
    <row r="62084" spans="16:27" x14ac:dyDescent="0.3">
      <c r="P62084"/>
      <c r="AA62084"/>
    </row>
    <row r="62085" spans="16:27" x14ac:dyDescent="0.3">
      <c r="P62085"/>
      <c r="AA62085"/>
    </row>
    <row r="62086" spans="16:27" x14ac:dyDescent="0.3">
      <c r="P62086"/>
      <c r="AA62086"/>
    </row>
    <row r="62087" spans="16:27" x14ac:dyDescent="0.3">
      <c r="P62087"/>
      <c r="AA62087"/>
    </row>
    <row r="62088" spans="16:27" x14ac:dyDescent="0.3">
      <c r="P62088"/>
      <c r="AA62088"/>
    </row>
    <row r="62089" spans="16:27" x14ac:dyDescent="0.3">
      <c r="P62089"/>
      <c r="AA62089"/>
    </row>
    <row r="62090" spans="16:27" x14ac:dyDescent="0.3">
      <c r="P62090"/>
      <c r="AA62090"/>
    </row>
    <row r="62091" spans="16:27" x14ac:dyDescent="0.3">
      <c r="P62091"/>
      <c r="AA62091"/>
    </row>
    <row r="62092" spans="16:27" x14ac:dyDescent="0.3">
      <c r="P62092"/>
      <c r="AA62092"/>
    </row>
    <row r="62093" spans="16:27" x14ac:dyDescent="0.3">
      <c r="P62093"/>
      <c r="AA62093"/>
    </row>
    <row r="62094" spans="16:27" x14ac:dyDescent="0.3">
      <c r="P62094"/>
      <c r="AA62094"/>
    </row>
    <row r="62095" spans="16:27" x14ac:dyDescent="0.3">
      <c r="P62095"/>
      <c r="AA62095"/>
    </row>
    <row r="62096" spans="16:27" x14ac:dyDescent="0.3">
      <c r="P62096"/>
      <c r="AA62096"/>
    </row>
    <row r="62097" spans="16:27" x14ac:dyDescent="0.3">
      <c r="P62097"/>
      <c r="AA62097"/>
    </row>
    <row r="62098" spans="16:27" x14ac:dyDescent="0.3">
      <c r="P62098"/>
      <c r="AA62098"/>
    </row>
    <row r="62099" spans="16:27" x14ac:dyDescent="0.3">
      <c r="P62099"/>
      <c r="AA62099"/>
    </row>
    <row r="62100" spans="16:27" x14ac:dyDescent="0.3">
      <c r="P62100"/>
      <c r="AA62100"/>
    </row>
    <row r="62101" spans="16:27" x14ac:dyDescent="0.3">
      <c r="P62101"/>
      <c r="AA62101"/>
    </row>
    <row r="62102" spans="16:27" x14ac:dyDescent="0.3">
      <c r="P62102"/>
      <c r="AA62102"/>
    </row>
    <row r="62103" spans="16:27" x14ac:dyDescent="0.3">
      <c r="P62103"/>
      <c r="AA62103"/>
    </row>
    <row r="62104" spans="16:27" x14ac:dyDescent="0.3">
      <c r="P62104"/>
      <c r="AA62104"/>
    </row>
    <row r="62105" spans="16:27" x14ac:dyDescent="0.3">
      <c r="P62105"/>
      <c r="AA62105"/>
    </row>
    <row r="62106" spans="16:27" x14ac:dyDescent="0.3">
      <c r="P62106"/>
      <c r="AA62106"/>
    </row>
    <row r="62107" spans="16:27" x14ac:dyDescent="0.3">
      <c r="P62107"/>
      <c r="AA62107"/>
    </row>
    <row r="62108" spans="16:27" x14ac:dyDescent="0.3">
      <c r="P62108"/>
      <c r="AA62108"/>
    </row>
    <row r="62109" spans="16:27" x14ac:dyDescent="0.3">
      <c r="P62109"/>
      <c r="AA62109"/>
    </row>
    <row r="62110" spans="16:27" x14ac:dyDescent="0.3">
      <c r="P62110"/>
      <c r="AA62110"/>
    </row>
    <row r="62111" spans="16:27" x14ac:dyDescent="0.3">
      <c r="P62111"/>
      <c r="AA62111"/>
    </row>
    <row r="62112" spans="16:27" x14ac:dyDescent="0.3">
      <c r="P62112"/>
      <c r="AA62112"/>
    </row>
    <row r="62113" spans="16:27" x14ac:dyDescent="0.3">
      <c r="P62113"/>
      <c r="AA62113"/>
    </row>
    <row r="62114" spans="16:27" x14ac:dyDescent="0.3">
      <c r="P62114"/>
      <c r="AA62114"/>
    </row>
    <row r="62115" spans="16:27" x14ac:dyDescent="0.3">
      <c r="P62115"/>
      <c r="AA62115"/>
    </row>
    <row r="62116" spans="16:27" x14ac:dyDescent="0.3">
      <c r="P62116"/>
      <c r="AA62116"/>
    </row>
    <row r="62117" spans="16:27" x14ac:dyDescent="0.3">
      <c r="P62117"/>
      <c r="AA62117"/>
    </row>
    <row r="62118" spans="16:27" x14ac:dyDescent="0.3">
      <c r="P62118"/>
      <c r="AA62118"/>
    </row>
    <row r="62119" spans="16:27" x14ac:dyDescent="0.3">
      <c r="P62119"/>
      <c r="AA62119"/>
    </row>
    <row r="62120" spans="16:27" x14ac:dyDescent="0.3">
      <c r="P62120"/>
      <c r="AA62120"/>
    </row>
    <row r="62121" spans="16:27" x14ac:dyDescent="0.3">
      <c r="P62121"/>
      <c r="AA62121"/>
    </row>
    <row r="62122" spans="16:27" x14ac:dyDescent="0.3">
      <c r="P62122"/>
      <c r="AA62122"/>
    </row>
    <row r="62123" spans="16:27" x14ac:dyDescent="0.3">
      <c r="P62123"/>
      <c r="AA62123"/>
    </row>
    <row r="62124" spans="16:27" x14ac:dyDescent="0.3">
      <c r="P62124"/>
      <c r="AA62124"/>
    </row>
    <row r="62125" spans="16:27" x14ac:dyDescent="0.3">
      <c r="P62125"/>
      <c r="AA62125"/>
    </row>
    <row r="62126" spans="16:27" x14ac:dyDescent="0.3">
      <c r="P62126"/>
      <c r="AA62126"/>
    </row>
    <row r="62127" spans="16:27" x14ac:dyDescent="0.3">
      <c r="P62127"/>
      <c r="AA62127"/>
    </row>
    <row r="62128" spans="16:27" x14ac:dyDescent="0.3">
      <c r="P62128"/>
      <c r="AA62128"/>
    </row>
    <row r="62129" spans="16:27" x14ac:dyDescent="0.3">
      <c r="P62129"/>
      <c r="AA62129"/>
    </row>
    <row r="62130" spans="16:27" x14ac:dyDescent="0.3">
      <c r="P62130"/>
      <c r="AA62130"/>
    </row>
    <row r="62131" spans="16:27" x14ac:dyDescent="0.3">
      <c r="P62131"/>
      <c r="AA62131"/>
    </row>
    <row r="62132" spans="16:27" x14ac:dyDescent="0.3">
      <c r="P62132"/>
      <c r="AA62132"/>
    </row>
    <row r="62133" spans="16:27" x14ac:dyDescent="0.3">
      <c r="P62133"/>
      <c r="AA62133"/>
    </row>
    <row r="62134" spans="16:27" x14ac:dyDescent="0.3">
      <c r="P62134"/>
      <c r="AA62134"/>
    </row>
    <row r="62135" spans="16:27" x14ac:dyDescent="0.3">
      <c r="P62135"/>
      <c r="AA62135"/>
    </row>
    <row r="62136" spans="16:27" x14ac:dyDescent="0.3">
      <c r="P62136"/>
      <c r="AA62136"/>
    </row>
    <row r="62137" spans="16:27" x14ac:dyDescent="0.3">
      <c r="P62137"/>
      <c r="AA62137"/>
    </row>
    <row r="62138" spans="16:27" x14ac:dyDescent="0.3">
      <c r="P62138"/>
      <c r="AA62138"/>
    </row>
    <row r="62139" spans="16:27" x14ac:dyDescent="0.3">
      <c r="P62139"/>
      <c r="AA62139"/>
    </row>
    <row r="62140" spans="16:27" x14ac:dyDescent="0.3">
      <c r="P62140"/>
      <c r="AA62140"/>
    </row>
    <row r="62141" spans="16:27" x14ac:dyDescent="0.3">
      <c r="P62141"/>
      <c r="AA62141"/>
    </row>
    <row r="62142" spans="16:27" x14ac:dyDescent="0.3">
      <c r="P62142"/>
      <c r="AA62142"/>
    </row>
    <row r="62143" spans="16:27" x14ac:dyDescent="0.3">
      <c r="P62143"/>
      <c r="AA62143"/>
    </row>
    <row r="62144" spans="16:27" x14ac:dyDescent="0.3">
      <c r="P62144"/>
      <c r="AA62144"/>
    </row>
    <row r="62145" spans="16:27" x14ac:dyDescent="0.3">
      <c r="P62145"/>
      <c r="AA62145"/>
    </row>
    <row r="62146" spans="16:27" x14ac:dyDescent="0.3">
      <c r="P62146"/>
      <c r="AA62146"/>
    </row>
    <row r="62147" spans="16:27" x14ac:dyDescent="0.3">
      <c r="P62147"/>
      <c r="AA62147"/>
    </row>
    <row r="62148" spans="16:27" x14ac:dyDescent="0.3">
      <c r="P62148"/>
      <c r="AA62148"/>
    </row>
    <row r="62149" spans="16:27" x14ac:dyDescent="0.3">
      <c r="P62149"/>
      <c r="AA62149"/>
    </row>
    <row r="62150" spans="16:27" x14ac:dyDescent="0.3">
      <c r="P62150"/>
      <c r="AA62150"/>
    </row>
    <row r="62151" spans="16:27" x14ac:dyDescent="0.3">
      <c r="P62151"/>
      <c r="AA62151"/>
    </row>
    <row r="62152" spans="16:27" x14ac:dyDescent="0.3">
      <c r="P62152"/>
      <c r="AA62152"/>
    </row>
    <row r="62153" spans="16:27" x14ac:dyDescent="0.3">
      <c r="P62153"/>
      <c r="AA62153"/>
    </row>
    <row r="62154" spans="16:27" x14ac:dyDescent="0.3">
      <c r="P62154"/>
      <c r="AA62154"/>
    </row>
    <row r="62155" spans="16:27" x14ac:dyDescent="0.3">
      <c r="P62155"/>
      <c r="AA62155"/>
    </row>
    <row r="62156" spans="16:27" x14ac:dyDescent="0.3">
      <c r="P62156"/>
      <c r="AA62156"/>
    </row>
    <row r="62157" spans="16:27" x14ac:dyDescent="0.3">
      <c r="P62157"/>
      <c r="AA62157"/>
    </row>
    <row r="62158" spans="16:27" x14ac:dyDescent="0.3">
      <c r="P62158"/>
      <c r="AA62158"/>
    </row>
    <row r="62159" spans="16:27" x14ac:dyDescent="0.3">
      <c r="P62159"/>
      <c r="AA62159"/>
    </row>
    <row r="62160" spans="16:27" x14ac:dyDescent="0.3">
      <c r="P62160"/>
      <c r="AA62160"/>
    </row>
    <row r="62161" spans="16:27" x14ac:dyDescent="0.3">
      <c r="P62161"/>
      <c r="AA62161"/>
    </row>
    <row r="62162" spans="16:27" x14ac:dyDescent="0.3">
      <c r="P62162"/>
      <c r="AA62162"/>
    </row>
    <row r="62163" spans="16:27" x14ac:dyDescent="0.3">
      <c r="P62163"/>
      <c r="AA62163"/>
    </row>
    <row r="62164" spans="16:27" x14ac:dyDescent="0.3">
      <c r="P62164"/>
      <c r="AA62164"/>
    </row>
    <row r="62165" spans="16:27" x14ac:dyDescent="0.3">
      <c r="P62165"/>
      <c r="AA62165"/>
    </row>
    <row r="62166" spans="16:27" x14ac:dyDescent="0.3">
      <c r="P62166"/>
      <c r="AA62166"/>
    </row>
    <row r="62167" spans="16:27" x14ac:dyDescent="0.3">
      <c r="P62167"/>
      <c r="AA62167"/>
    </row>
    <row r="62168" spans="16:27" x14ac:dyDescent="0.3">
      <c r="P62168"/>
      <c r="AA62168"/>
    </row>
    <row r="62169" spans="16:27" x14ac:dyDescent="0.3">
      <c r="P62169"/>
      <c r="AA62169"/>
    </row>
    <row r="62170" spans="16:27" x14ac:dyDescent="0.3">
      <c r="P62170"/>
      <c r="AA62170"/>
    </row>
    <row r="62171" spans="16:27" x14ac:dyDescent="0.3">
      <c r="P62171"/>
      <c r="AA62171"/>
    </row>
    <row r="62172" spans="16:27" x14ac:dyDescent="0.3">
      <c r="P62172"/>
      <c r="AA62172"/>
    </row>
    <row r="62173" spans="16:27" x14ac:dyDescent="0.3">
      <c r="P62173"/>
      <c r="AA62173"/>
    </row>
    <row r="62174" spans="16:27" x14ac:dyDescent="0.3">
      <c r="P62174"/>
      <c r="AA62174"/>
    </row>
    <row r="62175" spans="16:27" x14ac:dyDescent="0.3">
      <c r="P62175"/>
      <c r="AA62175"/>
    </row>
    <row r="62176" spans="16:27" x14ac:dyDescent="0.3">
      <c r="P62176"/>
      <c r="AA62176"/>
    </row>
    <row r="62177" spans="16:27" x14ac:dyDescent="0.3">
      <c r="P62177"/>
      <c r="AA62177"/>
    </row>
    <row r="62178" spans="16:27" x14ac:dyDescent="0.3">
      <c r="P62178"/>
      <c r="AA62178"/>
    </row>
    <row r="62179" spans="16:27" x14ac:dyDescent="0.3">
      <c r="P62179"/>
      <c r="AA62179"/>
    </row>
    <row r="62180" spans="16:27" x14ac:dyDescent="0.3">
      <c r="P62180"/>
      <c r="AA62180"/>
    </row>
    <row r="62181" spans="16:27" x14ac:dyDescent="0.3">
      <c r="P62181"/>
      <c r="AA62181"/>
    </row>
    <row r="62182" spans="16:27" x14ac:dyDescent="0.3">
      <c r="P62182"/>
      <c r="AA62182"/>
    </row>
    <row r="62183" spans="16:27" x14ac:dyDescent="0.3">
      <c r="P62183"/>
      <c r="AA62183"/>
    </row>
    <row r="62184" spans="16:27" x14ac:dyDescent="0.3">
      <c r="P62184"/>
      <c r="AA62184"/>
    </row>
    <row r="62185" spans="16:27" x14ac:dyDescent="0.3">
      <c r="P62185"/>
      <c r="AA62185"/>
    </row>
    <row r="62186" spans="16:27" x14ac:dyDescent="0.3">
      <c r="P62186"/>
      <c r="AA62186"/>
    </row>
    <row r="62187" spans="16:27" x14ac:dyDescent="0.3">
      <c r="P62187"/>
      <c r="AA62187"/>
    </row>
    <row r="62188" spans="16:27" x14ac:dyDescent="0.3">
      <c r="P62188"/>
      <c r="AA62188"/>
    </row>
    <row r="62189" spans="16:27" x14ac:dyDescent="0.3">
      <c r="P62189"/>
      <c r="AA62189"/>
    </row>
    <row r="62190" spans="16:27" x14ac:dyDescent="0.3">
      <c r="P62190"/>
      <c r="AA62190"/>
    </row>
    <row r="62191" spans="16:27" x14ac:dyDescent="0.3">
      <c r="P62191"/>
      <c r="AA62191"/>
    </row>
    <row r="62192" spans="16:27" x14ac:dyDescent="0.3">
      <c r="P62192"/>
      <c r="AA62192"/>
    </row>
    <row r="62193" spans="16:27" x14ac:dyDescent="0.3">
      <c r="P62193"/>
      <c r="AA62193"/>
    </row>
    <row r="62194" spans="16:27" x14ac:dyDescent="0.3">
      <c r="P62194"/>
      <c r="AA62194"/>
    </row>
    <row r="62195" spans="16:27" x14ac:dyDescent="0.3">
      <c r="P62195"/>
      <c r="AA62195"/>
    </row>
    <row r="62196" spans="16:27" x14ac:dyDescent="0.3">
      <c r="P62196"/>
      <c r="AA62196"/>
    </row>
    <row r="62197" spans="16:27" x14ac:dyDescent="0.3">
      <c r="P62197"/>
      <c r="AA62197"/>
    </row>
    <row r="62198" spans="16:27" x14ac:dyDescent="0.3">
      <c r="P62198"/>
      <c r="AA62198"/>
    </row>
    <row r="62199" spans="16:27" x14ac:dyDescent="0.3">
      <c r="P62199"/>
      <c r="AA62199"/>
    </row>
    <row r="62200" spans="16:27" x14ac:dyDescent="0.3">
      <c r="P62200"/>
      <c r="AA62200"/>
    </row>
    <row r="62201" spans="16:27" x14ac:dyDescent="0.3">
      <c r="P62201"/>
      <c r="AA62201"/>
    </row>
    <row r="62202" spans="16:27" x14ac:dyDescent="0.3">
      <c r="P62202"/>
      <c r="AA62202"/>
    </row>
    <row r="62203" spans="16:27" x14ac:dyDescent="0.3">
      <c r="P62203"/>
      <c r="AA62203"/>
    </row>
    <row r="62204" spans="16:27" x14ac:dyDescent="0.3">
      <c r="P62204"/>
      <c r="AA62204"/>
    </row>
    <row r="62205" spans="16:27" x14ac:dyDescent="0.3">
      <c r="P62205"/>
      <c r="AA62205"/>
    </row>
    <row r="62206" spans="16:27" x14ac:dyDescent="0.3">
      <c r="P62206"/>
      <c r="AA62206"/>
    </row>
    <row r="62207" spans="16:27" x14ac:dyDescent="0.3">
      <c r="P62207"/>
      <c r="AA62207"/>
    </row>
    <row r="62208" spans="16:27" x14ac:dyDescent="0.3">
      <c r="P62208"/>
      <c r="AA62208"/>
    </row>
    <row r="62209" spans="16:27" x14ac:dyDescent="0.3">
      <c r="P62209"/>
      <c r="AA62209"/>
    </row>
    <row r="62210" spans="16:27" x14ac:dyDescent="0.3">
      <c r="P62210"/>
      <c r="AA62210"/>
    </row>
    <row r="62211" spans="16:27" x14ac:dyDescent="0.3">
      <c r="P62211"/>
      <c r="AA62211"/>
    </row>
    <row r="62212" spans="16:27" x14ac:dyDescent="0.3">
      <c r="P62212"/>
      <c r="AA62212"/>
    </row>
    <row r="62213" spans="16:27" x14ac:dyDescent="0.3">
      <c r="P62213"/>
      <c r="AA62213"/>
    </row>
    <row r="62214" spans="16:27" x14ac:dyDescent="0.3">
      <c r="P62214"/>
      <c r="AA62214"/>
    </row>
    <row r="62215" spans="16:27" x14ac:dyDescent="0.3">
      <c r="P62215"/>
      <c r="AA62215"/>
    </row>
    <row r="62216" spans="16:27" x14ac:dyDescent="0.3">
      <c r="P62216"/>
      <c r="AA62216"/>
    </row>
    <row r="62217" spans="16:27" x14ac:dyDescent="0.3">
      <c r="P62217"/>
      <c r="AA62217"/>
    </row>
    <row r="62218" spans="16:27" x14ac:dyDescent="0.3">
      <c r="P62218"/>
      <c r="AA62218"/>
    </row>
    <row r="62219" spans="16:27" x14ac:dyDescent="0.3">
      <c r="P62219"/>
      <c r="AA62219"/>
    </row>
    <row r="62220" spans="16:27" x14ac:dyDescent="0.3">
      <c r="P62220"/>
      <c r="AA62220"/>
    </row>
    <row r="62221" spans="16:27" x14ac:dyDescent="0.3">
      <c r="P62221"/>
      <c r="AA62221"/>
    </row>
    <row r="62222" spans="16:27" x14ac:dyDescent="0.3">
      <c r="P62222"/>
      <c r="AA62222"/>
    </row>
    <row r="62223" spans="16:27" x14ac:dyDescent="0.3">
      <c r="P62223"/>
      <c r="AA62223"/>
    </row>
    <row r="62224" spans="16:27" x14ac:dyDescent="0.3">
      <c r="P62224"/>
      <c r="AA62224"/>
    </row>
    <row r="62225" spans="16:27" x14ac:dyDescent="0.3">
      <c r="P62225"/>
      <c r="AA62225"/>
    </row>
    <row r="62226" spans="16:27" x14ac:dyDescent="0.3">
      <c r="P62226"/>
      <c r="AA62226"/>
    </row>
    <row r="62227" spans="16:27" x14ac:dyDescent="0.3">
      <c r="P62227"/>
      <c r="AA62227"/>
    </row>
    <row r="62228" spans="16:27" x14ac:dyDescent="0.3">
      <c r="P62228"/>
      <c r="AA62228"/>
    </row>
    <row r="62229" spans="16:27" x14ac:dyDescent="0.3">
      <c r="P62229"/>
      <c r="AA62229"/>
    </row>
    <row r="62230" spans="16:27" x14ac:dyDescent="0.3">
      <c r="P62230"/>
      <c r="AA62230"/>
    </row>
    <row r="62231" spans="16:27" x14ac:dyDescent="0.3">
      <c r="P62231"/>
      <c r="AA62231"/>
    </row>
    <row r="62232" spans="16:27" x14ac:dyDescent="0.3">
      <c r="P62232"/>
      <c r="AA62232"/>
    </row>
    <row r="62233" spans="16:27" x14ac:dyDescent="0.3">
      <c r="P62233"/>
      <c r="AA62233"/>
    </row>
    <row r="62234" spans="16:27" x14ac:dyDescent="0.3">
      <c r="P62234"/>
      <c r="AA62234"/>
    </row>
    <row r="62235" spans="16:27" x14ac:dyDescent="0.3">
      <c r="P62235"/>
      <c r="AA62235"/>
    </row>
    <row r="62236" spans="16:27" x14ac:dyDescent="0.3">
      <c r="P62236"/>
      <c r="AA62236"/>
    </row>
    <row r="62237" spans="16:27" x14ac:dyDescent="0.3">
      <c r="P62237"/>
      <c r="AA62237"/>
    </row>
    <row r="62238" spans="16:27" x14ac:dyDescent="0.3">
      <c r="P62238"/>
      <c r="AA62238"/>
    </row>
    <row r="62239" spans="16:27" x14ac:dyDescent="0.3">
      <c r="P62239"/>
      <c r="AA62239"/>
    </row>
    <row r="62240" spans="16:27" x14ac:dyDescent="0.3">
      <c r="P62240"/>
      <c r="AA62240"/>
    </row>
    <row r="62241" spans="16:27" x14ac:dyDescent="0.3">
      <c r="P62241"/>
      <c r="AA62241"/>
    </row>
    <row r="62242" spans="16:27" x14ac:dyDescent="0.3">
      <c r="P62242"/>
      <c r="AA62242"/>
    </row>
    <row r="62243" spans="16:27" x14ac:dyDescent="0.3">
      <c r="P62243"/>
      <c r="AA62243"/>
    </row>
    <row r="62244" spans="16:27" x14ac:dyDescent="0.3">
      <c r="P62244"/>
      <c r="AA62244"/>
    </row>
    <row r="62245" spans="16:27" x14ac:dyDescent="0.3">
      <c r="P62245"/>
      <c r="AA62245"/>
    </row>
    <row r="62246" spans="16:27" x14ac:dyDescent="0.3">
      <c r="P62246"/>
      <c r="AA62246"/>
    </row>
    <row r="62247" spans="16:27" x14ac:dyDescent="0.3">
      <c r="P62247"/>
      <c r="AA62247"/>
    </row>
    <row r="62248" spans="16:27" x14ac:dyDescent="0.3">
      <c r="P62248"/>
      <c r="AA62248"/>
    </row>
    <row r="62249" spans="16:27" x14ac:dyDescent="0.3">
      <c r="P62249"/>
      <c r="AA62249"/>
    </row>
    <row r="62250" spans="16:27" x14ac:dyDescent="0.3">
      <c r="P62250"/>
      <c r="AA62250"/>
    </row>
    <row r="62251" spans="16:27" x14ac:dyDescent="0.3">
      <c r="P62251"/>
      <c r="AA62251"/>
    </row>
    <row r="62252" spans="16:27" x14ac:dyDescent="0.3">
      <c r="P62252"/>
      <c r="AA62252"/>
    </row>
    <row r="62253" spans="16:27" x14ac:dyDescent="0.3">
      <c r="P62253"/>
      <c r="AA62253"/>
    </row>
    <row r="62254" spans="16:27" x14ac:dyDescent="0.3">
      <c r="P62254"/>
      <c r="AA62254"/>
    </row>
    <row r="62255" spans="16:27" x14ac:dyDescent="0.3">
      <c r="P62255"/>
      <c r="AA62255"/>
    </row>
    <row r="62256" spans="16:27" x14ac:dyDescent="0.3">
      <c r="P62256"/>
      <c r="AA62256"/>
    </row>
    <row r="62257" spans="16:27" x14ac:dyDescent="0.3">
      <c r="P62257"/>
      <c r="AA62257"/>
    </row>
    <row r="62258" spans="16:27" x14ac:dyDescent="0.3">
      <c r="P62258"/>
      <c r="AA62258"/>
    </row>
    <row r="62259" spans="16:27" x14ac:dyDescent="0.3">
      <c r="P62259"/>
      <c r="AA62259"/>
    </row>
    <row r="62260" spans="16:27" x14ac:dyDescent="0.3">
      <c r="P62260"/>
      <c r="AA62260"/>
    </row>
    <row r="62261" spans="16:27" x14ac:dyDescent="0.3">
      <c r="P62261"/>
      <c r="AA62261"/>
    </row>
    <row r="62262" spans="16:27" x14ac:dyDescent="0.3">
      <c r="P62262"/>
      <c r="AA62262"/>
    </row>
    <row r="62263" spans="16:27" x14ac:dyDescent="0.3">
      <c r="P62263"/>
      <c r="AA62263"/>
    </row>
    <row r="62264" spans="16:27" x14ac:dyDescent="0.3">
      <c r="P62264"/>
      <c r="AA62264"/>
    </row>
    <row r="62265" spans="16:27" x14ac:dyDescent="0.3">
      <c r="P62265"/>
      <c r="AA62265"/>
    </row>
    <row r="62266" spans="16:27" x14ac:dyDescent="0.3">
      <c r="P62266"/>
      <c r="AA62266"/>
    </row>
    <row r="62267" spans="16:27" x14ac:dyDescent="0.3">
      <c r="P62267"/>
      <c r="AA62267"/>
    </row>
    <row r="62268" spans="16:27" x14ac:dyDescent="0.3">
      <c r="P62268"/>
      <c r="AA62268"/>
    </row>
    <row r="62269" spans="16:27" x14ac:dyDescent="0.3">
      <c r="P62269"/>
      <c r="AA62269"/>
    </row>
    <row r="62270" spans="16:27" x14ac:dyDescent="0.3">
      <c r="P62270"/>
      <c r="AA62270"/>
    </row>
    <row r="62271" spans="16:27" x14ac:dyDescent="0.3">
      <c r="P62271"/>
      <c r="AA62271"/>
    </row>
    <row r="62272" spans="16:27" x14ac:dyDescent="0.3">
      <c r="P62272"/>
      <c r="AA62272"/>
    </row>
    <row r="62273" spans="16:27" x14ac:dyDescent="0.3">
      <c r="P62273"/>
      <c r="AA62273"/>
    </row>
    <row r="62274" spans="16:27" x14ac:dyDescent="0.3">
      <c r="P62274"/>
      <c r="AA62274"/>
    </row>
    <row r="62275" spans="16:27" x14ac:dyDescent="0.3">
      <c r="P62275"/>
      <c r="AA62275"/>
    </row>
    <row r="62276" spans="16:27" x14ac:dyDescent="0.3">
      <c r="P62276"/>
      <c r="AA62276"/>
    </row>
    <row r="62277" spans="16:27" x14ac:dyDescent="0.3">
      <c r="P62277"/>
      <c r="AA62277"/>
    </row>
    <row r="62278" spans="16:27" x14ac:dyDescent="0.3">
      <c r="P62278"/>
      <c r="AA62278"/>
    </row>
    <row r="62279" spans="16:27" x14ac:dyDescent="0.3">
      <c r="P62279"/>
      <c r="AA62279"/>
    </row>
    <row r="62280" spans="16:27" x14ac:dyDescent="0.3">
      <c r="P62280"/>
      <c r="AA62280"/>
    </row>
    <row r="62281" spans="16:27" x14ac:dyDescent="0.3">
      <c r="P62281"/>
      <c r="AA62281"/>
    </row>
    <row r="62282" spans="16:27" x14ac:dyDescent="0.3">
      <c r="P62282"/>
      <c r="AA62282"/>
    </row>
    <row r="62283" spans="16:27" x14ac:dyDescent="0.3">
      <c r="P62283"/>
      <c r="AA62283"/>
    </row>
    <row r="62284" spans="16:27" x14ac:dyDescent="0.3">
      <c r="P62284"/>
      <c r="AA62284"/>
    </row>
    <row r="62285" spans="16:27" x14ac:dyDescent="0.3">
      <c r="P62285"/>
      <c r="AA62285"/>
    </row>
    <row r="62286" spans="16:27" x14ac:dyDescent="0.3">
      <c r="P62286"/>
      <c r="AA62286"/>
    </row>
    <row r="62287" spans="16:27" x14ac:dyDescent="0.3">
      <c r="P62287"/>
      <c r="AA62287"/>
    </row>
    <row r="62288" spans="16:27" x14ac:dyDescent="0.3">
      <c r="P62288"/>
      <c r="AA62288"/>
    </row>
    <row r="62289" spans="16:27" x14ac:dyDescent="0.3">
      <c r="P62289"/>
      <c r="AA62289"/>
    </row>
    <row r="62290" spans="16:27" x14ac:dyDescent="0.3">
      <c r="P62290"/>
      <c r="AA62290"/>
    </row>
    <row r="62291" spans="16:27" x14ac:dyDescent="0.3">
      <c r="P62291"/>
      <c r="AA62291"/>
    </row>
    <row r="62292" spans="16:27" x14ac:dyDescent="0.3">
      <c r="P62292"/>
      <c r="AA62292"/>
    </row>
    <row r="62293" spans="16:27" x14ac:dyDescent="0.3">
      <c r="P62293"/>
      <c r="AA62293"/>
    </row>
    <row r="62294" spans="16:27" x14ac:dyDescent="0.3">
      <c r="P62294"/>
      <c r="AA62294"/>
    </row>
    <row r="62295" spans="16:27" x14ac:dyDescent="0.3">
      <c r="P62295"/>
      <c r="AA62295"/>
    </row>
    <row r="62296" spans="16:27" x14ac:dyDescent="0.3">
      <c r="P62296"/>
      <c r="AA62296"/>
    </row>
    <row r="62297" spans="16:27" x14ac:dyDescent="0.3">
      <c r="P62297"/>
      <c r="AA62297"/>
    </row>
    <row r="62298" spans="16:27" x14ac:dyDescent="0.3">
      <c r="P62298"/>
      <c r="AA62298"/>
    </row>
    <row r="62299" spans="16:27" x14ac:dyDescent="0.3">
      <c r="P62299"/>
      <c r="AA62299"/>
    </row>
    <row r="62300" spans="16:27" x14ac:dyDescent="0.3">
      <c r="P62300"/>
      <c r="AA62300"/>
    </row>
    <row r="62301" spans="16:27" x14ac:dyDescent="0.3">
      <c r="P62301"/>
      <c r="AA62301"/>
    </row>
    <row r="62302" spans="16:27" x14ac:dyDescent="0.3">
      <c r="P62302"/>
      <c r="AA62302"/>
    </row>
    <row r="62303" spans="16:27" x14ac:dyDescent="0.3">
      <c r="P62303"/>
      <c r="AA62303"/>
    </row>
    <row r="62304" spans="16:27" x14ac:dyDescent="0.3">
      <c r="P62304"/>
      <c r="AA62304"/>
    </row>
    <row r="62305" spans="16:27" x14ac:dyDescent="0.3">
      <c r="P62305"/>
      <c r="AA62305"/>
    </row>
    <row r="62306" spans="16:27" x14ac:dyDescent="0.3">
      <c r="P62306"/>
      <c r="AA62306"/>
    </row>
    <row r="62307" spans="16:27" x14ac:dyDescent="0.3">
      <c r="P62307"/>
      <c r="AA62307"/>
    </row>
    <row r="62308" spans="16:27" x14ac:dyDescent="0.3">
      <c r="P62308"/>
      <c r="AA62308"/>
    </row>
    <row r="62309" spans="16:27" x14ac:dyDescent="0.3">
      <c r="P62309"/>
      <c r="AA62309"/>
    </row>
    <row r="62310" spans="16:27" x14ac:dyDescent="0.3">
      <c r="P62310"/>
      <c r="AA62310"/>
    </row>
    <row r="62311" spans="16:27" x14ac:dyDescent="0.3">
      <c r="P62311"/>
      <c r="AA62311"/>
    </row>
    <row r="62312" spans="16:27" x14ac:dyDescent="0.3">
      <c r="P62312"/>
      <c r="AA62312"/>
    </row>
    <row r="62313" spans="16:27" x14ac:dyDescent="0.3">
      <c r="P62313"/>
      <c r="AA62313"/>
    </row>
    <row r="62314" spans="16:27" x14ac:dyDescent="0.3">
      <c r="P62314"/>
      <c r="AA62314"/>
    </row>
    <row r="62315" spans="16:27" x14ac:dyDescent="0.3">
      <c r="P62315"/>
      <c r="AA62315"/>
    </row>
    <row r="62316" spans="16:27" x14ac:dyDescent="0.3">
      <c r="P62316"/>
      <c r="AA62316"/>
    </row>
    <row r="62317" spans="16:27" x14ac:dyDescent="0.3">
      <c r="P62317"/>
      <c r="AA62317"/>
    </row>
    <row r="62318" spans="16:27" x14ac:dyDescent="0.3">
      <c r="P62318"/>
      <c r="AA62318"/>
    </row>
    <row r="62319" spans="16:27" x14ac:dyDescent="0.3">
      <c r="P62319"/>
      <c r="AA62319"/>
    </row>
    <row r="62320" spans="16:27" x14ac:dyDescent="0.3">
      <c r="P62320"/>
      <c r="AA62320"/>
    </row>
    <row r="62321" spans="16:27" x14ac:dyDescent="0.3">
      <c r="P62321"/>
      <c r="AA62321"/>
    </row>
    <row r="62322" spans="16:27" x14ac:dyDescent="0.3">
      <c r="P62322"/>
      <c r="AA62322"/>
    </row>
    <row r="62323" spans="16:27" x14ac:dyDescent="0.3">
      <c r="P62323"/>
      <c r="AA62323"/>
    </row>
    <row r="62324" spans="16:27" x14ac:dyDescent="0.3">
      <c r="P62324"/>
      <c r="AA62324"/>
    </row>
    <row r="62325" spans="16:27" x14ac:dyDescent="0.3">
      <c r="P62325"/>
      <c r="AA62325"/>
    </row>
    <row r="62326" spans="16:27" x14ac:dyDescent="0.3">
      <c r="P62326"/>
      <c r="AA62326"/>
    </row>
    <row r="62327" spans="16:27" x14ac:dyDescent="0.3">
      <c r="P62327"/>
      <c r="AA62327"/>
    </row>
    <row r="62328" spans="16:27" x14ac:dyDescent="0.3">
      <c r="P62328"/>
      <c r="AA62328"/>
    </row>
    <row r="62329" spans="16:27" x14ac:dyDescent="0.3">
      <c r="P62329"/>
      <c r="AA62329"/>
    </row>
    <row r="62330" spans="16:27" x14ac:dyDescent="0.3">
      <c r="P62330"/>
      <c r="AA62330"/>
    </row>
    <row r="62331" spans="16:27" x14ac:dyDescent="0.3">
      <c r="P62331"/>
      <c r="AA62331"/>
    </row>
    <row r="62332" spans="16:27" x14ac:dyDescent="0.3">
      <c r="P62332"/>
      <c r="AA62332"/>
    </row>
    <row r="62333" spans="16:27" x14ac:dyDescent="0.3">
      <c r="P62333"/>
      <c r="AA62333"/>
    </row>
    <row r="62334" spans="16:27" x14ac:dyDescent="0.3">
      <c r="P62334"/>
      <c r="AA62334"/>
    </row>
    <row r="62335" spans="16:27" x14ac:dyDescent="0.3">
      <c r="P62335"/>
      <c r="AA62335"/>
    </row>
    <row r="62336" spans="16:27" x14ac:dyDescent="0.3">
      <c r="P62336"/>
      <c r="AA62336"/>
    </row>
    <row r="62337" spans="16:27" x14ac:dyDescent="0.3">
      <c r="P62337"/>
      <c r="AA62337"/>
    </row>
    <row r="62338" spans="16:27" x14ac:dyDescent="0.3">
      <c r="P62338"/>
      <c r="AA62338"/>
    </row>
    <row r="62339" spans="16:27" x14ac:dyDescent="0.3">
      <c r="P62339"/>
      <c r="AA62339"/>
    </row>
    <row r="62340" spans="16:27" x14ac:dyDescent="0.3">
      <c r="P62340"/>
      <c r="AA62340"/>
    </row>
    <row r="62341" spans="16:27" x14ac:dyDescent="0.3">
      <c r="P62341"/>
      <c r="AA62341"/>
    </row>
    <row r="62342" spans="16:27" x14ac:dyDescent="0.3">
      <c r="P62342"/>
      <c r="AA62342"/>
    </row>
    <row r="62343" spans="16:27" x14ac:dyDescent="0.3">
      <c r="P62343"/>
      <c r="AA62343"/>
    </row>
    <row r="62344" spans="16:27" x14ac:dyDescent="0.3">
      <c r="P62344"/>
      <c r="AA62344"/>
    </row>
    <row r="62345" spans="16:27" x14ac:dyDescent="0.3">
      <c r="P62345"/>
      <c r="AA62345"/>
    </row>
    <row r="62346" spans="16:27" x14ac:dyDescent="0.3">
      <c r="P62346"/>
      <c r="AA62346"/>
    </row>
    <row r="62347" spans="16:27" x14ac:dyDescent="0.3">
      <c r="P62347"/>
      <c r="AA62347"/>
    </row>
    <row r="62348" spans="16:27" x14ac:dyDescent="0.3">
      <c r="P62348"/>
      <c r="AA62348"/>
    </row>
    <row r="62349" spans="16:27" x14ac:dyDescent="0.3">
      <c r="P62349"/>
      <c r="AA62349"/>
    </row>
    <row r="62350" spans="16:27" x14ac:dyDescent="0.3">
      <c r="P62350"/>
      <c r="AA62350"/>
    </row>
    <row r="62351" spans="16:27" x14ac:dyDescent="0.3">
      <c r="P62351"/>
      <c r="AA62351"/>
    </row>
    <row r="62352" spans="16:27" x14ac:dyDescent="0.3">
      <c r="P62352"/>
      <c r="AA62352"/>
    </row>
    <row r="62353" spans="16:27" x14ac:dyDescent="0.3">
      <c r="P62353"/>
      <c r="AA62353"/>
    </row>
    <row r="62354" spans="16:27" x14ac:dyDescent="0.3">
      <c r="P62354"/>
      <c r="AA62354"/>
    </row>
    <row r="62355" spans="16:27" x14ac:dyDescent="0.3">
      <c r="P62355"/>
      <c r="AA62355"/>
    </row>
    <row r="62356" spans="16:27" x14ac:dyDescent="0.3">
      <c r="P62356"/>
      <c r="AA62356"/>
    </row>
    <row r="62357" spans="16:27" x14ac:dyDescent="0.3">
      <c r="P62357"/>
      <c r="AA62357"/>
    </row>
    <row r="62358" spans="16:27" x14ac:dyDescent="0.3">
      <c r="P62358"/>
      <c r="AA62358"/>
    </row>
    <row r="62359" spans="16:27" x14ac:dyDescent="0.3">
      <c r="P62359"/>
      <c r="AA62359"/>
    </row>
    <row r="62360" spans="16:27" x14ac:dyDescent="0.3">
      <c r="P62360"/>
      <c r="AA62360"/>
    </row>
    <row r="62361" spans="16:27" x14ac:dyDescent="0.3">
      <c r="P62361"/>
      <c r="AA62361"/>
    </row>
    <row r="62362" spans="16:27" x14ac:dyDescent="0.3">
      <c r="P62362"/>
      <c r="AA62362"/>
    </row>
    <row r="62363" spans="16:27" x14ac:dyDescent="0.3">
      <c r="P62363"/>
      <c r="AA62363"/>
    </row>
    <row r="62364" spans="16:27" x14ac:dyDescent="0.3">
      <c r="P62364"/>
      <c r="AA62364"/>
    </row>
    <row r="62365" spans="16:27" x14ac:dyDescent="0.3">
      <c r="P62365"/>
      <c r="AA62365"/>
    </row>
    <row r="62366" spans="16:27" x14ac:dyDescent="0.3">
      <c r="P62366"/>
      <c r="AA62366"/>
    </row>
    <row r="62367" spans="16:27" x14ac:dyDescent="0.3">
      <c r="P62367"/>
      <c r="AA62367"/>
    </row>
    <row r="62368" spans="16:27" x14ac:dyDescent="0.3">
      <c r="P62368"/>
      <c r="AA62368"/>
    </row>
    <row r="62369" spans="16:27" x14ac:dyDescent="0.3">
      <c r="P62369"/>
      <c r="AA62369"/>
    </row>
    <row r="62370" spans="16:27" x14ac:dyDescent="0.3">
      <c r="P62370"/>
      <c r="AA62370"/>
    </row>
    <row r="62371" spans="16:27" x14ac:dyDescent="0.3">
      <c r="P62371"/>
      <c r="AA62371"/>
    </row>
    <row r="62372" spans="16:27" x14ac:dyDescent="0.3">
      <c r="P62372"/>
      <c r="AA62372"/>
    </row>
    <row r="62373" spans="16:27" x14ac:dyDescent="0.3">
      <c r="P62373"/>
      <c r="AA62373"/>
    </row>
    <row r="62374" spans="16:27" x14ac:dyDescent="0.3">
      <c r="P62374"/>
      <c r="AA62374"/>
    </row>
    <row r="62375" spans="16:27" x14ac:dyDescent="0.3">
      <c r="P62375"/>
      <c r="AA62375"/>
    </row>
    <row r="62376" spans="16:27" x14ac:dyDescent="0.3">
      <c r="P62376"/>
      <c r="AA62376"/>
    </row>
    <row r="62377" spans="16:27" x14ac:dyDescent="0.3">
      <c r="P62377"/>
      <c r="AA62377"/>
    </row>
    <row r="62378" spans="16:27" x14ac:dyDescent="0.3">
      <c r="P62378"/>
      <c r="AA62378"/>
    </row>
    <row r="62379" spans="16:27" x14ac:dyDescent="0.3">
      <c r="P62379"/>
      <c r="AA62379"/>
    </row>
    <row r="62380" spans="16:27" x14ac:dyDescent="0.3">
      <c r="P62380"/>
      <c r="AA62380"/>
    </row>
    <row r="62381" spans="16:27" x14ac:dyDescent="0.3">
      <c r="P62381"/>
      <c r="AA62381"/>
    </row>
    <row r="62382" spans="16:27" x14ac:dyDescent="0.3">
      <c r="P62382"/>
      <c r="AA62382"/>
    </row>
    <row r="62383" spans="16:27" x14ac:dyDescent="0.3">
      <c r="P62383"/>
      <c r="AA62383"/>
    </row>
    <row r="62384" spans="16:27" x14ac:dyDescent="0.3">
      <c r="P62384"/>
      <c r="AA62384"/>
    </row>
    <row r="62385" spans="16:27" x14ac:dyDescent="0.3">
      <c r="P62385"/>
      <c r="AA62385"/>
    </row>
    <row r="62386" spans="16:27" x14ac:dyDescent="0.3">
      <c r="P62386"/>
      <c r="AA62386"/>
    </row>
    <row r="62387" spans="16:27" x14ac:dyDescent="0.3">
      <c r="P62387"/>
      <c r="AA62387"/>
    </row>
    <row r="62388" spans="16:27" x14ac:dyDescent="0.3">
      <c r="P62388"/>
      <c r="AA62388"/>
    </row>
    <row r="62389" spans="16:27" x14ac:dyDescent="0.3">
      <c r="P62389"/>
      <c r="AA62389"/>
    </row>
    <row r="62390" spans="16:27" x14ac:dyDescent="0.3">
      <c r="P62390"/>
      <c r="AA62390"/>
    </row>
    <row r="62391" spans="16:27" x14ac:dyDescent="0.3">
      <c r="P62391"/>
      <c r="AA62391"/>
    </row>
    <row r="62392" spans="16:27" x14ac:dyDescent="0.3">
      <c r="P62392"/>
      <c r="AA62392"/>
    </row>
    <row r="62393" spans="16:27" x14ac:dyDescent="0.3">
      <c r="P62393"/>
      <c r="AA62393"/>
    </row>
    <row r="62394" spans="16:27" x14ac:dyDescent="0.3">
      <c r="P62394"/>
      <c r="AA62394"/>
    </row>
    <row r="62395" spans="16:27" x14ac:dyDescent="0.3">
      <c r="P62395"/>
      <c r="AA62395"/>
    </row>
    <row r="62396" spans="16:27" x14ac:dyDescent="0.3">
      <c r="P62396"/>
      <c r="AA62396"/>
    </row>
    <row r="62397" spans="16:27" x14ac:dyDescent="0.3">
      <c r="P62397"/>
      <c r="AA62397"/>
    </row>
    <row r="62398" spans="16:27" x14ac:dyDescent="0.3">
      <c r="P62398"/>
      <c r="AA62398"/>
    </row>
    <row r="62399" spans="16:27" x14ac:dyDescent="0.3">
      <c r="P62399"/>
      <c r="AA62399"/>
    </row>
    <row r="62400" spans="16:27" x14ac:dyDescent="0.3">
      <c r="P62400"/>
      <c r="AA62400"/>
    </row>
    <row r="62401" spans="16:27" x14ac:dyDescent="0.3">
      <c r="P62401"/>
      <c r="AA62401"/>
    </row>
    <row r="62402" spans="16:27" x14ac:dyDescent="0.3">
      <c r="P62402"/>
      <c r="AA62402"/>
    </row>
    <row r="62403" spans="16:27" x14ac:dyDescent="0.3">
      <c r="P62403"/>
      <c r="AA62403"/>
    </row>
    <row r="62404" spans="16:27" x14ac:dyDescent="0.3">
      <c r="P62404"/>
      <c r="AA62404"/>
    </row>
    <row r="62405" spans="16:27" x14ac:dyDescent="0.3">
      <c r="P62405"/>
      <c r="AA62405"/>
    </row>
    <row r="62406" spans="16:27" x14ac:dyDescent="0.3">
      <c r="P62406"/>
      <c r="AA62406"/>
    </row>
    <row r="62407" spans="16:27" x14ac:dyDescent="0.3">
      <c r="P62407"/>
      <c r="AA62407"/>
    </row>
    <row r="62408" spans="16:27" x14ac:dyDescent="0.3">
      <c r="P62408"/>
      <c r="AA62408"/>
    </row>
    <row r="62409" spans="16:27" x14ac:dyDescent="0.3">
      <c r="P62409"/>
      <c r="AA62409"/>
    </row>
    <row r="62410" spans="16:27" x14ac:dyDescent="0.3">
      <c r="P62410"/>
      <c r="AA62410"/>
    </row>
    <row r="62411" spans="16:27" x14ac:dyDescent="0.3">
      <c r="P62411"/>
      <c r="AA62411"/>
    </row>
    <row r="62412" spans="16:27" x14ac:dyDescent="0.3">
      <c r="P62412"/>
      <c r="AA62412"/>
    </row>
    <row r="62413" spans="16:27" x14ac:dyDescent="0.3">
      <c r="P62413"/>
      <c r="AA62413"/>
    </row>
    <row r="62414" spans="16:27" x14ac:dyDescent="0.3">
      <c r="P62414"/>
      <c r="AA62414"/>
    </row>
    <row r="62415" spans="16:27" x14ac:dyDescent="0.3">
      <c r="P62415"/>
      <c r="AA62415"/>
    </row>
    <row r="62416" spans="16:27" x14ac:dyDescent="0.3">
      <c r="P62416"/>
      <c r="AA62416"/>
    </row>
    <row r="62417" spans="16:27" x14ac:dyDescent="0.3">
      <c r="P62417"/>
      <c r="AA62417"/>
    </row>
    <row r="62418" spans="16:27" x14ac:dyDescent="0.3">
      <c r="P62418"/>
      <c r="AA62418"/>
    </row>
    <row r="62419" spans="16:27" x14ac:dyDescent="0.3">
      <c r="P62419"/>
      <c r="AA62419"/>
    </row>
    <row r="62420" spans="16:27" x14ac:dyDescent="0.3">
      <c r="P62420"/>
      <c r="AA62420"/>
    </row>
    <row r="62421" spans="16:27" x14ac:dyDescent="0.3">
      <c r="P62421"/>
      <c r="AA62421"/>
    </row>
    <row r="62422" spans="16:27" x14ac:dyDescent="0.3">
      <c r="P62422"/>
      <c r="AA62422"/>
    </row>
    <row r="62423" spans="16:27" x14ac:dyDescent="0.3">
      <c r="P62423"/>
      <c r="AA62423"/>
    </row>
    <row r="62424" spans="16:27" x14ac:dyDescent="0.3">
      <c r="P62424"/>
      <c r="AA62424"/>
    </row>
    <row r="62425" spans="16:27" x14ac:dyDescent="0.3">
      <c r="P62425"/>
      <c r="AA62425"/>
    </row>
    <row r="62426" spans="16:27" x14ac:dyDescent="0.3">
      <c r="P62426"/>
      <c r="AA62426"/>
    </row>
    <row r="62427" spans="16:27" x14ac:dyDescent="0.3">
      <c r="P62427"/>
      <c r="AA62427"/>
    </row>
    <row r="62428" spans="16:27" x14ac:dyDescent="0.3">
      <c r="P62428"/>
      <c r="AA62428"/>
    </row>
    <row r="62429" spans="16:27" x14ac:dyDescent="0.3">
      <c r="P62429"/>
      <c r="AA62429"/>
    </row>
    <row r="62430" spans="16:27" x14ac:dyDescent="0.3">
      <c r="P62430"/>
      <c r="AA62430"/>
    </row>
    <row r="62431" spans="16:27" x14ac:dyDescent="0.3">
      <c r="P62431"/>
      <c r="AA62431"/>
    </row>
    <row r="62432" spans="16:27" x14ac:dyDescent="0.3">
      <c r="P62432"/>
      <c r="AA62432"/>
    </row>
    <row r="62433" spans="16:27" x14ac:dyDescent="0.3">
      <c r="P62433"/>
      <c r="AA62433"/>
    </row>
    <row r="62434" spans="16:27" x14ac:dyDescent="0.3">
      <c r="P62434"/>
      <c r="AA62434"/>
    </row>
    <row r="62435" spans="16:27" x14ac:dyDescent="0.3">
      <c r="P62435"/>
      <c r="AA62435"/>
    </row>
    <row r="62436" spans="16:27" x14ac:dyDescent="0.3">
      <c r="P62436"/>
      <c r="AA62436"/>
    </row>
    <row r="62437" spans="16:27" x14ac:dyDescent="0.3">
      <c r="P62437"/>
      <c r="AA62437"/>
    </row>
    <row r="62438" spans="16:27" x14ac:dyDescent="0.3">
      <c r="P62438"/>
      <c r="AA62438"/>
    </row>
    <row r="62439" spans="16:27" x14ac:dyDescent="0.3">
      <c r="P62439"/>
      <c r="AA62439"/>
    </row>
    <row r="62440" spans="16:27" x14ac:dyDescent="0.3">
      <c r="P62440"/>
      <c r="AA62440"/>
    </row>
    <row r="62441" spans="16:27" x14ac:dyDescent="0.3">
      <c r="P62441"/>
      <c r="AA62441"/>
    </row>
    <row r="62442" spans="16:27" x14ac:dyDescent="0.3">
      <c r="P62442"/>
      <c r="AA62442"/>
    </row>
    <row r="62443" spans="16:27" x14ac:dyDescent="0.3">
      <c r="P62443"/>
      <c r="AA62443"/>
    </row>
    <row r="62444" spans="16:27" x14ac:dyDescent="0.3">
      <c r="P62444"/>
      <c r="AA62444"/>
    </row>
    <row r="62445" spans="16:27" x14ac:dyDescent="0.3">
      <c r="P62445"/>
      <c r="AA62445"/>
    </row>
    <row r="62446" spans="16:27" x14ac:dyDescent="0.3">
      <c r="P62446"/>
      <c r="AA62446"/>
    </row>
    <row r="62447" spans="16:27" x14ac:dyDescent="0.3">
      <c r="P62447"/>
      <c r="AA62447"/>
    </row>
    <row r="62448" spans="16:27" x14ac:dyDescent="0.3">
      <c r="P62448"/>
      <c r="AA62448"/>
    </row>
    <row r="62449" spans="16:27" x14ac:dyDescent="0.3">
      <c r="P62449"/>
      <c r="AA62449"/>
    </row>
    <row r="62450" spans="16:27" x14ac:dyDescent="0.3">
      <c r="P62450"/>
      <c r="AA62450"/>
    </row>
    <row r="62451" spans="16:27" x14ac:dyDescent="0.3">
      <c r="P62451"/>
      <c r="AA62451"/>
    </row>
    <row r="62452" spans="16:27" x14ac:dyDescent="0.3">
      <c r="P62452"/>
      <c r="AA62452"/>
    </row>
    <row r="62453" spans="16:27" x14ac:dyDescent="0.3">
      <c r="P62453"/>
      <c r="AA62453"/>
    </row>
    <row r="62454" spans="16:27" x14ac:dyDescent="0.3">
      <c r="P62454"/>
      <c r="AA62454"/>
    </row>
    <row r="62455" spans="16:27" x14ac:dyDescent="0.3">
      <c r="P62455"/>
      <c r="AA62455"/>
    </row>
    <row r="62456" spans="16:27" x14ac:dyDescent="0.3">
      <c r="P62456"/>
      <c r="AA62456"/>
    </row>
    <row r="62457" spans="16:27" x14ac:dyDescent="0.3">
      <c r="P62457"/>
      <c r="AA62457"/>
    </row>
    <row r="62458" spans="16:27" x14ac:dyDescent="0.3">
      <c r="P62458"/>
      <c r="AA62458"/>
    </row>
    <row r="62459" spans="16:27" x14ac:dyDescent="0.3">
      <c r="P62459"/>
      <c r="AA62459"/>
    </row>
    <row r="62460" spans="16:27" x14ac:dyDescent="0.3">
      <c r="P62460"/>
      <c r="AA62460"/>
    </row>
    <row r="62461" spans="16:27" x14ac:dyDescent="0.3">
      <c r="P62461"/>
      <c r="AA62461"/>
    </row>
    <row r="62462" spans="16:27" x14ac:dyDescent="0.3">
      <c r="P62462"/>
      <c r="AA62462"/>
    </row>
    <row r="62463" spans="16:27" x14ac:dyDescent="0.3">
      <c r="P62463"/>
      <c r="AA62463"/>
    </row>
    <row r="62464" spans="16:27" x14ac:dyDescent="0.3">
      <c r="P62464"/>
      <c r="AA62464"/>
    </row>
    <row r="62465" spans="16:27" x14ac:dyDescent="0.3">
      <c r="P62465"/>
      <c r="AA62465"/>
    </row>
    <row r="62466" spans="16:27" x14ac:dyDescent="0.3">
      <c r="P62466"/>
      <c r="AA62466"/>
    </row>
    <row r="62467" spans="16:27" x14ac:dyDescent="0.3">
      <c r="P62467"/>
      <c r="AA62467"/>
    </row>
    <row r="62468" spans="16:27" x14ac:dyDescent="0.3">
      <c r="P62468"/>
      <c r="AA62468"/>
    </row>
    <row r="62469" spans="16:27" x14ac:dyDescent="0.3">
      <c r="P62469"/>
      <c r="AA62469"/>
    </row>
    <row r="62470" spans="16:27" x14ac:dyDescent="0.3">
      <c r="P62470"/>
      <c r="AA62470"/>
    </row>
    <row r="62471" spans="16:27" x14ac:dyDescent="0.3">
      <c r="P62471"/>
      <c r="AA62471"/>
    </row>
    <row r="62472" spans="16:27" x14ac:dyDescent="0.3">
      <c r="P62472"/>
      <c r="AA62472"/>
    </row>
    <row r="62473" spans="16:27" x14ac:dyDescent="0.3">
      <c r="P62473"/>
      <c r="AA62473"/>
    </row>
    <row r="62474" spans="16:27" x14ac:dyDescent="0.3">
      <c r="P62474"/>
      <c r="AA62474"/>
    </row>
    <row r="62475" spans="16:27" x14ac:dyDescent="0.3">
      <c r="P62475"/>
      <c r="AA62475"/>
    </row>
    <row r="62476" spans="16:27" x14ac:dyDescent="0.3">
      <c r="P62476"/>
      <c r="AA62476"/>
    </row>
    <row r="62477" spans="16:27" x14ac:dyDescent="0.3">
      <c r="P62477"/>
      <c r="AA62477"/>
    </row>
    <row r="62478" spans="16:27" x14ac:dyDescent="0.3">
      <c r="P62478"/>
      <c r="AA62478"/>
    </row>
    <row r="62479" spans="16:27" x14ac:dyDescent="0.3">
      <c r="P62479"/>
      <c r="AA62479"/>
    </row>
    <row r="62480" spans="16:27" x14ac:dyDescent="0.3">
      <c r="P62480"/>
      <c r="AA62480"/>
    </row>
    <row r="62481" spans="16:27" x14ac:dyDescent="0.3">
      <c r="P62481"/>
      <c r="AA62481"/>
    </row>
    <row r="62482" spans="16:27" x14ac:dyDescent="0.3">
      <c r="P62482"/>
      <c r="AA62482"/>
    </row>
    <row r="62483" spans="16:27" x14ac:dyDescent="0.3">
      <c r="P62483"/>
      <c r="AA62483"/>
    </row>
    <row r="62484" spans="16:27" x14ac:dyDescent="0.3">
      <c r="P62484"/>
      <c r="AA62484"/>
    </row>
    <row r="62485" spans="16:27" x14ac:dyDescent="0.3">
      <c r="P62485"/>
      <c r="AA62485"/>
    </row>
    <row r="62486" spans="16:27" x14ac:dyDescent="0.3">
      <c r="P62486"/>
      <c r="AA62486"/>
    </row>
    <row r="62487" spans="16:27" x14ac:dyDescent="0.3">
      <c r="P62487"/>
      <c r="AA62487"/>
    </row>
    <row r="62488" spans="16:27" x14ac:dyDescent="0.3">
      <c r="P62488"/>
      <c r="AA62488"/>
    </row>
    <row r="62489" spans="16:27" x14ac:dyDescent="0.3">
      <c r="P62489"/>
      <c r="AA62489"/>
    </row>
    <row r="62490" spans="16:27" x14ac:dyDescent="0.3">
      <c r="P62490"/>
      <c r="AA62490"/>
    </row>
    <row r="62491" spans="16:27" x14ac:dyDescent="0.3">
      <c r="P62491"/>
      <c r="AA62491"/>
    </row>
    <row r="62492" spans="16:27" x14ac:dyDescent="0.3">
      <c r="P62492"/>
      <c r="AA62492"/>
    </row>
    <row r="62493" spans="16:27" x14ac:dyDescent="0.3">
      <c r="P62493"/>
      <c r="AA62493"/>
    </row>
    <row r="62494" spans="16:27" x14ac:dyDescent="0.3">
      <c r="P62494"/>
      <c r="AA62494"/>
    </row>
    <row r="62495" spans="16:27" x14ac:dyDescent="0.3">
      <c r="P62495"/>
      <c r="AA62495"/>
    </row>
    <row r="62496" spans="16:27" x14ac:dyDescent="0.3">
      <c r="P62496"/>
      <c r="AA62496"/>
    </row>
    <row r="62497" spans="16:27" x14ac:dyDescent="0.3">
      <c r="P62497"/>
      <c r="AA62497"/>
    </row>
    <row r="62498" spans="16:27" x14ac:dyDescent="0.3">
      <c r="P62498"/>
      <c r="AA62498"/>
    </row>
    <row r="62499" spans="16:27" x14ac:dyDescent="0.3">
      <c r="P62499"/>
      <c r="AA62499"/>
    </row>
    <row r="62500" spans="16:27" x14ac:dyDescent="0.3">
      <c r="P62500"/>
      <c r="AA62500"/>
    </row>
    <row r="62501" spans="16:27" x14ac:dyDescent="0.3">
      <c r="P62501"/>
      <c r="AA62501"/>
    </row>
    <row r="62502" spans="16:27" x14ac:dyDescent="0.3">
      <c r="P62502"/>
      <c r="AA62502"/>
    </row>
    <row r="62503" spans="16:27" x14ac:dyDescent="0.3">
      <c r="P62503"/>
      <c r="AA62503"/>
    </row>
    <row r="62504" spans="16:27" x14ac:dyDescent="0.3">
      <c r="P62504"/>
      <c r="AA62504"/>
    </row>
    <row r="62505" spans="16:27" x14ac:dyDescent="0.3">
      <c r="P62505"/>
      <c r="AA62505"/>
    </row>
    <row r="62506" spans="16:27" x14ac:dyDescent="0.3">
      <c r="P62506"/>
      <c r="AA62506"/>
    </row>
    <row r="62507" spans="16:27" x14ac:dyDescent="0.3">
      <c r="P62507"/>
      <c r="AA62507"/>
    </row>
    <row r="62508" spans="16:27" x14ac:dyDescent="0.3">
      <c r="P62508"/>
      <c r="AA62508"/>
    </row>
    <row r="62509" spans="16:27" x14ac:dyDescent="0.3">
      <c r="P62509"/>
      <c r="AA62509"/>
    </row>
    <row r="62510" spans="16:27" x14ac:dyDescent="0.3">
      <c r="P62510"/>
      <c r="AA62510"/>
    </row>
    <row r="62511" spans="16:27" x14ac:dyDescent="0.3">
      <c r="P62511"/>
      <c r="AA62511"/>
    </row>
    <row r="62512" spans="16:27" x14ac:dyDescent="0.3">
      <c r="P62512"/>
      <c r="AA62512"/>
    </row>
    <row r="62513" spans="16:27" x14ac:dyDescent="0.3">
      <c r="P62513"/>
      <c r="AA62513"/>
    </row>
    <row r="62514" spans="16:27" x14ac:dyDescent="0.3">
      <c r="P62514"/>
      <c r="AA62514"/>
    </row>
    <row r="62515" spans="16:27" x14ac:dyDescent="0.3">
      <c r="P62515"/>
      <c r="AA62515"/>
    </row>
    <row r="62516" spans="16:27" x14ac:dyDescent="0.3">
      <c r="P62516"/>
      <c r="AA62516"/>
    </row>
    <row r="62517" spans="16:27" x14ac:dyDescent="0.3">
      <c r="P62517"/>
      <c r="AA62517"/>
    </row>
    <row r="62518" spans="16:27" x14ac:dyDescent="0.3">
      <c r="P62518"/>
      <c r="AA62518"/>
    </row>
    <row r="62519" spans="16:27" x14ac:dyDescent="0.3">
      <c r="P62519"/>
      <c r="AA62519"/>
    </row>
    <row r="62520" spans="16:27" x14ac:dyDescent="0.3">
      <c r="P62520"/>
      <c r="AA62520"/>
    </row>
    <row r="62521" spans="16:27" x14ac:dyDescent="0.3">
      <c r="P62521"/>
      <c r="AA62521"/>
    </row>
    <row r="62522" spans="16:27" x14ac:dyDescent="0.3">
      <c r="P62522"/>
      <c r="AA62522"/>
    </row>
    <row r="62523" spans="16:27" x14ac:dyDescent="0.3">
      <c r="P62523"/>
      <c r="AA62523"/>
    </row>
    <row r="62524" spans="16:27" x14ac:dyDescent="0.3">
      <c r="P62524"/>
      <c r="AA62524"/>
    </row>
    <row r="62525" spans="16:27" x14ac:dyDescent="0.3">
      <c r="P62525"/>
      <c r="AA62525"/>
    </row>
    <row r="62526" spans="16:27" x14ac:dyDescent="0.3">
      <c r="P62526"/>
      <c r="AA62526"/>
    </row>
    <row r="62527" spans="16:27" x14ac:dyDescent="0.3">
      <c r="P62527"/>
      <c r="AA62527"/>
    </row>
    <row r="62528" spans="16:27" x14ac:dyDescent="0.3">
      <c r="P62528"/>
      <c r="AA62528"/>
    </row>
    <row r="62529" spans="16:27" x14ac:dyDescent="0.3">
      <c r="P62529"/>
      <c r="AA62529"/>
    </row>
    <row r="62530" spans="16:27" x14ac:dyDescent="0.3">
      <c r="P62530"/>
      <c r="AA62530"/>
    </row>
    <row r="62531" spans="16:27" x14ac:dyDescent="0.3">
      <c r="P62531"/>
      <c r="AA62531"/>
    </row>
    <row r="62532" spans="16:27" x14ac:dyDescent="0.3">
      <c r="P62532"/>
      <c r="AA62532"/>
    </row>
    <row r="62533" spans="16:27" x14ac:dyDescent="0.3">
      <c r="P62533"/>
      <c r="AA62533"/>
    </row>
    <row r="62534" spans="16:27" x14ac:dyDescent="0.3">
      <c r="P62534"/>
      <c r="AA62534"/>
    </row>
    <row r="62535" spans="16:27" x14ac:dyDescent="0.3">
      <c r="P62535"/>
      <c r="AA62535"/>
    </row>
    <row r="62536" spans="16:27" x14ac:dyDescent="0.3">
      <c r="P62536"/>
      <c r="AA62536"/>
    </row>
    <row r="62537" spans="16:27" x14ac:dyDescent="0.3">
      <c r="P62537"/>
      <c r="AA62537"/>
    </row>
    <row r="62538" spans="16:27" x14ac:dyDescent="0.3">
      <c r="P62538"/>
      <c r="AA62538"/>
    </row>
    <row r="62539" spans="16:27" x14ac:dyDescent="0.3">
      <c r="P62539"/>
      <c r="AA62539"/>
    </row>
    <row r="62540" spans="16:27" x14ac:dyDescent="0.3">
      <c r="P62540"/>
      <c r="AA62540"/>
    </row>
    <row r="62541" spans="16:27" x14ac:dyDescent="0.3">
      <c r="P62541"/>
      <c r="AA62541"/>
    </row>
    <row r="62542" spans="16:27" x14ac:dyDescent="0.3">
      <c r="P62542"/>
      <c r="AA62542"/>
    </row>
    <row r="62543" spans="16:27" x14ac:dyDescent="0.3">
      <c r="P62543"/>
      <c r="AA62543"/>
    </row>
    <row r="62544" spans="16:27" x14ac:dyDescent="0.3">
      <c r="P62544"/>
      <c r="AA62544"/>
    </row>
    <row r="62545" spans="16:27" x14ac:dyDescent="0.3">
      <c r="P62545"/>
      <c r="AA62545"/>
    </row>
    <row r="62546" spans="16:27" x14ac:dyDescent="0.3">
      <c r="P62546"/>
      <c r="AA62546"/>
    </row>
    <row r="62547" spans="16:27" x14ac:dyDescent="0.3">
      <c r="P62547"/>
      <c r="AA62547"/>
    </row>
    <row r="62548" spans="16:27" x14ac:dyDescent="0.3">
      <c r="P62548"/>
      <c r="AA62548"/>
    </row>
    <row r="62549" spans="16:27" x14ac:dyDescent="0.3">
      <c r="P62549"/>
      <c r="AA62549"/>
    </row>
    <row r="62550" spans="16:27" x14ac:dyDescent="0.3">
      <c r="P62550"/>
      <c r="AA62550"/>
    </row>
    <row r="62551" spans="16:27" x14ac:dyDescent="0.3">
      <c r="P62551"/>
      <c r="AA62551"/>
    </row>
    <row r="62552" spans="16:27" x14ac:dyDescent="0.3">
      <c r="P62552"/>
      <c r="AA62552"/>
    </row>
    <row r="62553" spans="16:27" x14ac:dyDescent="0.3">
      <c r="P62553"/>
      <c r="AA62553"/>
    </row>
    <row r="62554" spans="16:27" x14ac:dyDescent="0.3">
      <c r="P62554"/>
      <c r="AA62554"/>
    </row>
    <row r="62555" spans="16:27" x14ac:dyDescent="0.3">
      <c r="P62555"/>
      <c r="AA62555"/>
    </row>
    <row r="62556" spans="16:27" x14ac:dyDescent="0.3">
      <c r="P62556"/>
      <c r="AA62556"/>
    </row>
    <row r="62557" spans="16:27" x14ac:dyDescent="0.3">
      <c r="P62557"/>
      <c r="AA62557"/>
    </row>
    <row r="62558" spans="16:27" x14ac:dyDescent="0.3">
      <c r="P62558"/>
      <c r="AA62558"/>
    </row>
    <row r="62559" spans="16:27" x14ac:dyDescent="0.3">
      <c r="P62559"/>
      <c r="AA62559"/>
    </row>
    <row r="62560" spans="16:27" x14ac:dyDescent="0.3">
      <c r="P62560"/>
      <c r="AA62560"/>
    </row>
    <row r="62561" spans="16:27" x14ac:dyDescent="0.3">
      <c r="P62561"/>
      <c r="AA62561"/>
    </row>
    <row r="62562" spans="16:27" x14ac:dyDescent="0.3">
      <c r="P62562"/>
      <c r="AA62562"/>
    </row>
    <row r="62563" spans="16:27" x14ac:dyDescent="0.3">
      <c r="P62563"/>
      <c r="AA62563"/>
    </row>
    <row r="62564" spans="16:27" x14ac:dyDescent="0.3">
      <c r="P62564"/>
      <c r="AA62564"/>
    </row>
    <row r="62565" spans="16:27" x14ac:dyDescent="0.3">
      <c r="P62565"/>
      <c r="AA62565"/>
    </row>
    <row r="62566" spans="16:27" x14ac:dyDescent="0.3">
      <c r="P62566"/>
      <c r="AA62566"/>
    </row>
    <row r="62567" spans="16:27" x14ac:dyDescent="0.3">
      <c r="P62567"/>
      <c r="AA62567"/>
    </row>
    <row r="62568" spans="16:27" x14ac:dyDescent="0.3">
      <c r="P62568"/>
      <c r="AA62568"/>
    </row>
    <row r="62569" spans="16:27" x14ac:dyDescent="0.3">
      <c r="P62569"/>
      <c r="AA62569"/>
    </row>
    <row r="62570" spans="16:27" x14ac:dyDescent="0.3">
      <c r="P62570"/>
      <c r="AA62570"/>
    </row>
    <row r="62571" spans="16:27" x14ac:dyDescent="0.3">
      <c r="P62571"/>
      <c r="AA62571"/>
    </row>
    <row r="62572" spans="16:27" x14ac:dyDescent="0.3">
      <c r="P62572"/>
      <c r="AA62572"/>
    </row>
    <row r="62573" spans="16:27" x14ac:dyDescent="0.3">
      <c r="P62573"/>
      <c r="AA62573"/>
    </row>
    <row r="62574" spans="16:27" x14ac:dyDescent="0.3">
      <c r="P62574"/>
      <c r="AA62574"/>
    </row>
    <row r="62575" spans="16:27" x14ac:dyDescent="0.3">
      <c r="P62575"/>
      <c r="AA62575"/>
    </row>
    <row r="62576" spans="16:27" x14ac:dyDescent="0.3">
      <c r="P62576"/>
      <c r="AA62576"/>
    </row>
    <row r="62577" spans="16:27" x14ac:dyDescent="0.3">
      <c r="P62577"/>
      <c r="AA62577"/>
    </row>
    <row r="62578" spans="16:27" x14ac:dyDescent="0.3">
      <c r="P62578"/>
      <c r="AA62578"/>
    </row>
    <row r="62579" spans="16:27" x14ac:dyDescent="0.3">
      <c r="P62579"/>
      <c r="AA62579"/>
    </row>
    <row r="62580" spans="16:27" x14ac:dyDescent="0.3">
      <c r="P62580"/>
      <c r="AA62580"/>
    </row>
    <row r="62581" spans="16:27" x14ac:dyDescent="0.3">
      <c r="P62581"/>
      <c r="AA62581"/>
    </row>
    <row r="62582" spans="16:27" x14ac:dyDescent="0.3">
      <c r="P62582"/>
      <c r="AA62582"/>
    </row>
    <row r="62583" spans="16:27" x14ac:dyDescent="0.3">
      <c r="P62583"/>
      <c r="AA62583"/>
    </row>
    <row r="62584" spans="16:27" x14ac:dyDescent="0.3">
      <c r="P62584"/>
      <c r="AA62584"/>
    </row>
    <row r="62585" spans="16:27" x14ac:dyDescent="0.3">
      <c r="P62585"/>
      <c r="AA62585"/>
    </row>
    <row r="62586" spans="16:27" x14ac:dyDescent="0.3">
      <c r="P62586"/>
      <c r="AA62586"/>
    </row>
    <row r="62587" spans="16:27" x14ac:dyDescent="0.3">
      <c r="P62587"/>
      <c r="AA62587"/>
    </row>
    <row r="62588" spans="16:27" x14ac:dyDescent="0.3">
      <c r="P62588"/>
      <c r="AA62588"/>
    </row>
    <row r="62589" spans="16:27" x14ac:dyDescent="0.3">
      <c r="P62589"/>
      <c r="AA62589"/>
    </row>
    <row r="62590" spans="16:27" x14ac:dyDescent="0.3">
      <c r="P62590"/>
      <c r="AA62590"/>
    </row>
    <row r="62591" spans="16:27" x14ac:dyDescent="0.3">
      <c r="P62591"/>
      <c r="AA62591"/>
    </row>
    <row r="62592" spans="16:27" x14ac:dyDescent="0.3">
      <c r="P62592"/>
      <c r="AA62592"/>
    </row>
    <row r="62593" spans="16:27" x14ac:dyDescent="0.3">
      <c r="P62593"/>
      <c r="AA62593"/>
    </row>
    <row r="62594" spans="16:27" x14ac:dyDescent="0.3">
      <c r="P62594"/>
      <c r="AA62594"/>
    </row>
    <row r="62595" spans="16:27" x14ac:dyDescent="0.3">
      <c r="P62595"/>
      <c r="AA62595"/>
    </row>
    <row r="62596" spans="16:27" x14ac:dyDescent="0.3">
      <c r="P62596"/>
      <c r="AA62596"/>
    </row>
    <row r="62597" spans="16:27" x14ac:dyDescent="0.3">
      <c r="P62597"/>
      <c r="AA62597"/>
    </row>
    <row r="62598" spans="16:27" x14ac:dyDescent="0.3">
      <c r="P62598"/>
      <c r="AA62598"/>
    </row>
    <row r="62599" spans="16:27" x14ac:dyDescent="0.3">
      <c r="P62599"/>
      <c r="AA62599"/>
    </row>
    <row r="62600" spans="16:27" x14ac:dyDescent="0.3">
      <c r="P62600"/>
      <c r="AA62600"/>
    </row>
    <row r="62601" spans="16:27" x14ac:dyDescent="0.3">
      <c r="P62601"/>
      <c r="AA62601"/>
    </row>
    <row r="62602" spans="16:27" x14ac:dyDescent="0.3">
      <c r="P62602"/>
      <c r="AA62602"/>
    </row>
    <row r="62603" spans="16:27" x14ac:dyDescent="0.3">
      <c r="P62603"/>
      <c r="AA62603"/>
    </row>
    <row r="62604" spans="16:27" x14ac:dyDescent="0.3">
      <c r="P62604"/>
      <c r="AA62604"/>
    </row>
    <row r="62605" spans="16:27" x14ac:dyDescent="0.3">
      <c r="P62605"/>
      <c r="AA62605"/>
    </row>
    <row r="62606" spans="16:27" x14ac:dyDescent="0.3">
      <c r="P62606"/>
      <c r="AA62606"/>
    </row>
    <row r="62607" spans="16:27" x14ac:dyDescent="0.3">
      <c r="P62607"/>
      <c r="AA62607"/>
    </row>
    <row r="62608" spans="16:27" x14ac:dyDescent="0.3">
      <c r="P62608"/>
      <c r="AA62608"/>
    </row>
    <row r="62609" spans="16:27" x14ac:dyDescent="0.3">
      <c r="P62609"/>
      <c r="AA62609"/>
    </row>
    <row r="62610" spans="16:27" x14ac:dyDescent="0.3">
      <c r="P62610"/>
      <c r="AA62610"/>
    </row>
    <row r="62611" spans="16:27" x14ac:dyDescent="0.3">
      <c r="P62611"/>
      <c r="AA62611"/>
    </row>
    <row r="62612" spans="16:27" x14ac:dyDescent="0.3">
      <c r="P62612"/>
      <c r="AA62612"/>
    </row>
    <row r="62613" spans="16:27" x14ac:dyDescent="0.3">
      <c r="P62613"/>
      <c r="AA62613"/>
    </row>
    <row r="62614" spans="16:27" x14ac:dyDescent="0.3">
      <c r="P62614"/>
      <c r="AA62614"/>
    </row>
    <row r="62615" spans="16:27" x14ac:dyDescent="0.3">
      <c r="P62615"/>
      <c r="AA62615"/>
    </row>
    <row r="62616" spans="16:27" x14ac:dyDescent="0.3">
      <c r="P62616"/>
      <c r="AA62616"/>
    </row>
    <row r="62617" spans="16:27" x14ac:dyDescent="0.3">
      <c r="P62617"/>
      <c r="AA62617"/>
    </row>
    <row r="62618" spans="16:27" x14ac:dyDescent="0.3">
      <c r="P62618"/>
      <c r="AA62618"/>
    </row>
    <row r="62619" spans="16:27" x14ac:dyDescent="0.3">
      <c r="P62619"/>
      <c r="AA62619"/>
    </row>
    <row r="62620" spans="16:27" x14ac:dyDescent="0.3">
      <c r="P62620"/>
      <c r="AA62620"/>
    </row>
    <row r="62621" spans="16:27" x14ac:dyDescent="0.3">
      <c r="P62621"/>
      <c r="AA62621"/>
    </row>
    <row r="62622" spans="16:27" x14ac:dyDescent="0.3">
      <c r="P62622"/>
      <c r="AA62622"/>
    </row>
    <row r="62623" spans="16:27" x14ac:dyDescent="0.3">
      <c r="P62623"/>
      <c r="AA62623"/>
    </row>
    <row r="62624" spans="16:27" x14ac:dyDescent="0.3">
      <c r="P62624"/>
      <c r="AA62624"/>
    </row>
    <row r="62625" spans="16:27" x14ac:dyDescent="0.3">
      <c r="P62625"/>
      <c r="AA62625"/>
    </row>
    <row r="62626" spans="16:27" x14ac:dyDescent="0.3">
      <c r="P62626"/>
      <c r="AA62626"/>
    </row>
    <row r="62627" spans="16:27" x14ac:dyDescent="0.3">
      <c r="P62627"/>
      <c r="AA62627"/>
    </row>
    <row r="62628" spans="16:27" x14ac:dyDescent="0.3">
      <c r="P62628"/>
      <c r="AA62628"/>
    </row>
    <row r="62629" spans="16:27" x14ac:dyDescent="0.3">
      <c r="P62629"/>
      <c r="AA62629"/>
    </row>
    <row r="62630" spans="16:27" x14ac:dyDescent="0.3">
      <c r="P62630"/>
      <c r="AA62630"/>
    </row>
    <row r="62631" spans="16:27" x14ac:dyDescent="0.3">
      <c r="P62631"/>
      <c r="AA62631"/>
    </row>
    <row r="62632" spans="16:27" x14ac:dyDescent="0.3">
      <c r="P62632"/>
      <c r="AA62632"/>
    </row>
    <row r="62633" spans="16:27" x14ac:dyDescent="0.3">
      <c r="P62633"/>
      <c r="AA62633"/>
    </row>
    <row r="62634" spans="16:27" x14ac:dyDescent="0.3">
      <c r="P62634"/>
      <c r="AA62634"/>
    </row>
    <row r="62635" spans="16:27" x14ac:dyDescent="0.3">
      <c r="P62635"/>
      <c r="AA62635"/>
    </row>
    <row r="62636" spans="16:27" x14ac:dyDescent="0.3">
      <c r="P62636"/>
      <c r="AA62636"/>
    </row>
    <row r="62637" spans="16:27" x14ac:dyDescent="0.3">
      <c r="P62637"/>
      <c r="AA62637"/>
    </row>
    <row r="62638" spans="16:27" x14ac:dyDescent="0.3">
      <c r="P62638"/>
      <c r="AA62638"/>
    </row>
    <row r="62639" spans="16:27" x14ac:dyDescent="0.3">
      <c r="P62639"/>
      <c r="AA62639"/>
    </row>
    <row r="62640" spans="16:27" x14ac:dyDescent="0.3">
      <c r="P62640"/>
      <c r="AA62640"/>
    </row>
    <row r="62641" spans="16:27" x14ac:dyDescent="0.3">
      <c r="P62641"/>
      <c r="AA62641"/>
    </row>
    <row r="62642" spans="16:27" x14ac:dyDescent="0.3">
      <c r="P62642"/>
      <c r="AA62642"/>
    </row>
    <row r="62643" spans="16:27" x14ac:dyDescent="0.3">
      <c r="P62643"/>
      <c r="AA62643"/>
    </row>
    <row r="62644" spans="16:27" x14ac:dyDescent="0.3">
      <c r="P62644"/>
      <c r="AA62644"/>
    </row>
    <row r="62645" spans="16:27" x14ac:dyDescent="0.3">
      <c r="P62645"/>
      <c r="AA62645"/>
    </row>
    <row r="62646" spans="16:27" x14ac:dyDescent="0.3">
      <c r="P62646"/>
      <c r="AA62646"/>
    </row>
    <row r="62647" spans="16:27" x14ac:dyDescent="0.3">
      <c r="P62647"/>
      <c r="AA62647"/>
    </row>
    <row r="62648" spans="16:27" x14ac:dyDescent="0.3">
      <c r="P62648"/>
      <c r="AA62648"/>
    </row>
    <row r="62649" spans="16:27" x14ac:dyDescent="0.3">
      <c r="P62649"/>
      <c r="AA62649"/>
    </row>
    <row r="62650" spans="16:27" x14ac:dyDescent="0.3">
      <c r="P62650"/>
      <c r="AA62650"/>
    </row>
    <row r="62651" spans="16:27" x14ac:dyDescent="0.3">
      <c r="P62651"/>
      <c r="AA62651"/>
    </row>
    <row r="62652" spans="16:27" x14ac:dyDescent="0.3">
      <c r="P62652"/>
      <c r="AA62652"/>
    </row>
    <row r="62653" spans="16:27" x14ac:dyDescent="0.3">
      <c r="P62653"/>
      <c r="AA62653"/>
    </row>
    <row r="62654" spans="16:27" x14ac:dyDescent="0.3">
      <c r="P62654"/>
      <c r="AA62654"/>
    </row>
    <row r="62655" spans="16:27" x14ac:dyDescent="0.3">
      <c r="P62655"/>
      <c r="AA62655"/>
    </row>
    <row r="62656" spans="16:27" x14ac:dyDescent="0.3">
      <c r="P62656"/>
      <c r="AA62656"/>
    </row>
    <row r="62657" spans="16:27" x14ac:dyDescent="0.3">
      <c r="P62657"/>
      <c r="AA62657"/>
    </row>
    <row r="62658" spans="16:27" x14ac:dyDescent="0.3">
      <c r="P62658"/>
      <c r="AA62658"/>
    </row>
    <row r="62659" spans="16:27" x14ac:dyDescent="0.3">
      <c r="P62659"/>
      <c r="AA62659"/>
    </row>
    <row r="62660" spans="16:27" x14ac:dyDescent="0.3">
      <c r="P62660"/>
      <c r="AA62660"/>
    </row>
    <row r="62661" spans="16:27" x14ac:dyDescent="0.3">
      <c r="P62661"/>
      <c r="AA62661"/>
    </row>
    <row r="62662" spans="16:27" x14ac:dyDescent="0.3">
      <c r="P62662"/>
      <c r="AA62662"/>
    </row>
    <row r="62663" spans="16:27" x14ac:dyDescent="0.3">
      <c r="P62663"/>
      <c r="AA62663"/>
    </row>
    <row r="62664" spans="16:27" x14ac:dyDescent="0.3">
      <c r="P62664"/>
      <c r="AA62664"/>
    </row>
    <row r="62665" spans="16:27" x14ac:dyDescent="0.3">
      <c r="P62665"/>
      <c r="AA62665"/>
    </row>
    <row r="62666" spans="16:27" x14ac:dyDescent="0.3">
      <c r="P62666"/>
      <c r="AA62666"/>
    </row>
    <row r="62667" spans="16:27" x14ac:dyDescent="0.3">
      <c r="P62667"/>
      <c r="AA62667"/>
    </row>
    <row r="62668" spans="16:27" x14ac:dyDescent="0.3">
      <c r="P62668"/>
      <c r="AA62668"/>
    </row>
    <row r="62669" spans="16:27" x14ac:dyDescent="0.3">
      <c r="P62669"/>
      <c r="AA62669"/>
    </row>
    <row r="62670" spans="16:27" x14ac:dyDescent="0.3">
      <c r="P62670"/>
      <c r="AA62670"/>
    </row>
    <row r="62671" spans="16:27" x14ac:dyDescent="0.3">
      <c r="P62671"/>
      <c r="AA62671"/>
    </row>
    <row r="62672" spans="16:27" x14ac:dyDescent="0.3">
      <c r="P62672"/>
      <c r="AA62672"/>
    </row>
    <row r="62673" spans="16:27" x14ac:dyDescent="0.3">
      <c r="P62673"/>
      <c r="AA62673"/>
    </row>
    <row r="62674" spans="16:27" x14ac:dyDescent="0.3">
      <c r="P62674"/>
      <c r="AA62674"/>
    </row>
    <row r="62675" spans="16:27" x14ac:dyDescent="0.3">
      <c r="P62675"/>
      <c r="AA62675"/>
    </row>
    <row r="62676" spans="16:27" x14ac:dyDescent="0.3">
      <c r="P62676"/>
      <c r="AA62676"/>
    </row>
    <row r="62677" spans="16:27" x14ac:dyDescent="0.3">
      <c r="P62677"/>
      <c r="AA62677"/>
    </row>
    <row r="62678" spans="16:27" x14ac:dyDescent="0.3">
      <c r="P62678"/>
      <c r="AA62678"/>
    </row>
    <row r="62679" spans="16:27" x14ac:dyDescent="0.3">
      <c r="P62679"/>
      <c r="AA62679"/>
    </row>
    <row r="62680" spans="16:27" x14ac:dyDescent="0.3">
      <c r="P62680"/>
      <c r="AA62680"/>
    </row>
    <row r="62681" spans="16:27" x14ac:dyDescent="0.3">
      <c r="P62681"/>
      <c r="AA62681"/>
    </row>
    <row r="62682" spans="16:27" x14ac:dyDescent="0.3">
      <c r="P62682"/>
      <c r="AA62682"/>
    </row>
    <row r="62683" spans="16:27" x14ac:dyDescent="0.3">
      <c r="P62683"/>
      <c r="AA62683"/>
    </row>
    <row r="62684" spans="16:27" x14ac:dyDescent="0.3">
      <c r="P62684"/>
      <c r="AA62684"/>
    </row>
    <row r="62685" spans="16:27" x14ac:dyDescent="0.3">
      <c r="P62685"/>
      <c r="AA62685"/>
    </row>
    <row r="62686" spans="16:27" x14ac:dyDescent="0.3">
      <c r="P62686"/>
      <c r="AA62686"/>
    </row>
    <row r="62687" spans="16:27" x14ac:dyDescent="0.3">
      <c r="P62687"/>
      <c r="AA62687"/>
    </row>
    <row r="62688" spans="16:27" x14ac:dyDescent="0.3">
      <c r="P62688"/>
      <c r="AA62688"/>
    </row>
    <row r="62689" spans="16:27" x14ac:dyDescent="0.3">
      <c r="P62689"/>
      <c r="AA62689"/>
    </row>
    <row r="62690" spans="16:27" x14ac:dyDescent="0.3">
      <c r="P62690"/>
      <c r="AA62690"/>
    </row>
    <row r="62691" spans="16:27" x14ac:dyDescent="0.3">
      <c r="P62691"/>
      <c r="AA62691"/>
    </row>
    <row r="62692" spans="16:27" x14ac:dyDescent="0.3">
      <c r="P62692"/>
      <c r="AA62692"/>
    </row>
    <row r="62693" spans="16:27" x14ac:dyDescent="0.3">
      <c r="P62693"/>
      <c r="AA62693"/>
    </row>
    <row r="62694" spans="16:27" x14ac:dyDescent="0.3">
      <c r="P62694"/>
      <c r="AA62694"/>
    </row>
    <row r="62695" spans="16:27" x14ac:dyDescent="0.3">
      <c r="P62695"/>
      <c r="AA62695"/>
    </row>
    <row r="62696" spans="16:27" x14ac:dyDescent="0.3">
      <c r="P62696"/>
      <c r="AA62696"/>
    </row>
    <row r="62697" spans="16:27" x14ac:dyDescent="0.3">
      <c r="P62697"/>
      <c r="AA62697"/>
    </row>
    <row r="62698" spans="16:27" x14ac:dyDescent="0.3">
      <c r="P62698"/>
      <c r="AA62698"/>
    </row>
    <row r="62699" spans="16:27" x14ac:dyDescent="0.3">
      <c r="P62699"/>
      <c r="AA62699"/>
    </row>
    <row r="62700" spans="16:27" x14ac:dyDescent="0.3">
      <c r="P62700"/>
      <c r="AA62700"/>
    </row>
    <row r="62701" spans="16:27" x14ac:dyDescent="0.3">
      <c r="P62701"/>
      <c r="AA62701"/>
    </row>
    <row r="62702" spans="16:27" x14ac:dyDescent="0.3">
      <c r="P62702"/>
      <c r="AA62702"/>
    </row>
    <row r="62703" spans="16:27" x14ac:dyDescent="0.3">
      <c r="P62703"/>
      <c r="AA62703"/>
    </row>
    <row r="62704" spans="16:27" x14ac:dyDescent="0.3">
      <c r="P62704"/>
      <c r="AA62704"/>
    </row>
    <row r="62705" spans="16:27" x14ac:dyDescent="0.3">
      <c r="P62705"/>
      <c r="AA62705"/>
    </row>
    <row r="62706" spans="16:27" x14ac:dyDescent="0.3">
      <c r="P62706"/>
      <c r="AA62706"/>
    </row>
    <row r="62707" spans="16:27" x14ac:dyDescent="0.3">
      <c r="P62707"/>
      <c r="AA62707"/>
    </row>
    <row r="62708" spans="16:27" x14ac:dyDescent="0.3">
      <c r="P62708"/>
      <c r="AA62708"/>
    </row>
    <row r="62709" spans="16:27" x14ac:dyDescent="0.3">
      <c r="P62709"/>
      <c r="AA62709"/>
    </row>
    <row r="62710" spans="16:27" x14ac:dyDescent="0.3">
      <c r="P62710"/>
      <c r="AA62710"/>
    </row>
    <row r="62711" spans="16:27" x14ac:dyDescent="0.3">
      <c r="P62711"/>
      <c r="AA62711"/>
    </row>
    <row r="62712" spans="16:27" x14ac:dyDescent="0.3">
      <c r="P62712"/>
      <c r="AA62712"/>
    </row>
    <row r="62713" spans="16:27" x14ac:dyDescent="0.3">
      <c r="P62713"/>
      <c r="AA62713"/>
    </row>
    <row r="62714" spans="16:27" x14ac:dyDescent="0.3">
      <c r="P62714"/>
      <c r="AA62714"/>
    </row>
    <row r="62715" spans="16:27" x14ac:dyDescent="0.3">
      <c r="P62715"/>
      <c r="AA62715"/>
    </row>
    <row r="62716" spans="16:27" x14ac:dyDescent="0.3">
      <c r="P62716"/>
      <c r="AA62716"/>
    </row>
    <row r="62717" spans="16:27" x14ac:dyDescent="0.3">
      <c r="P62717"/>
      <c r="AA62717"/>
    </row>
    <row r="62718" spans="16:27" x14ac:dyDescent="0.3">
      <c r="P62718"/>
      <c r="AA62718"/>
    </row>
    <row r="62719" spans="16:27" x14ac:dyDescent="0.3">
      <c r="P62719"/>
      <c r="AA62719"/>
    </row>
    <row r="62720" spans="16:27" x14ac:dyDescent="0.3">
      <c r="P62720"/>
      <c r="AA62720"/>
    </row>
    <row r="62721" spans="16:27" x14ac:dyDescent="0.3">
      <c r="P62721"/>
      <c r="AA62721"/>
    </row>
    <row r="62722" spans="16:27" x14ac:dyDescent="0.3">
      <c r="P62722"/>
      <c r="AA62722"/>
    </row>
    <row r="62723" spans="16:27" x14ac:dyDescent="0.3">
      <c r="P62723"/>
      <c r="AA62723"/>
    </row>
    <row r="62724" spans="16:27" x14ac:dyDescent="0.3">
      <c r="P62724"/>
      <c r="AA62724"/>
    </row>
    <row r="62725" spans="16:27" x14ac:dyDescent="0.3">
      <c r="P62725"/>
      <c r="AA62725"/>
    </row>
    <row r="62726" spans="16:27" x14ac:dyDescent="0.3">
      <c r="P62726"/>
      <c r="AA62726"/>
    </row>
    <row r="62727" spans="16:27" x14ac:dyDescent="0.3">
      <c r="P62727"/>
      <c r="AA62727"/>
    </row>
    <row r="62728" spans="16:27" x14ac:dyDescent="0.3">
      <c r="P62728"/>
      <c r="AA62728"/>
    </row>
    <row r="62729" spans="16:27" x14ac:dyDescent="0.3">
      <c r="P62729"/>
      <c r="AA62729"/>
    </row>
    <row r="62730" spans="16:27" x14ac:dyDescent="0.3">
      <c r="P62730"/>
      <c r="AA62730"/>
    </row>
    <row r="62731" spans="16:27" x14ac:dyDescent="0.3">
      <c r="P62731"/>
      <c r="AA62731"/>
    </row>
    <row r="62732" spans="16:27" x14ac:dyDescent="0.3">
      <c r="P62732"/>
      <c r="AA62732"/>
    </row>
    <row r="62733" spans="16:27" x14ac:dyDescent="0.3">
      <c r="P62733"/>
      <c r="AA62733"/>
    </row>
    <row r="62734" spans="16:27" x14ac:dyDescent="0.3">
      <c r="P62734"/>
      <c r="AA62734"/>
    </row>
    <row r="62735" spans="16:27" x14ac:dyDescent="0.3">
      <c r="P62735"/>
      <c r="AA62735"/>
    </row>
    <row r="62736" spans="16:27" x14ac:dyDescent="0.3">
      <c r="P62736"/>
      <c r="AA62736"/>
    </row>
    <row r="62737" spans="16:27" x14ac:dyDescent="0.3">
      <c r="P62737"/>
      <c r="AA62737"/>
    </row>
    <row r="62738" spans="16:27" x14ac:dyDescent="0.3">
      <c r="P62738"/>
      <c r="AA62738"/>
    </row>
    <row r="62739" spans="16:27" x14ac:dyDescent="0.3">
      <c r="P62739"/>
      <c r="AA62739"/>
    </row>
    <row r="62740" spans="16:27" x14ac:dyDescent="0.3">
      <c r="P62740"/>
      <c r="AA62740"/>
    </row>
    <row r="62741" spans="16:27" x14ac:dyDescent="0.3">
      <c r="P62741"/>
      <c r="AA62741"/>
    </row>
    <row r="62742" spans="16:27" x14ac:dyDescent="0.3">
      <c r="P62742"/>
      <c r="AA62742"/>
    </row>
    <row r="62743" spans="16:27" x14ac:dyDescent="0.3">
      <c r="P62743"/>
      <c r="AA62743"/>
    </row>
    <row r="62744" spans="16:27" x14ac:dyDescent="0.3">
      <c r="P62744"/>
      <c r="AA62744"/>
    </row>
    <row r="62745" spans="16:27" x14ac:dyDescent="0.3">
      <c r="P62745"/>
      <c r="AA62745"/>
    </row>
    <row r="62746" spans="16:27" x14ac:dyDescent="0.3">
      <c r="P62746"/>
      <c r="AA62746"/>
    </row>
    <row r="62747" spans="16:27" x14ac:dyDescent="0.3">
      <c r="P62747"/>
      <c r="AA62747"/>
    </row>
    <row r="62748" spans="16:27" x14ac:dyDescent="0.3">
      <c r="P62748"/>
      <c r="AA62748"/>
    </row>
    <row r="62749" spans="16:27" x14ac:dyDescent="0.3">
      <c r="P62749"/>
      <c r="AA62749"/>
    </row>
    <row r="62750" spans="16:27" x14ac:dyDescent="0.3">
      <c r="P62750"/>
      <c r="AA62750"/>
    </row>
    <row r="62751" spans="16:27" x14ac:dyDescent="0.3">
      <c r="P62751"/>
      <c r="AA62751"/>
    </row>
    <row r="62752" spans="16:27" x14ac:dyDescent="0.3">
      <c r="P62752"/>
      <c r="AA62752"/>
    </row>
    <row r="62753" spans="16:27" x14ac:dyDescent="0.3">
      <c r="P62753"/>
      <c r="AA62753"/>
    </row>
    <row r="62754" spans="16:27" x14ac:dyDescent="0.3">
      <c r="P62754"/>
      <c r="AA62754"/>
    </row>
    <row r="62755" spans="16:27" x14ac:dyDescent="0.3">
      <c r="P62755"/>
      <c r="AA62755"/>
    </row>
    <row r="62756" spans="16:27" x14ac:dyDescent="0.3">
      <c r="P62756"/>
      <c r="AA62756"/>
    </row>
    <row r="62757" spans="16:27" x14ac:dyDescent="0.3">
      <c r="P62757"/>
      <c r="AA62757"/>
    </row>
    <row r="62758" spans="16:27" x14ac:dyDescent="0.3">
      <c r="P62758"/>
      <c r="AA62758"/>
    </row>
    <row r="62759" spans="16:27" x14ac:dyDescent="0.3">
      <c r="P62759"/>
      <c r="AA62759"/>
    </row>
    <row r="62760" spans="16:27" x14ac:dyDescent="0.3">
      <c r="P62760"/>
      <c r="AA62760"/>
    </row>
    <row r="62761" spans="16:27" x14ac:dyDescent="0.3">
      <c r="P62761"/>
      <c r="AA62761"/>
    </row>
    <row r="62762" spans="16:27" x14ac:dyDescent="0.3">
      <c r="P62762"/>
      <c r="AA62762"/>
    </row>
    <row r="62763" spans="16:27" x14ac:dyDescent="0.3">
      <c r="P62763"/>
      <c r="AA62763"/>
    </row>
    <row r="62764" spans="16:27" x14ac:dyDescent="0.3">
      <c r="P62764"/>
      <c r="AA62764"/>
    </row>
    <row r="62765" spans="16:27" x14ac:dyDescent="0.3">
      <c r="P62765"/>
      <c r="AA62765"/>
    </row>
    <row r="62766" spans="16:27" x14ac:dyDescent="0.3">
      <c r="P62766"/>
      <c r="AA62766"/>
    </row>
    <row r="62767" spans="16:27" x14ac:dyDescent="0.3">
      <c r="P62767"/>
      <c r="AA62767"/>
    </row>
    <row r="62768" spans="16:27" x14ac:dyDescent="0.3">
      <c r="P62768"/>
      <c r="AA62768"/>
    </row>
    <row r="62769" spans="16:27" x14ac:dyDescent="0.3">
      <c r="P62769"/>
      <c r="AA62769"/>
    </row>
    <row r="62770" spans="16:27" x14ac:dyDescent="0.3">
      <c r="P62770"/>
      <c r="AA62770"/>
    </row>
    <row r="62771" spans="16:27" x14ac:dyDescent="0.3">
      <c r="P62771"/>
      <c r="AA62771"/>
    </row>
    <row r="62772" spans="16:27" x14ac:dyDescent="0.3">
      <c r="P62772"/>
      <c r="AA62772"/>
    </row>
    <row r="62773" spans="16:27" x14ac:dyDescent="0.3">
      <c r="P62773"/>
      <c r="AA62773"/>
    </row>
    <row r="62774" spans="16:27" x14ac:dyDescent="0.3">
      <c r="P62774"/>
      <c r="AA62774"/>
    </row>
    <row r="62775" spans="16:27" x14ac:dyDescent="0.3">
      <c r="P62775"/>
      <c r="AA62775"/>
    </row>
    <row r="62776" spans="16:27" x14ac:dyDescent="0.3">
      <c r="P62776"/>
      <c r="AA62776"/>
    </row>
    <row r="62777" spans="16:27" x14ac:dyDescent="0.3">
      <c r="P62777"/>
      <c r="AA62777"/>
    </row>
    <row r="62778" spans="16:27" x14ac:dyDescent="0.3">
      <c r="P62778"/>
      <c r="AA62778"/>
    </row>
    <row r="62779" spans="16:27" x14ac:dyDescent="0.3">
      <c r="P62779"/>
      <c r="AA62779"/>
    </row>
    <row r="62780" spans="16:27" x14ac:dyDescent="0.3">
      <c r="P62780"/>
      <c r="AA62780"/>
    </row>
    <row r="62781" spans="16:27" x14ac:dyDescent="0.3">
      <c r="P62781"/>
      <c r="AA62781"/>
    </row>
    <row r="62782" spans="16:27" x14ac:dyDescent="0.3">
      <c r="P62782"/>
      <c r="AA62782"/>
    </row>
    <row r="62783" spans="16:27" x14ac:dyDescent="0.3">
      <c r="P62783"/>
      <c r="AA62783"/>
    </row>
    <row r="62784" spans="16:27" x14ac:dyDescent="0.3">
      <c r="P62784"/>
      <c r="AA62784"/>
    </row>
    <row r="62785" spans="16:27" x14ac:dyDescent="0.3">
      <c r="P62785"/>
      <c r="AA62785"/>
    </row>
    <row r="62786" spans="16:27" x14ac:dyDescent="0.3">
      <c r="P62786"/>
      <c r="AA62786"/>
    </row>
    <row r="62787" spans="16:27" x14ac:dyDescent="0.3">
      <c r="P62787"/>
      <c r="AA62787"/>
    </row>
    <row r="62788" spans="16:27" x14ac:dyDescent="0.3">
      <c r="P62788"/>
      <c r="AA62788"/>
    </row>
    <row r="62789" spans="16:27" x14ac:dyDescent="0.3">
      <c r="P62789"/>
      <c r="AA62789"/>
    </row>
    <row r="62790" spans="16:27" x14ac:dyDescent="0.3">
      <c r="P62790"/>
      <c r="AA62790"/>
    </row>
    <row r="62791" spans="16:27" x14ac:dyDescent="0.3">
      <c r="P62791"/>
      <c r="AA62791"/>
    </row>
    <row r="62792" spans="16:27" x14ac:dyDescent="0.3">
      <c r="P62792"/>
      <c r="AA62792"/>
    </row>
    <row r="62793" spans="16:27" x14ac:dyDescent="0.3">
      <c r="P62793"/>
      <c r="AA62793"/>
    </row>
    <row r="62794" spans="16:27" x14ac:dyDescent="0.3">
      <c r="P62794"/>
      <c r="AA62794"/>
    </row>
    <row r="62795" spans="16:27" x14ac:dyDescent="0.3">
      <c r="P62795"/>
      <c r="AA62795"/>
    </row>
    <row r="62796" spans="16:27" x14ac:dyDescent="0.3">
      <c r="P62796"/>
      <c r="AA62796"/>
    </row>
    <row r="62797" spans="16:27" x14ac:dyDescent="0.3">
      <c r="P62797"/>
      <c r="AA62797"/>
    </row>
    <row r="62798" spans="16:27" x14ac:dyDescent="0.3">
      <c r="P62798"/>
      <c r="AA62798"/>
    </row>
    <row r="62799" spans="16:27" x14ac:dyDescent="0.3">
      <c r="P62799"/>
      <c r="AA62799"/>
    </row>
    <row r="62800" spans="16:27" x14ac:dyDescent="0.3">
      <c r="P62800"/>
      <c r="AA62800"/>
    </row>
    <row r="62801" spans="16:27" x14ac:dyDescent="0.3">
      <c r="P62801"/>
      <c r="AA62801"/>
    </row>
    <row r="62802" spans="16:27" x14ac:dyDescent="0.3">
      <c r="P62802"/>
      <c r="AA62802"/>
    </row>
    <row r="62803" spans="16:27" x14ac:dyDescent="0.3">
      <c r="P62803"/>
      <c r="AA62803"/>
    </row>
    <row r="62804" spans="16:27" x14ac:dyDescent="0.3">
      <c r="P62804"/>
      <c r="AA62804"/>
    </row>
    <row r="62805" spans="16:27" x14ac:dyDescent="0.3">
      <c r="P62805"/>
      <c r="AA62805"/>
    </row>
    <row r="62806" spans="16:27" x14ac:dyDescent="0.3">
      <c r="P62806"/>
      <c r="AA62806"/>
    </row>
    <row r="62807" spans="16:27" x14ac:dyDescent="0.3">
      <c r="P62807"/>
      <c r="AA62807"/>
    </row>
    <row r="62808" spans="16:27" x14ac:dyDescent="0.3">
      <c r="P62808"/>
      <c r="AA62808"/>
    </row>
    <row r="62809" spans="16:27" x14ac:dyDescent="0.3">
      <c r="P62809"/>
      <c r="AA62809"/>
    </row>
    <row r="62810" spans="16:27" x14ac:dyDescent="0.3">
      <c r="P62810"/>
      <c r="AA62810"/>
    </row>
    <row r="62811" spans="16:27" x14ac:dyDescent="0.3">
      <c r="P62811"/>
      <c r="AA62811"/>
    </row>
    <row r="62812" spans="16:27" x14ac:dyDescent="0.3">
      <c r="P62812"/>
      <c r="AA62812"/>
    </row>
    <row r="62813" spans="16:27" x14ac:dyDescent="0.3">
      <c r="P62813"/>
      <c r="AA62813"/>
    </row>
    <row r="62814" spans="16:27" x14ac:dyDescent="0.3">
      <c r="P62814"/>
      <c r="AA62814"/>
    </row>
    <row r="62815" spans="16:27" x14ac:dyDescent="0.3">
      <c r="P62815"/>
      <c r="AA62815"/>
    </row>
    <row r="62816" spans="16:27" x14ac:dyDescent="0.3">
      <c r="P62816"/>
      <c r="AA62816"/>
    </row>
    <row r="62817" spans="16:27" x14ac:dyDescent="0.3">
      <c r="P62817"/>
      <c r="AA62817"/>
    </row>
    <row r="62818" spans="16:27" x14ac:dyDescent="0.3">
      <c r="P62818"/>
      <c r="AA62818"/>
    </row>
    <row r="62819" spans="16:27" x14ac:dyDescent="0.3">
      <c r="P62819"/>
      <c r="AA62819"/>
    </row>
    <row r="62820" spans="16:27" x14ac:dyDescent="0.3">
      <c r="P62820"/>
      <c r="AA62820"/>
    </row>
    <row r="62821" spans="16:27" x14ac:dyDescent="0.3">
      <c r="P62821"/>
      <c r="AA62821"/>
    </row>
    <row r="62822" spans="16:27" x14ac:dyDescent="0.3">
      <c r="P62822"/>
      <c r="AA62822"/>
    </row>
    <row r="62823" spans="16:27" x14ac:dyDescent="0.3">
      <c r="P62823"/>
      <c r="AA62823"/>
    </row>
    <row r="62824" spans="16:27" x14ac:dyDescent="0.3">
      <c r="P62824"/>
      <c r="AA62824"/>
    </row>
    <row r="62825" spans="16:27" x14ac:dyDescent="0.3">
      <c r="P62825"/>
      <c r="AA62825"/>
    </row>
    <row r="62826" spans="16:27" x14ac:dyDescent="0.3">
      <c r="P62826"/>
      <c r="AA62826"/>
    </row>
    <row r="62827" spans="16:27" x14ac:dyDescent="0.3">
      <c r="P62827"/>
      <c r="AA62827"/>
    </row>
    <row r="62828" spans="16:27" x14ac:dyDescent="0.3">
      <c r="P62828"/>
      <c r="AA62828"/>
    </row>
    <row r="62829" spans="16:27" x14ac:dyDescent="0.3">
      <c r="P62829"/>
      <c r="AA62829"/>
    </row>
    <row r="62830" spans="16:27" x14ac:dyDescent="0.3">
      <c r="P62830"/>
      <c r="AA62830"/>
    </row>
    <row r="62831" spans="16:27" x14ac:dyDescent="0.3">
      <c r="P62831"/>
      <c r="AA62831"/>
    </row>
    <row r="62832" spans="16:27" x14ac:dyDescent="0.3">
      <c r="P62832"/>
      <c r="AA62832"/>
    </row>
    <row r="62833" spans="16:27" x14ac:dyDescent="0.3">
      <c r="P62833"/>
      <c r="AA62833"/>
    </row>
    <row r="62834" spans="16:27" x14ac:dyDescent="0.3">
      <c r="P62834"/>
      <c r="AA62834"/>
    </row>
    <row r="62835" spans="16:27" x14ac:dyDescent="0.3">
      <c r="P62835"/>
      <c r="AA62835"/>
    </row>
    <row r="62836" spans="16:27" x14ac:dyDescent="0.3">
      <c r="P62836"/>
      <c r="AA62836"/>
    </row>
    <row r="62837" spans="16:27" x14ac:dyDescent="0.3">
      <c r="P62837"/>
      <c r="AA62837"/>
    </row>
    <row r="62838" spans="16:27" x14ac:dyDescent="0.3">
      <c r="P62838"/>
      <c r="AA62838"/>
    </row>
    <row r="62839" spans="16:27" x14ac:dyDescent="0.3">
      <c r="P62839"/>
      <c r="AA62839"/>
    </row>
    <row r="62840" spans="16:27" x14ac:dyDescent="0.3">
      <c r="P62840"/>
      <c r="AA62840"/>
    </row>
    <row r="62841" spans="16:27" x14ac:dyDescent="0.3">
      <c r="P62841"/>
      <c r="AA62841"/>
    </row>
    <row r="62842" spans="16:27" x14ac:dyDescent="0.3">
      <c r="P62842"/>
      <c r="AA62842"/>
    </row>
    <row r="62843" spans="16:27" x14ac:dyDescent="0.3">
      <c r="P62843"/>
      <c r="AA62843"/>
    </row>
    <row r="62844" spans="16:27" x14ac:dyDescent="0.3">
      <c r="P62844"/>
      <c r="AA62844"/>
    </row>
    <row r="62845" spans="16:27" x14ac:dyDescent="0.3">
      <c r="P62845"/>
      <c r="AA62845"/>
    </row>
    <row r="62846" spans="16:27" x14ac:dyDescent="0.3">
      <c r="P62846"/>
      <c r="AA62846"/>
    </row>
    <row r="62847" spans="16:27" x14ac:dyDescent="0.3">
      <c r="P62847"/>
      <c r="AA62847"/>
    </row>
    <row r="62848" spans="16:27" x14ac:dyDescent="0.3">
      <c r="P62848"/>
      <c r="AA62848"/>
    </row>
    <row r="62849" spans="16:27" x14ac:dyDescent="0.3">
      <c r="P62849"/>
      <c r="AA62849"/>
    </row>
    <row r="62850" spans="16:27" x14ac:dyDescent="0.3">
      <c r="P62850"/>
      <c r="AA62850"/>
    </row>
    <row r="62851" spans="16:27" x14ac:dyDescent="0.3">
      <c r="P62851"/>
      <c r="AA62851"/>
    </row>
    <row r="62852" spans="16:27" x14ac:dyDescent="0.3">
      <c r="P62852"/>
      <c r="AA62852"/>
    </row>
    <row r="62853" spans="16:27" x14ac:dyDescent="0.3">
      <c r="P62853"/>
      <c r="AA62853"/>
    </row>
    <row r="62854" spans="16:27" x14ac:dyDescent="0.3">
      <c r="P62854"/>
      <c r="AA62854"/>
    </row>
    <row r="62855" spans="16:27" x14ac:dyDescent="0.3">
      <c r="P62855"/>
      <c r="AA62855"/>
    </row>
    <row r="62856" spans="16:27" x14ac:dyDescent="0.3">
      <c r="P62856"/>
      <c r="AA62856"/>
    </row>
    <row r="62857" spans="16:27" x14ac:dyDescent="0.3">
      <c r="P62857"/>
      <c r="AA62857"/>
    </row>
    <row r="62858" spans="16:27" x14ac:dyDescent="0.3">
      <c r="P62858"/>
      <c r="AA62858"/>
    </row>
    <row r="62859" spans="16:27" x14ac:dyDescent="0.3">
      <c r="P62859"/>
      <c r="AA62859"/>
    </row>
    <row r="62860" spans="16:27" x14ac:dyDescent="0.3">
      <c r="P62860"/>
      <c r="AA62860"/>
    </row>
    <row r="62861" spans="16:27" x14ac:dyDescent="0.3">
      <c r="P62861"/>
      <c r="AA62861"/>
    </row>
    <row r="62862" spans="16:27" x14ac:dyDescent="0.3">
      <c r="P62862"/>
      <c r="AA62862"/>
    </row>
    <row r="62863" spans="16:27" x14ac:dyDescent="0.3">
      <c r="P62863"/>
      <c r="AA62863"/>
    </row>
    <row r="62864" spans="16:27" x14ac:dyDescent="0.3">
      <c r="P62864"/>
      <c r="AA62864"/>
    </row>
    <row r="62865" spans="16:27" x14ac:dyDescent="0.3">
      <c r="P62865"/>
      <c r="AA62865"/>
    </row>
    <row r="62866" spans="16:27" x14ac:dyDescent="0.3">
      <c r="P62866"/>
      <c r="AA62866"/>
    </row>
    <row r="62867" spans="16:27" x14ac:dyDescent="0.3">
      <c r="P62867"/>
      <c r="AA62867"/>
    </row>
    <row r="62868" spans="16:27" x14ac:dyDescent="0.3">
      <c r="P62868"/>
      <c r="AA62868"/>
    </row>
    <row r="62869" spans="16:27" x14ac:dyDescent="0.3">
      <c r="P62869"/>
      <c r="AA62869"/>
    </row>
    <row r="62870" spans="16:27" x14ac:dyDescent="0.3">
      <c r="P62870"/>
      <c r="AA62870"/>
    </row>
    <row r="62871" spans="16:27" x14ac:dyDescent="0.3">
      <c r="P62871"/>
      <c r="AA62871"/>
    </row>
    <row r="62872" spans="16:27" x14ac:dyDescent="0.3">
      <c r="P62872"/>
      <c r="AA62872"/>
    </row>
    <row r="62873" spans="16:27" x14ac:dyDescent="0.3">
      <c r="P62873"/>
      <c r="AA62873"/>
    </row>
    <row r="62874" spans="16:27" x14ac:dyDescent="0.3">
      <c r="P62874"/>
      <c r="AA62874"/>
    </row>
    <row r="62875" spans="16:27" x14ac:dyDescent="0.3">
      <c r="P62875"/>
      <c r="AA62875"/>
    </row>
    <row r="62876" spans="16:27" x14ac:dyDescent="0.3">
      <c r="P62876"/>
      <c r="AA62876"/>
    </row>
    <row r="62877" spans="16:27" x14ac:dyDescent="0.3">
      <c r="P62877"/>
      <c r="AA62877"/>
    </row>
    <row r="62878" spans="16:27" x14ac:dyDescent="0.3">
      <c r="P62878"/>
      <c r="AA62878"/>
    </row>
    <row r="62879" spans="16:27" x14ac:dyDescent="0.3">
      <c r="P62879"/>
      <c r="AA62879"/>
    </row>
    <row r="62880" spans="16:27" x14ac:dyDescent="0.3">
      <c r="P62880"/>
      <c r="AA62880"/>
    </row>
    <row r="62881" spans="16:27" x14ac:dyDescent="0.3">
      <c r="P62881"/>
      <c r="AA62881"/>
    </row>
    <row r="62882" spans="16:27" x14ac:dyDescent="0.3">
      <c r="P62882"/>
      <c r="AA62882"/>
    </row>
    <row r="62883" spans="16:27" x14ac:dyDescent="0.3">
      <c r="P62883"/>
      <c r="AA62883"/>
    </row>
    <row r="62884" spans="16:27" x14ac:dyDescent="0.3">
      <c r="P62884"/>
      <c r="AA62884"/>
    </row>
    <row r="62885" spans="16:27" x14ac:dyDescent="0.3">
      <c r="P62885"/>
      <c r="AA62885"/>
    </row>
    <row r="62886" spans="16:27" x14ac:dyDescent="0.3">
      <c r="P62886"/>
      <c r="AA62886"/>
    </row>
    <row r="62887" spans="16:27" x14ac:dyDescent="0.3">
      <c r="P62887"/>
      <c r="AA62887"/>
    </row>
    <row r="62888" spans="16:27" x14ac:dyDescent="0.3">
      <c r="P62888"/>
      <c r="AA62888"/>
    </row>
    <row r="62889" spans="16:27" x14ac:dyDescent="0.3">
      <c r="P62889"/>
      <c r="AA62889"/>
    </row>
    <row r="62890" spans="16:27" x14ac:dyDescent="0.3">
      <c r="P62890"/>
      <c r="AA62890"/>
    </row>
    <row r="62891" spans="16:27" x14ac:dyDescent="0.3">
      <c r="P62891"/>
      <c r="AA62891"/>
    </row>
    <row r="62892" spans="16:27" x14ac:dyDescent="0.3">
      <c r="P62892"/>
      <c r="AA62892"/>
    </row>
    <row r="62893" spans="16:27" x14ac:dyDescent="0.3">
      <c r="P62893"/>
      <c r="AA62893"/>
    </row>
    <row r="62894" spans="16:27" x14ac:dyDescent="0.3">
      <c r="P62894"/>
      <c r="AA62894"/>
    </row>
    <row r="62895" spans="16:27" x14ac:dyDescent="0.3">
      <c r="P62895"/>
      <c r="AA62895"/>
    </row>
    <row r="62896" spans="16:27" x14ac:dyDescent="0.3">
      <c r="P62896"/>
      <c r="AA62896"/>
    </row>
    <row r="62897" spans="16:27" x14ac:dyDescent="0.3">
      <c r="P62897"/>
      <c r="AA62897"/>
    </row>
    <row r="62898" spans="16:27" x14ac:dyDescent="0.3">
      <c r="P62898"/>
      <c r="AA62898"/>
    </row>
    <row r="62899" spans="16:27" x14ac:dyDescent="0.3">
      <c r="P62899"/>
      <c r="AA62899"/>
    </row>
    <row r="62900" spans="16:27" x14ac:dyDescent="0.3">
      <c r="P62900"/>
      <c r="AA62900"/>
    </row>
    <row r="62901" spans="16:27" x14ac:dyDescent="0.3">
      <c r="P62901"/>
      <c r="AA62901"/>
    </row>
    <row r="62902" spans="16:27" x14ac:dyDescent="0.3">
      <c r="P62902"/>
      <c r="AA62902"/>
    </row>
    <row r="62903" spans="16:27" x14ac:dyDescent="0.3">
      <c r="P62903"/>
      <c r="AA62903"/>
    </row>
    <row r="62904" spans="16:27" x14ac:dyDescent="0.3">
      <c r="P62904"/>
      <c r="AA62904"/>
    </row>
    <row r="62905" spans="16:27" x14ac:dyDescent="0.3">
      <c r="P62905"/>
      <c r="AA62905"/>
    </row>
    <row r="62906" spans="16:27" x14ac:dyDescent="0.3">
      <c r="P62906"/>
      <c r="AA62906"/>
    </row>
    <row r="62907" spans="16:27" x14ac:dyDescent="0.3">
      <c r="P62907"/>
      <c r="AA62907"/>
    </row>
    <row r="62908" spans="16:27" x14ac:dyDescent="0.3">
      <c r="P62908"/>
      <c r="AA62908"/>
    </row>
    <row r="62909" spans="16:27" x14ac:dyDescent="0.3">
      <c r="P62909"/>
      <c r="AA62909"/>
    </row>
    <row r="62910" spans="16:27" x14ac:dyDescent="0.3">
      <c r="P62910"/>
      <c r="AA62910"/>
    </row>
    <row r="62911" spans="16:27" x14ac:dyDescent="0.3">
      <c r="P62911"/>
      <c r="AA62911"/>
    </row>
    <row r="62912" spans="16:27" x14ac:dyDescent="0.3">
      <c r="P62912"/>
      <c r="AA62912"/>
    </row>
    <row r="62913" spans="16:27" x14ac:dyDescent="0.3">
      <c r="P62913"/>
      <c r="AA62913"/>
    </row>
    <row r="62914" spans="16:27" x14ac:dyDescent="0.3">
      <c r="P62914"/>
      <c r="AA62914"/>
    </row>
    <row r="62915" spans="16:27" x14ac:dyDescent="0.3">
      <c r="P62915"/>
      <c r="AA62915"/>
    </row>
    <row r="62916" spans="16:27" x14ac:dyDescent="0.3">
      <c r="P62916"/>
      <c r="AA62916"/>
    </row>
    <row r="62917" spans="16:27" x14ac:dyDescent="0.3">
      <c r="P62917"/>
      <c r="AA62917"/>
    </row>
    <row r="62918" spans="16:27" x14ac:dyDescent="0.3">
      <c r="P62918"/>
      <c r="AA62918"/>
    </row>
    <row r="62919" spans="16:27" x14ac:dyDescent="0.3">
      <c r="P62919"/>
      <c r="AA62919"/>
    </row>
    <row r="62920" spans="16:27" x14ac:dyDescent="0.3">
      <c r="P62920"/>
      <c r="AA62920"/>
    </row>
    <row r="62921" spans="16:27" x14ac:dyDescent="0.3">
      <c r="P62921"/>
      <c r="AA62921"/>
    </row>
    <row r="62922" spans="16:27" x14ac:dyDescent="0.3">
      <c r="P62922"/>
      <c r="AA62922"/>
    </row>
    <row r="62923" spans="16:27" x14ac:dyDescent="0.3">
      <c r="P62923"/>
      <c r="AA62923"/>
    </row>
    <row r="62924" spans="16:27" x14ac:dyDescent="0.3">
      <c r="P62924"/>
      <c r="AA62924"/>
    </row>
    <row r="62925" spans="16:27" x14ac:dyDescent="0.3">
      <c r="P62925"/>
      <c r="AA62925"/>
    </row>
    <row r="62926" spans="16:27" x14ac:dyDescent="0.3">
      <c r="P62926"/>
      <c r="AA62926"/>
    </row>
    <row r="62927" spans="16:27" x14ac:dyDescent="0.3">
      <c r="P62927"/>
      <c r="AA62927"/>
    </row>
    <row r="62928" spans="16:27" x14ac:dyDescent="0.3">
      <c r="P62928"/>
      <c r="AA62928"/>
    </row>
    <row r="62929" spans="16:27" x14ac:dyDescent="0.3">
      <c r="P62929"/>
      <c r="AA62929"/>
    </row>
    <row r="62930" spans="16:27" x14ac:dyDescent="0.3">
      <c r="P62930"/>
      <c r="AA62930"/>
    </row>
    <row r="62931" spans="16:27" x14ac:dyDescent="0.3">
      <c r="P62931"/>
      <c r="AA62931"/>
    </row>
    <row r="62932" spans="16:27" x14ac:dyDescent="0.3">
      <c r="P62932"/>
      <c r="AA62932"/>
    </row>
    <row r="62933" spans="16:27" x14ac:dyDescent="0.3">
      <c r="P62933"/>
      <c r="AA62933"/>
    </row>
    <row r="62934" spans="16:27" x14ac:dyDescent="0.3">
      <c r="P62934"/>
      <c r="AA62934"/>
    </row>
    <row r="62935" spans="16:27" x14ac:dyDescent="0.3">
      <c r="P62935"/>
      <c r="AA62935"/>
    </row>
    <row r="62936" spans="16:27" x14ac:dyDescent="0.3">
      <c r="P62936"/>
      <c r="AA62936"/>
    </row>
    <row r="62937" spans="16:27" x14ac:dyDescent="0.3">
      <c r="P62937"/>
      <c r="AA62937"/>
    </row>
    <row r="62938" spans="16:27" x14ac:dyDescent="0.3">
      <c r="P62938"/>
      <c r="AA62938"/>
    </row>
    <row r="62939" spans="16:27" x14ac:dyDescent="0.3">
      <c r="P62939"/>
      <c r="AA62939"/>
    </row>
    <row r="62940" spans="16:27" x14ac:dyDescent="0.3">
      <c r="P62940"/>
      <c r="AA62940"/>
    </row>
    <row r="62941" spans="16:27" x14ac:dyDescent="0.3">
      <c r="P62941"/>
      <c r="AA62941"/>
    </row>
    <row r="62942" spans="16:27" x14ac:dyDescent="0.3">
      <c r="P62942"/>
      <c r="AA62942"/>
    </row>
    <row r="62943" spans="16:27" x14ac:dyDescent="0.3">
      <c r="P62943"/>
      <c r="AA62943"/>
    </row>
    <row r="62944" spans="16:27" x14ac:dyDescent="0.3">
      <c r="P62944"/>
      <c r="AA62944"/>
    </row>
    <row r="62945" spans="16:27" x14ac:dyDescent="0.3">
      <c r="P62945"/>
      <c r="AA62945"/>
    </row>
    <row r="62946" spans="16:27" x14ac:dyDescent="0.3">
      <c r="P62946"/>
      <c r="AA62946"/>
    </row>
    <row r="62947" spans="16:27" x14ac:dyDescent="0.3">
      <c r="P62947"/>
      <c r="AA62947"/>
    </row>
    <row r="62948" spans="16:27" x14ac:dyDescent="0.3">
      <c r="P62948"/>
      <c r="AA62948"/>
    </row>
    <row r="62949" spans="16:27" x14ac:dyDescent="0.3">
      <c r="P62949"/>
      <c r="AA62949"/>
    </row>
    <row r="62950" spans="16:27" x14ac:dyDescent="0.3">
      <c r="P62950"/>
      <c r="AA62950"/>
    </row>
    <row r="62951" spans="16:27" x14ac:dyDescent="0.3">
      <c r="P62951"/>
      <c r="AA62951"/>
    </row>
    <row r="62952" spans="16:27" x14ac:dyDescent="0.3">
      <c r="P62952"/>
      <c r="AA62952"/>
    </row>
    <row r="62953" spans="16:27" x14ac:dyDescent="0.3">
      <c r="P62953"/>
      <c r="AA62953"/>
    </row>
    <row r="62954" spans="16:27" x14ac:dyDescent="0.3">
      <c r="P62954"/>
      <c r="AA62954"/>
    </row>
    <row r="62955" spans="16:27" x14ac:dyDescent="0.3">
      <c r="P62955"/>
      <c r="AA62955"/>
    </row>
    <row r="62956" spans="16:27" x14ac:dyDescent="0.3">
      <c r="P62956"/>
      <c r="AA62956"/>
    </row>
    <row r="62957" spans="16:27" x14ac:dyDescent="0.3">
      <c r="P62957"/>
      <c r="AA62957"/>
    </row>
    <row r="62958" spans="16:27" x14ac:dyDescent="0.3">
      <c r="P62958"/>
      <c r="AA62958"/>
    </row>
    <row r="62959" spans="16:27" x14ac:dyDescent="0.3">
      <c r="P62959"/>
      <c r="AA62959"/>
    </row>
    <row r="62960" spans="16:27" x14ac:dyDescent="0.3">
      <c r="P62960"/>
      <c r="AA62960"/>
    </row>
    <row r="62961" spans="16:27" x14ac:dyDescent="0.3">
      <c r="P62961"/>
      <c r="AA62961"/>
    </row>
    <row r="62962" spans="16:27" x14ac:dyDescent="0.3">
      <c r="P62962"/>
      <c r="AA62962"/>
    </row>
    <row r="62963" spans="16:27" x14ac:dyDescent="0.3">
      <c r="P62963"/>
      <c r="AA62963"/>
    </row>
    <row r="62964" spans="16:27" x14ac:dyDescent="0.3">
      <c r="P62964"/>
      <c r="AA62964"/>
    </row>
    <row r="62965" spans="16:27" x14ac:dyDescent="0.3">
      <c r="P62965"/>
      <c r="AA62965"/>
    </row>
    <row r="62966" spans="16:27" x14ac:dyDescent="0.3">
      <c r="P62966"/>
      <c r="AA62966"/>
    </row>
    <row r="62967" spans="16:27" x14ac:dyDescent="0.3">
      <c r="P62967"/>
      <c r="AA62967"/>
    </row>
    <row r="62968" spans="16:27" x14ac:dyDescent="0.3">
      <c r="P62968"/>
      <c r="AA62968"/>
    </row>
    <row r="62969" spans="16:27" x14ac:dyDescent="0.3">
      <c r="P62969"/>
      <c r="AA62969"/>
    </row>
    <row r="62970" spans="16:27" x14ac:dyDescent="0.3">
      <c r="P62970"/>
      <c r="AA62970"/>
    </row>
    <row r="62971" spans="16:27" x14ac:dyDescent="0.3">
      <c r="P62971"/>
      <c r="AA62971"/>
    </row>
    <row r="62972" spans="16:27" x14ac:dyDescent="0.3">
      <c r="P62972"/>
      <c r="AA62972"/>
    </row>
    <row r="62973" spans="16:27" x14ac:dyDescent="0.3">
      <c r="P62973"/>
      <c r="AA62973"/>
    </row>
    <row r="62974" spans="16:27" x14ac:dyDescent="0.3">
      <c r="P62974"/>
      <c r="AA62974"/>
    </row>
    <row r="62975" spans="16:27" x14ac:dyDescent="0.3">
      <c r="P62975"/>
      <c r="AA62975"/>
    </row>
    <row r="62976" spans="16:27" x14ac:dyDescent="0.3">
      <c r="P62976"/>
      <c r="AA62976"/>
    </row>
    <row r="62977" spans="16:27" x14ac:dyDescent="0.3">
      <c r="P62977"/>
      <c r="AA62977"/>
    </row>
    <row r="62978" spans="16:27" x14ac:dyDescent="0.3">
      <c r="P62978"/>
      <c r="AA62978"/>
    </row>
    <row r="62979" spans="16:27" x14ac:dyDescent="0.3">
      <c r="P62979"/>
      <c r="AA62979"/>
    </row>
    <row r="62980" spans="16:27" x14ac:dyDescent="0.3">
      <c r="P62980"/>
      <c r="AA62980"/>
    </row>
    <row r="62981" spans="16:27" x14ac:dyDescent="0.3">
      <c r="P62981"/>
      <c r="AA62981"/>
    </row>
    <row r="62982" spans="16:27" x14ac:dyDescent="0.3">
      <c r="P62982"/>
      <c r="AA62982"/>
    </row>
    <row r="62983" spans="16:27" x14ac:dyDescent="0.3">
      <c r="P62983"/>
      <c r="AA62983"/>
    </row>
    <row r="62984" spans="16:27" x14ac:dyDescent="0.3">
      <c r="P62984"/>
      <c r="AA62984"/>
    </row>
    <row r="62985" spans="16:27" x14ac:dyDescent="0.3">
      <c r="P62985"/>
      <c r="AA62985"/>
    </row>
    <row r="62986" spans="16:27" x14ac:dyDescent="0.3">
      <c r="P62986"/>
      <c r="AA62986"/>
    </row>
    <row r="62987" spans="16:27" x14ac:dyDescent="0.3">
      <c r="P62987"/>
      <c r="AA62987"/>
    </row>
    <row r="62988" spans="16:27" x14ac:dyDescent="0.3">
      <c r="P62988"/>
      <c r="AA62988"/>
    </row>
    <row r="62989" spans="16:27" x14ac:dyDescent="0.3">
      <c r="P62989"/>
      <c r="AA62989"/>
    </row>
    <row r="62990" spans="16:27" x14ac:dyDescent="0.3">
      <c r="P62990"/>
      <c r="AA62990"/>
    </row>
    <row r="62991" spans="16:27" x14ac:dyDescent="0.3">
      <c r="P62991"/>
      <c r="AA62991"/>
    </row>
    <row r="62992" spans="16:27" x14ac:dyDescent="0.3">
      <c r="P62992"/>
      <c r="AA62992"/>
    </row>
    <row r="62993" spans="16:27" x14ac:dyDescent="0.3">
      <c r="P62993"/>
      <c r="AA62993"/>
    </row>
    <row r="62994" spans="16:27" x14ac:dyDescent="0.3">
      <c r="P62994"/>
      <c r="AA62994"/>
    </row>
    <row r="62995" spans="16:27" x14ac:dyDescent="0.3">
      <c r="P62995"/>
      <c r="AA62995"/>
    </row>
    <row r="62996" spans="16:27" x14ac:dyDescent="0.3">
      <c r="P62996"/>
      <c r="AA62996"/>
    </row>
    <row r="62997" spans="16:27" x14ac:dyDescent="0.3">
      <c r="P62997"/>
      <c r="AA62997"/>
    </row>
    <row r="62998" spans="16:27" x14ac:dyDescent="0.3">
      <c r="P62998"/>
      <c r="AA62998"/>
    </row>
    <row r="62999" spans="16:27" x14ac:dyDescent="0.3">
      <c r="P62999"/>
      <c r="AA62999"/>
    </row>
    <row r="63000" spans="16:27" x14ac:dyDescent="0.3">
      <c r="P63000"/>
      <c r="AA63000"/>
    </row>
    <row r="63001" spans="16:27" x14ac:dyDescent="0.3">
      <c r="P63001"/>
      <c r="AA63001"/>
    </row>
    <row r="63002" spans="16:27" x14ac:dyDescent="0.3">
      <c r="P63002"/>
      <c r="AA63002"/>
    </row>
    <row r="63003" spans="16:27" x14ac:dyDescent="0.3">
      <c r="P63003"/>
      <c r="AA63003"/>
    </row>
    <row r="63004" spans="16:27" x14ac:dyDescent="0.3">
      <c r="P63004"/>
      <c r="AA63004"/>
    </row>
    <row r="63005" spans="16:27" x14ac:dyDescent="0.3">
      <c r="P63005"/>
      <c r="AA63005"/>
    </row>
    <row r="63006" spans="16:27" x14ac:dyDescent="0.3">
      <c r="P63006"/>
      <c r="AA63006"/>
    </row>
    <row r="63007" spans="16:27" x14ac:dyDescent="0.3">
      <c r="P63007"/>
      <c r="AA63007"/>
    </row>
    <row r="63008" spans="16:27" x14ac:dyDescent="0.3">
      <c r="P63008"/>
      <c r="AA63008"/>
    </row>
    <row r="63009" spans="16:27" x14ac:dyDescent="0.3">
      <c r="P63009"/>
      <c r="AA63009"/>
    </row>
    <row r="63010" spans="16:27" x14ac:dyDescent="0.3">
      <c r="P63010"/>
      <c r="AA63010"/>
    </row>
    <row r="63011" spans="16:27" x14ac:dyDescent="0.3">
      <c r="P63011"/>
      <c r="AA63011"/>
    </row>
    <row r="63012" spans="16:27" x14ac:dyDescent="0.3">
      <c r="P63012"/>
      <c r="AA63012"/>
    </row>
    <row r="63013" spans="16:27" x14ac:dyDescent="0.3">
      <c r="P63013"/>
      <c r="AA63013"/>
    </row>
    <row r="63014" spans="16:27" x14ac:dyDescent="0.3">
      <c r="P63014"/>
      <c r="AA63014"/>
    </row>
    <row r="63015" spans="16:27" x14ac:dyDescent="0.3">
      <c r="P63015"/>
      <c r="AA63015"/>
    </row>
    <row r="63016" spans="16:27" x14ac:dyDescent="0.3">
      <c r="P63016"/>
      <c r="AA63016"/>
    </row>
    <row r="63017" spans="16:27" x14ac:dyDescent="0.3">
      <c r="P63017"/>
      <c r="AA63017"/>
    </row>
    <row r="63018" spans="16:27" x14ac:dyDescent="0.3">
      <c r="P63018"/>
      <c r="AA63018"/>
    </row>
    <row r="63019" spans="16:27" x14ac:dyDescent="0.3">
      <c r="P63019"/>
      <c r="AA63019"/>
    </row>
    <row r="63020" spans="16:27" x14ac:dyDescent="0.3">
      <c r="P63020"/>
      <c r="AA63020"/>
    </row>
    <row r="63021" spans="16:27" x14ac:dyDescent="0.3">
      <c r="P63021"/>
      <c r="AA63021"/>
    </row>
    <row r="63022" spans="16:27" x14ac:dyDescent="0.3">
      <c r="P63022"/>
      <c r="AA63022"/>
    </row>
    <row r="63023" spans="16:27" x14ac:dyDescent="0.3">
      <c r="P63023"/>
      <c r="AA63023"/>
    </row>
    <row r="63024" spans="16:27" x14ac:dyDescent="0.3">
      <c r="P63024"/>
      <c r="AA63024"/>
    </row>
    <row r="63025" spans="16:27" x14ac:dyDescent="0.3">
      <c r="P63025"/>
      <c r="AA63025"/>
    </row>
    <row r="63026" spans="16:27" x14ac:dyDescent="0.3">
      <c r="P63026"/>
      <c r="AA63026"/>
    </row>
    <row r="63027" spans="16:27" x14ac:dyDescent="0.3">
      <c r="P63027"/>
      <c r="AA63027"/>
    </row>
    <row r="63028" spans="16:27" x14ac:dyDescent="0.3">
      <c r="P63028"/>
      <c r="AA63028"/>
    </row>
    <row r="63029" spans="16:27" x14ac:dyDescent="0.3">
      <c r="P63029"/>
      <c r="AA63029"/>
    </row>
    <row r="63030" spans="16:27" x14ac:dyDescent="0.3">
      <c r="P63030"/>
      <c r="AA63030"/>
    </row>
    <row r="63031" spans="16:27" x14ac:dyDescent="0.3">
      <c r="P63031"/>
      <c r="AA63031"/>
    </row>
    <row r="63032" spans="16:27" x14ac:dyDescent="0.3">
      <c r="P63032"/>
      <c r="AA63032"/>
    </row>
    <row r="63033" spans="16:27" x14ac:dyDescent="0.3">
      <c r="P63033"/>
      <c r="AA63033"/>
    </row>
    <row r="63034" spans="16:27" x14ac:dyDescent="0.3">
      <c r="P63034"/>
      <c r="AA63034"/>
    </row>
    <row r="63035" spans="16:27" x14ac:dyDescent="0.3">
      <c r="P63035"/>
      <c r="AA63035"/>
    </row>
    <row r="63036" spans="16:27" x14ac:dyDescent="0.3">
      <c r="P63036"/>
      <c r="AA63036"/>
    </row>
    <row r="63037" spans="16:27" x14ac:dyDescent="0.3">
      <c r="P63037"/>
      <c r="AA63037"/>
    </row>
    <row r="63038" spans="16:27" x14ac:dyDescent="0.3">
      <c r="P63038"/>
      <c r="AA63038"/>
    </row>
    <row r="63039" spans="16:27" x14ac:dyDescent="0.3">
      <c r="P63039"/>
      <c r="AA63039"/>
    </row>
    <row r="63040" spans="16:27" x14ac:dyDescent="0.3">
      <c r="P63040"/>
      <c r="AA63040"/>
    </row>
    <row r="63041" spans="16:27" x14ac:dyDescent="0.3">
      <c r="P63041"/>
      <c r="AA63041"/>
    </row>
    <row r="63042" spans="16:27" x14ac:dyDescent="0.3">
      <c r="P63042"/>
      <c r="AA63042"/>
    </row>
    <row r="63043" spans="16:27" x14ac:dyDescent="0.3">
      <c r="P63043"/>
      <c r="AA63043"/>
    </row>
    <row r="63044" spans="16:27" x14ac:dyDescent="0.3">
      <c r="P63044"/>
      <c r="AA63044"/>
    </row>
    <row r="63045" spans="16:27" x14ac:dyDescent="0.3">
      <c r="P63045"/>
      <c r="AA63045"/>
    </row>
    <row r="63046" spans="16:27" x14ac:dyDescent="0.3">
      <c r="P63046"/>
      <c r="AA63046"/>
    </row>
    <row r="63047" spans="16:27" x14ac:dyDescent="0.3">
      <c r="P63047"/>
      <c r="AA63047"/>
    </row>
    <row r="63048" spans="16:27" x14ac:dyDescent="0.3">
      <c r="P63048"/>
      <c r="AA63048"/>
    </row>
    <row r="63049" spans="16:27" x14ac:dyDescent="0.3">
      <c r="P63049"/>
      <c r="AA63049"/>
    </row>
    <row r="63050" spans="16:27" x14ac:dyDescent="0.3">
      <c r="P63050"/>
      <c r="AA63050"/>
    </row>
    <row r="63051" spans="16:27" x14ac:dyDescent="0.3">
      <c r="P63051"/>
      <c r="AA63051"/>
    </row>
    <row r="63052" spans="16:27" x14ac:dyDescent="0.3">
      <c r="P63052"/>
      <c r="AA63052"/>
    </row>
    <row r="63053" spans="16:27" x14ac:dyDescent="0.3">
      <c r="P63053"/>
      <c r="AA63053"/>
    </row>
    <row r="63054" spans="16:27" x14ac:dyDescent="0.3">
      <c r="P63054"/>
      <c r="AA63054"/>
    </row>
    <row r="63055" spans="16:27" x14ac:dyDescent="0.3">
      <c r="P63055"/>
      <c r="AA63055"/>
    </row>
    <row r="63056" spans="16:27" x14ac:dyDescent="0.3">
      <c r="P63056"/>
      <c r="AA63056"/>
    </row>
    <row r="63057" spans="16:27" x14ac:dyDescent="0.3">
      <c r="P63057"/>
      <c r="AA63057"/>
    </row>
    <row r="63058" spans="16:27" x14ac:dyDescent="0.3">
      <c r="P63058"/>
      <c r="AA63058"/>
    </row>
    <row r="63059" spans="16:27" x14ac:dyDescent="0.3">
      <c r="P63059"/>
      <c r="AA63059"/>
    </row>
    <row r="63060" spans="16:27" x14ac:dyDescent="0.3">
      <c r="P63060"/>
      <c r="AA63060"/>
    </row>
    <row r="63061" spans="16:27" x14ac:dyDescent="0.3">
      <c r="P63061"/>
      <c r="AA63061"/>
    </row>
    <row r="63062" spans="16:27" x14ac:dyDescent="0.3">
      <c r="P63062"/>
      <c r="AA63062"/>
    </row>
    <row r="63063" spans="16:27" x14ac:dyDescent="0.3">
      <c r="P63063"/>
      <c r="AA63063"/>
    </row>
    <row r="63064" spans="16:27" x14ac:dyDescent="0.3">
      <c r="P63064"/>
      <c r="AA63064"/>
    </row>
    <row r="63065" spans="16:27" x14ac:dyDescent="0.3">
      <c r="P63065"/>
      <c r="AA63065"/>
    </row>
    <row r="63066" spans="16:27" x14ac:dyDescent="0.3">
      <c r="P63066"/>
      <c r="AA63066"/>
    </row>
    <row r="63067" spans="16:27" x14ac:dyDescent="0.3">
      <c r="P63067"/>
      <c r="AA63067"/>
    </row>
    <row r="63068" spans="16:27" x14ac:dyDescent="0.3">
      <c r="P63068"/>
      <c r="AA63068"/>
    </row>
    <row r="63069" spans="16:27" x14ac:dyDescent="0.3">
      <c r="P63069"/>
      <c r="AA63069"/>
    </row>
    <row r="63070" spans="16:27" x14ac:dyDescent="0.3">
      <c r="P63070"/>
      <c r="AA63070"/>
    </row>
    <row r="63071" spans="16:27" x14ac:dyDescent="0.3">
      <c r="P63071"/>
      <c r="AA63071"/>
    </row>
    <row r="63072" spans="16:27" x14ac:dyDescent="0.3">
      <c r="P63072"/>
      <c r="AA63072"/>
    </row>
    <row r="63073" spans="16:27" x14ac:dyDescent="0.3">
      <c r="P63073"/>
      <c r="AA63073"/>
    </row>
    <row r="63074" spans="16:27" x14ac:dyDescent="0.3">
      <c r="P63074"/>
      <c r="AA63074"/>
    </row>
    <row r="63075" spans="16:27" x14ac:dyDescent="0.3">
      <c r="P63075"/>
      <c r="AA63075"/>
    </row>
    <row r="63076" spans="16:27" x14ac:dyDescent="0.3">
      <c r="P63076"/>
      <c r="AA63076"/>
    </row>
    <row r="63077" spans="16:27" x14ac:dyDescent="0.3">
      <c r="P63077"/>
      <c r="AA63077"/>
    </row>
    <row r="63078" spans="16:27" x14ac:dyDescent="0.3">
      <c r="P63078"/>
      <c r="AA63078"/>
    </row>
    <row r="63079" spans="16:27" x14ac:dyDescent="0.3">
      <c r="P63079"/>
      <c r="AA63079"/>
    </row>
    <row r="63080" spans="16:27" x14ac:dyDescent="0.3">
      <c r="P63080"/>
      <c r="AA63080"/>
    </row>
    <row r="63081" spans="16:27" x14ac:dyDescent="0.3">
      <c r="P63081"/>
      <c r="AA63081"/>
    </row>
    <row r="63082" spans="16:27" x14ac:dyDescent="0.3">
      <c r="P63082"/>
      <c r="AA63082"/>
    </row>
    <row r="63083" spans="16:27" x14ac:dyDescent="0.3">
      <c r="P63083"/>
      <c r="AA63083"/>
    </row>
    <row r="63084" spans="16:27" x14ac:dyDescent="0.3">
      <c r="P63084"/>
      <c r="AA63084"/>
    </row>
    <row r="63085" spans="16:27" x14ac:dyDescent="0.3">
      <c r="P63085"/>
      <c r="AA63085"/>
    </row>
    <row r="63086" spans="16:27" x14ac:dyDescent="0.3">
      <c r="P63086"/>
      <c r="AA63086"/>
    </row>
    <row r="63087" spans="16:27" x14ac:dyDescent="0.3">
      <c r="P63087"/>
      <c r="AA63087"/>
    </row>
    <row r="63088" spans="16:27" x14ac:dyDescent="0.3">
      <c r="P63088"/>
      <c r="AA63088"/>
    </row>
    <row r="63089" spans="16:27" x14ac:dyDescent="0.3">
      <c r="P63089"/>
      <c r="AA63089"/>
    </row>
    <row r="63090" spans="16:27" x14ac:dyDescent="0.3">
      <c r="P63090"/>
      <c r="AA63090"/>
    </row>
    <row r="63091" spans="16:27" x14ac:dyDescent="0.3">
      <c r="P63091"/>
      <c r="AA63091"/>
    </row>
    <row r="63092" spans="16:27" x14ac:dyDescent="0.3">
      <c r="P63092"/>
      <c r="AA63092"/>
    </row>
    <row r="63093" spans="16:27" x14ac:dyDescent="0.3">
      <c r="P63093"/>
      <c r="AA63093"/>
    </row>
    <row r="63094" spans="16:27" x14ac:dyDescent="0.3">
      <c r="P63094"/>
      <c r="AA63094"/>
    </row>
    <row r="63095" spans="16:27" x14ac:dyDescent="0.3">
      <c r="P63095"/>
      <c r="AA63095"/>
    </row>
    <row r="63096" spans="16:27" x14ac:dyDescent="0.3">
      <c r="P63096"/>
      <c r="AA63096"/>
    </row>
    <row r="63097" spans="16:27" x14ac:dyDescent="0.3">
      <c r="P63097"/>
      <c r="AA63097"/>
    </row>
    <row r="63098" spans="16:27" x14ac:dyDescent="0.3">
      <c r="P63098"/>
      <c r="AA63098"/>
    </row>
    <row r="63099" spans="16:27" x14ac:dyDescent="0.3">
      <c r="P63099"/>
      <c r="AA63099"/>
    </row>
    <row r="63100" spans="16:27" x14ac:dyDescent="0.3">
      <c r="P63100"/>
      <c r="AA63100"/>
    </row>
    <row r="63101" spans="16:27" x14ac:dyDescent="0.3">
      <c r="P63101"/>
      <c r="AA63101"/>
    </row>
    <row r="63102" spans="16:27" x14ac:dyDescent="0.3">
      <c r="P63102"/>
      <c r="AA63102"/>
    </row>
    <row r="63103" spans="16:27" x14ac:dyDescent="0.3">
      <c r="P63103"/>
      <c r="AA63103"/>
    </row>
    <row r="63104" spans="16:27" x14ac:dyDescent="0.3">
      <c r="P63104"/>
      <c r="AA63104"/>
    </row>
    <row r="63105" spans="16:27" x14ac:dyDescent="0.3">
      <c r="P63105"/>
      <c r="AA63105"/>
    </row>
    <row r="63106" spans="16:27" x14ac:dyDescent="0.3">
      <c r="P63106"/>
      <c r="AA63106"/>
    </row>
    <row r="63107" spans="16:27" x14ac:dyDescent="0.3">
      <c r="P63107"/>
      <c r="AA63107"/>
    </row>
    <row r="63108" spans="16:27" x14ac:dyDescent="0.3">
      <c r="P63108"/>
      <c r="AA63108"/>
    </row>
    <row r="63109" spans="16:27" x14ac:dyDescent="0.3">
      <c r="P63109"/>
      <c r="AA63109"/>
    </row>
    <row r="63110" spans="16:27" x14ac:dyDescent="0.3">
      <c r="P63110"/>
      <c r="AA63110"/>
    </row>
    <row r="63111" spans="16:27" x14ac:dyDescent="0.3">
      <c r="P63111"/>
      <c r="AA63111"/>
    </row>
    <row r="63112" spans="16:27" x14ac:dyDescent="0.3">
      <c r="P63112"/>
      <c r="AA63112"/>
    </row>
    <row r="63113" spans="16:27" x14ac:dyDescent="0.3">
      <c r="P63113"/>
      <c r="AA63113"/>
    </row>
    <row r="63114" spans="16:27" x14ac:dyDescent="0.3">
      <c r="P63114"/>
      <c r="AA63114"/>
    </row>
    <row r="63115" spans="16:27" x14ac:dyDescent="0.3">
      <c r="P63115"/>
      <c r="AA63115"/>
    </row>
    <row r="63116" spans="16:27" x14ac:dyDescent="0.3">
      <c r="P63116"/>
      <c r="AA63116"/>
    </row>
    <row r="63117" spans="16:27" x14ac:dyDescent="0.3">
      <c r="P63117"/>
      <c r="AA63117"/>
    </row>
    <row r="63118" spans="16:27" x14ac:dyDescent="0.3">
      <c r="P63118"/>
      <c r="AA63118"/>
    </row>
    <row r="63119" spans="16:27" x14ac:dyDescent="0.3">
      <c r="P63119"/>
      <c r="AA63119"/>
    </row>
    <row r="63120" spans="16:27" x14ac:dyDescent="0.3">
      <c r="P63120"/>
      <c r="AA63120"/>
    </row>
    <row r="63121" spans="16:27" x14ac:dyDescent="0.3">
      <c r="P63121"/>
      <c r="AA63121"/>
    </row>
    <row r="63122" spans="16:27" x14ac:dyDescent="0.3">
      <c r="P63122"/>
      <c r="AA63122"/>
    </row>
    <row r="63123" spans="16:27" x14ac:dyDescent="0.3">
      <c r="P63123"/>
      <c r="AA63123"/>
    </row>
    <row r="63124" spans="16:27" x14ac:dyDescent="0.3">
      <c r="P63124"/>
      <c r="AA63124"/>
    </row>
    <row r="63125" spans="16:27" x14ac:dyDescent="0.3">
      <c r="P63125"/>
      <c r="AA63125"/>
    </row>
    <row r="63126" spans="16:27" x14ac:dyDescent="0.3">
      <c r="P63126"/>
      <c r="AA63126"/>
    </row>
    <row r="63127" spans="16:27" x14ac:dyDescent="0.3">
      <c r="P63127"/>
      <c r="AA63127"/>
    </row>
    <row r="63128" spans="16:27" x14ac:dyDescent="0.3">
      <c r="P63128"/>
      <c r="AA63128"/>
    </row>
    <row r="63129" spans="16:27" x14ac:dyDescent="0.3">
      <c r="P63129"/>
      <c r="AA63129"/>
    </row>
    <row r="63130" spans="16:27" x14ac:dyDescent="0.3">
      <c r="P63130"/>
      <c r="AA63130"/>
    </row>
    <row r="63131" spans="16:27" x14ac:dyDescent="0.3">
      <c r="P63131"/>
      <c r="AA63131"/>
    </row>
    <row r="63132" spans="16:27" x14ac:dyDescent="0.3">
      <c r="P63132"/>
      <c r="AA63132"/>
    </row>
    <row r="63133" spans="16:27" x14ac:dyDescent="0.3">
      <c r="P63133"/>
      <c r="AA63133"/>
    </row>
    <row r="63134" spans="16:27" x14ac:dyDescent="0.3">
      <c r="P63134"/>
      <c r="AA63134"/>
    </row>
    <row r="63135" spans="16:27" x14ac:dyDescent="0.3">
      <c r="P63135"/>
      <c r="AA63135"/>
    </row>
    <row r="63136" spans="16:27" x14ac:dyDescent="0.3">
      <c r="P63136"/>
      <c r="AA63136"/>
    </row>
    <row r="63137" spans="16:27" x14ac:dyDescent="0.3">
      <c r="P63137"/>
      <c r="AA63137"/>
    </row>
    <row r="63138" spans="16:27" x14ac:dyDescent="0.3">
      <c r="P63138"/>
      <c r="AA63138"/>
    </row>
    <row r="63139" spans="16:27" x14ac:dyDescent="0.3">
      <c r="P63139"/>
      <c r="AA63139"/>
    </row>
    <row r="63140" spans="16:27" x14ac:dyDescent="0.3">
      <c r="P63140"/>
      <c r="AA63140"/>
    </row>
    <row r="63141" spans="16:27" x14ac:dyDescent="0.3">
      <c r="P63141"/>
      <c r="AA63141"/>
    </row>
    <row r="63142" spans="16:27" x14ac:dyDescent="0.3">
      <c r="P63142"/>
      <c r="AA63142"/>
    </row>
    <row r="63143" spans="16:27" x14ac:dyDescent="0.3">
      <c r="P63143"/>
      <c r="AA63143"/>
    </row>
    <row r="63144" spans="16:27" x14ac:dyDescent="0.3">
      <c r="P63144"/>
      <c r="AA63144"/>
    </row>
    <row r="63145" spans="16:27" x14ac:dyDescent="0.3">
      <c r="P63145"/>
      <c r="AA63145"/>
    </row>
    <row r="63146" spans="16:27" x14ac:dyDescent="0.3">
      <c r="P63146"/>
      <c r="AA63146"/>
    </row>
    <row r="63147" spans="16:27" x14ac:dyDescent="0.3">
      <c r="P63147"/>
      <c r="AA63147"/>
    </row>
    <row r="63148" spans="16:27" x14ac:dyDescent="0.3">
      <c r="P63148"/>
      <c r="AA63148"/>
    </row>
    <row r="63149" spans="16:27" x14ac:dyDescent="0.3">
      <c r="P63149"/>
      <c r="AA63149"/>
    </row>
    <row r="63150" spans="16:27" x14ac:dyDescent="0.3">
      <c r="P63150"/>
      <c r="AA63150"/>
    </row>
    <row r="63151" spans="16:27" x14ac:dyDescent="0.3">
      <c r="P63151"/>
      <c r="AA63151"/>
    </row>
    <row r="63152" spans="16:27" x14ac:dyDescent="0.3">
      <c r="P63152"/>
      <c r="AA63152"/>
    </row>
    <row r="63153" spans="16:27" x14ac:dyDescent="0.3">
      <c r="P63153"/>
      <c r="AA63153"/>
    </row>
    <row r="63154" spans="16:27" x14ac:dyDescent="0.3">
      <c r="P63154"/>
      <c r="AA63154"/>
    </row>
    <row r="63155" spans="16:27" x14ac:dyDescent="0.3">
      <c r="P63155"/>
      <c r="AA63155"/>
    </row>
    <row r="63156" spans="16:27" x14ac:dyDescent="0.3">
      <c r="P63156"/>
      <c r="AA63156"/>
    </row>
    <row r="63157" spans="16:27" x14ac:dyDescent="0.3">
      <c r="P63157"/>
      <c r="AA63157"/>
    </row>
    <row r="63158" spans="16:27" x14ac:dyDescent="0.3">
      <c r="P63158"/>
      <c r="AA63158"/>
    </row>
    <row r="63159" spans="16:27" x14ac:dyDescent="0.3">
      <c r="P63159"/>
      <c r="AA63159"/>
    </row>
    <row r="63160" spans="16:27" x14ac:dyDescent="0.3">
      <c r="P63160"/>
      <c r="AA63160"/>
    </row>
    <row r="63161" spans="16:27" x14ac:dyDescent="0.3">
      <c r="P63161"/>
      <c r="AA63161"/>
    </row>
    <row r="63162" spans="16:27" x14ac:dyDescent="0.3">
      <c r="P63162"/>
      <c r="AA63162"/>
    </row>
    <row r="63163" spans="16:27" x14ac:dyDescent="0.3">
      <c r="P63163"/>
      <c r="AA63163"/>
    </row>
    <row r="63164" spans="16:27" x14ac:dyDescent="0.3">
      <c r="P63164"/>
      <c r="AA63164"/>
    </row>
    <row r="63165" spans="16:27" x14ac:dyDescent="0.3">
      <c r="P63165"/>
      <c r="AA63165"/>
    </row>
    <row r="63166" spans="16:27" x14ac:dyDescent="0.3">
      <c r="P63166"/>
      <c r="AA63166"/>
    </row>
    <row r="63167" spans="16:27" x14ac:dyDescent="0.3">
      <c r="P63167"/>
      <c r="AA63167"/>
    </row>
    <row r="63168" spans="16:27" x14ac:dyDescent="0.3">
      <c r="P63168"/>
      <c r="AA63168"/>
    </row>
    <row r="63169" spans="16:27" x14ac:dyDescent="0.3">
      <c r="P63169"/>
      <c r="AA63169"/>
    </row>
    <row r="63170" spans="16:27" x14ac:dyDescent="0.3">
      <c r="P63170"/>
      <c r="AA63170"/>
    </row>
    <row r="63171" spans="16:27" x14ac:dyDescent="0.3">
      <c r="P63171"/>
      <c r="AA63171"/>
    </row>
    <row r="63172" spans="16:27" x14ac:dyDescent="0.3">
      <c r="P63172"/>
      <c r="AA63172"/>
    </row>
    <row r="63173" spans="16:27" x14ac:dyDescent="0.3">
      <c r="P63173"/>
      <c r="AA63173"/>
    </row>
    <row r="63174" spans="16:27" x14ac:dyDescent="0.3">
      <c r="P63174"/>
      <c r="AA63174"/>
    </row>
    <row r="63175" spans="16:27" x14ac:dyDescent="0.3">
      <c r="P63175"/>
      <c r="AA63175"/>
    </row>
    <row r="63176" spans="16:27" x14ac:dyDescent="0.3">
      <c r="P63176"/>
      <c r="AA63176"/>
    </row>
    <row r="63177" spans="16:27" x14ac:dyDescent="0.3">
      <c r="P63177"/>
      <c r="AA63177"/>
    </row>
    <row r="63178" spans="16:27" x14ac:dyDescent="0.3">
      <c r="P63178"/>
      <c r="AA63178"/>
    </row>
    <row r="63179" spans="16:27" x14ac:dyDescent="0.3">
      <c r="P63179"/>
      <c r="AA63179"/>
    </row>
    <row r="63180" spans="16:27" x14ac:dyDescent="0.3">
      <c r="P63180"/>
      <c r="AA63180"/>
    </row>
    <row r="63181" spans="16:27" x14ac:dyDescent="0.3">
      <c r="P63181"/>
      <c r="AA63181"/>
    </row>
    <row r="63182" spans="16:27" x14ac:dyDescent="0.3">
      <c r="P63182"/>
      <c r="AA63182"/>
    </row>
    <row r="63183" spans="16:27" x14ac:dyDescent="0.3">
      <c r="P63183"/>
      <c r="AA63183"/>
    </row>
    <row r="63184" spans="16:27" x14ac:dyDescent="0.3">
      <c r="P63184"/>
      <c r="AA63184"/>
    </row>
    <row r="63185" spans="16:27" x14ac:dyDescent="0.3">
      <c r="P63185"/>
      <c r="AA63185"/>
    </row>
    <row r="63186" spans="16:27" x14ac:dyDescent="0.3">
      <c r="P63186"/>
      <c r="AA63186"/>
    </row>
    <row r="63187" spans="16:27" x14ac:dyDescent="0.3">
      <c r="P63187"/>
      <c r="AA63187"/>
    </row>
    <row r="63188" spans="16:27" x14ac:dyDescent="0.3">
      <c r="P63188"/>
      <c r="AA63188"/>
    </row>
    <row r="63189" spans="16:27" x14ac:dyDescent="0.3">
      <c r="P63189"/>
      <c r="AA63189"/>
    </row>
    <row r="63190" spans="16:27" x14ac:dyDescent="0.3">
      <c r="P63190"/>
      <c r="AA63190"/>
    </row>
    <row r="63191" spans="16:27" x14ac:dyDescent="0.3">
      <c r="P63191"/>
      <c r="AA63191"/>
    </row>
    <row r="63192" spans="16:27" x14ac:dyDescent="0.3">
      <c r="P63192"/>
      <c r="AA63192"/>
    </row>
    <row r="63193" spans="16:27" x14ac:dyDescent="0.3">
      <c r="P63193"/>
      <c r="AA63193"/>
    </row>
    <row r="63194" spans="16:27" x14ac:dyDescent="0.3">
      <c r="P63194"/>
      <c r="AA63194"/>
    </row>
    <row r="63195" spans="16:27" x14ac:dyDescent="0.3">
      <c r="P63195"/>
      <c r="AA63195"/>
    </row>
    <row r="63196" spans="16:27" x14ac:dyDescent="0.3">
      <c r="P63196"/>
      <c r="AA63196"/>
    </row>
    <row r="63197" spans="16:27" x14ac:dyDescent="0.3">
      <c r="P63197"/>
      <c r="AA63197"/>
    </row>
    <row r="63198" spans="16:27" x14ac:dyDescent="0.3">
      <c r="P63198"/>
      <c r="AA63198"/>
    </row>
    <row r="63199" spans="16:27" x14ac:dyDescent="0.3">
      <c r="P63199"/>
      <c r="AA63199"/>
    </row>
    <row r="63200" spans="16:27" x14ac:dyDescent="0.3">
      <c r="P63200"/>
      <c r="AA63200"/>
    </row>
    <row r="63201" spans="16:27" x14ac:dyDescent="0.3">
      <c r="P63201"/>
      <c r="AA63201"/>
    </row>
    <row r="63202" spans="16:27" x14ac:dyDescent="0.3">
      <c r="P63202"/>
      <c r="AA63202"/>
    </row>
    <row r="63203" spans="16:27" x14ac:dyDescent="0.3">
      <c r="P63203"/>
      <c r="AA63203"/>
    </row>
    <row r="63204" spans="16:27" x14ac:dyDescent="0.3">
      <c r="P63204"/>
      <c r="AA63204"/>
    </row>
    <row r="63205" spans="16:27" x14ac:dyDescent="0.3">
      <c r="P63205"/>
      <c r="AA63205"/>
    </row>
    <row r="63206" spans="16:27" x14ac:dyDescent="0.3">
      <c r="P63206"/>
      <c r="AA63206"/>
    </row>
    <row r="63207" spans="16:27" x14ac:dyDescent="0.3">
      <c r="P63207"/>
      <c r="AA63207"/>
    </row>
    <row r="63208" spans="16:27" x14ac:dyDescent="0.3">
      <c r="P63208"/>
      <c r="AA63208"/>
    </row>
    <row r="63209" spans="16:27" x14ac:dyDescent="0.3">
      <c r="P63209"/>
      <c r="AA63209"/>
    </row>
    <row r="63210" spans="16:27" x14ac:dyDescent="0.3">
      <c r="P63210"/>
      <c r="AA63210"/>
    </row>
    <row r="63211" spans="16:27" x14ac:dyDescent="0.3">
      <c r="P63211"/>
      <c r="AA63211"/>
    </row>
    <row r="63212" spans="16:27" x14ac:dyDescent="0.3">
      <c r="P63212"/>
      <c r="AA63212"/>
    </row>
    <row r="63213" spans="16:27" x14ac:dyDescent="0.3">
      <c r="P63213"/>
      <c r="AA63213"/>
    </row>
    <row r="63214" spans="16:27" x14ac:dyDescent="0.3">
      <c r="P63214"/>
      <c r="AA63214"/>
    </row>
    <row r="63215" spans="16:27" x14ac:dyDescent="0.3">
      <c r="P63215"/>
      <c r="AA63215"/>
    </row>
    <row r="63216" spans="16:27" x14ac:dyDescent="0.3">
      <c r="P63216"/>
      <c r="AA63216"/>
    </row>
    <row r="63217" spans="16:27" x14ac:dyDescent="0.3">
      <c r="P63217"/>
      <c r="AA63217"/>
    </row>
    <row r="63218" spans="16:27" x14ac:dyDescent="0.3">
      <c r="P63218"/>
      <c r="AA63218"/>
    </row>
    <row r="63219" spans="16:27" x14ac:dyDescent="0.3">
      <c r="P63219"/>
      <c r="AA63219"/>
    </row>
    <row r="63220" spans="16:27" x14ac:dyDescent="0.3">
      <c r="P63220"/>
      <c r="AA63220"/>
    </row>
    <row r="63221" spans="16:27" x14ac:dyDescent="0.3">
      <c r="P63221"/>
      <c r="AA63221"/>
    </row>
    <row r="63222" spans="16:27" x14ac:dyDescent="0.3">
      <c r="P63222"/>
      <c r="AA63222"/>
    </row>
    <row r="63223" spans="16:27" x14ac:dyDescent="0.3">
      <c r="P63223"/>
      <c r="AA63223"/>
    </row>
    <row r="63224" spans="16:27" x14ac:dyDescent="0.3">
      <c r="P63224"/>
      <c r="AA63224"/>
    </row>
    <row r="63225" spans="16:27" x14ac:dyDescent="0.3">
      <c r="P63225"/>
      <c r="AA63225"/>
    </row>
    <row r="63226" spans="16:27" x14ac:dyDescent="0.3">
      <c r="P63226"/>
      <c r="AA63226"/>
    </row>
    <row r="63227" spans="16:27" x14ac:dyDescent="0.3">
      <c r="P63227"/>
      <c r="AA63227"/>
    </row>
    <row r="63228" spans="16:27" x14ac:dyDescent="0.3">
      <c r="P63228"/>
      <c r="AA63228"/>
    </row>
    <row r="63229" spans="16:27" x14ac:dyDescent="0.3">
      <c r="P63229"/>
      <c r="AA63229"/>
    </row>
    <row r="63230" spans="16:27" x14ac:dyDescent="0.3">
      <c r="P63230"/>
      <c r="AA63230"/>
    </row>
    <row r="63231" spans="16:27" x14ac:dyDescent="0.3">
      <c r="P63231"/>
      <c r="AA63231"/>
    </row>
    <row r="63232" spans="16:27" x14ac:dyDescent="0.3">
      <c r="P63232"/>
      <c r="AA63232"/>
    </row>
    <row r="63233" spans="16:27" x14ac:dyDescent="0.3">
      <c r="P63233"/>
      <c r="AA63233"/>
    </row>
    <row r="63234" spans="16:27" x14ac:dyDescent="0.3">
      <c r="P63234"/>
      <c r="AA63234"/>
    </row>
    <row r="63235" spans="16:27" x14ac:dyDescent="0.3">
      <c r="P63235"/>
      <c r="AA63235"/>
    </row>
    <row r="63236" spans="16:27" x14ac:dyDescent="0.3">
      <c r="P63236"/>
      <c r="AA63236"/>
    </row>
    <row r="63237" spans="16:27" x14ac:dyDescent="0.3">
      <c r="P63237"/>
      <c r="AA63237"/>
    </row>
    <row r="63238" spans="16:27" x14ac:dyDescent="0.3">
      <c r="P63238"/>
      <c r="AA63238"/>
    </row>
    <row r="63239" spans="16:27" x14ac:dyDescent="0.3">
      <c r="P63239"/>
      <c r="AA63239"/>
    </row>
    <row r="63240" spans="16:27" x14ac:dyDescent="0.3">
      <c r="P63240"/>
      <c r="AA63240"/>
    </row>
    <row r="63241" spans="16:27" x14ac:dyDescent="0.3">
      <c r="P63241"/>
      <c r="AA63241"/>
    </row>
    <row r="63242" spans="16:27" x14ac:dyDescent="0.3">
      <c r="P63242"/>
      <c r="AA63242"/>
    </row>
    <row r="63243" spans="16:27" x14ac:dyDescent="0.3">
      <c r="P63243"/>
      <c r="AA63243"/>
    </row>
    <row r="63244" spans="16:27" x14ac:dyDescent="0.3">
      <c r="P63244"/>
      <c r="AA63244"/>
    </row>
    <row r="63245" spans="16:27" x14ac:dyDescent="0.3">
      <c r="P63245"/>
      <c r="AA63245"/>
    </row>
    <row r="63246" spans="16:27" x14ac:dyDescent="0.3">
      <c r="P63246"/>
      <c r="AA63246"/>
    </row>
    <row r="63247" spans="16:27" x14ac:dyDescent="0.3">
      <c r="P63247"/>
      <c r="AA63247"/>
    </row>
    <row r="63248" spans="16:27" x14ac:dyDescent="0.3">
      <c r="P63248"/>
      <c r="AA63248"/>
    </row>
    <row r="63249" spans="16:27" x14ac:dyDescent="0.3">
      <c r="P63249"/>
      <c r="AA63249"/>
    </row>
    <row r="63250" spans="16:27" x14ac:dyDescent="0.3">
      <c r="P63250"/>
      <c r="AA63250"/>
    </row>
    <row r="63251" spans="16:27" x14ac:dyDescent="0.3">
      <c r="P63251"/>
      <c r="AA63251"/>
    </row>
    <row r="63252" spans="16:27" x14ac:dyDescent="0.3">
      <c r="P63252"/>
      <c r="AA63252"/>
    </row>
    <row r="63253" spans="16:27" x14ac:dyDescent="0.3">
      <c r="P63253"/>
      <c r="AA63253"/>
    </row>
    <row r="63254" spans="16:27" x14ac:dyDescent="0.3">
      <c r="P63254"/>
      <c r="AA63254"/>
    </row>
    <row r="63255" spans="16:27" x14ac:dyDescent="0.3">
      <c r="P63255"/>
      <c r="AA63255"/>
    </row>
    <row r="63256" spans="16:27" x14ac:dyDescent="0.3">
      <c r="P63256"/>
      <c r="AA63256"/>
    </row>
    <row r="63257" spans="16:27" x14ac:dyDescent="0.3">
      <c r="P63257"/>
      <c r="AA63257"/>
    </row>
    <row r="63258" spans="16:27" x14ac:dyDescent="0.3">
      <c r="P63258"/>
      <c r="AA63258"/>
    </row>
    <row r="63259" spans="16:27" x14ac:dyDescent="0.3">
      <c r="P63259"/>
      <c r="AA63259"/>
    </row>
    <row r="63260" spans="16:27" x14ac:dyDescent="0.3">
      <c r="P63260"/>
      <c r="AA63260"/>
    </row>
    <row r="63261" spans="16:27" x14ac:dyDescent="0.3">
      <c r="P63261"/>
      <c r="AA63261"/>
    </row>
    <row r="63262" spans="16:27" x14ac:dyDescent="0.3">
      <c r="P63262"/>
      <c r="AA63262"/>
    </row>
    <row r="63263" spans="16:27" x14ac:dyDescent="0.3">
      <c r="P63263"/>
      <c r="AA63263"/>
    </row>
    <row r="63264" spans="16:27" x14ac:dyDescent="0.3">
      <c r="P63264"/>
      <c r="AA63264"/>
    </row>
    <row r="63265" spans="16:27" x14ac:dyDescent="0.3">
      <c r="P63265"/>
      <c r="AA63265"/>
    </row>
    <row r="63266" spans="16:27" x14ac:dyDescent="0.3">
      <c r="P63266"/>
      <c r="AA63266"/>
    </row>
    <row r="63267" spans="16:27" x14ac:dyDescent="0.3">
      <c r="P63267"/>
      <c r="AA63267"/>
    </row>
    <row r="63268" spans="16:27" x14ac:dyDescent="0.3">
      <c r="P63268"/>
      <c r="AA63268"/>
    </row>
    <row r="63269" spans="16:27" x14ac:dyDescent="0.3">
      <c r="P63269"/>
      <c r="AA63269"/>
    </row>
    <row r="63270" spans="16:27" x14ac:dyDescent="0.3">
      <c r="P63270"/>
      <c r="AA63270"/>
    </row>
    <row r="63271" spans="16:27" x14ac:dyDescent="0.3">
      <c r="P63271"/>
      <c r="AA63271"/>
    </row>
    <row r="63272" spans="16:27" x14ac:dyDescent="0.3">
      <c r="P63272"/>
      <c r="AA63272"/>
    </row>
    <row r="63273" spans="16:27" x14ac:dyDescent="0.3">
      <c r="P63273"/>
      <c r="AA63273"/>
    </row>
    <row r="63274" spans="16:27" x14ac:dyDescent="0.3">
      <c r="P63274"/>
      <c r="AA63274"/>
    </row>
    <row r="63275" spans="16:27" x14ac:dyDescent="0.3">
      <c r="P63275"/>
      <c r="AA63275"/>
    </row>
    <row r="63276" spans="16:27" x14ac:dyDescent="0.3">
      <c r="P63276"/>
      <c r="AA63276"/>
    </row>
    <row r="63277" spans="16:27" x14ac:dyDescent="0.3">
      <c r="P63277"/>
      <c r="AA63277"/>
    </row>
    <row r="63278" spans="16:27" x14ac:dyDescent="0.3">
      <c r="P63278"/>
      <c r="AA63278"/>
    </row>
    <row r="63279" spans="16:27" x14ac:dyDescent="0.3">
      <c r="P63279"/>
      <c r="AA63279"/>
    </row>
    <row r="63280" spans="16:27" x14ac:dyDescent="0.3">
      <c r="P63280"/>
      <c r="AA63280"/>
    </row>
    <row r="63281" spans="16:27" x14ac:dyDescent="0.3">
      <c r="P63281"/>
      <c r="AA63281"/>
    </row>
    <row r="63282" spans="16:27" x14ac:dyDescent="0.3">
      <c r="P63282"/>
      <c r="AA63282"/>
    </row>
    <row r="63283" spans="16:27" x14ac:dyDescent="0.3">
      <c r="P63283"/>
      <c r="AA63283"/>
    </row>
    <row r="63284" spans="16:27" x14ac:dyDescent="0.3">
      <c r="P63284"/>
      <c r="AA63284"/>
    </row>
    <row r="63285" spans="16:27" x14ac:dyDescent="0.3">
      <c r="P63285"/>
      <c r="AA63285"/>
    </row>
    <row r="63286" spans="16:27" x14ac:dyDescent="0.3">
      <c r="P63286"/>
      <c r="AA63286"/>
    </row>
    <row r="63287" spans="16:27" x14ac:dyDescent="0.3">
      <c r="P63287"/>
      <c r="AA63287"/>
    </row>
    <row r="63288" spans="16:27" x14ac:dyDescent="0.3">
      <c r="P63288"/>
      <c r="AA63288"/>
    </row>
    <row r="63289" spans="16:27" x14ac:dyDescent="0.3">
      <c r="P63289"/>
      <c r="AA63289"/>
    </row>
    <row r="63290" spans="16:27" x14ac:dyDescent="0.3">
      <c r="P63290"/>
      <c r="AA63290"/>
    </row>
    <row r="63291" spans="16:27" x14ac:dyDescent="0.3">
      <c r="P63291"/>
      <c r="AA63291"/>
    </row>
    <row r="63292" spans="16:27" x14ac:dyDescent="0.3">
      <c r="P63292"/>
      <c r="AA63292"/>
    </row>
    <row r="63293" spans="16:27" x14ac:dyDescent="0.3">
      <c r="P63293"/>
      <c r="AA63293"/>
    </row>
    <row r="63294" spans="16:27" x14ac:dyDescent="0.3">
      <c r="P63294"/>
      <c r="AA63294"/>
    </row>
    <row r="63295" spans="16:27" x14ac:dyDescent="0.3">
      <c r="P63295"/>
      <c r="AA63295"/>
    </row>
    <row r="63296" spans="16:27" x14ac:dyDescent="0.3">
      <c r="P63296"/>
      <c r="AA63296"/>
    </row>
    <row r="63297" spans="16:27" x14ac:dyDescent="0.3">
      <c r="P63297"/>
      <c r="AA63297"/>
    </row>
    <row r="63298" spans="16:27" x14ac:dyDescent="0.3">
      <c r="P63298"/>
      <c r="AA63298"/>
    </row>
    <row r="63299" spans="16:27" x14ac:dyDescent="0.3">
      <c r="P63299"/>
      <c r="AA63299"/>
    </row>
    <row r="63300" spans="16:27" x14ac:dyDescent="0.3">
      <c r="P63300"/>
      <c r="AA63300"/>
    </row>
    <row r="63301" spans="16:27" x14ac:dyDescent="0.3">
      <c r="P63301"/>
      <c r="AA63301"/>
    </row>
    <row r="63302" spans="16:27" x14ac:dyDescent="0.3">
      <c r="P63302"/>
      <c r="AA63302"/>
    </row>
    <row r="63303" spans="16:27" x14ac:dyDescent="0.3">
      <c r="P63303"/>
      <c r="AA63303"/>
    </row>
    <row r="63304" spans="16:27" x14ac:dyDescent="0.3">
      <c r="P63304"/>
      <c r="AA63304"/>
    </row>
    <row r="63305" spans="16:27" x14ac:dyDescent="0.3">
      <c r="P63305"/>
      <c r="AA63305"/>
    </row>
    <row r="63306" spans="16:27" x14ac:dyDescent="0.3">
      <c r="P63306"/>
      <c r="AA63306"/>
    </row>
    <row r="63307" spans="16:27" x14ac:dyDescent="0.3">
      <c r="P63307"/>
      <c r="AA63307"/>
    </row>
    <row r="63308" spans="16:27" x14ac:dyDescent="0.3">
      <c r="P63308"/>
      <c r="AA63308"/>
    </row>
    <row r="63309" spans="16:27" x14ac:dyDescent="0.3">
      <c r="P63309"/>
      <c r="AA63309"/>
    </row>
    <row r="63310" spans="16:27" x14ac:dyDescent="0.3">
      <c r="P63310"/>
      <c r="AA63310"/>
    </row>
    <row r="63311" spans="16:27" x14ac:dyDescent="0.3">
      <c r="P63311"/>
      <c r="AA63311"/>
    </row>
    <row r="63312" spans="16:27" x14ac:dyDescent="0.3">
      <c r="P63312"/>
      <c r="AA63312"/>
    </row>
    <row r="63313" spans="16:27" x14ac:dyDescent="0.3">
      <c r="P63313"/>
      <c r="AA63313"/>
    </row>
    <row r="63314" spans="16:27" x14ac:dyDescent="0.3">
      <c r="P63314"/>
      <c r="AA63314"/>
    </row>
    <row r="63315" spans="16:27" x14ac:dyDescent="0.3">
      <c r="P63315"/>
      <c r="AA63315"/>
    </row>
    <row r="63316" spans="16:27" x14ac:dyDescent="0.3">
      <c r="P63316"/>
      <c r="AA63316"/>
    </row>
    <row r="63317" spans="16:27" x14ac:dyDescent="0.3">
      <c r="P63317"/>
      <c r="AA63317"/>
    </row>
    <row r="63318" spans="16:27" x14ac:dyDescent="0.3">
      <c r="P63318"/>
      <c r="AA63318"/>
    </row>
    <row r="63319" spans="16:27" x14ac:dyDescent="0.3">
      <c r="P63319"/>
      <c r="AA63319"/>
    </row>
    <row r="63320" spans="16:27" x14ac:dyDescent="0.3">
      <c r="P63320"/>
      <c r="AA63320"/>
    </row>
    <row r="63321" spans="16:27" x14ac:dyDescent="0.3">
      <c r="P63321"/>
      <c r="AA63321"/>
    </row>
    <row r="63322" spans="16:27" x14ac:dyDescent="0.3">
      <c r="P63322"/>
      <c r="AA63322"/>
    </row>
    <row r="63323" spans="16:27" x14ac:dyDescent="0.3">
      <c r="P63323"/>
      <c r="AA63323"/>
    </row>
    <row r="63324" spans="16:27" x14ac:dyDescent="0.3">
      <c r="P63324"/>
      <c r="AA63324"/>
    </row>
    <row r="63325" spans="16:27" x14ac:dyDescent="0.3">
      <c r="P63325"/>
      <c r="AA63325"/>
    </row>
    <row r="63326" spans="16:27" x14ac:dyDescent="0.3">
      <c r="P63326"/>
      <c r="AA63326"/>
    </row>
    <row r="63327" spans="16:27" x14ac:dyDescent="0.3">
      <c r="P63327"/>
      <c r="AA63327"/>
    </row>
    <row r="63328" spans="16:27" x14ac:dyDescent="0.3">
      <c r="P63328"/>
      <c r="AA63328"/>
    </row>
    <row r="63329" spans="16:27" x14ac:dyDescent="0.3">
      <c r="P63329"/>
      <c r="AA63329"/>
    </row>
    <row r="63330" spans="16:27" x14ac:dyDescent="0.3">
      <c r="P63330"/>
      <c r="AA63330"/>
    </row>
    <row r="63331" spans="16:27" x14ac:dyDescent="0.3">
      <c r="P63331"/>
      <c r="AA63331"/>
    </row>
    <row r="63332" spans="16:27" x14ac:dyDescent="0.3">
      <c r="P63332"/>
      <c r="AA63332"/>
    </row>
    <row r="63333" spans="16:27" x14ac:dyDescent="0.3">
      <c r="P63333"/>
      <c r="AA63333"/>
    </row>
    <row r="63334" spans="16:27" x14ac:dyDescent="0.3">
      <c r="P63334"/>
      <c r="AA63334"/>
    </row>
    <row r="63335" spans="16:27" x14ac:dyDescent="0.3">
      <c r="P63335"/>
      <c r="AA63335"/>
    </row>
    <row r="63336" spans="16:27" x14ac:dyDescent="0.3">
      <c r="P63336"/>
      <c r="AA63336"/>
    </row>
    <row r="63337" spans="16:27" x14ac:dyDescent="0.3">
      <c r="P63337"/>
      <c r="AA63337"/>
    </row>
    <row r="63338" spans="16:27" x14ac:dyDescent="0.3">
      <c r="P63338"/>
      <c r="AA63338"/>
    </row>
    <row r="63339" spans="16:27" x14ac:dyDescent="0.3">
      <c r="P63339"/>
      <c r="AA63339"/>
    </row>
    <row r="63340" spans="16:27" x14ac:dyDescent="0.3">
      <c r="P63340"/>
      <c r="AA63340"/>
    </row>
    <row r="63341" spans="16:27" x14ac:dyDescent="0.3">
      <c r="P63341"/>
      <c r="AA63341"/>
    </row>
    <row r="63342" spans="16:27" x14ac:dyDescent="0.3">
      <c r="P63342"/>
      <c r="AA63342"/>
    </row>
    <row r="63343" spans="16:27" x14ac:dyDescent="0.3">
      <c r="P63343"/>
      <c r="AA63343"/>
    </row>
    <row r="63344" spans="16:27" x14ac:dyDescent="0.3">
      <c r="P63344"/>
      <c r="AA63344"/>
    </row>
    <row r="63345" spans="16:27" x14ac:dyDescent="0.3">
      <c r="P63345"/>
      <c r="AA63345"/>
    </row>
    <row r="63346" spans="16:27" x14ac:dyDescent="0.3">
      <c r="P63346"/>
      <c r="AA63346"/>
    </row>
    <row r="63347" spans="16:27" x14ac:dyDescent="0.3">
      <c r="P63347"/>
      <c r="AA63347"/>
    </row>
    <row r="63348" spans="16:27" x14ac:dyDescent="0.3">
      <c r="P63348"/>
      <c r="AA63348"/>
    </row>
    <row r="63349" spans="16:27" x14ac:dyDescent="0.3">
      <c r="P63349"/>
      <c r="AA63349"/>
    </row>
    <row r="63350" spans="16:27" x14ac:dyDescent="0.3">
      <c r="P63350"/>
      <c r="AA63350"/>
    </row>
    <row r="63351" spans="16:27" x14ac:dyDescent="0.3">
      <c r="P63351"/>
      <c r="AA63351"/>
    </row>
    <row r="63352" spans="16:27" x14ac:dyDescent="0.3">
      <c r="P63352"/>
      <c r="AA63352"/>
    </row>
    <row r="63353" spans="16:27" x14ac:dyDescent="0.3">
      <c r="P63353"/>
      <c r="AA63353"/>
    </row>
    <row r="63354" spans="16:27" x14ac:dyDescent="0.3">
      <c r="P63354"/>
      <c r="AA63354"/>
    </row>
    <row r="63355" spans="16:27" x14ac:dyDescent="0.3">
      <c r="P63355"/>
      <c r="AA63355"/>
    </row>
    <row r="63356" spans="16:27" x14ac:dyDescent="0.3">
      <c r="P63356"/>
      <c r="AA63356"/>
    </row>
    <row r="63357" spans="16:27" x14ac:dyDescent="0.3">
      <c r="P63357"/>
      <c r="AA63357"/>
    </row>
    <row r="63358" spans="16:27" x14ac:dyDescent="0.3">
      <c r="P63358"/>
      <c r="AA63358"/>
    </row>
    <row r="63359" spans="16:27" x14ac:dyDescent="0.3">
      <c r="P63359"/>
      <c r="AA63359"/>
    </row>
    <row r="63360" spans="16:27" x14ac:dyDescent="0.3">
      <c r="P63360"/>
      <c r="AA63360"/>
    </row>
    <row r="63361" spans="16:27" x14ac:dyDescent="0.3">
      <c r="P63361"/>
      <c r="AA63361"/>
    </row>
    <row r="63362" spans="16:27" x14ac:dyDescent="0.3">
      <c r="P63362"/>
      <c r="AA63362"/>
    </row>
    <row r="63363" spans="16:27" x14ac:dyDescent="0.3">
      <c r="P63363"/>
      <c r="AA63363"/>
    </row>
    <row r="63364" spans="16:27" x14ac:dyDescent="0.3">
      <c r="P63364"/>
      <c r="AA63364"/>
    </row>
    <row r="63365" spans="16:27" x14ac:dyDescent="0.3">
      <c r="P63365"/>
      <c r="AA63365"/>
    </row>
    <row r="63366" spans="16:27" x14ac:dyDescent="0.3">
      <c r="P63366"/>
      <c r="AA63366"/>
    </row>
    <row r="63367" spans="16:27" x14ac:dyDescent="0.3">
      <c r="P63367"/>
      <c r="AA63367"/>
    </row>
    <row r="63368" spans="16:27" x14ac:dyDescent="0.3">
      <c r="P63368"/>
      <c r="AA63368"/>
    </row>
    <row r="63369" spans="16:27" x14ac:dyDescent="0.3">
      <c r="P63369"/>
      <c r="AA63369"/>
    </row>
    <row r="63370" spans="16:27" x14ac:dyDescent="0.3">
      <c r="P63370"/>
      <c r="AA63370"/>
    </row>
    <row r="63371" spans="16:27" x14ac:dyDescent="0.3">
      <c r="P63371"/>
      <c r="AA63371"/>
    </row>
    <row r="63372" spans="16:27" x14ac:dyDescent="0.3">
      <c r="P63372"/>
      <c r="AA63372"/>
    </row>
    <row r="63373" spans="16:27" x14ac:dyDescent="0.3">
      <c r="P63373"/>
      <c r="AA63373"/>
    </row>
    <row r="63374" spans="16:27" x14ac:dyDescent="0.3">
      <c r="P63374"/>
      <c r="AA63374"/>
    </row>
    <row r="63375" spans="16:27" x14ac:dyDescent="0.3">
      <c r="P63375"/>
      <c r="AA63375"/>
    </row>
    <row r="63376" spans="16:27" x14ac:dyDescent="0.3">
      <c r="P63376"/>
      <c r="AA63376"/>
    </row>
    <row r="63377" spans="16:27" x14ac:dyDescent="0.3">
      <c r="P63377"/>
      <c r="AA63377"/>
    </row>
    <row r="63378" spans="16:27" x14ac:dyDescent="0.3">
      <c r="P63378"/>
      <c r="AA63378"/>
    </row>
    <row r="63379" spans="16:27" x14ac:dyDescent="0.3">
      <c r="P63379"/>
      <c r="AA63379"/>
    </row>
    <row r="63380" spans="16:27" x14ac:dyDescent="0.3">
      <c r="P63380"/>
      <c r="AA63380"/>
    </row>
    <row r="63381" spans="16:27" x14ac:dyDescent="0.3">
      <c r="P63381"/>
      <c r="AA63381"/>
    </row>
    <row r="63382" spans="16:27" x14ac:dyDescent="0.3">
      <c r="P63382"/>
      <c r="AA63382"/>
    </row>
    <row r="63383" spans="16:27" x14ac:dyDescent="0.3">
      <c r="P63383"/>
      <c r="AA63383"/>
    </row>
    <row r="63384" spans="16:27" x14ac:dyDescent="0.3">
      <c r="P63384"/>
      <c r="AA63384"/>
    </row>
    <row r="63385" spans="16:27" x14ac:dyDescent="0.3">
      <c r="P63385"/>
      <c r="AA63385"/>
    </row>
    <row r="63386" spans="16:27" x14ac:dyDescent="0.3">
      <c r="P63386"/>
      <c r="AA63386"/>
    </row>
    <row r="63387" spans="16:27" x14ac:dyDescent="0.3">
      <c r="P63387"/>
      <c r="AA63387"/>
    </row>
    <row r="63388" spans="16:27" x14ac:dyDescent="0.3">
      <c r="P63388"/>
      <c r="AA63388"/>
    </row>
    <row r="63389" spans="16:27" x14ac:dyDescent="0.3">
      <c r="P63389"/>
      <c r="AA63389"/>
    </row>
    <row r="63390" spans="16:27" x14ac:dyDescent="0.3">
      <c r="P63390"/>
      <c r="AA63390"/>
    </row>
    <row r="63391" spans="16:27" x14ac:dyDescent="0.3">
      <c r="P63391"/>
      <c r="AA63391"/>
    </row>
    <row r="63392" spans="16:27" x14ac:dyDescent="0.3">
      <c r="P63392"/>
      <c r="AA63392"/>
    </row>
    <row r="63393" spans="16:27" x14ac:dyDescent="0.3">
      <c r="P63393"/>
      <c r="AA63393"/>
    </row>
    <row r="63394" spans="16:27" x14ac:dyDescent="0.3">
      <c r="P63394"/>
      <c r="AA63394"/>
    </row>
    <row r="63395" spans="16:27" x14ac:dyDescent="0.3">
      <c r="P63395"/>
      <c r="AA63395"/>
    </row>
    <row r="63396" spans="16:27" x14ac:dyDescent="0.3">
      <c r="P63396"/>
      <c r="AA63396"/>
    </row>
    <row r="63397" spans="16:27" x14ac:dyDescent="0.3">
      <c r="P63397"/>
      <c r="AA63397"/>
    </row>
    <row r="63398" spans="16:27" x14ac:dyDescent="0.3">
      <c r="P63398"/>
      <c r="AA63398"/>
    </row>
    <row r="63399" spans="16:27" x14ac:dyDescent="0.3">
      <c r="P63399"/>
      <c r="AA63399"/>
    </row>
    <row r="63400" spans="16:27" x14ac:dyDescent="0.3">
      <c r="P63400"/>
      <c r="AA63400"/>
    </row>
    <row r="63401" spans="16:27" x14ac:dyDescent="0.3">
      <c r="P63401"/>
      <c r="AA63401"/>
    </row>
    <row r="63402" spans="16:27" x14ac:dyDescent="0.3">
      <c r="P63402"/>
      <c r="AA63402"/>
    </row>
    <row r="63403" spans="16:27" x14ac:dyDescent="0.3">
      <c r="P63403"/>
      <c r="AA63403"/>
    </row>
    <row r="63404" spans="16:27" x14ac:dyDescent="0.3">
      <c r="P63404"/>
      <c r="AA63404"/>
    </row>
    <row r="63405" spans="16:27" x14ac:dyDescent="0.3">
      <c r="P63405"/>
      <c r="AA63405"/>
    </row>
    <row r="63406" spans="16:27" x14ac:dyDescent="0.3">
      <c r="P63406"/>
      <c r="AA63406"/>
    </row>
    <row r="63407" spans="16:27" x14ac:dyDescent="0.3">
      <c r="P63407"/>
      <c r="AA63407"/>
    </row>
    <row r="63408" spans="16:27" x14ac:dyDescent="0.3">
      <c r="P63408"/>
      <c r="AA63408"/>
    </row>
    <row r="63409" spans="16:27" x14ac:dyDescent="0.3">
      <c r="P63409"/>
      <c r="AA63409"/>
    </row>
    <row r="63410" spans="16:27" x14ac:dyDescent="0.3">
      <c r="P63410"/>
      <c r="AA63410"/>
    </row>
    <row r="63411" spans="16:27" x14ac:dyDescent="0.3">
      <c r="P63411"/>
      <c r="AA63411"/>
    </row>
    <row r="63412" spans="16:27" x14ac:dyDescent="0.3">
      <c r="P63412"/>
      <c r="AA63412"/>
    </row>
    <row r="63413" spans="16:27" x14ac:dyDescent="0.3">
      <c r="P63413"/>
      <c r="AA63413"/>
    </row>
    <row r="63414" spans="16:27" x14ac:dyDescent="0.3">
      <c r="P63414"/>
      <c r="AA63414"/>
    </row>
    <row r="63415" spans="16:27" x14ac:dyDescent="0.3">
      <c r="P63415"/>
      <c r="AA63415"/>
    </row>
    <row r="63416" spans="16:27" x14ac:dyDescent="0.3">
      <c r="P63416"/>
      <c r="AA63416"/>
    </row>
    <row r="63417" spans="16:27" x14ac:dyDescent="0.3">
      <c r="P63417"/>
      <c r="AA63417"/>
    </row>
    <row r="63418" spans="16:27" x14ac:dyDescent="0.3">
      <c r="P63418"/>
      <c r="AA63418"/>
    </row>
    <row r="63419" spans="16:27" x14ac:dyDescent="0.3">
      <c r="P63419"/>
      <c r="AA63419"/>
    </row>
    <row r="63420" spans="16:27" x14ac:dyDescent="0.3">
      <c r="P63420"/>
      <c r="AA63420"/>
    </row>
    <row r="63421" spans="16:27" x14ac:dyDescent="0.3">
      <c r="P63421"/>
      <c r="AA63421"/>
    </row>
    <row r="63422" spans="16:27" x14ac:dyDescent="0.3">
      <c r="P63422"/>
      <c r="AA63422"/>
    </row>
    <row r="63423" spans="16:27" x14ac:dyDescent="0.3">
      <c r="P63423"/>
      <c r="AA63423"/>
    </row>
    <row r="63424" spans="16:27" x14ac:dyDescent="0.3">
      <c r="P63424"/>
      <c r="AA63424"/>
    </row>
    <row r="63425" spans="16:27" x14ac:dyDescent="0.3">
      <c r="P63425"/>
      <c r="AA63425"/>
    </row>
    <row r="63426" spans="16:27" x14ac:dyDescent="0.3">
      <c r="P63426"/>
      <c r="AA63426"/>
    </row>
    <row r="63427" spans="16:27" x14ac:dyDescent="0.3">
      <c r="P63427"/>
      <c r="AA63427"/>
    </row>
    <row r="63428" spans="16:27" x14ac:dyDescent="0.3">
      <c r="P63428"/>
      <c r="AA63428"/>
    </row>
    <row r="63429" spans="16:27" x14ac:dyDescent="0.3">
      <c r="P63429"/>
      <c r="AA63429"/>
    </row>
    <row r="63430" spans="16:27" x14ac:dyDescent="0.3">
      <c r="P63430"/>
      <c r="AA63430"/>
    </row>
    <row r="63431" spans="16:27" x14ac:dyDescent="0.3">
      <c r="P63431"/>
      <c r="AA63431"/>
    </row>
    <row r="63432" spans="16:27" x14ac:dyDescent="0.3">
      <c r="P63432"/>
      <c r="AA63432"/>
    </row>
    <row r="63433" spans="16:27" x14ac:dyDescent="0.3">
      <c r="P63433"/>
      <c r="AA63433"/>
    </row>
    <row r="63434" spans="16:27" x14ac:dyDescent="0.3">
      <c r="P63434"/>
      <c r="AA63434"/>
    </row>
    <row r="63435" spans="16:27" x14ac:dyDescent="0.3">
      <c r="P63435"/>
      <c r="AA63435"/>
    </row>
    <row r="63436" spans="16:27" x14ac:dyDescent="0.3">
      <c r="P63436"/>
      <c r="AA63436"/>
    </row>
    <row r="63437" spans="16:27" x14ac:dyDescent="0.3">
      <c r="P63437"/>
      <c r="AA63437"/>
    </row>
    <row r="63438" spans="16:27" x14ac:dyDescent="0.3">
      <c r="P63438"/>
      <c r="AA63438"/>
    </row>
    <row r="63439" spans="16:27" x14ac:dyDescent="0.3">
      <c r="P63439"/>
      <c r="AA63439"/>
    </row>
    <row r="63440" spans="16:27" x14ac:dyDescent="0.3">
      <c r="P63440"/>
      <c r="AA63440"/>
    </row>
    <row r="63441" spans="16:27" x14ac:dyDescent="0.3">
      <c r="P63441"/>
      <c r="AA63441"/>
    </row>
    <row r="63442" spans="16:27" x14ac:dyDescent="0.3">
      <c r="P63442"/>
      <c r="AA63442"/>
    </row>
    <row r="63443" spans="16:27" x14ac:dyDescent="0.3">
      <c r="P63443"/>
      <c r="AA63443"/>
    </row>
    <row r="63444" spans="16:27" x14ac:dyDescent="0.3">
      <c r="P63444"/>
      <c r="AA63444"/>
    </row>
    <row r="63445" spans="16:27" x14ac:dyDescent="0.3">
      <c r="P63445"/>
      <c r="AA63445"/>
    </row>
    <row r="63446" spans="16:27" x14ac:dyDescent="0.3">
      <c r="P63446"/>
      <c r="AA63446"/>
    </row>
    <row r="63447" spans="16:27" x14ac:dyDescent="0.3">
      <c r="P63447"/>
      <c r="AA63447"/>
    </row>
    <row r="63448" spans="16:27" x14ac:dyDescent="0.3">
      <c r="P63448"/>
      <c r="AA63448"/>
    </row>
    <row r="63449" spans="16:27" x14ac:dyDescent="0.3">
      <c r="P63449"/>
      <c r="AA63449"/>
    </row>
    <row r="63450" spans="16:27" x14ac:dyDescent="0.3">
      <c r="P63450"/>
      <c r="AA63450"/>
    </row>
    <row r="63451" spans="16:27" x14ac:dyDescent="0.3">
      <c r="P63451"/>
      <c r="AA63451"/>
    </row>
    <row r="63452" spans="16:27" x14ac:dyDescent="0.3">
      <c r="P63452"/>
      <c r="AA63452"/>
    </row>
    <row r="63453" spans="16:27" x14ac:dyDescent="0.3">
      <c r="P63453"/>
      <c r="AA63453"/>
    </row>
    <row r="63454" spans="16:27" x14ac:dyDescent="0.3">
      <c r="P63454"/>
      <c r="AA63454"/>
    </row>
    <row r="63455" spans="16:27" x14ac:dyDescent="0.3">
      <c r="P63455"/>
      <c r="AA63455"/>
    </row>
    <row r="63456" spans="16:27" x14ac:dyDescent="0.3">
      <c r="P63456"/>
      <c r="AA63456"/>
    </row>
    <row r="63457" spans="16:27" x14ac:dyDescent="0.3">
      <c r="P63457"/>
      <c r="AA63457"/>
    </row>
    <row r="63458" spans="16:27" x14ac:dyDescent="0.3">
      <c r="P63458"/>
      <c r="AA63458"/>
    </row>
    <row r="63459" spans="16:27" x14ac:dyDescent="0.3">
      <c r="P63459"/>
      <c r="AA63459"/>
    </row>
    <row r="63460" spans="16:27" x14ac:dyDescent="0.3">
      <c r="P63460"/>
      <c r="AA63460"/>
    </row>
    <row r="63461" spans="16:27" x14ac:dyDescent="0.3">
      <c r="P63461"/>
      <c r="AA63461"/>
    </row>
    <row r="63462" spans="16:27" x14ac:dyDescent="0.3">
      <c r="P63462"/>
      <c r="AA63462"/>
    </row>
    <row r="63463" spans="16:27" x14ac:dyDescent="0.3">
      <c r="P63463"/>
      <c r="AA63463"/>
    </row>
    <row r="63464" spans="16:27" x14ac:dyDescent="0.3">
      <c r="P63464"/>
      <c r="AA63464"/>
    </row>
    <row r="63465" spans="16:27" x14ac:dyDescent="0.3">
      <c r="P63465"/>
      <c r="AA63465"/>
    </row>
    <row r="63466" spans="16:27" x14ac:dyDescent="0.3">
      <c r="P63466"/>
      <c r="AA63466"/>
    </row>
    <row r="63467" spans="16:27" x14ac:dyDescent="0.3">
      <c r="P63467"/>
      <c r="AA63467"/>
    </row>
    <row r="63468" spans="16:27" x14ac:dyDescent="0.3">
      <c r="P63468"/>
      <c r="AA63468"/>
    </row>
    <row r="63469" spans="16:27" x14ac:dyDescent="0.3">
      <c r="P63469"/>
      <c r="AA63469"/>
    </row>
    <row r="63470" spans="16:27" x14ac:dyDescent="0.3">
      <c r="P63470"/>
      <c r="AA63470"/>
    </row>
    <row r="63471" spans="16:27" x14ac:dyDescent="0.3">
      <c r="P63471"/>
      <c r="AA63471"/>
    </row>
    <row r="63472" spans="16:27" x14ac:dyDescent="0.3">
      <c r="P63472"/>
      <c r="AA63472"/>
    </row>
    <row r="63473" spans="16:27" x14ac:dyDescent="0.3">
      <c r="P63473"/>
      <c r="AA63473"/>
    </row>
    <row r="63474" spans="16:27" x14ac:dyDescent="0.3">
      <c r="P63474"/>
      <c r="AA63474"/>
    </row>
    <row r="63475" spans="16:27" x14ac:dyDescent="0.3">
      <c r="P63475"/>
      <c r="AA63475"/>
    </row>
    <row r="63476" spans="16:27" x14ac:dyDescent="0.3">
      <c r="P63476"/>
      <c r="AA63476"/>
    </row>
    <row r="63477" spans="16:27" x14ac:dyDescent="0.3">
      <c r="P63477"/>
      <c r="AA63477"/>
    </row>
    <row r="63478" spans="16:27" x14ac:dyDescent="0.3">
      <c r="P63478"/>
      <c r="AA63478"/>
    </row>
    <row r="63479" spans="16:27" x14ac:dyDescent="0.3">
      <c r="P63479"/>
      <c r="AA63479"/>
    </row>
    <row r="63480" spans="16:27" x14ac:dyDescent="0.3">
      <c r="P63480"/>
      <c r="AA63480"/>
    </row>
    <row r="63481" spans="16:27" x14ac:dyDescent="0.3">
      <c r="P63481"/>
      <c r="AA63481"/>
    </row>
    <row r="63482" spans="16:27" x14ac:dyDescent="0.3">
      <c r="P63482"/>
      <c r="AA63482"/>
    </row>
    <row r="63483" spans="16:27" x14ac:dyDescent="0.3">
      <c r="P63483"/>
      <c r="AA63483"/>
    </row>
    <row r="63484" spans="16:27" x14ac:dyDescent="0.3">
      <c r="P63484"/>
      <c r="AA63484"/>
    </row>
    <row r="63485" spans="16:27" x14ac:dyDescent="0.3">
      <c r="P63485"/>
      <c r="AA63485"/>
    </row>
    <row r="63486" spans="16:27" x14ac:dyDescent="0.3">
      <c r="P63486"/>
      <c r="AA63486"/>
    </row>
    <row r="63487" spans="16:27" x14ac:dyDescent="0.3">
      <c r="P63487"/>
      <c r="AA63487"/>
    </row>
    <row r="63488" spans="16:27" x14ac:dyDescent="0.3">
      <c r="P63488"/>
      <c r="AA63488"/>
    </row>
    <row r="63489" spans="16:27" x14ac:dyDescent="0.3">
      <c r="P63489"/>
      <c r="AA63489"/>
    </row>
    <row r="63490" spans="16:27" x14ac:dyDescent="0.3">
      <c r="P63490"/>
      <c r="AA63490"/>
    </row>
    <row r="63491" spans="16:27" x14ac:dyDescent="0.3">
      <c r="P63491"/>
      <c r="AA63491"/>
    </row>
    <row r="63492" spans="16:27" x14ac:dyDescent="0.3">
      <c r="P63492"/>
      <c r="AA63492"/>
    </row>
    <row r="63493" spans="16:27" x14ac:dyDescent="0.3">
      <c r="P63493"/>
      <c r="AA63493"/>
    </row>
    <row r="63494" spans="16:27" x14ac:dyDescent="0.3">
      <c r="P63494"/>
      <c r="AA63494"/>
    </row>
    <row r="63495" spans="16:27" x14ac:dyDescent="0.3">
      <c r="P63495"/>
      <c r="AA63495"/>
    </row>
    <row r="63496" spans="16:27" x14ac:dyDescent="0.3">
      <c r="P63496"/>
      <c r="AA63496"/>
    </row>
    <row r="63497" spans="16:27" x14ac:dyDescent="0.3">
      <c r="P63497"/>
      <c r="AA63497"/>
    </row>
    <row r="63498" spans="16:27" x14ac:dyDescent="0.3">
      <c r="P63498"/>
      <c r="AA63498"/>
    </row>
    <row r="63499" spans="16:27" x14ac:dyDescent="0.3">
      <c r="P63499"/>
      <c r="AA63499"/>
    </row>
    <row r="63500" spans="16:27" x14ac:dyDescent="0.3">
      <c r="P63500"/>
      <c r="AA63500"/>
    </row>
    <row r="63501" spans="16:27" x14ac:dyDescent="0.3">
      <c r="P63501"/>
      <c r="AA63501"/>
    </row>
    <row r="63502" spans="16:27" x14ac:dyDescent="0.3">
      <c r="P63502"/>
      <c r="AA63502"/>
    </row>
    <row r="63503" spans="16:27" x14ac:dyDescent="0.3">
      <c r="P63503"/>
      <c r="AA63503"/>
    </row>
    <row r="63504" spans="16:27" x14ac:dyDescent="0.3">
      <c r="P63504"/>
      <c r="AA63504"/>
    </row>
    <row r="63505" spans="16:27" x14ac:dyDescent="0.3">
      <c r="P63505"/>
      <c r="AA63505"/>
    </row>
    <row r="63506" spans="16:27" x14ac:dyDescent="0.3">
      <c r="P63506"/>
      <c r="AA63506"/>
    </row>
    <row r="63507" spans="16:27" x14ac:dyDescent="0.3">
      <c r="P63507"/>
      <c r="AA63507"/>
    </row>
    <row r="63508" spans="16:27" x14ac:dyDescent="0.3">
      <c r="P63508"/>
      <c r="AA63508"/>
    </row>
    <row r="63509" spans="16:27" x14ac:dyDescent="0.3">
      <c r="P63509"/>
      <c r="AA63509"/>
    </row>
    <row r="63510" spans="16:27" x14ac:dyDescent="0.3">
      <c r="P63510"/>
      <c r="AA63510"/>
    </row>
    <row r="63511" spans="16:27" x14ac:dyDescent="0.3">
      <c r="P63511"/>
      <c r="AA63511"/>
    </row>
    <row r="63512" spans="16:27" x14ac:dyDescent="0.3">
      <c r="P63512"/>
      <c r="AA63512"/>
    </row>
    <row r="63513" spans="16:27" x14ac:dyDescent="0.3">
      <c r="P63513"/>
      <c r="AA63513"/>
    </row>
    <row r="63514" spans="16:27" x14ac:dyDescent="0.3">
      <c r="P63514"/>
      <c r="AA63514"/>
    </row>
    <row r="63515" spans="16:27" x14ac:dyDescent="0.3">
      <c r="P63515"/>
      <c r="AA63515"/>
    </row>
    <row r="63516" spans="16:27" x14ac:dyDescent="0.3">
      <c r="P63516"/>
      <c r="AA63516"/>
    </row>
    <row r="63517" spans="16:27" x14ac:dyDescent="0.3">
      <c r="P63517"/>
      <c r="AA63517"/>
    </row>
    <row r="63518" spans="16:27" x14ac:dyDescent="0.3">
      <c r="P63518"/>
      <c r="AA63518"/>
    </row>
    <row r="63519" spans="16:27" x14ac:dyDescent="0.3">
      <c r="P63519"/>
      <c r="AA63519"/>
    </row>
    <row r="63520" spans="16:27" x14ac:dyDescent="0.3">
      <c r="P63520"/>
      <c r="AA63520"/>
    </row>
    <row r="63521" spans="16:27" x14ac:dyDescent="0.3">
      <c r="P63521"/>
      <c r="AA63521"/>
    </row>
    <row r="63522" spans="16:27" x14ac:dyDescent="0.3">
      <c r="P63522"/>
      <c r="AA63522"/>
    </row>
    <row r="63523" spans="16:27" x14ac:dyDescent="0.3">
      <c r="P63523"/>
      <c r="AA63523"/>
    </row>
    <row r="63524" spans="16:27" x14ac:dyDescent="0.3">
      <c r="P63524"/>
      <c r="AA63524"/>
    </row>
    <row r="63525" spans="16:27" x14ac:dyDescent="0.3">
      <c r="P63525"/>
      <c r="AA63525"/>
    </row>
    <row r="63526" spans="16:27" x14ac:dyDescent="0.3">
      <c r="P63526"/>
      <c r="AA63526"/>
    </row>
    <row r="63527" spans="16:27" x14ac:dyDescent="0.3">
      <c r="P63527"/>
      <c r="AA63527"/>
    </row>
    <row r="63528" spans="16:27" x14ac:dyDescent="0.3">
      <c r="P63528"/>
      <c r="AA63528"/>
    </row>
    <row r="63529" spans="16:27" x14ac:dyDescent="0.3">
      <c r="P63529"/>
      <c r="AA63529"/>
    </row>
    <row r="63530" spans="16:27" x14ac:dyDescent="0.3">
      <c r="P63530"/>
      <c r="AA63530"/>
    </row>
    <row r="63531" spans="16:27" x14ac:dyDescent="0.3">
      <c r="P63531"/>
      <c r="AA63531"/>
    </row>
    <row r="63532" spans="16:27" x14ac:dyDescent="0.3">
      <c r="P63532"/>
      <c r="AA63532"/>
    </row>
    <row r="63533" spans="16:27" x14ac:dyDescent="0.3">
      <c r="P63533"/>
      <c r="AA63533"/>
    </row>
    <row r="63534" spans="16:27" x14ac:dyDescent="0.3">
      <c r="P63534"/>
      <c r="AA63534"/>
    </row>
    <row r="63535" spans="16:27" x14ac:dyDescent="0.3">
      <c r="P63535"/>
      <c r="AA63535"/>
    </row>
    <row r="63536" spans="16:27" x14ac:dyDescent="0.3">
      <c r="P63536"/>
      <c r="AA63536"/>
    </row>
    <row r="63537" spans="16:27" x14ac:dyDescent="0.3">
      <c r="P63537"/>
      <c r="AA63537"/>
    </row>
    <row r="63538" spans="16:27" x14ac:dyDescent="0.3">
      <c r="P63538"/>
      <c r="AA63538"/>
    </row>
    <row r="63539" spans="16:27" x14ac:dyDescent="0.3">
      <c r="P63539"/>
      <c r="AA63539"/>
    </row>
    <row r="63540" spans="16:27" x14ac:dyDescent="0.3">
      <c r="P63540"/>
      <c r="AA63540"/>
    </row>
    <row r="63541" spans="16:27" x14ac:dyDescent="0.3">
      <c r="P63541"/>
      <c r="AA63541"/>
    </row>
    <row r="63542" spans="16:27" x14ac:dyDescent="0.3">
      <c r="P63542"/>
      <c r="AA63542"/>
    </row>
    <row r="63543" spans="16:27" x14ac:dyDescent="0.3">
      <c r="P63543"/>
      <c r="AA63543"/>
    </row>
    <row r="63544" spans="16:27" x14ac:dyDescent="0.3">
      <c r="P63544"/>
      <c r="AA63544"/>
    </row>
    <row r="63545" spans="16:27" x14ac:dyDescent="0.3">
      <c r="P63545"/>
      <c r="AA63545"/>
    </row>
    <row r="63546" spans="16:27" x14ac:dyDescent="0.3">
      <c r="P63546"/>
      <c r="AA63546"/>
    </row>
    <row r="63547" spans="16:27" x14ac:dyDescent="0.3">
      <c r="P63547"/>
      <c r="AA63547"/>
    </row>
    <row r="63548" spans="16:27" x14ac:dyDescent="0.3">
      <c r="P63548"/>
      <c r="AA63548"/>
    </row>
    <row r="63549" spans="16:27" x14ac:dyDescent="0.3">
      <c r="P63549"/>
      <c r="AA63549"/>
    </row>
    <row r="63550" spans="16:27" x14ac:dyDescent="0.3">
      <c r="P63550"/>
      <c r="AA63550"/>
    </row>
    <row r="63551" spans="16:27" x14ac:dyDescent="0.3">
      <c r="P63551"/>
      <c r="AA63551"/>
    </row>
    <row r="63552" spans="16:27" x14ac:dyDescent="0.3">
      <c r="P63552"/>
      <c r="AA63552"/>
    </row>
    <row r="63553" spans="16:27" x14ac:dyDescent="0.3">
      <c r="P63553"/>
      <c r="AA63553"/>
    </row>
    <row r="63554" spans="16:27" x14ac:dyDescent="0.3">
      <c r="P63554"/>
      <c r="AA63554"/>
    </row>
    <row r="63555" spans="16:27" x14ac:dyDescent="0.3">
      <c r="P63555"/>
      <c r="AA63555"/>
    </row>
    <row r="63556" spans="16:27" x14ac:dyDescent="0.3">
      <c r="P63556"/>
      <c r="AA63556"/>
    </row>
    <row r="63557" spans="16:27" x14ac:dyDescent="0.3">
      <c r="P63557"/>
      <c r="AA63557"/>
    </row>
    <row r="63558" spans="16:27" x14ac:dyDescent="0.3">
      <c r="P63558"/>
      <c r="AA63558"/>
    </row>
    <row r="63559" spans="16:27" x14ac:dyDescent="0.3">
      <c r="P63559"/>
      <c r="AA63559"/>
    </row>
    <row r="63560" spans="16:27" x14ac:dyDescent="0.3">
      <c r="P63560"/>
      <c r="AA63560"/>
    </row>
    <row r="63561" spans="16:27" x14ac:dyDescent="0.3">
      <c r="P63561"/>
      <c r="AA63561"/>
    </row>
    <row r="63562" spans="16:27" x14ac:dyDescent="0.3">
      <c r="P63562"/>
      <c r="AA63562"/>
    </row>
    <row r="63563" spans="16:27" x14ac:dyDescent="0.3">
      <c r="P63563"/>
      <c r="AA63563"/>
    </row>
    <row r="63564" spans="16:27" x14ac:dyDescent="0.3">
      <c r="P63564"/>
      <c r="AA63564"/>
    </row>
    <row r="63565" spans="16:27" x14ac:dyDescent="0.3">
      <c r="P63565"/>
      <c r="AA63565"/>
    </row>
    <row r="63566" spans="16:27" x14ac:dyDescent="0.3">
      <c r="P63566"/>
      <c r="AA63566"/>
    </row>
    <row r="63567" spans="16:27" x14ac:dyDescent="0.3">
      <c r="P63567"/>
      <c r="AA63567"/>
    </row>
    <row r="63568" spans="16:27" x14ac:dyDescent="0.3">
      <c r="P63568"/>
      <c r="AA63568"/>
    </row>
    <row r="63569" spans="16:27" x14ac:dyDescent="0.3">
      <c r="P63569"/>
      <c r="AA63569"/>
    </row>
    <row r="63570" spans="16:27" x14ac:dyDescent="0.3">
      <c r="P63570"/>
      <c r="AA63570"/>
    </row>
    <row r="63571" spans="16:27" x14ac:dyDescent="0.3">
      <c r="P63571"/>
      <c r="AA63571"/>
    </row>
    <row r="63572" spans="16:27" x14ac:dyDescent="0.3">
      <c r="P63572"/>
      <c r="AA63572"/>
    </row>
    <row r="63573" spans="16:27" x14ac:dyDescent="0.3">
      <c r="P63573"/>
      <c r="AA63573"/>
    </row>
    <row r="63574" spans="16:27" x14ac:dyDescent="0.3">
      <c r="P63574"/>
      <c r="AA63574"/>
    </row>
    <row r="63575" spans="16:27" x14ac:dyDescent="0.3">
      <c r="P63575"/>
      <c r="AA63575"/>
    </row>
    <row r="63576" spans="16:27" x14ac:dyDescent="0.3">
      <c r="P63576"/>
      <c r="AA63576"/>
    </row>
    <row r="63577" spans="16:27" x14ac:dyDescent="0.3">
      <c r="P63577"/>
      <c r="AA63577"/>
    </row>
    <row r="63578" spans="16:27" x14ac:dyDescent="0.3">
      <c r="P63578"/>
      <c r="AA63578"/>
    </row>
    <row r="63579" spans="16:27" x14ac:dyDescent="0.3">
      <c r="P63579"/>
      <c r="AA63579"/>
    </row>
    <row r="63580" spans="16:27" x14ac:dyDescent="0.3">
      <c r="P63580"/>
      <c r="AA63580"/>
    </row>
    <row r="63581" spans="16:27" x14ac:dyDescent="0.3">
      <c r="P63581"/>
      <c r="AA63581"/>
    </row>
    <row r="63582" spans="16:27" x14ac:dyDescent="0.3">
      <c r="P63582"/>
      <c r="AA63582"/>
    </row>
    <row r="63583" spans="16:27" x14ac:dyDescent="0.3">
      <c r="P63583"/>
      <c r="AA63583"/>
    </row>
    <row r="63584" spans="16:27" x14ac:dyDescent="0.3">
      <c r="P63584"/>
      <c r="AA63584"/>
    </row>
    <row r="63585" spans="16:27" x14ac:dyDescent="0.3">
      <c r="P63585"/>
      <c r="AA63585"/>
    </row>
    <row r="63586" spans="16:27" x14ac:dyDescent="0.3">
      <c r="P63586"/>
      <c r="AA63586"/>
    </row>
    <row r="63587" spans="16:27" x14ac:dyDescent="0.3">
      <c r="P63587"/>
      <c r="AA63587"/>
    </row>
    <row r="63588" spans="16:27" x14ac:dyDescent="0.3">
      <c r="P63588"/>
      <c r="AA63588"/>
    </row>
    <row r="63589" spans="16:27" x14ac:dyDescent="0.3">
      <c r="P63589"/>
      <c r="AA63589"/>
    </row>
    <row r="63590" spans="16:27" x14ac:dyDescent="0.3">
      <c r="P63590"/>
      <c r="AA63590"/>
    </row>
    <row r="63591" spans="16:27" x14ac:dyDescent="0.3">
      <c r="P63591"/>
      <c r="AA63591"/>
    </row>
    <row r="63592" spans="16:27" x14ac:dyDescent="0.3">
      <c r="P63592"/>
      <c r="AA63592"/>
    </row>
    <row r="63593" spans="16:27" x14ac:dyDescent="0.3">
      <c r="P63593"/>
      <c r="AA63593"/>
    </row>
    <row r="63594" spans="16:27" x14ac:dyDescent="0.3">
      <c r="P63594"/>
      <c r="AA63594"/>
    </row>
    <row r="63595" spans="16:27" x14ac:dyDescent="0.3">
      <c r="P63595"/>
      <c r="AA63595"/>
    </row>
    <row r="63596" spans="16:27" x14ac:dyDescent="0.3">
      <c r="P63596"/>
      <c r="AA63596"/>
    </row>
    <row r="63597" spans="16:27" x14ac:dyDescent="0.3">
      <c r="P63597"/>
      <c r="AA63597"/>
    </row>
    <row r="63598" spans="16:27" x14ac:dyDescent="0.3">
      <c r="P63598"/>
      <c r="AA63598"/>
    </row>
    <row r="63599" spans="16:27" x14ac:dyDescent="0.3">
      <c r="P63599"/>
      <c r="AA63599"/>
    </row>
    <row r="63600" spans="16:27" x14ac:dyDescent="0.3">
      <c r="P63600"/>
      <c r="AA63600"/>
    </row>
    <row r="63601" spans="16:27" x14ac:dyDescent="0.3">
      <c r="P63601"/>
      <c r="AA63601"/>
    </row>
    <row r="63602" spans="16:27" x14ac:dyDescent="0.3">
      <c r="P63602"/>
      <c r="AA63602"/>
    </row>
    <row r="63603" spans="16:27" x14ac:dyDescent="0.3">
      <c r="P63603"/>
      <c r="AA63603"/>
    </row>
    <row r="63604" spans="16:27" x14ac:dyDescent="0.3">
      <c r="P63604"/>
      <c r="AA63604"/>
    </row>
    <row r="63605" spans="16:27" x14ac:dyDescent="0.3">
      <c r="P63605"/>
      <c r="AA63605"/>
    </row>
    <row r="63606" spans="16:27" x14ac:dyDescent="0.3">
      <c r="P63606"/>
      <c r="AA63606"/>
    </row>
    <row r="63607" spans="16:27" x14ac:dyDescent="0.3">
      <c r="P63607"/>
      <c r="AA63607"/>
    </row>
    <row r="63608" spans="16:27" x14ac:dyDescent="0.3">
      <c r="P63608"/>
      <c r="AA63608"/>
    </row>
    <row r="63609" spans="16:27" x14ac:dyDescent="0.3">
      <c r="P63609"/>
      <c r="AA63609"/>
    </row>
    <row r="63610" spans="16:27" x14ac:dyDescent="0.3">
      <c r="P63610"/>
      <c r="AA63610"/>
    </row>
    <row r="63611" spans="16:27" x14ac:dyDescent="0.3">
      <c r="P63611"/>
      <c r="AA63611"/>
    </row>
    <row r="63612" spans="16:27" x14ac:dyDescent="0.3">
      <c r="P63612"/>
      <c r="AA63612"/>
    </row>
    <row r="63613" spans="16:27" x14ac:dyDescent="0.3">
      <c r="P63613"/>
      <c r="AA63613"/>
    </row>
    <row r="63614" spans="16:27" x14ac:dyDescent="0.3">
      <c r="P63614"/>
      <c r="AA63614"/>
    </row>
    <row r="63615" spans="16:27" x14ac:dyDescent="0.3">
      <c r="P63615"/>
      <c r="AA63615"/>
    </row>
    <row r="63616" spans="16:27" x14ac:dyDescent="0.3">
      <c r="P63616"/>
      <c r="AA63616"/>
    </row>
    <row r="63617" spans="16:27" x14ac:dyDescent="0.3">
      <c r="P63617"/>
      <c r="AA63617"/>
    </row>
    <row r="63618" spans="16:27" x14ac:dyDescent="0.3">
      <c r="P63618"/>
      <c r="AA63618"/>
    </row>
    <row r="63619" spans="16:27" x14ac:dyDescent="0.3">
      <c r="P63619"/>
      <c r="AA63619"/>
    </row>
    <row r="63620" spans="16:27" x14ac:dyDescent="0.3">
      <c r="P63620"/>
      <c r="AA63620"/>
    </row>
    <row r="63621" spans="16:27" x14ac:dyDescent="0.3">
      <c r="P63621"/>
      <c r="AA63621"/>
    </row>
    <row r="63622" spans="16:27" x14ac:dyDescent="0.3">
      <c r="P63622"/>
      <c r="AA63622"/>
    </row>
    <row r="63623" spans="16:27" x14ac:dyDescent="0.3">
      <c r="P63623"/>
      <c r="AA63623"/>
    </row>
    <row r="63624" spans="16:27" x14ac:dyDescent="0.3">
      <c r="P63624"/>
      <c r="AA63624"/>
    </row>
    <row r="63625" spans="16:27" x14ac:dyDescent="0.3">
      <c r="P63625"/>
      <c r="AA63625"/>
    </row>
    <row r="63626" spans="16:27" x14ac:dyDescent="0.3">
      <c r="P63626"/>
      <c r="AA63626"/>
    </row>
    <row r="63627" spans="16:27" x14ac:dyDescent="0.3">
      <c r="P63627"/>
      <c r="AA63627"/>
    </row>
    <row r="63628" spans="16:27" x14ac:dyDescent="0.3">
      <c r="P63628"/>
      <c r="AA63628"/>
    </row>
    <row r="63629" spans="16:27" x14ac:dyDescent="0.3">
      <c r="P63629"/>
      <c r="AA63629"/>
    </row>
    <row r="63630" spans="16:27" x14ac:dyDescent="0.3">
      <c r="P63630"/>
      <c r="AA63630"/>
    </row>
    <row r="63631" spans="16:27" x14ac:dyDescent="0.3">
      <c r="P63631"/>
      <c r="AA63631"/>
    </row>
    <row r="63632" spans="16:27" x14ac:dyDescent="0.3">
      <c r="P63632"/>
      <c r="AA63632"/>
    </row>
    <row r="63633" spans="16:27" x14ac:dyDescent="0.3">
      <c r="P63633"/>
      <c r="AA63633"/>
    </row>
    <row r="63634" spans="16:27" x14ac:dyDescent="0.3">
      <c r="P63634"/>
      <c r="AA63634"/>
    </row>
    <row r="63635" spans="16:27" x14ac:dyDescent="0.3">
      <c r="P63635"/>
      <c r="AA63635"/>
    </row>
    <row r="63636" spans="16:27" x14ac:dyDescent="0.3">
      <c r="P63636"/>
      <c r="AA63636"/>
    </row>
    <row r="63637" spans="16:27" x14ac:dyDescent="0.3">
      <c r="P63637"/>
      <c r="AA63637"/>
    </row>
    <row r="63638" spans="16:27" x14ac:dyDescent="0.3">
      <c r="P63638"/>
      <c r="AA63638"/>
    </row>
    <row r="63639" spans="16:27" x14ac:dyDescent="0.3">
      <c r="P63639"/>
      <c r="AA63639"/>
    </row>
    <row r="63640" spans="16:27" x14ac:dyDescent="0.3">
      <c r="P63640"/>
      <c r="AA63640"/>
    </row>
    <row r="63641" spans="16:27" x14ac:dyDescent="0.3">
      <c r="P63641"/>
      <c r="AA63641"/>
    </row>
    <row r="63642" spans="16:27" x14ac:dyDescent="0.3">
      <c r="P63642"/>
      <c r="AA63642"/>
    </row>
    <row r="63643" spans="16:27" x14ac:dyDescent="0.3">
      <c r="P63643"/>
      <c r="AA63643"/>
    </row>
    <row r="63644" spans="16:27" x14ac:dyDescent="0.3">
      <c r="P63644"/>
      <c r="AA63644"/>
    </row>
    <row r="63645" spans="16:27" x14ac:dyDescent="0.3">
      <c r="P63645"/>
      <c r="AA63645"/>
    </row>
    <row r="63646" spans="16:27" x14ac:dyDescent="0.3">
      <c r="P63646"/>
      <c r="AA63646"/>
    </row>
    <row r="63647" spans="16:27" x14ac:dyDescent="0.3">
      <c r="P63647"/>
      <c r="AA63647"/>
    </row>
    <row r="63648" spans="16:27" x14ac:dyDescent="0.3">
      <c r="P63648"/>
      <c r="AA63648"/>
    </row>
    <row r="63649" spans="16:27" x14ac:dyDescent="0.3">
      <c r="P63649"/>
      <c r="AA63649"/>
    </row>
    <row r="63650" spans="16:27" x14ac:dyDescent="0.3">
      <c r="P63650"/>
      <c r="AA63650"/>
    </row>
    <row r="63651" spans="16:27" x14ac:dyDescent="0.3">
      <c r="P63651"/>
      <c r="AA63651"/>
    </row>
    <row r="63652" spans="16:27" x14ac:dyDescent="0.3">
      <c r="P63652"/>
      <c r="AA63652"/>
    </row>
    <row r="63653" spans="16:27" x14ac:dyDescent="0.3">
      <c r="P63653"/>
      <c r="AA63653"/>
    </row>
    <row r="63654" spans="16:27" x14ac:dyDescent="0.3">
      <c r="P63654"/>
      <c r="AA63654"/>
    </row>
    <row r="63655" spans="16:27" x14ac:dyDescent="0.3">
      <c r="P63655"/>
      <c r="AA63655"/>
    </row>
    <row r="63656" spans="16:27" x14ac:dyDescent="0.3">
      <c r="P63656"/>
      <c r="AA63656"/>
    </row>
    <row r="63657" spans="16:27" x14ac:dyDescent="0.3">
      <c r="P63657"/>
      <c r="AA63657"/>
    </row>
    <row r="63658" spans="16:27" x14ac:dyDescent="0.3">
      <c r="P63658"/>
      <c r="AA63658"/>
    </row>
    <row r="63659" spans="16:27" x14ac:dyDescent="0.3">
      <c r="P63659"/>
      <c r="AA63659"/>
    </row>
    <row r="63660" spans="16:27" x14ac:dyDescent="0.3">
      <c r="P63660"/>
      <c r="AA63660"/>
    </row>
    <row r="63661" spans="16:27" x14ac:dyDescent="0.3">
      <c r="P63661"/>
      <c r="AA63661"/>
    </row>
    <row r="63662" spans="16:27" x14ac:dyDescent="0.3">
      <c r="P63662"/>
      <c r="AA63662"/>
    </row>
    <row r="63663" spans="16:27" x14ac:dyDescent="0.3">
      <c r="P63663"/>
      <c r="AA63663"/>
    </row>
    <row r="63664" spans="16:27" x14ac:dyDescent="0.3">
      <c r="P63664"/>
      <c r="AA63664"/>
    </row>
    <row r="63665" spans="16:27" x14ac:dyDescent="0.3">
      <c r="P63665"/>
      <c r="AA63665"/>
    </row>
    <row r="63666" spans="16:27" x14ac:dyDescent="0.3">
      <c r="P63666"/>
      <c r="AA63666"/>
    </row>
    <row r="63667" spans="16:27" x14ac:dyDescent="0.3">
      <c r="P63667"/>
      <c r="AA63667"/>
    </row>
    <row r="63668" spans="16:27" x14ac:dyDescent="0.3">
      <c r="P63668"/>
      <c r="AA63668"/>
    </row>
    <row r="63669" spans="16:27" x14ac:dyDescent="0.3">
      <c r="P63669"/>
      <c r="AA63669"/>
    </row>
    <row r="63670" spans="16:27" x14ac:dyDescent="0.3">
      <c r="P63670"/>
      <c r="AA63670"/>
    </row>
    <row r="63671" spans="16:27" x14ac:dyDescent="0.3">
      <c r="P63671"/>
      <c r="AA63671"/>
    </row>
    <row r="63672" spans="16:27" x14ac:dyDescent="0.3">
      <c r="P63672"/>
      <c r="AA63672"/>
    </row>
    <row r="63673" spans="16:27" x14ac:dyDescent="0.3">
      <c r="P63673"/>
      <c r="AA63673"/>
    </row>
    <row r="63674" spans="16:27" x14ac:dyDescent="0.3">
      <c r="P63674"/>
      <c r="AA63674"/>
    </row>
    <row r="63675" spans="16:27" x14ac:dyDescent="0.3">
      <c r="P63675"/>
      <c r="AA63675"/>
    </row>
    <row r="63676" spans="16:27" x14ac:dyDescent="0.3">
      <c r="P63676"/>
      <c r="AA63676"/>
    </row>
    <row r="63677" spans="16:27" x14ac:dyDescent="0.3">
      <c r="P63677"/>
      <c r="AA63677"/>
    </row>
    <row r="63678" spans="16:27" x14ac:dyDescent="0.3">
      <c r="P63678"/>
      <c r="AA63678"/>
    </row>
    <row r="63679" spans="16:27" x14ac:dyDescent="0.3">
      <c r="P63679"/>
      <c r="AA63679"/>
    </row>
    <row r="63680" spans="16:27" x14ac:dyDescent="0.3">
      <c r="P63680"/>
      <c r="AA63680"/>
    </row>
    <row r="63681" spans="16:27" x14ac:dyDescent="0.3">
      <c r="P63681"/>
      <c r="AA63681"/>
    </row>
    <row r="63682" spans="16:27" x14ac:dyDescent="0.3">
      <c r="P63682"/>
      <c r="AA63682"/>
    </row>
    <row r="63683" spans="16:27" x14ac:dyDescent="0.3">
      <c r="P63683"/>
      <c r="AA63683"/>
    </row>
    <row r="63684" spans="16:27" x14ac:dyDescent="0.3">
      <c r="P63684"/>
      <c r="AA63684"/>
    </row>
    <row r="63685" spans="16:27" x14ac:dyDescent="0.3">
      <c r="P63685"/>
      <c r="AA63685"/>
    </row>
    <row r="63686" spans="16:27" x14ac:dyDescent="0.3">
      <c r="P63686"/>
      <c r="AA63686"/>
    </row>
    <row r="63687" spans="16:27" x14ac:dyDescent="0.3">
      <c r="P63687"/>
      <c r="AA63687"/>
    </row>
    <row r="63688" spans="16:27" x14ac:dyDescent="0.3">
      <c r="P63688"/>
      <c r="AA63688"/>
    </row>
    <row r="63689" spans="16:27" x14ac:dyDescent="0.3">
      <c r="P63689"/>
      <c r="AA63689"/>
    </row>
    <row r="63690" spans="16:27" x14ac:dyDescent="0.3">
      <c r="P63690"/>
      <c r="AA63690"/>
    </row>
    <row r="63691" spans="16:27" x14ac:dyDescent="0.3">
      <c r="P63691"/>
      <c r="AA63691"/>
    </row>
    <row r="63692" spans="16:27" x14ac:dyDescent="0.3">
      <c r="P63692"/>
      <c r="AA63692"/>
    </row>
    <row r="63693" spans="16:27" x14ac:dyDescent="0.3">
      <c r="P63693"/>
      <c r="AA63693"/>
    </row>
    <row r="63694" spans="16:27" x14ac:dyDescent="0.3">
      <c r="P63694"/>
      <c r="AA63694"/>
    </row>
    <row r="63695" spans="16:27" x14ac:dyDescent="0.3">
      <c r="P63695"/>
      <c r="AA63695"/>
    </row>
    <row r="63696" spans="16:27" x14ac:dyDescent="0.3">
      <c r="P63696"/>
      <c r="AA63696"/>
    </row>
    <row r="63697" spans="16:27" x14ac:dyDescent="0.3">
      <c r="P63697"/>
      <c r="AA63697"/>
    </row>
    <row r="63698" spans="16:27" x14ac:dyDescent="0.3">
      <c r="P63698"/>
      <c r="AA63698"/>
    </row>
    <row r="63699" spans="16:27" x14ac:dyDescent="0.3">
      <c r="P63699"/>
      <c r="AA63699"/>
    </row>
    <row r="63700" spans="16:27" x14ac:dyDescent="0.3">
      <c r="P63700"/>
      <c r="AA63700"/>
    </row>
    <row r="63701" spans="16:27" x14ac:dyDescent="0.3">
      <c r="P63701"/>
      <c r="AA63701"/>
    </row>
    <row r="63702" spans="16:27" x14ac:dyDescent="0.3">
      <c r="P63702"/>
      <c r="AA63702"/>
    </row>
    <row r="63703" spans="16:27" x14ac:dyDescent="0.3">
      <c r="P63703"/>
      <c r="AA63703"/>
    </row>
    <row r="63704" spans="16:27" x14ac:dyDescent="0.3">
      <c r="P63704"/>
      <c r="AA63704"/>
    </row>
    <row r="63705" spans="16:27" x14ac:dyDescent="0.3">
      <c r="P63705"/>
      <c r="AA63705"/>
    </row>
    <row r="63706" spans="16:27" x14ac:dyDescent="0.3">
      <c r="P63706"/>
      <c r="AA63706"/>
    </row>
    <row r="63707" spans="16:27" x14ac:dyDescent="0.3">
      <c r="P63707"/>
      <c r="AA63707"/>
    </row>
    <row r="63708" spans="16:27" x14ac:dyDescent="0.3">
      <c r="P63708"/>
      <c r="AA63708"/>
    </row>
    <row r="63709" spans="16:27" x14ac:dyDescent="0.3">
      <c r="P63709"/>
      <c r="AA63709"/>
    </row>
    <row r="63710" spans="16:27" x14ac:dyDescent="0.3">
      <c r="P63710"/>
      <c r="AA63710"/>
    </row>
    <row r="63711" spans="16:27" x14ac:dyDescent="0.3">
      <c r="P63711"/>
      <c r="AA63711"/>
    </row>
    <row r="63712" spans="16:27" x14ac:dyDescent="0.3">
      <c r="P63712"/>
      <c r="AA63712"/>
    </row>
    <row r="63713" spans="16:27" x14ac:dyDescent="0.3">
      <c r="P63713"/>
      <c r="AA63713"/>
    </row>
    <row r="63714" spans="16:27" x14ac:dyDescent="0.3">
      <c r="P63714"/>
      <c r="AA63714"/>
    </row>
    <row r="63715" spans="16:27" x14ac:dyDescent="0.3">
      <c r="P63715"/>
      <c r="AA63715"/>
    </row>
    <row r="63716" spans="16:27" x14ac:dyDescent="0.3">
      <c r="P63716"/>
      <c r="AA63716"/>
    </row>
    <row r="63717" spans="16:27" x14ac:dyDescent="0.3">
      <c r="P63717"/>
      <c r="AA63717"/>
    </row>
    <row r="63718" spans="16:27" x14ac:dyDescent="0.3">
      <c r="P63718"/>
      <c r="AA63718"/>
    </row>
    <row r="63719" spans="16:27" x14ac:dyDescent="0.3">
      <c r="P63719"/>
      <c r="AA63719"/>
    </row>
    <row r="63720" spans="16:27" x14ac:dyDescent="0.3">
      <c r="P63720"/>
      <c r="AA63720"/>
    </row>
    <row r="63721" spans="16:27" x14ac:dyDescent="0.3">
      <c r="P63721"/>
      <c r="AA63721"/>
    </row>
    <row r="63722" spans="16:27" x14ac:dyDescent="0.3">
      <c r="P63722"/>
      <c r="AA63722"/>
    </row>
    <row r="63723" spans="16:27" x14ac:dyDescent="0.3">
      <c r="P63723"/>
      <c r="AA63723"/>
    </row>
    <row r="63724" spans="16:27" x14ac:dyDescent="0.3">
      <c r="P63724"/>
      <c r="AA63724"/>
    </row>
    <row r="63725" spans="16:27" x14ac:dyDescent="0.3">
      <c r="P63725"/>
      <c r="AA63725"/>
    </row>
    <row r="63726" spans="16:27" x14ac:dyDescent="0.3">
      <c r="P63726"/>
      <c r="AA63726"/>
    </row>
    <row r="63727" spans="16:27" x14ac:dyDescent="0.3">
      <c r="P63727"/>
      <c r="AA63727"/>
    </row>
    <row r="63728" spans="16:27" x14ac:dyDescent="0.3">
      <c r="P63728"/>
      <c r="AA63728"/>
    </row>
    <row r="63729" spans="16:27" x14ac:dyDescent="0.3">
      <c r="P63729"/>
      <c r="AA63729"/>
    </row>
    <row r="63730" spans="16:27" x14ac:dyDescent="0.3">
      <c r="P63730"/>
      <c r="AA63730"/>
    </row>
    <row r="63731" spans="16:27" x14ac:dyDescent="0.3">
      <c r="P63731"/>
      <c r="AA63731"/>
    </row>
    <row r="63732" spans="16:27" x14ac:dyDescent="0.3">
      <c r="P63732"/>
      <c r="AA63732"/>
    </row>
    <row r="63733" spans="16:27" x14ac:dyDescent="0.3">
      <c r="P63733"/>
      <c r="AA63733"/>
    </row>
    <row r="63734" spans="16:27" x14ac:dyDescent="0.3">
      <c r="P63734"/>
      <c r="AA63734"/>
    </row>
    <row r="63735" spans="16:27" x14ac:dyDescent="0.3">
      <c r="P63735"/>
      <c r="AA63735"/>
    </row>
    <row r="63736" spans="16:27" x14ac:dyDescent="0.3">
      <c r="P63736"/>
      <c r="AA63736"/>
    </row>
    <row r="63737" spans="16:27" x14ac:dyDescent="0.3">
      <c r="P63737"/>
      <c r="AA63737"/>
    </row>
    <row r="63738" spans="16:27" x14ac:dyDescent="0.3">
      <c r="P63738"/>
      <c r="AA63738"/>
    </row>
    <row r="63739" spans="16:27" x14ac:dyDescent="0.3">
      <c r="P63739"/>
      <c r="AA63739"/>
    </row>
    <row r="63740" spans="16:27" x14ac:dyDescent="0.3">
      <c r="P63740"/>
      <c r="AA63740"/>
    </row>
    <row r="63741" spans="16:27" x14ac:dyDescent="0.3">
      <c r="P63741"/>
      <c r="AA63741"/>
    </row>
    <row r="63742" spans="16:27" x14ac:dyDescent="0.3">
      <c r="P63742"/>
      <c r="AA63742"/>
    </row>
    <row r="63743" spans="16:27" x14ac:dyDescent="0.3">
      <c r="P63743"/>
      <c r="AA63743"/>
    </row>
    <row r="63744" spans="16:27" x14ac:dyDescent="0.3">
      <c r="P63744"/>
      <c r="AA63744"/>
    </row>
    <row r="63745" spans="16:27" x14ac:dyDescent="0.3">
      <c r="P63745"/>
      <c r="AA63745"/>
    </row>
    <row r="63746" spans="16:27" x14ac:dyDescent="0.3">
      <c r="P63746"/>
      <c r="AA63746"/>
    </row>
    <row r="63747" spans="16:27" x14ac:dyDescent="0.3">
      <c r="P63747"/>
      <c r="AA63747"/>
    </row>
    <row r="63748" spans="16:27" x14ac:dyDescent="0.3">
      <c r="P63748"/>
      <c r="AA63748"/>
    </row>
    <row r="63749" spans="16:27" x14ac:dyDescent="0.3">
      <c r="P63749"/>
      <c r="AA63749"/>
    </row>
    <row r="63750" spans="16:27" x14ac:dyDescent="0.3">
      <c r="P63750"/>
      <c r="AA63750"/>
    </row>
    <row r="63751" spans="16:27" x14ac:dyDescent="0.3">
      <c r="P63751"/>
      <c r="AA63751"/>
    </row>
    <row r="63752" spans="16:27" x14ac:dyDescent="0.3">
      <c r="P63752"/>
      <c r="AA63752"/>
    </row>
    <row r="63753" spans="16:27" x14ac:dyDescent="0.3">
      <c r="P63753"/>
      <c r="AA63753"/>
    </row>
    <row r="63754" spans="16:27" x14ac:dyDescent="0.3">
      <c r="P63754"/>
      <c r="AA63754"/>
    </row>
    <row r="63755" spans="16:27" x14ac:dyDescent="0.3">
      <c r="P63755"/>
      <c r="AA63755"/>
    </row>
    <row r="63756" spans="16:27" x14ac:dyDescent="0.3">
      <c r="P63756"/>
      <c r="AA63756"/>
    </row>
    <row r="63757" spans="16:27" x14ac:dyDescent="0.3">
      <c r="P63757"/>
      <c r="AA63757"/>
    </row>
    <row r="63758" spans="16:27" x14ac:dyDescent="0.3">
      <c r="P63758"/>
      <c r="AA63758"/>
    </row>
    <row r="63759" spans="16:27" x14ac:dyDescent="0.3">
      <c r="P63759"/>
      <c r="AA63759"/>
    </row>
    <row r="63760" spans="16:27" x14ac:dyDescent="0.3">
      <c r="P63760"/>
      <c r="AA63760"/>
    </row>
    <row r="63761" spans="16:27" x14ac:dyDescent="0.3">
      <c r="P63761"/>
      <c r="AA63761"/>
    </row>
    <row r="63762" spans="16:27" x14ac:dyDescent="0.3">
      <c r="P63762"/>
      <c r="AA63762"/>
    </row>
    <row r="63763" spans="16:27" x14ac:dyDescent="0.3">
      <c r="P63763"/>
      <c r="AA63763"/>
    </row>
    <row r="63764" spans="16:27" x14ac:dyDescent="0.3">
      <c r="P63764"/>
      <c r="AA63764"/>
    </row>
    <row r="63765" spans="16:27" x14ac:dyDescent="0.3">
      <c r="P63765"/>
      <c r="AA63765"/>
    </row>
    <row r="63766" spans="16:27" x14ac:dyDescent="0.3">
      <c r="P63766"/>
      <c r="AA63766"/>
    </row>
    <row r="63767" spans="16:27" x14ac:dyDescent="0.3">
      <c r="P63767"/>
      <c r="AA63767"/>
    </row>
    <row r="63768" spans="16:27" x14ac:dyDescent="0.3">
      <c r="P63768"/>
      <c r="AA63768"/>
    </row>
    <row r="63769" spans="16:27" x14ac:dyDescent="0.3">
      <c r="P63769"/>
      <c r="AA63769"/>
    </row>
    <row r="63770" spans="16:27" x14ac:dyDescent="0.3">
      <c r="P63770"/>
      <c r="AA63770"/>
    </row>
    <row r="63771" spans="16:27" x14ac:dyDescent="0.3">
      <c r="P63771"/>
      <c r="AA63771"/>
    </row>
    <row r="63772" spans="16:27" x14ac:dyDescent="0.3">
      <c r="P63772"/>
      <c r="AA63772"/>
    </row>
    <row r="63773" spans="16:27" x14ac:dyDescent="0.3">
      <c r="P63773"/>
      <c r="AA63773"/>
    </row>
    <row r="63774" spans="16:27" x14ac:dyDescent="0.3">
      <c r="P63774"/>
      <c r="AA63774"/>
    </row>
    <row r="63775" spans="16:27" x14ac:dyDescent="0.3">
      <c r="P63775"/>
      <c r="AA63775"/>
    </row>
    <row r="63776" spans="16:27" x14ac:dyDescent="0.3">
      <c r="P63776"/>
      <c r="AA63776"/>
    </row>
    <row r="63777" spans="16:27" x14ac:dyDescent="0.3">
      <c r="P63777"/>
      <c r="AA63777"/>
    </row>
    <row r="63778" spans="16:27" x14ac:dyDescent="0.3">
      <c r="P63778"/>
      <c r="AA63778"/>
    </row>
    <row r="63779" spans="16:27" x14ac:dyDescent="0.3">
      <c r="P63779"/>
      <c r="AA63779"/>
    </row>
    <row r="63780" spans="16:27" x14ac:dyDescent="0.3">
      <c r="P63780"/>
      <c r="AA63780"/>
    </row>
    <row r="63781" spans="16:27" x14ac:dyDescent="0.3">
      <c r="P63781"/>
      <c r="AA63781"/>
    </row>
    <row r="63782" spans="16:27" x14ac:dyDescent="0.3">
      <c r="P63782"/>
      <c r="AA63782"/>
    </row>
    <row r="63783" spans="16:27" x14ac:dyDescent="0.3">
      <c r="P63783"/>
      <c r="AA63783"/>
    </row>
    <row r="63784" spans="16:27" x14ac:dyDescent="0.3">
      <c r="P63784"/>
      <c r="AA63784"/>
    </row>
    <row r="63785" spans="16:27" x14ac:dyDescent="0.3">
      <c r="P63785"/>
      <c r="AA63785"/>
    </row>
    <row r="63786" spans="16:27" x14ac:dyDescent="0.3">
      <c r="P63786"/>
      <c r="AA63786"/>
    </row>
    <row r="63787" spans="16:27" x14ac:dyDescent="0.3">
      <c r="P63787"/>
      <c r="AA63787"/>
    </row>
    <row r="63788" spans="16:27" x14ac:dyDescent="0.3">
      <c r="P63788"/>
      <c r="AA63788"/>
    </row>
    <row r="63789" spans="16:27" x14ac:dyDescent="0.3">
      <c r="P63789"/>
      <c r="AA63789"/>
    </row>
    <row r="63790" spans="16:27" x14ac:dyDescent="0.3">
      <c r="P63790"/>
      <c r="AA63790"/>
    </row>
    <row r="63791" spans="16:27" x14ac:dyDescent="0.3">
      <c r="P63791"/>
      <c r="AA63791"/>
    </row>
    <row r="63792" spans="16:27" x14ac:dyDescent="0.3">
      <c r="P63792"/>
      <c r="AA63792"/>
    </row>
    <row r="63793" spans="16:27" x14ac:dyDescent="0.3">
      <c r="P63793"/>
      <c r="AA63793"/>
    </row>
    <row r="63794" spans="16:27" x14ac:dyDescent="0.3">
      <c r="P63794"/>
      <c r="AA63794"/>
    </row>
    <row r="63795" spans="16:27" x14ac:dyDescent="0.3">
      <c r="P63795"/>
      <c r="AA63795"/>
    </row>
    <row r="63796" spans="16:27" x14ac:dyDescent="0.3">
      <c r="P63796"/>
      <c r="AA63796"/>
    </row>
    <row r="63797" spans="16:27" x14ac:dyDescent="0.3">
      <c r="P63797"/>
      <c r="AA63797"/>
    </row>
    <row r="63798" spans="16:27" x14ac:dyDescent="0.3">
      <c r="P63798"/>
      <c r="AA63798"/>
    </row>
    <row r="63799" spans="16:27" x14ac:dyDescent="0.3">
      <c r="P63799"/>
      <c r="AA63799"/>
    </row>
    <row r="63800" spans="16:27" x14ac:dyDescent="0.3">
      <c r="P63800"/>
      <c r="AA63800"/>
    </row>
    <row r="63801" spans="16:27" x14ac:dyDescent="0.3">
      <c r="P63801"/>
      <c r="AA63801"/>
    </row>
    <row r="63802" spans="16:27" x14ac:dyDescent="0.3">
      <c r="P63802"/>
      <c r="AA63802"/>
    </row>
    <row r="63803" spans="16:27" x14ac:dyDescent="0.3">
      <c r="P63803"/>
      <c r="AA63803"/>
    </row>
    <row r="63804" spans="16:27" x14ac:dyDescent="0.3">
      <c r="P63804"/>
      <c r="AA63804"/>
    </row>
    <row r="63805" spans="16:27" x14ac:dyDescent="0.3">
      <c r="P63805"/>
      <c r="AA63805"/>
    </row>
    <row r="63806" spans="16:27" x14ac:dyDescent="0.3">
      <c r="P63806"/>
      <c r="AA63806"/>
    </row>
    <row r="63807" spans="16:27" x14ac:dyDescent="0.3">
      <c r="P63807"/>
      <c r="AA63807"/>
    </row>
    <row r="63808" spans="16:27" x14ac:dyDescent="0.3">
      <c r="P63808"/>
      <c r="AA63808"/>
    </row>
    <row r="63809" spans="16:27" x14ac:dyDescent="0.3">
      <c r="P63809"/>
      <c r="AA63809"/>
    </row>
    <row r="63810" spans="16:27" x14ac:dyDescent="0.3">
      <c r="P63810"/>
      <c r="AA63810"/>
    </row>
    <row r="63811" spans="16:27" x14ac:dyDescent="0.3">
      <c r="P63811"/>
      <c r="AA63811"/>
    </row>
    <row r="63812" spans="16:27" x14ac:dyDescent="0.3">
      <c r="P63812"/>
      <c r="AA63812"/>
    </row>
    <row r="63813" spans="16:27" x14ac:dyDescent="0.3">
      <c r="P63813"/>
      <c r="AA63813"/>
    </row>
    <row r="63814" spans="16:27" x14ac:dyDescent="0.3">
      <c r="P63814"/>
      <c r="AA63814"/>
    </row>
    <row r="63815" spans="16:27" x14ac:dyDescent="0.3">
      <c r="P63815"/>
      <c r="AA63815"/>
    </row>
    <row r="63816" spans="16:27" x14ac:dyDescent="0.3">
      <c r="P63816"/>
      <c r="AA63816"/>
    </row>
    <row r="63817" spans="16:27" x14ac:dyDescent="0.3">
      <c r="P63817"/>
      <c r="AA63817"/>
    </row>
    <row r="63818" spans="16:27" x14ac:dyDescent="0.3">
      <c r="P63818"/>
      <c r="AA63818"/>
    </row>
    <row r="63819" spans="16:27" x14ac:dyDescent="0.3">
      <c r="P63819"/>
      <c r="AA63819"/>
    </row>
    <row r="63820" spans="16:27" x14ac:dyDescent="0.3">
      <c r="P63820"/>
      <c r="AA63820"/>
    </row>
    <row r="63821" spans="16:27" x14ac:dyDescent="0.3">
      <c r="P63821"/>
      <c r="AA63821"/>
    </row>
    <row r="63822" spans="16:27" x14ac:dyDescent="0.3">
      <c r="P63822"/>
      <c r="AA63822"/>
    </row>
    <row r="63823" spans="16:27" x14ac:dyDescent="0.3">
      <c r="P63823"/>
      <c r="AA63823"/>
    </row>
    <row r="63824" spans="16:27" x14ac:dyDescent="0.3">
      <c r="P63824"/>
      <c r="AA63824"/>
    </row>
    <row r="63825" spans="16:27" x14ac:dyDescent="0.3">
      <c r="P63825"/>
      <c r="AA63825"/>
    </row>
    <row r="63826" spans="16:27" x14ac:dyDescent="0.3">
      <c r="P63826"/>
      <c r="AA63826"/>
    </row>
    <row r="63827" spans="16:27" x14ac:dyDescent="0.3">
      <c r="P63827"/>
      <c r="AA63827"/>
    </row>
    <row r="63828" spans="16:27" x14ac:dyDescent="0.3">
      <c r="P63828"/>
      <c r="AA63828"/>
    </row>
    <row r="63829" spans="16:27" x14ac:dyDescent="0.3">
      <c r="P63829"/>
      <c r="AA63829"/>
    </row>
    <row r="63830" spans="16:27" x14ac:dyDescent="0.3">
      <c r="P63830"/>
      <c r="AA63830"/>
    </row>
    <row r="63831" spans="16:27" x14ac:dyDescent="0.3">
      <c r="P63831"/>
      <c r="AA63831"/>
    </row>
    <row r="63832" spans="16:27" x14ac:dyDescent="0.3">
      <c r="P63832"/>
      <c r="AA63832"/>
    </row>
    <row r="63833" spans="16:27" x14ac:dyDescent="0.3">
      <c r="P63833"/>
      <c r="AA63833"/>
    </row>
    <row r="63834" spans="16:27" x14ac:dyDescent="0.3">
      <c r="P63834"/>
      <c r="AA63834"/>
    </row>
    <row r="63835" spans="16:27" x14ac:dyDescent="0.3">
      <c r="P63835"/>
      <c r="AA63835"/>
    </row>
    <row r="63836" spans="16:27" x14ac:dyDescent="0.3">
      <c r="P63836"/>
      <c r="AA63836"/>
    </row>
    <row r="63837" spans="16:27" x14ac:dyDescent="0.3">
      <c r="P63837"/>
      <c r="AA63837"/>
    </row>
    <row r="63838" spans="16:27" x14ac:dyDescent="0.3">
      <c r="P63838"/>
      <c r="AA63838"/>
    </row>
    <row r="63839" spans="16:27" x14ac:dyDescent="0.3">
      <c r="P63839"/>
      <c r="AA63839"/>
    </row>
    <row r="63840" spans="16:27" x14ac:dyDescent="0.3">
      <c r="P63840"/>
      <c r="AA63840"/>
    </row>
    <row r="63841" spans="16:27" x14ac:dyDescent="0.3">
      <c r="P63841"/>
      <c r="AA63841"/>
    </row>
    <row r="63842" spans="16:27" x14ac:dyDescent="0.3">
      <c r="P63842"/>
      <c r="AA63842"/>
    </row>
    <row r="63843" spans="16:27" x14ac:dyDescent="0.3">
      <c r="P63843"/>
      <c r="AA63843"/>
    </row>
    <row r="63844" spans="16:27" x14ac:dyDescent="0.3">
      <c r="P63844"/>
      <c r="AA63844"/>
    </row>
    <row r="63845" spans="16:27" x14ac:dyDescent="0.3">
      <c r="P63845"/>
      <c r="AA63845"/>
    </row>
    <row r="63846" spans="16:27" x14ac:dyDescent="0.3">
      <c r="P63846"/>
      <c r="AA63846"/>
    </row>
    <row r="63847" spans="16:27" x14ac:dyDescent="0.3">
      <c r="P63847"/>
      <c r="AA63847"/>
    </row>
    <row r="63848" spans="16:27" x14ac:dyDescent="0.3">
      <c r="P63848"/>
      <c r="AA63848"/>
    </row>
    <row r="63849" spans="16:27" x14ac:dyDescent="0.3">
      <c r="P63849"/>
      <c r="AA63849"/>
    </row>
    <row r="63850" spans="16:27" x14ac:dyDescent="0.3">
      <c r="P63850"/>
      <c r="AA63850"/>
    </row>
    <row r="63851" spans="16:27" x14ac:dyDescent="0.3">
      <c r="P63851"/>
      <c r="AA63851"/>
    </row>
    <row r="63852" spans="16:27" x14ac:dyDescent="0.3">
      <c r="P63852"/>
      <c r="AA63852"/>
    </row>
    <row r="63853" spans="16:27" x14ac:dyDescent="0.3">
      <c r="P63853"/>
      <c r="AA63853"/>
    </row>
    <row r="63854" spans="16:27" x14ac:dyDescent="0.3">
      <c r="P63854"/>
      <c r="AA63854"/>
    </row>
    <row r="63855" spans="16:27" x14ac:dyDescent="0.3">
      <c r="P63855"/>
      <c r="AA63855"/>
    </row>
    <row r="63856" spans="16:27" x14ac:dyDescent="0.3">
      <c r="P63856"/>
      <c r="AA63856"/>
    </row>
    <row r="63857" spans="16:27" x14ac:dyDescent="0.3">
      <c r="P63857"/>
      <c r="AA63857"/>
    </row>
    <row r="63858" spans="16:27" x14ac:dyDescent="0.3">
      <c r="P63858"/>
      <c r="AA63858"/>
    </row>
    <row r="63859" spans="16:27" x14ac:dyDescent="0.3">
      <c r="P63859"/>
      <c r="AA63859"/>
    </row>
    <row r="63860" spans="16:27" x14ac:dyDescent="0.3">
      <c r="P63860"/>
      <c r="AA63860"/>
    </row>
    <row r="63861" spans="16:27" x14ac:dyDescent="0.3">
      <c r="P63861"/>
      <c r="AA63861"/>
    </row>
    <row r="63862" spans="16:27" x14ac:dyDescent="0.3">
      <c r="P63862"/>
      <c r="AA63862"/>
    </row>
    <row r="63863" spans="16:27" x14ac:dyDescent="0.3">
      <c r="P63863"/>
      <c r="AA63863"/>
    </row>
    <row r="63864" spans="16:27" x14ac:dyDescent="0.3">
      <c r="P63864"/>
      <c r="AA63864"/>
    </row>
    <row r="63865" spans="16:27" x14ac:dyDescent="0.3">
      <c r="P63865"/>
      <c r="AA63865"/>
    </row>
    <row r="63866" spans="16:27" x14ac:dyDescent="0.3">
      <c r="P63866"/>
      <c r="AA63866"/>
    </row>
    <row r="63867" spans="16:27" x14ac:dyDescent="0.3">
      <c r="P63867"/>
      <c r="AA63867"/>
    </row>
    <row r="63868" spans="16:27" x14ac:dyDescent="0.3">
      <c r="P63868"/>
      <c r="AA63868"/>
    </row>
    <row r="63869" spans="16:27" x14ac:dyDescent="0.3">
      <c r="P63869"/>
      <c r="AA63869"/>
    </row>
    <row r="63870" spans="16:27" x14ac:dyDescent="0.3">
      <c r="P63870"/>
      <c r="AA63870"/>
    </row>
    <row r="63871" spans="16:27" x14ac:dyDescent="0.3">
      <c r="P63871"/>
      <c r="AA63871"/>
    </row>
    <row r="63872" spans="16:27" x14ac:dyDescent="0.3">
      <c r="P63872"/>
      <c r="AA63872"/>
    </row>
    <row r="63873" spans="16:27" x14ac:dyDescent="0.3">
      <c r="P63873"/>
      <c r="AA63873"/>
    </row>
    <row r="63874" spans="16:27" x14ac:dyDescent="0.3">
      <c r="P63874"/>
      <c r="AA63874"/>
    </row>
    <row r="63875" spans="16:27" x14ac:dyDescent="0.3">
      <c r="P63875"/>
      <c r="AA63875"/>
    </row>
    <row r="63876" spans="16:27" x14ac:dyDescent="0.3">
      <c r="P63876"/>
      <c r="AA63876"/>
    </row>
    <row r="63877" spans="16:27" x14ac:dyDescent="0.3">
      <c r="P63877"/>
      <c r="AA63877"/>
    </row>
    <row r="63878" spans="16:27" x14ac:dyDescent="0.3">
      <c r="P63878"/>
      <c r="AA63878"/>
    </row>
    <row r="63879" spans="16:27" x14ac:dyDescent="0.3">
      <c r="P63879"/>
      <c r="AA63879"/>
    </row>
    <row r="63880" spans="16:27" x14ac:dyDescent="0.3">
      <c r="P63880"/>
      <c r="AA63880"/>
    </row>
    <row r="63881" spans="16:27" x14ac:dyDescent="0.3">
      <c r="P63881"/>
      <c r="AA63881"/>
    </row>
    <row r="63882" spans="16:27" x14ac:dyDescent="0.3">
      <c r="P63882"/>
      <c r="AA63882"/>
    </row>
    <row r="63883" spans="16:27" x14ac:dyDescent="0.3">
      <c r="P63883"/>
      <c r="AA63883"/>
    </row>
    <row r="63884" spans="16:27" x14ac:dyDescent="0.3">
      <c r="P63884"/>
      <c r="AA63884"/>
    </row>
    <row r="63885" spans="16:27" x14ac:dyDescent="0.3">
      <c r="P63885"/>
      <c r="AA63885"/>
    </row>
    <row r="63886" spans="16:27" x14ac:dyDescent="0.3">
      <c r="P63886"/>
      <c r="AA63886"/>
    </row>
    <row r="63887" spans="16:27" x14ac:dyDescent="0.3">
      <c r="P63887"/>
      <c r="AA63887"/>
    </row>
    <row r="63888" spans="16:27" x14ac:dyDescent="0.3">
      <c r="P63888"/>
      <c r="AA63888"/>
    </row>
    <row r="63889" spans="16:27" x14ac:dyDescent="0.3">
      <c r="P63889"/>
      <c r="AA63889"/>
    </row>
    <row r="63890" spans="16:27" x14ac:dyDescent="0.3">
      <c r="P63890"/>
      <c r="AA63890"/>
    </row>
    <row r="63891" spans="16:27" x14ac:dyDescent="0.3">
      <c r="P63891"/>
      <c r="AA63891"/>
    </row>
    <row r="63892" spans="16:27" x14ac:dyDescent="0.3">
      <c r="P63892"/>
      <c r="AA63892"/>
    </row>
    <row r="63893" spans="16:27" x14ac:dyDescent="0.3">
      <c r="P63893"/>
      <c r="AA63893"/>
    </row>
    <row r="63894" spans="16:27" x14ac:dyDescent="0.3">
      <c r="P63894"/>
      <c r="AA63894"/>
    </row>
    <row r="63895" spans="16:27" x14ac:dyDescent="0.3">
      <c r="P63895"/>
      <c r="AA63895"/>
    </row>
    <row r="63896" spans="16:27" x14ac:dyDescent="0.3">
      <c r="P63896"/>
      <c r="AA63896"/>
    </row>
    <row r="63897" spans="16:27" x14ac:dyDescent="0.3">
      <c r="P63897"/>
      <c r="AA63897"/>
    </row>
    <row r="63898" spans="16:27" x14ac:dyDescent="0.3">
      <c r="P63898"/>
      <c r="AA63898"/>
    </row>
    <row r="63899" spans="16:27" x14ac:dyDescent="0.3">
      <c r="P63899"/>
      <c r="AA63899"/>
    </row>
    <row r="63900" spans="16:27" x14ac:dyDescent="0.3">
      <c r="P63900"/>
      <c r="AA63900"/>
    </row>
    <row r="63901" spans="16:27" x14ac:dyDescent="0.3">
      <c r="P63901"/>
      <c r="AA63901"/>
    </row>
    <row r="63902" spans="16:27" x14ac:dyDescent="0.3">
      <c r="P63902"/>
      <c r="AA63902"/>
    </row>
    <row r="63903" spans="16:27" x14ac:dyDescent="0.3">
      <c r="P63903"/>
      <c r="AA63903"/>
    </row>
    <row r="63904" spans="16:27" x14ac:dyDescent="0.3">
      <c r="P63904"/>
      <c r="AA63904"/>
    </row>
    <row r="63905" spans="16:27" x14ac:dyDescent="0.3">
      <c r="P63905"/>
      <c r="AA63905"/>
    </row>
    <row r="63906" spans="16:27" x14ac:dyDescent="0.3">
      <c r="P63906"/>
      <c r="AA63906"/>
    </row>
    <row r="63907" spans="16:27" x14ac:dyDescent="0.3">
      <c r="P63907"/>
      <c r="AA63907"/>
    </row>
    <row r="63908" spans="16:27" x14ac:dyDescent="0.3">
      <c r="P63908"/>
      <c r="AA63908"/>
    </row>
    <row r="63909" spans="16:27" x14ac:dyDescent="0.3">
      <c r="P63909"/>
      <c r="AA63909"/>
    </row>
    <row r="63910" spans="16:27" x14ac:dyDescent="0.3">
      <c r="P63910"/>
      <c r="AA63910"/>
    </row>
    <row r="63911" spans="16:27" x14ac:dyDescent="0.3">
      <c r="P63911"/>
      <c r="AA63911"/>
    </row>
    <row r="63912" spans="16:27" x14ac:dyDescent="0.3">
      <c r="P63912"/>
      <c r="AA63912"/>
    </row>
    <row r="63913" spans="16:27" x14ac:dyDescent="0.3">
      <c r="P63913"/>
      <c r="AA63913"/>
    </row>
    <row r="63914" spans="16:27" x14ac:dyDescent="0.3">
      <c r="P63914"/>
      <c r="AA63914"/>
    </row>
    <row r="63915" spans="16:27" x14ac:dyDescent="0.3">
      <c r="P63915"/>
      <c r="AA63915"/>
    </row>
    <row r="63916" spans="16:27" x14ac:dyDescent="0.3">
      <c r="P63916"/>
      <c r="AA63916"/>
    </row>
    <row r="63917" spans="16:27" x14ac:dyDescent="0.3">
      <c r="P63917"/>
      <c r="AA63917"/>
    </row>
    <row r="63918" spans="16:27" x14ac:dyDescent="0.3">
      <c r="P63918"/>
      <c r="AA63918"/>
    </row>
    <row r="63919" spans="16:27" x14ac:dyDescent="0.3">
      <c r="P63919"/>
      <c r="AA63919"/>
    </row>
    <row r="63920" spans="16:27" x14ac:dyDescent="0.3">
      <c r="P63920"/>
      <c r="AA63920"/>
    </row>
    <row r="63921" spans="16:27" x14ac:dyDescent="0.3">
      <c r="P63921"/>
      <c r="AA63921"/>
    </row>
    <row r="63922" spans="16:27" x14ac:dyDescent="0.3">
      <c r="P63922"/>
      <c r="AA63922"/>
    </row>
    <row r="63923" spans="16:27" x14ac:dyDescent="0.3">
      <c r="P63923"/>
      <c r="AA63923"/>
    </row>
    <row r="63924" spans="16:27" x14ac:dyDescent="0.3">
      <c r="P63924"/>
      <c r="AA63924"/>
    </row>
    <row r="63925" spans="16:27" x14ac:dyDescent="0.3">
      <c r="P63925"/>
      <c r="AA63925"/>
    </row>
    <row r="63926" spans="16:27" x14ac:dyDescent="0.3">
      <c r="P63926"/>
      <c r="AA63926"/>
    </row>
    <row r="63927" spans="16:27" x14ac:dyDescent="0.3">
      <c r="P63927"/>
      <c r="AA63927"/>
    </row>
    <row r="63928" spans="16:27" x14ac:dyDescent="0.3">
      <c r="P63928"/>
      <c r="AA63928"/>
    </row>
    <row r="63929" spans="16:27" x14ac:dyDescent="0.3">
      <c r="P63929"/>
      <c r="AA63929"/>
    </row>
    <row r="63930" spans="16:27" x14ac:dyDescent="0.3">
      <c r="P63930"/>
      <c r="AA63930"/>
    </row>
    <row r="63931" spans="16:27" x14ac:dyDescent="0.3">
      <c r="P63931"/>
      <c r="AA63931"/>
    </row>
    <row r="63932" spans="16:27" x14ac:dyDescent="0.3">
      <c r="P63932"/>
      <c r="AA63932"/>
    </row>
    <row r="63933" spans="16:27" x14ac:dyDescent="0.3">
      <c r="P63933"/>
      <c r="AA63933"/>
    </row>
    <row r="63934" spans="16:27" x14ac:dyDescent="0.3">
      <c r="P63934"/>
      <c r="AA63934"/>
    </row>
    <row r="63935" spans="16:27" x14ac:dyDescent="0.3">
      <c r="P63935"/>
      <c r="AA63935"/>
    </row>
    <row r="63936" spans="16:27" x14ac:dyDescent="0.3">
      <c r="P63936"/>
      <c r="AA63936"/>
    </row>
    <row r="63937" spans="16:27" x14ac:dyDescent="0.3">
      <c r="P63937"/>
      <c r="AA63937"/>
    </row>
    <row r="63938" spans="16:27" x14ac:dyDescent="0.3">
      <c r="P63938"/>
      <c r="AA63938"/>
    </row>
    <row r="63939" spans="16:27" x14ac:dyDescent="0.3">
      <c r="P63939"/>
      <c r="AA63939"/>
    </row>
    <row r="63940" spans="16:27" x14ac:dyDescent="0.3">
      <c r="P63940"/>
      <c r="AA63940"/>
    </row>
    <row r="63941" spans="16:27" x14ac:dyDescent="0.3">
      <c r="P63941"/>
      <c r="AA63941"/>
    </row>
    <row r="63942" spans="16:27" x14ac:dyDescent="0.3">
      <c r="P63942"/>
      <c r="AA63942"/>
    </row>
    <row r="63943" spans="16:27" x14ac:dyDescent="0.3">
      <c r="P63943"/>
      <c r="AA63943"/>
    </row>
    <row r="63944" spans="16:27" x14ac:dyDescent="0.3">
      <c r="P63944"/>
      <c r="AA63944"/>
    </row>
    <row r="63945" spans="16:27" x14ac:dyDescent="0.3">
      <c r="P63945"/>
      <c r="AA63945"/>
    </row>
    <row r="63946" spans="16:27" x14ac:dyDescent="0.3">
      <c r="P63946"/>
      <c r="AA63946"/>
    </row>
    <row r="63947" spans="16:27" x14ac:dyDescent="0.3">
      <c r="P63947"/>
      <c r="AA63947"/>
    </row>
    <row r="63948" spans="16:27" x14ac:dyDescent="0.3">
      <c r="P63948"/>
      <c r="AA63948"/>
    </row>
    <row r="63949" spans="16:27" x14ac:dyDescent="0.3">
      <c r="P63949"/>
      <c r="AA63949"/>
    </row>
    <row r="63950" spans="16:27" x14ac:dyDescent="0.3">
      <c r="P63950"/>
      <c r="AA63950"/>
    </row>
    <row r="63951" spans="16:27" x14ac:dyDescent="0.3">
      <c r="P63951"/>
      <c r="AA63951"/>
    </row>
    <row r="63952" spans="16:27" x14ac:dyDescent="0.3">
      <c r="P63952"/>
      <c r="AA63952"/>
    </row>
    <row r="63953" spans="16:27" x14ac:dyDescent="0.3">
      <c r="P63953"/>
      <c r="AA63953"/>
    </row>
    <row r="63954" spans="16:27" x14ac:dyDescent="0.3">
      <c r="P63954"/>
      <c r="AA63954"/>
    </row>
    <row r="63955" spans="16:27" x14ac:dyDescent="0.3">
      <c r="P63955"/>
      <c r="AA63955"/>
    </row>
    <row r="63956" spans="16:27" x14ac:dyDescent="0.3">
      <c r="P63956"/>
      <c r="AA63956"/>
    </row>
    <row r="63957" spans="16:27" x14ac:dyDescent="0.3">
      <c r="P63957"/>
      <c r="AA63957"/>
    </row>
    <row r="63958" spans="16:27" x14ac:dyDescent="0.3">
      <c r="P63958"/>
      <c r="AA63958"/>
    </row>
    <row r="63959" spans="16:27" x14ac:dyDescent="0.3">
      <c r="P63959"/>
      <c r="AA63959"/>
    </row>
    <row r="63960" spans="16:27" x14ac:dyDescent="0.3">
      <c r="P63960"/>
      <c r="AA63960"/>
    </row>
    <row r="63961" spans="16:27" x14ac:dyDescent="0.3">
      <c r="P63961"/>
      <c r="AA63961"/>
    </row>
    <row r="63962" spans="16:27" x14ac:dyDescent="0.3">
      <c r="P63962"/>
      <c r="AA63962"/>
    </row>
    <row r="63963" spans="16:27" x14ac:dyDescent="0.3">
      <c r="P63963"/>
      <c r="AA63963"/>
    </row>
    <row r="63964" spans="16:27" x14ac:dyDescent="0.3">
      <c r="P63964"/>
      <c r="AA63964"/>
    </row>
    <row r="63965" spans="16:27" x14ac:dyDescent="0.3">
      <c r="P63965"/>
      <c r="AA63965"/>
    </row>
    <row r="63966" spans="16:27" x14ac:dyDescent="0.3">
      <c r="P63966"/>
      <c r="AA63966"/>
    </row>
    <row r="63967" spans="16:27" x14ac:dyDescent="0.3">
      <c r="P63967"/>
      <c r="AA63967"/>
    </row>
    <row r="63968" spans="16:27" x14ac:dyDescent="0.3">
      <c r="P63968"/>
      <c r="AA63968"/>
    </row>
    <row r="63969" spans="16:27" x14ac:dyDescent="0.3">
      <c r="P63969"/>
      <c r="AA63969"/>
    </row>
    <row r="63970" spans="16:27" x14ac:dyDescent="0.3">
      <c r="P63970"/>
      <c r="AA63970"/>
    </row>
    <row r="63971" spans="16:27" x14ac:dyDescent="0.3">
      <c r="P63971"/>
      <c r="AA63971"/>
    </row>
    <row r="63972" spans="16:27" x14ac:dyDescent="0.3">
      <c r="P63972"/>
      <c r="AA63972"/>
    </row>
    <row r="63973" spans="16:27" x14ac:dyDescent="0.3">
      <c r="P63973"/>
      <c r="AA63973"/>
    </row>
    <row r="63974" spans="16:27" x14ac:dyDescent="0.3">
      <c r="P63974"/>
      <c r="AA63974"/>
    </row>
    <row r="63975" spans="16:27" x14ac:dyDescent="0.3">
      <c r="P63975"/>
      <c r="AA63975"/>
    </row>
    <row r="63976" spans="16:27" x14ac:dyDescent="0.3">
      <c r="P63976"/>
      <c r="AA63976"/>
    </row>
    <row r="63977" spans="16:27" x14ac:dyDescent="0.3">
      <c r="P63977"/>
      <c r="AA63977"/>
    </row>
    <row r="63978" spans="16:27" x14ac:dyDescent="0.3">
      <c r="P63978"/>
      <c r="AA63978"/>
    </row>
    <row r="63979" spans="16:27" x14ac:dyDescent="0.3">
      <c r="P63979"/>
      <c r="AA63979"/>
    </row>
    <row r="63980" spans="16:27" x14ac:dyDescent="0.3">
      <c r="P63980"/>
      <c r="AA63980"/>
    </row>
    <row r="63981" spans="16:27" x14ac:dyDescent="0.3">
      <c r="P63981"/>
      <c r="AA63981"/>
    </row>
    <row r="63982" spans="16:27" x14ac:dyDescent="0.3">
      <c r="P63982"/>
      <c r="AA63982"/>
    </row>
    <row r="63983" spans="16:27" x14ac:dyDescent="0.3">
      <c r="P63983"/>
      <c r="AA63983"/>
    </row>
    <row r="63984" spans="16:27" x14ac:dyDescent="0.3">
      <c r="P63984"/>
      <c r="AA63984"/>
    </row>
    <row r="63985" spans="16:27" x14ac:dyDescent="0.3">
      <c r="P63985"/>
      <c r="AA63985"/>
    </row>
    <row r="63986" spans="16:27" x14ac:dyDescent="0.3">
      <c r="P63986"/>
      <c r="AA63986"/>
    </row>
    <row r="63987" spans="16:27" x14ac:dyDescent="0.3">
      <c r="P63987"/>
      <c r="AA63987"/>
    </row>
    <row r="63988" spans="16:27" x14ac:dyDescent="0.3">
      <c r="P63988"/>
      <c r="AA63988"/>
    </row>
    <row r="63989" spans="16:27" x14ac:dyDescent="0.3">
      <c r="P63989"/>
      <c r="AA63989"/>
    </row>
    <row r="63990" spans="16:27" x14ac:dyDescent="0.3">
      <c r="P63990"/>
      <c r="AA63990"/>
    </row>
    <row r="63991" spans="16:27" x14ac:dyDescent="0.3">
      <c r="P63991"/>
      <c r="AA63991"/>
    </row>
    <row r="63992" spans="16:27" x14ac:dyDescent="0.3">
      <c r="P63992"/>
      <c r="AA63992"/>
    </row>
    <row r="63993" spans="16:27" x14ac:dyDescent="0.3">
      <c r="P63993"/>
      <c r="AA63993"/>
    </row>
    <row r="63994" spans="16:27" x14ac:dyDescent="0.3">
      <c r="P63994"/>
      <c r="AA63994"/>
    </row>
    <row r="63995" spans="16:27" x14ac:dyDescent="0.3">
      <c r="P63995"/>
      <c r="AA63995"/>
    </row>
    <row r="63996" spans="16:27" x14ac:dyDescent="0.3">
      <c r="P63996"/>
      <c r="AA63996"/>
    </row>
    <row r="63997" spans="16:27" x14ac:dyDescent="0.3">
      <c r="P63997"/>
      <c r="AA63997"/>
    </row>
    <row r="63998" spans="16:27" x14ac:dyDescent="0.3">
      <c r="P63998"/>
      <c r="AA63998"/>
    </row>
    <row r="63999" spans="16:27" x14ac:dyDescent="0.3">
      <c r="P63999"/>
      <c r="AA63999"/>
    </row>
    <row r="64000" spans="16:27" x14ac:dyDescent="0.3">
      <c r="P64000"/>
      <c r="AA64000"/>
    </row>
    <row r="64001" spans="16:27" x14ac:dyDescent="0.3">
      <c r="P64001"/>
      <c r="AA64001"/>
    </row>
    <row r="64002" spans="16:27" x14ac:dyDescent="0.3">
      <c r="P64002"/>
      <c r="AA64002"/>
    </row>
    <row r="64003" spans="16:27" x14ac:dyDescent="0.3">
      <c r="P64003"/>
      <c r="AA64003"/>
    </row>
    <row r="64004" spans="16:27" x14ac:dyDescent="0.3">
      <c r="P64004"/>
      <c r="AA64004"/>
    </row>
    <row r="64005" spans="16:27" x14ac:dyDescent="0.3">
      <c r="P64005"/>
      <c r="AA64005"/>
    </row>
    <row r="64006" spans="16:27" x14ac:dyDescent="0.3">
      <c r="P64006"/>
      <c r="AA64006"/>
    </row>
    <row r="64007" spans="16:27" x14ac:dyDescent="0.3">
      <c r="P64007"/>
      <c r="AA64007"/>
    </row>
    <row r="64008" spans="16:27" x14ac:dyDescent="0.3">
      <c r="P64008"/>
      <c r="AA64008"/>
    </row>
    <row r="64009" spans="16:27" x14ac:dyDescent="0.3">
      <c r="P64009"/>
      <c r="AA64009"/>
    </row>
    <row r="64010" spans="16:27" x14ac:dyDescent="0.3">
      <c r="P64010"/>
      <c r="AA64010"/>
    </row>
    <row r="64011" spans="16:27" x14ac:dyDescent="0.3">
      <c r="P64011"/>
      <c r="AA64011"/>
    </row>
    <row r="64012" spans="16:27" x14ac:dyDescent="0.3">
      <c r="P64012"/>
      <c r="AA64012"/>
    </row>
    <row r="64013" spans="16:27" x14ac:dyDescent="0.3">
      <c r="P64013"/>
      <c r="AA64013"/>
    </row>
    <row r="64014" spans="16:27" x14ac:dyDescent="0.3">
      <c r="P64014"/>
      <c r="AA64014"/>
    </row>
    <row r="64015" spans="16:27" x14ac:dyDescent="0.3">
      <c r="P64015"/>
      <c r="AA64015"/>
    </row>
    <row r="64016" spans="16:27" x14ac:dyDescent="0.3">
      <c r="P64016"/>
      <c r="AA64016"/>
    </row>
    <row r="64017" spans="16:27" x14ac:dyDescent="0.3">
      <c r="P64017"/>
      <c r="AA64017"/>
    </row>
    <row r="64018" spans="16:27" x14ac:dyDescent="0.3">
      <c r="P64018"/>
      <c r="AA64018"/>
    </row>
    <row r="64019" spans="16:27" x14ac:dyDescent="0.3">
      <c r="P64019"/>
      <c r="AA64019"/>
    </row>
    <row r="64020" spans="16:27" x14ac:dyDescent="0.3">
      <c r="P64020"/>
      <c r="AA64020"/>
    </row>
    <row r="64021" spans="16:27" x14ac:dyDescent="0.3">
      <c r="P64021"/>
      <c r="AA64021"/>
    </row>
    <row r="64022" spans="16:27" x14ac:dyDescent="0.3">
      <c r="P64022"/>
      <c r="AA64022"/>
    </row>
    <row r="64023" spans="16:27" x14ac:dyDescent="0.3">
      <c r="P64023"/>
      <c r="AA64023"/>
    </row>
    <row r="64024" spans="16:27" x14ac:dyDescent="0.3">
      <c r="P64024"/>
      <c r="AA64024"/>
    </row>
    <row r="64025" spans="16:27" x14ac:dyDescent="0.3">
      <c r="P64025"/>
      <c r="AA64025"/>
    </row>
    <row r="64026" spans="16:27" x14ac:dyDescent="0.3">
      <c r="P64026"/>
      <c r="AA64026"/>
    </row>
    <row r="64027" spans="16:27" x14ac:dyDescent="0.3">
      <c r="P64027"/>
      <c r="AA64027"/>
    </row>
    <row r="64028" spans="16:27" x14ac:dyDescent="0.3">
      <c r="P64028"/>
      <c r="AA64028"/>
    </row>
    <row r="64029" spans="16:27" x14ac:dyDescent="0.3">
      <c r="P64029"/>
      <c r="AA64029"/>
    </row>
    <row r="64030" spans="16:27" x14ac:dyDescent="0.3">
      <c r="P64030"/>
      <c r="AA64030"/>
    </row>
    <row r="64031" spans="16:27" x14ac:dyDescent="0.3">
      <c r="P64031"/>
      <c r="AA64031"/>
    </row>
    <row r="64032" spans="16:27" x14ac:dyDescent="0.3">
      <c r="P64032"/>
      <c r="AA64032"/>
    </row>
    <row r="64033" spans="16:27" x14ac:dyDescent="0.3">
      <c r="P64033"/>
      <c r="AA64033"/>
    </row>
    <row r="64034" spans="16:27" x14ac:dyDescent="0.3">
      <c r="P64034"/>
      <c r="AA64034"/>
    </row>
    <row r="64035" spans="16:27" x14ac:dyDescent="0.3">
      <c r="P64035"/>
      <c r="AA64035"/>
    </row>
    <row r="64036" spans="16:27" x14ac:dyDescent="0.3">
      <c r="P64036"/>
      <c r="AA64036"/>
    </row>
    <row r="64037" spans="16:27" x14ac:dyDescent="0.3">
      <c r="P64037"/>
      <c r="AA64037"/>
    </row>
    <row r="64038" spans="16:27" x14ac:dyDescent="0.3">
      <c r="P64038"/>
      <c r="AA64038"/>
    </row>
    <row r="64039" spans="16:27" x14ac:dyDescent="0.3">
      <c r="P64039"/>
      <c r="AA64039"/>
    </row>
    <row r="64040" spans="16:27" x14ac:dyDescent="0.3">
      <c r="P64040"/>
      <c r="AA64040"/>
    </row>
    <row r="64041" spans="16:27" x14ac:dyDescent="0.3">
      <c r="P64041"/>
      <c r="AA64041"/>
    </row>
    <row r="64042" spans="16:27" x14ac:dyDescent="0.3">
      <c r="P64042"/>
      <c r="AA64042"/>
    </row>
    <row r="64043" spans="16:27" x14ac:dyDescent="0.3">
      <c r="P64043"/>
      <c r="AA64043"/>
    </row>
    <row r="64044" spans="16:27" x14ac:dyDescent="0.3">
      <c r="P64044"/>
      <c r="AA64044"/>
    </row>
    <row r="64045" spans="16:27" x14ac:dyDescent="0.3">
      <c r="P64045"/>
      <c r="AA64045"/>
    </row>
    <row r="64046" spans="16:27" x14ac:dyDescent="0.3">
      <c r="P64046"/>
      <c r="AA64046"/>
    </row>
    <row r="64047" spans="16:27" x14ac:dyDescent="0.3">
      <c r="P64047"/>
      <c r="AA64047"/>
    </row>
    <row r="64048" spans="16:27" x14ac:dyDescent="0.3">
      <c r="P64048"/>
      <c r="AA64048"/>
    </row>
    <row r="64049" spans="16:27" x14ac:dyDescent="0.3">
      <c r="P64049"/>
      <c r="AA64049"/>
    </row>
    <row r="64050" spans="16:27" x14ac:dyDescent="0.3">
      <c r="P64050"/>
      <c r="AA64050"/>
    </row>
    <row r="64051" spans="16:27" x14ac:dyDescent="0.3">
      <c r="P64051"/>
      <c r="AA64051"/>
    </row>
    <row r="64052" spans="16:27" x14ac:dyDescent="0.3">
      <c r="P64052"/>
      <c r="AA64052"/>
    </row>
    <row r="64053" spans="16:27" x14ac:dyDescent="0.3">
      <c r="P64053"/>
      <c r="AA64053"/>
    </row>
    <row r="64054" spans="16:27" x14ac:dyDescent="0.3">
      <c r="P64054"/>
      <c r="AA64054"/>
    </row>
    <row r="64055" spans="16:27" x14ac:dyDescent="0.3">
      <c r="P64055"/>
      <c r="AA64055"/>
    </row>
    <row r="64056" spans="16:27" x14ac:dyDescent="0.3">
      <c r="P64056"/>
      <c r="AA64056"/>
    </row>
    <row r="64057" spans="16:27" x14ac:dyDescent="0.3">
      <c r="P64057"/>
      <c r="AA64057"/>
    </row>
    <row r="64058" spans="16:27" x14ac:dyDescent="0.3">
      <c r="P64058"/>
      <c r="AA64058"/>
    </row>
    <row r="64059" spans="16:27" x14ac:dyDescent="0.3">
      <c r="P64059"/>
      <c r="AA64059"/>
    </row>
    <row r="64060" spans="16:27" x14ac:dyDescent="0.3">
      <c r="P64060"/>
      <c r="AA64060"/>
    </row>
    <row r="64061" spans="16:27" x14ac:dyDescent="0.3">
      <c r="P64061"/>
      <c r="AA64061"/>
    </row>
    <row r="64062" spans="16:27" x14ac:dyDescent="0.3">
      <c r="P64062"/>
      <c r="AA64062"/>
    </row>
    <row r="64063" spans="16:27" x14ac:dyDescent="0.3">
      <c r="P64063"/>
      <c r="AA64063"/>
    </row>
    <row r="64064" spans="16:27" x14ac:dyDescent="0.3">
      <c r="P64064"/>
      <c r="AA64064"/>
    </row>
    <row r="64065" spans="16:27" x14ac:dyDescent="0.3">
      <c r="P64065"/>
      <c r="AA64065"/>
    </row>
    <row r="64066" spans="16:27" x14ac:dyDescent="0.3">
      <c r="P64066"/>
      <c r="AA64066"/>
    </row>
    <row r="64067" spans="16:27" x14ac:dyDescent="0.3">
      <c r="P64067"/>
      <c r="AA64067"/>
    </row>
    <row r="64068" spans="16:27" x14ac:dyDescent="0.3">
      <c r="P64068"/>
      <c r="AA64068"/>
    </row>
    <row r="64069" spans="16:27" x14ac:dyDescent="0.3">
      <c r="P64069"/>
      <c r="AA64069"/>
    </row>
    <row r="64070" spans="16:27" x14ac:dyDescent="0.3">
      <c r="P64070"/>
      <c r="AA64070"/>
    </row>
    <row r="64071" spans="16:27" x14ac:dyDescent="0.3">
      <c r="P64071"/>
      <c r="AA64071"/>
    </row>
    <row r="64072" spans="16:27" x14ac:dyDescent="0.3">
      <c r="P64072"/>
      <c r="AA64072"/>
    </row>
    <row r="64073" spans="16:27" x14ac:dyDescent="0.3">
      <c r="P64073"/>
      <c r="AA64073"/>
    </row>
    <row r="64074" spans="16:27" x14ac:dyDescent="0.3">
      <c r="P64074"/>
      <c r="AA64074"/>
    </row>
    <row r="64075" spans="16:27" x14ac:dyDescent="0.3">
      <c r="P64075"/>
      <c r="AA64075"/>
    </row>
    <row r="64076" spans="16:27" x14ac:dyDescent="0.3">
      <c r="P64076"/>
      <c r="AA64076"/>
    </row>
    <row r="64077" spans="16:27" x14ac:dyDescent="0.3">
      <c r="P64077"/>
      <c r="AA64077"/>
    </row>
    <row r="64078" spans="16:27" x14ac:dyDescent="0.3">
      <c r="P64078"/>
      <c r="AA64078"/>
    </row>
    <row r="64079" spans="16:27" x14ac:dyDescent="0.3">
      <c r="P64079"/>
      <c r="AA64079"/>
    </row>
    <row r="64080" spans="16:27" x14ac:dyDescent="0.3">
      <c r="P64080"/>
      <c r="AA64080"/>
    </row>
    <row r="64081" spans="16:27" x14ac:dyDescent="0.3">
      <c r="P64081"/>
      <c r="AA64081"/>
    </row>
    <row r="64082" spans="16:27" x14ac:dyDescent="0.3">
      <c r="P64082"/>
      <c r="AA64082"/>
    </row>
    <row r="64083" spans="16:27" x14ac:dyDescent="0.3">
      <c r="P64083"/>
      <c r="AA64083"/>
    </row>
    <row r="64084" spans="16:27" x14ac:dyDescent="0.3">
      <c r="P64084"/>
      <c r="AA64084"/>
    </row>
    <row r="64085" spans="16:27" x14ac:dyDescent="0.3">
      <c r="P64085"/>
      <c r="AA64085"/>
    </row>
    <row r="64086" spans="16:27" x14ac:dyDescent="0.3">
      <c r="P64086"/>
      <c r="AA64086"/>
    </row>
    <row r="64087" spans="16:27" x14ac:dyDescent="0.3">
      <c r="P64087"/>
      <c r="AA64087"/>
    </row>
    <row r="64088" spans="16:27" x14ac:dyDescent="0.3">
      <c r="P64088"/>
      <c r="AA64088"/>
    </row>
    <row r="64089" spans="16:27" x14ac:dyDescent="0.3">
      <c r="P64089"/>
      <c r="AA64089"/>
    </row>
    <row r="64090" spans="16:27" x14ac:dyDescent="0.3">
      <c r="P64090"/>
      <c r="AA64090"/>
    </row>
    <row r="64091" spans="16:27" x14ac:dyDescent="0.3">
      <c r="P64091"/>
      <c r="AA64091"/>
    </row>
    <row r="64092" spans="16:27" x14ac:dyDescent="0.3">
      <c r="P64092"/>
      <c r="AA64092"/>
    </row>
    <row r="64093" spans="16:27" x14ac:dyDescent="0.3">
      <c r="P64093"/>
      <c r="AA64093"/>
    </row>
    <row r="64094" spans="16:27" x14ac:dyDescent="0.3">
      <c r="P64094"/>
      <c r="AA64094"/>
    </row>
    <row r="64095" spans="16:27" x14ac:dyDescent="0.3">
      <c r="P64095"/>
      <c r="AA64095"/>
    </row>
    <row r="64096" spans="16:27" x14ac:dyDescent="0.3">
      <c r="P64096"/>
      <c r="AA64096"/>
    </row>
    <row r="64097" spans="16:27" x14ac:dyDescent="0.3">
      <c r="P64097"/>
      <c r="AA64097"/>
    </row>
    <row r="64098" spans="16:27" x14ac:dyDescent="0.3">
      <c r="P64098"/>
      <c r="AA64098"/>
    </row>
    <row r="64099" spans="16:27" x14ac:dyDescent="0.3">
      <c r="P64099"/>
      <c r="AA64099"/>
    </row>
    <row r="64100" spans="16:27" x14ac:dyDescent="0.3">
      <c r="P64100"/>
      <c r="AA64100"/>
    </row>
    <row r="64101" spans="16:27" x14ac:dyDescent="0.3">
      <c r="P64101"/>
      <c r="AA64101"/>
    </row>
    <row r="64102" spans="16:27" x14ac:dyDescent="0.3">
      <c r="P64102"/>
      <c r="AA64102"/>
    </row>
    <row r="64103" spans="16:27" x14ac:dyDescent="0.3">
      <c r="P64103"/>
      <c r="AA64103"/>
    </row>
    <row r="64104" spans="16:27" x14ac:dyDescent="0.3">
      <c r="P64104"/>
      <c r="AA64104"/>
    </row>
    <row r="64105" spans="16:27" x14ac:dyDescent="0.3">
      <c r="P64105"/>
      <c r="AA64105"/>
    </row>
    <row r="64106" spans="16:27" x14ac:dyDescent="0.3">
      <c r="P64106"/>
      <c r="AA64106"/>
    </row>
    <row r="64107" spans="16:27" x14ac:dyDescent="0.3">
      <c r="P64107"/>
      <c r="AA64107"/>
    </row>
    <row r="64108" spans="16:27" x14ac:dyDescent="0.3">
      <c r="P64108"/>
      <c r="AA64108"/>
    </row>
    <row r="64109" spans="16:27" x14ac:dyDescent="0.3">
      <c r="P64109"/>
      <c r="AA64109"/>
    </row>
    <row r="64110" spans="16:27" x14ac:dyDescent="0.3">
      <c r="P64110"/>
      <c r="AA64110"/>
    </row>
    <row r="64111" spans="16:27" x14ac:dyDescent="0.3">
      <c r="P64111"/>
      <c r="AA64111"/>
    </row>
    <row r="64112" spans="16:27" x14ac:dyDescent="0.3">
      <c r="P64112"/>
      <c r="AA64112"/>
    </row>
    <row r="64113" spans="16:27" x14ac:dyDescent="0.3">
      <c r="P64113"/>
      <c r="AA64113"/>
    </row>
    <row r="64114" spans="16:27" x14ac:dyDescent="0.3">
      <c r="P64114"/>
      <c r="AA64114"/>
    </row>
    <row r="64115" spans="16:27" x14ac:dyDescent="0.3">
      <c r="P64115"/>
      <c r="AA64115"/>
    </row>
    <row r="64116" spans="16:27" x14ac:dyDescent="0.3">
      <c r="P64116"/>
      <c r="AA64116"/>
    </row>
    <row r="64117" spans="16:27" x14ac:dyDescent="0.3">
      <c r="P64117"/>
      <c r="AA64117"/>
    </row>
    <row r="64118" spans="16:27" x14ac:dyDescent="0.3">
      <c r="P64118"/>
      <c r="AA64118"/>
    </row>
    <row r="64119" spans="16:27" x14ac:dyDescent="0.3">
      <c r="P64119"/>
      <c r="AA64119"/>
    </row>
    <row r="64120" spans="16:27" x14ac:dyDescent="0.3">
      <c r="P64120"/>
      <c r="AA64120"/>
    </row>
    <row r="64121" spans="16:27" x14ac:dyDescent="0.3">
      <c r="P64121"/>
      <c r="AA64121"/>
    </row>
    <row r="64122" spans="16:27" x14ac:dyDescent="0.3">
      <c r="P64122"/>
      <c r="AA64122"/>
    </row>
    <row r="64123" spans="16:27" x14ac:dyDescent="0.3">
      <c r="P64123"/>
      <c r="AA64123"/>
    </row>
    <row r="64124" spans="16:27" x14ac:dyDescent="0.3">
      <c r="P64124"/>
      <c r="AA64124"/>
    </row>
    <row r="64125" spans="16:27" x14ac:dyDescent="0.3">
      <c r="P64125"/>
      <c r="AA64125"/>
    </row>
    <row r="64126" spans="16:27" x14ac:dyDescent="0.3">
      <c r="P64126"/>
      <c r="AA64126"/>
    </row>
    <row r="64127" spans="16:27" x14ac:dyDescent="0.3">
      <c r="P64127"/>
      <c r="AA64127"/>
    </row>
    <row r="64128" spans="16:27" x14ac:dyDescent="0.3">
      <c r="P64128"/>
      <c r="AA64128"/>
    </row>
    <row r="64129" spans="16:27" x14ac:dyDescent="0.3">
      <c r="P64129"/>
      <c r="AA64129"/>
    </row>
    <row r="64130" spans="16:27" x14ac:dyDescent="0.3">
      <c r="P64130"/>
      <c r="AA64130"/>
    </row>
    <row r="64131" spans="16:27" x14ac:dyDescent="0.3">
      <c r="P64131"/>
      <c r="AA64131"/>
    </row>
    <row r="64132" spans="16:27" x14ac:dyDescent="0.3">
      <c r="P64132"/>
      <c r="AA64132"/>
    </row>
    <row r="64133" spans="16:27" x14ac:dyDescent="0.3">
      <c r="P64133"/>
      <c r="AA64133"/>
    </row>
    <row r="64134" spans="16:27" x14ac:dyDescent="0.3">
      <c r="P64134"/>
      <c r="AA64134"/>
    </row>
    <row r="64135" spans="16:27" x14ac:dyDescent="0.3">
      <c r="P64135"/>
      <c r="AA64135"/>
    </row>
    <row r="64136" spans="16:27" x14ac:dyDescent="0.3">
      <c r="P64136"/>
      <c r="AA64136"/>
    </row>
    <row r="64137" spans="16:27" x14ac:dyDescent="0.3">
      <c r="P64137"/>
      <c r="AA64137"/>
    </row>
    <row r="64138" spans="16:27" x14ac:dyDescent="0.3">
      <c r="P64138"/>
      <c r="AA64138"/>
    </row>
    <row r="64139" spans="16:27" x14ac:dyDescent="0.3">
      <c r="P64139"/>
      <c r="AA64139"/>
    </row>
    <row r="64140" spans="16:27" x14ac:dyDescent="0.3">
      <c r="P64140"/>
      <c r="AA64140"/>
    </row>
    <row r="64141" spans="16:27" x14ac:dyDescent="0.3">
      <c r="P64141"/>
      <c r="AA64141"/>
    </row>
    <row r="64142" spans="16:27" x14ac:dyDescent="0.3">
      <c r="P64142"/>
      <c r="AA64142"/>
    </row>
    <row r="64143" spans="16:27" x14ac:dyDescent="0.3">
      <c r="P64143"/>
      <c r="AA64143"/>
    </row>
    <row r="64144" spans="16:27" x14ac:dyDescent="0.3">
      <c r="P64144"/>
      <c r="AA64144"/>
    </row>
    <row r="64145" spans="16:27" x14ac:dyDescent="0.3">
      <c r="P64145"/>
      <c r="AA64145"/>
    </row>
    <row r="64146" spans="16:27" x14ac:dyDescent="0.3">
      <c r="P64146"/>
      <c r="AA64146"/>
    </row>
    <row r="64147" spans="16:27" x14ac:dyDescent="0.3">
      <c r="P64147"/>
      <c r="AA64147"/>
    </row>
    <row r="64148" spans="16:27" x14ac:dyDescent="0.3">
      <c r="P64148"/>
      <c r="AA64148"/>
    </row>
    <row r="64149" spans="16:27" x14ac:dyDescent="0.3">
      <c r="P64149"/>
      <c r="AA64149"/>
    </row>
    <row r="64150" spans="16:27" x14ac:dyDescent="0.3">
      <c r="P64150"/>
      <c r="AA64150"/>
    </row>
    <row r="64151" spans="16:27" x14ac:dyDescent="0.3">
      <c r="P64151"/>
      <c r="AA64151"/>
    </row>
    <row r="64152" spans="16:27" x14ac:dyDescent="0.3">
      <c r="P64152"/>
      <c r="AA64152"/>
    </row>
    <row r="64153" spans="16:27" x14ac:dyDescent="0.3">
      <c r="P64153"/>
      <c r="AA64153"/>
    </row>
    <row r="64154" spans="16:27" x14ac:dyDescent="0.3">
      <c r="P64154"/>
      <c r="AA64154"/>
    </row>
    <row r="64155" spans="16:27" x14ac:dyDescent="0.3">
      <c r="P64155"/>
      <c r="AA64155"/>
    </row>
    <row r="64156" spans="16:27" x14ac:dyDescent="0.3">
      <c r="P64156"/>
      <c r="AA64156"/>
    </row>
    <row r="64157" spans="16:27" x14ac:dyDescent="0.3">
      <c r="P64157"/>
      <c r="AA64157"/>
    </row>
    <row r="64158" spans="16:27" x14ac:dyDescent="0.3">
      <c r="P64158"/>
      <c r="AA64158"/>
    </row>
    <row r="64159" spans="16:27" x14ac:dyDescent="0.3">
      <c r="P64159"/>
      <c r="AA64159"/>
    </row>
    <row r="64160" spans="16:27" x14ac:dyDescent="0.3">
      <c r="P64160"/>
      <c r="AA64160"/>
    </row>
    <row r="64161" spans="16:27" x14ac:dyDescent="0.3">
      <c r="P64161"/>
      <c r="AA64161"/>
    </row>
    <row r="64162" spans="16:27" x14ac:dyDescent="0.3">
      <c r="P64162"/>
      <c r="AA64162"/>
    </row>
    <row r="64163" spans="16:27" x14ac:dyDescent="0.3">
      <c r="P64163"/>
      <c r="AA64163"/>
    </row>
    <row r="64164" spans="16:27" x14ac:dyDescent="0.3">
      <c r="P64164"/>
      <c r="AA64164"/>
    </row>
    <row r="64165" spans="16:27" x14ac:dyDescent="0.3">
      <c r="P64165"/>
      <c r="AA64165"/>
    </row>
    <row r="64166" spans="16:27" x14ac:dyDescent="0.3">
      <c r="P64166"/>
      <c r="AA64166"/>
    </row>
    <row r="64167" spans="16:27" x14ac:dyDescent="0.3">
      <c r="P64167"/>
      <c r="AA64167"/>
    </row>
    <row r="64168" spans="16:27" x14ac:dyDescent="0.3">
      <c r="P64168"/>
      <c r="AA64168"/>
    </row>
    <row r="64169" spans="16:27" x14ac:dyDescent="0.3">
      <c r="P64169"/>
      <c r="AA64169"/>
    </row>
    <row r="64170" spans="16:27" x14ac:dyDescent="0.3">
      <c r="P64170"/>
      <c r="AA64170"/>
    </row>
    <row r="64171" spans="16:27" x14ac:dyDescent="0.3">
      <c r="P64171"/>
      <c r="AA64171"/>
    </row>
    <row r="64172" spans="16:27" x14ac:dyDescent="0.3">
      <c r="P64172"/>
      <c r="AA64172"/>
    </row>
    <row r="64173" spans="16:27" x14ac:dyDescent="0.3">
      <c r="P64173"/>
      <c r="AA64173"/>
    </row>
    <row r="64174" spans="16:27" x14ac:dyDescent="0.3">
      <c r="P64174"/>
      <c r="AA64174"/>
    </row>
    <row r="64175" spans="16:27" x14ac:dyDescent="0.3">
      <c r="P64175"/>
      <c r="AA64175"/>
    </row>
    <row r="64176" spans="16:27" x14ac:dyDescent="0.3">
      <c r="P64176"/>
      <c r="AA64176"/>
    </row>
    <row r="64177" spans="16:27" x14ac:dyDescent="0.3">
      <c r="P64177"/>
      <c r="AA64177"/>
    </row>
    <row r="64178" spans="16:27" x14ac:dyDescent="0.3">
      <c r="P64178"/>
      <c r="AA64178"/>
    </row>
    <row r="64179" spans="16:27" x14ac:dyDescent="0.3">
      <c r="P64179"/>
      <c r="AA64179"/>
    </row>
    <row r="64180" spans="16:27" x14ac:dyDescent="0.3">
      <c r="P64180"/>
      <c r="AA64180"/>
    </row>
    <row r="64181" spans="16:27" x14ac:dyDescent="0.3">
      <c r="P64181"/>
      <c r="AA64181"/>
    </row>
    <row r="64182" spans="16:27" x14ac:dyDescent="0.3">
      <c r="P64182"/>
      <c r="AA64182"/>
    </row>
    <row r="64183" spans="16:27" x14ac:dyDescent="0.3">
      <c r="P64183"/>
      <c r="AA64183"/>
    </row>
    <row r="64184" spans="16:27" x14ac:dyDescent="0.3">
      <c r="P64184"/>
      <c r="AA64184"/>
    </row>
    <row r="64185" spans="16:27" x14ac:dyDescent="0.3">
      <c r="P64185"/>
      <c r="AA64185"/>
    </row>
    <row r="64186" spans="16:27" x14ac:dyDescent="0.3">
      <c r="P64186"/>
      <c r="AA64186"/>
    </row>
    <row r="64187" spans="16:27" x14ac:dyDescent="0.3">
      <c r="P64187"/>
      <c r="AA64187"/>
    </row>
    <row r="64188" spans="16:27" x14ac:dyDescent="0.3">
      <c r="P64188"/>
      <c r="AA64188"/>
    </row>
    <row r="64189" spans="16:27" x14ac:dyDescent="0.3">
      <c r="P64189"/>
      <c r="AA64189"/>
    </row>
    <row r="64190" spans="16:27" x14ac:dyDescent="0.3">
      <c r="P64190"/>
      <c r="AA64190"/>
    </row>
    <row r="64191" spans="16:27" x14ac:dyDescent="0.3">
      <c r="P64191"/>
      <c r="AA64191"/>
    </row>
    <row r="64192" spans="16:27" x14ac:dyDescent="0.3">
      <c r="P64192"/>
      <c r="AA64192"/>
    </row>
    <row r="64193" spans="16:27" x14ac:dyDescent="0.3">
      <c r="P64193"/>
      <c r="AA64193"/>
    </row>
    <row r="64194" spans="16:27" x14ac:dyDescent="0.3">
      <c r="P64194"/>
      <c r="AA64194"/>
    </row>
    <row r="64195" spans="16:27" x14ac:dyDescent="0.3">
      <c r="P64195"/>
      <c r="AA64195"/>
    </row>
    <row r="64196" spans="16:27" x14ac:dyDescent="0.3">
      <c r="P64196"/>
      <c r="AA64196"/>
    </row>
    <row r="64197" spans="16:27" x14ac:dyDescent="0.3">
      <c r="P64197"/>
      <c r="AA64197"/>
    </row>
    <row r="64198" spans="16:27" x14ac:dyDescent="0.3">
      <c r="P64198"/>
      <c r="AA64198"/>
    </row>
    <row r="64199" spans="16:27" x14ac:dyDescent="0.3">
      <c r="P64199"/>
      <c r="AA64199"/>
    </row>
    <row r="64200" spans="16:27" x14ac:dyDescent="0.3">
      <c r="P64200"/>
      <c r="AA64200"/>
    </row>
    <row r="64201" spans="16:27" x14ac:dyDescent="0.3">
      <c r="P64201"/>
      <c r="AA64201"/>
    </row>
    <row r="64202" spans="16:27" x14ac:dyDescent="0.3">
      <c r="P64202"/>
      <c r="AA64202"/>
    </row>
    <row r="64203" spans="16:27" x14ac:dyDescent="0.3">
      <c r="P64203"/>
      <c r="AA64203"/>
    </row>
    <row r="64204" spans="16:27" x14ac:dyDescent="0.3">
      <c r="P64204"/>
      <c r="AA64204"/>
    </row>
    <row r="64205" spans="16:27" x14ac:dyDescent="0.3">
      <c r="P64205"/>
      <c r="AA64205"/>
    </row>
    <row r="64206" spans="16:27" x14ac:dyDescent="0.3">
      <c r="P64206"/>
      <c r="AA64206"/>
    </row>
    <row r="64207" spans="16:27" x14ac:dyDescent="0.3">
      <c r="P64207"/>
      <c r="AA64207"/>
    </row>
    <row r="64208" spans="16:27" x14ac:dyDescent="0.3">
      <c r="P64208"/>
      <c r="AA64208"/>
    </row>
    <row r="64209" spans="16:27" x14ac:dyDescent="0.3">
      <c r="P64209"/>
      <c r="AA64209"/>
    </row>
    <row r="64210" spans="16:27" x14ac:dyDescent="0.3">
      <c r="P64210"/>
      <c r="AA64210"/>
    </row>
    <row r="64211" spans="16:27" x14ac:dyDescent="0.3">
      <c r="P64211"/>
      <c r="AA64211"/>
    </row>
    <row r="64212" spans="16:27" x14ac:dyDescent="0.3">
      <c r="P64212"/>
      <c r="AA64212"/>
    </row>
    <row r="64213" spans="16:27" x14ac:dyDescent="0.3">
      <c r="P64213"/>
      <c r="AA64213"/>
    </row>
    <row r="64214" spans="16:27" x14ac:dyDescent="0.3">
      <c r="P64214"/>
      <c r="AA64214"/>
    </row>
    <row r="64215" spans="16:27" x14ac:dyDescent="0.3">
      <c r="P64215"/>
      <c r="AA64215"/>
    </row>
    <row r="64216" spans="16:27" x14ac:dyDescent="0.3">
      <c r="P64216"/>
      <c r="AA64216"/>
    </row>
    <row r="64217" spans="16:27" x14ac:dyDescent="0.3">
      <c r="P64217"/>
      <c r="AA64217"/>
    </row>
    <row r="64218" spans="16:27" x14ac:dyDescent="0.3">
      <c r="P64218"/>
      <c r="AA64218"/>
    </row>
    <row r="64219" spans="16:27" x14ac:dyDescent="0.3">
      <c r="P64219"/>
      <c r="AA64219"/>
    </row>
    <row r="64220" spans="16:27" x14ac:dyDescent="0.3">
      <c r="P64220"/>
      <c r="AA64220"/>
    </row>
    <row r="64221" spans="16:27" x14ac:dyDescent="0.3">
      <c r="P64221"/>
      <c r="AA64221"/>
    </row>
    <row r="64222" spans="16:27" x14ac:dyDescent="0.3">
      <c r="P64222"/>
      <c r="AA64222"/>
    </row>
    <row r="64223" spans="16:27" x14ac:dyDescent="0.3">
      <c r="P64223"/>
      <c r="AA64223"/>
    </row>
    <row r="64224" spans="16:27" x14ac:dyDescent="0.3">
      <c r="P64224"/>
      <c r="AA64224"/>
    </row>
    <row r="64225" spans="16:27" x14ac:dyDescent="0.3">
      <c r="P64225"/>
      <c r="AA64225"/>
    </row>
    <row r="64226" spans="16:27" x14ac:dyDescent="0.3">
      <c r="P64226"/>
      <c r="AA64226"/>
    </row>
    <row r="64227" spans="16:27" x14ac:dyDescent="0.3">
      <c r="P64227"/>
      <c r="AA64227"/>
    </row>
    <row r="64228" spans="16:27" x14ac:dyDescent="0.3">
      <c r="P64228"/>
      <c r="AA64228"/>
    </row>
    <row r="64229" spans="16:27" x14ac:dyDescent="0.3">
      <c r="P64229"/>
      <c r="AA64229"/>
    </row>
    <row r="64230" spans="16:27" x14ac:dyDescent="0.3">
      <c r="P64230"/>
      <c r="AA64230"/>
    </row>
    <row r="64231" spans="16:27" x14ac:dyDescent="0.3">
      <c r="P64231"/>
      <c r="AA64231"/>
    </row>
    <row r="64232" spans="16:27" x14ac:dyDescent="0.3">
      <c r="P64232"/>
      <c r="AA64232"/>
    </row>
    <row r="64233" spans="16:27" x14ac:dyDescent="0.3">
      <c r="P64233"/>
      <c r="AA64233"/>
    </row>
    <row r="64234" spans="16:27" x14ac:dyDescent="0.3">
      <c r="P64234"/>
      <c r="AA64234"/>
    </row>
    <row r="64235" spans="16:27" x14ac:dyDescent="0.3">
      <c r="P64235"/>
      <c r="AA64235"/>
    </row>
    <row r="64236" spans="16:27" x14ac:dyDescent="0.3">
      <c r="P64236"/>
      <c r="AA64236"/>
    </row>
    <row r="64237" spans="16:27" x14ac:dyDescent="0.3">
      <c r="P64237"/>
      <c r="AA64237"/>
    </row>
    <row r="64238" spans="16:27" x14ac:dyDescent="0.3">
      <c r="P64238"/>
      <c r="AA64238"/>
    </row>
    <row r="64239" spans="16:27" x14ac:dyDescent="0.3">
      <c r="P64239"/>
      <c r="AA64239"/>
    </row>
    <row r="64240" spans="16:27" x14ac:dyDescent="0.3">
      <c r="P64240"/>
      <c r="AA64240"/>
    </row>
    <row r="64241" spans="16:27" x14ac:dyDescent="0.3">
      <c r="P64241"/>
      <c r="AA64241"/>
    </row>
    <row r="64242" spans="16:27" x14ac:dyDescent="0.3">
      <c r="P64242"/>
      <c r="AA64242"/>
    </row>
    <row r="64243" spans="16:27" x14ac:dyDescent="0.3">
      <c r="P64243"/>
      <c r="AA64243"/>
    </row>
    <row r="64244" spans="16:27" x14ac:dyDescent="0.3">
      <c r="P64244"/>
      <c r="AA64244"/>
    </row>
    <row r="64245" spans="16:27" x14ac:dyDescent="0.3">
      <c r="P64245"/>
      <c r="AA64245"/>
    </row>
    <row r="64246" spans="16:27" x14ac:dyDescent="0.3">
      <c r="P64246"/>
      <c r="AA64246"/>
    </row>
    <row r="64247" spans="16:27" x14ac:dyDescent="0.3">
      <c r="P64247"/>
      <c r="AA64247"/>
    </row>
    <row r="64248" spans="16:27" x14ac:dyDescent="0.3">
      <c r="P64248"/>
      <c r="AA64248"/>
    </row>
    <row r="64249" spans="16:27" x14ac:dyDescent="0.3">
      <c r="P64249"/>
      <c r="AA64249"/>
    </row>
    <row r="64250" spans="16:27" x14ac:dyDescent="0.3">
      <c r="P64250"/>
      <c r="AA64250"/>
    </row>
    <row r="64251" spans="16:27" x14ac:dyDescent="0.3">
      <c r="P64251"/>
      <c r="AA64251"/>
    </row>
    <row r="64252" spans="16:27" x14ac:dyDescent="0.3">
      <c r="P64252"/>
      <c r="AA64252"/>
    </row>
    <row r="64253" spans="16:27" x14ac:dyDescent="0.3">
      <c r="P64253"/>
      <c r="AA64253"/>
    </row>
    <row r="64254" spans="16:27" x14ac:dyDescent="0.3">
      <c r="P64254"/>
      <c r="AA64254"/>
    </row>
    <row r="64255" spans="16:27" x14ac:dyDescent="0.3">
      <c r="P64255"/>
      <c r="AA64255"/>
    </row>
    <row r="64256" spans="16:27" x14ac:dyDescent="0.3">
      <c r="P64256"/>
      <c r="AA64256"/>
    </row>
    <row r="64257" spans="16:27" x14ac:dyDescent="0.3">
      <c r="P64257"/>
      <c r="AA64257"/>
    </row>
    <row r="64258" spans="16:27" x14ac:dyDescent="0.3">
      <c r="P64258"/>
      <c r="AA64258"/>
    </row>
    <row r="64259" spans="16:27" x14ac:dyDescent="0.3">
      <c r="P64259"/>
      <c r="AA64259"/>
    </row>
    <row r="64260" spans="16:27" x14ac:dyDescent="0.3">
      <c r="P64260"/>
      <c r="AA64260"/>
    </row>
    <row r="64261" spans="16:27" x14ac:dyDescent="0.3">
      <c r="P64261"/>
      <c r="AA64261"/>
    </row>
    <row r="64262" spans="16:27" x14ac:dyDescent="0.3">
      <c r="P64262"/>
      <c r="AA64262"/>
    </row>
    <row r="64263" spans="16:27" x14ac:dyDescent="0.3">
      <c r="P64263"/>
      <c r="AA64263"/>
    </row>
    <row r="64264" spans="16:27" x14ac:dyDescent="0.3">
      <c r="P64264"/>
      <c r="AA64264"/>
    </row>
    <row r="64265" spans="16:27" x14ac:dyDescent="0.3">
      <c r="P64265"/>
      <c r="AA64265"/>
    </row>
    <row r="64266" spans="16:27" x14ac:dyDescent="0.3">
      <c r="P64266"/>
      <c r="AA64266"/>
    </row>
    <row r="64267" spans="16:27" x14ac:dyDescent="0.3">
      <c r="P64267"/>
      <c r="AA64267"/>
    </row>
    <row r="64268" spans="16:27" x14ac:dyDescent="0.3">
      <c r="P64268"/>
      <c r="AA64268"/>
    </row>
    <row r="64269" spans="16:27" x14ac:dyDescent="0.3">
      <c r="P64269"/>
      <c r="AA64269"/>
    </row>
    <row r="64270" spans="16:27" x14ac:dyDescent="0.3">
      <c r="P64270"/>
      <c r="AA64270"/>
    </row>
    <row r="64271" spans="16:27" x14ac:dyDescent="0.3">
      <c r="P64271"/>
      <c r="AA64271"/>
    </row>
    <row r="64272" spans="16:27" x14ac:dyDescent="0.3">
      <c r="P64272"/>
      <c r="AA64272"/>
    </row>
    <row r="64273" spans="16:27" x14ac:dyDescent="0.3">
      <c r="P64273"/>
      <c r="AA64273"/>
    </row>
    <row r="64274" spans="16:27" x14ac:dyDescent="0.3">
      <c r="P64274"/>
      <c r="AA64274"/>
    </row>
    <row r="64275" spans="16:27" x14ac:dyDescent="0.3">
      <c r="P64275"/>
      <c r="AA64275"/>
    </row>
    <row r="64276" spans="16:27" x14ac:dyDescent="0.3">
      <c r="P64276"/>
      <c r="AA64276"/>
    </row>
    <row r="64277" spans="16:27" x14ac:dyDescent="0.3">
      <c r="P64277"/>
      <c r="AA64277"/>
    </row>
    <row r="64278" spans="16:27" x14ac:dyDescent="0.3">
      <c r="P64278"/>
      <c r="AA64278"/>
    </row>
    <row r="64279" spans="16:27" x14ac:dyDescent="0.3">
      <c r="P64279"/>
      <c r="AA64279"/>
    </row>
    <row r="64280" spans="16:27" x14ac:dyDescent="0.3">
      <c r="P64280"/>
      <c r="AA64280"/>
    </row>
    <row r="64281" spans="16:27" x14ac:dyDescent="0.3">
      <c r="P64281"/>
      <c r="AA64281"/>
    </row>
    <row r="64282" spans="16:27" x14ac:dyDescent="0.3">
      <c r="P64282"/>
      <c r="AA64282"/>
    </row>
    <row r="64283" spans="16:27" x14ac:dyDescent="0.3">
      <c r="P64283"/>
      <c r="AA64283"/>
    </row>
    <row r="64284" spans="16:27" x14ac:dyDescent="0.3">
      <c r="P64284"/>
      <c r="AA64284"/>
    </row>
    <row r="64285" spans="16:27" x14ac:dyDescent="0.3">
      <c r="P64285"/>
      <c r="AA64285"/>
    </row>
    <row r="64286" spans="16:27" x14ac:dyDescent="0.3">
      <c r="P64286"/>
      <c r="AA64286"/>
    </row>
    <row r="64287" spans="16:27" x14ac:dyDescent="0.3">
      <c r="P64287"/>
      <c r="AA64287"/>
    </row>
    <row r="64288" spans="16:27" x14ac:dyDescent="0.3">
      <c r="P64288"/>
      <c r="AA64288"/>
    </row>
    <row r="64289" spans="16:27" x14ac:dyDescent="0.3">
      <c r="P64289"/>
      <c r="AA64289"/>
    </row>
    <row r="64290" spans="16:27" x14ac:dyDescent="0.3">
      <c r="P64290"/>
      <c r="AA64290"/>
    </row>
    <row r="64291" spans="16:27" x14ac:dyDescent="0.3">
      <c r="P64291"/>
      <c r="AA64291"/>
    </row>
    <row r="64292" spans="16:27" x14ac:dyDescent="0.3">
      <c r="P64292"/>
      <c r="AA64292"/>
    </row>
    <row r="64293" spans="16:27" x14ac:dyDescent="0.3">
      <c r="P64293"/>
      <c r="AA64293"/>
    </row>
    <row r="64294" spans="16:27" x14ac:dyDescent="0.3">
      <c r="P64294"/>
      <c r="AA64294"/>
    </row>
    <row r="64295" spans="16:27" x14ac:dyDescent="0.3">
      <c r="P64295"/>
      <c r="AA64295"/>
    </row>
    <row r="64296" spans="16:27" x14ac:dyDescent="0.3">
      <c r="P64296"/>
      <c r="AA64296"/>
    </row>
    <row r="64297" spans="16:27" x14ac:dyDescent="0.3">
      <c r="P64297"/>
      <c r="AA64297"/>
    </row>
    <row r="64298" spans="16:27" x14ac:dyDescent="0.3">
      <c r="P64298"/>
      <c r="AA64298"/>
    </row>
    <row r="64299" spans="16:27" x14ac:dyDescent="0.3">
      <c r="P64299"/>
      <c r="AA64299"/>
    </row>
    <row r="64300" spans="16:27" x14ac:dyDescent="0.3">
      <c r="P64300"/>
      <c r="AA64300"/>
    </row>
    <row r="64301" spans="16:27" x14ac:dyDescent="0.3">
      <c r="P64301"/>
      <c r="AA64301"/>
    </row>
    <row r="64302" spans="16:27" x14ac:dyDescent="0.3">
      <c r="P64302"/>
      <c r="AA64302"/>
    </row>
    <row r="64303" spans="16:27" x14ac:dyDescent="0.3">
      <c r="P64303"/>
      <c r="AA64303"/>
    </row>
    <row r="64304" spans="16:27" x14ac:dyDescent="0.3">
      <c r="P64304"/>
      <c r="AA64304"/>
    </row>
    <row r="64305" spans="16:27" x14ac:dyDescent="0.3">
      <c r="P64305"/>
      <c r="AA64305"/>
    </row>
    <row r="64306" spans="16:27" x14ac:dyDescent="0.3">
      <c r="P64306"/>
      <c r="AA64306"/>
    </row>
    <row r="64307" spans="16:27" x14ac:dyDescent="0.3">
      <c r="P64307"/>
      <c r="AA64307"/>
    </row>
    <row r="64308" spans="16:27" x14ac:dyDescent="0.3">
      <c r="P64308"/>
      <c r="AA64308"/>
    </row>
    <row r="64309" spans="16:27" x14ac:dyDescent="0.3">
      <c r="P64309"/>
      <c r="AA64309"/>
    </row>
    <row r="64310" spans="16:27" x14ac:dyDescent="0.3">
      <c r="P64310"/>
      <c r="AA64310"/>
    </row>
    <row r="64311" spans="16:27" x14ac:dyDescent="0.3">
      <c r="P64311"/>
      <c r="AA64311"/>
    </row>
    <row r="64312" spans="16:27" x14ac:dyDescent="0.3">
      <c r="P64312"/>
      <c r="AA64312"/>
    </row>
    <row r="64313" spans="16:27" x14ac:dyDescent="0.3">
      <c r="P64313"/>
      <c r="AA64313"/>
    </row>
    <row r="64314" spans="16:27" x14ac:dyDescent="0.3">
      <c r="P64314"/>
      <c r="AA64314"/>
    </row>
    <row r="64315" spans="16:27" x14ac:dyDescent="0.3">
      <c r="P64315"/>
      <c r="AA64315"/>
    </row>
    <row r="64316" spans="16:27" x14ac:dyDescent="0.3">
      <c r="P64316"/>
      <c r="AA64316"/>
    </row>
    <row r="64317" spans="16:27" x14ac:dyDescent="0.3">
      <c r="P64317"/>
      <c r="AA64317"/>
    </row>
    <row r="64318" spans="16:27" x14ac:dyDescent="0.3">
      <c r="P64318"/>
      <c r="AA64318"/>
    </row>
    <row r="64319" spans="16:27" x14ac:dyDescent="0.3">
      <c r="P64319"/>
      <c r="AA64319"/>
    </row>
    <row r="64320" spans="16:27" x14ac:dyDescent="0.3">
      <c r="P64320"/>
      <c r="AA64320"/>
    </row>
    <row r="64321" spans="16:27" x14ac:dyDescent="0.3">
      <c r="P64321"/>
      <c r="AA64321"/>
    </row>
    <row r="64322" spans="16:27" x14ac:dyDescent="0.3">
      <c r="P64322"/>
      <c r="AA64322"/>
    </row>
    <row r="64323" spans="16:27" x14ac:dyDescent="0.3">
      <c r="P64323"/>
      <c r="AA64323"/>
    </row>
    <row r="64324" spans="16:27" x14ac:dyDescent="0.3">
      <c r="P64324"/>
      <c r="AA64324"/>
    </row>
    <row r="64325" spans="16:27" x14ac:dyDescent="0.3">
      <c r="P64325"/>
      <c r="AA64325"/>
    </row>
    <row r="64326" spans="16:27" x14ac:dyDescent="0.3">
      <c r="P64326"/>
      <c r="AA64326"/>
    </row>
    <row r="64327" spans="16:27" x14ac:dyDescent="0.3">
      <c r="P64327"/>
      <c r="AA64327"/>
    </row>
    <row r="64328" spans="16:27" x14ac:dyDescent="0.3">
      <c r="P64328"/>
      <c r="AA64328"/>
    </row>
    <row r="64329" spans="16:27" x14ac:dyDescent="0.3">
      <c r="P64329"/>
      <c r="AA64329"/>
    </row>
    <row r="64330" spans="16:27" x14ac:dyDescent="0.3">
      <c r="P64330"/>
      <c r="AA64330"/>
    </row>
    <row r="64331" spans="16:27" x14ac:dyDescent="0.3">
      <c r="P64331"/>
      <c r="AA64331"/>
    </row>
    <row r="64332" spans="16:27" x14ac:dyDescent="0.3">
      <c r="P64332"/>
      <c r="AA64332"/>
    </row>
    <row r="64333" spans="16:27" x14ac:dyDescent="0.3">
      <c r="P64333"/>
      <c r="AA64333"/>
    </row>
    <row r="64334" spans="16:27" x14ac:dyDescent="0.3">
      <c r="P64334"/>
      <c r="AA64334"/>
    </row>
    <row r="64335" spans="16:27" x14ac:dyDescent="0.3">
      <c r="P64335"/>
      <c r="AA64335"/>
    </row>
    <row r="64336" spans="16:27" x14ac:dyDescent="0.3">
      <c r="P64336"/>
      <c r="AA64336"/>
    </row>
    <row r="64337" spans="16:27" x14ac:dyDescent="0.3">
      <c r="P64337"/>
      <c r="AA64337"/>
    </row>
    <row r="64338" spans="16:27" x14ac:dyDescent="0.3">
      <c r="P64338"/>
      <c r="AA64338"/>
    </row>
    <row r="64339" spans="16:27" x14ac:dyDescent="0.3">
      <c r="P64339"/>
      <c r="AA64339"/>
    </row>
    <row r="64340" spans="16:27" x14ac:dyDescent="0.3">
      <c r="P64340"/>
      <c r="AA64340"/>
    </row>
    <row r="64341" spans="16:27" x14ac:dyDescent="0.3">
      <c r="P64341"/>
      <c r="AA64341"/>
    </row>
    <row r="64342" spans="16:27" x14ac:dyDescent="0.3">
      <c r="P64342"/>
      <c r="AA64342"/>
    </row>
    <row r="64343" spans="16:27" x14ac:dyDescent="0.3">
      <c r="P64343"/>
      <c r="AA64343"/>
    </row>
    <row r="64344" spans="16:27" x14ac:dyDescent="0.3">
      <c r="P64344"/>
      <c r="AA64344"/>
    </row>
    <row r="64345" spans="16:27" x14ac:dyDescent="0.3">
      <c r="P64345"/>
      <c r="AA64345"/>
    </row>
    <row r="64346" spans="16:27" x14ac:dyDescent="0.3">
      <c r="P64346"/>
      <c r="AA64346"/>
    </row>
    <row r="64347" spans="16:27" x14ac:dyDescent="0.3">
      <c r="P64347"/>
      <c r="AA64347"/>
    </row>
    <row r="64348" spans="16:27" x14ac:dyDescent="0.3">
      <c r="P64348"/>
      <c r="AA64348"/>
    </row>
    <row r="64349" spans="16:27" x14ac:dyDescent="0.3">
      <c r="P64349"/>
      <c r="AA64349"/>
    </row>
    <row r="64350" spans="16:27" x14ac:dyDescent="0.3">
      <c r="P64350"/>
      <c r="AA64350"/>
    </row>
    <row r="64351" spans="16:27" x14ac:dyDescent="0.3">
      <c r="P64351"/>
      <c r="AA64351"/>
    </row>
    <row r="64352" spans="16:27" x14ac:dyDescent="0.3">
      <c r="P64352"/>
      <c r="AA64352"/>
    </row>
    <row r="64353" spans="16:27" x14ac:dyDescent="0.3">
      <c r="P64353"/>
      <c r="AA64353"/>
    </row>
    <row r="64354" spans="16:27" x14ac:dyDescent="0.3">
      <c r="P64354"/>
      <c r="AA64354"/>
    </row>
    <row r="64355" spans="16:27" x14ac:dyDescent="0.3">
      <c r="P64355"/>
      <c r="AA64355"/>
    </row>
    <row r="64356" spans="16:27" x14ac:dyDescent="0.3">
      <c r="P64356"/>
      <c r="AA64356"/>
    </row>
    <row r="64357" spans="16:27" x14ac:dyDescent="0.3">
      <c r="P64357"/>
      <c r="AA64357"/>
    </row>
    <row r="64358" spans="16:27" x14ac:dyDescent="0.3">
      <c r="P64358"/>
      <c r="AA64358"/>
    </row>
    <row r="64359" spans="16:27" x14ac:dyDescent="0.3">
      <c r="P64359"/>
      <c r="AA64359"/>
    </row>
    <row r="64360" spans="16:27" x14ac:dyDescent="0.3">
      <c r="P64360"/>
      <c r="AA64360"/>
    </row>
    <row r="64361" spans="16:27" x14ac:dyDescent="0.3">
      <c r="P64361"/>
      <c r="AA64361"/>
    </row>
    <row r="64362" spans="16:27" x14ac:dyDescent="0.3">
      <c r="P64362"/>
      <c r="AA64362"/>
    </row>
    <row r="64363" spans="16:27" x14ac:dyDescent="0.3">
      <c r="P64363"/>
      <c r="AA64363"/>
    </row>
    <row r="64364" spans="16:27" x14ac:dyDescent="0.3">
      <c r="P64364"/>
      <c r="AA64364"/>
    </row>
    <row r="64365" spans="16:27" x14ac:dyDescent="0.3">
      <c r="P64365"/>
      <c r="AA64365"/>
    </row>
    <row r="64366" spans="16:27" x14ac:dyDescent="0.3">
      <c r="P64366"/>
      <c r="AA64366"/>
    </row>
    <row r="64367" spans="16:27" x14ac:dyDescent="0.3">
      <c r="P64367"/>
      <c r="AA64367"/>
    </row>
    <row r="64368" spans="16:27" x14ac:dyDescent="0.3">
      <c r="P64368"/>
      <c r="AA64368"/>
    </row>
    <row r="64369" spans="16:27" x14ac:dyDescent="0.3">
      <c r="P64369"/>
      <c r="AA64369"/>
    </row>
    <row r="64370" spans="16:27" x14ac:dyDescent="0.3">
      <c r="P64370"/>
      <c r="AA64370"/>
    </row>
    <row r="64371" spans="16:27" x14ac:dyDescent="0.3">
      <c r="P64371"/>
      <c r="AA64371"/>
    </row>
    <row r="64372" spans="16:27" x14ac:dyDescent="0.3">
      <c r="P64372"/>
      <c r="AA64372"/>
    </row>
    <row r="64373" spans="16:27" x14ac:dyDescent="0.3">
      <c r="P64373"/>
      <c r="AA64373"/>
    </row>
    <row r="64374" spans="16:27" x14ac:dyDescent="0.3">
      <c r="P64374"/>
      <c r="AA64374"/>
    </row>
    <row r="64375" spans="16:27" x14ac:dyDescent="0.3">
      <c r="P64375"/>
      <c r="AA64375"/>
    </row>
    <row r="64376" spans="16:27" x14ac:dyDescent="0.3">
      <c r="P64376"/>
      <c r="AA64376"/>
    </row>
    <row r="64377" spans="16:27" x14ac:dyDescent="0.3">
      <c r="P64377"/>
      <c r="AA64377"/>
    </row>
    <row r="64378" spans="16:27" x14ac:dyDescent="0.3">
      <c r="P64378"/>
      <c r="AA64378"/>
    </row>
    <row r="64379" spans="16:27" x14ac:dyDescent="0.3">
      <c r="P64379"/>
      <c r="AA64379"/>
    </row>
    <row r="64380" spans="16:27" x14ac:dyDescent="0.3">
      <c r="P64380"/>
      <c r="AA64380"/>
    </row>
    <row r="64381" spans="16:27" x14ac:dyDescent="0.3">
      <c r="P64381"/>
      <c r="AA64381"/>
    </row>
    <row r="64382" spans="16:27" x14ac:dyDescent="0.3">
      <c r="P64382"/>
      <c r="AA64382"/>
    </row>
    <row r="64383" spans="16:27" x14ac:dyDescent="0.3">
      <c r="P64383"/>
      <c r="AA64383"/>
    </row>
    <row r="64384" spans="16:27" x14ac:dyDescent="0.3">
      <c r="P64384"/>
      <c r="AA64384"/>
    </row>
    <row r="64385" spans="16:27" x14ac:dyDescent="0.3">
      <c r="P64385"/>
      <c r="AA64385"/>
    </row>
    <row r="64386" spans="16:27" x14ac:dyDescent="0.3">
      <c r="P64386"/>
      <c r="AA64386"/>
    </row>
    <row r="64387" spans="16:27" x14ac:dyDescent="0.3">
      <c r="P64387"/>
      <c r="AA64387"/>
    </row>
    <row r="64388" spans="16:27" x14ac:dyDescent="0.3">
      <c r="P64388"/>
      <c r="AA64388"/>
    </row>
    <row r="64389" spans="16:27" x14ac:dyDescent="0.3">
      <c r="P64389"/>
      <c r="AA64389"/>
    </row>
    <row r="64390" spans="16:27" x14ac:dyDescent="0.3">
      <c r="P64390"/>
      <c r="AA64390"/>
    </row>
    <row r="64391" spans="16:27" x14ac:dyDescent="0.3">
      <c r="P64391"/>
      <c r="AA64391"/>
    </row>
    <row r="64392" spans="16:27" x14ac:dyDescent="0.3">
      <c r="P64392"/>
      <c r="AA64392"/>
    </row>
    <row r="64393" spans="16:27" x14ac:dyDescent="0.3">
      <c r="P64393"/>
      <c r="AA64393"/>
    </row>
    <row r="64394" spans="16:27" x14ac:dyDescent="0.3">
      <c r="P64394"/>
      <c r="AA64394"/>
    </row>
    <row r="64395" spans="16:27" x14ac:dyDescent="0.3">
      <c r="P64395"/>
      <c r="AA64395"/>
    </row>
    <row r="64396" spans="16:27" x14ac:dyDescent="0.3">
      <c r="P64396"/>
      <c r="AA64396"/>
    </row>
    <row r="64397" spans="16:27" x14ac:dyDescent="0.3">
      <c r="P64397"/>
      <c r="AA64397"/>
    </row>
    <row r="64398" spans="16:27" x14ac:dyDescent="0.3">
      <c r="P64398"/>
      <c r="AA64398"/>
    </row>
    <row r="64399" spans="16:27" x14ac:dyDescent="0.3">
      <c r="P64399"/>
      <c r="AA64399"/>
    </row>
    <row r="64400" spans="16:27" x14ac:dyDescent="0.3">
      <c r="P64400"/>
      <c r="AA64400"/>
    </row>
    <row r="64401" spans="16:27" x14ac:dyDescent="0.3">
      <c r="P64401"/>
      <c r="AA64401"/>
    </row>
    <row r="64402" spans="16:27" x14ac:dyDescent="0.3">
      <c r="P64402"/>
      <c r="AA64402"/>
    </row>
    <row r="64403" spans="16:27" x14ac:dyDescent="0.3">
      <c r="P64403"/>
      <c r="AA64403"/>
    </row>
    <row r="64404" spans="16:27" x14ac:dyDescent="0.3">
      <c r="P64404"/>
      <c r="AA64404"/>
    </row>
    <row r="64405" spans="16:27" x14ac:dyDescent="0.3">
      <c r="P64405"/>
      <c r="AA64405"/>
    </row>
    <row r="64406" spans="16:27" x14ac:dyDescent="0.3">
      <c r="P64406"/>
      <c r="AA64406"/>
    </row>
    <row r="64407" spans="16:27" x14ac:dyDescent="0.3">
      <c r="P64407"/>
      <c r="AA64407"/>
    </row>
    <row r="64408" spans="16:27" x14ac:dyDescent="0.3">
      <c r="P64408"/>
      <c r="AA64408"/>
    </row>
    <row r="64409" spans="16:27" x14ac:dyDescent="0.3">
      <c r="P64409"/>
      <c r="AA64409"/>
    </row>
    <row r="64410" spans="16:27" x14ac:dyDescent="0.3">
      <c r="P64410"/>
      <c r="AA64410"/>
    </row>
    <row r="64411" spans="16:27" x14ac:dyDescent="0.3">
      <c r="P64411"/>
      <c r="AA64411"/>
    </row>
    <row r="64412" spans="16:27" x14ac:dyDescent="0.3">
      <c r="P64412"/>
      <c r="AA64412"/>
    </row>
    <row r="64413" spans="16:27" x14ac:dyDescent="0.3">
      <c r="P64413"/>
      <c r="AA64413"/>
    </row>
    <row r="64414" spans="16:27" x14ac:dyDescent="0.3">
      <c r="P64414"/>
      <c r="AA64414"/>
    </row>
    <row r="64415" spans="16:27" x14ac:dyDescent="0.3">
      <c r="P64415"/>
      <c r="AA64415"/>
    </row>
    <row r="64416" spans="16:27" x14ac:dyDescent="0.3">
      <c r="P64416"/>
      <c r="AA64416"/>
    </row>
    <row r="64417" spans="16:27" x14ac:dyDescent="0.3">
      <c r="P64417"/>
      <c r="AA64417"/>
    </row>
    <row r="64418" spans="16:27" x14ac:dyDescent="0.3">
      <c r="P64418"/>
      <c r="AA64418"/>
    </row>
    <row r="64419" spans="16:27" x14ac:dyDescent="0.3">
      <c r="P64419"/>
      <c r="AA64419"/>
    </row>
    <row r="64420" spans="16:27" x14ac:dyDescent="0.3">
      <c r="P64420"/>
      <c r="AA64420"/>
    </row>
    <row r="64421" spans="16:27" x14ac:dyDescent="0.3">
      <c r="P64421"/>
      <c r="AA64421"/>
    </row>
    <row r="64422" spans="16:27" x14ac:dyDescent="0.3">
      <c r="P64422"/>
      <c r="AA64422"/>
    </row>
    <row r="64423" spans="16:27" x14ac:dyDescent="0.3">
      <c r="P64423"/>
      <c r="AA64423"/>
    </row>
    <row r="64424" spans="16:27" x14ac:dyDescent="0.3">
      <c r="P64424"/>
      <c r="AA64424"/>
    </row>
    <row r="64425" spans="16:27" x14ac:dyDescent="0.3">
      <c r="P64425"/>
      <c r="AA64425"/>
    </row>
    <row r="64426" spans="16:27" x14ac:dyDescent="0.3">
      <c r="P64426"/>
      <c r="AA64426"/>
    </row>
    <row r="64427" spans="16:27" x14ac:dyDescent="0.3">
      <c r="P64427"/>
      <c r="AA64427"/>
    </row>
    <row r="64428" spans="16:27" x14ac:dyDescent="0.3">
      <c r="P64428"/>
      <c r="AA64428"/>
    </row>
    <row r="64429" spans="16:27" x14ac:dyDescent="0.3">
      <c r="P64429"/>
      <c r="AA64429"/>
    </row>
    <row r="64430" spans="16:27" x14ac:dyDescent="0.3">
      <c r="P64430"/>
      <c r="AA64430"/>
    </row>
    <row r="64431" spans="16:27" x14ac:dyDescent="0.3">
      <c r="P64431"/>
      <c r="AA64431"/>
    </row>
    <row r="64432" spans="16:27" x14ac:dyDescent="0.3">
      <c r="P64432"/>
      <c r="AA64432"/>
    </row>
    <row r="64433" spans="16:27" x14ac:dyDescent="0.3">
      <c r="P64433"/>
      <c r="AA64433"/>
    </row>
    <row r="64434" spans="16:27" x14ac:dyDescent="0.3">
      <c r="P64434"/>
      <c r="AA64434"/>
    </row>
    <row r="64435" spans="16:27" x14ac:dyDescent="0.3">
      <c r="P64435"/>
      <c r="AA64435"/>
    </row>
    <row r="64436" spans="16:27" x14ac:dyDescent="0.3">
      <c r="P64436"/>
      <c r="AA64436"/>
    </row>
    <row r="64437" spans="16:27" x14ac:dyDescent="0.3">
      <c r="P64437"/>
      <c r="AA64437"/>
    </row>
    <row r="64438" spans="16:27" x14ac:dyDescent="0.3">
      <c r="P64438"/>
      <c r="AA64438"/>
    </row>
    <row r="64439" spans="16:27" x14ac:dyDescent="0.3">
      <c r="P64439"/>
      <c r="AA64439"/>
    </row>
    <row r="64440" spans="16:27" x14ac:dyDescent="0.3">
      <c r="P64440"/>
      <c r="AA64440"/>
    </row>
    <row r="64441" spans="16:27" x14ac:dyDescent="0.3">
      <c r="P64441"/>
      <c r="AA64441"/>
    </row>
    <row r="64442" spans="16:27" x14ac:dyDescent="0.3">
      <c r="P64442"/>
      <c r="AA64442"/>
    </row>
    <row r="64443" spans="16:27" x14ac:dyDescent="0.3">
      <c r="P64443"/>
      <c r="AA64443"/>
    </row>
    <row r="64444" spans="16:27" x14ac:dyDescent="0.3">
      <c r="P64444"/>
      <c r="AA64444"/>
    </row>
    <row r="64445" spans="16:27" x14ac:dyDescent="0.3">
      <c r="P64445"/>
      <c r="AA64445"/>
    </row>
    <row r="64446" spans="16:27" x14ac:dyDescent="0.3">
      <c r="P64446"/>
      <c r="AA64446"/>
    </row>
    <row r="64447" spans="16:27" x14ac:dyDescent="0.3">
      <c r="P64447"/>
      <c r="AA64447"/>
    </row>
    <row r="64448" spans="16:27" x14ac:dyDescent="0.3">
      <c r="P64448"/>
      <c r="AA64448"/>
    </row>
    <row r="64449" spans="16:27" x14ac:dyDescent="0.3">
      <c r="P64449"/>
      <c r="AA64449"/>
    </row>
    <row r="64450" spans="16:27" x14ac:dyDescent="0.3">
      <c r="P64450"/>
      <c r="AA64450"/>
    </row>
    <row r="64451" spans="16:27" x14ac:dyDescent="0.3">
      <c r="P64451"/>
      <c r="AA64451"/>
    </row>
    <row r="64452" spans="16:27" x14ac:dyDescent="0.3">
      <c r="P64452"/>
      <c r="AA64452"/>
    </row>
    <row r="64453" spans="16:27" x14ac:dyDescent="0.3">
      <c r="P64453"/>
      <c r="AA64453"/>
    </row>
    <row r="64454" spans="16:27" x14ac:dyDescent="0.3">
      <c r="P64454"/>
      <c r="AA64454"/>
    </row>
    <row r="64455" spans="16:27" x14ac:dyDescent="0.3">
      <c r="P64455"/>
      <c r="AA64455"/>
    </row>
    <row r="64456" spans="16:27" x14ac:dyDescent="0.3">
      <c r="P64456"/>
      <c r="AA64456"/>
    </row>
    <row r="64457" spans="16:27" x14ac:dyDescent="0.3">
      <c r="P64457"/>
      <c r="AA64457"/>
    </row>
    <row r="64458" spans="16:27" x14ac:dyDescent="0.3">
      <c r="P64458"/>
      <c r="AA64458"/>
    </row>
    <row r="64459" spans="16:27" x14ac:dyDescent="0.3">
      <c r="P64459"/>
      <c r="AA64459"/>
    </row>
    <row r="64460" spans="16:27" x14ac:dyDescent="0.3">
      <c r="P64460"/>
      <c r="AA64460"/>
    </row>
    <row r="64461" spans="16:27" x14ac:dyDescent="0.3">
      <c r="P64461"/>
      <c r="AA64461"/>
    </row>
    <row r="64462" spans="16:27" x14ac:dyDescent="0.3">
      <c r="P64462"/>
      <c r="AA64462"/>
    </row>
    <row r="64463" spans="16:27" x14ac:dyDescent="0.3">
      <c r="P64463"/>
      <c r="AA64463"/>
    </row>
    <row r="64464" spans="16:27" x14ac:dyDescent="0.3">
      <c r="P64464"/>
      <c r="AA64464"/>
    </row>
    <row r="64465" spans="16:27" x14ac:dyDescent="0.3">
      <c r="P64465"/>
      <c r="AA64465"/>
    </row>
    <row r="64466" spans="16:27" x14ac:dyDescent="0.3">
      <c r="P64466"/>
      <c r="AA64466"/>
    </row>
    <row r="64467" spans="16:27" x14ac:dyDescent="0.3">
      <c r="P64467"/>
      <c r="AA64467"/>
    </row>
    <row r="64468" spans="16:27" x14ac:dyDescent="0.3">
      <c r="P64468"/>
      <c r="AA64468"/>
    </row>
    <row r="64469" spans="16:27" x14ac:dyDescent="0.3">
      <c r="P64469"/>
      <c r="AA64469"/>
    </row>
    <row r="64470" spans="16:27" x14ac:dyDescent="0.3">
      <c r="P64470"/>
      <c r="AA64470"/>
    </row>
    <row r="64471" spans="16:27" x14ac:dyDescent="0.3">
      <c r="P64471"/>
      <c r="AA64471"/>
    </row>
    <row r="64472" spans="16:27" x14ac:dyDescent="0.3">
      <c r="P64472"/>
      <c r="AA64472"/>
    </row>
    <row r="64473" spans="16:27" x14ac:dyDescent="0.3">
      <c r="P64473"/>
      <c r="AA64473"/>
    </row>
    <row r="64474" spans="16:27" x14ac:dyDescent="0.3">
      <c r="P64474"/>
      <c r="AA64474"/>
    </row>
    <row r="64475" spans="16:27" x14ac:dyDescent="0.3">
      <c r="P64475"/>
      <c r="AA64475"/>
    </row>
    <row r="64476" spans="16:27" x14ac:dyDescent="0.3">
      <c r="P64476"/>
      <c r="AA64476"/>
    </row>
    <row r="64477" spans="16:27" x14ac:dyDescent="0.3">
      <c r="P64477"/>
      <c r="AA64477"/>
    </row>
    <row r="64478" spans="16:27" x14ac:dyDescent="0.3">
      <c r="P64478"/>
      <c r="AA64478"/>
    </row>
    <row r="64479" spans="16:27" x14ac:dyDescent="0.3">
      <c r="P64479"/>
      <c r="AA64479"/>
    </row>
    <row r="64480" spans="16:27" x14ac:dyDescent="0.3">
      <c r="P64480"/>
      <c r="AA64480"/>
    </row>
    <row r="64481" spans="16:27" x14ac:dyDescent="0.3">
      <c r="P64481"/>
      <c r="AA64481"/>
    </row>
    <row r="64482" spans="16:27" x14ac:dyDescent="0.3">
      <c r="P64482"/>
      <c r="AA64482"/>
    </row>
    <row r="64483" spans="16:27" x14ac:dyDescent="0.3">
      <c r="P64483"/>
      <c r="AA64483"/>
    </row>
    <row r="64484" spans="16:27" x14ac:dyDescent="0.3">
      <c r="P64484"/>
      <c r="AA64484"/>
    </row>
    <row r="64485" spans="16:27" x14ac:dyDescent="0.3">
      <c r="P64485"/>
      <c r="AA64485"/>
    </row>
    <row r="64486" spans="16:27" x14ac:dyDescent="0.3">
      <c r="P64486"/>
      <c r="AA64486"/>
    </row>
    <row r="64487" spans="16:27" x14ac:dyDescent="0.3">
      <c r="P64487"/>
      <c r="AA64487"/>
    </row>
    <row r="64488" spans="16:27" x14ac:dyDescent="0.3">
      <c r="P64488"/>
      <c r="AA64488"/>
    </row>
    <row r="64489" spans="16:27" x14ac:dyDescent="0.3">
      <c r="P64489"/>
      <c r="AA64489"/>
    </row>
    <row r="64490" spans="16:27" x14ac:dyDescent="0.3">
      <c r="P64490"/>
      <c r="AA64490"/>
    </row>
    <row r="64491" spans="16:27" x14ac:dyDescent="0.3">
      <c r="P64491"/>
      <c r="AA64491"/>
    </row>
    <row r="64492" spans="16:27" x14ac:dyDescent="0.3">
      <c r="P64492"/>
      <c r="AA64492"/>
    </row>
    <row r="64493" spans="16:27" x14ac:dyDescent="0.3">
      <c r="P64493"/>
      <c r="AA64493"/>
    </row>
    <row r="64494" spans="16:27" x14ac:dyDescent="0.3">
      <c r="P64494"/>
      <c r="AA64494"/>
    </row>
    <row r="64495" spans="16:27" x14ac:dyDescent="0.3">
      <c r="P64495"/>
      <c r="AA64495"/>
    </row>
    <row r="64496" spans="16:27" x14ac:dyDescent="0.3">
      <c r="P64496"/>
      <c r="AA64496"/>
    </row>
    <row r="64497" spans="16:27" x14ac:dyDescent="0.3">
      <c r="P64497"/>
      <c r="AA64497"/>
    </row>
    <row r="64498" spans="16:27" x14ac:dyDescent="0.3">
      <c r="P64498"/>
      <c r="AA64498"/>
    </row>
    <row r="64499" spans="16:27" x14ac:dyDescent="0.3">
      <c r="P64499"/>
      <c r="AA64499"/>
    </row>
    <row r="64500" spans="16:27" x14ac:dyDescent="0.3">
      <c r="P64500"/>
      <c r="AA64500"/>
    </row>
    <row r="64501" spans="16:27" x14ac:dyDescent="0.3">
      <c r="P64501"/>
      <c r="AA64501"/>
    </row>
    <row r="64502" spans="16:27" x14ac:dyDescent="0.3">
      <c r="P64502"/>
      <c r="AA64502"/>
    </row>
    <row r="64503" spans="16:27" x14ac:dyDescent="0.3">
      <c r="P64503"/>
      <c r="AA64503"/>
    </row>
    <row r="64504" spans="16:27" x14ac:dyDescent="0.3">
      <c r="P64504"/>
      <c r="AA64504"/>
    </row>
    <row r="64505" spans="16:27" x14ac:dyDescent="0.3">
      <c r="P64505"/>
      <c r="AA64505"/>
    </row>
    <row r="64506" spans="16:27" x14ac:dyDescent="0.3">
      <c r="P64506"/>
      <c r="AA64506"/>
    </row>
    <row r="64507" spans="16:27" x14ac:dyDescent="0.3">
      <c r="P64507"/>
      <c r="AA64507"/>
    </row>
    <row r="64508" spans="16:27" x14ac:dyDescent="0.3">
      <c r="P64508"/>
      <c r="AA64508"/>
    </row>
    <row r="64509" spans="16:27" x14ac:dyDescent="0.3">
      <c r="P64509"/>
      <c r="AA64509"/>
    </row>
    <row r="64510" spans="16:27" x14ac:dyDescent="0.3">
      <c r="P64510"/>
      <c r="AA64510"/>
    </row>
    <row r="64511" spans="16:27" x14ac:dyDescent="0.3">
      <c r="P64511"/>
      <c r="AA64511"/>
    </row>
    <row r="64512" spans="16:27" x14ac:dyDescent="0.3">
      <c r="P64512"/>
      <c r="AA64512"/>
    </row>
    <row r="64513" spans="16:27" x14ac:dyDescent="0.3">
      <c r="P64513"/>
      <c r="AA64513"/>
    </row>
    <row r="64514" spans="16:27" x14ac:dyDescent="0.3">
      <c r="P64514"/>
      <c r="AA64514"/>
    </row>
    <row r="64515" spans="16:27" x14ac:dyDescent="0.3">
      <c r="P64515"/>
      <c r="AA64515"/>
    </row>
    <row r="64516" spans="16:27" x14ac:dyDescent="0.3">
      <c r="P64516"/>
      <c r="AA64516"/>
    </row>
    <row r="64517" spans="16:27" x14ac:dyDescent="0.3">
      <c r="P64517"/>
      <c r="AA64517"/>
    </row>
    <row r="64518" spans="16:27" x14ac:dyDescent="0.3">
      <c r="P64518"/>
      <c r="AA64518"/>
    </row>
    <row r="64519" spans="16:27" x14ac:dyDescent="0.3">
      <c r="P64519"/>
      <c r="AA64519"/>
    </row>
    <row r="64520" spans="16:27" x14ac:dyDescent="0.3">
      <c r="P64520"/>
      <c r="AA64520"/>
    </row>
    <row r="64521" spans="16:27" x14ac:dyDescent="0.3">
      <c r="P64521"/>
      <c r="AA64521"/>
    </row>
    <row r="64522" spans="16:27" x14ac:dyDescent="0.3">
      <c r="P64522"/>
      <c r="AA64522"/>
    </row>
    <row r="64523" spans="16:27" x14ac:dyDescent="0.3">
      <c r="P64523"/>
      <c r="AA64523"/>
    </row>
    <row r="64524" spans="16:27" x14ac:dyDescent="0.3">
      <c r="P64524"/>
      <c r="AA64524"/>
    </row>
    <row r="64525" spans="16:27" x14ac:dyDescent="0.3">
      <c r="P64525"/>
      <c r="AA64525"/>
    </row>
    <row r="64526" spans="16:27" x14ac:dyDescent="0.3">
      <c r="P64526"/>
      <c r="AA64526"/>
    </row>
    <row r="64527" spans="16:27" x14ac:dyDescent="0.3">
      <c r="P64527"/>
      <c r="AA64527"/>
    </row>
    <row r="64528" spans="16:27" x14ac:dyDescent="0.3">
      <c r="P64528"/>
      <c r="AA64528"/>
    </row>
    <row r="64529" spans="16:27" x14ac:dyDescent="0.3">
      <c r="P64529"/>
      <c r="AA64529"/>
    </row>
    <row r="64530" spans="16:27" x14ac:dyDescent="0.3">
      <c r="P64530"/>
      <c r="AA64530"/>
    </row>
    <row r="64531" spans="16:27" x14ac:dyDescent="0.3">
      <c r="P64531"/>
      <c r="AA64531"/>
    </row>
    <row r="64532" spans="16:27" x14ac:dyDescent="0.3">
      <c r="P64532"/>
      <c r="AA64532"/>
    </row>
    <row r="64533" spans="16:27" x14ac:dyDescent="0.3">
      <c r="P64533"/>
      <c r="AA64533"/>
    </row>
    <row r="64534" spans="16:27" x14ac:dyDescent="0.3">
      <c r="P64534"/>
      <c r="AA64534"/>
    </row>
    <row r="64535" spans="16:27" x14ac:dyDescent="0.3">
      <c r="P64535"/>
      <c r="AA64535"/>
    </row>
    <row r="64536" spans="16:27" x14ac:dyDescent="0.3">
      <c r="P64536"/>
      <c r="AA64536"/>
    </row>
    <row r="64537" spans="16:27" x14ac:dyDescent="0.3">
      <c r="P64537"/>
      <c r="AA64537"/>
    </row>
    <row r="64538" spans="16:27" x14ac:dyDescent="0.3">
      <c r="P64538"/>
      <c r="AA64538"/>
    </row>
    <row r="64539" spans="16:27" x14ac:dyDescent="0.3">
      <c r="P64539"/>
      <c r="AA64539"/>
    </row>
    <row r="64540" spans="16:27" x14ac:dyDescent="0.3">
      <c r="P64540"/>
      <c r="AA64540"/>
    </row>
    <row r="64541" spans="16:27" x14ac:dyDescent="0.3">
      <c r="P64541"/>
      <c r="AA64541"/>
    </row>
    <row r="64542" spans="16:27" x14ac:dyDescent="0.3">
      <c r="P64542"/>
      <c r="AA64542"/>
    </row>
    <row r="64543" spans="16:27" x14ac:dyDescent="0.3">
      <c r="P64543"/>
      <c r="AA64543"/>
    </row>
    <row r="64544" spans="16:27" x14ac:dyDescent="0.3">
      <c r="P64544"/>
      <c r="AA64544"/>
    </row>
    <row r="64545" spans="16:27" x14ac:dyDescent="0.3">
      <c r="P64545"/>
      <c r="AA64545"/>
    </row>
    <row r="64546" spans="16:27" x14ac:dyDescent="0.3">
      <c r="P64546"/>
      <c r="AA64546"/>
    </row>
    <row r="64547" spans="16:27" x14ac:dyDescent="0.3">
      <c r="P64547"/>
      <c r="AA64547"/>
    </row>
    <row r="64548" spans="16:27" x14ac:dyDescent="0.3">
      <c r="P64548"/>
      <c r="AA64548"/>
    </row>
    <row r="64549" spans="16:27" x14ac:dyDescent="0.3">
      <c r="P64549"/>
      <c r="AA64549"/>
    </row>
    <row r="64550" spans="16:27" x14ac:dyDescent="0.3">
      <c r="P64550"/>
      <c r="AA64550"/>
    </row>
    <row r="64551" spans="16:27" x14ac:dyDescent="0.3">
      <c r="P64551"/>
      <c r="AA64551"/>
    </row>
    <row r="64552" spans="16:27" x14ac:dyDescent="0.3">
      <c r="P64552"/>
      <c r="AA64552"/>
    </row>
    <row r="64553" spans="16:27" x14ac:dyDescent="0.3">
      <c r="P64553"/>
      <c r="AA64553"/>
    </row>
    <row r="64554" spans="16:27" x14ac:dyDescent="0.3">
      <c r="P64554"/>
      <c r="AA64554"/>
    </row>
    <row r="64555" spans="16:27" x14ac:dyDescent="0.3">
      <c r="P64555"/>
      <c r="AA64555"/>
    </row>
    <row r="64556" spans="16:27" x14ac:dyDescent="0.3">
      <c r="P64556"/>
      <c r="AA64556"/>
    </row>
    <row r="64557" spans="16:27" x14ac:dyDescent="0.3">
      <c r="P64557"/>
      <c r="AA64557"/>
    </row>
    <row r="64558" spans="16:27" x14ac:dyDescent="0.3">
      <c r="P64558"/>
      <c r="AA64558"/>
    </row>
    <row r="64559" spans="16:27" x14ac:dyDescent="0.3">
      <c r="P64559"/>
      <c r="AA64559"/>
    </row>
    <row r="64560" spans="16:27" x14ac:dyDescent="0.3">
      <c r="P64560"/>
      <c r="AA64560"/>
    </row>
    <row r="64561" spans="16:27" x14ac:dyDescent="0.3">
      <c r="P64561"/>
      <c r="AA64561"/>
    </row>
    <row r="64562" spans="16:27" x14ac:dyDescent="0.3">
      <c r="P64562"/>
      <c r="AA64562"/>
    </row>
    <row r="64563" spans="16:27" x14ac:dyDescent="0.3">
      <c r="P64563"/>
      <c r="AA64563"/>
    </row>
    <row r="64564" spans="16:27" x14ac:dyDescent="0.3">
      <c r="P64564"/>
      <c r="AA64564"/>
    </row>
    <row r="64565" spans="16:27" x14ac:dyDescent="0.3">
      <c r="P64565"/>
      <c r="AA64565"/>
    </row>
    <row r="64566" spans="16:27" x14ac:dyDescent="0.3">
      <c r="P64566"/>
      <c r="AA64566"/>
    </row>
    <row r="64567" spans="16:27" x14ac:dyDescent="0.3">
      <c r="P64567"/>
      <c r="AA64567"/>
    </row>
    <row r="64568" spans="16:27" x14ac:dyDescent="0.3">
      <c r="P64568"/>
      <c r="AA64568"/>
    </row>
    <row r="64569" spans="16:27" x14ac:dyDescent="0.3">
      <c r="P64569"/>
      <c r="AA64569"/>
    </row>
    <row r="64570" spans="16:27" x14ac:dyDescent="0.3">
      <c r="P64570"/>
      <c r="AA64570"/>
    </row>
    <row r="64571" spans="16:27" x14ac:dyDescent="0.3">
      <c r="P64571"/>
      <c r="AA64571"/>
    </row>
    <row r="64572" spans="16:27" x14ac:dyDescent="0.3">
      <c r="P64572"/>
      <c r="AA64572"/>
    </row>
    <row r="64573" spans="16:27" x14ac:dyDescent="0.3">
      <c r="P64573"/>
      <c r="AA64573"/>
    </row>
    <row r="64574" spans="16:27" x14ac:dyDescent="0.3">
      <c r="P64574"/>
      <c r="AA64574"/>
    </row>
    <row r="64575" spans="16:27" x14ac:dyDescent="0.3">
      <c r="P64575"/>
      <c r="AA64575"/>
    </row>
    <row r="64576" spans="16:27" x14ac:dyDescent="0.3">
      <c r="P64576"/>
      <c r="AA64576"/>
    </row>
    <row r="64577" spans="16:27" x14ac:dyDescent="0.3">
      <c r="P64577"/>
      <c r="AA64577"/>
    </row>
    <row r="64578" spans="16:27" x14ac:dyDescent="0.3">
      <c r="P64578"/>
      <c r="AA64578"/>
    </row>
    <row r="64579" spans="16:27" x14ac:dyDescent="0.3">
      <c r="P64579"/>
      <c r="AA64579"/>
    </row>
    <row r="64580" spans="16:27" x14ac:dyDescent="0.3">
      <c r="P64580"/>
      <c r="AA64580"/>
    </row>
    <row r="64581" spans="16:27" x14ac:dyDescent="0.3">
      <c r="P64581"/>
      <c r="AA64581"/>
    </row>
    <row r="64582" spans="16:27" x14ac:dyDescent="0.3">
      <c r="P64582"/>
      <c r="AA64582"/>
    </row>
    <row r="64583" spans="16:27" x14ac:dyDescent="0.3">
      <c r="P64583"/>
      <c r="AA64583"/>
    </row>
    <row r="64584" spans="16:27" x14ac:dyDescent="0.3">
      <c r="P64584"/>
      <c r="AA64584"/>
    </row>
    <row r="64585" spans="16:27" x14ac:dyDescent="0.3">
      <c r="P64585"/>
      <c r="AA64585"/>
    </row>
    <row r="64586" spans="16:27" x14ac:dyDescent="0.3">
      <c r="P64586"/>
      <c r="AA64586"/>
    </row>
    <row r="64587" spans="16:27" x14ac:dyDescent="0.3">
      <c r="P64587"/>
      <c r="AA64587"/>
    </row>
    <row r="64588" spans="16:27" x14ac:dyDescent="0.3">
      <c r="P64588"/>
      <c r="AA64588"/>
    </row>
    <row r="64589" spans="16:27" x14ac:dyDescent="0.3">
      <c r="P64589"/>
      <c r="AA64589"/>
    </row>
    <row r="64590" spans="16:27" x14ac:dyDescent="0.3">
      <c r="P64590"/>
      <c r="AA64590"/>
    </row>
    <row r="64591" spans="16:27" x14ac:dyDescent="0.3">
      <c r="P64591"/>
      <c r="AA64591"/>
    </row>
    <row r="64592" spans="16:27" x14ac:dyDescent="0.3">
      <c r="P64592"/>
      <c r="AA64592"/>
    </row>
    <row r="64593" spans="16:27" x14ac:dyDescent="0.3">
      <c r="P64593"/>
      <c r="AA64593"/>
    </row>
    <row r="64594" spans="16:27" x14ac:dyDescent="0.3">
      <c r="P64594"/>
      <c r="AA64594"/>
    </row>
    <row r="64595" spans="16:27" x14ac:dyDescent="0.3">
      <c r="P64595"/>
      <c r="AA64595"/>
    </row>
    <row r="64596" spans="16:27" x14ac:dyDescent="0.3">
      <c r="P64596"/>
      <c r="AA64596"/>
    </row>
    <row r="64597" spans="16:27" x14ac:dyDescent="0.3">
      <c r="P64597"/>
      <c r="AA64597"/>
    </row>
    <row r="64598" spans="16:27" x14ac:dyDescent="0.3">
      <c r="P64598"/>
      <c r="AA64598"/>
    </row>
    <row r="64599" spans="16:27" x14ac:dyDescent="0.3">
      <c r="P64599"/>
      <c r="AA64599"/>
    </row>
    <row r="64600" spans="16:27" x14ac:dyDescent="0.3">
      <c r="P64600"/>
      <c r="AA64600"/>
    </row>
    <row r="64601" spans="16:27" x14ac:dyDescent="0.3">
      <c r="P64601"/>
      <c r="AA64601"/>
    </row>
    <row r="64602" spans="16:27" x14ac:dyDescent="0.3">
      <c r="P64602"/>
      <c r="AA64602"/>
    </row>
    <row r="64603" spans="16:27" x14ac:dyDescent="0.3">
      <c r="P64603"/>
      <c r="AA64603"/>
    </row>
    <row r="64604" spans="16:27" x14ac:dyDescent="0.3">
      <c r="P64604"/>
      <c r="AA64604"/>
    </row>
    <row r="64605" spans="16:27" x14ac:dyDescent="0.3">
      <c r="P64605"/>
      <c r="AA64605"/>
    </row>
    <row r="64606" spans="16:27" x14ac:dyDescent="0.3">
      <c r="P64606"/>
      <c r="AA64606"/>
    </row>
    <row r="64607" spans="16:27" x14ac:dyDescent="0.3">
      <c r="P64607"/>
      <c r="AA64607"/>
    </row>
    <row r="64608" spans="16:27" x14ac:dyDescent="0.3">
      <c r="P64608"/>
      <c r="AA64608"/>
    </row>
    <row r="64609" spans="16:27" x14ac:dyDescent="0.3">
      <c r="P64609"/>
      <c r="AA64609"/>
    </row>
    <row r="64610" spans="16:27" x14ac:dyDescent="0.3">
      <c r="P64610"/>
      <c r="AA64610"/>
    </row>
    <row r="64611" spans="16:27" x14ac:dyDescent="0.3">
      <c r="P64611"/>
      <c r="AA64611"/>
    </row>
    <row r="64612" spans="16:27" x14ac:dyDescent="0.3">
      <c r="P64612"/>
      <c r="AA64612"/>
    </row>
    <row r="64613" spans="16:27" x14ac:dyDescent="0.3">
      <c r="P64613"/>
      <c r="AA64613"/>
    </row>
    <row r="64614" spans="16:27" x14ac:dyDescent="0.3">
      <c r="P64614"/>
      <c r="AA64614"/>
    </row>
    <row r="64615" spans="16:27" x14ac:dyDescent="0.3">
      <c r="P64615"/>
      <c r="AA64615"/>
    </row>
    <row r="64616" spans="16:27" x14ac:dyDescent="0.3">
      <c r="P64616"/>
      <c r="AA64616"/>
    </row>
    <row r="64617" spans="16:27" x14ac:dyDescent="0.3">
      <c r="P64617"/>
      <c r="AA64617"/>
    </row>
    <row r="64618" spans="16:27" x14ac:dyDescent="0.3">
      <c r="P64618"/>
      <c r="AA64618"/>
    </row>
    <row r="64619" spans="16:27" x14ac:dyDescent="0.3">
      <c r="P64619"/>
      <c r="AA64619"/>
    </row>
    <row r="64620" spans="16:27" x14ac:dyDescent="0.3">
      <c r="P64620"/>
      <c r="AA64620"/>
    </row>
    <row r="64621" spans="16:27" x14ac:dyDescent="0.3">
      <c r="P64621"/>
      <c r="AA64621"/>
    </row>
    <row r="64622" spans="16:27" x14ac:dyDescent="0.3">
      <c r="P64622"/>
      <c r="AA64622"/>
    </row>
    <row r="64623" spans="16:27" x14ac:dyDescent="0.3">
      <c r="P64623"/>
      <c r="AA64623"/>
    </row>
    <row r="64624" spans="16:27" x14ac:dyDescent="0.3">
      <c r="P64624"/>
      <c r="AA64624"/>
    </row>
    <row r="64625" spans="16:27" x14ac:dyDescent="0.3">
      <c r="P64625"/>
      <c r="AA64625"/>
    </row>
    <row r="64626" spans="16:27" x14ac:dyDescent="0.3">
      <c r="P64626"/>
      <c r="AA64626"/>
    </row>
    <row r="64627" spans="16:27" x14ac:dyDescent="0.3">
      <c r="P64627"/>
      <c r="AA64627"/>
    </row>
    <row r="64628" spans="16:27" x14ac:dyDescent="0.3">
      <c r="P64628"/>
      <c r="AA64628"/>
    </row>
    <row r="64629" spans="16:27" x14ac:dyDescent="0.3">
      <c r="P64629"/>
      <c r="AA64629"/>
    </row>
    <row r="64630" spans="16:27" x14ac:dyDescent="0.3">
      <c r="P64630"/>
      <c r="AA64630"/>
    </row>
    <row r="64631" spans="16:27" x14ac:dyDescent="0.3">
      <c r="P64631"/>
      <c r="AA64631"/>
    </row>
    <row r="64632" spans="16:27" x14ac:dyDescent="0.3">
      <c r="P64632"/>
      <c r="AA64632"/>
    </row>
    <row r="64633" spans="16:27" x14ac:dyDescent="0.3">
      <c r="P64633"/>
      <c r="AA64633"/>
    </row>
    <row r="64634" spans="16:27" x14ac:dyDescent="0.3">
      <c r="P64634"/>
      <c r="AA64634"/>
    </row>
    <row r="64635" spans="16:27" x14ac:dyDescent="0.3">
      <c r="P64635"/>
      <c r="AA64635"/>
    </row>
    <row r="64636" spans="16:27" x14ac:dyDescent="0.3">
      <c r="P64636"/>
      <c r="AA64636"/>
    </row>
    <row r="64637" spans="16:27" x14ac:dyDescent="0.3">
      <c r="P64637"/>
      <c r="AA64637"/>
    </row>
    <row r="64638" spans="16:27" x14ac:dyDescent="0.3">
      <c r="P64638"/>
      <c r="AA64638"/>
    </row>
    <row r="64639" spans="16:27" x14ac:dyDescent="0.3">
      <c r="P64639"/>
      <c r="AA64639"/>
    </row>
    <row r="64640" spans="16:27" x14ac:dyDescent="0.3">
      <c r="P64640"/>
      <c r="AA64640"/>
    </row>
    <row r="64641" spans="16:27" x14ac:dyDescent="0.3">
      <c r="P64641"/>
      <c r="AA64641"/>
    </row>
    <row r="64642" spans="16:27" x14ac:dyDescent="0.3">
      <c r="P64642"/>
      <c r="AA64642"/>
    </row>
    <row r="64643" spans="16:27" x14ac:dyDescent="0.3">
      <c r="P64643"/>
      <c r="AA64643"/>
    </row>
    <row r="64644" spans="16:27" x14ac:dyDescent="0.3">
      <c r="P64644"/>
      <c r="AA64644"/>
    </row>
    <row r="64645" spans="16:27" x14ac:dyDescent="0.3">
      <c r="P64645"/>
      <c r="AA64645"/>
    </row>
    <row r="64646" spans="16:27" x14ac:dyDescent="0.3">
      <c r="P64646"/>
      <c r="AA64646"/>
    </row>
    <row r="64647" spans="16:27" x14ac:dyDescent="0.3">
      <c r="P64647"/>
      <c r="AA64647"/>
    </row>
    <row r="64648" spans="16:27" x14ac:dyDescent="0.3">
      <c r="P64648"/>
      <c r="AA64648"/>
    </row>
    <row r="64649" spans="16:27" x14ac:dyDescent="0.3">
      <c r="P64649"/>
      <c r="AA64649"/>
    </row>
    <row r="64650" spans="16:27" x14ac:dyDescent="0.3">
      <c r="P64650"/>
      <c r="AA64650"/>
    </row>
    <row r="64651" spans="16:27" x14ac:dyDescent="0.3">
      <c r="P64651"/>
      <c r="AA64651"/>
    </row>
    <row r="64652" spans="16:27" x14ac:dyDescent="0.3">
      <c r="P64652"/>
      <c r="AA64652"/>
    </row>
    <row r="64653" spans="16:27" x14ac:dyDescent="0.3">
      <c r="P64653"/>
      <c r="AA64653"/>
    </row>
    <row r="64654" spans="16:27" x14ac:dyDescent="0.3">
      <c r="P64654"/>
      <c r="AA64654"/>
    </row>
    <row r="64655" spans="16:27" x14ac:dyDescent="0.3">
      <c r="P64655"/>
      <c r="AA64655"/>
    </row>
    <row r="64656" spans="16:27" x14ac:dyDescent="0.3">
      <c r="P64656"/>
      <c r="AA64656"/>
    </row>
    <row r="64657" spans="16:27" x14ac:dyDescent="0.3">
      <c r="P64657"/>
      <c r="AA64657"/>
    </row>
    <row r="64658" spans="16:27" x14ac:dyDescent="0.3">
      <c r="P64658"/>
      <c r="AA64658"/>
    </row>
    <row r="64659" spans="16:27" x14ac:dyDescent="0.3">
      <c r="P64659"/>
      <c r="AA64659"/>
    </row>
    <row r="64660" spans="16:27" x14ac:dyDescent="0.3">
      <c r="P64660"/>
      <c r="AA64660"/>
    </row>
    <row r="64661" spans="16:27" x14ac:dyDescent="0.3">
      <c r="P64661"/>
      <c r="AA64661"/>
    </row>
    <row r="64662" spans="16:27" x14ac:dyDescent="0.3">
      <c r="P64662"/>
      <c r="AA64662"/>
    </row>
    <row r="64663" spans="16:27" x14ac:dyDescent="0.3">
      <c r="P64663"/>
      <c r="AA64663"/>
    </row>
    <row r="64664" spans="16:27" x14ac:dyDescent="0.3">
      <c r="P64664"/>
      <c r="AA64664"/>
    </row>
    <row r="64665" spans="16:27" x14ac:dyDescent="0.3">
      <c r="P64665"/>
      <c r="AA64665"/>
    </row>
    <row r="64666" spans="16:27" x14ac:dyDescent="0.3">
      <c r="P64666"/>
      <c r="AA64666"/>
    </row>
    <row r="64667" spans="16:27" x14ac:dyDescent="0.3">
      <c r="P64667"/>
      <c r="AA64667"/>
    </row>
    <row r="64668" spans="16:27" x14ac:dyDescent="0.3">
      <c r="P64668"/>
      <c r="AA64668"/>
    </row>
    <row r="64669" spans="16:27" x14ac:dyDescent="0.3">
      <c r="P64669"/>
      <c r="AA64669"/>
    </row>
    <row r="64670" spans="16:27" x14ac:dyDescent="0.3">
      <c r="P64670"/>
      <c r="AA64670"/>
    </row>
    <row r="64671" spans="16:27" x14ac:dyDescent="0.3">
      <c r="P64671"/>
      <c r="AA64671"/>
    </row>
    <row r="64672" spans="16:27" x14ac:dyDescent="0.3">
      <c r="P64672"/>
      <c r="AA64672"/>
    </row>
    <row r="64673" spans="16:27" x14ac:dyDescent="0.3">
      <c r="P64673"/>
      <c r="AA64673"/>
    </row>
    <row r="64674" spans="16:27" x14ac:dyDescent="0.3">
      <c r="P64674"/>
      <c r="AA64674"/>
    </row>
    <row r="64675" spans="16:27" x14ac:dyDescent="0.3">
      <c r="P64675"/>
      <c r="AA64675"/>
    </row>
    <row r="64676" spans="16:27" x14ac:dyDescent="0.3">
      <c r="P64676"/>
      <c r="AA64676"/>
    </row>
    <row r="64677" spans="16:27" x14ac:dyDescent="0.3">
      <c r="P64677"/>
      <c r="AA64677"/>
    </row>
    <row r="64678" spans="16:27" x14ac:dyDescent="0.3">
      <c r="P64678"/>
      <c r="AA64678"/>
    </row>
    <row r="64679" spans="16:27" x14ac:dyDescent="0.3">
      <c r="P64679"/>
      <c r="AA64679"/>
    </row>
    <row r="64680" spans="16:27" x14ac:dyDescent="0.3">
      <c r="P64680"/>
      <c r="AA64680"/>
    </row>
    <row r="64681" spans="16:27" x14ac:dyDescent="0.3">
      <c r="P64681"/>
      <c r="AA64681"/>
    </row>
    <row r="64682" spans="16:27" x14ac:dyDescent="0.3">
      <c r="P64682"/>
      <c r="AA64682"/>
    </row>
    <row r="64683" spans="16:27" x14ac:dyDescent="0.3">
      <c r="P64683"/>
      <c r="AA64683"/>
    </row>
    <row r="64684" spans="16:27" x14ac:dyDescent="0.3">
      <c r="P64684"/>
      <c r="AA64684"/>
    </row>
    <row r="64685" spans="16:27" x14ac:dyDescent="0.3">
      <c r="P64685"/>
      <c r="AA64685"/>
    </row>
    <row r="64686" spans="16:27" x14ac:dyDescent="0.3">
      <c r="P64686"/>
      <c r="AA64686"/>
    </row>
    <row r="64687" spans="16:27" x14ac:dyDescent="0.3">
      <c r="P64687"/>
      <c r="AA64687"/>
    </row>
    <row r="64688" spans="16:27" x14ac:dyDescent="0.3">
      <c r="P64688"/>
      <c r="AA64688"/>
    </row>
    <row r="64689" spans="16:27" x14ac:dyDescent="0.3">
      <c r="P64689"/>
      <c r="AA64689"/>
    </row>
    <row r="64690" spans="16:27" x14ac:dyDescent="0.3">
      <c r="P64690"/>
      <c r="AA64690"/>
    </row>
    <row r="64691" spans="16:27" x14ac:dyDescent="0.3">
      <c r="P64691"/>
      <c r="AA64691"/>
    </row>
    <row r="64692" spans="16:27" x14ac:dyDescent="0.3">
      <c r="P64692"/>
      <c r="AA64692"/>
    </row>
    <row r="64693" spans="16:27" x14ac:dyDescent="0.3">
      <c r="P64693"/>
      <c r="AA64693"/>
    </row>
    <row r="64694" spans="16:27" x14ac:dyDescent="0.3">
      <c r="P64694"/>
      <c r="AA64694"/>
    </row>
    <row r="64695" spans="16:27" x14ac:dyDescent="0.3">
      <c r="P64695"/>
      <c r="AA64695"/>
    </row>
    <row r="64696" spans="16:27" x14ac:dyDescent="0.3">
      <c r="P64696"/>
      <c r="AA64696"/>
    </row>
    <row r="64697" spans="16:27" x14ac:dyDescent="0.3">
      <c r="P64697"/>
      <c r="AA64697"/>
    </row>
    <row r="64698" spans="16:27" x14ac:dyDescent="0.3">
      <c r="P64698"/>
      <c r="AA64698"/>
    </row>
    <row r="64699" spans="16:27" x14ac:dyDescent="0.3">
      <c r="P64699"/>
      <c r="AA64699"/>
    </row>
    <row r="64700" spans="16:27" x14ac:dyDescent="0.3">
      <c r="P64700"/>
      <c r="AA64700"/>
    </row>
    <row r="64701" spans="16:27" x14ac:dyDescent="0.3">
      <c r="P64701"/>
      <c r="AA64701"/>
    </row>
    <row r="64702" spans="16:27" x14ac:dyDescent="0.3">
      <c r="P64702"/>
      <c r="AA64702"/>
    </row>
    <row r="64703" spans="16:27" x14ac:dyDescent="0.3">
      <c r="P64703"/>
      <c r="AA64703"/>
    </row>
    <row r="64704" spans="16:27" x14ac:dyDescent="0.3">
      <c r="P64704"/>
      <c r="AA64704"/>
    </row>
    <row r="64705" spans="16:27" x14ac:dyDescent="0.3">
      <c r="P64705"/>
      <c r="AA64705"/>
    </row>
    <row r="64706" spans="16:27" x14ac:dyDescent="0.3">
      <c r="P64706"/>
      <c r="AA64706"/>
    </row>
    <row r="64707" spans="16:27" x14ac:dyDescent="0.3">
      <c r="P64707"/>
      <c r="AA64707"/>
    </row>
    <row r="64708" spans="16:27" x14ac:dyDescent="0.3">
      <c r="P64708"/>
      <c r="AA64708"/>
    </row>
    <row r="64709" spans="16:27" x14ac:dyDescent="0.3">
      <c r="P64709"/>
      <c r="AA64709"/>
    </row>
    <row r="64710" spans="16:27" x14ac:dyDescent="0.3">
      <c r="P64710"/>
      <c r="AA64710"/>
    </row>
    <row r="64711" spans="16:27" x14ac:dyDescent="0.3">
      <c r="P64711"/>
      <c r="AA64711"/>
    </row>
    <row r="64712" spans="16:27" x14ac:dyDescent="0.3">
      <c r="P64712"/>
      <c r="AA64712"/>
    </row>
    <row r="64713" spans="16:27" x14ac:dyDescent="0.3">
      <c r="P64713"/>
      <c r="AA64713"/>
    </row>
    <row r="64714" spans="16:27" x14ac:dyDescent="0.3">
      <c r="P64714"/>
      <c r="AA64714"/>
    </row>
    <row r="64715" spans="16:27" x14ac:dyDescent="0.3">
      <c r="P64715"/>
      <c r="AA64715"/>
    </row>
    <row r="64716" spans="16:27" x14ac:dyDescent="0.3">
      <c r="P64716"/>
      <c r="AA64716"/>
    </row>
    <row r="64717" spans="16:27" x14ac:dyDescent="0.3">
      <c r="P64717"/>
      <c r="AA64717"/>
    </row>
    <row r="64718" spans="16:27" x14ac:dyDescent="0.3">
      <c r="P64718"/>
      <c r="AA64718"/>
    </row>
    <row r="64719" spans="16:27" x14ac:dyDescent="0.3">
      <c r="P64719"/>
      <c r="AA64719"/>
    </row>
    <row r="64720" spans="16:27" x14ac:dyDescent="0.3">
      <c r="P64720"/>
      <c r="AA64720"/>
    </row>
    <row r="64721" spans="16:27" x14ac:dyDescent="0.3">
      <c r="P64721"/>
      <c r="AA64721"/>
    </row>
    <row r="64722" spans="16:27" x14ac:dyDescent="0.3">
      <c r="P64722"/>
      <c r="AA64722"/>
    </row>
    <row r="64723" spans="16:27" x14ac:dyDescent="0.3">
      <c r="P64723"/>
      <c r="AA64723"/>
    </row>
    <row r="64724" spans="16:27" x14ac:dyDescent="0.3">
      <c r="P64724"/>
      <c r="AA64724"/>
    </row>
    <row r="64725" spans="16:27" x14ac:dyDescent="0.3">
      <c r="P64725"/>
      <c r="AA64725"/>
    </row>
    <row r="64726" spans="16:27" x14ac:dyDescent="0.3">
      <c r="P64726"/>
      <c r="AA64726"/>
    </row>
    <row r="64727" spans="16:27" x14ac:dyDescent="0.3">
      <c r="P64727"/>
      <c r="AA64727"/>
    </row>
    <row r="64728" spans="16:27" x14ac:dyDescent="0.3">
      <c r="P64728"/>
      <c r="AA64728"/>
    </row>
    <row r="64729" spans="16:27" x14ac:dyDescent="0.3">
      <c r="P64729"/>
      <c r="AA64729"/>
    </row>
    <row r="64730" spans="16:27" x14ac:dyDescent="0.3">
      <c r="P64730"/>
      <c r="AA64730"/>
    </row>
    <row r="64731" spans="16:27" x14ac:dyDescent="0.3">
      <c r="P64731"/>
      <c r="AA64731"/>
    </row>
    <row r="64732" spans="16:27" x14ac:dyDescent="0.3">
      <c r="P64732"/>
      <c r="AA64732"/>
    </row>
    <row r="64733" spans="16:27" x14ac:dyDescent="0.3">
      <c r="P64733"/>
      <c r="AA64733"/>
    </row>
    <row r="64734" spans="16:27" x14ac:dyDescent="0.3">
      <c r="P64734"/>
      <c r="AA64734"/>
    </row>
    <row r="64735" spans="16:27" x14ac:dyDescent="0.3">
      <c r="P64735"/>
      <c r="AA64735"/>
    </row>
    <row r="64736" spans="16:27" x14ac:dyDescent="0.3">
      <c r="P64736"/>
      <c r="AA64736"/>
    </row>
    <row r="64737" spans="16:27" x14ac:dyDescent="0.3">
      <c r="P64737"/>
      <c r="AA64737"/>
    </row>
    <row r="64738" spans="16:27" x14ac:dyDescent="0.3">
      <c r="P64738"/>
      <c r="AA64738"/>
    </row>
    <row r="64739" spans="16:27" x14ac:dyDescent="0.3">
      <c r="P64739"/>
      <c r="AA64739"/>
    </row>
    <row r="64740" spans="16:27" x14ac:dyDescent="0.3">
      <c r="P64740"/>
      <c r="AA64740"/>
    </row>
    <row r="64741" spans="16:27" x14ac:dyDescent="0.3">
      <c r="P64741"/>
      <c r="AA64741"/>
    </row>
    <row r="64742" spans="16:27" x14ac:dyDescent="0.3">
      <c r="P64742"/>
      <c r="AA64742"/>
    </row>
    <row r="64743" spans="16:27" x14ac:dyDescent="0.3">
      <c r="P64743"/>
      <c r="AA64743"/>
    </row>
    <row r="64744" spans="16:27" x14ac:dyDescent="0.3">
      <c r="P64744"/>
      <c r="AA64744"/>
    </row>
    <row r="64745" spans="16:27" x14ac:dyDescent="0.3">
      <c r="P64745"/>
      <c r="AA64745"/>
    </row>
    <row r="64746" spans="16:27" x14ac:dyDescent="0.3">
      <c r="P64746"/>
      <c r="AA64746"/>
    </row>
    <row r="64747" spans="16:27" x14ac:dyDescent="0.3">
      <c r="P64747"/>
      <c r="AA64747"/>
    </row>
    <row r="64748" spans="16:27" x14ac:dyDescent="0.3">
      <c r="P64748"/>
      <c r="AA64748"/>
    </row>
    <row r="64749" spans="16:27" x14ac:dyDescent="0.3">
      <c r="P64749"/>
      <c r="AA64749"/>
    </row>
    <row r="64750" spans="16:27" x14ac:dyDescent="0.3">
      <c r="P64750"/>
      <c r="AA64750"/>
    </row>
    <row r="64751" spans="16:27" x14ac:dyDescent="0.3">
      <c r="P64751"/>
      <c r="AA64751"/>
    </row>
    <row r="64752" spans="16:27" x14ac:dyDescent="0.3">
      <c r="P64752"/>
      <c r="AA64752"/>
    </row>
    <row r="64753" spans="16:27" x14ac:dyDescent="0.3">
      <c r="P64753"/>
      <c r="AA64753"/>
    </row>
    <row r="64754" spans="16:27" x14ac:dyDescent="0.3">
      <c r="P64754"/>
      <c r="AA64754"/>
    </row>
    <row r="64755" spans="16:27" x14ac:dyDescent="0.3">
      <c r="P64755"/>
      <c r="AA64755"/>
    </row>
    <row r="64756" spans="16:27" x14ac:dyDescent="0.3">
      <c r="P64756"/>
      <c r="AA64756"/>
    </row>
    <row r="64757" spans="16:27" x14ac:dyDescent="0.3">
      <c r="P64757"/>
      <c r="AA64757"/>
    </row>
    <row r="64758" spans="16:27" x14ac:dyDescent="0.3">
      <c r="P64758"/>
      <c r="AA64758"/>
    </row>
    <row r="64759" spans="16:27" x14ac:dyDescent="0.3">
      <c r="P64759"/>
      <c r="AA64759"/>
    </row>
    <row r="64760" spans="16:27" x14ac:dyDescent="0.3">
      <c r="P64760"/>
      <c r="AA64760"/>
    </row>
    <row r="64761" spans="16:27" x14ac:dyDescent="0.3">
      <c r="P64761"/>
      <c r="AA64761"/>
    </row>
    <row r="64762" spans="16:27" x14ac:dyDescent="0.3">
      <c r="P64762"/>
      <c r="AA64762"/>
    </row>
    <row r="64763" spans="16:27" x14ac:dyDescent="0.3">
      <c r="P64763"/>
      <c r="AA64763"/>
    </row>
    <row r="64764" spans="16:27" x14ac:dyDescent="0.3">
      <c r="P64764"/>
      <c r="AA64764"/>
    </row>
    <row r="64765" spans="16:27" x14ac:dyDescent="0.3">
      <c r="P64765"/>
      <c r="AA64765"/>
    </row>
    <row r="64766" spans="16:27" x14ac:dyDescent="0.3">
      <c r="P64766"/>
      <c r="AA64766"/>
    </row>
    <row r="64767" spans="16:27" x14ac:dyDescent="0.3">
      <c r="P64767"/>
      <c r="AA64767"/>
    </row>
    <row r="64768" spans="16:27" x14ac:dyDescent="0.3">
      <c r="P64768"/>
      <c r="AA64768"/>
    </row>
    <row r="64769" spans="16:27" x14ac:dyDescent="0.3">
      <c r="P64769"/>
      <c r="AA64769"/>
    </row>
    <row r="64770" spans="16:27" x14ac:dyDescent="0.3">
      <c r="P64770"/>
      <c r="AA64770"/>
    </row>
    <row r="64771" spans="16:27" x14ac:dyDescent="0.3">
      <c r="P64771"/>
      <c r="AA64771"/>
    </row>
    <row r="64772" spans="16:27" x14ac:dyDescent="0.3">
      <c r="P64772"/>
      <c r="AA64772"/>
    </row>
    <row r="64773" spans="16:27" x14ac:dyDescent="0.3">
      <c r="P64773"/>
      <c r="AA64773"/>
    </row>
    <row r="64774" spans="16:27" x14ac:dyDescent="0.3">
      <c r="P64774"/>
      <c r="AA64774"/>
    </row>
    <row r="64775" spans="16:27" x14ac:dyDescent="0.3">
      <c r="P64775"/>
      <c r="AA64775"/>
    </row>
    <row r="64776" spans="16:27" x14ac:dyDescent="0.3">
      <c r="P64776"/>
      <c r="AA64776"/>
    </row>
    <row r="64777" spans="16:27" x14ac:dyDescent="0.3">
      <c r="P64777"/>
      <c r="AA64777"/>
    </row>
    <row r="64778" spans="16:27" x14ac:dyDescent="0.3">
      <c r="P64778"/>
      <c r="AA64778"/>
    </row>
    <row r="64779" spans="16:27" x14ac:dyDescent="0.3">
      <c r="P64779"/>
      <c r="AA64779"/>
    </row>
    <row r="64780" spans="16:27" x14ac:dyDescent="0.3">
      <c r="P64780"/>
      <c r="AA64780"/>
    </row>
    <row r="64781" spans="16:27" x14ac:dyDescent="0.3">
      <c r="P64781"/>
      <c r="AA64781"/>
    </row>
    <row r="64782" spans="16:27" x14ac:dyDescent="0.3">
      <c r="P64782"/>
      <c r="AA64782"/>
    </row>
    <row r="64783" spans="16:27" x14ac:dyDescent="0.3">
      <c r="P64783"/>
      <c r="AA64783"/>
    </row>
    <row r="64784" spans="16:27" x14ac:dyDescent="0.3">
      <c r="P64784"/>
      <c r="AA64784"/>
    </row>
    <row r="64785" spans="16:27" x14ac:dyDescent="0.3">
      <c r="P64785"/>
      <c r="AA64785"/>
    </row>
    <row r="64786" spans="16:27" x14ac:dyDescent="0.3">
      <c r="P64786"/>
      <c r="AA64786"/>
    </row>
    <row r="64787" spans="16:27" x14ac:dyDescent="0.3">
      <c r="P64787"/>
      <c r="AA64787"/>
    </row>
    <row r="64788" spans="16:27" x14ac:dyDescent="0.3">
      <c r="P64788"/>
      <c r="AA64788"/>
    </row>
    <row r="64789" spans="16:27" x14ac:dyDescent="0.3">
      <c r="P64789"/>
      <c r="AA64789"/>
    </row>
    <row r="64790" spans="16:27" x14ac:dyDescent="0.3">
      <c r="P64790"/>
      <c r="AA64790"/>
    </row>
    <row r="64791" spans="16:27" x14ac:dyDescent="0.3">
      <c r="P64791"/>
      <c r="AA64791"/>
    </row>
    <row r="64792" spans="16:27" x14ac:dyDescent="0.3">
      <c r="P64792"/>
      <c r="AA64792"/>
    </row>
    <row r="64793" spans="16:27" x14ac:dyDescent="0.3">
      <c r="P64793"/>
      <c r="AA64793"/>
    </row>
    <row r="64794" spans="16:27" x14ac:dyDescent="0.3">
      <c r="P64794"/>
      <c r="AA64794"/>
    </row>
    <row r="64795" spans="16:27" x14ac:dyDescent="0.3">
      <c r="P64795"/>
      <c r="AA64795"/>
    </row>
    <row r="64796" spans="16:27" x14ac:dyDescent="0.3">
      <c r="P64796"/>
      <c r="AA64796"/>
    </row>
    <row r="64797" spans="16:27" x14ac:dyDescent="0.3">
      <c r="P64797"/>
      <c r="AA64797"/>
    </row>
    <row r="64798" spans="16:27" x14ac:dyDescent="0.3">
      <c r="P64798"/>
      <c r="AA64798"/>
    </row>
    <row r="64799" spans="16:27" x14ac:dyDescent="0.3">
      <c r="P64799"/>
      <c r="AA64799"/>
    </row>
    <row r="64800" spans="16:27" x14ac:dyDescent="0.3">
      <c r="P64800"/>
      <c r="AA64800"/>
    </row>
    <row r="64801" spans="16:27" x14ac:dyDescent="0.3">
      <c r="P64801"/>
      <c r="AA64801"/>
    </row>
    <row r="64802" spans="16:27" x14ac:dyDescent="0.3">
      <c r="P64802"/>
      <c r="AA64802"/>
    </row>
    <row r="64803" spans="16:27" x14ac:dyDescent="0.3">
      <c r="P64803"/>
      <c r="AA64803"/>
    </row>
    <row r="64804" spans="16:27" x14ac:dyDescent="0.3">
      <c r="P64804"/>
      <c r="AA64804"/>
    </row>
    <row r="64805" spans="16:27" x14ac:dyDescent="0.3">
      <c r="P64805"/>
      <c r="AA64805"/>
    </row>
    <row r="64806" spans="16:27" x14ac:dyDescent="0.3">
      <c r="P64806"/>
      <c r="AA64806"/>
    </row>
    <row r="64807" spans="16:27" x14ac:dyDescent="0.3">
      <c r="P64807"/>
      <c r="AA64807"/>
    </row>
    <row r="64808" spans="16:27" x14ac:dyDescent="0.3">
      <c r="P64808"/>
      <c r="AA64808"/>
    </row>
    <row r="64809" spans="16:27" x14ac:dyDescent="0.3">
      <c r="P64809"/>
      <c r="AA64809"/>
    </row>
    <row r="64810" spans="16:27" x14ac:dyDescent="0.3">
      <c r="P64810"/>
      <c r="AA64810"/>
    </row>
    <row r="64811" spans="16:27" x14ac:dyDescent="0.3">
      <c r="P64811"/>
      <c r="AA64811"/>
    </row>
    <row r="64812" spans="16:27" x14ac:dyDescent="0.3">
      <c r="P64812"/>
      <c r="AA64812"/>
    </row>
    <row r="64813" spans="16:27" x14ac:dyDescent="0.3">
      <c r="P64813"/>
      <c r="AA64813"/>
    </row>
    <row r="64814" spans="16:27" x14ac:dyDescent="0.3">
      <c r="P64814"/>
      <c r="AA64814"/>
    </row>
    <row r="64815" spans="16:27" x14ac:dyDescent="0.3">
      <c r="P64815"/>
      <c r="AA64815"/>
    </row>
    <row r="64816" spans="16:27" x14ac:dyDescent="0.3">
      <c r="P64816"/>
      <c r="AA64816"/>
    </row>
    <row r="64817" spans="16:27" x14ac:dyDescent="0.3">
      <c r="P64817"/>
      <c r="AA64817"/>
    </row>
    <row r="64818" spans="16:27" x14ac:dyDescent="0.3">
      <c r="P64818"/>
      <c r="AA64818"/>
    </row>
    <row r="64819" spans="16:27" x14ac:dyDescent="0.3">
      <c r="P64819"/>
      <c r="AA64819"/>
    </row>
    <row r="64820" spans="16:27" x14ac:dyDescent="0.3">
      <c r="P64820"/>
      <c r="AA64820"/>
    </row>
    <row r="64821" spans="16:27" x14ac:dyDescent="0.3">
      <c r="P64821"/>
      <c r="AA64821"/>
    </row>
    <row r="64822" spans="16:27" x14ac:dyDescent="0.3">
      <c r="P64822"/>
      <c r="AA64822"/>
    </row>
    <row r="64823" spans="16:27" x14ac:dyDescent="0.3">
      <c r="P64823"/>
      <c r="AA64823"/>
    </row>
    <row r="64824" spans="16:27" x14ac:dyDescent="0.3">
      <c r="P64824"/>
      <c r="AA64824"/>
    </row>
    <row r="64825" spans="16:27" x14ac:dyDescent="0.3">
      <c r="P64825"/>
      <c r="AA64825"/>
    </row>
    <row r="64826" spans="16:27" x14ac:dyDescent="0.3">
      <c r="P64826"/>
      <c r="AA64826"/>
    </row>
    <row r="64827" spans="16:27" x14ac:dyDescent="0.3">
      <c r="P64827"/>
      <c r="AA64827"/>
    </row>
    <row r="64828" spans="16:27" x14ac:dyDescent="0.3">
      <c r="P64828"/>
      <c r="AA64828"/>
    </row>
    <row r="64829" spans="16:27" x14ac:dyDescent="0.3">
      <c r="P64829"/>
      <c r="AA64829"/>
    </row>
    <row r="64830" spans="16:27" x14ac:dyDescent="0.3">
      <c r="P64830"/>
      <c r="AA64830"/>
    </row>
    <row r="64831" spans="16:27" x14ac:dyDescent="0.3">
      <c r="P64831"/>
      <c r="AA64831"/>
    </row>
    <row r="64832" spans="16:27" x14ac:dyDescent="0.3">
      <c r="P64832"/>
      <c r="AA64832"/>
    </row>
    <row r="64833" spans="16:27" x14ac:dyDescent="0.3">
      <c r="P64833"/>
      <c r="AA64833"/>
    </row>
    <row r="64834" spans="16:27" x14ac:dyDescent="0.3">
      <c r="P64834"/>
      <c r="AA64834"/>
    </row>
    <row r="64835" spans="16:27" x14ac:dyDescent="0.3">
      <c r="P64835"/>
      <c r="AA64835"/>
    </row>
    <row r="64836" spans="16:27" x14ac:dyDescent="0.3">
      <c r="P64836"/>
      <c r="AA64836"/>
    </row>
    <row r="64837" spans="16:27" x14ac:dyDescent="0.3">
      <c r="P64837"/>
      <c r="AA64837"/>
    </row>
    <row r="64838" spans="16:27" x14ac:dyDescent="0.3">
      <c r="P64838"/>
      <c r="AA64838"/>
    </row>
    <row r="64839" spans="16:27" x14ac:dyDescent="0.3">
      <c r="P64839"/>
      <c r="AA64839"/>
    </row>
    <row r="64840" spans="16:27" x14ac:dyDescent="0.3">
      <c r="P64840"/>
      <c r="AA64840"/>
    </row>
    <row r="64841" spans="16:27" x14ac:dyDescent="0.3">
      <c r="P64841"/>
      <c r="AA64841"/>
    </row>
    <row r="64842" spans="16:27" x14ac:dyDescent="0.3">
      <c r="P64842"/>
      <c r="AA64842"/>
    </row>
    <row r="64843" spans="16:27" x14ac:dyDescent="0.3">
      <c r="P64843"/>
      <c r="AA64843"/>
    </row>
    <row r="64844" spans="16:27" x14ac:dyDescent="0.3">
      <c r="P64844"/>
      <c r="AA64844"/>
    </row>
    <row r="64845" spans="16:27" x14ac:dyDescent="0.3">
      <c r="P64845"/>
      <c r="AA64845"/>
    </row>
    <row r="64846" spans="16:27" x14ac:dyDescent="0.3">
      <c r="P64846"/>
      <c r="AA64846"/>
    </row>
    <row r="64847" spans="16:27" x14ac:dyDescent="0.3">
      <c r="P64847"/>
      <c r="AA64847"/>
    </row>
    <row r="64848" spans="16:27" x14ac:dyDescent="0.3">
      <c r="P64848"/>
      <c r="AA64848"/>
    </row>
    <row r="64849" spans="16:27" x14ac:dyDescent="0.3">
      <c r="P64849"/>
      <c r="AA64849"/>
    </row>
    <row r="64850" spans="16:27" x14ac:dyDescent="0.3">
      <c r="P64850"/>
      <c r="AA64850"/>
    </row>
    <row r="64851" spans="16:27" x14ac:dyDescent="0.3">
      <c r="P64851"/>
      <c r="AA64851"/>
    </row>
    <row r="64852" spans="16:27" x14ac:dyDescent="0.3">
      <c r="P64852"/>
      <c r="AA64852"/>
    </row>
    <row r="64853" spans="16:27" x14ac:dyDescent="0.3">
      <c r="P64853"/>
      <c r="AA64853"/>
    </row>
    <row r="64854" spans="16:27" x14ac:dyDescent="0.3">
      <c r="P64854"/>
      <c r="AA64854"/>
    </row>
    <row r="64855" spans="16:27" x14ac:dyDescent="0.3">
      <c r="P64855"/>
      <c r="AA64855"/>
    </row>
    <row r="64856" spans="16:27" x14ac:dyDescent="0.3">
      <c r="P64856"/>
      <c r="AA64856"/>
    </row>
    <row r="64857" spans="16:27" x14ac:dyDescent="0.3">
      <c r="P64857"/>
      <c r="AA64857"/>
    </row>
    <row r="64858" spans="16:27" x14ac:dyDescent="0.3">
      <c r="P64858"/>
      <c r="AA64858"/>
    </row>
    <row r="64859" spans="16:27" x14ac:dyDescent="0.3">
      <c r="P64859"/>
      <c r="AA64859"/>
    </row>
    <row r="64860" spans="16:27" x14ac:dyDescent="0.3">
      <c r="P64860"/>
      <c r="AA64860"/>
    </row>
    <row r="64861" spans="16:27" x14ac:dyDescent="0.3">
      <c r="P64861"/>
      <c r="AA64861"/>
    </row>
    <row r="64862" spans="16:27" x14ac:dyDescent="0.3">
      <c r="P64862"/>
      <c r="AA64862"/>
    </row>
    <row r="64863" spans="16:27" x14ac:dyDescent="0.3">
      <c r="P64863"/>
      <c r="AA64863"/>
    </row>
    <row r="64864" spans="16:27" x14ac:dyDescent="0.3">
      <c r="P64864"/>
      <c r="AA64864"/>
    </row>
    <row r="64865" spans="16:27" x14ac:dyDescent="0.3">
      <c r="P64865"/>
      <c r="AA64865"/>
    </row>
    <row r="64866" spans="16:27" x14ac:dyDescent="0.3">
      <c r="P64866"/>
      <c r="AA64866"/>
    </row>
    <row r="64867" spans="16:27" x14ac:dyDescent="0.3">
      <c r="P64867"/>
      <c r="AA64867"/>
    </row>
    <row r="64868" spans="16:27" x14ac:dyDescent="0.3">
      <c r="P64868"/>
      <c r="AA64868"/>
    </row>
    <row r="64869" spans="16:27" x14ac:dyDescent="0.3">
      <c r="P64869"/>
      <c r="AA64869"/>
    </row>
    <row r="64870" spans="16:27" x14ac:dyDescent="0.3">
      <c r="P64870"/>
      <c r="AA64870"/>
    </row>
    <row r="64871" spans="16:27" x14ac:dyDescent="0.3">
      <c r="P64871"/>
      <c r="AA64871"/>
    </row>
    <row r="64872" spans="16:27" x14ac:dyDescent="0.3">
      <c r="P64872"/>
      <c r="AA64872"/>
    </row>
    <row r="64873" spans="16:27" x14ac:dyDescent="0.3">
      <c r="P64873"/>
      <c r="AA64873"/>
    </row>
    <row r="64874" spans="16:27" x14ac:dyDescent="0.3">
      <c r="P64874"/>
      <c r="AA64874"/>
    </row>
    <row r="64875" spans="16:27" x14ac:dyDescent="0.3">
      <c r="P64875"/>
      <c r="AA64875"/>
    </row>
    <row r="64876" spans="16:27" x14ac:dyDescent="0.3">
      <c r="P64876"/>
      <c r="AA64876"/>
    </row>
    <row r="64877" spans="16:27" x14ac:dyDescent="0.3">
      <c r="P64877"/>
      <c r="AA64877"/>
    </row>
    <row r="64878" spans="16:27" x14ac:dyDescent="0.3">
      <c r="P64878"/>
      <c r="AA64878"/>
    </row>
    <row r="64879" spans="16:27" x14ac:dyDescent="0.3">
      <c r="P64879"/>
      <c r="AA64879"/>
    </row>
    <row r="64880" spans="16:27" x14ac:dyDescent="0.3">
      <c r="P64880"/>
      <c r="AA64880"/>
    </row>
    <row r="64881" spans="16:27" x14ac:dyDescent="0.3">
      <c r="P64881"/>
      <c r="AA64881"/>
    </row>
    <row r="64882" spans="16:27" x14ac:dyDescent="0.3">
      <c r="P64882"/>
      <c r="AA64882"/>
    </row>
    <row r="64883" spans="16:27" x14ac:dyDescent="0.3">
      <c r="P64883"/>
      <c r="AA64883"/>
    </row>
    <row r="64884" spans="16:27" x14ac:dyDescent="0.3">
      <c r="P64884"/>
      <c r="AA64884"/>
    </row>
    <row r="64885" spans="16:27" x14ac:dyDescent="0.3">
      <c r="P64885"/>
      <c r="AA64885"/>
    </row>
    <row r="64886" spans="16:27" x14ac:dyDescent="0.3">
      <c r="P64886"/>
      <c r="AA64886"/>
    </row>
    <row r="64887" spans="16:27" x14ac:dyDescent="0.3">
      <c r="P64887"/>
      <c r="AA64887"/>
    </row>
    <row r="64888" spans="16:27" x14ac:dyDescent="0.3">
      <c r="P64888"/>
      <c r="AA64888"/>
    </row>
    <row r="64889" spans="16:27" x14ac:dyDescent="0.3">
      <c r="P64889"/>
      <c r="AA64889"/>
    </row>
    <row r="64890" spans="16:27" x14ac:dyDescent="0.3">
      <c r="P64890"/>
      <c r="AA64890"/>
    </row>
    <row r="64891" spans="16:27" x14ac:dyDescent="0.3">
      <c r="P64891"/>
      <c r="AA64891"/>
    </row>
    <row r="64892" spans="16:27" x14ac:dyDescent="0.3">
      <c r="P64892"/>
      <c r="AA64892"/>
    </row>
    <row r="64893" spans="16:27" x14ac:dyDescent="0.3">
      <c r="P64893"/>
      <c r="AA64893"/>
    </row>
    <row r="64894" spans="16:27" x14ac:dyDescent="0.3">
      <c r="P64894"/>
      <c r="AA64894"/>
    </row>
    <row r="64895" spans="16:27" x14ac:dyDescent="0.3">
      <c r="P64895"/>
      <c r="AA64895"/>
    </row>
    <row r="64896" spans="16:27" x14ac:dyDescent="0.3">
      <c r="P64896"/>
      <c r="AA64896"/>
    </row>
    <row r="64897" spans="16:27" x14ac:dyDescent="0.3">
      <c r="P64897"/>
      <c r="AA64897"/>
    </row>
    <row r="64898" spans="16:27" x14ac:dyDescent="0.3">
      <c r="P64898"/>
      <c r="AA64898"/>
    </row>
    <row r="64899" spans="16:27" x14ac:dyDescent="0.3">
      <c r="P64899"/>
      <c r="AA64899"/>
    </row>
    <row r="64900" spans="16:27" x14ac:dyDescent="0.3">
      <c r="P64900"/>
      <c r="AA64900"/>
    </row>
    <row r="64901" spans="16:27" x14ac:dyDescent="0.3">
      <c r="P64901"/>
      <c r="AA64901"/>
    </row>
    <row r="64902" spans="16:27" x14ac:dyDescent="0.3">
      <c r="P64902"/>
      <c r="AA64902"/>
    </row>
    <row r="64903" spans="16:27" x14ac:dyDescent="0.3">
      <c r="P64903"/>
      <c r="AA64903"/>
    </row>
    <row r="64904" spans="16:27" x14ac:dyDescent="0.3">
      <c r="P64904"/>
      <c r="AA64904"/>
    </row>
    <row r="64905" spans="16:27" x14ac:dyDescent="0.3">
      <c r="P64905"/>
      <c r="AA64905"/>
    </row>
    <row r="64906" spans="16:27" x14ac:dyDescent="0.3">
      <c r="P64906"/>
      <c r="AA64906"/>
    </row>
    <row r="64907" spans="16:27" x14ac:dyDescent="0.3">
      <c r="P64907"/>
      <c r="AA64907"/>
    </row>
    <row r="64908" spans="16:27" x14ac:dyDescent="0.3">
      <c r="P64908"/>
      <c r="AA64908"/>
    </row>
    <row r="64909" spans="16:27" x14ac:dyDescent="0.3">
      <c r="P64909"/>
      <c r="AA64909"/>
    </row>
    <row r="64910" spans="16:27" x14ac:dyDescent="0.3">
      <c r="P64910"/>
      <c r="AA64910"/>
    </row>
    <row r="64911" spans="16:27" x14ac:dyDescent="0.3">
      <c r="P64911"/>
      <c r="AA64911"/>
    </row>
    <row r="64912" spans="16:27" x14ac:dyDescent="0.3">
      <c r="P64912"/>
      <c r="AA64912"/>
    </row>
    <row r="64913" spans="16:27" x14ac:dyDescent="0.3">
      <c r="P64913"/>
      <c r="AA64913"/>
    </row>
    <row r="64914" spans="16:27" x14ac:dyDescent="0.3">
      <c r="P64914"/>
      <c r="AA64914"/>
    </row>
    <row r="64915" spans="16:27" x14ac:dyDescent="0.3">
      <c r="P64915"/>
      <c r="AA64915"/>
    </row>
    <row r="64916" spans="16:27" x14ac:dyDescent="0.3">
      <c r="P64916"/>
      <c r="AA64916"/>
    </row>
    <row r="64917" spans="16:27" x14ac:dyDescent="0.3">
      <c r="P64917"/>
      <c r="AA64917"/>
    </row>
    <row r="64918" spans="16:27" x14ac:dyDescent="0.3">
      <c r="P64918"/>
      <c r="AA64918"/>
    </row>
    <row r="64919" spans="16:27" x14ac:dyDescent="0.3">
      <c r="P64919"/>
      <c r="AA64919"/>
    </row>
    <row r="64920" spans="16:27" x14ac:dyDescent="0.3">
      <c r="P64920"/>
      <c r="AA64920"/>
    </row>
    <row r="64921" spans="16:27" x14ac:dyDescent="0.3">
      <c r="P64921"/>
      <c r="AA64921"/>
    </row>
    <row r="64922" spans="16:27" x14ac:dyDescent="0.3">
      <c r="P64922"/>
      <c r="AA64922"/>
    </row>
    <row r="64923" spans="16:27" x14ac:dyDescent="0.3">
      <c r="P64923"/>
      <c r="AA64923"/>
    </row>
    <row r="64924" spans="16:27" x14ac:dyDescent="0.3">
      <c r="P64924"/>
      <c r="AA64924"/>
    </row>
    <row r="64925" spans="16:27" x14ac:dyDescent="0.3">
      <c r="P64925"/>
      <c r="AA64925"/>
    </row>
    <row r="64926" spans="16:27" x14ac:dyDescent="0.3">
      <c r="P64926"/>
      <c r="AA64926"/>
    </row>
    <row r="64927" spans="16:27" x14ac:dyDescent="0.3">
      <c r="P64927"/>
      <c r="AA64927"/>
    </row>
    <row r="64928" spans="16:27" x14ac:dyDescent="0.3">
      <c r="P64928"/>
      <c r="AA64928"/>
    </row>
    <row r="64929" spans="16:27" x14ac:dyDescent="0.3">
      <c r="P64929"/>
      <c r="AA64929"/>
    </row>
    <row r="64930" spans="16:27" x14ac:dyDescent="0.3">
      <c r="P64930"/>
      <c r="AA64930"/>
    </row>
    <row r="64931" spans="16:27" x14ac:dyDescent="0.3">
      <c r="P64931"/>
      <c r="AA64931"/>
    </row>
    <row r="64932" spans="16:27" x14ac:dyDescent="0.3">
      <c r="P64932"/>
      <c r="AA64932"/>
    </row>
    <row r="64933" spans="16:27" x14ac:dyDescent="0.3">
      <c r="P64933"/>
      <c r="AA64933"/>
    </row>
    <row r="64934" spans="16:27" x14ac:dyDescent="0.3">
      <c r="P64934"/>
      <c r="AA64934"/>
    </row>
    <row r="64935" spans="16:27" x14ac:dyDescent="0.3">
      <c r="P64935"/>
      <c r="AA64935"/>
    </row>
    <row r="64936" spans="16:27" x14ac:dyDescent="0.3">
      <c r="P64936"/>
      <c r="AA64936"/>
    </row>
    <row r="64937" spans="16:27" x14ac:dyDescent="0.3">
      <c r="P64937"/>
      <c r="AA64937"/>
    </row>
    <row r="64938" spans="16:27" x14ac:dyDescent="0.3">
      <c r="P64938"/>
      <c r="AA64938"/>
    </row>
    <row r="64939" spans="16:27" x14ac:dyDescent="0.3">
      <c r="P64939"/>
      <c r="AA64939"/>
    </row>
    <row r="64940" spans="16:27" x14ac:dyDescent="0.3">
      <c r="P64940"/>
      <c r="AA64940"/>
    </row>
    <row r="64941" spans="16:27" x14ac:dyDescent="0.3">
      <c r="P64941"/>
      <c r="AA64941"/>
    </row>
    <row r="64942" spans="16:27" x14ac:dyDescent="0.3">
      <c r="P64942"/>
      <c r="AA64942"/>
    </row>
    <row r="64943" spans="16:27" x14ac:dyDescent="0.3">
      <c r="P64943"/>
      <c r="AA64943"/>
    </row>
    <row r="64944" spans="16:27" x14ac:dyDescent="0.3">
      <c r="P64944"/>
      <c r="AA64944"/>
    </row>
    <row r="64945" spans="16:27" x14ac:dyDescent="0.3">
      <c r="P64945"/>
      <c r="AA64945"/>
    </row>
    <row r="64946" spans="16:27" x14ac:dyDescent="0.3">
      <c r="P64946"/>
      <c r="AA64946"/>
    </row>
    <row r="64947" spans="16:27" x14ac:dyDescent="0.3">
      <c r="P64947"/>
      <c r="AA64947"/>
    </row>
    <row r="64948" spans="16:27" x14ac:dyDescent="0.3">
      <c r="P64948"/>
      <c r="AA64948"/>
    </row>
    <row r="64949" spans="16:27" x14ac:dyDescent="0.3">
      <c r="P64949"/>
      <c r="AA64949"/>
    </row>
    <row r="64950" spans="16:27" x14ac:dyDescent="0.3">
      <c r="P64950"/>
      <c r="AA64950"/>
    </row>
    <row r="64951" spans="16:27" x14ac:dyDescent="0.3">
      <c r="P64951"/>
      <c r="AA64951"/>
    </row>
    <row r="64952" spans="16:27" x14ac:dyDescent="0.3">
      <c r="P64952"/>
      <c r="AA64952"/>
    </row>
    <row r="64953" spans="16:27" x14ac:dyDescent="0.3">
      <c r="P64953"/>
      <c r="AA64953"/>
    </row>
    <row r="64954" spans="16:27" x14ac:dyDescent="0.3">
      <c r="P64954"/>
      <c r="AA64954"/>
    </row>
    <row r="64955" spans="16:27" x14ac:dyDescent="0.3">
      <c r="P64955"/>
      <c r="AA64955"/>
    </row>
    <row r="64956" spans="16:27" x14ac:dyDescent="0.3">
      <c r="P64956"/>
      <c r="AA64956"/>
    </row>
    <row r="64957" spans="16:27" x14ac:dyDescent="0.3">
      <c r="P64957"/>
      <c r="AA64957"/>
    </row>
    <row r="64958" spans="16:27" x14ac:dyDescent="0.3">
      <c r="P64958"/>
      <c r="AA64958"/>
    </row>
    <row r="64959" spans="16:27" x14ac:dyDescent="0.3">
      <c r="P64959"/>
      <c r="AA64959"/>
    </row>
    <row r="64960" spans="16:27" x14ac:dyDescent="0.3">
      <c r="P64960"/>
      <c r="AA64960"/>
    </row>
    <row r="64961" spans="16:27" x14ac:dyDescent="0.3">
      <c r="P64961"/>
      <c r="AA64961"/>
    </row>
    <row r="64962" spans="16:27" x14ac:dyDescent="0.3">
      <c r="P64962"/>
      <c r="AA64962"/>
    </row>
    <row r="64963" spans="16:27" x14ac:dyDescent="0.3">
      <c r="P64963"/>
      <c r="AA64963"/>
    </row>
    <row r="64964" spans="16:27" x14ac:dyDescent="0.3">
      <c r="P64964"/>
      <c r="AA64964"/>
    </row>
    <row r="64965" spans="16:27" x14ac:dyDescent="0.3">
      <c r="P64965"/>
      <c r="AA64965"/>
    </row>
    <row r="64966" spans="16:27" x14ac:dyDescent="0.3">
      <c r="P64966"/>
      <c r="AA64966"/>
    </row>
    <row r="64967" spans="16:27" x14ac:dyDescent="0.3">
      <c r="P64967"/>
      <c r="AA64967"/>
    </row>
    <row r="64968" spans="16:27" x14ac:dyDescent="0.3">
      <c r="P64968"/>
      <c r="AA64968"/>
    </row>
    <row r="64969" spans="16:27" x14ac:dyDescent="0.3">
      <c r="P64969"/>
      <c r="AA64969"/>
    </row>
    <row r="64970" spans="16:27" x14ac:dyDescent="0.3">
      <c r="P64970"/>
      <c r="AA64970"/>
    </row>
    <row r="64971" spans="16:27" x14ac:dyDescent="0.3">
      <c r="P64971"/>
      <c r="AA64971"/>
    </row>
    <row r="64972" spans="16:27" x14ac:dyDescent="0.3">
      <c r="P64972"/>
      <c r="AA64972"/>
    </row>
    <row r="64973" spans="16:27" x14ac:dyDescent="0.3">
      <c r="P64973"/>
      <c r="AA64973"/>
    </row>
    <row r="64974" spans="16:27" x14ac:dyDescent="0.3">
      <c r="P64974"/>
      <c r="AA64974"/>
    </row>
    <row r="64975" spans="16:27" x14ac:dyDescent="0.3">
      <c r="P64975"/>
      <c r="AA64975"/>
    </row>
    <row r="64976" spans="16:27" x14ac:dyDescent="0.3">
      <c r="P64976"/>
      <c r="AA64976"/>
    </row>
    <row r="64977" spans="16:27" x14ac:dyDescent="0.3">
      <c r="P64977"/>
      <c r="AA64977"/>
    </row>
    <row r="64978" spans="16:27" x14ac:dyDescent="0.3">
      <c r="P64978"/>
      <c r="AA64978"/>
    </row>
    <row r="64979" spans="16:27" x14ac:dyDescent="0.3">
      <c r="P64979"/>
      <c r="AA64979"/>
    </row>
    <row r="64980" spans="16:27" x14ac:dyDescent="0.3">
      <c r="P64980"/>
      <c r="AA64980"/>
    </row>
    <row r="64981" spans="16:27" x14ac:dyDescent="0.3">
      <c r="P64981"/>
      <c r="AA64981"/>
    </row>
    <row r="64982" spans="16:27" x14ac:dyDescent="0.3">
      <c r="P64982"/>
      <c r="AA64982"/>
    </row>
    <row r="64983" spans="16:27" x14ac:dyDescent="0.3">
      <c r="P64983"/>
      <c r="AA64983"/>
    </row>
    <row r="64984" spans="16:27" x14ac:dyDescent="0.3">
      <c r="P64984"/>
      <c r="AA64984"/>
    </row>
    <row r="64985" spans="16:27" x14ac:dyDescent="0.3">
      <c r="P64985"/>
      <c r="AA64985"/>
    </row>
    <row r="64986" spans="16:27" x14ac:dyDescent="0.3">
      <c r="P64986"/>
      <c r="AA64986"/>
    </row>
    <row r="64987" spans="16:27" x14ac:dyDescent="0.3">
      <c r="P64987"/>
      <c r="AA64987"/>
    </row>
    <row r="64988" spans="16:27" x14ac:dyDescent="0.3">
      <c r="P64988"/>
      <c r="AA64988"/>
    </row>
    <row r="64989" spans="16:27" x14ac:dyDescent="0.3">
      <c r="P64989"/>
      <c r="AA64989"/>
    </row>
    <row r="64990" spans="16:27" x14ac:dyDescent="0.3">
      <c r="P64990"/>
      <c r="AA64990"/>
    </row>
    <row r="64991" spans="16:27" x14ac:dyDescent="0.3">
      <c r="P64991"/>
      <c r="AA64991"/>
    </row>
    <row r="64992" spans="16:27" x14ac:dyDescent="0.3">
      <c r="P64992"/>
      <c r="AA64992"/>
    </row>
    <row r="64993" spans="16:27" x14ac:dyDescent="0.3">
      <c r="P64993"/>
      <c r="AA64993"/>
    </row>
    <row r="64994" spans="16:27" x14ac:dyDescent="0.3">
      <c r="P64994"/>
      <c r="AA64994"/>
    </row>
    <row r="64995" spans="16:27" x14ac:dyDescent="0.3">
      <c r="P64995"/>
      <c r="AA64995"/>
    </row>
    <row r="64996" spans="16:27" x14ac:dyDescent="0.3">
      <c r="P64996"/>
      <c r="AA64996"/>
    </row>
    <row r="64997" spans="16:27" x14ac:dyDescent="0.3">
      <c r="P64997"/>
      <c r="AA64997"/>
    </row>
    <row r="64998" spans="16:27" x14ac:dyDescent="0.3">
      <c r="P64998"/>
      <c r="AA64998"/>
    </row>
    <row r="64999" spans="16:27" x14ac:dyDescent="0.3">
      <c r="P64999"/>
      <c r="AA64999"/>
    </row>
    <row r="65000" spans="16:27" x14ac:dyDescent="0.3">
      <c r="P65000"/>
      <c r="AA65000"/>
    </row>
    <row r="65001" spans="16:27" x14ac:dyDescent="0.3">
      <c r="P65001"/>
      <c r="AA65001"/>
    </row>
    <row r="65002" spans="16:27" x14ac:dyDescent="0.3">
      <c r="P65002"/>
      <c r="AA65002"/>
    </row>
    <row r="65003" spans="16:27" x14ac:dyDescent="0.3">
      <c r="P65003"/>
      <c r="AA65003"/>
    </row>
    <row r="65004" spans="16:27" x14ac:dyDescent="0.3">
      <c r="P65004"/>
      <c r="AA65004"/>
    </row>
    <row r="65005" spans="16:27" x14ac:dyDescent="0.3">
      <c r="P65005"/>
      <c r="AA65005"/>
    </row>
    <row r="65006" spans="16:27" x14ac:dyDescent="0.3">
      <c r="P65006"/>
      <c r="AA65006"/>
    </row>
    <row r="65007" spans="16:27" x14ac:dyDescent="0.3">
      <c r="P65007"/>
      <c r="AA65007"/>
    </row>
    <row r="65008" spans="16:27" x14ac:dyDescent="0.3">
      <c r="P65008"/>
      <c r="AA65008"/>
    </row>
    <row r="65009" spans="16:27" x14ac:dyDescent="0.3">
      <c r="P65009"/>
      <c r="AA65009"/>
    </row>
    <row r="65010" spans="16:27" x14ac:dyDescent="0.3">
      <c r="P65010"/>
      <c r="AA65010"/>
    </row>
    <row r="65011" spans="16:27" x14ac:dyDescent="0.3">
      <c r="P65011"/>
      <c r="AA65011"/>
    </row>
    <row r="65012" spans="16:27" x14ac:dyDescent="0.3">
      <c r="P65012"/>
      <c r="AA65012"/>
    </row>
    <row r="65013" spans="16:27" x14ac:dyDescent="0.3">
      <c r="P65013"/>
      <c r="AA65013"/>
    </row>
    <row r="65014" spans="16:27" x14ac:dyDescent="0.3">
      <c r="P65014"/>
      <c r="AA65014"/>
    </row>
    <row r="65015" spans="16:27" x14ac:dyDescent="0.3">
      <c r="P65015"/>
      <c r="AA65015"/>
    </row>
    <row r="65016" spans="16:27" x14ac:dyDescent="0.3">
      <c r="P65016"/>
      <c r="AA65016"/>
    </row>
    <row r="65017" spans="16:27" x14ac:dyDescent="0.3">
      <c r="P65017"/>
      <c r="AA65017"/>
    </row>
    <row r="65018" spans="16:27" x14ac:dyDescent="0.3">
      <c r="P65018"/>
      <c r="AA65018"/>
    </row>
    <row r="65019" spans="16:27" x14ac:dyDescent="0.3">
      <c r="P65019"/>
      <c r="AA65019"/>
    </row>
    <row r="65020" spans="16:27" x14ac:dyDescent="0.3">
      <c r="P65020"/>
      <c r="AA65020"/>
    </row>
    <row r="65021" spans="16:27" x14ac:dyDescent="0.3">
      <c r="P65021"/>
      <c r="AA65021"/>
    </row>
    <row r="65022" spans="16:27" x14ac:dyDescent="0.3">
      <c r="P65022"/>
      <c r="AA65022"/>
    </row>
    <row r="65023" spans="16:27" x14ac:dyDescent="0.3">
      <c r="P65023"/>
      <c r="AA65023"/>
    </row>
    <row r="65024" spans="16:27" x14ac:dyDescent="0.3">
      <c r="P65024"/>
      <c r="AA65024"/>
    </row>
    <row r="65025" spans="16:27" x14ac:dyDescent="0.3">
      <c r="P65025"/>
      <c r="AA65025"/>
    </row>
    <row r="65026" spans="16:27" x14ac:dyDescent="0.3">
      <c r="P65026"/>
      <c r="AA65026"/>
    </row>
    <row r="65027" spans="16:27" x14ac:dyDescent="0.3">
      <c r="P65027"/>
      <c r="AA65027"/>
    </row>
    <row r="65028" spans="16:27" x14ac:dyDescent="0.3">
      <c r="P65028"/>
      <c r="AA65028"/>
    </row>
    <row r="65029" spans="16:27" x14ac:dyDescent="0.3">
      <c r="P65029"/>
      <c r="AA65029"/>
    </row>
    <row r="65030" spans="16:27" x14ac:dyDescent="0.3">
      <c r="P65030"/>
      <c r="AA65030"/>
    </row>
    <row r="65031" spans="16:27" x14ac:dyDescent="0.3">
      <c r="P65031"/>
      <c r="AA65031"/>
    </row>
    <row r="65032" spans="16:27" x14ac:dyDescent="0.3">
      <c r="P65032"/>
      <c r="AA65032"/>
    </row>
    <row r="65033" spans="16:27" x14ac:dyDescent="0.3">
      <c r="P65033"/>
      <c r="AA65033"/>
    </row>
    <row r="65034" spans="16:27" x14ac:dyDescent="0.3">
      <c r="P65034"/>
      <c r="AA65034"/>
    </row>
    <row r="65035" spans="16:27" x14ac:dyDescent="0.3">
      <c r="P65035"/>
      <c r="AA65035"/>
    </row>
    <row r="65036" spans="16:27" x14ac:dyDescent="0.3">
      <c r="P65036"/>
      <c r="AA65036"/>
    </row>
    <row r="65037" spans="16:27" x14ac:dyDescent="0.3">
      <c r="P65037"/>
      <c r="AA65037"/>
    </row>
    <row r="65038" spans="16:27" x14ac:dyDescent="0.3">
      <c r="P65038"/>
      <c r="AA65038"/>
    </row>
    <row r="65039" spans="16:27" x14ac:dyDescent="0.3">
      <c r="P65039"/>
      <c r="AA65039"/>
    </row>
    <row r="65040" spans="16:27" x14ac:dyDescent="0.3">
      <c r="P65040"/>
      <c r="AA65040"/>
    </row>
    <row r="65041" spans="16:27" x14ac:dyDescent="0.3">
      <c r="P65041"/>
      <c r="AA65041"/>
    </row>
    <row r="65042" spans="16:27" x14ac:dyDescent="0.3">
      <c r="P65042"/>
      <c r="AA65042"/>
    </row>
    <row r="65043" spans="16:27" x14ac:dyDescent="0.3">
      <c r="P65043"/>
      <c r="AA65043"/>
    </row>
    <row r="65044" spans="16:27" x14ac:dyDescent="0.3">
      <c r="P65044"/>
      <c r="AA65044"/>
    </row>
    <row r="65045" spans="16:27" x14ac:dyDescent="0.3">
      <c r="P65045"/>
      <c r="AA65045"/>
    </row>
    <row r="65046" spans="16:27" x14ac:dyDescent="0.3">
      <c r="P65046"/>
      <c r="AA65046"/>
    </row>
    <row r="65047" spans="16:27" x14ac:dyDescent="0.3">
      <c r="P65047"/>
      <c r="AA65047"/>
    </row>
    <row r="65048" spans="16:27" x14ac:dyDescent="0.3">
      <c r="P65048"/>
      <c r="AA65048"/>
    </row>
    <row r="65049" spans="16:27" x14ac:dyDescent="0.3">
      <c r="P65049"/>
      <c r="AA65049"/>
    </row>
    <row r="65050" spans="16:27" x14ac:dyDescent="0.3">
      <c r="P65050"/>
      <c r="AA65050"/>
    </row>
    <row r="65051" spans="16:27" x14ac:dyDescent="0.3">
      <c r="P65051"/>
      <c r="AA65051"/>
    </row>
    <row r="65052" spans="16:27" x14ac:dyDescent="0.3">
      <c r="P65052"/>
      <c r="AA65052"/>
    </row>
    <row r="65053" spans="16:27" x14ac:dyDescent="0.3">
      <c r="P65053"/>
      <c r="AA65053"/>
    </row>
    <row r="65054" spans="16:27" x14ac:dyDescent="0.3">
      <c r="P65054"/>
      <c r="AA65054"/>
    </row>
    <row r="65055" spans="16:27" x14ac:dyDescent="0.3">
      <c r="P65055"/>
      <c r="AA65055"/>
    </row>
    <row r="65056" spans="16:27" x14ac:dyDescent="0.3">
      <c r="P65056"/>
      <c r="AA65056"/>
    </row>
    <row r="65057" spans="16:27" x14ac:dyDescent="0.3">
      <c r="P65057"/>
      <c r="AA65057"/>
    </row>
    <row r="65058" spans="16:27" x14ac:dyDescent="0.3">
      <c r="P65058"/>
      <c r="AA65058"/>
    </row>
    <row r="65059" spans="16:27" x14ac:dyDescent="0.3">
      <c r="P65059"/>
      <c r="AA65059"/>
    </row>
    <row r="65060" spans="16:27" x14ac:dyDescent="0.3">
      <c r="P65060"/>
      <c r="AA65060"/>
    </row>
    <row r="65061" spans="16:27" x14ac:dyDescent="0.3">
      <c r="P65061"/>
      <c r="AA65061"/>
    </row>
    <row r="65062" spans="16:27" x14ac:dyDescent="0.3">
      <c r="P65062"/>
      <c r="AA65062"/>
    </row>
    <row r="65063" spans="16:27" x14ac:dyDescent="0.3">
      <c r="P65063"/>
      <c r="AA65063"/>
    </row>
    <row r="65064" spans="16:27" x14ac:dyDescent="0.3">
      <c r="P65064"/>
      <c r="AA65064"/>
    </row>
    <row r="65065" spans="16:27" x14ac:dyDescent="0.3">
      <c r="P65065"/>
      <c r="AA65065"/>
    </row>
    <row r="65066" spans="16:27" x14ac:dyDescent="0.3">
      <c r="P65066"/>
      <c r="AA65066"/>
    </row>
    <row r="65067" spans="16:27" x14ac:dyDescent="0.3">
      <c r="P65067"/>
      <c r="AA65067"/>
    </row>
    <row r="65068" spans="16:27" x14ac:dyDescent="0.3">
      <c r="P65068"/>
      <c r="AA65068"/>
    </row>
    <row r="65069" spans="16:27" x14ac:dyDescent="0.3">
      <c r="P65069"/>
      <c r="AA65069"/>
    </row>
    <row r="65070" spans="16:27" x14ac:dyDescent="0.3">
      <c r="P65070"/>
      <c r="AA65070"/>
    </row>
    <row r="65071" spans="16:27" x14ac:dyDescent="0.3">
      <c r="P65071"/>
      <c r="AA65071"/>
    </row>
    <row r="65072" spans="16:27" x14ac:dyDescent="0.3">
      <c r="P65072"/>
      <c r="AA65072"/>
    </row>
    <row r="65073" spans="16:27" x14ac:dyDescent="0.3">
      <c r="P65073"/>
      <c r="AA65073"/>
    </row>
    <row r="65074" spans="16:27" x14ac:dyDescent="0.3">
      <c r="P65074"/>
      <c r="AA65074"/>
    </row>
    <row r="65075" spans="16:27" x14ac:dyDescent="0.3">
      <c r="P65075"/>
      <c r="AA65075"/>
    </row>
    <row r="65076" spans="16:27" x14ac:dyDescent="0.3">
      <c r="P65076"/>
      <c r="AA65076"/>
    </row>
    <row r="65077" spans="16:27" x14ac:dyDescent="0.3">
      <c r="P65077"/>
      <c r="AA65077"/>
    </row>
    <row r="65078" spans="16:27" x14ac:dyDescent="0.3">
      <c r="P65078"/>
      <c r="AA65078"/>
    </row>
    <row r="65079" spans="16:27" x14ac:dyDescent="0.3">
      <c r="P65079"/>
      <c r="AA65079"/>
    </row>
    <row r="65080" spans="16:27" x14ac:dyDescent="0.3">
      <c r="P65080"/>
      <c r="AA65080"/>
    </row>
    <row r="65081" spans="16:27" x14ac:dyDescent="0.3">
      <c r="P65081"/>
      <c r="AA65081"/>
    </row>
    <row r="65082" spans="16:27" x14ac:dyDescent="0.3">
      <c r="P65082"/>
      <c r="AA65082"/>
    </row>
    <row r="65083" spans="16:27" x14ac:dyDescent="0.3">
      <c r="P65083"/>
      <c r="AA65083"/>
    </row>
    <row r="65084" spans="16:27" x14ac:dyDescent="0.3">
      <c r="P65084"/>
      <c r="AA65084"/>
    </row>
    <row r="65085" spans="16:27" x14ac:dyDescent="0.3">
      <c r="P65085"/>
      <c r="AA65085"/>
    </row>
    <row r="65086" spans="16:27" x14ac:dyDescent="0.3">
      <c r="P65086"/>
      <c r="AA65086"/>
    </row>
    <row r="65087" spans="16:27" x14ac:dyDescent="0.3">
      <c r="P65087"/>
      <c r="AA65087"/>
    </row>
    <row r="65088" spans="16:27" x14ac:dyDescent="0.3">
      <c r="P65088"/>
      <c r="AA65088"/>
    </row>
    <row r="65089" spans="16:27" x14ac:dyDescent="0.3">
      <c r="P65089"/>
      <c r="AA65089"/>
    </row>
    <row r="65090" spans="16:27" x14ac:dyDescent="0.3">
      <c r="P65090"/>
      <c r="AA65090"/>
    </row>
    <row r="65091" spans="16:27" x14ac:dyDescent="0.3">
      <c r="P65091"/>
      <c r="AA65091"/>
    </row>
    <row r="65092" spans="16:27" x14ac:dyDescent="0.3">
      <c r="P65092"/>
      <c r="AA65092"/>
    </row>
    <row r="65093" spans="16:27" x14ac:dyDescent="0.3">
      <c r="P65093"/>
      <c r="AA65093"/>
    </row>
    <row r="65094" spans="16:27" x14ac:dyDescent="0.3">
      <c r="P65094"/>
      <c r="AA65094"/>
    </row>
    <row r="65095" spans="16:27" x14ac:dyDescent="0.3">
      <c r="P65095"/>
      <c r="AA65095"/>
    </row>
    <row r="65096" spans="16:27" x14ac:dyDescent="0.3">
      <c r="P65096"/>
      <c r="AA65096"/>
    </row>
    <row r="65097" spans="16:27" x14ac:dyDescent="0.3">
      <c r="P65097"/>
      <c r="AA65097"/>
    </row>
    <row r="65098" spans="16:27" x14ac:dyDescent="0.3">
      <c r="P65098"/>
      <c r="AA65098"/>
    </row>
    <row r="65099" spans="16:27" x14ac:dyDescent="0.3">
      <c r="P65099"/>
      <c r="AA65099"/>
    </row>
    <row r="65100" spans="16:27" x14ac:dyDescent="0.3">
      <c r="P65100"/>
      <c r="AA65100"/>
    </row>
    <row r="65101" spans="16:27" x14ac:dyDescent="0.3">
      <c r="P65101"/>
      <c r="AA65101"/>
    </row>
    <row r="65102" spans="16:27" x14ac:dyDescent="0.3">
      <c r="P65102"/>
      <c r="AA65102"/>
    </row>
    <row r="65103" spans="16:27" x14ac:dyDescent="0.3">
      <c r="P65103"/>
      <c r="AA65103"/>
    </row>
    <row r="65104" spans="16:27" x14ac:dyDescent="0.3">
      <c r="P65104"/>
      <c r="AA65104"/>
    </row>
    <row r="65105" spans="16:27" x14ac:dyDescent="0.3">
      <c r="P65105"/>
      <c r="AA65105"/>
    </row>
    <row r="65106" spans="16:27" x14ac:dyDescent="0.3">
      <c r="P65106"/>
      <c r="AA65106"/>
    </row>
    <row r="65107" spans="16:27" x14ac:dyDescent="0.3">
      <c r="P65107"/>
      <c r="AA65107"/>
    </row>
    <row r="65108" spans="16:27" x14ac:dyDescent="0.3">
      <c r="P65108"/>
      <c r="AA65108"/>
    </row>
    <row r="65109" spans="16:27" x14ac:dyDescent="0.3">
      <c r="P65109"/>
      <c r="AA65109"/>
    </row>
    <row r="65110" spans="16:27" x14ac:dyDescent="0.3">
      <c r="P65110"/>
      <c r="AA65110"/>
    </row>
    <row r="65111" spans="16:27" x14ac:dyDescent="0.3">
      <c r="P65111"/>
      <c r="AA65111"/>
    </row>
    <row r="65112" spans="16:27" x14ac:dyDescent="0.3">
      <c r="P65112"/>
      <c r="AA65112"/>
    </row>
    <row r="65113" spans="16:27" x14ac:dyDescent="0.3">
      <c r="P65113"/>
      <c r="AA65113"/>
    </row>
    <row r="65114" spans="16:27" x14ac:dyDescent="0.3">
      <c r="P65114"/>
      <c r="AA65114"/>
    </row>
    <row r="65115" spans="16:27" x14ac:dyDescent="0.3">
      <c r="P65115"/>
      <c r="AA65115"/>
    </row>
    <row r="65116" spans="16:27" x14ac:dyDescent="0.3">
      <c r="P65116"/>
      <c r="AA65116"/>
    </row>
    <row r="65117" spans="16:27" x14ac:dyDescent="0.3">
      <c r="P65117"/>
      <c r="AA65117"/>
    </row>
    <row r="65118" spans="16:27" x14ac:dyDescent="0.3">
      <c r="P65118"/>
      <c r="AA65118"/>
    </row>
    <row r="65119" spans="16:27" x14ac:dyDescent="0.3">
      <c r="P65119"/>
      <c r="AA65119"/>
    </row>
    <row r="65120" spans="16:27" x14ac:dyDescent="0.3">
      <c r="P65120"/>
      <c r="AA65120"/>
    </row>
    <row r="65121" spans="16:27" x14ac:dyDescent="0.3">
      <c r="P65121"/>
      <c r="AA65121"/>
    </row>
    <row r="65122" spans="16:27" x14ac:dyDescent="0.3">
      <c r="P65122"/>
      <c r="AA65122"/>
    </row>
    <row r="65123" spans="16:27" x14ac:dyDescent="0.3">
      <c r="P65123"/>
      <c r="AA65123"/>
    </row>
    <row r="65124" spans="16:27" x14ac:dyDescent="0.3">
      <c r="P65124"/>
      <c r="AA65124"/>
    </row>
    <row r="65125" spans="16:27" x14ac:dyDescent="0.3">
      <c r="P65125"/>
      <c r="AA65125"/>
    </row>
    <row r="65126" spans="16:27" x14ac:dyDescent="0.3">
      <c r="P65126"/>
      <c r="AA65126"/>
    </row>
    <row r="65127" spans="16:27" x14ac:dyDescent="0.3">
      <c r="P65127"/>
      <c r="AA65127"/>
    </row>
    <row r="65128" spans="16:27" x14ac:dyDescent="0.3">
      <c r="P65128"/>
      <c r="AA65128"/>
    </row>
    <row r="65129" spans="16:27" x14ac:dyDescent="0.3">
      <c r="P65129"/>
      <c r="AA65129"/>
    </row>
    <row r="65130" spans="16:27" x14ac:dyDescent="0.3">
      <c r="P65130"/>
      <c r="AA65130"/>
    </row>
    <row r="65131" spans="16:27" x14ac:dyDescent="0.3">
      <c r="P65131"/>
      <c r="AA65131"/>
    </row>
    <row r="65132" spans="16:27" x14ac:dyDescent="0.3">
      <c r="P65132"/>
      <c r="AA65132"/>
    </row>
    <row r="65133" spans="16:27" x14ac:dyDescent="0.3">
      <c r="P65133"/>
      <c r="AA65133"/>
    </row>
    <row r="65134" spans="16:27" x14ac:dyDescent="0.3">
      <c r="P65134"/>
      <c r="AA65134"/>
    </row>
    <row r="65135" spans="16:27" x14ac:dyDescent="0.3">
      <c r="P65135"/>
      <c r="AA65135"/>
    </row>
    <row r="65136" spans="16:27" x14ac:dyDescent="0.3">
      <c r="P65136"/>
      <c r="AA65136"/>
    </row>
    <row r="65137" spans="16:27" x14ac:dyDescent="0.3">
      <c r="P65137"/>
      <c r="AA65137"/>
    </row>
    <row r="65138" spans="16:27" x14ac:dyDescent="0.3">
      <c r="P65138"/>
      <c r="AA65138"/>
    </row>
    <row r="65139" spans="16:27" x14ac:dyDescent="0.3">
      <c r="P65139"/>
      <c r="AA65139"/>
    </row>
    <row r="65140" spans="16:27" x14ac:dyDescent="0.3">
      <c r="P65140"/>
      <c r="AA65140"/>
    </row>
    <row r="65141" spans="16:27" x14ac:dyDescent="0.3">
      <c r="P65141"/>
      <c r="AA65141"/>
    </row>
    <row r="65142" spans="16:27" x14ac:dyDescent="0.3">
      <c r="P65142"/>
      <c r="AA65142"/>
    </row>
    <row r="65143" spans="16:27" x14ac:dyDescent="0.3">
      <c r="P65143"/>
      <c r="AA65143"/>
    </row>
    <row r="65144" spans="16:27" x14ac:dyDescent="0.3">
      <c r="P65144"/>
      <c r="AA65144"/>
    </row>
    <row r="65145" spans="16:27" x14ac:dyDescent="0.3">
      <c r="P65145"/>
      <c r="AA65145"/>
    </row>
    <row r="65146" spans="16:27" x14ac:dyDescent="0.3">
      <c r="P65146"/>
      <c r="AA65146"/>
    </row>
    <row r="65147" spans="16:27" x14ac:dyDescent="0.3">
      <c r="P65147"/>
      <c r="AA65147"/>
    </row>
    <row r="65148" spans="16:27" x14ac:dyDescent="0.3">
      <c r="P65148"/>
      <c r="AA65148"/>
    </row>
    <row r="65149" spans="16:27" x14ac:dyDescent="0.3">
      <c r="P65149"/>
      <c r="AA65149"/>
    </row>
    <row r="65150" spans="16:27" x14ac:dyDescent="0.3">
      <c r="P65150"/>
      <c r="AA65150"/>
    </row>
    <row r="65151" spans="16:27" x14ac:dyDescent="0.3">
      <c r="P65151"/>
      <c r="AA65151"/>
    </row>
    <row r="65152" spans="16:27" x14ac:dyDescent="0.3">
      <c r="P65152"/>
      <c r="AA65152"/>
    </row>
    <row r="65153" spans="16:27" x14ac:dyDescent="0.3">
      <c r="P65153"/>
      <c r="AA65153"/>
    </row>
    <row r="65154" spans="16:27" x14ac:dyDescent="0.3">
      <c r="P65154"/>
      <c r="AA65154"/>
    </row>
    <row r="65155" spans="16:27" x14ac:dyDescent="0.3">
      <c r="P65155"/>
      <c r="AA65155"/>
    </row>
    <row r="65156" spans="16:27" x14ac:dyDescent="0.3">
      <c r="P65156"/>
      <c r="AA65156"/>
    </row>
    <row r="65157" spans="16:27" x14ac:dyDescent="0.3">
      <c r="P65157"/>
      <c r="AA65157"/>
    </row>
    <row r="65158" spans="16:27" x14ac:dyDescent="0.3">
      <c r="P65158"/>
      <c r="AA65158"/>
    </row>
    <row r="65159" spans="16:27" x14ac:dyDescent="0.3">
      <c r="P65159"/>
      <c r="AA65159"/>
    </row>
    <row r="65160" spans="16:27" x14ac:dyDescent="0.3">
      <c r="P65160"/>
      <c r="AA65160"/>
    </row>
    <row r="65161" spans="16:27" x14ac:dyDescent="0.3">
      <c r="P65161"/>
      <c r="AA65161"/>
    </row>
    <row r="65162" spans="16:27" x14ac:dyDescent="0.3">
      <c r="P65162"/>
      <c r="AA65162"/>
    </row>
    <row r="65163" spans="16:27" x14ac:dyDescent="0.3">
      <c r="P65163"/>
      <c r="AA65163"/>
    </row>
    <row r="65164" spans="16:27" x14ac:dyDescent="0.3">
      <c r="P65164"/>
      <c r="AA65164"/>
    </row>
    <row r="65165" spans="16:27" x14ac:dyDescent="0.3">
      <c r="P65165"/>
      <c r="AA65165"/>
    </row>
    <row r="65166" spans="16:27" x14ac:dyDescent="0.3">
      <c r="P65166"/>
      <c r="AA65166"/>
    </row>
    <row r="65167" spans="16:27" x14ac:dyDescent="0.3">
      <c r="P65167"/>
      <c r="AA65167"/>
    </row>
    <row r="65168" spans="16:27" x14ac:dyDescent="0.3">
      <c r="P65168"/>
      <c r="AA65168"/>
    </row>
    <row r="65169" spans="16:27" x14ac:dyDescent="0.3">
      <c r="P65169"/>
      <c r="AA65169"/>
    </row>
    <row r="65170" spans="16:27" x14ac:dyDescent="0.3">
      <c r="P65170"/>
      <c r="AA65170"/>
    </row>
    <row r="65171" spans="16:27" x14ac:dyDescent="0.3">
      <c r="P65171"/>
      <c r="AA65171"/>
    </row>
    <row r="65172" spans="16:27" x14ac:dyDescent="0.3">
      <c r="P65172"/>
      <c r="AA65172"/>
    </row>
    <row r="65173" spans="16:27" x14ac:dyDescent="0.3">
      <c r="P65173"/>
      <c r="AA65173"/>
    </row>
    <row r="65174" spans="16:27" x14ac:dyDescent="0.3">
      <c r="P65174"/>
      <c r="AA65174"/>
    </row>
    <row r="65175" spans="16:27" x14ac:dyDescent="0.3">
      <c r="P65175"/>
      <c r="AA65175"/>
    </row>
    <row r="65176" spans="16:27" x14ac:dyDescent="0.3">
      <c r="P65176"/>
      <c r="AA65176"/>
    </row>
    <row r="65177" spans="16:27" x14ac:dyDescent="0.3">
      <c r="P65177"/>
      <c r="AA65177"/>
    </row>
    <row r="65178" spans="16:27" x14ac:dyDescent="0.3">
      <c r="P65178"/>
      <c r="AA65178"/>
    </row>
    <row r="65179" spans="16:27" x14ac:dyDescent="0.3">
      <c r="P65179"/>
      <c r="AA65179"/>
    </row>
    <row r="65180" spans="16:27" x14ac:dyDescent="0.3">
      <c r="P65180"/>
      <c r="AA65180"/>
    </row>
    <row r="65181" spans="16:27" x14ac:dyDescent="0.3">
      <c r="P65181"/>
      <c r="AA65181"/>
    </row>
    <row r="65182" spans="16:27" x14ac:dyDescent="0.3">
      <c r="P65182"/>
      <c r="AA65182"/>
    </row>
    <row r="65183" spans="16:27" x14ac:dyDescent="0.3">
      <c r="P65183"/>
      <c r="AA65183"/>
    </row>
    <row r="65184" spans="16:27" x14ac:dyDescent="0.3">
      <c r="P65184"/>
      <c r="AA65184"/>
    </row>
    <row r="65185" spans="16:27" x14ac:dyDescent="0.3">
      <c r="P65185"/>
      <c r="AA65185"/>
    </row>
    <row r="65186" spans="16:27" x14ac:dyDescent="0.3">
      <c r="P65186"/>
      <c r="AA65186"/>
    </row>
    <row r="65187" spans="16:27" x14ac:dyDescent="0.3">
      <c r="P65187"/>
      <c r="AA65187"/>
    </row>
    <row r="65188" spans="16:27" x14ac:dyDescent="0.3">
      <c r="P65188"/>
      <c r="AA65188"/>
    </row>
    <row r="65189" spans="16:27" x14ac:dyDescent="0.3">
      <c r="P65189"/>
      <c r="AA65189"/>
    </row>
    <row r="65190" spans="16:27" x14ac:dyDescent="0.3">
      <c r="P65190"/>
      <c r="AA65190"/>
    </row>
    <row r="65191" spans="16:27" x14ac:dyDescent="0.3">
      <c r="P65191"/>
      <c r="AA65191"/>
    </row>
    <row r="65192" spans="16:27" x14ac:dyDescent="0.3">
      <c r="P65192"/>
      <c r="AA65192"/>
    </row>
    <row r="65193" spans="16:27" x14ac:dyDescent="0.3">
      <c r="P65193"/>
      <c r="AA65193"/>
    </row>
    <row r="65194" spans="16:27" x14ac:dyDescent="0.3">
      <c r="P65194"/>
      <c r="AA65194"/>
    </row>
    <row r="65195" spans="16:27" x14ac:dyDescent="0.3">
      <c r="P65195"/>
      <c r="AA65195"/>
    </row>
    <row r="65196" spans="16:27" x14ac:dyDescent="0.3">
      <c r="P65196"/>
      <c r="AA65196"/>
    </row>
    <row r="65197" spans="16:27" x14ac:dyDescent="0.3">
      <c r="P65197"/>
      <c r="AA65197"/>
    </row>
    <row r="65198" spans="16:27" x14ac:dyDescent="0.3">
      <c r="P65198"/>
      <c r="AA65198"/>
    </row>
    <row r="65199" spans="16:27" x14ac:dyDescent="0.3">
      <c r="P65199"/>
      <c r="AA65199"/>
    </row>
    <row r="65200" spans="16:27" x14ac:dyDescent="0.3">
      <c r="P65200"/>
      <c r="AA65200"/>
    </row>
    <row r="65201" spans="16:27" x14ac:dyDescent="0.3">
      <c r="P65201"/>
      <c r="AA65201"/>
    </row>
    <row r="65202" spans="16:27" x14ac:dyDescent="0.3">
      <c r="P65202"/>
      <c r="AA65202"/>
    </row>
    <row r="65203" spans="16:27" x14ac:dyDescent="0.3">
      <c r="P65203"/>
      <c r="AA65203"/>
    </row>
    <row r="65204" spans="16:27" x14ac:dyDescent="0.3">
      <c r="P65204"/>
      <c r="AA65204"/>
    </row>
    <row r="65205" spans="16:27" x14ac:dyDescent="0.3">
      <c r="P65205"/>
      <c r="AA65205"/>
    </row>
    <row r="65206" spans="16:27" x14ac:dyDescent="0.3">
      <c r="P65206"/>
      <c r="AA65206"/>
    </row>
    <row r="65207" spans="16:27" x14ac:dyDescent="0.3">
      <c r="P65207"/>
      <c r="AA65207"/>
    </row>
    <row r="65208" spans="16:27" x14ac:dyDescent="0.3">
      <c r="P65208"/>
      <c r="AA65208"/>
    </row>
    <row r="65209" spans="16:27" x14ac:dyDescent="0.3">
      <c r="P65209"/>
      <c r="AA65209"/>
    </row>
    <row r="65210" spans="16:27" x14ac:dyDescent="0.3">
      <c r="P65210"/>
      <c r="AA65210"/>
    </row>
    <row r="65211" spans="16:27" x14ac:dyDescent="0.3">
      <c r="P65211"/>
      <c r="AA65211"/>
    </row>
    <row r="65212" spans="16:27" x14ac:dyDescent="0.3">
      <c r="P65212"/>
      <c r="AA65212"/>
    </row>
    <row r="65213" spans="16:27" x14ac:dyDescent="0.3">
      <c r="P65213"/>
      <c r="AA65213"/>
    </row>
    <row r="65214" spans="16:27" x14ac:dyDescent="0.3">
      <c r="P65214"/>
      <c r="AA65214"/>
    </row>
    <row r="65215" spans="16:27" x14ac:dyDescent="0.3">
      <c r="P65215"/>
      <c r="AA65215"/>
    </row>
    <row r="65216" spans="16:27" x14ac:dyDescent="0.3">
      <c r="P65216"/>
      <c r="AA65216"/>
    </row>
    <row r="65217" spans="16:27" x14ac:dyDescent="0.3">
      <c r="P65217"/>
      <c r="AA65217"/>
    </row>
    <row r="65218" spans="16:27" x14ac:dyDescent="0.3">
      <c r="P65218"/>
      <c r="AA65218"/>
    </row>
    <row r="65219" spans="16:27" x14ac:dyDescent="0.3">
      <c r="P65219"/>
      <c r="AA65219"/>
    </row>
    <row r="65220" spans="16:27" x14ac:dyDescent="0.3">
      <c r="P65220"/>
      <c r="AA65220"/>
    </row>
    <row r="65221" spans="16:27" x14ac:dyDescent="0.3">
      <c r="P65221"/>
      <c r="AA65221"/>
    </row>
    <row r="65222" spans="16:27" x14ac:dyDescent="0.3">
      <c r="P65222"/>
      <c r="AA65222"/>
    </row>
    <row r="65223" spans="16:27" x14ac:dyDescent="0.3">
      <c r="P65223"/>
      <c r="AA65223"/>
    </row>
    <row r="65224" spans="16:27" x14ac:dyDescent="0.3">
      <c r="P65224"/>
      <c r="AA65224"/>
    </row>
    <row r="65225" spans="16:27" x14ac:dyDescent="0.3">
      <c r="P65225"/>
      <c r="AA65225"/>
    </row>
    <row r="65226" spans="16:27" x14ac:dyDescent="0.3">
      <c r="P65226"/>
      <c r="AA65226"/>
    </row>
    <row r="65227" spans="16:27" x14ac:dyDescent="0.3">
      <c r="P65227"/>
      <c r="AA65227"/>
    </row>
    <row r="65228" spans="16:27" x14ac:dyDescent="0.3">
      <c r="P65228"/>
      <c r="AA65228"/>
    </row>
    <row r="65229" spans="16:27" x14ac:dyDescent="0.3">
      <c r="P65229"/>
      <c r="AA65229"/>
    </row>
    <row r="65230" spans="16:27" x14ac:dyDescent="0.3">
      <c r="P65230"/>
      <c r="AA65230"/>
    </row>
    <row r="65231" spans="16:27" x14ac:dyDescent="0.3">
      <c r="P65231"/>
      <c r="AA65231"/>
    </row>
    <row r="65232" spans="16:27" x14ac:dyDescent="0.3">
      <c r="P65232"/>
      <c r="AA65232"/>
    </row>
    <row r="65233" spans="16:27" x14ac:dyDescent="0.3">
      <c r="P65233"/>
      <c r="AA65233"/>
    </row>
    <row r="65234" spans="16:27" x14ac:dyDescent="0.3">
      <c r="P65234"/>
      <c r="AA65234"/>
    </row>
    <row r="65235" spans="16:27" x14ac:dyDescent="0.3">
      <c r="P65235"/>
      <c r="AA65235"/>
    </row>
    <row r="65236" spans="16:27" x14ac:dyDescent="0.3">
      <c r="P65236"/>
      <c r="AA65236"/>
    </row>
    <row r="65237" spans="16:27" x14ac:dyDescent="0.3">
      <c r="P65237"/>
      <c r="AA65237"/>
    </row>
    <row r="65238" spans="16:27" x14ac:dyDescent="0.3">
      <c r="P65238"/>
      <c r="AA65238"/>
    </row>
    <row r="65239" spans="16:27" x14ac:dyDescent="0.3">
      <c r="P65239"/>
      <c r="AA65239"/>
    </row>
    <row r="65240" spans="16:27" x14ac:dyDescent="0.3">
      <c r="P65240"/>
      <c r="AA65240"/>
    </row>
    <row r="65241" spans="16:27" x14ac:dyDescent="0.3">
      <c r="P65241"/>
      <c r="AA65241"/>
    </row>
    <row r="65242" spans="16:27" x14ac:dyDescent="0.3">
      <c r="P65242"/>
      <c r="AA65242"/>
    </row>
    <row r="65243" spans="16:27" x14ac:dyDescent="0.3">
      <c r="P65243"/>
      <c r="AA65243"/>
    </row>
    <row r="65244" spans="16:27" x14ac:dyDescent="0.3">
      <c r="P65244"/>
      <c r="AA65244"/>
    </row>
    <row r="65245" spans="16:27" x14ac:dyDescent="0.3">
      <c r="P65245"/>
      <c r="AA65245"/>
    </row>
    <row r="65246" spans="16:27" x14ac:dyDescent="0.3">
      <c r="P65246"/>
      <c r="AA65246"/>
    </row>
    <row r="65247" spans="16:27" x14ac:dyDescent="0.3">
      <c r="P65247"/>
      <c r="AA65247"/>
    </row>
    <row r="65248" spans="16:27" x14ac:dyDescent="0.3">
      <c r="P65248"/>
      <c r="AA65248"/>
    </row>
    <row r="65249" spans="16:27" x14ac:dyDescent="0.3">
      <c r="P65249"/>
      <c r="AA65249"/>
    </row>
    <row r="65250" spans="16:27" x14ac:dyDescent="0.3">
      <c r="P65250"/>
      <c r="AA65250"/>
    </row>
    <row r="65251" spans="16:27" x14ac:dyDescent="0.3">
      <c r="P65251"/>
      <c r="AA65251"/>
    </row>
    <row r="65252" spans="16:27" x14ac:dyDescent="0.3">
      <c r="P65252"/>
      <c r="AA65252"/>
    </row>
    <row r="65253" spans="16:27" x14ac:dyDescent="0.3">
      <c r="P65253"/>
      <c r="AA65253"/>
    </row>
    <row r="65254" spans="16:27" x14ac:dyDescent="0.3">
      <c r="P65254"/>
      <c r="AA65254"/>
    </row>
    <row r="65255" spans="16:27" x14ac:dyDescent="0.3">
      <c r="P65255"/>
      <c r="AA65255"/>
    </row>
    <row r="65256" spans="16:27" x14ac:dyDescent="0.3">
      <c r="P65256"/>
      <c r="AA65256"/>
    </row>
    <row r="65257" spans="16:27" x14ac:dyDescent="0.3">
      <c r="P65257"/>
      <c r="AA65257"/>
    </row>
    <row r="65258" spans="16:27" x14ac:dyDescent="0.3">
      <c r="P65258"/>
      <c r="AA65258"/>
    </row>
    <row r="65259" spans="16:27" x14ac:dyDescent="0.3">
      <c r="P65259"/>
      <c r="AA65259"/>
    </row>
    <row r="65260" spans="16:27" x14ac:dyDescent="0.3">
      <c r="P65260"/>
      <c r="AA65260"/>
    </row>
    <row r="65261" spans="16:27" x14ac:dyDescent="0.3">
      <c r="P65261"/>
      <c r="AA65261"/>
    </row>
    <row r="65262" spans="16:27" x14ac:dyDescent="0.3">
      <c r="P65262"/>
      <c r="AA65262"/>
    </row>
    <row r="65263" spans="16:27" x14ac:dyDescent="0.3">
      <c r="P65263"/>
      <c r="AA65263"/>
    </row>
    <row r="65264" spans="16:27" x14ac:dyDescent="0.3">
      <c r="P65264"/>
      <c r="AA65264"/>
    </row>
    <row r="65265" spans="16:27" x14ac:dyDescent="0.3">
      <c r="P65265"/>
      <c r="AA65265"/>
    </row>
    <row r="65266" spans="16:27" x14ac:dyDescent="0.3">
      <c r="P65266"/>
      <c r="AA65266"/>
    </row>
    <row r="65267" spans="16:27" x14ac:dyDescent="0.3">
      <c r="P65267"/>
      <c r="AA65267"/>
    </row>
    <row r="65268" spans="16:27" x14ac:dyDescent="0.3">
      <c r="P65268"/>
      <c r="AA65268"/>
    </row>
    <row r="65269" spans="16:27" x14ac:dyDescent="0.3">
      <c r="P65269"/>
      <c r="AA65269"/>
    </row>
    <row r="65270" spans="16:27" x14ac:dyDescent="0.3">
      <c r="P65270"/>
      <c r="AA65270"/>
    </row>
    <row r="65271" spans="16:27" x14ac:dyDescent="0.3">
      <c r="P65271"/>
      <c r="AA65271"/>
    </row>
    <row r="65272" spans="16:27" x14ac:dyDescent="0.3">
      <c r="P65272"/>
      <c r="AA65272"/>
    </row>
    <row r="65273" spans="16:27" x14ac:dyDescent="0.3">
      <c r="P65273"/>
      <c r="AA65273"/>
    </row>
    <row r="65274" spans="16:27" x14ac:dyDescent="0.3">
      <c r="P65274"/>
      <c r="AA65274"/>
    </row>
    <row r="65275" spans="16:27" x14ac:dyDescent="0.3">
      <c r="P65275"/>
      <c r="AA65275"/>
    </row>
    <row r="65276" spans="16:27" x14ac:dyDescent="0.3">
      <c r="P65276"/>
      <c r="AA65276"/>
    </row>
    <row r="65277" spans="16:27" x14ac:dyDescent="0.3">
      <c r="P65277"/>
      <c r="AA65277"/>
    </row>
    <row r="65278" spans="16:27" x14ac:dyDescent="0.3">
      <c r="P65278"/>
      <c r="AA65278"/>
    </row>
    <row r="65279" spans="16:27" x14ac:dyDescent="0.3">
      <c r="P65279"/>
      <c r="AA65279"/>
    </row>
    <row r="65280" spans="16:27" x14ac:dyDescent="0.3">
      <c r="P65280"/>
      <c r="AA65280"/>
    </row>
    <row r="65281" spans="16:27" x14ac:dyDescent="0.3">
      <c r="P65281"/>
      <c r="AA65281"/>
    </row>
    <row r="65282" spans="16:27" x14ac:dyDescent="0.3">
      <c r="P65282"/>
      <c r="AA65282"/>
    </row>
    <row r="65283" spans="16:27" x14ac:dyDescent="0.3">
      <c r="P65283"/>
      <c r="AA65283"/>
    </row>
    <row r="65284" spans="16:27" x14ac:dyDescent="0.3">
      <c r="P65284"/>
      <c r="AA65284"/>
    </row>
    <row r="65285" spans="16:27" x14ac:dyDescent="0.3">
      <c r="P65285"/>
      <c r="AA65285"/>
    </row>
    <row r="65286" spans="16:27" x14ac:dyDescent="0.3">
      <c r="P65286"/>
      <c r="AA65286"/>
    </row>
    <row r="65287" spans="16:27" x14ac:dyDescent="0.3">
      <c r="P65287"/>
      <c r="AA65287"/>
    </row>
    <row r="65288" spans="16:27" x14ac:dyDescent="0.3">
      <c r="P65288"/>
      <c r="AA65288"/>
    </row>
    <row r="65289" spans="16:27" x14ac:dyDescent="0.3">
      <c r="P65289"/>
      <c r="AA65289"/>
    </row>
    <row r="65290" spans="16:27" x14ac:dyDescent="0.3">
      <c r="P65290"/>
      <c r="AA65290"/>
    </row>
    <row r="65291" spans="16:27" x14ac:dyDescent="0.3">
      <c r="P65291"/>
      <c r="AA65291"/>
    </row>
    <row r="65292" spans="16:27" x14ac:dyDescent="0.3">
      <c r="P65292"/>
      <c r="AA65292"/>
    </row>
    <row r="65293" spans="16:27" x14ac:dyDescent="0.3">
      <c r="P65293"/>
      <c r="AA65293"/>
    </row>
    <row r="65294" spans="16:27" x14ac:dyDescent="0.3">
      <c r="P65294"/>
      <c r="AA65294"/>
    </row>
    <row r="65295" spans="16:27" x14ac:dyDescent="0.3">
      <c r="P65295"/>
      <c r="AA65295"/>
    </row>
    <row r="65296" spans="16:27" x14ac:dyDescent="0.3">
      <c r="P65296"/>
      <c r="AA65296"/>
    </row>
    <row r="65297" spans="16:27" x14ac:dyDescent="0.3">
      <c r="P65297"/>
      <c r="AA65297"/>
    </row>
    <row r="65298" spans="16:27" x14ac:dyDescent="0.3">
      <c r="P65298"/>
      <c r="AA65298"/>
    </row>
    <row r="65299" spans="16:27" x14ac:dyDescent="0.3">
      <c r="P65299"/>
      <c r="AA65299"/>
    </row>
    <row r="65300" spans="16:27" x14ac:dyDescent="0.3">
      <c r="P65300"/>
      <c r="AA65300"/>
    </row>
    <row r="65301" spans="16:27" x14ac:dyDescent="0.3">
      <c r="P65301"/>
      <c r="AA65301"/>
    </row>
    <row r="65302" spans="16:27" x14ac:dyDescent="0.3">
      <c r="P65302"/>
      <c r="AA65302"/>
    </row>
    <row r="65303" spans="16:27" x14ac:dyDescent="0.3">
      <c r="P65303"/>
      <c r="AA65303"/>
    </row>
    <row r="65304" spans="16:27" x14ac:dyDescent="0.3">
      <c r="P65304"/>
      <c r="AA65304"/>
    </row>
    <row r="65305" spans="16:27" x14ac:dyDescent="0.3">
      <c r="P65305"/>
      <c r="AA65305"/>
    </row>
    <row r="65306" spans="16:27" x14ac:dyDescent="0.3">
      <c r="P65306"/>
      <c r="AA65306"/>
    </row>
    <row r="65307" spans="16:27" x14ac:dyDescent="0.3">
      <c r="P65307"/>
      <c r="AA65307"/>
    </row>
    <row r="65308" spans="16:27" x14ac:dyDescent="0.3">
      <c r="P65308"/>
      <c r="AA65308"/>
    </row>
    <row r="65309" spans="16:27" x14ac:dyDescent="0.3">
      <c r="P65309"/>
      <c r="AA65309"/>
    </row>
    <row r="65310" spans="16:27" x14ac:dyDescent="0.3">
      <c r="P65310"/>
      <c r="AA65310"/>
    </row>
    <row r="65311" spans="16:27" x14ac:dyDescent="0.3">
      <c r="P65311"/>
      <c r="AA65311"/>
    </row>
    <row r="65312" spans="16:27" x14ac:dyDescent="0.3">
      <c r="P65312"/>
      <c r="AA65312"/>
    </row>
    <row r="65313" spans="16:27" x14ac:dyDescent="0.3">
      <c r="P65313"/>
      <c r="AA65313"/>
    </row>
    <row r="65314" spans="16:27" x14ac:dyDescent="0.3">
      <c r="P65314"/>
      <c r="AA65314"/>
    </row>
    <row r="65315" spans="16:27" x14ac:dyDescent="0.3">
      <c r="P65315"/>
      <c r="AA65315"/>
    </row>
    <row r="65316" spans="16:27" x14ac:dyDescent="0.3">
      <c r="P65316"/>
      <c r="AA65316"/>
    </row>
    <row r="65317" spans="16:27" x14ac:dyDescent="0.3">
      <c r="P65317"/>
      <c r="AA65317"/>
    </row>
    <row r="65318" spans="16:27" x14ac:dyDescent="0.3">
      <c r="P65318"/>
      <c r="AA65318"/>
    </row>
    <row r="65319" spans="16:27" x14ac:dyDescent="0.3">
      <c r="P65319"/>
      <c r="AA65319"/>
    </row>
    <row r="65320" spans="16:27" x14ac:dyDescent="0.3">
      <c r="P65320"/>
      <c r="AA65320"/>
    </row>
    <row r="65321" spans="16:27" x14ac:dyDescent="0.3">
      <c r="P65321"/>
      <c r="AA65321"/>
    </row>
    <row r="65322" spans="16:27" x14ac:dyDescent="0.3">
      <c r="P65322"/>
      <c r="AA65322"/>
    </row>
    <row r="65323" spans="16:27" x14ac:dyDescent="0.3">
      <c r="P65323"/>
      <c r="AA65323"/>
    </row>
    <row r="65324" spans="16:27" x14ac:dyDescent="0.3">
      <c r="P65324"/>
      <c r="AA65324"/>
    </row>
    <row r="65325" spans="16:27" x14ac:dyDescent="0.3">
      <c r="P65325"/>
      <c r="AA65325"/>
    </row>
    <row r="65326" spans="16:27" x14ac:dyDescent="0.3">
      <c r="P65326"/>
      <c r="AA65326"/>
    </row>
    <row r="65327" spans="16:27" x14ac:dyDescent="0.3">
      <c r="P65327"/>
      <c r="AA65327"/>
    </row>
    <row r="65328" spans="16:27" x14ac:dyDescent="0.3">
      <c r="P65328"/>
      <c r="AA65328"/>
    </row>
    <row r="65329" spans="16:27" x14ac:dyDescent="0.3">
      <c r="P65329"/>
      <c r="AA65329"/>
    </row>
    <row r="65330" spans="16:27" x14ac:dyDescent="0.3">
      <c r="P65330"/>
      <c r="AA65330"/>
    </row>
    <row r="65331" spans="16:27" x14ac:dyDescent="0.3">
      <c r="P65331"/>
      <c r="AA65331"/>
    </row>
    <row r="65332" spans="16:27" x14ac:dyDescent="0.3">
      <c r="P65332"/>
      <c r="AA65332"/>
    </row>
    <row r="65333" spans="16:27" x14ac:dyDescent="0.3">
      <c r="P65333"/>
      <c r="AA65333"/>
    </row>
    <row r="65334" spans="16:27" x14ac:dyDescent="0.3">
      <c r="P65334"/>
      <c r="AA65334"/>
    </row>
    <row r="65335" spans="16:27" x14ac:dyDescent="0.3">
      <c r="P65335"/>
      <c r="AA65335"/>
    </row>
    <row r="65336" spans="16:27" x14ac:dyDescent="0.3">
      <c r="P65336"/>
      <c r="AA65336"/>
    </row>
    <row r="65337" spans="16:27" x14ac:dyDescent="0.3">
      <c r="P65337"/>
      <c r="AA65337"/>
    </row>
    <row r="65338" spans="16:27" x14ac:dyDescent="0.3">
      <c r="P65338"/>
      <c r="AA65338"/>
    </row>
    <row r="65339" spans="16:27" x14ac:dyDescent="0.3">
      <c r="P65339"/>
      <c r="AA65339"/>
    </row>
    <row r="65340" spans="16:27" x14ac:dyDescent="0.3">
      <c r="P65340"/>
      <c r="AA65340"/>
    </row>
    <row r="65341" spans="16:27" x14ac:dyDescent="0.3">
      <c r="P65341"/>
      <c r="AA65341"/>
    </row>
    <row r="65342" spans="16:27" x14ac:dyDescent="0.3">
      <c r="P65342"/>
      <c r="AA65342"/>
    </row>
    <row r="65343" spans="16:27" x14ac:dyDescent="0.3">
      <c r="P65343"/>
      <c r="AA65343"/>
    </row>
    <row r="65344" spans="16:27" x14ac:dyDescent="0.3">
      <c r="P65344"/>
      <c r="AA65344"/>
    </row>
    <row r="65345" spans="16:27" x14ac:dyDescent="0.3">
      <c r="P65345"/>
      <c r="AA65345"/>
    </row>
    <row r="65346" spans="16:27" x14ac:dyDescent="0.3">
      <c r="P65346"/>
      <c r="AA65346"/>
    </row>
    <row r="65347" spans="16:27" x14ac:dyDescent="0.3">
      <c r="P65347"/>
      <c r="AA65347"/>
    </row>
    <row r="65348" spans="16:27" x14ac:dyDescent="0.3">
      <c r="P65348"/>
      <c r="AA65348"/>
    </row>
    <row r="65349" spans="16:27" x14ac:dyDescent="0.3">
      <c r="P65349"/>
      <c r="AA65349"/>
    </row>
    <row r="65350" spans="16:27" x14ac:dyDescent="0.3">
      <c r="P65350"/>
      <c r="AA65350"/>
    </row>
    <row r="65351" spans="16:27" x14ac:dyDescent="0.3">
      <c r="P65351"/>
      <c r="AA65351"/>
    </row>
    <row r="65352" spans="16:27" x14ac:dyDescent="0.3">
      <c r="P65352"/>
      <c r="AA65352"/>
    </row>
    <row r="65353" spans="16:27" x14ac:dyDescent="0.3">
      <c r="P65353"/>
      <c r="AA65353"/>
    </row>
    <row r="65354" spans="16:27" x14ac:dyDescent="0.3">
      <c r="P65354"/>
      <c r="AA65354"/>
    </row>
    <row r="65355" spans="16:27" x14ac:dyDescent="0.3">
      <c r="P65355"/>
      <c r="AA65355"/>
    </row>
    <row r="65356" spans="16:27" x14ac:dyDescent="0.3">
      <c r="P65356"/>
      <c r="AA65356"/>
    </row>
    <row r="65357" spans="16:27" x14ac:dyDescent="0.3">
      <c r="P65357"/>
      <c r="AA65357"/>
    </row>
    <row r="65358" spans="16:27" x14ac:dyDescent="0.3">
      <c r="P65358"/>
      <c r="AA65358"/>
    </row>
    <row r="65359" spans="16:27" x14ac:dyDescent="0.3">
      <c r="P65359"/>
      <c r="AA65359"/>
    </row>
    <row r="65360" spans="16:27" x14ac:dyDescent="0.3">
      <c r="P65360"/>
      <c r="AA65360"/>
    </row>
    <row r="65361" spans="16:27" x14ac:dyDescent="0.3">
      <c r="P65361"/>
      <c r="AA65361"/>
    </row>
    <row r="65362" spans="16:27" x14ac:dyDescent="0.3">
      <c r="P65362"/>
      <c r="AA65362"/>
    </row>
    <row r="65363" spans="16:27" x14ac:dyDescent="0.3">
      <c r="P65363"/>
      <c r="AA65363"/>
    </row>
    <row r="65364" spans="16:27" x14ac:dyDescent="0.3">
      <c r="P65364"/>
      <c r="AA65364"/>
    </row>
    <row r="65365" spans="16:27" x14ac:dyDescent="0.3">
      <c r="P65365"/>
      <c r="AA65365"/>
    </row>
    <row r="65366" spans="16:27" x14ac:dyDescent="0.3">
      <c r="P65366"/>
      <c r="AA65366"/>
    </row>
    <row r="65367" spans="16:27" x14ac:dyDescent="0.3">
      <c r="P65367"/>
      <c r="AA65367"/>
    </row>
    <row r="65368" spans="16:27" x14ac:dyDescent="0.3">
      <c r="P65368"/>
      <c r="AA65368"/>
    </row>
    <row r="65369" spans="16:27" x14ac:dyDescent="0.3">
      <c r="P65369"/>
      <c r="AA65369"/>
    </row>
    <row r="65370" spans="16:27" x14ac:dyDescent="0.3">
      <c r="P65370"/>
      <c r="AA65370"/>
    </row>
    <row r="65371" spans="16:27" x14ac:dyDescent="0.3">
      <c r="P65371"/>
      <c r="AA65371"/>
    </row>
    <row r="65372" spans="16:27" x14ac:dyDescent="0.3">
      <c r="P65372"/>
      <c r="AA65372"/>
    </row>
    <row r="65373" spans="16:27" x14ac:dyDescent="0.3">
      <c r="P65373"/>
      <c r="AA65373"/>
    </row>
    <row r="65374" spans="16:27" x14ac:dyDescent="0.3">
      <c r="P65374"/>
      <c r="AA65374"/>
    </row>
    <row r="65375" spans="16:27" x14ac:dyDescent="0.3">
      <c r="P65375"/>
      <c r="AA65375"/>
    </row>
    <row r="65376" spans="16:27" x14ac:dyDescent="0.3">
      <c r="P65376"/>
      <c r="AA65376"/>
    </row>
    <row r="65377" spans="16:27" x14ac:dyDescent="0.3">
      <c r="P65377"/>
      <c r="AA65377"/>
    </row>
    <row r="65378" spans="16:27" x14ac:dyDescent="0.3">
      <c r="P65378"/>
      <c r="AA65378"/>
    </row>
    <row r="65379" spans="16:27" x14ac:dyDescent="0.3">
      <c r="P65379"/>
      <c r="AA65379"/>
    </row>
    <row r="65380" spans="16:27" x14ac:dyDescent="0.3">
      <c r="P65380"/>
      <c r="AA65380"/>
    </row>
    <row r="65381" spans="16:27" x14ac:dyDescent="0.3">
      <c r="P65381"/>
      <c r="AA65381"/>
    </row>
    <row r="65382" spans="16:27" x14ac:dyDescent="0.3">
      <c r="P65382"/>
      <c r="AA65382"/>
    </row>
    <row r="65383" spans="16:27" x14ac:dyDescent="0.3">
      <c r="P65383"/>
      <c r="AA65383"/>
    </row>
    <row r="65384" spans="16:27" x14ac:dyDescent="0.3">
      <c r="P65384"/>
      <c r="AA65384"/>
    </row>
    <row r="65385" spans="16:27" x14ac:dyDescent="0.3">
      <c r="P65385"/>
      <c r="AA65385"/>
    </row>
    <row r="65386" spans="16:27" x14ac:dyDescent="0.3">
      <c r="P65386"/>
      <c r="AA65386"/>
    </row>
    <row r="65387" spans="16:27" x14ac:dyDescent="0.3">
      <c r="P65387"/>
      <c r="AA65387"/>
    </row>
    <row r="65388" spans="16:27" x14ac:dyDescent="0.3">
      <c r="P65388"/>
      <c r="AA65388"/>
    </row>
    <row r="65389" spans="16:27" x14ac:dyDescent="0.3">
      <c r="P65389"/>
      <c r="AA65389"/>
    </row>
    <row r="65390" spans="16:27" x14ac:dyDescent="0.3">
      <c r="P65390"/>
      <c r="AA65390"/>
    </row>
    <row r="65391" spans="16:27" x14ac:dyDescent="0.3">
      <c r="P65391"/>
      <c r="AA65391"/>
    </row>
    <row r="65392" spans="16:27" x14ac:dyDescent="0.3">
      <c r="P65392"/>
      <c r="AA65392"/>
    </row>
    <row r="65393" spans="16:27" x14ac:dyDescent="0.3">
      <c r="P65393"/>
      <c r="AA65393"/>
    </row>
    <row r="65394" spans="16:27" x14ac:dyDescent="0.3">
      <c r="P65394"/>
      <c r="AA65394"/>
    </row>
    <row r="65395" spans="16:27" x14ac:dyDescent="0.3">
      <c r="P65395"/>
      <c r="AA65395"/>
    </row>
    <row r="65396" spans="16:27" x14ac:dyDescent="0.3">
      <c r="P65396"/>
      <c r="AA65396"/>
    </row>
    <row r="65397" spans="16:27" x14ac:dyDescent="0.3">
      <c r="P65397"/>
      <c r="AA65397"/>
    </row>
    <row r="65398" spans="16:27" x14ac:dyDescent="0.3">
      <c r="P65398"/>
      <c r="AA65398"/>
    </row>
    <row r="65399" spans="16:27" x14ac:dyDescent="0.3">
      <c r="P65399"/>
      <c r="AA65399"/>
    </row>
    <row r="65400" spans="16:27" x14ac:dyDescent="0.3">
      <c r="P65400"/>
      <c r="AA65400"/>
    </row>
    <row r="65401" spans="16:27" x14ac:dyDescent="0.3">
      <c r="P65401"/>
      <c r="AA65401"/>
    </row>
    <row r="65402" spans="16:27" x14ac:dyDescent="0.3">
      <c r="P65402"/>
      <c r="AA65402"/>
    </row>
    <row r="65403" spans="16:27" x14ac:dyDescent="0.3">
      <c r="P65403"/>
      <c r="AA65403"/>
    </row>
    <row r="65404" spans="16:27" x14ac:dyDescent="0.3">
      <c r="P65404"/>
      <c r="AA65404"/>
    </row>
    <row r="65405" spans="16:27" x14ac:dyDescent="0.3">
      <c r="P65405"/>
      <c r="AA65405"/>
    </row>
    <row r="65406" spans="16:27" x14ac:dyDescent="0.3">
      <c r="P65406"/>
      <c r="AA65406"/>
    </row>
    <row r="65407" spans="16:27" x14ac:dyDescent="0.3">
      <c r="P65407"/>
      <c r="AA65407"/>
    </row>
    <row r="65408" spans="16:27" x14ac:dyDescent="0.3">
      <c r="P65408"/>
      <c r="AA65408"/>
    </row>
    <row r="65409" spans="16:27" x14ac:dyDescent="0.3">
      <c r="P65409"/>
      <c r="AA65409"/>
    </row>
    <row r="65410" spans="16:27" x14ac:dyDescent="0.3">
      <c r="P65410"/>
      <c r="AA65410"/>
    </row>
    <row r="65411" spans="16:27" x14ac:dyDescent="0.3">
      <c r="P65411"/>
      <c r="AA65411"/>
    </row>
    <row r="65412" spans="16:27" x14ac:dyDescent="0.3">
      <c r="P65412"/>
      <c r="AA65412"/>
    </row>
    <row r="65413" spans="16:27" x14ac:dyDescent="0.3">
      <c r="P65413"/>
      <c r="AA65413"/>
    </row>
    <row r="65414" spans="16:27" x14ac:dyDescent="0.3">
      <c r="P65414"/>
      <c r="AA65414"/>
    </row>
    <row r="65415" spans="16:27" x14ac:dyDescent="0.3">
      <c r="P65415"/>
      <c r="AA65415"/>
    </row>
    <row r="65416" spans="16:27" x14ac:dyDescent="0.3">
      <c r="P65416"/>
      <c r="AA65416"/>
    </row>
    <row r="65417" spans="16:27" x14ac:dyDescent="0.3">
      <c r="P65417"/>
      <c r="AA65417"/>
    </row>
    <row r="65418" spans="16:27" x14ac:dyDescent="0.3">
      <c r="P65418"/>
      <c r="AA65418"/>
    </row>
    <row r="65419" spans="16:27" x14ac:dyDescent="0.3">
      <c r="P65419"/>
      <c r="AA65419"/>
    </row>
    <row r="65420" spans="16:27" x14ac:dyDescent="0.3">
      <c r="P65420"/>
      <c r="AA65420"/>
    </row>
    <row r="65421" spans="16:27" x14ac:dyDescent="0.3">
      <c r="P65421"/>
      <c r="AA65421"/>
    </row>
    <row r="65422" spans="16:27" x14ac:dyDescent="0.3">
      <c r="P65422"/>
      <c r="AA65422"/>
    </row>
    <row r="65423" spans="16:27" x14ac:dyDescent="0.3">
      <c r="P65423"/>
      <c r="AA65423"/>
    </row>
    <row r="65424" spans="16:27" x14ac:dyDescent="0.3">
      <c r="P65424"/>
      <c r="AA65424"/>
    </row>
    <row r="65425" spans="16:27" x14ac:dyDescent="0.3">
      <c r="P65425"/>
      <c r="AA65425"/>
    </row>
    <row r="65426" spans="16:27" x14ac:dyDescent="0.3">
      <c r="P65426"/>
      <c r="AA65426"/>
    </row>
    <row r="65427" spans="16:27" x14ac:dyDescent="0.3">
      <c r="P65427"/>
      <c r="AA65427"/>
    </row>
    <row r="65428" spans="16:27" x14ac:dyDescent="0.3">
      <c r="P65428"/>
      <c r="AA65428"/>
    </row>
    <row r="65429" spans="16:27" x14ac:dyDescent="0.3">
      <c r="P65429"/>
      <c r="AA65429"/>
    </row>
    <row r="65430" spans="16:27" x14ac:dyDescent="0.3">
      <c r="P65430"/>
      <c r="AA65430"/>
    </row>
    <row r="65431" spans="16:27" x14ac:dyDescent="0.3">
      <c r="P65431"/>
      <c r="AA65431"/>
    </row>
    <row r="65432" spans="16:27" x14ac:dyDescent="0.3">
      <c r="P65432"/>
      <c r="AA65432"/>
    </row>
    <row r="65433" spans="16:27" x14ac:dyDescent="0.3">
      <c r="P65433"/>
      <c r="AA65433"/>
    </row>
    <row r="65434" spans="16:27" x14ac:dyDescent="0.3">
      <c r="P65434"/>
      <c r="AA65434"/>
    </row>
    <row r="65435" spans="16:27" x14ac:dyDescent="0.3">
      <c r="P65435"/>
      <c r="AA65435"/>
    </row>
    <row r="65436" spans="16:27" x14ac:dyDescent="0.3">
      <c r="P65436"/>
      <c r="AA65436"/>
    </row>
    <row r="65437" spans="16:27" x14ac:dyDescent="0.3">
      <c r="P65437"/>
      <c r="AA65437"/>
    </row>
    <row r="65438" spans="16:27" x14ac:dyDescent="0.3">
      <c r="P65438"/>
      <c r="AA65438"/>
    </row>
    <row r="65439" spans="16:27" x14ac:dyDescent="0.3">
      <c r="P65439"/>
      <c r="AA65439"/>
    </row>
    <row r="65440" spans="16:27" x14ac:dyDescent="0.3">
      <c r="P65440"/>
      <c r="AA65440"/>
    </row>
    <row r="65441" spans="16:27" x14ac:dyDescent="0.3">
      <c r="P65441"/>
      <c r="AA65441"/>
    </row>
    <row r="65442" spans="16:27" x14ac:dyDescent="0.3">
      <c r="P65442"/>
      <c r="AA65442"/>
    </row>
    <row r="65443" spans="16:27" x14ac:dyDescent="0.3">
      <c r="P65443"/>
      <c r="AA65443"/>
    </row>
    <row r="65444" spans="16:27" x14ac:dyDescent="0.3">
      <c r="P65444"/>
      <c r="AA65444"/>
    </row>
    <row r="65445" spans="16:27" x14ac:dyDescent="0.3">
      <c r="P65445"/>
      <c r="AA65445"/>
    </row>
    <row r="65446" spans="16:27" x14ac:dyDescent="0.3">
      <c r="P65446"/>
      <c r="AA65446"/>
    </row>
    <row r="65447" spans="16:27" x14ac:dyDescent="0.3">
      <c r="P65447"/>
      <c r="AA65447"/>
    </row>
    <row r="65448" spans="16:27" x14ac:dyDescent="0.3">
      <c r="P65448"/>
      <c r="AA65448"/>
    </row>
    <row r="65449" spans="16:27" x14ac:dyDescent="0.3">
      <c r="P65449"/>
      <c r="AA65449"/>
    </row>
    <row r="65450" spans="16:27" x14ac:dyDescent="0.3">
      <c r="P65450"/>
      <c r="AA65450"/>
    </row>
    <row r="65451" spans="16:27" x14ac:dyDescent="0.3">
      <c r="P65451"/>
      <c r="AA65451"/>
    </row>
    <row r="65452" spans="16:27" x14ac:dyDescent="0.3">
      <c r="P65452"/>
      <c r="AA65452"/>
    </row>
    <row r="65453" spans="16:27" x14ac:dyDescent="0.3">
      <c r="P65453"/>
      <c r="AA65453"/>
    </row>
    <row r="65454" spans="16:27" x14ac:dyDescent="0.3">
      <c r="P65454"/>
      <c r="AA65454"/>
    </row>
    <row r="65455" spans="16:27" x14ac:dyDescent="0.3">
      <c r="P65455"/>
      <c r="AA65455"/>
    </row>
    <row r="65456" spans="16:27" x14ac:dyDescent="0.3">
      <c r="P65456"/>
      <c r="AA65456"/>
    </row>
    <row r="65457" spans="16:27" x14ac:dyDescent="0.3">
      <c r="P65457"/>
      <c r="AA65457"/>
    </row>
    <row r="65458" spans="16:27" x14ac:dyDescent="0.3">
      <c r="P65458"/>
      <c r="AA65458"/>
    </row>
    <row r="65459" spans="16:27" x14ac:dyDescent="0.3">
      <c r="P65459"/>
      <c r="AA65459"/>
    </row>
    <row r="65460" spans="16:27" x14ac:dyDescent="0.3">
      <c r="P65460"/>
      <c r="AA65460"/>
    </row>
    <row r="65461" spans="16:27" x14ac:dyDescent="0.3">
      <c r="P65461"/>
      <c r="AA65461"/>
    </row>
    <row r="65462" spans="16:27" x14ac:dyDescent="0.3">
      <c r="P65462"/>
      <c r="AA65462"/>
    </row>
    <row r="65463" spans="16:27" x14ac:dyDescent="0.3">
      <c r="P65463"/>
      <c r="AA65463"/>
    </row>
    <row r="65464" spans="16:27" x14ac:dyDescent="0.3">
      <c r="P65464"/>
      <c r="AA65464"/>
    </row>
    <row r="65465" spans="16:27" x14ac:dyDescent="0.3">
      <c r="P65465"/>
      <c r="AA65465"/>
    </row>
    <row r="65466" spans="16:27" x14ac:dyDescent="0.3">
      <c r="P65466"/>
      <c r="AA65466"/>
    </row>
    <row r="65467" spans="16:27" x14ac:dyDescent="0.3">
      <c r="P65467"/>
      <c r="AA65467"/>
    </row>
    <row r="65468" spans="16:27" x14ac:dyDescent="0.3">
      <c r="P65468"/>
      <c r="AA65468"/>
    </row>
    <row r="65469" spans="16:27" x14ac:dyDescent="0.3">
      <c r="P65469"/>
      <c r="AA65469"/>
    </row>
    <row r="65470" spans="16:27" x14ac:dyDescent="0.3">
      <c r="P65470"/>
      <c r="AA65470"/>
    </row>
    <row r="65471" spans="16:27" x14ac:dyDescent="0.3">
      <c r="P65471"/>
      <c r="AA65471"/>
    </row>
    <row r="65472" spans="16:27" x14ac:dyDescent="0.3">
      <c r="P65472"/>
      <c r="AA65472"/>
    </row>
    <row r="65473" spans="16:27" x14ac:dyDescent="0.3">
      <c r="P65473"/>
      <c r="AA65473"/>
    </row>
    <row r="65474" spans="16:27" x14ac:dyDescent="0.3">
      <c r="P65474"/>
      <c r="AA65474"/>
    </row>
    <row r="65475" spans="16:27" x14ac:dyDescent="0.3">
      <c r="P65475"/>
      <c r="AA65475"/>
    </row>
    <row r="65476" spans="16:27" x14ac:dyDescent="0.3">
      <c r="P65476"/>
      <c r="AA65476"/>
    </row>
    <row r="65477" spans="16:27" x14ac:dyDescent="0.3">
      <c r="P65477"/>
      <c r="AA65477"/>
    </row>
    <row r="65478" spans="16:27" x14ac:dyDescent="0.3">
      <c r="P65478"/>
      <c r="AA65478"/>
    </row>
    <row r="65479" spans="16:27" x14ac:dyDescent="0.3">
      <c r="P65479"/>
      <c r="AA65479"/>
    </row>
    <row r="65480" spans="16:27" x14ac:dyDescent="0.3">
      <c r="P65480"/>
      <c r="AA65480"/>
    </row>
    <row r="65481" spans="16:27" x14ac:dyDescent="0.3">
      <c r="P65481"/>
      <c r="AA65481"/>
    </row>
    <row r="65482" spans="16:27" x14ac:dyDescent="0.3">
      <c r="P65482"/>
      <c r="AA65482"/>
    </row>
    <row r="65483" spans="16:27" x14ac:dyDescent="0.3">
      <c r="P65483"/>
      <c r="AA65483"/>
    </row>
    <row r="65484" spans="16:27" x14ac:dyDescent="0.3">
      <c r="P65484"/>
      <c r="AA65484"/>
    </row>
    <row r="65485" spans="16:27" x14ac:dyDescent="0.3">
      <c r="P65485"/>
      <c r="AA65485"/>
    </row>
    <row r="65486" spans="16:27" x14ac:dyDescent="0.3">
      <c r="P65486"/>
      <c r="AA65486"/>
    </row>
    <row r="65487" spans="16:27" x14ac:dyDescent="0.3">
      <c r="P65487"/>
      <c r="AA65487"/>
    </row>
    <row r="65488" spans="16:27" x14ac:dyDescent="0.3">
      <c r="P65488"/>
      <c r="AA65488"/>
    </row>
    <row r="65489" spans="16:27" x14ac:dyDescent="0.3">
      <c r="P65489"/>
      <c r="AA65489"/>
    </row>
    <row r="65490" spans="16:27" x14ac:dyDescent="0.3">
      <c r="P65490"/>
      <c r="AA65490"/>
    </row>
    <row r="65491" spans="16:27" x14ac:dyDescent="0.3">
      <c r="P65491"/>
      <c r="AA65491"/>
    </row>
    <row r="65492" spans="16:27" x14ac:dyDescent="0.3">
      <c r="P65492"/>
      <c r="AA65492"/>
    </row>
    <row r="65493" spans="16:27" x14ac:dyDescent="0.3">
      <c r="P65493"/>
      <c r="AA65493"/>
    </row>
    <row r="65494" spans="16:27" x14ac:dyDescent="0.3">
      <c r="P65494"/>
      <c r="AA65494"/>
    </row>
    <row r="65495" spans="16:27" x14ac:dyDescent="0.3">
      <c r="P65495"/>
      <c r="AA65495"/>
    </row>
    <row r="65496" spans="16:27" x14ac:dyDescent="0.3">
      <c r="P65496"/>
      <c r="AA65496"/>
    </row>
    <row r="65497" spans="16:27" x14ac:dyDescent="0.3">
      <c r="P65497"/>
      <c r="AA65497"/>
    </row>
    <row r="65498" spans="16:27" x14ac:dyDescent="0.3">
      <c r="P65498"/>
      <c r="AA65498"/>
    </row>
    <row r="65499" spans="16:27" x14ac:dyDescent="0.3">
      <c r="P65499"/>
      <c r="AA65499"/>
    </row>
    <row r="65500" spans="16:27" x14ac:dyDescent="0.3">
      <c r="P65500"/>
      <c r="AA65500"/>
    </row>
    <row r="65501" spans="16:27" x14ac:dyDescent="0.3">
      <c r="P65501"/>
      <c r="AA65501"/>
    </row>
    <row r="65502" spans="16:27" x14ac:dyDescent="0.3">
      <c r="P65502"/>
      <c r="AA65502"/>
    </row>
    <row r="65503" spans="16:27" x14ac:dyDescent="0.3">
      <c r="P65503"/>
      <c r="AA65503"/>
    </row>
    <row r="65504" spans="16:27" x14ac:dyDescent="0.3">
      <c r="P65504"/>
      <c r="AA65504"/>
    </row>
    <row r="65505" spans="16:27" x14ac:dyDescent="0.3">
      <c r="P65505"/>
      <c r="AA65505"/>
    </row>
    <row r="65506" spans="16:27" x14ac:dyDescent="0.3">
      <c r="P65506"/>
      <c r="AA65506"/>
    </row>
    <row r="65507" spans="16:27" x14ac:dyDescent="0.3">
      <c r="P65507"/>
      <c r="AA65507"/>
    </row>
    <row r="65508" spans="16:27" x14ac:dyDescent="0.3">
      <c r="P65508"/>
      <c r="AA65508"/>
    </row>
    <row r="65509" spans="16:27" x14ac:dyDescent="0.3">
      <c r="P65509"/>
      <c r="AA65509"/>
    </row>
    <row r="65510" spans="16:27" x14ac:dyDescent="0.3">
      <c r="P65510"/>
      <c r="AA65510"/>
    </row>
    <row r="65511" spans="16:27" x14ac:dyDescent="0.3">
      <c r="P65511"/>
      <c r="AA65511"/>
    </row>
    <row r="65512" spans="16:27" x14ac:dyDescent="0.3">
      <c r="P65512"/>
      <c r="AA65512"/>
    </row>
    <row r="65513" spans="16:27" x14ac:dyDescent="0.3">
      <c r="P65513"/>
      <c r="AA65513"/>
    </row>
    <row r="65514" spans="16:27" x14ac:dyDescent="0.3">
      <c r="P65514"/>
      <c r="AA65514"/>
    </row>
    <row r="65515" spans="16:27" x14ac:dyDescent="0.3">
      <c r="P65515"/>
      <c r="AA65515"/>
    </row>
    <row r="65516" spans="16:27" x14ac:dyDescent="0.3">
      <c r="P65516"/>
      <c r="AA65516"/>
    </row>
    <row r="65517" spans="16:27" x14ac:dyDescent="0.3">
      <c r="P65517"/>
      <c r="AA65517"/>
    </row>
    <row r="65518" spans="16:27" x14ac:dyDescent="0.3">
      <c r="P65518"/>
      <c r="AA65518"/>
    </row>
    <row r="65519" spans="16:27" x14ac:dyDescent="0.3">
      <c r="P65519"/>
      <c r="AA65519"/>
    </row>
    <row r="65520" spans="16:27" x14ac:dyDescent="0.3">
      <c r="P65520"/>
      <c r="AA65520"/>
    </row>
    <row r="65521" spans="16:27" x14ac:dyDescent="0.3">
      <c r="P65521"/>
      <c r="AA65521"/>
    </row>
    <row r="65522" spans="16:27" x14ac:dyDescent="0.3">
      <c r="P65522"/>
      <c r="AA65522"/>
    </row>
    <row r="65523" spans="16:27" x14ac:dyDescent="0.3">
      <c r="P65523"/>
      <c r="AA65523"/>
    </row>
    <row r="65524" spans="16:27" x14ac:dyDescent="0.3">
      <c r="P65524"/>
      <c r="AA65524"/>
    </row>
    <row r="65525" spans="16:27" x14ac:dyDescent="0.3">
      <c r="P65525"/>
      <c r="AA65525"/>
    </row>
    <row r="65526" spans="16:27" x14ac:dyDescent="0.3">
      <c r="P65526"/>
      <c r="AA65526"/>
    </row>
    <row r="65527" spans="16:27" x14ac:dyDescent="0.3">
      <c r="P65527"/>
      <c r="AA65527"/>
    </row>
    <row r="65528" spans="16:27" x14ac:dyDescent="0.3">
      <c r="P65528"/>
      <c r="AA65528"/>
    </row>
    <row r="65529" spans="16:27" x14ac:dyDescent="0.3">
      <c r="P65529"/>
      <c r="AA65529"/>
    </row>
    <row r="65530" spans="16:27" x14ac:dyDescent="0.3">
      <c r="P65530"/>
      <c r="AA65530"/>
    </row>
    <row r="65531" spans="16:27" x14ac:dyDescent="0.3">
      <c r="P65531"/>
      <c r="AA65531"/>
    </row>
    <row r="65532" spans="16:27" x14ac:dyDescent="0.3">
      <c r="P65532"/>
      <c r="AA65532"/>
    </row>
    <row r="65533" spans="16:27" x14ac:dyDescent="0.3">
      <c r="P65533"/>
      <c r="AA65533"/>
    </row>
    <row r="65534" spans="16:27" x14ac:dyDescent="0.3">
      <c r="P65534"/>
      <c r="AA65534"/>
    </row>
    <row r="65535" spans="16:27" x14ac:dyDescent="0.3">
      <c r="P65535"/>
      <c r="AA65535"/>
    </row>
    <row r="65536" spans="16:27" x14ac:dyDescent="0.3">
      <c r="P65536"/>
      <c r="AA65536"/>
    </row>
    <row r="65537" spans="16:27" x14ac:dyDescent="0.3">
      <c r="P65537"/>
      <c r="AA65537"/>
    </row>
    <row r="65538" spans="16:27" x14ac:dyDescent="0.3">
      <c r="P65538"/>
      <c r="AA65538"/>
    </row>
    <row r="65539" spans="16:27" x14ac:dyDescent="0.3">
      <c r="P65539"/>
      <c r="AA65539"/>
    </row>
    <row r="65540" spans="16:27" x14ac:dyDescent="0.3">
      <c r="P65540"/>
      <c r="AA65540"/>
    </row>
    <row r="65541" spans="16:27" x14ac:dyDescent="0.3">
      <c r="P65541"/>
      <c r="AA65541"/>
    </row>
    <row r="65542" spans="16:27" x14ac:dyDescent="0.3">
      <c r="P65542"/>
      <c r="AA65542"/>
    </row>
    <row r="65543" spans="16:27" x14ac:dyDescent="0.3">
      <c r="P65543"/>
      <c r="AA65543"/>
    </row>
    <row r="65544" spans="16:27" x14ac:dyDescent="0.3">
      <c r="P65544"/>
      <c r="AA65544"/>
    </row>
    <row r="65545" spans="16:27" x14ac:dyDescent="0.3">
      <c r="P65545"/>
      <c r="AA65545"/>
    </row>
    <row r="65546" spans="16:27" x14ac:dyDescent="0.3">
      <c r="P65546"/>
      <c r="AA65546"/>
    </row>
    <row r="65547" spans="16:27" x14ac:dyDescent="0.3">
      <c r="P65547"/>
      <c r="AA65547"/>
    </row>
    <row r="65548" spans="16:27" x14ac:dyDescent="0.3">
      <c r="P65548"/>
      <c r="AA65548"/>
    </row>
    <row r="65549" spans="16:27" x14ac:dyDescent="0.3">
      <c r="P65549"/>
      <c r="AA65549"/>
    </row>
    <row r="65550" spans="16:27" x14ac:dyDescent="0.3">
      <c r="P65550"/>
      <c r="AA65550"/>
    </row>
    <row r="65551" spans="16:27" x14ac:dyDescent="0.3">
      <c r="P65551"/>
      <c r="AA65551"/>
    </row>
    <row r="65552" spans="16:27" x14ac:dyDescent="0.3">
      <c r="P65552"/>
      <c r="AA65552"/>
    </row>
    <row r="65553" spans="16:27" x14ac:dyDescent="0.3">
      <c r="P65553"/>
      <c r="AA65553"/>
    </row>
    <row r="65554" spans="16:27" x14ac:dyDescent="0.3">
      <c r="P65554"/>
      <c r="AA65554"/>
    </row>
    <row r="65555" spans="16:27" x14ac:dyDescent="0.3">
      <c r="P65555"/>
      <c r="AA65555"/>
    </row>
    <row r="65556" spans="16:27" x14ac:dyDescent="0.3">
      <c r="P65556"/>
      <c r="AA65556"/>
    </row>
    <row r="65557" spans="16:27" x14ac:dyDescent="0.3">
      <c r="P65557"/>
      <c r="AA65557"/>
    </row>
    <row r="65558" spans="16:27" x14ac:dyDescent="0.3">
      <c r="P65558"/>
      <c r="AA65558"/>
    </row>
    <row r="65559" spans="16:27" x14ac:dyDescent="0.3">
      <c r="P65559"/>
      <c r="AA65559"/>
    </row>
    <row r="65560" spans="16:27" x14ac:dyDescent="0.3">
      <c r="P65560"/>
      <c r="AA65560"/>
    </row>
    <row r="65561" spans="16:27" x14ac:dyDescent="0.3">
      <c r="P65561"/>
      <c r="AA65561"/>
    </row>
    <row r="65562" spans="16:27" x14ac:dyDescent="0.3">
      <c r="P65562"/>
      <c r="AA65562"/>
    </row>
    <row r="65563" spans="16:27" x14ac:dyDescent="0.3">
      <c r="P65563"/>
      <c r="AA65563"/>
    </row>
    <row r="65564" spans="16:27" x14ac:dyDescent="0.3">
      <c r="P65564"/>
      <c r="AA65564"/>
    </row>
    <row r="65565" spans="16:27" x14ac:dyDescent="0.3">
      <c r="P65565"/>
      <c r="AA65565"/>
    </row>
    <row r="65566" spans="16:27" x14ac:dyDescent="0.3">
      <c r="P65566"/>
      <c r="AA65566"/>
    </row>
    <row r="65567" spans="16:27" x14ac:dyDescent="0.3">
      <c r="P65567"/>
      <c r="AA65567"/>
    </row>
    <row r="65568" spans="16:27" x14ac:dyDescent="0.3">
      <c r="P65568"/>
      <c r="AA65568"/>
    </row>
    <row r="65569" spans="16:27" x14ac:dyDescent="0.3">
      <c r="P65569"/>
      <c r="AA65569"/>
    </row>
    <row r="65570" spans="16:27" x14ac:dyDescent="0.3">
      <c r="P65570"/>
      <c r="AA65570"/>
    </row>
    <row r="65571" spans="16:27" x14ac:dyDescent="0.3">
      <c r="P65571"/>
      <c r="AA65571"/>
    </row>
    <row r="65572" spans="16:27" x14ac:dyDescent="0.3">
      <c r="P65572"/>
      <c r="AA65572"/>
    </row>
    <row r="65573" spans="16:27" x14ac:dyDescent="0.3">
      <c r="P65573"/>
      <c r="AA65573"/>
    </row>
    <row r="65574" spans="16:27" x14ac:dyDescent="0.3">
      <c r="P65574"/>
      <c r="AA65574"/>
    </row>
    <row r="65575" spans="16:27" x14ac:dyDescent="0.3">
      <c r="P65575"/>
      <c r="AA65575"/>
    </row>
    <row r="65576" spans="16:27" x14ac:dyDescent="0.3">
      <c r="P65576"/>
      <c r="AA65576"/>
    </row>
    <row r="65577" spans="16:27" x14ac:dyDescent="0.3">
      <c r="P65577"/>
      <c r="AA65577"/>
    </row>
    <row r="65578" spans="16:27" x14ac:dyDescent="0.3">
      <c r="P65578"/>
      <c r="AA65578"/>
    </row>
    <row r="65579" spans="16:27" x14ac:dyDescent="0.3">
      <c r="P65579"/>
      <c r="AA65579"/>
    </row>
    <row r="65580" spans="16:27" x14ac:dyDescent="0.3">
      <c r="P65580"/>
      <c r="AA65580"/>
    </row>
    <row r="65581" spans="16:27" x14ac:dyDescent="0.3">
      <c r="P65581"/>
      <c r="AA65581"/>
    </row>
    <row r="65582" spans="16:27" x14ac:dyDescent="0.3">
      <c r="P65582"/>
      <c r="AA65582"/>
    </row>
    <row r="65583" spans="16:27" x14ac:dyDescent="0.3">
      <c r="P65583"/>
      <c r="AA65583"/>
    </row>
    <row r="65584" spans="16:27" x14ac:dyDescent="0.3">
      <c r="P65584"/>
      <c r="AA65584"/>
    </row>
    <row r="65585" spans="16:27" x14ac:dyDescent="0.3">
      <c r="P65585"/>
      <c r="AA65585"/>
    </row>
    <row r="65586" spans="16:27" x14ac:dyDescent="0.3">
      <c r="P65586"/>
      <c r="AA65586"/>
    </row>
    <row r="65587" spans="16:27" x14ac:dyDescent="0.3">
      <c r="P65587"/>
      <c r="AA65587"/>
    </row>
    <row r="65588" spans="16:27" x14ac:dyDescent="0.3">
      <c r="P65588"/>
      <c r="AA65588"/>
    </row>
    <row r="65589" spans="16:27" x14ac:dyDescent="0.3">
      <c r="P65589"/>
      <c r="AA65589"/>
    </row>
    <row r="65590" spans="16:27" x14ac:dyDescent="0.3">
      <c r="P65590"/>
      <c r="AA65590"/>
    </row>
    <row r="65591" spans="16:27" x14ac:dyDescent="0.3">
      <c r="P65591"/>
      <c r="AA65591"/>
    </row>
    <row r="65592" spans="16:27" x14ac:dyDescent="0.3">
      <c r="P65592"/>
      <c r="AA65592"/>
    </row>
    <row r="65593" spans="16:27" x14ac:dyDescent="0.3">
      <c r="P65593"/>
      <c r="AA65593"/>
    </row>
    <row r="65594" spans="16:27" x14ac:dyDescent="0.3">
      <c r="P65594"/>
      <c r="AA65594"/>
    </row>
    <row r="65595" spans="16:27" x14ac:dyDescent="0.3">
      <c r="P65595"/>
      <c r="AA65595"/>
    </row>
    <row r="65596" spans="16:27" x14ac:dyDescent="0.3">
      <c r="P65596"/>
      <c r="AA65596"/>
    </row>
    <row r="65597" spans="16:27" x14ac:dyDescent="0.3">
      <c r="P65597"/>
      <c r="AA65597"/>
    </row>
    <row r="65598" spans="16:27" x14ac:dyDescent="0.3">
      <c r="P65598"/>
      <c r="AA65598"/>
    </row>
    <row r="65599" spans="16:27" x14ac:dyDescent="0.3">
      <c r="P65599"/>
      <c r="AA65599"/>
    </row>
    <row r="65600" spans="16:27" x14ac:dyDescent="0.3">
      <c r="P65600"/>
      <c r="AA65600"/>
    </row>
    <row r="65601" spans="16:27" x14ac:dyDescent="0.3">
      <c r="P65601"/>
      <c r="AA65601"/>
    </row>
    <row r="65602" spans="16:27" x14ac:dyDescent="0.3">
      <c r="P65602"/>
      <c r="AA65602"/>
    </row>
    <row r="65603" spans="16:27" x14ac:dyDescent="0.3">
      <c r="P65603"/>
      <c r="AA65603"/>
    </row>
    <row r="65604" spans="16:27" x14ac:dyDescent="0.3">
      <c r="P65604"/>
      <c r="AA65604"/>
    </row>
    <row r="65605" spans="16:27" x14ac:dyDescent="0.3">
      <c r="P65605"/>
      <c r="AA65605"/>
    </row>
    <row r="65606" spans="16:27" x14ac:dyDescent="0.3">
      <c r="P65606"/>
      <c r="AA65606"/>
    </row>
    <row r="65607" spans="16:27" x14ac:dyDescent="0.3">
      <c r="P65607"/>
      <c r="AA65607"/>
    </row>
    <row r="65608" spans="16:27" x14ac:dyDescent="0.3">
      <c r="P65608"/>
      <c r="AA65608"/>
    </row>
    <row r="65609" spans="16:27" x14ac:dyDescent="0.3">
      <c r="P65609"/>
      <c r="AA65609"/>
    </row>
    <row r="65610" spans="16:27" x14ac:dyDescent="0.3">
      <c r="P65610"/>
      <c r="AA65610"/>
    </row>
    <row r="65611" spans="16:27" x14ac:dyDescent="0.3">
      <c r="P65611"/>
      <c r="AA65611"/>
    </row>
    <row r="65612" spans="16:27" x14ac:dyDescent="0.3">
      <c r="P65612"/>
      <c r="AA65612"/>
    </row>
    <row r="65613" spans="16:27" x14ac:dyDescent="0.3">
      <c r="P65613"/>
      <c r="AA65613"/>
    </row>
    <row r="65614" spans="16:27" x14ac:dyDescent="0.3">
      <c r="P65614"/>
      <c r="AA65614"/>
    </row>
    <row r="65615" spans="16:27" x14ac:dyDescent="0.3">
      <c r="P65615"/>
      <c r="AA65615"/>
    </row>
    <row r="65616" spans="16:27" x14ac:dyDescent="0.3">
      <c r="P65616"/>
      <c r="AA65616"/>
    </row>
    <row r="65617" spans="16:27" x14ac:dyDescent="0.3">
      <c r="P65617"/>
      <c r="AA65617"/>
    </row>
    <row r="65618" spans="16:27" x14ac:dyDescent="0.3">
      <c r="P65618"/>
      <c r="AA65618"/>
    </row>
    <row r="65619" spans="16:27" x14ac:dyDescent="0.3">
      <c r="P65619"/>
      <c r="AA65619"/>
    </row>
    <row r="65620" spans="16:27" x14ac:dyDescent="0.3">
      <c r="P65620"/>
      <c r="AA65620"/>
    </row>
    <row r="65621" spans="16:27" x14ac:dyDescent="0.3">
      <c r="P65621"/>
      <c r="AA65621"/>
    </row>
    <row r="65622" spans="16:27" x14ac:dyDescent="0.3">
      <c r="P65622"/>
      <c r="AA65622"/>
    </row>
    <row r="65623" spans="16:27" x14ac:dyDescent="0.3">
      <c r="P65623"/>
      <c r="AA65623"/>
    </row>
    <row r="65624" spans="16:27" x14ac:dyDescent="0.3">
      <c r="P65624"/>
      <c r="AA65624"/>
    </row>
    <row r="65625" spans="16:27" x14ac:dyDescent="0.3">
      <c r="P65625"/>
      <c r="AA65625"/>
    </row>
    <row r="65626" spans="16:27" x14ac:dyDescent="0.3">
      <c r="P65626"/>
      <c r="AA65626"/>
    </row>
    <row r="65627" spans="16:27" x14ac:dyDescent="0.3">
      <c r="P65627"/>
      <c r="AA65627"/>
    </row>
    <row r="65628" spans="16:27" x14ac:dyDescent="0.3">
      <c r="P65628"/>
      <c r="AA65628"/>
    </row>
    <row r="65629" spans="16:27" x14ac:dyDescent="0.3">
      <c r="P65629"/>
      <c r="AA65629"/>
    </row>
    <row r="65630" spans="16:27" x14ac:dyDescent="0.3">
      <c r="P65630"/>
      <c r="AA65630"/>
    </row>
    <row r="65631" spans="16:27" x14ac:dyDescent="0.3">
      <c r="P65631"/>
      <c r="AA65631"/>
    </row>
    <row r="65632" spans="16:27" x14ac:dyDescent="0.3">
      <c r="P65632"/>
      <c r="AA65632"/>
    </row>
    <row r="65633" spans="16:27" x14ac:dyDescent="0.3">
      <c r="P65633"/>
      <c r="AA65633"/>
    </row>
    <row r="65634" spans="16:27" x14ac:dyDescent="0.3">
      <c r="P65634"/>
      <c r="AA65634"/>
    </row>
    <row r="65635" spans="16:27" x14ac:dyDescent="0.3">
      <c r="P65635"/>
      <c r="AA65635"/>
    </row>
    <row r="65636" spans="16:27" x14ac:dyDescent="0.3">
      <c r="P65636"/>
      <c r="AA65636"/>
    </row>
    <row r="65637" spans="16:27" x14ac:dyDescent="0.3">
      <c r="P65637"/>
      <c r="AA65637"/>
    </row>
    <row r="65638" spans="16:27" x14ac:dyDescent="0.3">
      <c r="P65638"/>
      <c r="AA65638"/>
    </row>
    <row r="65639" spans="16:27" x14ac:dyDescent="0.3">
      <c r="P65639"/>
      <c r="AA65639"/>
    </row>
    <row r="65640" spans="16:27" x14ac:dyDescent="0.3">
      <c r="P65640"/>
      <c r="AA65640"/>
    </row>
    <row r="65641" spans="16:27" x14ac:dyDescent="0.3">
      <c r="P65641"/>
      <c r="AA65641"/>
    </row>
    <row r="65642" spans="16:27" x14ac:dyDescent="0.3">
      <c r="P65642"/>
      <c r="AA65642"/>
    </row>
    <row r="65643" spans="16:27" x14ac:dyDescent="0.3">
      <c r="P65643"/>
      <c r="AA65643"/>
    </row>
    <row r="65644" spans="16:27" x14ac:dyDescent="0.3">
      <c r="P65644"/>
      <c r="AA65644"/>
    </row>
    <row r="65645" spans="16:27" x14ac:dyDescent="0.3">
      <c r="P65645"/>
      <c r="AA65645"/>
    </row>
    <row r="65646" spans="16:27" x14ac:dyDescent="0.3">
      <c r="P65646"/>
      <c r="AA65646"/>
    </row>
    <row r="65647" spans="16:27" x14ac:dyDescent="0.3">
      <c r="P65647"/>
      <c r="AA65647"/>
    </row>
    <row r="65648" spans="16:27" x14ac:dyDescent="0.3">
      <c r="P65648"/>
      <c r="AA65648"/>
    </row>
    <row r="65649" spans="16:27" x14ac:dyDescent="0.3">
      <c r="P65649"/>
      <c r="AA65649"/>
    </row>
    <row r="65650" spans="16:27" x14ac:dyDescent="0.3">
      <c r="P65650"/>
      <c r="AA65650"/>
    </row>
    <row r="65651" spans="16:27" x14ac:dyDescent="0.3">
      <c r="P65651"/>
      <c r="AA65651"/>
    </row>
    <row r="65652" spans="16:27" x14ac:dyDescent="0.3">
      <c r="P65652"/>
      <c r="AA65652"/>
    </row>
    <row r="65653" spans="16:27" x14ac:dyDescent="0.3">
      <c r="P65653"/>
      <c r="AA65653"/>
    </row>
    <row r="65654" spans="16:27" x14ac:dyDescent="0.3">
      <c r="P65654"/>
      <c r="AA65654"/>
    </row>
    <row r="65655" spans="16:27" x14ac:dyDescent="0.3">
      <c r="P65655"/>
      <c r="AA65655"/>
    </row>
    <row r="65656" spans="16:27" x14ac:dyDescent="0.3">
      <c r="P65656"/>
      <c r="AA65656"/>
    </row>
    <row r="65657" spans="16:27" x14ac:dyDescent="0.3">
      <c r="P65657"/>
      <c r="AA65657"/>
    </row>
    <row r="65658" spans="16:27" x14ac:dyDescent="0.3">
      <c r="P65658"/>
      <c r="AA65658"/>
    </row>
    <row r="65659" spans="16:27" x14ac:dyDescent="0.3">
      <c r="P65659"/>
      <c r="AA65659"/>
    </row>
    <row r="65660" spans="16:27" x14ac:dyDescent="0.3">
      <c r="P65660"/>
      <c r="AA65660"/>
    </row>
    <row r="65661" spans="16:27" x14ac:dyDescent="0.3">
      <c r="P65661"/>
      <c r="AA65661"/>
    </row>
    <row r="65662" spans="16:27" x14ac:dyDescent="0.3">
      <c r="P65662"/>
      <c r="AA65662"/>
    </row>
    <row r="65663" spans="16:27" x14ac:dyDescent="0.3">
      <c r="P65663"/>
      <c r="AA65663"/>
    </row>
    <row r="65664" spans="16:27" x14ac:dyDescent="0.3">
      <c r="P65664"/>
      <c r="AA65664"/>
    </row>
    <row r="65665" spans="16:27" x14ac:dyDescent="0.3">
      <c r="P65665"/>
      <c r="AA65665"/>
    </row>
    <row r="65666" spans="16:27" x14ac:dyDescent="0.3">
      <c r="P65666"/>
      <c r="AA65666"/>
    </row>
    <row r="65667" spans="16:27" x14ac:dyDescent="0.3">
      <c r="P65667"/>
      <c r="AA65667"/>
    </row>
    <row r="65668" spans="16:27" x14ac:dyDescent="0.3">
      <c r="P65668"/>
      <c r="AA65668"/>
    </row>
    <row r="65669" spans="16:27" x14ac:dyDescent="0.3">
      <c r="P65669"/>
      <c r="AA65669"/>
    </row>
    <row r="65670" spans="16:27" x14ac:dyDescent="0.3">
      <c r="P65670"/>
      <c r="AA65670"/>
    </row>
    <row r="65671" spans="16:27" x14ac:dyDescent="0.3">
      <c r="P65671"/>
      <c r="AA65671"/>
    </row>
    <row r="65672" spans="16:27" x14ac:dyDescent="0.3">
      <c r="P65672"/>
      <c r="AA65672"/>
    </row>
    <row r="65673" spans="16:27" x14ac:dyDescent="0.3">
      <c r="P65673"/>
      <c r="AA65673"/>
    </row>
    <row r="65674" spans="16:27" x14ac:dyDescent="0.3">
      <c r="P65674"/>
      <c r="AA65674"/>
    </row>
    <row r="65675" spans="16:27" x14ac:dyDescent="0.3">
      <c r="P65675"/>
      <c r="AA65675"/>
    </row>
    <row r="65676" spans="16:27" x14ac:dyDescent="0.3">
      <c r="P65676"/>
      <c r="AA65676"/>
    </row>
    <row r="65677" spans="16:27" x14ac:dyDescent="0.3">
      <c r="P65677"/>
      <c r="AA65677"/>
    </row>
    <row r="65678" spans="16:27" x14ac:dyDescent="0.3">
      <c r="P65678"/>
      <c r="AA65678"/>
    </row>
    <row r="65679" spans="16:27" x14ac:dyDescent="0.3">
      <c r="P65679"/>
      <c r="AA65679"/>
    </row>
    <row r="65680" spans="16:27" x14ac:dyDescent="0.3">
      <c r="P65680"/>
      <c r="AA65680"/>
    </row>
    <row r="65681" spans="16:27" x14ac:dyDescent="0.3">
      <c r="P65681"/>
      <c r="AA65681"/>
    </row>
    <row r="65682" spans="16:27" x14ac:dyDescent="0.3">
      <c r="P65682"/>
      <c r="AA65682"/>
    </row>
    <row r="65683" spans="16:27" x14ac:dyDescent="0.3">
      <c r="P65683"/>
      <c r="AA65683"/>
    </row>
    <row r="65684" spans="16:27" x14ac:dyDescent="0.3">
      <c r="P65684"/>
      <c r="AA65684"/>
    </row>
    <row r="65685" spans="16:27" x14ac:dyDescent="0.3">
      <c r="P65685"/>
      <c r="AA65685"/>
    </row>
    <row r="65686" spans="16:27" x14ac:dyDescent="0.3">
      <c r="P65686"/>
      <c r="AA65686"/>
    </row>
    <row r="65687" spans="16:27" x14ac:dyDescent="0.3">
      <c r="P65687"/>
      <c r="AA65687"/>
    </row>
    <row r="65688" spans="16:27" x14ac:dyDescent="0.3">
      <c r="P65688"/>
      <c r="AA65688"/>
    </row>
    <row r="65689" spans="16:27" x14ac:dyDescent="0.3">
      <c r="P65689"/>
      <c r="AA65689"/>
    </row>
    <row r="65690" spans="16:27" x14ac:dyDescent="0.3">
      <c r="P65690"/>
      <c r="AA65690"/>
    </row>
    <row r="65691" spans="16:27" x14ac:dyDescent="0.3">
      <c r="P65691"/>
      <c r="AA65691"/>
    </row>
    <row r="65692" spans="16:27" x14ac:dyDescent="0.3">
      <c r="P65692"/>
      <c r="AA65692"/>
    </row>
    <row r="65693" spans="16:27" x14ac:dyDescent="0.3">
      <c r="P65693"/>
      <c r="AA65693"/>
    </row>
    <row r="65694" spans="16:27" x14ac:dyDescent="0.3">
      <c r="P65694"/>
      <c r="AA65694"/>
    </row>
    <row r="65695" spans="16:27" x14ac:dyDescent="0.3">
      <c r="P65695"/>
      <c r="AA65695"/>
    </row>
    <row r="65696" spans="16:27" x14ac:dyDescent="0.3">
      <c r="P65696"/>
      <c r="AA65696"/>
    </row>
    <row r="65697" spans="16:27" x14ac:dyDescent="0.3">
      <c r="P65697"/>
      <c r="AA65697"/>
    </row>
    <row r="65698" spans="16:27" x14ac:dyDescent="0.3">
      <c r="P65698"/>
      <c r="AA65698"/>
    </row>
    <row r="65699" spans="16:27" x14ac:dyDescent="0.3">
      <c r="P65699"/>
      <c r="AA65699"/>
    </row>
    <row r="65700" spans="16:27" x14ac:dyDescent="0.3">
      <c r="P65700"/>
      <c r="AA65700"/>
    </row>
    <row r="65701" spans="16:27" x14ac:dyDescent="0.3">
      <c r="P65701"/>
      <c r="AA65701"/>
    </row>
    <row r="65702" spans="16:27" x14ac:dyDescent="0.3">
      <c r="P65702"/>
      <c r="AA65702"/>
    </row>
    <row r="65703" spans="16:27" x14ac:dyDescent="0.3">
      <c r="P65703"/>
      <c r="AA65703"/>
    </row>
    <row r="65704" spans="16:27" x14ac:dyDescent="0.3">
      <c r="P65704"/>
      <c r="AA65704"/>
    </row>
    <row r="65705" spans="16:27" x14ac:dyDescent="0.3">
      <c r="P65705"/>
      <c r="AA65705"/>
    </row>
    <row r="65706" spans="16:27" x14ac:dyDescent="0.3">
      <c r="P65706"/>
      <c r="AA65706"/>
    </row>
    <row r="65707" spans="16:27" x14ac:dyDescent="0.3">
      <c r="P65707"/>
      <c r="AA65707"/>
    </row>
    <row r="65708" spans="16:27" x14ac:dyDescent="0.3">
      <c r="P65708"/>
      <c r="AA65708"/>
    </row>
    <row r="65709" spans="16:27" x14ac:dyDescent="0.3">
      <c r="P65709"/>
      <c r="AA65709"/>
    </row>
    <row r="65710" spans="16:27" x14ac:dyDescent="0.3">
      <c r="P65710"/>
      <c r="AA65710"/>
    </row>
    <row r="65711" spans="16:27" x14ac:dyDescent="0.3">
      <c r="P65711"/>
      <c r="AA65711"/>
    </row>
    <row r="65712" spans="16:27" x14ac:dyDescent="0.3">
      <c r="P65712"/>
      <c r="AA65712"/>
    </row>
    <row r="65713" spans="16:27" x14ac:dyDescent="0.3">
      <c r="P65713"/>
      <c r="AA65713"/>
    </row>
    <row r="65714" spans="16:27" x14ac:dyDescent="0.3">
      <c r="P65714"/>
      <c r="AA65714"/>
    </row>
    <row r="65715" spans="16:27" x14ac:dyDescent="0.3">
      <c r="P65715"/>
      <c r="AA65715"/>
    </row>
    <row r="65716" spans="16:27" x14ac:dyDescent="0.3">
      <c r="P65716"/>
      <c r="AA65716"/>
    </row>
    <row r="65717" spans="16:27" x14ac:dyDescent="0.3">
      <c r="P65717"/>
      <c r="AA65717"/>
    </row>
    <row r="65718" spans="16:27" x14ac:dyDescent="0.3">
      <c r="P65718"/>
      <c r="AA65718"/>
    </row>
    <row r="65719" spans="16:27" x14ac:dyDescent="0.3">
      <c r="P65719"/>
      <c r="AA65719"/>
    </row>
    <row r="65720" spans="16:27" x14ac:dyDescent="0.3">
      <c r="P65720"/>
      <c r="AA65720"/>
    </row>
    <row r="65721" spans="16:27" x14ac:dyDescent="0.3">
      <c r="P65721"/>
      <c r="AA65721"/>
    </row>
    <row r="65722" spans="16:27" x14ac:dyDescent="0.3">
      <c r="P65722"/>
      <c r="AA65722"/>
    </row>
    <row r="65723" spans="16:27" x14ac:dyDescent="0.3">
      <c r="P65723"/>
      <c r="AA65723"/>
    </row>
    <row r="65724" spans="16:27" x14ac:dyDescent="0.3">
      <c r="P65724"/>
      <c r="AA65724"/>
    </row>
    <row r="65725" spans="16:27" x14ac:dyDescent="0.3">
      <c r="P65725"/>
      <c r="AA65725"/>
    </row>
    <row r="65726" spans="16:27" x14ac:dyDescent="0.3">
      <c r="P65726"/>
      <c r="AA65726"/>
    </row>
    <row r="65727" spans="16:27" x14ac:dyDescent="0.3">
      <c r="P65727"/>
      <c r="AA65727"/>
    </row>
    <row r="65728" spans="16:27" x14ac:dyDescent="0.3">
      <c r="P65728"/>
      <c r="AA65728"/>
    </row>
    <row r="65729" spans="16:27" x14ac:dyDescent="0.3">
      <c r="P65729"/>
      <c r="AA65729"/>
    </row>
    <row r="65730" spans="16:27" x14ac:dyDescent="0.3">
      <c r="P65730"/>
      <c r="AA65730"/>
    </row>
    <row r="65731" spans="16:27" x14ac:dyDescent="0.3">
      <c r="P65731"/>
      <c r="AA65731"/>
    </row>
    <row r="65732" spans="16:27" x14ac:dyDescent="0.3">
      <c r="P65732"/>
      <c r="AA65732"/>
    </row>
    <row r="65733" spans="16:27" x14ac:dyDescent="0.3">
      <c r="P65733"/>
      <c r="AA65733"/>
    </row>
    <row r="65734" spans="16:27" x14ac:dyDescent="0.3">
      <c r="P65734"/>
      <c r="AA65734"/>
    </row>
    <row r="65735" spans="16:27" x14ac:dyDescent="0.3">
      <c r="P65735"/>
      <c r="AA65735"/>
    </row>
    <row r="65736" spans="16:27" x14ac:dyDescent="0.3">
      <c r="P65736"/>
      <c r="AA65736"/>
    </row>
    <row r="65737" spans="16:27" x14ac:dyDescent="0.3">
      <c r="P65737"/>
      <c r="AA65737"/>
    </row>
    <row r="65738" spans="16:27" x14ac:dyDescent="0.3">
      <c r="P65738"/>
      <c r="AA65738"/>
    </row>
    <row r="65739" spans="16:27" x14ac:dyDescent="0.3">
      <c r="P65739"/>
      <c r="AA65739"/>
    </row>
    <row r="65740" spans="16:27" x14ac:dyDescent="0.3">
      <c r="P65740"/>
      <c r="AA65740"/>
    </row>
    <row r="65741" spans="16:27" x14ac:dyDescent="0.3">
      <c r="P65741"/>
      <c r="AA65741"/>
    </row>
    <row r="65742" spans="16:27" x14ac:dyDescent="0.3">
      <c r="P65742"/>
      <c r="AA65742"/>
    </row>
    <row r="65743" spans="16:27" x14ac:dyDescent="0.3">
      <c r="P65743"/>
      <c r="AA65743"/>
    </row>
    <row r="65744" spans="16:27" x14ac:dyDescent="0.3">
      <c r="P65744"/>
      <c r="AA65744"/>
    </row>
    <row r="65745" spans="16:27" x14ac:dyDescent="0.3">
      <c r="P65745"/>
      <c r="AA65745"/>
    </row>
    <row r="65746" spans="16:27" x14ac:dyDescent="0.3">
      <c r="P65746"/>
      <c r="AA65746"/>
    </row>
    <row r="65747" spans="16:27" x14ac:dyDescent="0.3">
      <c r="P65747"/>
      <c r="AA65747"/>
    </row>
    <row r="65748" spans="16:27" x14ac:dyDescent="0.3">
      <c r="P65748"/>
      <c r="AA65748"/>
    </row>
    <row r="65749" spans="16:27" x14ac:dyDescent="0.3">
      <c r="P65749"/>
      <c r="AA65749"/>
    </row>
    <row r="65750" spans="16:27" x14ac:dyDescent="0.3">
      <c r="P65750"/>
      <c r="AA65750"/>
    </row>
    <row r="65751" spans="16:27" x14ac:dyDescent="0.3">
      <c r="P65751"/>
      <c r="AA65751"/>
    </row>
    <row r="65752" spans="16:27" x14ac:dyDescent="0.3">
      <c r="P65752"/>
      <c r="AA65752"/>
    </row>
    <row r="65753" spans="16:27" x14ac:dyDescent="0.3">
      <c r="P65753"/>
      <c r="AA65753"/>
    </row>
    <row r="65754" spans="16:27" x14ac:dyDescent="0.3">
      <c r="P65754"/>
      <c r="AA65754"/>
    </row>
    <row r="65755" spans="16:27" x14ac:dyDescent="0.3">
      <c r="P65755"/>
      <c r="AA65755"/>
    </row>
    <row r="65756" spans="16:27" x14ac:dyDescent="0.3">
      <c r="P65756"/>
      <c r="AA65756"/>
    </row>
    <row r="65757" spans="16:27" x14ac:dyDescent="0.3">
      <c r="P65757"/>
      <c r="AA65757"/>
    </row>
    <row r="65758" spans="16:27" x14ac:dyDescent="0.3">
      <c r="P65758"/>
      <c r="AA65758"/>
    </row>
    <row r="65759" spans="16:27" x14ac:dyDescent="0.3">
      <c r="P65759"/>
      <c r="AA65759"/>
    </row>
    <row r="65760" spans="16:27" x14ac:dyDescent="0.3">
      <c r="P65760"/>
      <c r="AA65760"/>
    </row>
    <row r="65761" spans="16:27" x14ac:dyDescent="0.3">
      <c r="P65761"/>
      <c r="AA65761"/>
    </row>
    <row r="65762" spans="16:27" x14ac:dyDescent="0.3">
      <c r="P65762"/>
      <c r="AA65762"/>
    </row>
    <row r="65763" spans="16:27" x14ac:dyDescent="0.3">
      <c r="P65763"/>
      <c r="AA65763"/>
    </row>
    <row r="65764" spans="16:27" x14ac:dyDescent="0.3">
      <c r="P65764"/>
      <c r="AA65764"/>
    </row>
    <row r="65765" spans="16:27" x14ac:dyDescent="0.3">
      <c r="P65765"/>
      <c r="AA65765"/>
    </row>
    <row r="65766" spans="16:27" x14ac:dyDescent="0.3">
      <c r="P65766"/>
      <c r="AA65766"/>
    </row>
    <row r="65767" spans="16:27" x14ac:dyDescent="0.3">
      <c r="P65767"/>
      <c r="AA65767"/>
    </row>
    <row r="65768" spans="16:27" x14ac:dyDescent="0.3">
      <c r="P65768"/>
      <c r="AA65768"/>
    </row>
    <row r="65769" spans="16:27" x14ac:dyDescent="0.3">
      <c r="P65769"/>
      <c r="AA65769"/>
    </row>
    <row r="65770" spans="16:27" x14ac:dyDescent="0.3">
      <c r="P65770"/>
      <c r="AA65770"/>
    </row>
    <row r="65771" spans="16:27" x14ac:dyDescent="0.3">
      <c r="P65771"/>
      <c r="AA65771"/>
    </row>
    <row r="65772" spans="16:27" x14ac:dyDescent="0.3">
      <c r="P65772"/>
      <c r="AA65772"/>
    </row>
    <row r="65773" spans="16:27" x14ac:dyDescent="0.3">
      <c r="P65773"/>
      <c r="AA65773"/>
    </row>
    <row r="65774" spans="16:27" x14ac:dyDescent="0.3">
      <c r="P65774"/>
      <c r="AA65774"/>
    </row>
    <row r="65775" spans="16:27" x14ac:dyDescent="0.3">
      <c r="P65775"/>
      <c r="AA65775"/>
    </row>
    <row r="65776" spans="16:27" x14ac:dyDescent="0.3">
      <c r="P65776"/>
      <c r="AA65776"/>
    </row>
    <row r="65777" spans="16:27" x14ac:dyDescent="0.3">
      <c r="P65777"/>
      <c r="AA65777"/>
    </row>
    <row r="65778" spans="16:27" x14ac:dyDescent="0.3">
      <c r="P65778"/>
      <c r="AA65778"/>
    </row>
    <row r="65779" spans="16:27" x14ac:dyDescent="0.3">
      <c r="P65779"/>
      <c r="AA65779"/>
    </row>
    <row r="65780" spans="16:27" x14ac:dyDescent="0.3">
      <c r="P65780"/>
      <c r="AA65780"/>
    </row>
    <row r="65781" spans="16:27" x14ac:dyDescent="0.3">
      <c r="P65781"/>
      <c r="AA65781"/>
    </row>
    <row r="65782" spans="16:27" x14ac:dyDescent="0.3">
      <c r="P65782"/>
      <c r="AA65782"/>
    </row>
    <row r="65783" spans="16:27" x14ac:dyDescent="0.3">
      <c r="P65783"/>
      <c r="AA65783"/>
    </row>
    <row r="65784" spans="16:27" x14ac:dyDescent="0.3">
      <c r="P65784"/>
      <c r="AA65784"/>
    </row>
    <row r="65785" spans="16:27" x14ac:dyDescent="0.3">
      <c r="P65785"/>
      <c r="AA65785"/>
    </row>
    <row r="65786" spans="16:27" x14ac:dyDescent="0.3">
      <c r="P65786"/>
      <c r="AA65786"/>
    </row>
    <row r="65787" spans="16:27" x14ac:dyDescent="0.3">
      <c r="P65787"/>
      <c r="AA65787"/>
    </row>
    <row r="65788" spans="16:27" x14ac:dyDescent="0.3">
      <c r="P65788"/>
      <c r="AA65788"/>
    </row>
    <row r="65789" spans="16:27" x14ac:dyDescent="0.3">
      <c r="P65789"/>
      <c r="AA65789"/>
    </row>
    <row r="65790" spans="16:27" x14ac:dyDescent="0.3">
      <c r="P65790"/>
      <c r="AA65790"/>
    </row>
    <row r="65791" spans="16:27" x14ac:dyDescent="0.3">
      <c r="P65791"/>
      <c r="AA65791"/>
    </row>
    <row r="65792" spans="16:27" x14ac:dyDescent="0.3">
      <c r="P65792"/>
      <c r="AA65792"/>
    </row>
    <row r="65793" spans="16:27" x14ac:dyDescent="0.3">
      <c r="P65793"/>
      <c r="AA65793"/>
    </row>
    <row r="65794" spans="16:27" x14ac:dyDescent="0.3">
      <c r="P65794"/>
      <c r="AA65794"/>
    </row>
    <row r="65795" spans="16:27" x14ac:dyDescent="0.3">
      <c r="P65795"/>
      <c r="AA65795"/>
    </row>
    <row r="65796" spans="16:27" x14ac:dyDescent="0.3">
      <c r="P65796"/>
      <c r="AA65796"/>
    </row>
    <row r="65797" spans="16:27" x14ac:dyDescent="0.3">
      <c r="P65797"/>
      <c r="AA65797"/>
    </row>
    <row r="65798" spans="16:27" x14ac:dyDescent="0.3">
      <c r="P65798"/>
      <c r="AA65798"/>
    </row>
    <row r="65799" spans="16:27" x14ac:dyDescent="0.3">
      <c r="P65799"/>
      <c r="AA65799"/>
    </row>
    <row r="65800" spans="16:27" x14ac:dyDescent="0.3">
      <c r="P65800"/>
      <c r="AA65800"/>
    </row>
    <row r="65801" spans="16:27" x14ac:dyDescent="0.3">
      <c r="P65801"/>
      <c r="AA65801"/>
    </row>
    <row r="65802" spans="16:27" x14ac:dyDescent="0.3">
      <c r="P65802"/>
      <c r="AA65802"/>
    </row>
    <row r="65803" spans="16:27" x14ac:dyDescent="0.3">
      <c r="P65803"/>
      <c r="AA65803"/>
    </row>
    <row r="65804" spans="16:27" x14ac:dyDescent="0.3">
      <c r="P65804"/>
      <c r="AA65804"/>
    </row>
    <row r="65805" spans="16:27" x14ac:dyDescent="0.3">
      <c r="P65805"/>
      <c r="AA65805"/>
    </row>
    <row r="65806" spans="16:27" x14ac:dyDescent="0.3">
      <c r="P65806"/>
      <c r="AA65806"/>
    </row>
    <row r="65807" spans="16:27" x14ac:dyDescent="0.3">
      <c r="P65807"/>
      <c r="AA65807"/>
    </row>
    <row r="65808" spans="16:27" x14ac:dyDescent="0.3">
      <c r="P65808"/>
      <c r="AA65808"/>
    </row>
    <row r="65809" spans="16:27" x14ac:dyDescent="0.3">
      <c r="P65809"/>
      <c r="AA65809"/>
    </row>
    <row r="65810" spans="16:27" x14ac:dyDescent="0.3">
      <c r="P65810"/>
      <c r="AA65810"/>
    </row>
    <row r="65811" spans="16:27" x14ac:dyDescent="0.3">
      <c r="P65811"/>
      <c r="AA65811"/>
    </row>
    <row r="65812" spans="16:27" x14ac:dyDescent="0.3">
      <c r="P65812"/>
      <c r="AA65812"/>
    </row>
    <row r="65813" spans="16:27" x14ac:dyDescent="0.3">
      <c r="P65813"/>
      <c r="AA65813"/>
    </row>
    <row r="65814" spans="16:27" x14ac:dyDescent="0.3">
      <c r="P65814"/>
      <c r="AA65814"/>
    </row>
    <row r="65815" spans="16:27" x14ac:dyDescent="0.3">
      <c r="P65815"/>
      <c r="AA65815"/>
    </row>
    <row r="65816" spans="16:27" x14ac:dyDescent="0.3">
      <c r="P65816"/>
      <c r="AA65816"/>
    </row>
    <row r="65817" spans="16:27" x14ac:dyDescent="0.3">
      <c r="P65817"/>
      <c r="AA65817"/>
    </row>
    <row r="65818" spans="16:27" x14ac:dyDescent="0.3">
      <c r="P65818"/>
      <c r="AA65818"/>
    </row>
    <row r="65819" spans="16:27" x14ac:dyDescent="0.3">
      <c r="P65819"/>
      <c r="AA65819"/>
    </row>
    <row r="65820" spans="16:27" x14ac:dyDescent="0.3">
      <c r="P65820"/>
      <c r="AA65820"/>
    </row>
    <row r="65821" spans="16:27" x14ac:dyDescent="0.3">
      <c r="P65821"/>
      <c r="AA65821"/>
    </row>
    <row r="65822" spans="16:27" x14ac:dyDescent="0.3">
      <c r="P65822"/>
      <c r="AA65822"/>
    </row>
    <row r="65823" spans="16:27" x14ac:dyDescent="0.3">
      <c r="P65823"/>
      <c r="AA65823"/>
    </row>
    <row r="65824" spans="16:27" x14ac:dyDescent="0.3">
      <c r="P65824"/>
      <c r="AA65824"/>
    </row>
    <row r="65825" spans="16:27" x14ac:dyDescent="0.3">
      <c r="P65825"/>
      <c r="AA65825"/>
    </row>
    <row r="65826" spans="16:27" x14ac:dyDescent="0.3">
      <c r="P65826"/>
      <c r="AA65826"/>
    </row>
    <row r="65827" spans="16:27" x14ac:dyDescent="0.3">
      <c r="P65827"/>
      <c r="AA65827"/>
    </row>
    <row r="65828" spans="16:27" x14ac:dyDescent="0.3">
      <c r="P65828"/>
      <c r="AA65828"/>
    </row>
    <row r="65829" spans="16:27" x14ac:dyDescent="0.3">
      <c r="P65829"/>
      <c r="AA65829"/>
    </row>
    <row r="65830" spans="16:27" x14ac:dyDescent="0.3">
      <c r="P65830"/>
      <c r="AA65830"/>
    </row>
    <row r="65831" spans="16:27" x14ac:dyDescent="0.3">
      <c r="P65831"/>
      <c r="AA65831"/>
    </row>
    <row r="65832" spans="16:27" x14ac:dyDescent="0.3">
      <c r="P65832"/>
      <c r="AA65832"/>
    </row>
    <row r="65833" spans="16:27" x14ac:dyDescent="0.3">
      <c r="P65833"/>
      <c r="AA65833"/>
    </row>
    <row r="65834" spans="16:27" x14ac:dyDescent="0.3">
      <c r="P65834"/>
      <c r="AA65834"/>
    </row>
    <row r="65835" spans="16:27" x14ac:dyDescent="0.3">
      <c r="P65835"/>
      <c r="AA65835"/>
    </row>
    <row r="65836" spans="16:27" x14ac:dyDescent="0.3">
      <c r="P65836"/>
      <c r="AA65836"/>
    </row>
    <row r="65837" spans="16:27" x14ac:dyDescent="0.3">
      <c r="P65837"/>
      <c r="AA65837"/>
    </row>
    <row r="65838" spans="16:27" x14ac:dyDescent="0.3">
      <c r="P65838"/>
      <c r="AA65838"/>
    </row>
    <row r="65839" spans="16:27" x14ac:dyDescent="0.3">
      <c r="P65839"/>
      <c r="AA65839"/>
    </row>
    <row r="65840" spans="16:27" x14ac:dyDescent="0.3">
      <c r="P65840"/>
      <c r="AA65840"/>
    </row>
    <row r="65841" spans="16:27" x14ac:dyDescent="0.3">
      <c r="P65841"/>
      <c r="AA65841"/>
    </row>
    <row r="65842" spans="16:27" x14ac:dyDescent="0.3">
      <c r="P65842"/>
      <c r="AA65842"/>
    </row>
    <row r="65843" spans="16:27" x14ac:dyDescent="0.3">
      <c r="P65843"/>
      <c r="AA65843"/>
    </row>
    <row r="65844" spans="16:27" x14ac:dyDescent="0.3">
      <c r="P65844"/>
      <c r="AA65844"/>
    </row>
    <row r="65845" spans="16:27" x14ac:dyDescent="0.3">
      <c r="P65845"/>
      <c r="AA65845"/>
    </row>
    <row r="65846" spans="16:27" x14ac:dyDescent="0.3">
      <c r="P65846"/>
      <c r="AA65846"/>
    </row>
    <row r="65847" spans="16:27" x14ac:dyDescent="0.3">
      <c r="P65847"/>
      <c r="AA65847"/>
    </row>
    <row r="65848" spans="16:27" x14ac:dyDescent="0.3">
      <c r="P65848"/>
      <c r="AA65848"/>
    </row>
    <row r="65849" spans="16:27" x14ac:dyDescent="0.3">
      <c r="P65849"/>
      <c r="AA65849"/>
    </row>
    <row r="65850" spans="16:27" x14ac:dyDescent="0.3">
      <c r="P65850"/>
      <c r="AA65850"/>
    </row>
    <row r="65851" spans="16:27" x14ac:dyDescent="0.3">
      <c r="P65851"/>
      <c r="AA65851"/>
    </row>
    <row r="65852" spans="16:27" x14ac:dyDescent="0.3">
      <c r="P65852"/>
      <c r="AA65852"/>
    </row>
    <row r="65853" spans="16:27" x14ac:dyDescent="0.3">
      <c r="P65853"/>
      <c r="AA65853"/>
    </row>
    <row r="65854" spans="16:27" x14ac:dyDescent="0.3">
      <c r="P65854"/>
      <c r="AA65854"/>
    </row>
    <row r="65855" spans="16:27" x14ac:dyDescent="0.3">
      <c r="P65855"/>
      <c r="AA65855"/>
    </row>
    <row r="65856" spans="16:27" x14ac:dyDescent="0.3">
      <c r="P65856"/>
      <c r="AA65856"/>
    </row>
    <row r="65857" spans="16:27" x14ac:dyDescent="0.3">
      <c r="P65857"/>
      <c r="AA65857"/>
    </row>
    <row r="65858" spans="16:27" x14ac:dyDescent="0.3">
      <c r="P65858"/>
      <c r="AA65858"/>
    </row>
    <row r="65859" spans="16:27" x14ac:dyDescent="0.3">
      <c r="P65859"/>
      <c r="AA65859"/>
    </row>
    <row r="65860" spans="16:27" x14ac:dyDescent="0.3">
      <c r="P65860"/>
      <c r="AA65860"/>
    </row>
    <row r="65861" spans="16:27" x14ac:dyDescent="0.3">
      <c r="P65861"/>
      <c r="AA65861"/>
    </row>
    <row r="65862" spans="16:27" x14ac:dyDescent="0.3">
      <c r="P65862"/>
      <c r="AA65862"/>
    </row>
    <row r="65863" spans="16:27" x14ac:dyDescent="0.3">
      <c r="P65863"/>
      <c r="AA65863"/>
    </row>
    <row r="65864" spans="16:27" x14ac:dyDescent="0.3">
      <c r="P65864"/>
      <c r="AA65864"/>
    </row>
    <row r="65865" spans="16:27" x14ac:dyDescent="0.3">
      <c r="P65865"/>
      <c r="AA65865"/>
    </row>
    <row r="65866" spans="16:27" x14ac:dyDescent="0.3">
      <c r="P65866"/>
      <c r="AA65866"/>
    </row>
    <row r="65867" spans="16:27" x14ac:dyDescent="0.3">
      <c r="P65867"/>
      <c r="AA65867"/>
    </row>
    <row r="65868" spans="16:27" x14ac:dyDescent="0.3">
      <c r="P65868"/>
      <c r="AA65868"/>
    </row>
    <row r="65869" spans="16:27" x14ac:dyDescent="0.3">
      <c r="P65869"/>
      <c r="AA65869"/>
    </row>
    <row r="65870" spans="16:27" x14ac:dyDescent="0.3">
      <c r="P65870"/>
      <c r="AA65870"/>
    </row>
    <row r="65871" spans="16:27" x14ac:dyDescent="0.3">
      <c r="P65871"/>
      <c r="AA65871"/>
    </row>
    <row r="65872" spans="16:27" x14ac:dyDescent="0.3">
      <c r="P65872"/>
      <c r="AA65872"/>
    </row>
    <row r="65873" spans="16:27" x14ac:dyDescent="0.3">
      <c r="P65873"/>
      <c r="AA65873"/>
    </row>
    <row r="65874" spans="16:27" x14ac:dyDescent="0.3">
      <c r="P65874"/>
      <c r="AA65874"/>
    </row>
    <row r="65875" spans="16:27" x14ac:dyDescent="0.3">
      <c r="P65875"/>
      <c r="AA65875"/>
    </row>
    <row r="65876" spans="16:27" x14ac:dyDescent="0.3">
      <c r="P65876"/>
      <c r="AA65876"/>
    </row>
    <row r="65877" spans="16:27" x14ac:dyDescent="0.3">
      <c r="P65877"/>
      <c r="AA65877"/>
    </row>
    <row r="65878" spans="16:27" x14ac:dyDescent="0.3">
      <c r="P65878"/>
      <c r="AA65878"/>
    </row>
    <row r="65879" spans="16:27" x14ac:dyDescent="0.3">
      <c r="P65879"/>
      <c r="AA65879"/>
    </row>
    <row r="65880" spans="16:27" x14ac:dyDescent="0.3">
      <c r="P65880"/>
      <c r="AA65880"/>
    </row>
    <row r="65881" spans="16:27" x14ac:dyDescent="0.3">
      <c r="P65881"/>
      <c r="AA65881"/>
    </row>
    <row r="65882" spans="16:27" x14ac:dyDescent="0.3">
      <c r="P65882"/>
      <c r="AA65882"/>
    </row>
    <row r="65883" spans="16:27" x14ac:dyDescent="0.3">
      <c r="P65883"/>
      <c r="AA65883"/>
    </row>
    <row r="65884" spans="16:27" x14ac:dyDescent="0.3">
      <c r="P65884"/>
      <c r="AA65884"/>
    </row>
    <row r="65885" spans="16:27" x14ac:dyDescent="0.3">
      <c r="P65885"/>
      <c r="AA65885"/>
    </row>
    <row r="65886" spans="16:27" x14ac:dyDescent="0.3">
      <c r="P65886"/>
      <c r="AA65886"/>
    </row>
    <row r="65887" spans="16:27" x14ac:dyDescent="0.3">
      <c r="P65887"/>
      <c r="AA65887"/>
    </row>
    <row r="65888" spans="16:27" x14ac:dyDescent="0.3">
      <c r="P65888"/>
      <c r="AA65888"/>
    </row>
    <row r="65889" spans="16:27" x14ac:dyDescent="0.3">
      <c r="P65889"/>
      <c r="AA65889"/>
    </row>
    <row r="65890" spans="16:27" x14ac:dyDescent="0.3">
      <c r="P65890"/>
      <c r="AA65890"/>
    </row>
    <row r="65891" spans="16:27" x14ac:dyDescent="0.3">
      <c r="P65891"/>
      <c r="AA65891"/>
    </row>
    <row r="65892" spans="16:27" x14ac:dyDescent="0.3">
      <c r="P65892"/>
      <c r="AA65892"/>
    </row>
    <row r="65893" spans="16:27" x14ac:dyDescent="0.3">
      <c r="P65893"/>
      <c r="AA65893"/>
    </row>
    <row r="65894" spans="16:27" x14ac:dyDescent="0.3">
      <c r="P65894"/>
      <c r="AA65894"/>
    </row>
    <row r="65895" spans="16:27" x14ac:dyDescent="0.3">
      <c r="P65895"/>
      <c r="AA65895"/>
    </row>
    <row r="65896" spans="16:27" x14ac:dyDescent="0.3">
      <c r="P65896"/>
      <c r="AA65896"/>
    </row>
    <row r="65897" spans="16:27" x14ac:dyDescent="0.3">
      <c r="P65897"/>
      <c r="AA65897"/>
    </row>
    <row r="65898" spans="16:27" x14ac:dyDescent="0.3">
      <c r="P65898"/>
      <c r="AA65898"/>
    </row>
    <row r="65899" spans="16:27" x14ac:dyDescent="0.3">
      <c r="P65899"/>
      <c r="AA65899"/>
    </row>
    <row r="65900" spans="16:27" x14ac:dyDescent="0.3">
      <c r="P65900"/>
      <c r="AA65900"/>
    </row>
    <row r="65901" spans="16:27" x14ac:dyDescent="0.3">
      <c r="P65901"/>
      <c r="AA65901"/>
    </row>
    <row r="65902" spans="16:27" x14ac:dyDescent="0.3">
      <c r="P65902"/>
      <c r="AA65902"/>
    </row>
    <row r="65903" spans="16:27" x14ac:dyDescent="0.3">
      <c r="P65903"/>
      <c r="AA65903"/>
    </row>
    <row r="65904" spans="16:27" x14ac:dyDescent="0.3">
      <c r="P65904"/>
      <c r="AA65904"/>
    </row>
    <row r="65905" spans="16:27" x14ac:dyDescent="0.3">
      <c r="P65905"/>
      <c r="AA65905"/>
    </row>
    <row r="65906" spans="16:27" x14ac:dyDescent="0.3">
      <c r="P65906"/>
      <c r="AA65906"/>
    </row>
    <row r="65907" spans="16:27" x14ac:dyDescent="0.3">
      <c r="P65907"/>
      <c r="AA65907"/>
    </row>
    <row r="65908" spans="16:27" x14ac:dyDescent="0.3">
      <c r="P65908"/>
      <c r="AA65908"/>
    </row>
    <row r="65909" spans="16:27" x14ac:dyDescent="0.3">
      <c r="P65909"/>
      <c r="AA65909"/>
    </row>
    <row r="65910" spans="16:27" x14ac:dyDescent="0.3">
      <c r="P65910"/>
      <c r="AA65910"/>
    </row>
    <row r="65911" spans="16:27" x14ac:dyDescent="0.3">
      <c r="P65911"/>
      <c r="AA65911"/>
    </row>
    <row r="65912" spans="16:27" x14ac:dyDescent="0.3">
      <c r="P65912"/>
      <c r="AA65912"/>
    </row>
    <row r="65913" spans="16:27" x14ac:dyDescent="0.3">
      <c r="P65913"/>
      <c r="AA65913"/>
    </row>
    <row r="65914" spans="16:27" x14ac:dyDescent="0.3">
      <c r="P65914"/>
      <c r="AA65914"/>
    </row>
    <row r="65915" spans="16:27" x14ac:dyDescent="0.3">
      <c r="P65915"/>
      <c r="AA65915"/>
    </row>
    <row r="65916" spans="16:27" x14ac:dyDescent="0.3">
      <c r="P65916"/>
      <c r="AA65916"/>
    </row>
    <row r="65917" spans="16:27" x14ac:dyDescent="0.3">
      <c r="P65917"/>
      <c r="AA65917"/>
    </row>
    <row r="65918" spans="16:27" x14ac:dyDescent="0.3">
      <c r="P65918"/>
      <c r="AA65918"/>
    </row>
    <row r="65919" spans="16:27" x14ac:dyDescent="0.3">
      <c r="P65919"/>
      <c r="AA65919"/>
    </row>
    <row r="65920" spans="16:27" x14ac:dyDescent="0.3">
      <c r="P65920"/>
      <c r="AA65920"/>
    </row>
    <row r="65921" spans="16:27" x14ac:dyDescent="0.3">
      <c r="P65921"/>
      <c r="AA65921"/>
    </row>
    <row r="65922" spans="16:27" x14ac:dyDescent="0.3">
      <c r="P65922"/>
      <c r="AA65922"/>
    </row>
    <row r="65923" spans="16:27" x14ac:dyDescent="0.3">
      <c r="P65923"/>
      <c r="AA65923"/>
    </row>
    <row r="65924" spans="16:27" x14ac:dyDescent="0.3">
      <c r="P65924"/>
      <c r="AA65924"/>
    </row>
    <row r="65925" spans="16:27" x14ac:dyDescent="0.3">
      <c r="P65925"/>
      <c r="AA65925"/>
    </row>
    <row r="65926" spans="16:27" x14ac:dyDescent="0.3">
      <c r="P65926"/>
      <c r="AA65926"/>
    </row>
    <row r="65927" spans="16:27" x14ac:dyDescent="0.3">
      <c r="P65927"/>
      <c r="AA65927"/>
    </row>
    <row r="65928" spans="16:27" x14ac:dyDescent="0.3">
      <c r="P65928"/>
      <c r="AA65928"/>
    </row>
    <row r="65929" spans="16:27" x14ac:dyDescent="0.3">
      <c r="P65929"/>
      <c r="AA65929"/>
    </row>
    <row r="65930" spans="16:27" x14ac:dyDescent="0.3">
      <c r="P65930"/>
      <c r="AA65930"/>
    </row>
    <row r="65931" spans="16:27" x14ac:dyDescent="0.3">
      <c r="P65931"/>
      <c r="AA65931"/>
    </row>
    <row r="65932" spans="16:27" x14ac:dyDescent="0.3">
      <c r="P65932"/>
      <c r="AA65932"/>
    </row>
    <row r="65933" spans="16:27" x14ac:dyDescent="0.3">
      <c r="P65933"/>
      <c r="AA65933"/>
    </row>
    <row r="65934" spans="16:27" x14ac:dyDescent="0.3">
      <c r="P65934"/>
      <c r="AA65934"/>
    </row>
    <row r="65935" spans="16:27" x14ac:dyDescent="0.3">
      <c r="P65935"/>
      <c r="AA65935"/>
    </row>
    <row r="65936" spans="16:27" x14ac:dyDescent="0.3">
      <c r="P65936"/>
      <c r="AA65936"/>
    </row>
    <row r="65937" spans="16:27" x14ac:dyDescent="0.3">
      <c r="P65937"/>
      <c r="AA65937"/>
    </row>
    <row r="65938" spans="16:27" x14ac:dyDescent="0.3">
      <c r="P65938"/>
      <c r="AA65938"/>
    </row>
    <row r="65939" spans="16:27" x14ac:dyDescent="0.3">
      <c r="P65939"/>
      <c r="AA65939"/>
    </row>
    <row r="65940" spans="16:27" x14ac:dyDescent="0.3">
      <c r="P65940"/>
      <c r="AA65940"/>
    </row>
    <row r="65941" spans="16:27" x14ac:dyDescent="0.3">
      <c r="P65941"/>
      <c r="AA65941"/>
    </row>
    <row r="65942" spans="16:27" x14ac:dyDescent="0.3">
      <c r="P65942"/>
      <c r="AA65942"/>
    </row>
    <row r="65943" spans="16:27" x14ac:dyDescent="0.3">
      <c r="P65943"/>
      <c r="AA65943"/>
    </row>
    <row r="65944" spans="16:27" x14ac:dyDescent="0.3">
      <c r="P65944"/>
      <c r="AA65944"/>
    </row>
    <row r="65945" spans="16:27" x14ac:dyDescent="0.3">
      <c r="P65945"/>
      <c r="AA65945"/>
    </row>
    <row r="65946" spans="16:27" x14ac:dyDescent="0.3">
      <c r="P65946"/>
      <c r="AA65946"/>
    </row>
    <row r="65947" spans="16:27" x14ac:dyDescent="0.3">
      <c r="P65947"/>
      <c r="AA65947"/>
    </row>
    <row r="65948" spans="16:27" x14ac:dyDescent="0.3">
      <c r="P65948"/>
      <c r="AA65948"/>
    </row>
    <row r="65949" spans="16:27" x14ac:dyDescent="0.3">
      <c r="P65949"/>
      <c r="AA65949"/>
    </row>
    <row r="65950" spans="16:27" x14ac:dyDescent="0.3">
      <c r="P65950"/>
      <c r="AA65950"/>
    </row>
    <row r="65951" spans="16:27" x14ac:dyDescent="0.3">
      <c r="P65951"/>
      <c r="AA65951"/>
    </row>
    <row r="65952" spans="16:27" x14ac:dyDescent="0.3">
      <c r="P65952"/>
      <c r="AA65952"/>
    </row>
    <row r="65953" spans="16:27" x14ac:dyDescent="0.3">
      <c r="P65953"/>
      <c r="AA65953"/>
    </row>
    <row r="65954" spans="16:27" x14ac:dyDescent="0.3">
      <c r="P65954"/>
      <c r="AA65954"/>
    </row>
    <row r="65955" spans="16:27" x14ac:dyDescent="0.3">
      <c r="P65955"/>
      <c r="AA65955"/>
    </row>
    <row r="65956" spans="16:27" x14ac:dyDescent="0.3">
      <c r="P65956"/>
      <c r="AA65956"/>
    </row>
    <row r="65957" spans="16:27" x14ac:dyDescent="0.3">
      <c r="P65957"/>
      <c r="AA65957"/>
    </row>
    <row r="65958" spans="16:27" x14ac:dyDescent="0.3">
      <c r="P65958"/>
      <c r="AA65958"/>
    </row>
    <row r="65959" spans="16:27" x14ac:dyDescent="0.3">
      <c r="P65959"/>
      <c r="AA65959"/>
    </row>
    <row r="65960" spans="16:27" x14ac:dyDescent="0.3">
      <c r="P65960"/>
      <c r="AA65960"/>
    </row>
    <row r="65961" spans="16:27" x14ac:dyDescent="0.3">
      <c r="P65961"/>
      <c r="AA65961"/>
    </row>
    <row r="65962" spans="16:27" x14ac:dyDescent="0.3">
      <c r="P65962"/>
      <c r="AA65962"/>
    </row>
    <row r="65963" spans="16:27" x14ac:dyDescent="0.3">
      <c r="P65963"/>
      <c r="AA65963"/>
    </row>
    <row r="65964" spans="16:27" x14ac:dyDescent="0.3">
      <c r="P65964"/>
      <c r="AA65964"/>
    </row>
    <row r="65965" spans="16:27" x14ac:dyDescent="0.3">
      <c r="P65965"/>
      <c r="AA65965"/>
    </row>
    <row r="65966" spans="16:27" x14ac:dyDescent="0.3">
      <c r="P65966"/>
      <c r="AA65966"/>
    </row>
    <row r="65967" spans="16:27" x14ac:dyDescent="0.3">
      <c r="P65967"/>
      <c r="AA65967"/>
    </row>
    <row r="65968" spans="16:27" x14ac:dyDescent="0.3">
      <c r="P65968"/>
      <c r="AA65968"/>
    </row>
    <row r="65969" spans="16:27" x14ac:dyDescent="0.3">
      <c r="P65969"/>
      <c r="AA65969"/>
    </row>
    <row r="65970" spans="16:27" x14ac:dyDescent="0.3">
      <c r="P65970"/>
      <c r="AA65970"/>
    </row>
    <row r="65971" spans="16:27" x14ac:dyDescent="0.3">
      <c r="P65971"/>
      <c r="AA65971"/>
    </row>
    <row r="65972" spans="16:27" x14ac:dyDescent="0.3">
      <c r="P65972"/>
      <c r="AA65972"/>
    </row>
    <row r="65973" spans="16:27" x14ac:dyDescent="0.3">
      <c r="P65973"/>
      <c r="AA65973"/>
    </row>
    <row r="65974" spans="16:27" x14ac:dyDescent="0.3">
      <c r="P65974"/>
      <c r="AA65974"/>
    </row>
    <row r="65975" spans="16:27" x14ac:dyDescent="0.3">
      <c r="P65975"/>
      <c r="AA65975"/>
    </row>
    <row r="65976" spans="16:27" x14ac:dyDescent="0.3">
      <c r="P65976"/>
      <c r="AA65976"/>
    </row>
    <row r="65977" spans="16:27" x14ac:dyDescent="0.3">
      <c r="P65977"/>
      <c r="AA65977"/>
    </row>
    <row r="65978" spans="16:27" x14ac:dyDescent="0.3">
      <c r="P65978"/>
      <c r="AA65978"/>
    </row>
    <row r="65979" spans="16:27" x14ac:dyDescent="0.3">
      <c r="P65979"/>
      <c r="AA65979"/>
    </row>
    <row r="65980" spans="16:27" x14ac:dyDescent="0.3">
      <c r="P65980"/>
      <c r="AA65980"/>
    </row>
    <row r="65981" spans="16:27" x14ac:dyDescent="0.3">
      <c r="P65981"/>
      <c r="AA65981"/>
    </row>
    <row r="65982" spans="16:27" x14ac:dyDescent="0.3">
      <c r="P65982"/>
      <c r="AA65982"/>
    </row>
    <row r="65983" spans="16:27" x14ac:dyDescent="0.3">
      <c r="P65983"/>
      <c r="AA65983"/>
    </row>
    <row r="65984" spans="16:27" x14ac:dyDescent="0.3">
      <c r="P65984"/>
      <c r="AA65984"/>
    </row>
    <row r="65985" spans="16:27" x14ac:dyDescent="0.3">
      <c r="P65985"/>
      <c r="AA65985"/>
    </row>
    <row r="65986" spans="16:27" x14ac:dyDescent="0.3">
      <c r="P65986"/>
      <c r="AA65986"/>
    </row>
    <row r="65987" spans="16:27" x14ac:dyDescent="0.3">
      <c r="P65987"/>
      <c r="AA65987"/>
    </row>
    <row r="65988" spans="16:27" x14ac:dyDescent="0.3">
      <c r="P65988"/>
      <c r="AA65988"/>
    </row>
    <row r="65989" spans="16:27" x14ac:dyDescent="0.3">
      <c r="P65989"/>
      <c r="AA65989"/>
    </row>
    <row r="65990" spans="16:27" x14ac:dyDescent="0.3">
      <c r="P65990"/>
      <c r="AA65990"/>
    </row>
    <row r="65991" spans="16:27" x14ac:dyDescent="0.3">
      <c r="P65991"/>
      <c r="AA65991"/>
    </row>
    <row r="65992" spans="16:27" x14ac:dyDescent="0.3">
      <c r="P65992"/>
      <c r="AA65992"/>
    </row>
    <row r="65993" spans="16:27" x14ac:dyDescent="0.3">
      <c r="P65993"/>
      <c r="AA65993"/>
    </row>
    <row r="65994" spans="16:27" x14ac:dyDescent="0.3">
      <c r="P65994"/>
      <c r="AA65994"/>
    </row>
    <row r="65995" spans="16:27" x14ac:dyDescent="0.3">
      <c r="P65995"/>
      <c r="AA65995"/>
    </row>
    <row r="65996" spans="16:27" x14ac:dyDescent="0.3">
      <c r="P65996"/>
      <c r="AA65996"/>
    </row>
    <row r="65997" spans="16:27" x14ac:dyDescent="0.3">
      <c r="P65997"/>
      <c r="AA65997"/>
    </row>
    <row r="65998" spans="16:27" x14ac:dyDescent="0.3">
      <c r="P65998"/>
      <c r="AA65998"/>
    </row>
    <row r="65999" spans="16:27" x14ac:dyDescent="0.3">
      <c r="P65999"/>
      <c r="AA65999"/>
    </row>
    <row r="66000" spans="16:27" x14ac:dyDescent="0.3">
      <c r="P66000"/>
      <c r="AA66000"/>
    </row>
    <row r="66001" spans="16:27" x14ac:dyDescent="0.3">
      <c r="P66001"/>
      <c r="AA66001"/>
    </row>
    <row r="66002" spans="16:27" x14ac:dyDescent="0.3">
      <c r="P66002"/>
      <c r="AA66002"/>
    </row>
    <row r="66003" spans="16:27" x14ac:dyDescent="0.3">
      <c r="P66003"/>
      <c r="AA66003"/>
    </row>
    <row r="66004" spans="16:27" x14ac:dyDescent="0.3">
      <c r="P66004"/>
      <c r="AA66004"/>
    </row>
    <row r="66005" spans="16:27" x14ac:dyDescent="0.3">
      <c r="P66005"/>
      <c r="AA66005"/>
    </row>
    <row r="66006" spans="16:27" x14ac:dyDescent="0.3">
      <c r="P66006"/>
      <c r="AA66006"/>
    </row>
    <row r="66007" spans="16:27" x14ac:dyDescent="0.3">
      <c r="P66007"/>
      <c r="AA66007"/>
    </row>
    <row r="66008" spans="16:27" x14ac:dyDescent="0.3">
      <c r="P66008"/>
      <c r="AA66008"/>
    </row>
    <row r="66009" spans="16:27" x14ac:dyDescent="0.3">
      <c r="P66009"/>
      <c r="AA66009"/>
    </row>
    <row r="66010" spans="16:27" x14ac:dyDescent="0.3">
      <c r="P66010"/>
      <c r="AA66010"/>
    </row>
    <row r="66011" spans="16:27" x14ac:dyDescent="0.3">
      <c r="P66011"/>
      <c r="AA66011"/>
    </row>
    <row r="66012" spans="16:27" x14ac:dyDescent="0.3">
      <c r="P66012"/>
      <c r="AA66012"/>
    </row>
    <row r="66013" spans="16:27" x14ac:dyDescent="0.3">
      <c r="P66013"/>
      <c r="AA66013"/>
    </row>
    <row r="66014" spans="16:27" x14ac:dyDescent="0.3">
      <c r="P66014"/>
      <c r="AA66014"/>
    </row>
    <row r="66015" spans="16:27" x14ac:dyDescent="0.3">
      <c r="P66015"/>
      <c r="AA66015"/>
    </row>
    <row r="66016" spans="16:27" x14ac:dyDescent="0.3">
      <c r="P66016"/>
      <c r="AA66016"/>
    </row>
    <row r="66017" spans="16:27" x14ac:dyDescent="0.3">
      <c r="P66017"/>
      <c r="AA66017"/>
    </row>
    <row r="66018" spans="16:27" x14ac:dyDescent="0.3">
      <c r="P66018"/>
      <c r="AA66018"/>
    </row>
    <row r="66019" spans="16:27" x14ac:dyDescent="0.3">
      <c r="P66019"/>
      <c r="AA66019"/>
    </row>
    <row r="66020" spans="16:27" x14ac:dyDescent="0.3">
      <c r="P66020"/>
      <c r="AA66020"/>
    </row>
    <row r="66021" spans="16:27" x14ac:dyDescent="0.3">
      <c r="P66021"/>
      <c r="AA66021"/>
    </row>
    <row r="66022" spans="16:27" x14ac:dyDescent="0.3">
      <c r="P66022"/>
      <c r="AA66022"/>
    </row>
    <row r="66023" spans="16:27" x14ac:dyDescent="0.3">
      <c r="P66023"/>
      <c r="AA66023"/>
    </row>
    <row r="66024" spans="16:27" x14ac:dyDescent="0.3">
      <c r="P66024"/>
      <c r="AA66024"/>
    </row>
    <row r="66025" spans="16:27" x14ac:dyDescent="0.3">
      <c r="P66025"/>
      <c r="AA66025"/>
    </row>
    <row r="66026" spans="16:27" x14ac:dyDescent="0.3">
      <c r="P66026"/>
      <c r="AA66026"/>
    </row>
    <row r="66027" spans="16:27" x14ac:dyDescent="0.3">
      <c r="P66027"/>
      <c r="AA66027"/>
    </row>
    <row r="66028" spans="16:27" x14ac:dyDescent="0.3">
      <c r="P66028"/>
      <c r="AA66028"/>
    </row>
    <row r="66029" spans="16:27" x14ac:dyDescent="0.3">
      <c r="P66029"/>
      <c r="AA66029"/>
    </row>
    <row r="66030" spans="16:27" x14ac:dyDescent="0.3">
      <c r="P66030"/>
      <c r="AA66030"/>
    </row>
    <row r="66031" spans="16:27" x14ac:dyDescent="0.3">
      <c r="P66031"/>
      <c r="AA66031"/>
    </row>
    <row r="66032" spans="16:27" x14ac:dyDescent="0.3">
      <c r="P66032"/>
      <c r="AA66032"/>
    </row>
    <row r="66033" spans="16:27" x14ac:dyDescent="0.3">
      <c r="P66033"/>
      <c r="AA66033"/>
    </row>
    <row r="66034" spans="16:27" x14ac:dyDescent="0.3">
      <c r="P66034"/>
      <c r="AA66034"/>
    </row>
    <row r="66035" spans="16:27" x14ac:dyDescent="0.3">
      <c r="P66035"/>
      <c r="AA66035"/>
    </row>
    <row r="66036" spans="16:27" x14ac:dyDescent="0.3">
      <c r="P66036"/>
      <c r="AA66036"/>
    </row>
    <row r="66037" spans="16:27" x14ac:dyDescent="0.3">
      <c r="P66037"/>
      <c r="AA66037"/>
    </row>
    <row r="66038" spans="16:27" x14ac:dyDescent="0.3">
      <c r="P66038"/>
      <c r="AA66038"/>
    </row>
    <row r="66039" spans="16:27" x14ac:dyDescent="0.3">
      <c r="P66039"/>
      <c r="AA66039"/>
    </row>
    <row r="66040" spans="16:27" x14ac:dyDescent="0.3">
      <c r="P66040"/>
      <c r="AA66040"/>
    </row>
    <row r="66041" spans="16:27" x14ac:dyDescent="0.3">
      <c r="P66041"/>
      <c r="AA66041"/>
    </row>
    <row r="66042" spans="16:27" x14ac:dyDescent="0.3">
      <c r="P66042"/>
      <c r="AA66042"/>
    </row>
    <row r="66043" spans="16:27" x14ac:dyDescent="0.3">
      <c r="P66043"/>
      <c r="AA66043"/>
    </row>
    <row r="66044" spans="16:27" x14ac:dyDescent="0.3">
      <c r="P66044"/>
      <c r="AA66044"/>
    </row>
    <row r="66045" spans="16:27" x14ac:dyDescent="0.3">
      <c r="P66045"/>
      <c r="AA66045"/>
    </row>
    <row r="66046" spans="16:27" x14ac:dyDescent="0.3">
      <c r="P66046"/>
      <c r="AA66046"/>
    </row>
    <row r="66047" spans="16:27" x14ac:dyDescent="0.3">
      <c r="P66047"/>
      <c r="AA66047"/>
    </row>
    <row r="66048" spans="16:27" x14ac:dyDescent="0.3">
      <c r="P66048"/>
      <c r="AA66048"/>
    </row>
    <row r="66049" spans="16:27" x14ac:dyDescent="0.3">
      <c r="P66049"/>
      <c r="AA66049"/>
    </row>
    <row r="66050" spans="16:27" x14ac:dyDescent="0.3">
      <c r="P66050"/>
      <c r="AA66050"/>
    </row>
    <row r="66051" spans="16:27" x14ac:dyDescent="0.3">
      <c r="P66051"/>
      <c r="AA66051"/>
    </row>
    <row r="66052" spans="16:27" x14ac:dyDescent="0.3">
      <c r="P66052"/>
      <c r="AA66052"/>
    </row>
    <row r="66053" spans="16:27" x14ac:dyDescent="0.3">
      <c r="P66053"/>
      <c r="AA66053"/>
    </row>
    <row r="66054" spans="16:27" x14ac:dyDescent="0.3">
      <c r="P66054"/>
      <c r="AA66054"/>
    </row>
    <row r="66055" spans="16:27" x14ac:dyDescent="0.3">
      <c r="P66055"/>
      <c r="AA66055"/>
    </row>
    <row r="66056" spans="16:27" x14ac:dyDescent="0.3">
      <c r="P66056"/>
      <c r="AA66056"/>
    </row>
    <row r="66057" spans="16:27" x14ac:dyDescent="0.3">
      <c r="P66057"/>
      <c r="AA66057"/>
    </row>
    <row r="66058" spans="16:27" x14ac:dyDescent="0.3">
      <c r="P66058"/>
      <c r="AA66058"/>
    </row>
    <row r="66059" spans="16:27" x14ac:dyDescent="0.3">
      <c r="P66059"/>
      <c r="AA66059"/>
    </row>
    <row r="66060" spans="16:27" x14ac:dyDescent="0.3">
      <c r="P66060"/>
      <c r="AA66060"/>
    </row>
    <row r="66061" spans="16:27" x14ac:dyDescent="0.3">
      <c r="P66061"/>
      <c r="AA66061"/>
    </row>
    <row r="66062" spans="16:27" x14ac:dyDescent="0.3">
      <c r="P66062"/>
      <c r="AA66062"/>
    </row>
    <row r="66063" spans="16:27" x14ac:dyDescent="0.3">
      <c r="P66063"/>
      <c r="AA66063"/>
    </row>
    <row r="66064" spans="16:27" x14ac:dyDescent="0.3">
      <c r="P66064"/>
      <c r="AA66064"/>
    </row>
    <row r="66065" spans="16:27" x14ac:dyDescent="0.3">
      <c r="P66065"/>
      <c r="AA66065"/>
    </row>
    <row r="66066" spans="16:27" x14ac:dyDescent="0.3">
      <c r="P66066"/>
      <c r="AA66066"/>
    </row>
    <row r="66067" spans="16:27" x14ac:dyDescent="0.3">
      <c r="P66067"/>
      <c r="AA66067"/>
    </row>
    <row r="66068" spans="16:27" x14ac:dyDescent="0.3">
      <c r="P66068"/>
      <c r="AA66068"/>
    </row>
    <row r="66069" spans="16:27" x14ac:dyDescent="0.3">
      <c r="P66069"/>
      <c r="AA66069"/>
    </row>
    <row r="66070" spans="16:27" x14ac:dyDescent="0.3">
      <c r="P66070"/>
      <c r="AA66070"/>
    </row>
    <row r="66071" spans="16:27" x14ac:dyDescent="0.3">
      <c r="P66071"/>
      <c r="AA66071"/>
    </row>
    <row r="66072" spans="16:27" x14ac:dyDescent="0.3">
      <c r="P66072"/>
      <c r="AA66072"/>
    </row>
    <row r="66073" spans="16:27" x14ac:dyDescent="0.3">
      <c r="P66073"/>
      <c r="AA66073"/>
    </row>
    <row r="66074" spans="16:27" x14ac:dyDescent="0.3">
      <c r="P66074"/>
      <c r="AA66074"/>
    </row>
    <row r="66075" spans="16:27" x14ac:dyDescent="0.3">
      <c r="P66075"/>
      <c r="AA66075"/>
    </row>
    <row r="66076" spans="16:27" x14ac:dyDescent="0.3">
      <c r="P66076"/>
      <c r="AA66076"/>
    </row>
    <row r="66077" spans="16:27" x14ac:dyDescent="0.3">
      <c r="P66077"/>
      <c r="AA66077"/>
    </row>
    <row r="66078" spans="16:27" x14ac:dyDescent="0.3">
      <c r="P66078"/>
      <c r="AA66078"/>
    </row>
    <row r="66079" spans="16:27" x14ac:dyDescent="0.3">
      <c r="P66079"/>
      <c r="AA66079"/>
    </row>
    <row r="66080" spans="16:27" x14ac:dyDescent="0.3">
      <c r="P66080"/>
      <c r="AA66080"/>
    </row>
    <row r="66081" spans="16:27" x14ac:dyDescent="0.3">
      <c r="P66081"/>
      <c r="AA66081"/>
    </row>
    <row r="66082" spans="16:27" x14ac:dyDescent="0.3">
      <c r="P66082"/>
      <c r="AA66082"/>
    </row>
    <row r="66083" spans="16:27" x14ac:dyDescent="0.3">
      <c r="P66083"/>
      <c r="AA66083"/>
    </row>
    <row r="66084" spans="16:27" x14ac:dyDescent="0.3">
      <c r="P66084"/>
      <c r="AA66084"/>
    </row>
    <row r="66085" spans="16:27" x14ac:dyDescent="0.3">
      <c r="P66085"/>
      <c r="AA66085"/>
    </row>
    <row r="66086" spans="16:27" x14ac:dyDescent="0.3">
      <c r="P66086"/>
      <c r="AA66086"/>
    </row>
    <row r="66087" spans="16:27" x14ac:dyDescent="0.3">
      <c r="P66087"/>
      <c r="AA66087"/>
    </row>
    <row r="66088" spans="16:27" x14ac:dyDescent="0.3">
      <c r="P66088"/>
      <c r="AA66088"/>
    </row>
    <row r="66089" spans="16:27" x14ac:dyDescent="0.3">
      <c r="P66089"/>
      <c r="AA66089"/>
    </row>
    <row r="66090" spans="16:27" x14ac:dyDescent="0.3">
      <c r="P66090"/>
      <c r="AA66090"/>
    </row>
    <row r="66091" spans="16:27" x14ac:dyDescent="0.3">
      <c r="P66091"/>
      <c r="AA66091"/>
    </row>
    <row r="66092" spans="16:27" x14ac:dyDescent="0.3">
      <c r="P66092"/>
      <c r="AA66092"/>
    </row>
    <row r="66093" spans="16:27" x14ac:dyDescent="0.3">
      <c r="P66093"/>
      <c r="AA66093"/>
    </row>
    <row r="66094" spans="16:27" x14ac:dyDescent="0.3">
      <c r="P66094"/>
      <c r="AA66094"/>
    </row>
    <row r="66095" spans="16:27" x14ac:dyDescent="0.3">
      <c r="P66095"/>
      <c r="AA66095"/>
    </row>
    <row r="66096" spans="16:27" x14ac:dyDescent="0.3">
      <c r="P66096"/>
      <c r="AA66096"/>
    </row>
    <row r="66097" spans="16:27" x14ac:dyDescent="0.3">
      <c r="P66097"/>
      <c r="AA66097"/>
    </row>
    <row r="66098" spans="16:27" x14ac:dyDescent="0.3">
      <c r="P66098"/>
      <c r="AA66098"/>
    </row>
    <row r="66099" spans="16:27" x14ac:dyDescent="0.3">
      <c r="P66099"/>
      <c r="AA66099"/>
    </row>
    <row r="66100" spans="16:27" x14ac:dyDescent="0.3">
      <c r="P66100"/>
      <c r="AA66100"/>
    </row>
    <row r="66101" spans="16:27" x14ac:dyDescent="0.3">
      <c r="P66101"/>
      <c r="AA66101"/>
    </row>
    <row r="66102" spans="16:27" x14ac:dyDescent="0.3">
      <c r="P66102"/>
      <c r="AA66102"/>
    </row>
    <row r="66103" spans="16:27" x14ac:dyDescent="0.3">
      <c r="P66103"/>
      <c r="AA66103"/>
    </row>
    <row r="66104" spans="16:27" x14ac:dyDescent="0.3">
      <c r="P66104"/>
      <c r="AA66104"/>
    </row>
    <row r="66105" spans="16:27" x14ac:dyDescent="0.3">
      <c r="P66105"/>
      <c r="AA66105"/>
    </row>
    <row r="66106" spans="16:27" x14ac:dyDescent="0.3">
      <c r="P66106"/>
      <c r="AA66106"/>
    </row>
    <row r="66107" spans="16:27" x14ac:dyDescent="0.3">
      <c r="P66107"/>
      <c r="AA66107"/>
    </row>
    <row r="66108" spans="16:27" x14ac:dyDescent="0.3">
      <c r="P66108"/>
      <c r="AA66108"/>
    </row>
    <row r="66109" spans="16:27" x14ac:dyDescent="0.3">
      <c r="P66109"/>
      <c r="AA66109"/>
    </row>
    <row r="66110" spans="16:27" x14ac:dyDescent="0.3">
      <c r="P66110"/>
      <c r="AA66110"/>
    </row>
    <row r="66111" spans="16:27" x14ac:dyDescent="0.3">
      <c r="P66111"/>
      <c r="AA66111"/>
    </row>
    <row r="66112" spans="16:27" x14ac:dyDescent="0.3">
      <c r="P66112"/>
      <c r="AA66112"/>
    </row>
    <row r="66113" spans="16:27" x14ac:dyDescent="0.3">
      <c r="P66113"/>
      <c r="AA66113"/>
    </row>
    <row r="66114" spans="16:27" x14ac:dyDescent="0.3">
      <c r="P66114"/>
      <c r="AA66114"/>
    </row>
    <row r="66115" spans="16:27" x14ac:dyDescent="0.3">
      <c r="P66115"/>
      <c r="AA66115"/>
    </row>
    <row r="66116" spans="16:27" x14ac:dyDescent="0.3">
      <c r="P66116"/>
      <c r="AA66116"/>
    </row>
    <row r="66117" spans="16:27" x14ac:dyDescent="0.3">
      <c r="P66117"/>
      <c r="AA66117"/>
    </row>
    <row r="66118" spans="16:27" x14ac:dyDescent="0.3">
      <c r="P66118"/>
      <c r="AA66118"/>
    </row>
    <row r="66119" spans="16:27" x14ac:dyDescent="0.3">
      <c r="P66119"/>
      <c r="AA66119"/>
    </row>
    <row r="66120" spans="16:27" x14ac:dyDescent="0.3">
      <c r="P66120"/>
      <c r="AA66120"/>
    </row>
    <row r="66121" spans="16:27" x14ac:dyDescent="0.3">
      <c r="P66121"/>
      <c r="AA66121"/>
    </row>
    <row r="66122" spans="16:27" x14ac:dyDescent="0.3">
      <c r="P66122"/>
      <c r="AA66122"/>
    </row>
    <row r="66123" spans="16:27" x14ac:dyDescent="0.3">
      <c r="P66123"/>
      <c r="AA66123"/>
    </row>
    <row r="66124" spans="16:27" x14ac:dyDescent="0.3">
      <c r="P66124"/>
      <c r="AA66124"/>
    </row>
    <row r="66125" spans="16:27" x14ac:dyDescent="0.3">
      <c r="P66125"/>
      <c r="AA66125"/>
    </row>
    <row r="66126" spans="16:27" x14ac:dyDescent="0.3">
      <c r="P66126"/>
      <c r="AA66126"/>
    </row>
    <row r="66127" spans="16:27" x14ac:dyDescent="0.3">
      <c r="P66127"/>
      <c r="AA66127"/>
    </row>
    <row r="66128" spans="16:27" x14ac:dyDescent="0.3">
      <c r="P66128"/>
      <c r="AA66128"/>
    </row>
    <row r="66129" spans="16:27" x14ac:dyDescent="0.3">
      <c r="P66129"/>
      <c r="AA66129"/>
    </row>
    <row r="66130" spans="16:27" x14ac:dyDescent="0.3">
      <c r="P66130"/>
      <c r="AA66130"/>
    </row>
    <row r="66131" spans="16:27" x14ac:dyDescent="0.3">
      <c r="P66131"/>
      <c r="AA66131"/>
    </row>
    <row r="66132" spans="16:27" x14ac:dyDescent="0.3">
      <c r="P66132"/>
      <c r="AA66132"/>
    </row>
    <row r="66133" spans="16:27" x14ac:dyDescent="0.3">
      <c r="P66133"/>
      <c r="AA66133"/>
    </row>
    <row r="66134" spans="16:27" x14ac:dyDescent="0.3">
      <c r="P66134"/>
      <c r="AA66134"/>
    </row>
    <row r="66135" spans="16:27" x14ac:dyDescent="0.3">
      <c r="P66135"/>
      <c r="AA66135"/>
    </row>
    <row r="66136" spans="16:27" x14ac:dyDescent="0.3">
      <c r="P66136"/>
      <c r="AA66136"/>
    </row>
    <row r="66137" spans="16:27" x14ac:dyDescent="0.3">
      <c r="P66137"/>
      <c r="AA66137"/>
    </row>
    <row r="66138" spans="16:27" x14ac:dyDescent="0.3">
      <c r="P66138"/>
      <c r="AA66138"/>
    </row>
    <row r="66139" spans="16:27" x14ac:dyDescent="0.3">
      <c r="P66139"/>
      <c r="AA66139"/>
    </row>
    <row r="66140" spans="16:27" x14ac:dyDescent="0.3">
      <c r="P66140"/>
      <c r="AA66140"/>
    </row>
    <row r="66141" spans="16:27" x14ac:dyDescent="0.3">
      <c r="P66141"/>
      <c r="AA66141"/>
    </row>
    <row r="66142" spans="16:27" x14ac:dyDescent="0.3">
      <c r="P66142"/>
      <c r="AA66142"/>
    </row>
    <row r="66143" spans="16:27" x14ac:dyDescent="0.3">
      <c r="P66143"/>
      <c r="AA66143"/>
    </row>
    <row r="66144" spans="16:27" x14ac:dyDescent="0.3">
      <c r="P66144"/>
      <c r="AA66144"/>
    </row>
    <row r="66145" spans="16:27" x14ac:dyDescent="0.3">
      <c r="P66145"/>
      <c r="AA66145"/>
    </row>
    <row r="66146" spans="16:27" x14ac:dyDescent="0.3">
      <c r="P66146"/>
      <c r="AA66146"/>
    </row>
    <row r="66147" spans="16:27" x14ac:dyDescent="0.3">
      <c r="P66147"/>
      <c r="AA66147"/>
    </row>
    <row r="66148" spans="16:27" x14ac:dyDescent="0.3">
      <c r="P66148"/>
      <c r="AA66148"/>
    </row>
    <row r="66149" spans="16:27" x14ac:dyDescent="0.3">
      <c r="P66149"/>
      <c r="AA66149"/>
    </row>
    <row r="66150" spans="16:27" x14ac:dyDescent="0.3">
      <c r="P66150"/>
      <c r="AA66150"/>
    </row>
    <row r="66151" spans="16:27" x14ac:dyDescent="0.3">
      <c r="P66151"/>
      <c r="AA66151"/>
    </row>
    <row r="66152" spans="16:27" x14ac:dyDescent="0.3">
      <c r="P66152"/>
      <c r="AA66152"/>
    </row>
    <row r="66153" spans="16:27" x14ac:dyDescent="0.3">
      <c r="P66153"/>
      <c r="AA66153"/>
    </row>
    <row r="66154" spans="16:27" x14ac:dyDescent="0.3">
      <c r="P66154"/>
      <c r="AA66154"/>
    </row>
    <row r="66155" spans="16:27" x14ac:dyDescent="0.3">
      <c r="P66155"/>
      <c r="AA66155"/>
    </row>
    <row r="66156" spans="16:27" x14ac:dyDescent="0.3">
      <c r="P66156"/>
      <c r="AA66156"/>
    </row>
    <row r="66157" spans="16:27" x14ac:dyDescent="0.3">
      <c r="P66157"/>
      <c r="AA66157"/>
    </row>
    <row r="66158" spans="16:27" x14ac:dyDescent="0.3">
      <c r="P66158"/>
      <c r="AA66158"/>
    </row>
    <row r="66159" spans="16:27" x14ac:dyDescent="0.3">
      <c r="P66159"/>
      <c r="AA66159"/>
    </row>
    <row r="66160" spans="16:27" x14ac:dyDescent="0.3">
      <c r="P66160"/>
      <c r="AA66160"/>
    </row>
    <row r="66161" spans="16:27" x14ac:dyDescent="0.3">
      <c r="P66161"/>
      <c r="AA66161"/>
    </row>
    <row r="66162" spans="16:27" x14ac:dyDescent="0.3">
      <c r="P66162"/>
      <c r="AA66162"/>
    </row>
    <row r="66163" spans="16:27" x14ac:dyDescent="0.3">
      <c r="P66163"/>
      <c r="AA66163"/>
    </row>
    <row r="66164" spans="16:27" x14ac:dyDescent="0.3">
      <c r="P66164"/>
      <c r="AA66164"/>
    </row>
    <row r="66165" spans="16:27" x14ac:dyDescent="0.3">
      <c r="P66165"/>
      <c r="AA66165"/>
    </row>
    <row r="66166" spans="16:27" x14ac:dyDescent="0.3">
      <c r="P66166"/>
      <c r="AA66166"/>
    </row>
    <row r="66167" spans="16:27" x14ac:dyDescent="0.3">
      <c r="P66167"/>
      <c r="AA66167"/>
    </row>
    <row r="66168" spans="16:27" x14ac:dyDescent="0.3">
      <c r="P66168"/>
      <c r="AA66168"/>
    </row>
    <row r="66169" spans="16:27" x14ac:dyDescent="0.3">
      <c r="P66169"/>
      <c r="AA66169"/>
    </row>
    <row r="66170" spans="16:27" x14ac:dyDescent="0.3">
      <c r="P66170"/>
      <c r="AA66170"/>
    </row>
    <row r="66171" spans="16:27" x14ac:dyDescent="0.3">
      <c r="P66171"/>
      <c r="AA66171"/>
    </row>
    <row r="66172" spans="16:27" x14ac:dyDescent="0.3">
      <c r="P66172"/>
      <c r="AA66172"/>
    </row>
    <row r="66173" spans="16:27" x14ac:dyDescent="0.3">
      <c r="P66173"/>
      <c r="AA66173"/>
    </row>
    <row r="66174" spans="16:27" x14ac:dyDescent="0.3">
      <c r="P66174"/>
      <c r="AA66174"/>
    </row>
    <row r="66175" spans="16:27" x14ac:dyDescent="0.3">
      <c r="P66175"/>
      <c r="AA66175"/>
    </row>
    <row r="66176" spans="16:27" x14ac:dyDescent="0.3">
      <c r="P66176"/>
      <c r="AA66176"/>
    </row>
    <row r="66177" spans="16:27" x14ac:dyDescent="0.3">
      <c r="P66177"/>
      <c r="AA66177"/>
    </row>
    <row r="66178" spans="16:27" x14ac:dyDescent="0.3">
      <c r="P66178"/>
      <c r="AA66178"/>
    </row>
    <row r="66179" spans="16:27" x14ac:dyDescent="0.3">
      <c r="P66179"/>
      <c r="AA66179"/>
    </row>
    <row r="66180" spans="16:27" x14ac:dyDescent="0.3">
      <c r="P66180"/>
      <c r="AA66180"/>
    </row>
    <row r="66181" spans="16:27" x14ac:dyDescent="0.3">
      <c r="P66181"/>
      <c r="AA66181"/>
    </row>
    <row r="66182" spans="16:27" x14ac:dyDescent="0.3">
      <c r="P66182"/>
      <c r="AA66182"/>
    </row>
    <row r="66183" spans="16:27" x14ac:dyDescent="0.3">
      <c r="P66183"/>
      <c r="AA66183"/>
    </row>
    <row r="66184" spans="16:27" x14ac:dyDescent="0.3">
      <c r="P66184"/>
      <c r="AA66184"/>
    </row>
    <row r="66185" spans="16:27" x14ac:dyDescent="0.3">
      <c r="P66185"/>
      <c r="AA66185"/>
    </row>
    <row r="66186" spans="16:27" x14ac:dyDescent="0.3">
      <c r="P66186"/>
      <c r="AA66186"/>
    </row>
    <row r="66187" spans="16:27" x14ac:dyDescent="0.3">
      <c r="P66187"/>
      <c r="AA66187"/>
    </row>
    <row r="66188" spans="16:27" x14ac:dyDescent="0.3">
      <c r="P66188"/>
      <c r="AA66188"/>
    </row>
    <row r="66189" spans="16:27" x14ac:dyDescent="0.3">
      <c r="P66189"/>
      <c r="AA66189"/>
    </row>
    <row r="66190" spans="16:27" x14ac:dyDescent="0.3">
      <c r="P66190"/>
      <c r="AA66190"/>
    </row>
    <row r="66191" spans="16:27" x14ac:dyDescent="0.3">
      <c r="P66191"/>
      <c r="AA66191"/>
    </row>
    <row r="66192" spans="16:27" x14ac:dyDescent="0.3">
      <c r="P66192"/>
      <c r="AA66192"/>
    </row>
    <row r="66193" spans="16:27" x14ac:dyDescent="0.3">
      <c r="P66193"/>
      <c r="AA66193"/>
    </row>
    <row r="66194" spans="16:27" x14ac:dyDescent="0.3">
      <c r="P66194"/>
      <c r="AA66194"/>
    </row>
    <row r="66195" spans="16:27" x14ac:dyDescent="0.3">
      <c r="P66195"/>
      <c r="AA66195"/>
    </row>
    <row r="66196" spans="16:27" x14ac:dyDescent="0.3">
      <c r="P66196"/>
      <c r="AA66196"/>
    </row>
    <row r="66197" spans="16:27" x14ac:dyDescent="0.3">
      <c r="P66197"/>
      <c r="AA66197"/>
    </row>
    <row r="66198" spans="16:27" x14ac:dyDescent="0.3">
      <c r="P66198"/>
      <c r="AA66198"/>
    </row>
    <row r="66199" spans="16:27" x14ac:dyDescent="0.3">
      <c r="P66199"/>
      <c r="AA66199"/>
    </row>
    <row r="66200" spans="16:27" x14ac:dyDescent="0.3">
      <c r="P66200"/>
      <c r="AA66200"/>
    </row>
    <row r="66201" spans="16:27" x14ac:dyDescent="0.3">
      <c r="P66201"/>
      <c r="AA66201"/>
    </row>
    <row r="66202" spans="16:27" x14ac:dyDescent="0.3">
      <c r="P66202"/>
      <c r="AA66202"/>
    </row>
    <row r="66203" spans="16:27" x14ac:dyDescent="0.3">
      <c r="P66203"/>
      <c r="AA66203"/>
    </row>
    <row r="66204" spans="16:27" x14ac:dyDescent="0.3">
      <c r="P66204"/>
      <c r="AA66204"/>
    </row>
    <row r="66205" spans="16:27" x14ac:dyDescent="0.3">
      <c r="P66205"/>
      <c r="AA66205"/>
    </row>
    <row r="66206" spans="16:27" x14ac:dyDescent="0.3">
      <c r="P66206"/>
      <c r="AA66206"/>
    </row>
    <row r="66207" spans="16:27" x14ac:dyDescent="0.3">
      <c r="P66207"/>
      <c r="AA66207"/>
    </row>
    <row r="66208" spans="16:27" x14ac:dyDescent="0.3">
      <c r="P66208"/>
      <c r="AA66208"/>
    </row>
    <row r="66209" spans="16:27" x14ac:dyDescent="0.3">
      <c r="P66209"/>
      <c r="AA66209"/>
    </row>
    <row r="66210" spans="16:27" x14ac:dyDescent="0.3">
      <c r="P66210"/>
      <c r="AA66210"/>
    </row>
    <row r="66211" spans="16:27" x14ac:dyDescent="0.3">
      <c r="P66211"/>
      <c r="AA66211"/>
    </row>
    <row r="66212" spans="16:27" x14ac:dyDescent="0.3">
      <c r="P66212"/>
      <c r="AA66212"/>
    </row>
    <row r="66213" spans="16:27" x14ac:dyDescent="0.3">
      <c r="P66213"/>
      <c r="AA66213"/>
    </row>
    <row r="66214" spans="16:27" x14ac:dyDescent="0.3">
      <c r="P66214"/>
      <c r="AA66214"/>
    </row>
    <row r="66215" spans="16:27" x14ac:dyDescent="0.3">
      <c r="P66215"/>
      <c r="AA66215"/>
    </row>
    <row r="66216" spans="16:27" x14ac:dyDescent="0.3">
      <c r="P66216"/>
      <c r="AA66216"/>
    </row>
    <row r="66217" spans="16:27" x14ac:dyDescent="0.3">
      <c r="P66217"/>
      <c r="AA66217"/>
    </row>
    <row r="66218" spans="16:27" x14ac:dyDescent="0.3">
      <c r="P66218"/>
      <c r="AA66218"/>
    </row>
    <row r="66219" spans="16:27" x14ac:dyDescent="0.3">
      <c r="P66219"/>
      <c r="AA66219"/>
    </row>
    <row r="66220" spans="16:27" x14ac:dyDescent="0.3">
      <c r="P66220"/>
      <c r="AA66220"/>
    </row>
    <row r="66221" spans="16:27" x14ac:dyDescent="0.3">
      <c r="P66221"/>
      <c r="AA66221"/>
    </row>
    <row r="66222" spans="16:27" x14ac:dyDescent="0.3">
      <c r="P66222"/>
      <c r="AA66222"/>
    </row>
    <row r="66223" spans="16:27" x14ac:dyDescent="0.3">
      <c r="P66223"/>
      <c r="AA66223"/>
    </row>
    <row r="66224" spans="16:27" x14ac:dyDescent="0.3">
      <c r="P66224"/>
      <c r="AA66224"/>
    </row>
    <row r="66225" spans="16:27" x14ac:dyDescent="0.3">
      <c r="P66225"/>
      <c r="AA66225"/>
    </row>
    <row r="66226" spans="16:27" x14ac:dyDescent="0.3">
      <c r="P66226"/>
      <c r="AA66226"/>
    </row>
    <row r="66227" spans="16:27" x14ac:dyDescent="0.3">
      <c r="P66227"/>
      <c r="AA66227"/>
    </row>
    <row r="66228" spans="16:27" x14ac:dyDescent="0.3">
      <c r="P66228"/>
      <c r="AA66228"/>
    </row>
    <row r="66229" spans="16:27" x14ac:dyDescent="0.3">
      <c r="P66229"/>
      <c r="AA66229"/>
    </row>
    <row r="66230" spans="16:27" x14ac:dyDescent="0.3">
      <c r="P66230"/>
      <c r="AA66230"/>
    </row>
    <row r="66231" spans="16:27" x14ac:dyDescent="0.3">
      <c r="P66231"/>
      <c r="AA66231"/>
    </row>
    <row r="66232" spans="16:27" x14ac:dyDescent="0.3">
      <c r="P66232"/>
      <c r="AA66232"/>
    </row>
    <row r="66233" spans="16:27" x14ac:dyDescent="0.3">
      <c r="P66233"/>
      <c r="AA66233"/>
    </row>
    <row r="66234" spans="16:27" x14ac:dyDescent="0.3">
      <c r="P66234"/>
      <c r="AA66234"/>
    </row>
    <row r="66235" spans="16:27" x14ac:dyDescent="0.3">
      <c r="P66235"/>
      <c r="AA66235"/>
    </row>
    <row r="66236" spans="16:27" x14ac:dyDescent="0.3">
      <c r="P66236"/>
      <c r="AA66236"/>
    </row>
    <row r="66237" spans="16:27" x14ac:dyDescent="0.3">
      <c r="P66237"/>
      <c r="AA66237"/>
    </row>
    <row r="66238" spans="16:27" x14ac:dyDescent="0.3">
      <c r="P66238"/>
      <c r="AA66238"/>
    </row>
    <row r="66239" spans="16:27" x14ac:dyDescent="0.3">
      <c r="P66239"/>
      <c r="AA66239"/>
    </row>
    <row r="66240" spans="16:27" x14ac:dyDescent="0.3">
      <c r="P66240"/>
      <c r="AA66240"/>
    </row>
    <row r="66241" spans="16:27" x14ac:dyDescent="0.3">
      <c r="P66241"/>
      <c r="AA66241"/>
    </row>
    <row r="66242" spans="16:27" x14ac:dyDescent="0.3">
      <c r="P66242"/>
      <c r="AA66242"/>
    </row>
    <row r="66243" spans="16:27" x14ac:dyDescent="0.3">
      <c r="P66243"/>
      <c r="AA66243"/>
    </row>
    <row r="66244" spans="16:27" x14ac:dyDescent="0.3">
      <c r="P66244"/>
      <c r="AA66244"/>
    </row>
    <row r="66245" spans="16:27" x14ac:dyDescent="0.3">
      <c r="P66245"/>
      <c r="AA66245"/>
    </row>
    <row r="66246" spans="16:27" x14ac:dyDescent="0.3">
      <c r="P66246"/>
      <c r="AA66246"/>
    </row>
    <row r="66247" spans="16:27" x14ac:dyDescent="0.3">
      <c r="P66247"/>
      <c r="AA66247"/>
    </row>
    <row r="66248" spans="16:27" x14ac:dyDescent="0.3">
      <c r="P66248"/>
      <c r="AA66248"/>
    </row>
    <row r="66249" spans="16:27" x14ac:dyDescent="0.3">
      <c r="P66249"/>
      <c r="AA66249"/>
    </row>
    <row r="66250" spans="16:27" x14ac:dyDescent="0.3">
      <c r="P66250"/>
      <c r="AA66250"/>
    </row>
    <row r="66251" spans="16:27" x14ac:dyDescent="0.3">
      <c r="P66251"/>
      <c r="AA66251"/>
    </row>
    <row r="66252" spans="16:27" x14ac:dyDescent="0.3">
      <c r="P66252"/>
      <c r="AA66252"/>
    </row>
    <row r="66253" spans="16:27" x14ac:dyDescent="0.3">
      <c r="P66253"/>
      <c r="AA66253"/>
    </row>
    <row r="66254" spans="16:27" x14ac:dyDescent="0.3">
      <c r="P66254"/>
      <c r="AA66254"/>
    </row>
    <row r="66255" spans="16:27" x14ac:dyDescent="0.3">
      <c r="P66255"/>
      <c r="AA66255"/>
    </row>
    <row r="66256" spans="16:27" x14ac:dyDescent="0.3">
      <c r="P66256"/>
      <c r="AA66256"/>
    </row>
    <row r="66257" spans="16:27" x14ac:dyDescent="0.3">
      <c r="P66257"/>
      <c r="AA66257"/>
    </row>
    <row r="66258" spans="16:27" x14ac:dyDescent="0.3">
      <c r="P66258"/>
      <c r="AA66258"/>
    </row>
    <row r="66259" spans="16:27" x14ac:dyDescent="0.3">
      <c r="P66259"/>
      <c r="AA66259"/>
    </row>
    <row r="66260" spans="16:27" x14ac:dyDescent="0.3">
      <c r="P66260"/>
      <c r="AA66260"/>
    </row>
    <row r="66261" spans="16:27" x14ac:dyDescent="0.3">
      <c r="P66261"/>
      <c r="AA66261"/>
    </row>
    <row r="66262" spans="16:27" x14ac:dyDescent="0.3">
      <c r="P66262"/>
      <c r="AA66262"/>
    </row>
    <row r="66263" spans="16:27" x14ac:dyDescent="0.3">
      <c r="P66263"/>
      <c r="AA66263"/>
    </row>
    <row r="66264" spans="16:27" x14ac:dyDescent="0.3">
      <c r="P66264"/>
      <c r="AA66264"/>
    </row>
    <row r="66265" spans="16:27" x14ac:dyDescent="0.3">
      <c r="P66265"/>
      <c r="AA66265"/>
    </row>
    <row r="66266" spans="16:27" x14ac:dyDescent="0.3">
      <c r="P66266"/>
      <c r="AA66266"/>
    </row>
    <row r="66267" spans="16:27" x14ac:dyDescent="0.3">
      <c r="P66267"/>
      <c r="AA66267"/>
    </row>
    <row r="66268" spans="16:27" x14ac:dyDescent="0.3">
      <c r="P66268"/>
      <c r="AA66268"/>
    </row>
    <row r="66269" spans="16:27" x14ac:dyDescent="0.3">
      <c r="P66269"/>
      <c r="AA66269"/>
    </row>
    <row r="66270" spans="16:27" x14ac:dyDescent="0.3">
      <c r="P66270"/>
      <c r="AA66270"/>
    </row>
    <row r="66271" spans="16:27" x14ac:dyDescent="0.3">
      <c r="P66271"/>
      <c r="AA66271"/>
    </row>
    <row r="66272" spans="16:27" x14ac:dyDescent="0.3">
      <c r="P66272"/>
      <c r="AA66272"/>
    </row>
    <row r="66273" spans="16:27" x14ac:dyDescent="0.3">
      <c r="P66273"/>
      <c r="AA66273"/>
    </row>
    <row r="66274" spans="16:27" x14ac:dyDescent="0.3">
      <c r="P66274"/>
      <c r="AA66274"/>
    </row>
    <row r="66275" spans="16:27" x14ac:dyDescent="0.3">
      <c r="P66275"/>
      <c r="AA66275"/>
    </row>
    <row r="66276" spans="16:27" x14ac:dyDescent="0.3">
      <c r="P66276"/>
      <c r="AA66276"/>
    </row>
    <row r="66277" spans="16:27" x14ac:dyDescent="0.3">
      <c r="P66277"/>
      <c r="AA66277"/>
    </row>
    <row r="66278" spans="16:27" x14ac:dyDescent="0.3">
      <c r="P66278"/>
      <c r="AA66278"/>
    </row>
    <row r="66279" spans="16:27" x14ac:dyDescent="0.3">
      <c r="P66279"/>
      <c r="AA66279"/>
    </row>
    <row r="66280" spans="16:27" x14ac:dyDescent="0.3">
      <c r="P66280"/>
      <c r="AA66280"/>
    </row>
    <row r="66281" spans="16:27" x14ac:dyDescent="0.3">
      <c r="P66281"/>
      <c r="AA66281"/>
    </row>
    <row r="66282" spans="16:27" x14ac:dyDescent="0.3">
      <c r="P66282"/>
      <c r="AA66282"/>
    </row>
    <row r="66283" spans="16:27" x14ac:dyDescent="0.3">
      <c r="P66283"/>
      <c r="AA66283"/>
    </row>
    <row r="66284" spans="16:27" x14ac:dyDescent="0.3">
      <c r="P66284"/>
      <c r="AA66284"/>
    </row>
    <row r="66285" spans="16:27" x14ac:dyDescent="0.3">
      <c r="P66285"/>
      <c r="AA66285"/>
    </row>
    <row r="66286" spans="16:27" x14ac:dyDescent="0.3">
      <c r="P66286"/>
      <c r="AA66286"/>
    </row>
    <row r="66287" spans="16:27" x14ac:dyDescent="0.3">
      <c r="P66287"/>
      <c r="AA66287"/>
    </row>
    <row r="66288" spans="16:27" x14ac:dyDescent="0.3">
      <c r="P66288"/>
      <c r="AA66288"/>
    </row>
    <row r="66289" spans="16:27" x14ac:dyDescent="0.3">
      <c r="P66289"/>
      <c r="AA66289"/>
    </row>
    <row r="66290" spans="16:27" x14ac:dyDescent="0.3">
      <c r="P66290"/>
      <c r="AA66290"/>
    </row>
    <row r="66291" spans="16:27" x14ac:dyDescent="0.3">
      <c r="P66291"/>
      <c r="AA66291"/>
    </row>
    <row r="66292" spans="16:27" x14ac:dyDescent="0.3">
      <c r="P66292"/>
      <c r="AA66292"/>
    </row>
    <row r="66293" spans="16:27" x14ac:dyDescent="0.3">
      <c r="P66293"/>
      <c r="AA66293"/>
    </row>
    <row r="66294" spans="16:27" x14ac:dyDescent="0.3">
      <c r="P66294"/>
      <c r="AA66294"/>
    </row>
    <row r="66295" spans="16:27" x14ac:dyDescent="0.3">
      <c r="P66295"/>
      <c r="AA66295"/>
    </row>
    <row r="66296" spans="16:27" x14ac:dyDescent="0.3">
      <c r="P66296"/>
      <c r="AA66296"/>
    </row>
    <row r="66297" spans="16:27" x14ac:dyDescent="0.3">
      <c r="P66297"/>
      <c r="AA66297"/>
    </row>
    <row r="66298" spans="16:27" x14ac:dyDescent="0.3">
      <c r="P66298"/>
      <c r="AA66298"/>
    </row>
    <row r="66299" spans="16:27" x14ac:dyDescent="0.3">
      <c r="P66299"/>
      <c r="AA66299"/>
    </row>
    <row r="66300" spans="16:27" x14ac:dyDescent="0.3">
      <c r="P66300"/>
      <c r="AA66300"/>
    </row>
    <row r="66301" spans="16:27" x14ac:dyDescent="0.3">
      <c r="P66301"/>
      <c r="AA66301"/>
    </row>
    <row r="66302" spans="16:27" x14ac:dyDescent="0.3">
      <c r="P66302"/>
      <c r="AA66302"/>
    </row>
    <row r="66303" spans="16:27" x14ac:dyDescent="0.3">
      <c r="P66303"/>
      <c r="AA66303"/>
    </row>
    <row r="66304" spans="16:27" x14ac:dyDescent="0.3">
      <c r="P66304"/>
      <c r="AA66304"/>
    </row>
    <row r="66305" spans="16:27" x14ac:dyDescent="0.3">
      <c r="P66305"/>
      <c r="AA66305"/>
    </row>
    <row r="66306" spans="16:27" x14ac:dyDescent="0.3">
      <c r="P66306"/>
      <c r="AA66306"/>
    </row>
    <row r="66307" spans="16:27" x14ac:dyDescent="0.3">
      <c r="P66307"/>
      <c r="AA66307"/>
    </row>
    <row r="66308" spans="16:27" x14ac:dyDescent="0.3">
      <c r="P66308"/>
      <c r="AA66308"/>
    </row>
    <row r="66309" spans="16:27" x14ac:dyDescent="0.3">
      <c r="P66309"/>
      <c r="AA66309"/>
    </row>
    <row r="66310" spans="16:27" x14ac:dyDescent="0.3">
      <c r="P66310"/>
      <c r="AA66310"/>
    </row>
    <row r="66311" spans="16:27" x14ac:dyDescent="0.3">
      <c r="P66311"/>
      <c r="AA66311"/>
    </row>
    <row r="66312" spans="16:27" x14ac:dyDescent="0.3">
      <c r="P66312"/>
      <c r="AA66312"/>
    </row>
    <row r="66313" spans="16:27" x14ac:dyDescent="0.3">
      <c r="P66313"/>
      <c r="AA66313"/>
    </row>
    <row r="66314" spans="16:27" x14ac:dyDescent="0.3">
      <c r="P66314"/>
      <c r="AA66314"/>
    </row>
    <row r="66315" spans="16:27" x14ac:dyDescent="0.3">
      <c r="P66315"/>
      <c r="AA66315"/>
    </row>
    <row r="66316" spans="16:27" x14ac:dyDescent="0.3">
      <c r="P66316"/>
      <c r="AA66316"/>
    </row>
    <row r="66317" spans="16:27" x14ac:dyDescent="0.3">
      <c r="P66317"/>
      <c r="AA66317"/>
    </row>
    <row r="66318" spans="16:27" x14ac:dyDescent="0.3">
      <c r="P66318"/>
      <c r="AA66318"/>
    </row>
    <row r="66319" spans="16:27" x14ac:dyDescent="0.3">
      <c r="P66319"/>
      <c r="AA66319"/>
    </row>
    <row r="66320" spans="16:27" x14ac:dyDescent="0.3">
      <c r="P66320"/>
      <c r="AA66320"/>
    </row>
    <row r="66321" spans="16:27" x14ac:dyDescent="0.3">
      <c r="P66321"/>
      <c r="AA66321"/>
    </row>
    <row r="66322" spans="16:27" x14ac:dyDescent="0.3">
      <c r="P66322"/>
      <c r="AA66322"/>
    </row>
    <row r="66323" spans="16:27" x14ac:dyDescent="0.3">
      <c r="P66323"/>
      <c r="AA66323"/>
    </row>
    <row r="66324" spans="16:27" x14ac:dyDescent="0.3">
      <c r="P66324"/>
      <c r="AA66324"/>
    </row>
    <row r="66325" spans="16:27" x14ac:dyDescent="0.3">
      <c r="P66325"/>
      <c r="AA66325"/>
    </row>
    <row r="66326" spans="16:27" x14ac:dyDescent="0.3">
      <c r="P66326"/>
      <c r="AA66326"/>
    </row>
    <row r="66327" spans="16:27" x14ac:dyDescent="0.3">
      <c r="P66327"/>
      <c r="AA66327"/>
    </row>
    <row r="66328" spans="16:27" x14ac:dyDescent="0.3">
      <c r="P66328"/>
      <c r="AA66328"/>
    </row>
    <row r="66329" spans="16:27" x14ac:dyDescent="0.3">
      <c r="P66329"/>
      <c r="AA66329"/>
    </row>
    <row r="66330" spans="16:27" x14ac:dyDescent="0.3">
      <c r="P66330"/>
      <c r="AA66330"/>
    </row>
    <row r="66331" spans="16:27" x14ac:dyDescent="0.3">
      <c r="P66331"/>
      <c r="AA66331"/>
    </row>
    <row r="66332" spans="16:27" x14ac:dyDescent="0.3">
      <c r="P66332"/>
      <c r="AA66332"/>
    </row>
    <row r="66333" spans="16:27" x14ac:dyDescent="0.3">
      <c r="P66333"/>
      <c r="AA66333"/>
    </row>
    <row r="66334" spans="16:27" x14ac:dyDescent="0.3">
      <c r="P66334"/>
      <c r="AA66334"/>
    </row>
    <row r="66335" spans="16:27" x14ac:dyDescent="0.3">
      <c r="P66335"/>
      <c r="AA66335"/>
    </row>
    <row r="66336" spans="16:27" x14ac:dyDescent="0.3">
      <c r="P66336"/>
      <c r="AA66336"/>
    </row>
    <row r="66337" spans="16:27" x14ac:dyDescent="0.3">
      <c r="P66337"/>
      <c r="AA66337"/>
    </row>
    <row r="66338" spans="16:27" x14ac:dyDescent="0.3">
      <c r="P66338"/>
      <c r="AA66338"/>
    </row>
    <row r="66339" spans="16:27" x14ac:dyDescent="0.3">
      <c r="P66339"/>
      <c r="AA66339"/>
    </row>
    <row r="66340" spans="16:27" x14ac:dyDescent="0.3">
      <c r="P66340"/>
      <c r="AA66340"/>
    </row>
    <row r="66341" spans="16:27" x14ac:dyDescent="0.3">
      <c r="P66341"/>
      <c r="AA66341"/>
    </row>
    <row r="66342" spans="16:27" x14ac:dyDescent="0.3">
      <c r="P66342"/>
      <c r="AA66342"/>
    </row>
    <row r="66343" spans="16:27" x14ac:dyDescent="0.3">
      <c r="P66343"/>
      <c r="AA66343"/>
    </row>
    <row r="66344" spans="16:27" x14ac:dyDescent="0.3">
      <c r="P66344"/>
      <c r="AA66344"/>
    </row>
    <row r="66345" spans="16:27" x14ac:dyDescent="0.3">
      <c r="P66345"/>
      <c r="AA66345"/>
    </row>
    <row r="66346" spans="16:27" x14ac:dyDescent="0.3">
      <c r="P66346"/>
      <c r="AA66346"/>
    </row>
    <row r="66347" spans="16:27" x14ac:dyDescent="0.3">
      <c r="P66347"/>
      <c r="AA66347"/>
    </row>
    <row r="66348" spans="16:27" x14ac:dyDescent="0.3">
      <c r="P66348"/>
      <c r="AA66348"/>
    </row>
    <row r="66349" spans="16:27" x14ac:dyDescent="0.3">
      <c r="P66349"/>
      <c r="AA66349"/>
    </row>
    <row r="66350" spans="16:27" x14ac:dyDescent="0.3">
      <c r="P66350"/>
      <c r="AA66350"/>
    </row>
    <row r="66351" spans="16:27" x14ac:dyDescent="0.3">
      <c r="P66351"/>
      <c r="AA66351"/>
    </row>
    <row r="66352" spans="16:27" x14ac:dyDescent="0.3">
      <c r="P66352"/>
      <c r="AA66352"/>
    </row>
    <row r="66353" spans="16:27" x14ac:dyDescent="0.3">
      <c r="P66353"/>
      <c r="AA66353"/>
    </row>
    <row r="66354" spans="16:27" x14ac:dyDescent="0.3">
      <c r="P66354"/>
      <c r="AA66354"/>
    </row>
    <row r="66355" spans="16:27" x14ac:dyDescent="0.3">
      <c r="P66355"/>
      <c r="AA66355"/>
    </row>
    <row r="66356" spans="16:27" x14ac:dyDescent="0.3">
      <c r="P66356"/>
      <c r="AA66356"/>
    </row>
    <row r="66357" spans="16:27" x14ac:dyDescent="0.3">
      <c r="P66357"/>
      <c r="AA66357"/>
    </row>
    <row r="66358" spans="16:27" x14ac:dyDescent="0.3">
      <c r="P66358"/>
      <c r="AA66358"/>
    </row>
    <row r="66359" spans="16:27" x14ac:dyDescent="0.3">
      <c r="P66359"/>
      <c r="AA66359"/>
    </row>
    <row r="66360" spans="16:27" x14ac:dyDescent="0.3">
      <c r="P66360"/>
      <c r="AA66360"/>
    </row>
    <row r="66361" spans="16:27" x14ac:dyDescent="0.3">
      <c r="P66361"/>
      <c r="AA66361"/>
    </row>
    <row r="66362" spans="16:27" x14ac:dyDescent="0.3">
      <c r="P66362"/>
      <c r="AA66362"/>
    </row>
    <row r="66363" spans="16:27" x14ac:dyDescent="0.3">
      <c r="P66363"/>
      <c r="AA66363"/>
    </row>
    <row r="66364" spans="16:27" x14ac:dyDescent="0.3">
      <c r="P66364"/>
      <c r="AA66364"/>
    </row>
    <row r="66365" spans="16:27" x14ac:dyDescent="0.3">
      <c r="P66365"/>
      <c r="AA66365"/>
    </row>
    <row r="66366" spans="16:27" x14ac:dyDescent="0.3">
      <c r="P66366"/>
      <c r="AA66366"/>
    </row>
    <row r="66367" spans="16:27" x14ac:dyDescent="0.3">
      <c r="P66367"/>
      <c r="AA66367"/>
    </row>
    <row r="66368" spans="16:27" x14ac:dyDescent="0.3">
      <c r="P66368"/>
      <c r="AA66368"/>
    </row>
    <row r="66369" spans="16:27" x14ac:dyDescent="0.3">
      <c r="P66369"/>
      <c r="AA66369"/>
    </row>
    <row r="66370" spans="16:27" x14ac:dyDescent="0.3">
      <c r="P66370"/>
      <c r="AA66370"/>
    </row>
    <row r="66371" spans="16:27" x14ac:dyDescent="0.3">
      <c r="P66371"/>
      <c r="AA66371"/>
    </row>
    <row r="66372" spans="16:27" x14ac:dyDescent="0.3">
      <c r="P66372"/>
      <c r="AA66372"/>
    </row>
    <row r="66373" spans="16:27" x14ac:dyDescent="0.3">
      <c r="P66373"/>
      <c r="AA66373"/>
    </row>
    <row r="66374" spans="16:27" x14ac:dyDescent="0.3">
      <c r="P66374"/>
      <c r="AA66374"/>
    </row>
    <row r="66375" spans="16:27" x14ac:dyDescent="0.3">
      <c r="P66375"/>
      <c r="AA66375"/>
    </row>
    <row r="66376" spans="16:27" x14ac:dyDescent="0.3">
      <c r="P66376"/>
      <c r="AA66376"/>
    </row>
    <row r="66377" spans="16:27" x14ac:dyDescent="0.3">
      <c r="P66377"/>
      <c r="AA66377"/>
    </row>
    <row r="66378" spans="16:27" x14ac:dyDescent="0.3">
      <c r="P66378"/>
      <c r="AA66378"/>
    </row>
    <row r="66379" spans="16:27" x14ac:dyDescent="0.3">
      <c r="P66379"/>
      <c r="AA66379"/>
    </row>
    <row r="66380" spans="16:27" x14ac:dyDescent="0.3">
      <c r="P66380"/>
      <c r="AA66380"/>
    </row>
    <row r="66381" spans="16:27" x14ac:dyDescent="0.3">
      <c r="P66381"/>
      <c r="AA66381"/>
    </row>
    <row r="66382" spans="16:27" x14ac:dyDescent="0.3">
      <c r="P66382"/>
      <c r="AA66382"/>
    </row>
    <row r="66383" spans="16:27" x14ac:dyDescent="0.3">
      <c r="P66383"/>
      <c r="AA66383"/>
    </row>
    <row r="66384" spans="16:27" x14ac:dyDescent="0.3">
      <c r="P66384"/>
      <c r="AA66384"/>
    </row>
    <row r="66385" spans="16:27" x14ac:dyDescent="0.3">
      <c r="P66385"/>
      <c r="AA66385"/>
    </row>
    <row r="66386" spans="16:27" x14ac:dyDescent="0.3">
      <c r="P66386"/>
      <c r="AA66386"/>
    </row>
    <row r="66387" spans="16:27" x14ac:dyDescent="0.3">
      <c r="P66387"/>
      <c r="AA66387"/>
    </row>
    <row r="66388" spans="16:27" x14ac:dyDescent="0.3">
      <c r="P66388"/>
      <c r="AA66388"/>
    </row>
    <row r="66389" spans="16:27" x14ac:dyDescent="0.3">
      <c r="P66389"/>
      <c r="AA66389"/>
    </row>
    <row r="66390" spans="16:27" x14ac:dyDescent="0.3">
      <c r="P66390"/>
      <c r="AA66390"/>
    </row>
    <row r="66391" spans="16:27" x14ac:dyDescent="0.3">
      <c r="P66391"/>
      <c r="AA66391"/>
    </row>
    <row r="66392" spans="16:27" x14ac:dyDescent="0.3">
      <c r="P66392"/>
      <c r="AA66392"/>
    </row>
    <row r="66393" spans="16:27" x14ac:dyDescent="0.3">
      <c r="P66393"/>
      <c r="AA66393"/>
    </row>
    <row r="66394" spans="16:27" x14ac:dyDescent="0.3">
      <c r="P66394"/>
      <c r="AA66394"/>
    </row>
    <row r="66395" spans="16:27" x14ac:dyDescent="0.3">
      <c r="P66395"/>
      <c r="AA66395"/>
    </row>
    <row r="66396" spans="16:27" x14ac:dyDescent="0.3">
      <c r="P66396"/>
      <c r="AA66396"/>
    </row>
    <row r="66397" spans="16:27" x14ac:dyDescent="0.3">
      <c r="P66397"/>
      <c r="AA66397"/>
    </row>
    <row r="66398" spans="16:27" x14ac:dyDescent="0.3">
      <c r="P66398"/>
      <c r="AA66398"/>
    </row>
    <row r="66399" spans="16:27" x14ac:dyDescent="0.3">
      <c r="P66399"/>
      <c r="AA66399"/>
    </row>
    <row r="66400" spans="16:27" x14ac:dyDescent="0.3">
      <c r="P66400"/>
      <c r="AA66400"/>
    </row>
    <row r="66401" spans="16:27" x14ac:dyDescent="0.3">
      <c r="P66401"/>
      <c r="AA66401"/>
    </row>
    <row r="66402" spans="16:27" x14ac:dyDescent="0.3">
      <c r="P66402"/>
      <c r="AA66402"/>
    </row>
    <row r="66403" spans="16:27" x14ac:dyDescent="0.3">
      <c r="P66403"/>
      <c r="AA66403"/>
    </row>
    <row r="66404" spans="16:27" x14ac:dyDescent="0.3">
      <c r="P66404"/>
      <c r="AA66404"/>
    </row>
    <row r="66405" spans="16:27" x14ac:dyDescent="0.3">
      <c r="P66405"/>
      <c r="AA66405"/>
    </row>
    <row r="66406" spans="16:27" x14ac:dyDescent="0.3">
      <c r="P66406"/>
      <c r="AA66406"/>
    </row>
    <row r="66407" spans="16:27" x14ac:dyDescent="0.3">
      <c r="P66407"/>
      <c r="AA66407"/>
    </row>
    <row r="66408" spans="16:27" x14ac:dyDescent="0.3">
      <c r="P66408"/>
      <c r="AA66408"/>
    </row>
    <row r="66409" spans="16:27" x14ac:dyDescent="0.3">
      <c r="P66409"/>
      <c r="AA66409"/>
    </row>
    <row r="66410" spans="16:27" x14ac:dyDescent="0.3">
      <c r="P66410"/>
      <c r="AA66410"/>
    </row>
    <row r="66411" spans="16:27" x14ac:dyDescent="0.3">
      <c r="P66411"/>
      <c r="AA66411"/>
    </row>
    <row r="66412" spans="16:27" x14ac:dyDescent="0.3">
      <c r="P66412"/>
      <c r="AA66412"/>
    </row>
    <row r="66413" spans="16:27" x14ac:dyDescent="0.3">
      <c r="P66413"/>
      <c r="AA66413"/>
    </row>
    <row r="66414" spans="16:27" x14ac:dyDescent="0.3">
      <c r="P66414"/>
      <c r="AA66414"/>
    </row>
    <row r="66415" spans="16:27" x14ac:dyDescent="0.3">
      <c r="P66415"/>
      <c r="AA66415"/>
    </row>
    <row r="66416" spans="16:27" x14ac:dyDescent="0.3">
      <c r="P66416"/>
      <c r="AA66416"/>
    </row>
    <row r="66417" spans="16:27" x14ac:dyDescent="0.3">
      <c r="P66417"/>
      <c r="AA66417"/>
    </row>
    <row r="66418" spans="16:27" x14ac:dyDescent="0.3">
      <c r="P66418"/>
      <c r="AA66418"/>
    </row>
    <row r="66419" spans="16:27" x14ac:dyDescent="0.3">
      <c r="P66419"/>
      <c r="AA66419"/>
    </row>
    <row r="66420" spans="16:27" x14ac:dyDescent="0.3">
      <c r="P66420"/>
      <c r="AA66420"/>
    </row>
    <row r="66421" spans="16:27" x14ac:dyDescent="0.3">
      <c r="P66421"/>
      <c r="AA66421"/>
    </row>
    <row r="66422" spans="16:27" x14ac:dyDescent="0.3">
      <c r="P66422"/>
      <c r="AA66422"/>
    </row>
    <row r="66423" spans="16:27" x14ac:dyDescent="0.3">
      <c r="P66423"/>
      <c r="AA66423"/>
    </row>
    <row r="66424" spans="16:27" x14ac:dyDescent="0.3">
      <c r="P66424"/>
      <c r="AA66424"/>
    </row>
    <row r="66425" spans="16:27" x14ac:dyDescent="0.3">
      <c r="P66425"/>
      <c r="AA66425"/>
    </row>
    <row r="66426" spans="16:27" x14ac:dyDescent="0.3">
      <c r="P66426"/>
      <c r="AA66426"/>
    </row>
    <row r="66427" spans="16:27" x14ac:dyDescent="0.3">
      <c r="P66427"/>
      <c r="AA66427"/>
    </row>
    <row r="66428" spans="16:27" x14ac:dyDescent="0.3">
      <c r="P66428"/>
      <c r="AA66428"/>
    </row>
    <row r="66429" spans="16:27" x14ac:dyDescent="0.3">
      <c r="P66429"/>
      <c r="AA66429"/>
    </row>
    <row r="66430" spans="16:27" x14ac:dyDescent="0.3">
      <c r="P66430"/>
      <c r="AA66430"/>
    </row>
    <row r="66431" spans="16:27" x14ac:dyDescent="0.3">
      <c r="P66431"/>
      <c r="AA66431"/>
    </row>
    <row r="66432" spans="16:27" x14ac:dyDescent="0.3">
      <c r="P66432"/>
      <c r="AA66432"/>
    </row>
    <row r="66433" spans="16:27" x14ac:dyDescent="0.3">
      <c r="P66433"/>
      <c r="AA66433"/>
    </row>
    <row r="66434" spans="16:27" x14ac:dyDescent="0.3">
      <c r="P66434"/>
      <c r="AA66434"/>
    </row>
    <row r="66435" spans="16:27" x14ac:dyDescent="0.3">
      <c r="P66435"/>
      <c r="AA66435"/>
    </row>
    <row r="66436" spans="16:27" x14ac:dyDescent="0.3">
      <c r="P66436"/>
      <c r="AA66436"/>
    </row>
    <row r="66437" spans="16:27" x14ac:dyDescent="0.3">
      <c r="P66437"/>
      <c r="AA66437"/>
    </row>
    <row r="66438" spans="16:27" x14ac:dyDescent="0.3">
      <c r="P66438"/>
      <c r="AA66438"/>
    </row>
    <row r="66439" spans="16:27" x14ac:dyDescent="0.3">
      <c r="P66439"/>
      <c r="AA66439"/>
    </row>
    <row r="66440" spans="16:27" x14ac:dyDescent="0.3">
      <c r="P66440"/>
      <c r="AA66440"/>
    </row>
    <row r="66441" spans="16:27" x14ac:dyDescent="0.3">
      <c r="P66441"/>
      <c r="AA66441"/>
    </row>
    <row r="66442" spans="16:27" x14ac:dyDescent="0.3">
      <c r="P66442"/>
      <c r="AA66442"/>
    </row>
    <row r="66443" spans="16:27" x14ac:dyDescent="0.3">
      <c r="P66443"/>
      <c r="AA66443"/>
    </row>
    <row r="66444" spans="16:27" x14ac:dyDescent="0.3">
      <c r="P66444"/>
      <c r="AA66444"/>
    </row>
    <row r="66445" spans="16:27" x14ac:dyDescent="0.3">
      <c r="P66445"/>
      <c r="AA66445"/>
    </row>
    <row r="66446" spans="16:27" x14ac:dyDescent="0.3">
      <c r="P66446"/>
      <c r="AA66446"/>
    </row>
    <row r="66447" spans="16:27" x14ac:dyDescent="0.3">
      <c r="P66447"/>
      <c r="AA66447"/>
    </row>
    <row r="66448" spans="16:27" x14ac:dyDescent="0.3">
      <c r="P66448"/>
      <c r="AA66448"/>
    </row>
    <row r="66449" spans="16:27" x14ac:dyDescent="0.3">
      <c r="P66449"/>
      <c r="AA66449"/>
    </row>
    <row r="66450" spans="16:27" x14ac:dyDescent="0.3">
      <c r="P66450"/>
      <c r="AA66450"/>
    </row>
    <row r="66451" spans="16:27" x14ac:dyDescent="0.3">
      <c r="P66451"/>
      <c r="AA66451"/>
    </row>
    <row r="66452" spans="16:27" x14ac:dyDescent="0.3">
      <c r="P66452"/>
      <c r="AA66452"/>
    </row>
    <row r="66453" spans="16:27" x14ac:dyDescent="0.3">
      <c r="P66453"/>
      <c r="AA66453"/>
    </row>
    <row r="66454" spans="16:27" x14ac:dyDescent="0.3">
      <c r="P66454"/>
      <c r="AA66454"/>
    </row>
    <row r="66455" spans="16:27" x14ac:dyDescent="0.3">
      <c r="P66455"/>
      <c r="AA66455"/>
    </row>
    <row r="66456" spans="16:27" x14ac:dyDescent="0.3">
      <c r="P66456"/>
      <c r="AA66456"/>
    </row>
    <row r="66457" spans="16:27" x14ac:dyDescent="0.3">
      <c r="P66457"/>
      <c r="AA66457"/>
    </row>
    <row r="66458" spans="16:27" x14ac:dyDescent="0.3">
      <c r="P66458"/>
      <c r="AA66458"/>
    </row>
    <row r="66459" spans="16:27" x14ac:dyDescent="0.3">
      <c r="P66459"/>
      <c r="AA66459"/>
    </row>
    <row r="66460" spans="16:27" x14ac:dyDescent="0.3">
      <c r="P66460"/>
      <c r="AA66460"/>
    </row>
    <row r="66461" spans="16:27" x14ac:dyDescent="0.3">
      <c r="P66461"/>
      <c r="AA66461"/>
    </row>
    <row r="66462" spans="16:27" x14ac:dyDescent="0.3">
      <c r="P66462"/>
      <c r="AA66462"/>
    </row>
    <row r="66463" spans="16:27" x14ac:dyDescent="0.3">
      <c r="P66463"/>
      <c r="AA66463"/>
    </row>
    <row r="66464" spans="16:27" x14ac:dyDescent="0.3">
      <c r="P66464"/>
      <c r="AA66464"/>
    </row>
    <row r="66465" spans="16:27" x14ac:dyDescent="0.3">
      <c r="P66465"/>
      <c r="AA66465"/>
    </row>
    <row r="66466" spans="16:27" x14ac:dyDescent="0.3">
      <c r="P66466"/>
      <c r="AA66466"/>
    </row>
    <row r="66467" spans="16:27" x14ac:dyDescent="0.3">
      <c r="P66467"/>
      <c r="AA66467"/>
    </row>
    <row r="66468" spans="16:27" x14ac:dyDescent="0.3">
      <c r="P66468"/>
      <c r="AA66468"/>
    </row>
    <row r="66469" spans="16:27" x14ac:dyDescent="0.3">
      <c r="P66469"/>
      <c r="AA66469"/>
    </row>
    <row r="66470" spans="16:27" x14ac:dyDescent="0.3">
      <c r="P66470"/>
      <c r="AA66470"/>
    </row>
    <row r="66471" spans="16:27" x14ac:dyDescent="0.3">
      <c r="P66471"/>
      <c r="AA66471"/>
    </row>
    <row r="66472" spans="16:27" x14ac:dyDescent="0.3">
      <c r="P66472"/>
      <c r="AA66472"/>
    </row>
    <row r="66473" spans="16:27" x14ac:dyDescent="0.3">
      <c r="P66473"/>
      <c r="AA66473"/>
    </row>
    <row r="66474" spans="16:27" x14ac:dyDescent="0.3">
      <c r="P66474"/>
      <c r="AA66474"/>
    </row>
    <row r="66475" spans="16:27" x14ac:dyDescent="0.3">
      <c r="P66475"/>
      <c r="AA66475"/>
    </row>
    <row r="66476" spans="16:27" x14ac:dyDescent="0.3">
      <c r="P66476"/>
      <c r="AA66476"/>
    </row>
    <row r="66477" spans="16:27" x14ac:dyDescent="0.3">
      <c r="P66477"/>
      <c r="AA66477"/>
    </row>
    <row r="66478" spans="16:27" x14ac:dyDescent="0.3">
      <c r="P66478"/>
      <c r="AA66478"/>
    </row>
    <row r="66479" spans="16:27" x14ac:dyDescent="0.3">
      <c r="P66479"/>
      <c r="AA66479"/>
    </row>
    <row r="66480" spans="16:27" x14ac:dyDescent="0.3">
      <c r="P66480"/>
      <c r="AA66480"/>
    </row>
    <row r="66481" spans="16:27" x14ac:dyDescent="0.3">
      <c r="P66481"/>
      <c r="AA66481"/>
    </row>
    <row r="66482" spans="16:27" x14ac:dyDescent="0.3">
      <c r="P66482"/>
      <c r="AA66482"/>
    </row>
    <row r="66483" spans="16:27" x14ac:dyDescent="0.3">
      <c r="P66483"/>
      <c r="AA66483"/>
    </row>
    <row r="66484" spans="16:27" x14ac:dyDescent="0.3">
      <c r="P66484"/>
      <c r="AA66484"/>
    </row>
    <row r="66485" spans="16:27" x14ac:dyDescent="0.3">
      <c r="P66485"/>
      <c r="AA66485"/>
    </row>
    <row r="66486" spans="16:27" x14ac:dyDescent="0.3">
      <c r="P66486"/>
      <c r="AA66486"/>
    </row>
    <row r="66487" spans="16:27" x14ac:dyDescent="0.3">
      <c r="P66487"/>
      <c r="AA66487"/>
    </row>
    <row r="66488" spans="16:27" x14ac:dyDescent="0.3">
      <c r="P66488"/>
      <c r="AA66488"/>
    </row>
    <row r="66489" spans="16:27" x14ac:dyDescent="0.3">
      <c r="P66489"/>
      <c r="AA66489"/>
    </row>
    <row r="66490" spans="16:27" x14ac:dyDescent="0.3">
      <c r="P66490"/>
      <c r="AA66490"/>
    </row>
    <row r="66491" spans="16:27" x14ac:dyDescent="0.3">
      <c r="P66491"/>
      <c r="AA66491"/>
    </row>
    <row r="66492" spans="16:27" x14ac:dyDescent="0.3">
      <c r="P66492"/>
      <c r="AA66492"/>
    </row>
    <row r="66493" spans="16:27" x14ac:dyDescent="0.3">
      <c r="P66493"/>
      <c r="AA66493"/>
    </row>
    <row r="66494" spans="16:27" x14ac:dyDescent="0.3">
      <c r="P66494"/>
      <c r="AA66494"/>
    </row>
    <row r="66495" spans="16:27" x14ac:dyDescent="0.3">
      <c r="P66495"/>
      <c r="AA66495"/>
    </row>
    <row r="66496" spans="16:27" x14ac:dyDescent="0.3">
      <c r="P66496"/>
      <c r="AA66496"/>
    </row>
    <row r="66497" spans="16:27" x14ac:dyDescent="0.3">
      <c r="P66497"/>
      <c r="AA66497"/>
    </row>
    <row r="66498" spans="16:27" x14ac:dyDescent="0.3">
      <c r="P66498"/>
      <c r="AA66498"/>
    </row>
    <row r="66499" spans="16:27" x14ac:dyDescent="0.3">
      <c r="P66499"/>
      <c r="AA66499"/>
    </row>
    <row r="66500" spans="16:27" x14ac:dyDescent="0.3">
      <c r="P66500"/>
      <c r="AA66500"/>
    </row>
    <row r="66501" spans="16:27" x14ac:dyDescent="0.3">
      <c r="P66501"/>
      <c r="AA66501"/>
    </row>
    <row r="66502" spans="16:27" x14ac:dyDescent="0.3">
      <c r="P66502"/>
      <c r="AA66502"/>
    </row>
    <row r="66503" spans="16:27" x14ac:dyDescent="0.3">
      <c r="P66503"/>
      <c r="AA66503"/>
    </row>
    <row r="66504" spans="16:27" x14ac:dyDescent="0.3">
      <c r="P66504"/>
      <c r="AA66504"/>
    </row>
    <row r="66505" spans="16:27" x14ac:dyDescent="0.3">
      <c r="P66505"/>
      <c r="AA66505"/>
    </row>
    <row r="66506" spans="16:27" x14ac:dyDescent="0.3">
      <c r="P66506"/>
      <c r="AA66506"/>
    </row>
    <row r="66507" spans="16:27" x14ac:dyDescent="0.3">
      <c r="P66507"/>
      <c r="AA66507"/>
    </row>
    <row r="66508" spans="16:27" x14ac:dyDescent="0.3">
      <c r="P66508"/>
      <c r="AA66508"/>
    </row>
    <row r="66509" spans="16:27" x14ac:dyDescent="0.3">
      <c r="P66509"/>
      <c r="AA66509"/>
    </row>
    <row r="66510" spans="16:27" x14ac:dyDescent="0.3">
      <c r="P66510"/>
      <c r="AA66510"/>
    </row>
    <row r="66511" spans="16:27" x14ac:dyDescent="0.3">
      <c r="P66511"/>
      <c r="AA66511"/>
    </row>
    <row r="66512" spans="16:27" x14ac:dyDescent="0.3">
      <c r="P66512"/>
      <c r="AA66512"/>
    </row>
    <row r="66513" spans="16:27" x14ac:dyDescent="0.3">
      <c r="P66513"/>
      <c r="AA66513"/>
    </row>
    <row r="66514" spans="16:27" x14ac:dyDescent="0.3">
      <c r="P66514"/>
      <c r="AA66514"/>
    </row>
    <row r="66515" spans="16:27" x14ac:dyDescent="0.3">
      <c r="P66515"/>
      <c r="AA66515"/>
    </row>
    <row r="66516" spans="16:27" x14ac:dyDescent="0.3">
      <c r="P66516"/>
      <c r="AA66516"/>
    </row>
    <row r="66517" spans="16:27" x14ac:dyDescent="0.3">
      <c r="P66517"/>
      <c r="AA66517"/>
    </row>
    <row r="66518" spans="16:27" x14ac:dyDescent="0.3">
      <c r="P66518"/>
      <c r="AA66518"/>
    </row>
    <row r="66519" spans="16:27" x14ac:dyDescent="0.3">
      <c r="P66519"/>
      <c r="AA66519"/>
    </row>
    <row r="66520" spans="16:27" x14ac:dyDescent="0.3">
      <c r="P66520"/>
      <c r="AA66520"/>
    </row>
    <row r="66521" spans="16:27" x14ac:dyDescent="0.3">
      <c r="P66521"/>
      <c r="AA66521"/>
    </row>
    <row r="66522" spans="16:27" x14ac:dyDescent="0.3">
      <c r="P66522"/>
      <c r="AA66522"/>
    </row>
    <row r="66523" spans="16:27" x14ac:dyDescent="0.3">
      <c r="P66523"/>
      <c r="AA66523"/>
    </row>
    <row r="66524" spans="16:27" x14ac:dyDescent="0.3">
      <c r="P66524"/>
      <c r="AA66524"/>
    </row>
    <row r="66525" spans="16:27" x14ac:dyDescent="0.3">
      <c r="P66525"/>
      <c r="AA66525"/>
    </row>
    <row r="66526" spans="16:27" x14ac:dyDescent="0.3">
      <c r="P66526"/>
      <c r="AA66526"/>
    </row>
    <row r="66527" spans="16:27" x14ac:dyDescent="0.3">
      <c r="P66527"/>
      <c r="AA66527"/>
    </row>
    <row r="66528" spans="16:27" x14ac:dyDescent="0.3">
      <c r="P66528"/>
      <c r="AA66528"/>
    </row>
    <row r="66529" spans="16:27" x14ac:dyDescent="0.3">
      <c r="P66529"/>
      <c r="AA66529"/>
    </row>
    <row r="66530" spans="16:27" x14ac:dyDescent="0.3">
      <c r="P66530"/>
      <c r="AA66530"/>
    </row>
    <row r="66531" spans="16:27" x14ac:dyDescent="0.3">
      <c r="P66531"/>
      <c r="AA66531"/>
    </row>
    <row r="66532" spans="16:27" x14ac:dyDescent="0.3">
      <c r="P66532"/>
      <c r="AA66532"/>
    </row>
    <row r="66533" spans="16:27" x14ac:dyDescent="0.3">
      <c r="P66533"/>
      <c r="AA66533"/>
    </row>
    <row r="66534" spans="16:27" x14ac:dyDescent="0.3">
      <c r="P66534"/>
      <c r="AA66534"/>
    </row>
    <row r="66535" spans="16:27" x14ac:dyDescent="0.3">
      <c r="P66535"/>
      <c r="AA66535"/>
    </row>
    <row r="66536" spans="16:27" x14ac:dyDescent="0.3">
      <c r="P66536"/>
      <c r="AA66536"/>
    </row>
    <row r="66537" spans="16:27" x14ac:dyDescent="0.3">
      <c r="P66537"/>
      <c r="AA66537"/>
    </row>
    <row r="66538" spans="16:27" x14ac:dyDescent="0.3">
      <c r="P66538"/>
      <c r="AA66538"/>
    </row>
    <row r="66539" spans="16:27" x14ac:dyDescent="0.3">
      <c r="P66539"/>
      <c r="AA66539"/>
    </row>
    <row r="66540" spans="16:27" x14ac:dyDescent="0.3">
      <c r="P66540"/>
      <c r="AA66540"/>
    </row>
    <row r="66541" spans="16:27" x14ac:dyDescent="0.3">
      <c r="P66541"/>
      <c r="AA66541"/>
    </row>
    <row r="66542" spans="16:27" x14ac:dyDescent="0.3">
      <c r="P66542"/>
      <c r="AA66542"/>
    </row>
    <row r="66543" spans="16:27" x14ac:dyDescent="0.3">
      <c r="P66543"/>
      <c r="AA66543"/>
    </row>
    <row r="66544" spans="16:27" x14ac:dyDescent="0.3">
      <c r="P66544"/>
      <c r="AA66544"/>
    </row>
    <row r="66545" spans="16:27" x14ac:dyDescent="0.3">
      <c r="P66545"/>
      <c r="AA66545"/>
    </row>
    <row r="66546" spans="16:27" x14ac:dyDescent="0.3">
      <c r="P66546"/>
      <c r="AA66546"/>
    </row>
    <row r="66547" spans="16:27" x14ac:dyDescent="0.3">
      <c r="P66547"/>
      <c r="AA66547"/>
    </row>
    <row r="66548" spans="16:27" x14ac:dyDescent="0.3">
      <c r="P66548"/>
      <c r="AA66548"/>
    </row>
    <row r="66549" spans="16:27" x14ac:dyDescent="0.3">
      <c r="P66549"/>
      <c r="AA66549"/>
    </row>
    <row r="66550" spans="16:27" x14ac:dyDescent="0.3">
      <c r="P66550"/>
      <c r="AA66550"/>
    </row>
    <row r="66551" spans="16:27" x14ac:dyDescent="0.3">
      <c r="P66551"/>
      <c r="AA66551"/>
    </row>
    <row r="66552" spans="16:27" x14ac:dyDescent="0.3">
      <c r="P66552"/>
      <c r="AA66552"/>
    </row>
    <row r="66553" spans="16:27" x14ac:dyDescent="0.3">
      <c r="P66553"/>
      <c r="AA66553"/>
    </row>
    <row r="66554" spans="16:27" x14ac:dyDescent="0.3">
      <c r="P66554"/>
      <c r="AA66554"/>
    </row>
    <row r="66555" spans="16:27" x14ac:dyDescent="0.3">
      <c r="P66555"/>
      <c r="AA66555"/>
    </row>
    <row r="66556" spans="16:27" x14ac:dyDescent="0.3">
      <c r="P66556"/>
      <c r="AA66556"/>
    </row>
    <row r="66557" spans="16:27" x14ac:dyDescent="0.3">
      <c r="P66557"/>
      <c r="AA66557"/>
    </row>
    <row r="66558" spans="16:27" x14ac:dyDescent="0.3">
      <c r="P66558"/>
      <c r="AA66558"/>
    </row>
    <row r="66559" spans="16:27" x14ac:dyDescent="0.3">
      <c r="P66559"/>
      <c r="AA66559"/>
    </row>
    <row r="66560" spans="16:27" x14ac:dyDescent="0.3">
      <c r="P66560"/>
      <c r="AA66560"/>
    </row>
    <row r="66561" spans="16:27" x14ac:dyDescent="0.3">
      <c r="P66561"/>
      <c r="AA66561"/>
    </row>
    <row r="66562" spans="16:27" x14ac:dyDescent="0.3">
      <c r="P66562"/>
      <c r="AA66562"/>
    </row>
    <row r="66563" spans="16:27" x14ac:dyDescent="0.3">
      <c r="P66563"/>
      <c r="AA66563"/>
    </row>
    <row r="66564" spans="16:27" x14ac:dyDescent="0.3">
      <c r="P66564"/>
      <c r="AA66564"/>
    </row>
    <row r="66565" spans="16:27" x14ac:dyDescent="0.3">
      <c r="P66565"/>
      <c r="AA66565"/>
    </row>
    <row r="66566" spans="16:27" x14ac:dyDescent="0.3">
      <c r="P66566"/>
      <c r="AA66566"/>
    </row>
    <row r="66567" spans="16:27" x14ac:dyDescent="0.3">
      <c r="P66567"/>
      <c r="AA66567"/>
    </row>
    <row r="66568" spans="16:27" x14ac:dyDescent="0.3">
      <c r="P66568"/>
      <c r="AA66568"/>
    </row>
    <row r="66569" spans="16:27" x14ac:dyDescent="0.3">
      <c r="P66569"/>
      <c r="AA66569"/>
    </row>
    <row r="66570" spans="16:27" x14ac:dyDescent="0.3">
      <c r="P66570"/>
      <c r="AA66570"/>
    </row>
    <row r="66571" spans="16:27" x14ac:dyDescent="0.3">
      <c r="P66571"/>
      <c r="AA66571"/>
    </row>
    <row r="66572" spans="16:27" x14ac:dyDescent="0.3">
      <c r="P66572"/>
      <c r="AA66572"/>
    </row>
    <row r="66573" spans="16:27" x14ac:dyDescent="0.3">
      <c r="P66573"/>
      <c r="AA66573"/>
    </row>
    <row r="66574" spans="16:27" x14ac:dyDescent="0.3">
      <c r="P66574"/>
      <c r="AA66574"/>
    </row>
    <row r="66575" spans="16:27" x14ac:dyDescent="0.3">
      <c r="P66575"/>
      <c r="AA66575"/>
    </row>
    <row r="66576" spans="16:27" x14ac:dyDescent="0.3">
      <c r="P66576"/>
      <c r="AA66576"/>
    </row>
    <row r="66577" spans="16:27" x14ac:dyDescent="0.3">
      <c r="P66577"/>
      <c r="AA66577"/>
    </row>
    <row r="66578" spans="16:27" x14ac:dyDescent="0.3">
      <c r="P66578"/>
      <c r="AA66578"/>
    </row>
    <row r="66579" spans="16:27" x14ac:dyDescent="0.3">
      <c r="P66579"/>
      <c r="AA66579"/>
    </row>
    <row r="66580" spans="16:27" x14ac:dyDescent="0.3">
      <c r="P66580"/>
      <c r="AA66580"/>
    </row>
    <row r="66581" spans="16:27" x14ac:dyDescent="0.3">
      <c r="P66581"/>
      <c r="AA66581"/>
    </row>
    <row r="66582" spans="16:27" x14ac:dyDescent="0.3">
      <c r="P66582"/>
      <c r="AA66582"/>
    </row>
    <row r="66583" spans="16:27" x14ac:dyDescent="0.3">
      <c r="P66583"/>
      <c r="AA66583"/>
    </row>
    <row r="66584" spans="16:27" x14ac:dyDescent="0.3">
      <c r="P66584"/>
      <c r="AA66584"/>
    </row>
    <row r="66585" spans="16:27" x14ac:dyDescent="0.3">
      <c r="P66585"/>
      <c r="AA66585"/>
    </row>
    <row r="66586" spans="16:27" x14ac:dyDescent="0.3">
      <c r="P66586"/>
      <c r="AA66586"/>
    </row>
    <row r="66587" spans="16:27" x14ac:dyDescent="0.3">
      <c r="P66587"/>
      <c r="AA66587"/>
    </row>
    <row r="66588" spans="16:27" x14ac:dyDescent="0.3">
      <c r="P66588"/>
      <c r="AA66588"/>
    </row>
    <row r="66589" spans="16:27" x14ac:dyDescent="0.3">
      <c r="P66589"/>
      <c r="AA66589"/>
    </row>
    <row r="66590" spans="16:27" x14ac:dyDescent="0.3">
      <c r="P66590"/>
      <c r="AA66590"/>
    </row>
    <row r="66591" spans="16:27" x14ac:dyDescent="0.3">
      <c r="P66591"/>
      <c r="AA66591"/>
    </row>
    <row r="66592" spans="16:27" x14ac:dyDescent="0.3">
      <c r="P66592"/>
      <c r="AA66592"/>
    </row>
    <row r="66593" spans="16:27" x14ac:dyDescent="0.3">
      <c r="P66593"/>
      <c r="AA66593"/>
    </row>
    <row r="66594" spans="16:27" x14ac:dyDescent="0.3">
      <c r="P66594"/>
      <c r="AA66594"/>
    </row>
    <row r="66595" spans="16:27" x14ac:dyDescent="0.3">
      <c r="P66595"/>
      <c r="AA66595"/>
    </row>
    <row r="66596" spans="16:27" x14ac:dyDescent="0.3">
      <c r="P66596"/>
      <c r="AA66596"/>
    </row>
    <row r="66597" spans="16:27" x14ac:dyDescent="0.3">
      <c r="P66597"/>
      <c r="AA66597"/>
    </row>
    <row r="66598" spans="16:27" x14ac:dyDescent="0.3">
      <c r="P66598"/>
      <c r="AA66598"/>
    </row>
    <row r="66599" spans="16:27" x14ac:dyDescent="0.3">
      <c r="P66599"/>
      <c r="AA66599"/>
    </row>
    <row r="66600" spans="16:27" x14ac:dyDescent="0.3">
      <c r="P66600"/>
      <c r="AA66600"/>
    </row>
    <row r="66601" spans="16:27" x14ac:dyDescent="0.3">
      <c r="P66601"/>
      <c r="AA66601"/>
    </row>
    <row r="66602" spans="16:27" x14ac:dyDescent="0.3">
      <c r="P66602"/>
      <c r="AA66602"/>
    </row>
    <row r="66603" spans="16:27" x14ac:dyDescent="0.3">
      <c r="P66603"/>
      <c r="AA66603"/>
    </row>
    <row r="66604" spans="16:27" x14ac:dyDescent="0.3">
      <c r="P66604"/>
      <c r="AA66604"/>
    </row>
    <row r="66605" spans="16:27" x14ac:dyDescent="0.3">
      <c r="P66605"/>
      <c r="AA66605"/>
    </row>
    <row r="66606" spans="16:27" x14ac:dyDescent="0.3">
      <c r="P66606"/>
      <c r="AA66606"/>
    </row>
    <row r="66607" spans="16:27" x14ac:dyDescent="0.3">
      <c r="P66607"/>
      <c r="AA66607"/>
    </row>
    <row r="66608" spans="16:27" x14ac:dyDescent="0.3">
      <c r="P66608"/>
      <c r="AA66608"/>
    </row>
    <row r="66609" spans="16:27" x14ac:dyDescent="0.3">
      <c r="P66609"/>
      <c r="AA66609"/>
    </row>
    <row r="66610" spans="16:27" x14ac:dyDescent="0.3">
      <c r="P66610"/>
      <c r="AA66610"/>
    </row>
    <row r="66611" spans="16:27" x14ac:dyDescent="0.3">
      <c r="P66611"/>
      <c r="AA66611"/>
    </row>
    <row r="66612" spans="16:27" x14ac:dyDescent="0.3">
      <c r="P66612"/>
      <c r="AA66612"/>
    </row>
    <row r="66613" spans="16:27" x14ac:dyDescent="0.3">
      <c r="P66613"/>
      <c r="AA66613"/>
    </row>
    <row r="66614" spans="16:27" x14ac:dyDescent="0.3">
      <c r="P66614"/>
      <c r="AA66614"/>
    </row>
    <row r="66615" spans="16:27" x14ac:dyDescent="0.3">
      <c r="P66615"/>
      <c r="AA66615"/>
    </row>
    <row r="66616" spans="16:27" x14ac:dyDescent="0.3">
      <c r="P66616"/>
      <c r="AA66616"/>
    </row>
    <row r="66617" spans="16:27" x14ac:dyDescent="0.3">
      <c r="P66617"/>
      <c r="AA66617"/>
    </row>
    <row r="66618" spans="16:27" x14ac:dyDescent="0.3">
      <c r="P66618"/>
      <c r="AA66618"/>
    </row>
    <row r="66619" spans="16:27" x14ac:dyDescent="0.3">
      <c r="P66619"/>
      <c r="AA66619"/>
    </row>
    <row r="66620" spans="16:27" x14ac:dyDescent="0.3">
      <c r="P66620"/>
      <c r="AA66620"/>
    </row>
    <row r="66621" spans="16:27" x14ac:dyDescent="0.3">
      <c r="P66621"/>
      <c r="AA66621"/>
    </row>
    <row r="66622" spans="16:27" x14ac:dyDescent="0.3">
      <c r="P66622"/>
      <c r="AA66622"/>
    </row>
    <row r="66623" spans="16:27" x14ac:dyDescent="0.3">
      <c r="P66623"/>
      <c r="AA66623"/>
    </row>
    <row r="66624" spans="16:27" x14ac:dyDescent="0.3">
      <c r="P66624"/>
      <c r="AA66624"/>
    </row>
    <row r="66625" spans="16:27" x14ac:dyDescent="0.3">
      <c r="P66625"/>
      <c r="AA66625"/>
    </row>
    <row r="66626" spans="16:27" x14ac:dyDescent="0.3">
      <c r="P66626"/>
      <c r="AA66626"/>
    </row>
    <row r="66627" spans="16:27" x14ac:dyDescent="0.3">
      <c r="P66627"/>
      <c r="AA66627"/>
    </row>
    <row r="66628" spans="16:27" x14ac:dyDescent="0.3">
      <c r="P66628"/>
      <c r="AA66628"/>
    </row>
    <row r="66629" spans="16:27" x14ac:dyDescent="0.3">
      <c r="P66629"/>
      <c r="AA66629"/>
    </row>
    <row r="66630" spans="16:27" x14ac:dyDescent="0.3">
      <c r="P66630"/>
      <c r="AA66630"/>
    </row>
    <row r="66631" spans="16:27" x14ac:dyDescent="0.3">
      <c r="P66631"/>
      <c r="AA66631"/>
    </row>
    <row r="66632" spans="16:27" x14ac:dyDescent="0.3">
      <c r="P66632"/>
      <c r="AA66632"/>
    </row>
    <row r="66633" spans="16:27" x14ac:dyDescent="0.3">
      <c r="P66633"/>
      <c r="AA66633"/>
    </row>
    <row r="66634" spans="16:27" x14ac:dyDescent="0.3">
      <c r="P66634"/>
      <c r="AA66634"/>
    </row>
    <row r="66635" spans="16:27" x14ac:dyDescent="0.3">
      <c r="P66635"/>
      <c r="AA66635"/>
    </row>
    <row r="66636" spans="16:27" x14ac:dyDescent="0.3">
      <c r="P66636"/>
      <c r="AA66636"/>
    </row>
    <row r="66637" spans="16:27" x14ac:dyDescent="0.3">
      <c r="P66637"/>
      <c r="AA66637"/>
    </row>
    <row r="66638" spans="16:27" x14ac:dyDescent="0.3">
      <c r="P66638"/>
      <c r="AA66638"/>
    </row>
    <row r="66639" spans="16:27" x14ac:dyDescent="0.3">
      <c r="P66639"/>
      <c r="AA66639"/>
    </row>
    <row r="66640" spans="16:27" x14ac:dyDescent="0.3">
      <c r="P66640"/>
      <c r="AA66640"/>
    </row>
    <row r="66641" spans="16:27" x14ac:dyDescent="0.3">
      <c r="P66641"/>
      <c r="AA66641"/>
    </row>
    <row r="66642" spans="16:27" x14ac:dyDescent="0.3">
      <c r="P66642"/>
      <c r="AA66642"/>
    </row>
    <row r="66643" spans="16:27" x14ac:dyDescent="0.3">
      <c r="P66643"/>
      <c r="AA66643"/>
    </row>
    <row r="66644" spans="16:27" x14ac:dyDescent="0.3">
      <c r="P66644"/>
      <c r="AA66644"/>
    </row>
    <row r="66645" spans="16:27" x14ac:dyDescent="0.3">
      <c r="P66645"/>
      <c r="AA66645"/>
    </row>
    <row r="66646" spans="16:27" x14ac:dyDescent="0.3">
      <c r="P66646"/>
      <c r="AA66646"/>
    </row>
    <row r="66647" spans="16:27" x14ac:dyDescent="0.3">
      <c r="P66647"/>
      <c r="AA66647"/>
    </row>
    <row r="66648" spans="16:27" x14ac:dyDescent="0.3">
      <c r="P66648"/>
      <c r="AA66648"/>
    </row>
    <row r="66649" spans="16:27" x14ac:dyDescent="0.3">
      <c r="P66649"/>
      <c r="AA66649"/>
    </row>
    <row r="66650" spans="16:27" x14ac:dyDescent="0.3">
      <c r="P66650"/>
      <c r="AA66650"/>
    </row>
    <row r="66651" spans="16:27" x14ac:dyDescent="0.3">
      <c r="P66651"/>
      <c r="AA66651"/>
    </row>
    <row r="66652" spans="16:27" x14ac:dyDescent="0.3">
      <c r="P66652"/>
      <c r="AA66652"/>
    </row>
    <row r="66653" spans="16:27" x14ac:dyDescent="0.3">
      <c r="P66653"/>
      <c r="AA66653"/>
    </row>
    <row r="66654" spans="16:27" x14ac:dyDescent="0.3">
      <c r="P66654"/>
      <c r="AA66654"/>
    </row>
    <row r="66655" spans="16:27" x14ac:dyDescent="0.3">
      <c r="P66655"/>
      <c r="AA66655"/>
    </row>
    <row r="66656" spans="16:27" x14ac:dyDescent="0.3">
      <c r="P66656"/>
      <c r="AA66656"/>
    </row>
    <row r="66657" spans="16:27" x14ac:dyDescent="0.3">
      <c r="P66657"/>
      <c r="AA66657"/>
    </row>
    <row r="66658" spans="16:27" x14ac:dyDescent="0.3">
      <c r="P66658"/>
      <c r="AA66658"/>
    </row>
    <row r="66659" spans="16:27" x14ac:dyDescent="0.3">
      <c r="P66659"/>
      <c r="AA66659"/>
    </row>
    <row r="66660" spans="16:27" x14ac:dyDescent="0.3">
      <c r="P66660"/>
      <c r="AA66660"/>
    </row>
    <row r="66661" spans="16:27" x14ac:dyDescent="0.3">
      <c r="P66661"/>
      <c r="AA66661"/>
    </row>
    <row r="66662" spans="16:27" x14ac:dyDescent="0.3">
      <c r="P66662"/>
      <c r="AA66662"/>
    </row>
    <row r="66663" spans="16:27" x14ac:dyDescent="0.3">
      <c r="P66663"/>
      <c r="AA66663"/>
    </row>
    <row r="66664" spans="16:27" x14ac:dyDescent="0.3">
      <c r="P66664"/>
      <c r="AA66664"/>
    </row>
    <row r="66665" spans="16:27" x14ac:dyDescent="0.3">
      <c r="P66665"/>
      <c r="AA66665"/>
    </row>
    <row r="66666" spans="16:27" x14ac:dyDescent="0.3">
      <c r="P66666"/>
      <c r="AA66666"/>
    </row>
    <row r="66667" spans="16:27" x14ac:dyDescent="0.3">
      <c r="P66667"/>
      <c r="AA66667"/>
    </row>
    <row r="66668" spans="16:27" x14ac:dyDescent="0.3">
      <c r="P66668"/>
      <c r="AA66668"/>
    </row>
    <row r="66669" spans="16:27" x14ac:dyDescent="0.3">
      <c r="P66669"/>
      <c r="AA66669"/>
    </row>
    <row r="66670" spans="16:27" x14ac:dyDescent="0.3">
      <c r="P66670"/>
      <c r="AA66670"/>
    </row>
    <row r="66671" spans="16:27" x14ac:dyDescent="0.3">
      <c r="P66671"/>
      <c r="AA66671"/>
    </row>
    <row r="66672" spans="16:27" x14ac:dyDescent="0.3">
      <c r="P66672"/>
      <c r="AA66672"/>
    </row>
    <row r="66673" spans="16:27" x14ac:dyDescent="0.3">
      <c r="P66673"/>
      <c r="AA66673"/>
    </row>
    <row r="66674" spans="16:27" x14ac:dyDescent="0.3">
      <c r="P66674"/>
      <c r="AA66674"/>
    </row>
    <row r="66675" spans="16:27" x14ac:dyDescent="0.3">
      <c r="P66675"/>
      <c r="AA66675"/>
    </row>
    <row r="66676" spans="16:27" x14ac:dyDescent="0.3">
      <c r="P66676"/>
      <c r="AA66676"/>
    </row>
    <row r="66677" spans="16:27" x14ac:dyDescent="0.3">
      <c r="P66677"/>
      <c r="AA66677"/>
    </row>
    <row r="66678" spans="16:27" x14ac:dyDescent="0.3">
      <c r="P66678"/>
      <c r="AA66678"/>
    </row>
    <row r="66679" spans="16:27" x14ac:dyDescent="0.3">
      <c r="P66679"/>
      <c r="AA66679"/>
    </row>
    <row r="66680" spans="16:27" x14ac:dyDescent="0.3">
      <c r="P66680"/>
      <c r="AA66680"/>
    </row>
    <row r="66681" spans="16:27" x14ac:dyDescent="0.3">
      <c r="P66681"/>
      <c r="AA66681"/>
    </row>
    <row r="66682" spans="16:27" x14ac:dyDescent="0.3">
      <c r="P66682"/>
      <c r="AA66682"/>
    </row>
    <row r="66683" spans="16:27" x14ac:dyDescent="0.3">
      <c r="P66683"/>
      <c r="AA66683"/>
    </row>
    <row r="66684" spans="16:27" x14ac:dyDescent="0.3">
      <c r="P66684"/>
      <c r="AA66684"/>
    </row>
    <row r="66685" spans="16:27" x14ac:dyDescent="0.3">
      <c r="P66685"/>
      <c r="AA66685"/>
    </row>
    <row r="66686" spans="16:27" x14ac:dyDescent="0.3">
      <c r="P66686"/>
      <c r="AA66686"/>
    </row>
    <row r="66687" spans="16:27" x14ac:dyDescent="0.3">
      <c r="P66687"/>
      <c r="AA66687"/>
    </row>
    <row r="66688" spans="16:27" x14ac:dyDescent="0.3">
      <c r="P66688"/>
      <c r="AA66688"/>
    </row>
    <row r="66689" spans="16:27" x14ac:dyDescent="0.3">
      <c r="P66689"/>
      <c r="AA66689"/>
    </row>
    <row r="66690" spans="16:27" x14ac:dyDescent="0.3">
      <c r="P66690"/>
      <c r="AA66690"/>
    </row>
    <row r="66691" spans="16:27" x14ac:dyDescent="0.3">
      <c r="P66691"/>
      <c r="AA66691"/>
    </row>
    <row r="66692" spans="16:27" x14ac:dyDescent="0.3">
      <c r="P66692"/>
      <c r="AA66692"/>
    </row>
    <row r="66693" spans="16:27" x14ac:dyDescent="0.3">
      <c r="P66693"/>
      <c r="AA66693"/>
    </row>
    <row r="66694" spans="16:27" x14ac:dyDescent="0.3">
      <c r="P66694"/>
      <c r="AA66694"/>
    </row>
    <row r="66695" spans="16:27" x14ac:dyDescent="0.3">
      <c r="P66695"/>
      <c r="AA66695"/>
    </row>
    <row r="66696" spans="16:27" x14ac:dyDescent="0.3">
      <c r="P66696"/>
      <c r="AA66696"/>
    </row>
    <row r="66697" spans="16:27" x14ac:dyDescent="0.3">
      <c r="P66697"/>
      <c r="AA66697"/>
    </row>
    <row r="66698" spans="16:27" x14ac:dyDescent="0.3">
      <c r="P66698"/>
      <c r="AA66698"/>
    </row>
    <row r="66699" spans="16:27" x14ac:dyDescent="0.3">
      <c r="P66699"/>
      <c r="AA66699"/>
    </row>
    <row r="66700" spans="16:27" x14ac:dyDescent="0.3">
      <c r="P66700"/>
      <c r="AA66700"/>
    </row>
    <row r="66701" spans="16:27" x14ac:dyDescent="0.3">
      <c r="P66701"/>
      <c r="AA66701"/>
    </row>
    <row r="66702" spans="16:27" x14ac:dyDescent="0.3">
      <c r="P66702"/>
      <c r="AA66702"/>
    </row>
    <row r="66703" spans="16:27" x14ac:dyDescent="0.3">
      <c r="P66703"/>
      <c r="AA66703"/>
    </row>
    <row r="66704" spans="16:27" x14ac:dyDescent="0.3">
      <c r="P66704"/>
      <c r="AA66704"/>
    </row>
    <row r="66705" spans="16:27" x14ac:dyDescent="0.3">
      <c r="P66705"/>
      <c r="AA66705"/>
    </row>
    <row r="66706" spans="16:27" x14ac:dyDescent="0.3">
      <c r="P66706"/>
      <c r="AA66706"/>
    </row>
    <row r="66707" spans="16:27" x14ac:dyDescent="0.3">
      <c r="P66707"/>
      <c r="AA66707"/>
    </row>
    <row r="66708" spans="16:27" x14ac:dyDescent="0.3">
      <c r="P66708"/>
      <c r="AA66708"/>
    </row>
    <row r="66709" spans="16:27" x14ac:dyDescent="0.3">
      <c r="P66709"/>
      <c r="AA66709"/>
    </row>
    <row r="66710" spans="16:27" x14ac:dyDescent="0.3">
      <c r="P66710"/>
      <c r="AA66710"/>
    </row>
    <row r="66711" spans="16:27" x14ac:dyDescent="0.3">
      <c r="P66711"/>
      <c r="AA66711"/>
    </row>
    <row r="66712" spans="16:27" x14ac:dyDescent="0.3">
      <c r="P66712"/>
      <c r="AA66712"/>
    </row>
    <row r="66713" spans="16:27" x14ac:dyDescent="0.3">
      <c r="P66713"/>
      <c r="AA66713"/>
    </row>
    <row r="66714" spans="16:27" x14ac:dyDescent="0.3">
      <c r="P66714"/>
      <c r="AA66714"/>
    </row>
    <row r="66715" spans="16:27" x14ac:dyDescent="0.3">
      <c r="P66715"/>
      <c r="AA66715"/>
    </row>
    <row r="66716" spans="16:27" x14ac:dyDescent="0.3">
      <c r="P66716"/>
      <c r="AA66716"/>
    </row>
    <row r="66717" spans="16:27" x14ac:dyDescent="0.3">
      <c r="P66717"/>
      <c r="AA66717"/>
    </row>
    <row r="66718" spans="16:27" x14ac:dyDescent="0.3">
      <c r="P66718"/>
      <c r="AA66718"/>
    </row>
    <row r="66719" spans="16:27" x14ac:dyDescent="0.3">
      <c r="P66719"/>
      <c r="AA66719"/>
    </row>
    <row r="66720" spans="16:27" x14ac:dyDescent="0.3">
      <c r="P66720"/>
      <c r="AA66720"/>
    </row>
    <row r="66721" spans="16:27" x14ac:dyDescent="0.3">
      <c r="P66721"/>
      <c r="AA66721"/>
    </row>
    <row r="66722" spans="16:27" x14ac:dyDescent="0.3">
      <c r="P66722"/>
      <c r="AA66722"/>
    </row>
    <row r="66723" spans="16:27" x14ac:dyDescent="0.3">
      <c r="P66723"/>
      <c r="AA66723"/>
    </row>
    <row r="66724" spans="16:27" x14ac:dyDescent="0.3">
      <c r="P66724"/>
      <c r="AA66724"/>
    </row>
    <row r="66725" spans="16:27" x14ac:dyDescent="0.3">
      <c r="P66725"/>
      <c r="AA66725"/>
    </row>
    <row r="66726" spans="16:27" x14ac:dyDescent="0.3">
      <c r="P66726"/>
      <c r="AA66726"/>
    </row>
    <row r="66727" spans="16:27" x14ac:dyDescent="0.3">
      <c r="P66727"/>
      <c r="AA66727"/>
    </row>
    <row r="66728" spans="16:27" x14ac:dyDescent="0.3">
      <c r="P66728"/>
      <c r="AA66728"/>
    </row>
    <row r="66729" spans="16:27" x14ac:dyDescent="0.3">
      <c r="P66729"/>
      <c r="AA66729"/>
    </row>
    <row r="66730" spans="16:27" x14ac:dyDescent="0.3">
      <c r="P66730"/>
      <c r="AA66730"/>
    </row>
    <row r="66731" spans="16:27" x14ac:dyDescent="0.3">
      <c r="P66731"/>
      <c r="AA66731"/>
    </row>
    <row r="66732" spans="16:27" x14ac:dyDescent="0.3">
      <c r="P66732"/>
      <c r="AA66732"/>
    </row>
    <row r="66733" spans="16:27" x14ac:dyDescent="0.3">
      <c r="P66733"/>
      <c r="AA66733"/>
    </row>
    <row r="66734" spans="16:27" x14ac:dyDescent="0.3">
      <c r="P66734"/>
      <c r="AA66734"/>
    </row>
    <row r="66735" spans="16:27" x14ac:dyDescent="0.3">
      <c r="P66735"/>
      <c r="AA66735"/>
    </row>
    <row r="66736" spans="16:27" x14ac:dyDescent="0.3">
      <c r="P66736"/>
      <c r="AA66736"/>
    </row>
    <row r="66737" spans="16:27" x14ac:dyDescent="0.3">
      <c r="P66737"/>
      <c r="AA66737"/>
    </row>
    <row r="66738" spans="16:27" x14ac:dyDescent="0.3">
      <c r="P66738"/>
      <c r="AA66738"/>
    </row>
    <row r="66739" spans="16:27" x14ac:dyDescent="0.3">
      <c r="P66739"/>
      <c r="AA66739"/>
    </row>
    <row r="66740" spans="16:27" x14ac:dyDescent="0.3">
      <c r="P66740"/>
      <c r="AA66740"/>
    </row>
    <row r="66741" spans="16:27" x14ac:dyDescent="0.3">
      <c r="P66741"/>
      <c r="AA66741"/>
    </row>
    <row r="66742" spans="16:27" x14ac:dyDescent="0.3">
      <c r="P66742"/>
      <c r="AA66742"/>
    </row>
    <row r="66743" spans="16:27" x14ac:dyDescent="0.3">
      <c r="P66743"/>
      <c r="AA66743"/>
    </row>
    <row r="66744" spans="16:27" x14ac:dyDescent="0.3">
      <c r="P66744"/>
      <c r="AA66744"/>
    </row>
    <row r="66745" spans="16:27" x14ac:dyDescent="0.3">
      <c r="P66745"/>
      <c r="AA66745"/>
    </row>
    <row r="66746" spans="16:27" x14ac:dyDescent="0.3">
      <c r="P66746"/>
      <c r="AA66746"/>
    </row>
    <row r="66747" spans="16:27" x14ac:dyDescent="0.3">
      <c r="P66747"/>
      <c r="AA66747"/>
    </row>
    <row r="66748" spans="16:27" x14ac:dyDescent="0.3">
      <c r="P66748"/>
      <c r="AA66748"/>
    </row>
    <row r="66749" spans="16:27" x14ac:dyDescent="0.3">
      <c r="P66749"/>
      <c r="AA66749"/>
    </row>
    <row r="66750" spans="16:27" x14ac:dyDescent="0.3">
      <c r="P66750"/>
      <c r="AA66750"/>
    </row>
    <row r="66751" spans="16:27" x14ac:dyDescent="0.3">
      <c r="P66751"/>
      <c r="AA66751"/>
    </row>
    <row r="66752" spans="16:27" x14ac:dyDescent="0.3">
      <c r="P66752"/>
      <c r="AA66752"/>
    </row>
    <row r="66753" spans="16:27" x14ac:dyDescent="0.3">
      <c r="P66753"/>
      <c r="AA66753"/>
    </row>
    <row r="66754" spans="16:27" x14ac:dyDescent="0.3">
      <c r="P66754"/>
      <c r="AA66754"/>
    </row>
    <row r="66755" spans="16:27" x14ac:dyDescent="0.3">
      <c r="P66755"/>
      <c r="AA66755"/>
    </row>
    <row r="66756" spans="16:27" x14ac:dyDescent="0.3">
      <c r="P66756"/>
      <c r="AA66756"/>
    </row>
    <row r="66757" spans="16:27" x14ac:dyDescent="0.3">
      <c r="P66757"/>
      <c r="AA66757"/>
    </row>
    <row r="66758" spans="16:27" x14ac:dyDescent="0.3">
      <c r="P66758"/>
      <c r="AA66758"/>
    </row>
    <row r="66759" spans="16:27" x14ac:dyDescent="0.3">
      <c r="P66759"/>
      <c r="AA66759"/>
    </row>
    <row r="66760" spans="16:27" x14ac:dyDescent="0.3">
      <c r="P66760"/>
      <c r="AA66760"/>
    </row>
    <row r="66761" spans="16:27" x14ac:dyDescent="0.3">
      <c r="P66761"/>
      <c r="AA66761"/>
    </row>
    <row r="66762" spans="16:27" x14ac:dyDescent="0.3">
      <c r="P66762"/>
      <c r="AA66762"/>
    </row>
    <row r="66763" spans="16:27" x14ac:dyDescent="0.3">
      <c r="P66763"/>
      <c r="AA66763"/>
    </row>
    <row r="66764" spans="16:27" x14ac:dyDescent="0.3">
      <c r="P66764"/>
      <c r="AA66764"/>
    </row>
    <row r="66765" spans="16:27" x14ac:dyDescent="0.3">
      <c r="P66765"/>
      <c r="AA66765"/>
    </row>
    <row r="66766" spans="16:27" x14ac:dyDescent="0.3">
      <c r="P66766"/>
      <c r="AA66766"/>
    </row>
    <row r="66767" spans="16:27" x14ac:dyDescent="0.3">
      <c r="P66767"/>
      <c r="AA66767"/>
    </row>
    <row r="66768" spans="16:27" x14ac:dyDescent="0.3">
      <c r="P66768"/>
      <c r="AA66768"/>
    </row>
    <row r="66769" spans="16:27" x14ac:dyDescent="0.3">
      <c r="P66769"/>
      <c r="AA66769"/>
    </row>
    <row r="66770" spans="16:27" x14ac:dyDescent="0.3">
      <c r="P66770"/>
      <c r="AA66770"/>
    </row>
    <row r="66771" spans="16:27" x14ac:dyDescent="0.3">
      <c r="P66771"/>
      <c r="AA66771"/>
    </row>
    <row r="66772" spans="16:27" x14ac:dyDescent="0.3">
      <c r="P66772"/>
      <c r="AA66772"/>
    </row>
    <row r="66773" spans="16:27" x14ac:dyDescent="0.3">
      <c r="P66773"/>
      <c r="AA66773"/>
    </row>
    <row r="66774" spans="16:27" x14ac:dyDescent="0.3">
      <c r="P66774"/>
      <c r="AA66774"/>
    </row>
    <row r="66775" spans="16:27" x14ac:dyDescent="0.3">
      <c r="P66775"/>
      <c r="AA66775"/>
    </row>
    <row r="66776" spans="16:27" x14ac:dyDescent="0.3">
      <c r="P66776"/>
      <c r="AA66776"/>
    </row>
    <row r="66777" spans="16:27" x14ac:dyDescent="0.3">
      <c r="P66777"/>
      <c r="AA66777"/>
    </row>
    <row r="66778" spans="16:27" x14ac:dyDescent="0.3">
      <c r="P66778"/>
      <c r="AA66778"/>
    </row>
    <row r="66779" spans="16:27" x14ac:dyDescent="0.3">
      <c r="P66779"/>
      <c r="AA66779"/>
    </row>
    <row r="66780" spans="16:27" x14ac:dyDescent="0.3">
      <c r="P66780"/>
      <c r="AA66780"/>
    </row>
    <row r="66781" spans="16:27" x14ac:dyDescent="0.3">
      <c r="P66781"/>
      <c r="AA66781"/>
    </row>
    <row r="66782" spans="16:27" x14ac:dyDescent="0.3">
      <c r="P66782"/>
      <c r="AA66782"/>
    </row>
    <row r="66783" spans="16:27" x14ac:dyDescent="0.3">
      <c r="P66783"/>
      <c r="AA66783"/>
    </row>
    <row r="66784" spans="16:27" x14ac:dyDescent="0.3">
      <c r="P66784"/>
      <c r="AA66784"/>
    </row>
    <row r="66785" spans="16:27" x14ac:dyDescent="0.3">
      <c r="P66785"/>
      <c r="AA66785"/>
    </row>
    <row r="66786" spans="16:27" x14ac:dyDescent="0.3">
      <c r="P66786"/>
      <c r="AA66786"/>
    </row>
    <row r="66787" spans="16:27" x14ac:dyDescent="0.3">
      <c r="P66787"/>
      <c r="AA66787"/>
    </row>
    <row r="66788" spans="16:27" x14ac:dyDescent="0.3">
      <c r="P66788"/>
      <c r="AA66788"/>
    </row>
    <row r="66789" spans="16:27" x14ac:dyDescent="0.3">
      <c r="P66789"/>
      <c r="AA66789"/>
    </row>
    <row r="66790" spans="16:27" x14ac:dyDescent="0.3">
      <c r="P66790"/>
      <c r="AA66790"/>
    </row>
    <row r="66791" spans="16:27" x14ac:dyDescent="0.3">
      <c r="P66791"/>
      <c r="AA66791"/>
    </row>
    <row r="66792" spans="16:27" x14ac:dyDescent="0.3">
      <c r="P66792"/>
      <c r="AA66792"/>
    </row>
    <row r="66793" spans="16:27" x14ac:dyDescent="0.3">
      <c r="P66793"/>
      <c r="AA66793"/>
    </row>
    <row r="66794" spans="16:27" x14ac:dyDescent="0.3">
      <c r="P66794"/>
      <c r="AA66794"/>
    </row>
    <row r="66795" spans="16:27" x14ac:dyDescent="0.3">
      <c r="P66795"/>
      <c r="AA66795"/>
    </row>
    <row r="66796" spans="16:27" x14ac:dyDescent="0.3">
      <c r="P66796"/>
      <c r="AA66796"/>
    </row>
    <row r="66797" spans="16:27" x14ac:dyDescent="0.3">
      <c r="P66797"/>
      <c r="AA66797"/>
    </row>
    <row r="66798" spans="16:27" x14ac:dyDescent="0.3">
      <c r="P66798"/>
      <c r="AA66798"/>
    </row>
    <row r="66799" spans="16:27" x14ac:dyDescent="0.3">
      <c r="P66799"/>
      <c r="AA66799"/>
    </row>
    <row r="66800" spans="16:27" x14ac:dyDescent="0.3">
      <c r="P66800"/>
      <c r="AA66800"/>
    </row>
    <row r="66801" spans="16:27" x14ac:dyDescent="0.3">
      <c r="P66801"/>
      <c r="AA66801"/>
    </row>
    <row r="66802" spans="16:27" x14ac:dyDescent="0.3">
      <c r="P66802"/>
      <c r="AA66802"/>
    </row>
    <row r="66803" spans="16:27" x14ac:dyDescent="0.3">
      <c r="P66803"/>
      <c r="AA66803"/>
    </row>
    <row r="66804" spans="16:27" x14ac:dyDescent="0.3">
      <c r="P66804"/>
      <c r="AA66804"/>
    </row>
    <row r="66805" spans="16:27" x14ac:dyDescent="0.3">
      <c r="P66805"/>
      <c r="AA66805"/>
    </row>
    <row r="66806" spans="16:27" x14ac:dyDescent="0.3">
      <c r="P66806"/>
      <c r="AA66806"/>
    </row>
    <row r="66807" spans="16:27" x14ac:dyDescent="0.3">
      <c r="P66807"/>
      <c r="AA66807"/>
    </row>
    <row r="66808" spans="16:27" x14ac:dyDescent="0.3">
      <c r="P66808"/>
      <c r="AA66808"/>
    </row>
    <row r="66809" spans="16:27" x14ac:dyDescent="0.3">
      <c r="P66809"/>
      <c r="AA66809"/>
    </row>
    <row r="66810" spans="16:27" x14ac:dyDescent="0.3">
      <c r="P66810"/>
      <c r="AA66810"/>
    </row>
    <row r="66811" spans="16:27" x14ac:dyDescent="0.3">
      <c r="P66811"/>
      <c r="AA66811"/>
    </row>
    <row r="66812" spans="16:27" x14ac:dyDescent="0.3">
      <c r="P66812"/>
      <c r="AA66812"/>
    </row>
    <row r="66813" spans="16:27" x14ac:dyDescent="0.3">
      <c r="P66813"/>
      <c r="AA66813"/>
    </row>
    <row r="66814" spans="16:27" x14ac:dyDescent="0.3">
      <c r="P66814"/>
      <c r="AA66814"/>
    </row>
    <row r="66815" spans="16:27" x14ac:dyDescent="0.3">
      <c r="P66815"/>
      <c r="AA66815"/>
    </row>
    <row r="66816" spans="16:27" x14ac:dyDescent="0.3">
      <c r="P66816"/>
      <c r="AA66816"/>
    </row>
    <row r="66817" spans="16:27" x14ac:dyDescent="0.3">
      <c r="P66817"/>
      <c r="AA66817"/>
    </row>
    <row r="66818" spans="16:27" x14ac:dyDescent="0.3">
      <c r="P66818"/>
      <c r="AA66818"/>
    </row>
    <row r="66819" spans="16:27" x14ac:dyDescent="0.3">
      <c r="P66819"/>
      <c r="AA66819"/>
    </row>
    <row r="66820" spans="16:27" x14ac:dyDescent="0.3">
      <c r="P66820"/>
      <c r="AA66820"/>
    </row>
    <row r="66821" spans="16:27" x14ac:dyDescent="0.3">
      <c r="P66821"/>
      <c r="AA66821"/>
    </row>
    <row r="66822" spans="16:27" x14ac:dyDescent="0.3">
      <c r="P66822"/>
      <c r="AA66822"/>
    </row>
    <row r="66823" spans="16:27" x14ac:dyDescent="0.3">
      <c r="P66823"/>
      <c r="AA66823"/>
    </row>
    <row r="66824" spans="16:27" x14ac:dyDescent="0.3">
      <c r="P66824"/>
      <c r="AA66824"/>
    </row>
    <row r="66825" spans="16:27" x14ac:dyDescent="0.3">
      <c r="P66825"/>
      <c r="AA66825"/>
    </row>
    <row r="66826" spans="16:27" x14ac:dyDescent="0.3">
      <c r="P66826"/>
      <c r="AA66826"/>
    </row>
    <row r="66827" spans="16:27" x14ac:dyDescent="0.3">
      <c r="P66827"/>
      <c r="AA66827"/>
    </row>
    <row r="66828" spans="16:27" x14ac:dyDescent="0.3">
      <c r="P66828"/>
      <c r="AA66828"/>
    </row>
    <row r="66829" spans="16:27" x14ac:dyDescent="0.3">
      <c r="P66829"/>
      <c r="AA66829"/>
    </row>
    <row r="66830" spans="16:27" x14ac:dyDescent="0.3">
      <c r="P66830"/>
      <c r="AA66830"/>
    </row>
    <row r="66831" spans="16:27" x14ac:dyDescent="0.3">
      <c r="P66831"/>
      <c r="AA66831"/>
    </row>
    <row r="66832" spans="16:27" x14ac:dyDescent="0.3">
      <c r="P66832"/>
      <c r="AA66832"/>
    </row>
    <row r="66833" spans="16:27" x14ac:dyDescent="0.3">
      <c r="P66833"/>
      <c r="AA66833"/>
    </row>
    <row r="66834" spans="16:27" x14ac:dyDescent="0.3">
      <c r="P66834"/>
      <c r="AA66834"/>
    </row>
    <row r="66835" spans="16:27" x14ac:dyDescent="0.3">
      <c r="P66835"/>
      <c r="AA66835"/>
    </row>
    <row r="66836" spans="16:27" x14ac:dyDescent="0.3">
      <c r="P66836"/>
      <c r="AA66836"/>
    </row>
    <row r="66837" spans="16:27" x14ac:dyDescent="0.3">
      <c r="P66837"/>
      <c r="AA66837"/>
    </row>
    <row r="66838" spans="16:27" x14ac:dyDescent="0.3">
      <c r="P66838"/>
      <c r="AA66838"/>
    </row>
    <row r="66839" spans="16:27" x14ac:dyDescent="0.3">
      <c r="P66839"/>
      <c r="AA66839"/>
    </row>
    <row r="66840" spans="16:27" x14ac:dyDescent="0.3">
      <c r="P66840"/>
      <c r="AA66840"/>
    </row>
    <row r="66841" spans="16:27" x14ac:dyDescent="0.3">
      <c r="P66841"/>
      <c r="AA66841"/>
    </row>
    <row r="66842" spans="16:27" x14ac:dyDescent="0.3">
      <c r="P66842"/>
      <c r="AA66842"/>
    </row>
    <row r="66843" spans="16:27" x14ac:dyDescent="0.3">
      <c r="P66843"/>
      <c r="AA66843"/>
    </row>
    <row r="66844" spans="16:27" x14ac:dyDescent="0.3">
      <c r="P66844"/>
      <c r="AA66844"/>
    </row>
    <row r="66845" spans="16:27" x14ac:dyDescent="0.3">
      <c r="P66845"/>
      <c r="AA66845"/>
    </row>
    <row r="66846" spans="16:27" x14ac:dyDescent="0.3">
      <c r="P66846"/>
      <c r="AA66846"/>
    </row>
    <row r="66847" spans="16:27" x14ac:dyDescent="0.3">
      <c r="P66847"/>
      <c r="AA66847"/>
    </row>
    <row r="66848" spans="16:27" x14ac:dyDescent="0.3">
      <c r="P66848"/>
      <c r="AA66848"/>
    </row>
    <row r="66849" spans="16:27" x14ac:dyDescent="0.3">
      <c r="P66849"/>
      <c r="AA66849"/>
    </row>
    <row r="66850" spans="16:27" x14ac:dyDescent="0.3">
      <c r="P66850"/>
      <c r="AA66850"/>
    </row>
    <row r="66851" spans="16:27" x14ac:dyDescent="0.3">
      <c r="P66851"/>
      <c r="AA66851"/>
    </row>
    <row r="66852" spans="16:27" x14ac:dyDescent="0.3">
      <c r="P66852"/>
      <c r="AA66852"/>
    </row>
    <row r="66853" spans="16:27" x14ac:dyDescent="0.3">
      <c r="P66853"/>
      <c r="AA66853"/>
    </row>
    <row r="66854" spans="16:27" x14ac:dyDescent="0.3">
      <c r="P66854"/>
      <c r="AA66854"/>
    </row>
    <row r="66855" spans="16:27" x14ac:dyDescent="0.3">
      <c r="P66855"/>
      <c r="AA66855"/>
    </row>
    <row r="66856" spans="16:27" x14ac:dyDescent="0.3">
      <c r="P66856"/>
      <c r="AA66856"/>
    </row>
    <row r="66857" spans="16:27" x14ac:dyDescent="0.3">
      <c r="P66857"/>
      <c r="AA66857"/>
    </row>
    <row r="66858" spans="16:27" x14ac:dyDescent="0.3">
      <c r="P66858"/>
      <c r="AA66858"/>
    </row>
    <row r="66859" spans="16:27" x14ac:dyDescent="0.3">
      <c r="P66859"/>
      <c r="AA66859"/>
    </row>
    <row r="66860" spans="16:27" x14ac:dyDescent="0.3">
      <c r="P66860"/>
      <c r="AA66860"/>
    </row>
    <row r="66861" spans="16:27" x14ac:dyDescent="0.3">
      <c r="P66861"/>
      <c r="AA66861"/>
    </row>
    <row r="66862" spans="16:27" x14ac:dyDescent="0.3">
      <c r="P66862"/>
      <c r="AA66862"/>
    </row>
    <row r="66863" spans="16:27" x14ac:dyDescent="0.3">
      <c r="P66863"/>
      <c r="AA66863"/>
    </row>
    <row r="66864" spans="16:27" x14ac:dyDescent="0.3">
      <c r="P66864"/>
      <c r="AA66864"/>
    </row>
    <row r="66865" spans="16:27" x14ac:dyDescent="0.3">
      <c r="P66865"/>
      <c r="AA66865"/>
    </row>
    <row r="66866" spans="16:27" x14ac:dyDescent="0.3">
      <c r="P66866"/>
      <c r="AA66866"/>
    </row>
    <row r="66867" spans="16:27" x14ac:dyDescent="0.3">
      <c r="P66867"/>
      <c r="AA66867"/>
    </row>
    <row r="66868" spans="16:27" x14ac:dyDescent="0.3">
      <c r="P66868"/>
      <c r="AA66868"/>
    </row>
    <row r="66869" spans="16:27" x14ac:dyDescent="0.3">
      <c r="P66869"/>
      <c r="AA66869"/>
    </row>
    <row r="66870" spans="16:27" x14ac:dyDescent="0.3">
      <c r="P66870"/>
      <c r="AA66870"/>
    </row>
    <row r="66871" spans="16:27" x14ac:dyDescent="0.3">
      <c r="P66871"/>
      <c r="AA66871"/>
    </row>
    <row r="66872" spans="16:27" x14ac:dyDescent="0.3">
      <c r="P66872"/>
      <c r="AA66872"/>
    </row>
    <row r="66873" spans="16:27" x14ac:dyDescent="0.3">
      <c r="P66873"/>
      <c r="AA66873"/>
    </row>
    <row r="66874" spans="16:27" x14ac:dyDescent="0.3">
      <c r="P66874"/>
      <c r="AA66874"/>
    </row>
    <row r="66875" spans="16:27" x14ac:dyDescent="0.3">
      <c r="P66875"/>
      <c r="AA66875"/>
    </row>
    <row r="66876" spans="16:27" x14ac:dyDescent="0.3">
      <c r="P66876"/>
      <c r="AA66876"/>
    </row>
    <row r="66877" spans="16:27" x14ac:dyDescent="0.3">
      <c r="P66877"/>
      <c r="AA66877"/>
    </row>
    <row r="66878" spans="16:27" x14ac:dyDescent="0.3">
      <c r="P66878"/>
      <c r="AA66878"/>
    </row>
    <row r="66879" spans="16:27" x14ac:dyDescent="0.3">
      <c r="P66879"/>
      <c r="AA66879"/>
    </row>
    <row r="66880" spans="16:27" x14ac:dyDescent="0.3">
      <c r="P66880"/>
      <c r="AA66880"/>
    </row>
    <row r="66881" spans="16:27" x14ac:dyDescent="0.3">
      <c r="P66881"/>
      <c r="AA66881"/>
    </row>
    <row r="66882" spans="16:27" x14ac:dyDescent="0.3">
      <c r="P66882"/>
      <c r="AA66882"/>
    </row>
    <row r="66883" spans="16:27" x14ac:dyDescent="0.3">
      <c r="P66883"/>
      <c r="AA66883"/>
    </row>
    <row r="66884" spans="16:27" x14ac:dyDescent="0.3">
      <c r="P66884"/>
      <c r="AA66884"/>
    </row>
    <row r="66885" spans="16:27" x14ac:dyDescent="0.3">
      <c r="P66885"/>
      <c r="AA66885"/>
    </row>
    <row r="66886" spans="16:27" x14ac:dyDescent="0.3">
      <c r="P66886"/>
      <c r="AA66886"/>
    </row>
    <row r="66887" spans="16:27" x14ac:dyDescent="0.3">
      <c r="P66887"/>
      <c r="AA66887"/>
    </row>
    <row r="66888" spans="16:27" x14ac:dyDescent="0.3">
      <c r="P66888"/>
      <c r="AA66888"/>
    </row>
    <row r="66889" spans="16:27" x14ac:dyDescent="0.3">
      <c r="P66889"/>
      <c r="AA66889"/>
    </row>
    <row r="66890" spans="16:27" x14ac:dyDescent="0.3">
      <c r="P66890"/>
      <c r="AA66890"/>
    </row>
    <row r="66891" spans="16:27" x14ac:dyDescent="0.3">
      <c r="P66891"/>
      <c r="AA66891"/>
    </row>
    <row r="66892" spans="16:27" x14ac:dyDescent="0.3">
      <c r="P66892"/>
      <c r="AA66892"/>
    </row>
    <row r="66893" spans="16:27" x14ac:dyDescent="0.3">
      <c r="P66893"/>
      <c r="AA66893"/>
    </row>
    <row r="66894" spans="16:27" x14ac:dyDescent="0.3">
      <c r="P66894"/>
      <c r="AA66894"/>
    </row>
    <row r="66895" spans="16:27" x14ac:dyDescent="0.3">
      <c r="P66895"/>
      <c r="AA66895"/>
    </row>
    <row r="66896" spans="16:27" x14ac:dyDescent="0.3">
      <c r="P66896"/>
      <c r="AA66896"/>
    </row>
    <row r="66897" spans="16:27" x14ac:dyDescent="0.3">
      <c r="P66897"/>
      <c r="AA66897"/>
    </row>
    <row r="66898" spans="16:27" x14ac:dyDescent="0.3">
      <c r="P66898"/>
      <c r="AA66898"/>
    </row>
    <row r="66899" spans="16:27" x14ac:dyDescent="0.3">
      <c r="P66899"/>
      <c r="AA66899"/>
    </row>
    <row r="66900" spans="16:27" x14ac:dyDescent="0.3">
      <c r="P66900"/>
      <c r="AA66900"/>
    </row>
    <row r="66901" spans="16:27" x14ac:dyDescent="0.3">
      <c r="P66901"/>
      <c r="AA66901"/>
    </row>
    <row r="66902" spans="16:27" x14ac:dyDescent="0.3">
      <c r="P66902"/>
      <c r="AA66902"/>
    </row>
    <row r="66903" spans="16:27" x14ac:dyDescent="0.3">
      <c r="P66903"/>
      <c r="AA66903"/>
    </row>
    <row r="66904" spans="16:27" x14ac:dyDescent="0.3">
      <c r="P66904"/>
      <c r="AA66904"/>
    </row>
    <row r="66905" spans="16:27" x14ac:dyDescent="0.3">
      <c r="P66905"/>
      <c r="AA66905"/>
    </row>
    <row r="66906" spans="16:27" x14ac:dyDescent="0.3">
      <c r="P66906"/>
      <c r="AA66906"/>
    </row>
    <row r="66907" spans="16:27" x14ac:dyDescent="0.3">
      <c r="P66907"/>
      <c r="AA66907"/>
    </row>
    <row r="66908" spans="16:27" x14ac:dyDescent="0.3">
      <c r="P66908"/>
      <c r="AA66908"/>
    </row>
    <row r="66909" spans="16:27" x14ac:dyDescent="0.3">
      <c r="P66909"/>
      <c r="AA66909"/>
    </row>
    <row r="66910" spans="16:27" x14ac:dyDescent="0.3">
      <c r="P66910"/>
      <c r="AA66910"/>
    </row>
    <row r="66911" spans="16:27" x14ac:dyDescent="0.3">
      <c r="P66911"/>
      <c r="AA66911"/>
    </row>
    <row r="66912" spans="16:27" x14ac:dyDescent="0.3">
      <c r="P66912"/>
      <c r="AA66912"/>
    </row>
    <row r="66913" spans="16:27" x14ac:dyDescent="0.3">
      <c r="P66913"/>
      <c r="AA66913"/>
    </row>
    <row r="66914" spans="16:27" x14ac:dyDescent="0.3">
      <c r="P66914"/>
      <c r="AA66914"/>
    </row>
    <row r="66915" spans="16:27" x14ac:dyDescent="0.3">
      <c r="P66915"/>
      <c r="AA66915"/>
    </row>
    <row r="66916" spans="16:27" x14ac:dyDescent="0.3">
      <c r="P66916"/>
      <c r="AA66916"/>
    </row>
    <row r="66917" spans="16:27" x14ac:dyDescent="0.3">
      <c r="P66917"/>
      <c r="AA66917"/>
    </row>
    <row r="66918" spans="16:27" x14ac:dyDescent="0.3">
      <c r="P66918"/>
      <c r="AA66918"/>
    </row>
    <row r="66919" spans="16:27" x14ac:dyDescent="0.3">
      <c r="P66919"/>
      <c r="AA66919"/>
    </row>
    <row r="66920" spans="16:27" x14ac:dyDescent="0.3">
      <c r="P66920"/>
      <c r="AA66920"/>
    </row>
    <row r="66921" spans="16:27" x14ac:dyDescent="0.3">
      <c r="P66921"/>
      <c r="AA66921"/>
    </row>
    <row r="66922" spans="16:27" x14ac:dyDescent="0.3">
      <c r="P66922"/>
      <c r="AA66922"/>
    </row>
    <row r="66923" spans="16:27" x14ac:dyDescent="0.3">
      <c r="P66923"/>
      <c r="AA66923"/>
    </row>
    <row r="66924" spans="16:27" x14ac:dyDescent="0.3">
      <c r="P66924"/>
      <c r="AA66924"/>
    </row>
    <row r="66925" spans="16:27" x14ac:dyDescent="0.3">
      <c r="P66925"/>
      <c r="AA66925"/>
    </row>
    <row r="66926" spans="16:27" x14ac:dyDescent="0.3">
      <c r="P66926"/>
      <c r="AA66926"/>
    </row>
    <row r="66927" spans="16:27" x14ac:dyDescent="0.3">
      <c r="P66927"/>
      <c r="AA66927"/>
    </row>
    <row r="66928" spans="16:27" x14ac:dyDescent="0.3">
      <c r="P66928"/>
      <c r="AA66928"/>
    </row>
    <row r="66929" spans="16:27" x14ac:dyDescent="0.3">
      <c r="P66929"/>
      <c r="AA66929"/>
    </row>
    <row r="66930" spans="16:27" x14ac:dyDescent="0.3">
      <c r="P66930"/>
      <c r="AA66930"/>
    </row>
    <row r="66931" spans="16:27" x14ac:dyDescent="0.3">
      <c r="P66931"/>
      <c r="AA66931"/>
    </row>
    <row r="66932" spans="16:27" x14ac:dyDescent="0.3">
      <c r="P66932"/>
      <c r="AA66932"/>
    </row>
    <row r="66933" spans="16:27" x14ac:dyDescent="0.3">
      <c r="P66933"/>
      <c r="AA66933"/>
    </row>
    <row r="66934" spans="16:27" x14ac:dyDescent="0.3">
      <c r="P66934"/>
      <c r="AA66934"/>
    </row>
    <row r="66935" spans="16:27" x14ac:dyDescent="0.3">
      <c r="P66935"/>
      <c r="AA66935"/>
    </row>
    <row r="66936" spans="16:27" x14ac:dyDescent="0.3">
      <c r="P66936"/>
      <c r="AA66936"/>
    </row>
    <row r="66937" spans="16:27" x14ac:dyDescent="0.3">
      <c r="P66937"/>
      <c r="AA66937"/>
    </row>
    <row r="66938" spans="16:27" x14ac:dyDescent="0.3">
      <c r="P66938"/>
      <c r="AA66938"/>
    </row>
    <row r="66939" spans="16:27" x14ac:dyDescent="0.3">
      <c r="P66939"/>
      <c r="AA66939"/>
    </row>
    <row r="66940" spans="16:27" x14ac:dyDescent="0.3">
      <c r="P66940"/>
      <c r="AA66940"/>
    </row>
    <row r="66941" spans="16:27" x14ac:dyDescent="0.3">
      <c r="P66941"/>
      <c r="AA66941"/>
    </row>
    <row r="66942" spans="16:27" x14ac:dyDescent="0.3">
      <c r="P66942"/>
      <c r="AA66942"/>
    </row>
    <row r="66943" spans="16:27" x14ac:dyDescent="0.3">
      <c r="P66943"/>
      <c r="AA66943"/>
    </row>
    <row r="66944" spans="16:27" x14ac:dyDescent="0.3">
      <c r="P66944"/>
      <c r="AA66944"/>
    </row>
    <row r="66945" spans="16:27" x14ac:dyDescent="0.3">
      <c r="P66945"/>
      <c r="AA66945"/>
    </row>
    <row r="66946" spans="16:27" x14ac:dyDescent="0.3">
      <c r="P66946"/>
      <c r="AA66946"/>
    </row>
    <row r="66947" spans="16:27" x14ac:dyDescent="0.3">
      <c r="P66947"/>
      <c r="AA66947"/>
    </row>
    <row r="66948" spans="16:27" x14ac:dyDescent="0.3">
      <c r="P66948"/>
      <c r="AA66948"/>
    </row>
    <row r="66949" spans="16:27" x14ac:dyDescent="0.3">
      <c r="P66949"/>
      <c r="AA66949"/>
    </row>
    <row r="66950" spans="16:27" x14ac:dyDescent="0.3">
      <c r="P66950"/>
      <c r="AA66950"/>
    </row>
    <row r="66951" spans="16:27" x14ac:dyDescent="0.3">
      <c r="P66951"/>
      <c r="AA66951"/>
    </row>
    <row r="66952" spans="16:27" x14ac:dyDescent="0.3">
      <c r="P66952"/>
      <c r="AA66952"/>
    </row>
    <row r="66953" spans="16:27" x14ac:dyDescent="0.3">
      <c r="P66953"/>
      <c r="AA66953"/>
    </row>
    <row r="66954" spans="16:27" x14ac:dyDescent="0.3">
      <c r="P66954"/>
      <c r="AA66954"/>
    </row>
    <row r="66955" spans="16:27" x14ac:dyDescent="0.3">
      <c r="P66955"/>
      <c r="AA66955"/>
    </row>
    <row r="66956" spans="16:27" x14ac:dyDescent="0.3">
      <c r="P66956"/>
      <c r="AA66956"/>
    </row>
    <row r="66957" spans="16:27" x14ac:dyDescent="0.3">
      <c r="P66957"/>
      <c r="AA66957"/>
    </row>
    <row r="66958" spans="16:27" x14ac:dyDescent="0.3">
      <c r="P66958"/>
      <c r="AA66958"/>
    </row>
    <row r="66959" spans="16:27" x14ac:dyDescent="0.3">
      <c r="P66959"/>
      <c r="AA66959"/>
    </row>
    <row r="66960" spans="16:27" x14ac:dyDescent="0.3">
      <c r="P66960"/>
      <c r="AA66960"/>
    </row>
    <row r="66961" spans="16:27" x14ac:dyDescent="0.3">
      <c r="P66961"/>
      <c r="AA66961"/>
    </row>
    <row r="66962" spans="16:27" x14ac:dyDescent="0.3">
      <c r="P66962"/>
      <c r="AA66962"/>
    </row>
    <row r="66963" spans="16:27" x14ac:dyDescent="0.3">
      <c r="P66963"/>
      <c r="AA66963"/>
    </row>
    <row r="66964" spans="16:27" x14ac:dyDescent="0.3">
      <c r="P66964"/>
      <c r="AA66964"/>
    </row>
    <row r="66965" spans="16:27" x14ac:dyDescent="0.3">
      <c r="P66965"/>
      <c r="AA66965"/>
    </row>
    <row r="66966" spans="16:27" x14ac:dyDescent="0.3">
      <c r="P66966"/>
      <c r="AA66966"/>
    </row>
    <row r="66967" spans="16:27" x14ac:dyDescent="0.3">
      <c r="P66967"/>
      <c r="AA66967"/>
    </row>
    <row r="66968" spans="16:27" x14ac:dyDescent="0.3">
      <c r="P66968"/>
      <c r="AA66968"/>
    </row>
    <row r="66969" spans="16:27" x14ac:dyDescent="0.3">
      <c r="P66969"/>
      <c r="AA66969"/>
    </row>
    <row r="66970" spans="16:27" x14ac:dyDescent="0.3">
      <c r="P66970"/>
      <c r="AA66970"/>
    </row>
    <row r="66971" spans="16:27" x14ac:dyDescent="0.3">
      <c r="P66971"/>
      <c r="AA66971"/>
    </row>
    <row r="66972" spans="16:27" x14ac:dyDescent="0.3">
      <c r="P66972"/>
      <c r="AA66972"/>
    </row>
    <row r="66973" spans="16:27" x14ac:dyDescent="0.3">
      <c r="P66973"/>
      <c r="AA66973"/>
    </row>
    <row r="66974" spans="16:27" x14ac:dyDescent="0.3">
      <c r="P66974"/>
      <c r="AA66974"/>
    </row>
    <row r="66975" spans="16:27" x14ac:dyDescent="0.3">
      <c r="P66975"/>
      <c r="AA66975"/>
    </row>
    <row r="66976" spans="16:27" x14ac:dyDescent="0.3">
      <c r="P66976"/>
      <c r="AA66976"/>
    </row>
    <row r="66977" spans="16:27" x14ac:dyDescent="0.3">
      <c r="P66977"/>
      <c r="AA66977"/>
    </row>
    <row r="66978" spans="16:27" x14ac:dyDescent="0.3">
      <c r="P66978"/>
      <c r="AA66978"/>
    </row>
    <row r="66979" spans="16:27" x14ac:dyDescent="0.3">
      <c r="P66979"/>
      <c r="AA66979"/>
    </row>
    <row r="66980" spans="16:27" x14ac:dyDescent="0.3">
      <c r="P66980"/>
      <c r="AA66980"/>
    </row>
    <row r="66981" spans="16:27" x14ac:dyDescent="0.3">
      <c r="P66981"/>
      <c r="AA66981"/>
    </row>
    <row r="66982" spans="16:27" x14ac:dyDescent="0.3">
      <c r="P66982"/>
      <c r="AA66982"/>
    </row>
    <row r="66983" spans="16:27" x14ac:dyDescent="0.3">
      <c r="P66983"/>
      <c r="AA66983"/>
    </row>
    <row r="66984" spans="16:27" x14ac:dyDescent="0.3">
      <c r="P66984"/>
      <c r="AA66984"/>
    </row>
    <row r="66985" spans="16:27" x14ac:dyDescent="0.3">
      <c r="P66985"/>
      <c r="AA66985"/>
    </row>
    <row r="66986" spans="16:27" x14ac:dyDescent="0.3">
      <c r="P66986"/>
      <c r="AA66986"/>
    </row>
    <row r="66987" spans="16:27" x14ac:dyDescent="0.3">
      <c r="P66987"/>
      <c r="AA66987"/>
    </row>
    <row r="66988" spans="16:27" x14ac:dyDescent="0.3">
      <c r="P66988"/>
      <c r="AA66988"/>
    </row>
    <row r="66989" spans="16:27" x14ac:dyDescent="0.3">
      <c r="P66989"/>
      <c r="AA66989"/>
    </row>
    <row r="66990" spans="16:27" x14ac:dyDescent="0.3">
      <c r="P66990"/>
      <c r="AA66990"/>
    </row>
    <row r="66991" spans="16:27" x14ac:dyDescent="0.3">
      <c r="P66991"/>
      <c r="AA66991"/>
    </row>
    <row r="66992" spans="16:27" x14ac:dyDescent="0.3">
      <c r="P66992"/>
      <c r="AA66992"/>
    </row>
    <row r="66993" spans="16:27" x14ac:dyDescent="0.3">
      <c r="P66993"/>
      <c r="AA66993"/>
    </row>
    <row r="66994" spans="16:27" x14ac:dyDescent="0.3">
      <c r="P66994"/>
      <c r="AA66994"/>
    </row>
    <row r="66995" spans="16:27" x14ac:dyDescent="0.3">
      <c r="P66995"/>
      <c r="AA66995"/>
    </row>
    <row r="66996" spans="16:27" x14ac:dyDescent="0.3">
      <c r="P66996"/>
      <c r="AA66996"/>
    </row>
    <row r="66997" spans="16:27" x14ac:dyDescent="0.3">
      <c r="P66997"/>
      <c r="AA66997"/>
    </row>
    <row r="66998" spans="16:27" x14ac:dyDescent="0.3">
      <c r="P66998"/>
      <c r="AA66998"/>
    </row>
    <row r="66999" spans="16:27" x14ac:dyDescent="0.3">
      <c r="P66999"/>
      <c r="AA66999"/>
    </row>
    <row r="67000" spans="16:27" x14ac:dyDescent="0.3">
      <c r="P67000"/>
      <c r="AA67000"/>
    </row>
    <row r="67001" spans="16:27" x14ac:dyDescent="0.3">
      <c r="P67001"/>
      <c r="AA67001"/>
    </row>
    <row r="67002" spans="16:27" x14ac:dyDescent="0.3">
      <c r="P67002"/>
      <c r="AA67002"/>
    </row>
    <row r="67003" spans="16:27" x14ac:dyDescent="0.3">
      <c r="P67003"/>
      <c r="AA67003"/>
    </row>
    <row r="67004" spans="16:27" x14ac:dyDescent="0.3">
      <c r="P67004"/>
      <c r="AA67004"/>
    </row>
    <row r="67005" spans="16:27" x14ac:dyDescent="0.3">
      <c r="P67005"/>
      <c r="AA67005"/>
    </row>
    <row r="67006" spans="16:27" x14ac:dyDescent="0.3">
      <c r="P67006"/>
      <c r="AA67006"/>
    </row>
    <row r="67007" spans="16:27" x14ac:dyDescent="0.3">
      <c r="P67007"/>
      <c r="AA67007"/>
    </row>
    <row r="67008" spans="16:27" x14ac:dyDescent="0.3">
      <c r="P67008"/>
      <c r="AA67008"/>
    </row>
    <row r="67009" spans="16:27" x14ac:dyDescent="0.3">
      <c r="P67009"/>
      <c r="AA67009"/>
    </row>
    <row r="67010" spans="16:27" x14ac:dyDescent="0.3">
      <c r="P67010"/>
      <c r="AA67010"/>
    </row>
    <row r="67011" spans="16:27" x14ac:dyDescent="0.3">
      <c r="P67011"/>
      <c r="AA67011"/>
    </row>
    <row r="67012" spans="16:27" x14ac:dyDescent="0.3">
      <c r="P67012"/>
      <c r="AA67012"/>
    </row>
    <row r="67013" spans="16:27" x14ac:dyDescent="0.3">
      <c r="P67013"/>
      <c r="AA67013"/>
    </row>
    <row r="67014" spans="16:27" x14ac:dyDescent="0.3">
      <c r="P67014"/>
      <c r="AA67014"/>
    </row>
    <row r="67015" spans="16:27" x14ac:dyDescent="0.3">
      <c r="P67015"/>
      <c r="AA67015"/>
    </row>
    <row r="67016" spans="16:27" x14ac:dyDescent="0.3">
      <c r="P67016"/>
      <c r="AA67016"/>
    </row>
    <row r="67017" spans="16:27" x14ac:dyDescent="0.3">
      <c r="P67017"/>
      <c r="AA67017"/>
    </row>
    <row r="67018" spans="16:27" x14ac:dyDescent="0.3">
      <c r="P67018"/>
      <c r="AA67018"/>
    </row>
    <row r="67019" spans="16:27" x14ac:dyDescent="0.3">
      <c r="P67019"/>
      <c r="AA67019"/>
    </row>
    <row r="67020" spans="16:27" x14ac:dyDescent="0.3">
      <c r="P67020"/>
      <c r="AA67020"/>
    </row>
    <row r="67021" spans="16:27" x14ac:dyDescent="0.3">
      <c r="P67021"/>
      <c r="AA67021"/>
    </row>
    <row r="67022" spans="16:27" x14ac:dyDescent="0.3">
      <c r="P67022"/>
      <c r="AA67022"/>
    </row>
    <row r="67023" spans="16:27" x14ac:dyDescent="0.3">
      <c r="P67023"/>
      <c r="AA67023"/>
    </row>
    <row r="67024" spans="16:27" x14ac:dyDescent="0.3">
      <c r="P67024"/>
      <c r="AA67024"/>
    </row>
    <row r="67025" spans="16:27" x14ac:dyDescent="0.3">
      <c r="P67025"/>
      <c r="AA67025"/>
    </row>
    <row r="67026" spans="16:27" x14ac:dyDescent="0.3">
      <c r="P67026"/>
      <c r="AA67026"/>
    </row>
    <row r="67027" spans="16:27" x14ac:dyDescent="0.3">
      <c r="P67027"/>
      <c r="AA67027"/>
    </row>
    <row r="67028" spans="16:27" x14ac:dyDescent="0.3">
      <c r="P67028"/>
      <c r="AA67028"/>
    </row>
    <row r="67029" spans="16:27" x14ac:dyDescent="0.3">
      <c r="P67029"/>
      <c r="AA67029"/>
    </row>
    <row r="67030" spans="16:27" x14ac:dyDescent="0.3">
      <c r="P67030"/>
      <c r="AA67030"/>
    </row>
    <row r="67031" spans="16:27" x14ac:dyDescent="0.3">
      <c r="P67031"/>
      <c r="AA67031"/>
    </row>
    <row r="67032" spans="16:27" x14ac:dyDescent="0.3">
      <c r="P67032"/>
      <c r="AA67032"/>
    </row>
    <row r="67033" spans="16:27" x14ac:dyDescent="0.3">
      <c r="P67033"/>
      <c r="AA67033"/>
    </row>
    <row r="67034" spans="16:27" x14ac:dyDescent="0.3">
      <c r="P67034"/>
      <c r="AA67034"/>
    </row>
    <row r="67035" spans="16:27" x14ac:dyDescent="0.3">
      <c r="P67035"/>
      <c r="AA67035"/>
    </row>
    <row r="67036" spans="16:27" x14ac:dyDescent="0.3">
      <c r="P67036"/>
      <c r="AA67036"/>
    </row>
    <row r="67037" spans="16:27" x14ac:dyDescent="0.3">
      <c r="P67037"/>
      <c r="AA67037"/>
    </row>
    <row r="67038" spans="16:27" x14ac:dyDescent="0.3">
      <c r="P67038"/>
      <c r="AA67038"/>
    </row>
    <row r="67039" spans="16:27" x14ac:dyDescent="0.3">
      <c r="P67039"/>
      <c r="AA67039"/>
    </row>
    <row r="67040" spans="16:27" x14ac:dyDescent="0.3">
      <c r="P67040"/>
      <c r="AA67040"/>
    </row>
    <row r="67041" spans="16:27" x14ac:dyDescent="0.3">
      <c r="P67041"/>
      <c r="AA67041"/>
    </row>
    <row r="67042" spans="16:27" x14ac:dyDescent="0.3">
      <c r="P67042"/>
      <c r="AA67042"/>
    </row>
    <row r="67043" spans="16:27" x14ac:dyDescent="0.3">
      <c r="P67043"/>
      <c r="AA67043"/>
    </row>
    <row r="67044" spans="16:27" x14ac:dyDescent="0.3">
      <c r="P67044"/>
      <c r="AA67044"/>
    </row>
    <row r="67045" spans="16:27" x14ac:dyDescent="0.3">
      <c r="P67045"/>
      <c r="AA67045"/>
    </row>
    <row r="67046" spans="16:27" x14ac:dyDescent="0.3">
      <c r="P67046"/>
      <c r="AA67046"/>
    </row>
    <row r="67047" spans="16:27" x14ac:dyDescent="0.3">
      <c r="P67047"/>
      <c r="AA67047"/>
    </row>
    <row r="67048" spans="16:27" x14ac:dyDescent="0.3">
      <c r="P67048"/>
      <c r="AA67048"/>
    </row>
    <row r="67049" spans="16:27" x14ac:dyDescent="0.3">
      <c r="P67049"/>
      <c r="AA67049"/>
    </row>
    <row r="67050" spans="16:27" x14ac:dyDescent="0.3">
      <c r="P67050"/>
      <c r="AA67050"/>
    </row>
    <row r="67051" spans="16:27" x14ac:dyDescent="0.3">
      <c r="P67051"/>
      <c r="AA67051"/>
    </row>
    <row r="67052" spans="16:27" x14ac:dyDescent="0.3">
      <c r="P67052"/>
      <c r="AA67052"/>
    </row>
    <row r="67053" spans="16:27" x14ac:dyDescent="0.3">
      <c r="P67053"/>
      <c r="AA67053"/>
    </row>
    <row r="67054" spans="16:27" x14ac:dyDescent="0.3">
      <c r="P67054"/>
      <c r="AA67054"/>
    </row>
    <row r="67055" spans="16:27" x14ac:dyDescent="0.3">
      <c r="P67055"/>
      <c r="AA67055"/>
    </row>
    <row r="67056" spans="16:27" x14ac:dyDescent="0.3">
      <c r="P67056"/>
      <c r="AA67056"/>
    </row>
    <row r="67057" spans="16:27" x14ac:dyDescent="0.3">
      <c r="P67057"/>
      <c r="AA67057"/>
    </row>
    <row r="67058" spans="16:27" x14ac:dyDescent="0.3">
      <c r="P67058"/>
      <c r="AA67058"/>
    </row>
    <row r="67059" spans="16:27" x14ac:dyDescent="0.3">
      <c r="P67059"/>
      <c r="AA67059"/>
    </row>
    <row r="67060" spans="16:27" x14ac:dyDescent="0.3">
      <c r="P67060"/>
      <c r="AA67060"/>
    </row>
    <row r="67061" spans="16:27" x14ac:dyDescent="0.3">
      <c r="P67061"/>
      <c r="AA67061"/>
    </row>
    <row r="67062" spans="16:27" x14ac:dyDescent="0.3">
      <c r="P67062"/>
      <c r="AA67062"/>
    </row>
    <row r="67063" spans="16:27" x14ac:dyDescent="0.3">
      <c r="P67063"/>
      <c r="AA67063"/>
    </row>
    <row r="67064" spans="16:27" x14ac:dyDescent="0.3">
      <c r="P67064"/>
      <c r="AA67064"/>
    </row>
    <row r="67065" spans="16:27" x14ac:dyDescent="0.3">
      <c r="P67065"/>
      <c r="AA67065"/>
    </row>
    <row r="67066" spans="16:27" x14ac:dyDescent="0.3">
      <c r="P67066"/>
      <c r="AA67066"/>
    </row>
    <row r="67067" spans="16:27" x14ac:dyDescent="0.3">
      <c r="P67067"/>
      <c r="AA67067"/>
    </row>
    <row r="67068" spans="16:27" x14ac:dyDescent="0.3">
      <c r="P67068"/>
      <c r="AA67068"/>
    </row>
    <row r="67069" spans="16:27" x14ac:dyDescent="0.3">
      <c r="P67069"/>
      <c r="AA67069"/>
    </row>
    <row r="67070" spans="16:27" x14ac:dyDescent="0.3">
      <c r="P67070"/>
      <c r="AA67070"/>
    </row>
    <row r="67071" spans="16:27" x14ac:dyDescent="0.3">
      <c r="P67071"/>
      <c r="AA67071"/>
    </row>
    <row r="67072" spans="16:27" x14ac:dyDescent="0.3">
      <c r="P67072"/>
      <c r="AA67072"/>
    </row>
    <row r="67073" spans="16:27" x14ac:dyDescent="0.3">
      <c r="P67073"/>
      <c r="AA67073"/>
    </row>
    <row r="67074" spans="16:27" x14ac:dyDescent="0.3">
      <c r="P67074"/>
      <c r="AA67074"/>
    </row>
    <row r="67075" spans="16:27" x14ac:dyDescent="0.3">
      <c r="P67075"/>
      <c r="AA67075"/>
    </row>
    <row r="67076" spans="16:27" x14ac:dyDescent="0.3">
      <c r="P67076"/>
      <c r="AA67076"/>
    </row>
    <row r="67077" spans="16:27" x14ac:dyDescent="0.3">
      <c r="P67077"/>
      <c r="AA67077"/>
    </row>
    <row r="67078" spans="16:27" x14ac:dyDescent="0.3">
      <c r="P67078"/>
      <c r="AA67078"/>
    </row>
    <row r="67079" spans="16:27" x14ac:dyDescent="0.3">
      <c r="P67079"/>
      <c r="AA67079"/>
    </row>
    <row r="67080" spans="16:27" x14ac:dyDescent="0.3">
      <c r="P67080"/>
      <c r="AA67080"/>
    </row>
    <row r="67081" spans="16:27" x14ac:dyDescent="0.3">
      <c r="P67081"/>
      <c r="AA67081"/>
    </row>
    <row r="67082" spans="16:27" x14ac:dyDescent="0.3">
      <c r="P67082"/>
      <c r="AA67082"/>
    </row>
    <row r="67083" spans="16:27" x14ac:dyDescent="0.3">
      <c r="P67083"/>
      <c r="AA67083"/>
    </row>
    <row r="67084" spans="16:27" x14ac:dyDescent="0.3">
      <c r="P67084"/>
      <c r="AA67084"/>
    </row>
    <row r="67085" spans="16:27" x14ac:dyDescent="0.3">
      <c r="P67085"/>
      <c r="AA67085"/>
    </row>
    <row r="67086" spans="16:27" x14ac:dyDescent="0.3">
      <c r="P67086"/>
      <c r="AA67086"/>
    </row>
    <row r="67087" spans="16:27" x14ac:dyDescent="0.3">
      <c r="P67087"/>
      <c r="AA67087"/>
    </row>
    <row r="67088" spans="16:27" x14ac:dyDescent="0.3">
      <c r="P67088"/>
      <c r="AA67088"/>
    </row>
    <row r="67089" spans="16:27" x14ac:dyDescent="0.3">
      <c r="P67089"/>
      <c r="AA67089"/>
    </row>
    <row r="67090" spans="16:27" x14ac:dyDescent="0.3">
      <c r="P67090"/>
      <c r="AA67090"/>
    </row>
    <row r="67091" spans="16:27" x14ac:dyDescent="0.3">
      <c r="P67091"/>
      <c r="AA67091"/>
    </row>
    <row r="67092" spans="16:27" x14ac:dyDescent="0.3">
      <c r="P67092"/>
      <c r="AA67092"/>
    </row>
    <row r="67093" spans="16:27" x14ac:dyDescent="0.3">
      <c r="P67093"/>
      <c r="AA67093"/>
    </row>
    <row r="67094" spans="16:27" x14ac:dyDescent="0.3">
      <c r="P67094"/>
      <c r="AA67094"/>
    </row>
    <row r="67095" spans="16:27" x14ac:dyDescent="0.3">
      <c r="P67095"/>
      <c r="AA67095"/>
    </row>
    <row r="67096" spans="16:27" x14ac:dyDescent="0.3">
      <c r="P67096"/>
      <c r="AA67096"/>
    </row>
    <row r="67097" spans="16:27" x14ac:dyDescent="0.3">
      <c r="P67097"/>
      <c r="AA67097"/>
    </row>
    <row r="67098" spans="16:27" x14ac:dyDescent="0.3">
      <c r="P67098"/>
      <c r="AA67098"/>
    </row>
    <row r="67099" spans="16:27" x14ac:dyDescent="0.3">
      <c r="P67099"/>
      <c r="AA67099"/>
    </row>
    <row r="67100" spans="16:27" x14ac:dyDescent="0.3">
      <c r="P67100"/>
      <c r="AA67100"/>
    </row>
    <row r="67101" spans="16:27" x14ac:dyDescent="0.3">
      <c r="P67101"/>
      <c r="AA67101"/>
    </row>
    <row r="67102" spans="16:27" x14ac:dyDescent="0.3">
      <c r="P67102"/>
      <c r="AA67102"/>
    </row>
    <row r="67103" spans="16:27" x14ac:dyDescent="0.3">
      <c r="P67103"/>
      <c r="AA67103"/>
    </row>
    <row r="67104" spans="16:27" x14ac:dyDescent="0.3">
      <c r="P67104"/>
      <c r="AA67104"/>
    </row>
    <row r="67105" spans="16:27" x14ac:dyDescent="0.3">
      <c r="P67105"/>
      <c r="AA67105"/>
    </row>
    <row r="67106" spans="16:27" x14ac:dyDescent="0.3">
      <c r="P67106"/>
      <c r="AA67106"/>
    </row>
    <row r="67107" spans="16:27" x14ac:dyDescent="0.3">
      <c r="P67107"/>
      <c r="AA67107"/>
    </row>
    <row r="67108" spans="16:27" x14ac:dyDescent="0.3">
      <c r="P67108"/>
      <c r="AA67108"/>
    </row>
    <row r="67109" spans="16:27" x14ac:dyDescent="0.3">
      <c r="P67109"/>
      <c r="AA67109"/>
    </row>
    <row r="67110" spans="16:27" x14ac:dyDescent="0.3">
      <c r="P67110"/>
      <c r="AA67110"/>
    </row>
    <row r="67111" spans="16:27" x14ac:dyDescent="0.3">
      <c r="P67111"/>
      <c r="AA67111"/>
    </row>
    <row r="67112" spans="16:27" x14ac:dyDescent="0.3">
      <c r="P67112"/>
      <c r="AA67112"/>
    </row>
    <row r="67113" spans="16:27" x14ac:dyDescent="0.3">
      <c r="P67113"/>
      <c r="AA67113"/>
    </row>
    <row r="67114" spans="16:27" x14ac:dyDescent="0.3">
      <c r="P67114"/>
      <c r="AA67114"/>
    </row>
    <row r="67115" spans="16:27" x14ac:dyDescent="0.3">
      <c r="P67115"/>
      <c r="AA67115"/>
    </row>
    <row r="67116" spans="16:27" x14ac:dyDescent="0.3">
      <c r="P67116"/>
      <c r="AA67116"/>
    </row>
    <row r="67117" spans="16:27" x14ac:dyDescent="0.3">
      <c r="P67117"/>
      <c r="AA67117"/>
    </row>
    <row r="67118" spans="16:27" x14ac:dyDescent="0.3">
      <c r="P67118"/>
      <c r="AA67118"/>
    </row>
    <row r="67119" spans="16:27" x14ac:dyDescent="0.3">
      <c r="P67119"/>
      <c r="AA67119"/>
    </row>
    <row r="67120" spans="16:27" x14ac:dyDescent="0.3">
      <c r="P67120"/>
      <c r="AA67120"/>
    </row>
    <row r="67121" spans="16:27" x14ac:dyDescent="0.3">
      <c r="P67121"/>
      <c r="AA67121"/>
    </row>
    <row r="67122" spans="16:27" x14ac:dyDescent="0.3">
      <c r="P67122"/>
      <c r="AA67122"/>
    </row>
    <row r="67123" spans="16:27" x14ac:dyDescent="0.3">
      <c r="P67123"/>
      <c r="AA67123"/>
    </row>
    <row r="67124" spans="16:27" x14ac:dyDescent="0.3">
      <c r="P67124"/>
      <c r="AA67124"/>
    </row>
    <row r="67125" spans="16:27" x14ac:dyDescent="0.3">
      <c r="P67125"/>
      <c r="AA67125"/>
    </row>
    <row r="67126" spans="16:27" x14ac:dyDescent="0.3">
      <c r="P67126"/>
      <c r="AA67126"/>
    </row>
    <row r="67127" spans="16:27" x14ac:dyDescent="0.3">
      <c r="P67127"/>
      <c r="AA67127"/>
    </row>
    <row r="67128" spans="16:27" x14ac:dyDescent="0.3">
      <c r="P67128"/>
      <c r="AA67128"/>
    </row>
    <row r="67129" spans="16:27" x14ac:dyDescent="0.3">
      <c r="P67129"/>
      <c r="AA67129"/>
    </row>
    <row r="67130" spans="16:27" x14ac:dyDescent="0.3">
      <c r="P67130"/>
      <c r="AA67130"/>
    </row>
    <row r="67131" spans="16:27" x14ac:dyDescent="0.3">
      <c r="P67131"/>
      <c r="AA67131"/>
    </row>
    <row r="67132" spans="16:27" x14ac:dyDescent="0.3">
      <c r="P67132"/>
      <c r="AA67132"/>
    </row>
    <row r="67133" spans="16:27" x14ac:dyDescent="0.3">
      <c r="P67133"/>
      <c r="AA67133"/>
    </row>
    <row r="67134" spans="16:27" x14ac:dyDescent="0.3">
      <c r="P67134"/>
      <c r="AA67134"/>
    </row>
    <row r="67135" spans="16:27" x14ac:dyDescent="0.3">
      <c r="P67135"/>
      <c r="AA67135"/>
    </row>
    <row r="67136" spans="16:27" x14ac:dyDescent="0.3">
      <c r="P67136"/>
      <c r="AA67136"/>
    </row>
    <row r="67137" spans="16:27" x14ac:dyDescent="0.3">
      <c r="P67137"/>
      <c r="AA67137"/>
    </row>
    <row r="67138" spans="16:27" x14ac:dyDescent="0.3">
      <c r="P67138"/>
      <c r="AA67138"/>
    </row>
    <row r="67139" spans="16:27" x14ac:dyDescent="0.3">
      <c r="P67139"/>
      <c r="AA67139"/>
    </row>
    <row r="67140" spans="16:27" x14ac:dyDescent="0.3">
      <c r="P67140"/>
      <c r="AA67140"/>
    </row>
    <row r="67141" spans="16:27" x14ac:dyDescent="0.3">
      <c r="P67141"/>
      <c r="AA67141"/>
    </row>
    <row r="67142" spans="16:27" x14ac:dyDescent="0.3">
      <c r="P67142"/>
      <c r="AA67142"/>
    </row>
    <row r="67143" spans="16:27" x14ac:dyDescent="0.3">
      <c r="P67143"/>
      <c r="AA67143"/>
    </row>
    <row r="67144" spans="16:27" x14ac:dyDescent="0.3">
      <c r="P67144"/>
      <c r="AA67144"/>
    </row>
    <row r="67145" spans="16:27" x14ac:dyDescent="0.3">
      <c r="P67145"/>
      <c r="AA67145"/>
    </row>
    <row r="67146" spans="16:27" x14ac:dyDescent="0.3">
      <c r="P67146"/>
      <c r="AA67146"/>
    </row>
    <row r="67147" spans="16:27" x14ac:dyDescent="0.3">
      <c r="P67147"/>
      <c r="AA67147"/>
    </row>
    <row r="67148" spans="16:27" x14ac:dyDescent="0.3">
      <c r="P67148"/>
      <c r="AA67148"/>
    </row>
    <row r="67149" spans="16:27" x14ac:dyDescent="0.3">
      <c r="P67149"/>
      <c r="AA67149"/>
    </row>
    <row r="67150" spans="16:27" x14ac:dyDescent="0.3">
      <c r="P67150"/>
      <c r="AA67150"/>
    </row>
    <row r="67151" spans="16:27" x14ac:dyDescent="0.3">
      <c r="P67151"/>
      <c r="AA67151"/>
    </row>
    <row r="67152" spans="16:27" x14ac:dyDescent="0.3">
      <c r="P67152"/>
      <c r="AA67152"/>
    </row>
    <row r="67153" spans="16:27" x14ac:dyDescent="0.3">
      <c r="P67153"/>
      <c r="AA67153"/>
    </row>
    <row r="67154" spans="16:27" x14ac:dyDescent="0.3">
      <c r="P67154"/>
      <c r="AA67154"/>
    </row>
    <row r="67155" spans="16:27" x14ac:dyDescent="0.3">
      <c r="P67155"/>
      <c r="AA67155"/>
    </row>
    <row r="67156" spans="16:27" x14ac:dyDescent="0.3">
      <c r="P67156"/>
      <c r="AA67156"/>
    </row>
    <row r="67157" spans="16:27" x14ac:dyDescent="0.3">
      <c r="P67157"/>
      <c r="AA67157"/>
    </row>
    <row r="67158" spans="16:27" x14ac:dyDescent="0.3">
      <c r="P67158"/>
      <c r="AA67158"/>
    </row>
    <row r="67159" spans="16:27" x14ac:dyDescent="0.3">
      <c r="P67159"/>
      <c r="AA67159"/>
    </row>
    <row r="67160" spans="16:27" x14ac:dyDescent="0.3">
      <c r="P67160"/>
      <c r="AA67160"/>
    </row>
    <row r="67161" spans="16:27" x14ac:dyDescent="0.3">
      <c r="P67161"/>
      <c r="AA67161"/>
    </row>
    <row r="67162" spans="16:27" x14ac:dyDescent="0.3">
      <c r="P67162"/>
      <c r="AA67162"/>
    </row>
    <row r="67163" spans="16:27" x14ac:dyDescent="0.3">
      <c r="P67163"/>
      <c r="AA67163"/>
    </row>
    <row r="67164" spans="16:27" x14ac:dyDescent="0.3">
      <c r="P67164"/>
      <c r="AA67164"/>
    </row>
    <row r="67165" spans="16:27" x14ac:dyDescent="0.3">
      <c r="P67165"/>
      <c r="AA67165"/>
    </row>
    <row r="67166" spans="16:27" x14ac:dyDescent="0.3">
      <c r="P67166"/>
      <c r="AA67166"/>
    </row>
    <row r="67167" spans="16:27" x14ac:dyDescent="0.3">
      <c r="P67167"/>
      <c r="AA67167"/>
    </row>
    <row r="67168" spans="16:27" x14ac:dyDescent="0.3">
      <c r="P67168"/>
      <c r="AA67168"/>
    </row>
    <row r="67169" spans="16:27" x14ac:dyDescent="0.3">
      <c r="P67169"/>
      <c r="AA67169"/>
    </row>
    <row r="67170" spans="16:27" x14ac:dyDescent="0.3">
      <c r="P67170"/>
      <c r="AA67170"/>
    </row>
    <row r="67171" spans="16:27" x14ac:dyDescent="0.3">
      <c r="P67171"/>
      <c r="AA67171"/>
    </row>
    <row r="67172" spans="16:27" x14ac:dyDescent="0.3">
      <c r="P67172"/>
      <c r="AA67172"/>
    </row>
    <row r="67173" spans="16:27" x14ac:dyDescent="0.3">
      <c r="P67173"/>
      <c r="AA67173"/>
    </row>
    <row r="67174" spans="16:27" x14ac:dyDescent="0.3">
      <c r="P67174"/>
      <c r="AA67174"/>
    </row>
    <row r="67175" spans="16:27" x14ac:dyDescent="0.3">
      <c r="P67175"/>
      <c r="AA67175"/>
    </row>
    <row r="67176" spans="16:27" x14ac:dyDescent="0.3">
      <c r="P67176"/>
      <c r="AA67176"/>
    </row>
    <row r="67177" spans="16:27" x14ac:dyDescent="0.3">
      <c r="P67177"/>
      <c r="AA67177"/>
    </row>
    <row r="67178" spans="16:27" x14ac:dyDescent="0.3">
      <c r="P67178"/>
      <c r="AA67178"/>
    </row>
    <row r="67179" spans="16:27" x14ac:dyDescent="0.3">
      <c r="P67179"/>
      <c r="AA67179"/>
    </row>
    <row r="67180" spans="16:27" x14ac:dyDescent="0.3">
      <c r="P67180"/>
      <c r="AA67180"/>
    </row>
    <row r="67181" spans="16:27" x14ac:dyDescent="0.3">
      <c r="P67181"/>
      <c r="AA67181"/>
    </row>
    <row r="67182" spans="16:27" x14ac:dyDescent="0.3">
      <c r="P67182"/>
      <c r="AA67182"/>
    </row>
    <row r="67183" spans="16:27" x14ac:dyDescent="0.3">
      <c r="P67183"/>
      <c r="AA67183"/>
    </row>
    <row r="67184" spans="16:27" x14ac:dyDescent="0.3">
      <c r="P67184"/>
      <c r="AA67184"/>
    </row>
    <row r="67185" spans="16:27" x14ac:dyDescent="0.3">
      <c r="P67185"/>
      <c r="AA67185"/>
    </row>
    <row r="67186" spans="16:27" x14ac:dyDescent="0.3">
      <c r="P67186"/>
      <c r="AA67186"/>
    </row>
    <row r="67187" spans="16:27" x14ac:dyDescent="0.3">
      <c r="P67187"/>
      <c r="AA67187"/>
    </row>
    <row r="67188" spans="16:27" x14ac:dyDescent="0.3">
      <c r="P67188"/>
      <c r="AA67188"/>
    </row>
    <row r="67189" spans="16:27" x14ac:dyDescent="0.3">
      <c r="P67189"/>
      <c r="AA67189"/>
    </row>
    <row r="67190" spans="16:27" x14ac:dyDescent="0.3">
      <c r="P67190"/>
      <c r="AA67190"/>
    </row>
    <row r="67191" spans="16:27" x14ac:dyDescent="0.3">
      <c r="P67191"/>
      <c r="AA67191"/>
    </row>
    <row r="67192" spans="16:27" x14ac:dyDescent="0.3">
      <c r="P67192"/>
      <c r="AA67192"/>
    </row>
    <row r="67193" spans="16:27" x14ac:dyDescent="0.3">
      <c r="P67193"/>
      <c r="AA67193"/>
    </row>
    <row r="67194" spans="16:27" x14ac:dyDescent="0.3">
      <c r="P67194"/>
      <c r="AA67194"/>
    </row>
    <row r="67195" spans="16:27" x14ac:dyDescent="0.3">
      <c r="P67195"/>
      <c r="AA67195"/>
    </row>
    <row r="67196" spans="16:27" x14ac:dyDescent="0.3">
      <c r="P67196"/>
      <c r="AA67196"/>
    </row>
    <row r="67197" spans="16:27" x14ac:dyDescent="0.3">
      <c r="P67197"/>
      <c r="AA67197"/>
    </row>
    <row r="67198" spans="16:27" x14ac:dyDescent="0.3">
      <c r="P67198"/>
      <c r="AA67198"/>
    </row>
    <row r="67199" spans="16:27" x14ac:dyDescent="0.3">
      <c r="P67199"/>
      <c r="AA67199"/>
    </row>
    <row r="67200" spans="16:27" x14ac:dyDescent="0.3">
      <c r="P67200"/>
      <c r="AA67200"/>
    </row>
    <row r="67201" spans="16:27" x14ac:dyDescent="0.3">
      <c r="P67201"/>
      <c r="AA67201"/>
    </row>
    <row r="67202" spans="16:27" x14ac:dyDescent="0.3">
      <c r="P67202"/>
      <c r="AA67202"/>
    </row>
    <row r="67203" spans="16:27" x14ac:dyDescent="0.3">
      <c r="P67203"/>
      <c r="AA67203"/>
    </row>
    <row r="67204" spans="16:27" x14ac:dyDescent="0.3">
      <c r="P67204"/>
      <c r="AA67204"/>
    </row>
    <row r="67205" spans="16:27" x14ac:dyDescent="0.3">
      <c r="P67205"/>
      <c r="AA67205"/>
    </row>
    <row r="67206" spans="16:27" x14ac:dyDescent="0.3">
      <c r="P67206"/>
      <c r="AA67206"/>
    </row>
    <row r="67207" spans="16:27" x14ac:dyDescent="0.3">
      <c r="P67207"/>
      <c r="AA67207"/>
    </row>
    <row r="67208" spans="16:27" x14ac:dyDescent="0.3">
      <c r="P67208"/>
      <c r="AA67208"/>
    </row>
    <row r="67209" spans="16:27" x14ac:dyDescent="0.3">
      <c r="P67209"/>
      <c r="AA67209"/>
    </row>
    <row r="67210" spans="16:27" x14ac:dyDescent="0.3">
      <c r="P67210"/>
      <c r="AA67210"/>
    </row>
    <row r="67211" spans="16:27" x14ac:dyDescent="0.3">
      <c r="P67211"/>
      <c r="AA67211"/>
    </row>
    <row r="67212" spans="16:27" x14ac:dyDescent="0.3">
      <c r="P67212"/>
      <c r="AA67212"/>
    </row>
    <row r="67213" spans="16:27" x14ac:dyDescent="0.3">
      <c r="P67213"/>
      <c r="AA67213"/>
    </row>
    <row r="67214" spans="16:27" x14ac:dyDescent="0.3">
      <c r="P67214"/>
      <c r="AA67214"/>
    </row>
    <row r="67215" spans="16:27" x14ac:dyDescent="0.3">
      <c r="P67215"/>
      <c r="AA67215"/>
    </row>
    <row r="67216" spans="16:27" x14ac:dyDescent="0.3">
      <c r="P67216"/>
      <c r="AA67216"/>
    </row>
    <row r="67217" spans="16:27" x14ac:dyDescent="0.3">
      <c r="P67217"/>
      <c r="AA67217"/>
    </row>
    <row r="67218" spans="16:27" x14ac:dyDescent="0.3">
      <c r="P67218"/>
      <c r="AA67218"/>
    </row>
    <row r="67219" spans="16:27" x14ac:dyDescent="0.3">
      <c r="P67219"/>
      <c r="AA67219"/>
    </row>
    <row r="67220" spans="16:27" x14ac:dyDescent="0.3">
      <c r="P67220"/>
      <c r="AA67220"/>
    </row>
    <row r="67221" spans="16:27" x14ac:dyDescent="0.3">
      <c r="P67221"/>
      <c r="AA67221"/>
    </row>
    <row r="67222" spans="16:27" x14ac:dyDescent="0.3">
      <c r="P67222"/>
      <c r="AA67222"/>
    </row>
    <row r="67223" spans="16:27" x14ac:dyDescent="0.3">
      <c r="P67223"/>
      <c r="AA67223"/>
    </row>
    <row r="67224" spans="16:27" x14ac:dyDescent="0.3">
      <c r="P67224"/>
      <c r="AA67224"/>
    </row>
    <row r="67225" spans="16:27" x14ac:dyDescent="0.3">
      <c r="P67225"/>
      <c r="AA67225"/>
    </row>
    <row r="67226" spans="16:27" x14ac:dyDescent="0.3">
      <c r="P67226"/>
      <c r="AA67226"/>
    </row>
    <row r="67227" spans="16:27" x14ac:dyDescent="0.3">
      <c r="P67227"/>
      <c r="AA67227"/>
    </row>
    <row r="67228" spans="16:27" x14ac:dyDescent="0.3">
      <c r="P67228"/>
      <c r="AA67228"/>
    </row>
    <row r="67229" spans="16:27" x14ac:dyDescent="0.3">
      <c r="P67229"/>
      <c r="AA67229"/>
    </row>
    <row r="67230" spans="16:27" x14ac:dyDescent="0.3">
      <c r="P67230"/>
      <c r="AA67230"/>
    </row>
    <row r="67231" spans="16:27" x14ac:dyDescent="0.3">
      <c r="P67231"/>
      <c r="AA67231"/>
    </row>
    <row r="67232" spans="16:27" x14ac:dyDescent="0.3">
      <c r="P67232"/>
      <c r="AA67232"/>
    </row>
    <row r="67233" spans="16:27" x14ac:dyDescent="0.3">
      <c r="P67233"/>
      <c r="AA67233"/>
    </row>
    <row r="67234" spans="16:27" x14ac:dyDescent="0.3">
      <c r="P67234"/>
      <c r="AA67234"/>
    </row>
    <row r="67235" spans="16:27" x14ac:dyDescent="0.3">
      <c r="P67235"/>
      <c r="AA67235"/>
    </row>
    <row r="67236" spans="16:27" x14ac:dyDescent="0.3">
      <c r="P67236"/>
      <c r="AA67236"/>
    </row>
    <row r="67237" spans="16:27" x14ac:dyDescent="0.3">
      <c r="P67237"/>
      <c r="AA67237"/>
    </row>
    <row r="67238" spans="16:27" x14ac:dyDescent="0.3">
      <c r="P67238"/>
      <c r="AA67238"/>
    </row>
    <row r="67239" spans="16:27" x14ac:dyDescent="0.3">
      <c r="P67239"/>
      <c r="AA67239"/>
    </row>
    <row r="67240" spans="16:27" x14ac:dyDescent="0.3">
      <c r="P67240"/>
      <c r="AA67240"/>
    </row>
    <row r="67241" spans="16:27" x14ac:dyDescent="0.3">
      <c r="P67241"/>
      <c r="AA67241"/>
    </row>
    <row r="67242" spans="16:27" x14ac:dyDescent="0.3">
      <c r="P67242"/>
      <c r="AA67242"/>
    </row>
    <row r="67243" spans="16:27" x14ac:dyDescent="0.3">
      <c r="P67243"/>
      <c r="AA67243"/>
    </row>
    <row r="67244" spans="16:27" x14ac:dyDescent="0.3">
      <c r="P67244"/>
      <c r="AA67244"/>
    </row>
    <row r="67245" spans="16:27" x14ac:dyDescent="0.3">
      <c r="P67245"/>
      <c r="AA67245"/>
    </row>
    <row r="67246" spans="16:27" x14ac:dyDescent="0.3">
      <c r="P67246"/>
      <c r="AA67246"/>
    </row>
    <row r="67247" spans="16:27" x14ac:dyDescent="0.3">
      <c r="P67247"/>
      <c r="AA67247"/>
    </row>
    <row r="67248" spans="16:27" x14ac:dyDescent="0.3">
      <c r="P67248"/>
      <c r="AA67248"/>
    </row>
    <row r="67249" spans="16:27" x14ac:dyDescent="0.3">
      <c r="P67249"/>
      <c r="AA67249"/>
    </row>
    <row r="67250" spans="16:27" x14ac:dyDescent="0.3">
      <c r="P67250"/>
      <c r="AA67250"/>
    </row>
    <row r="67251" spans="16:27" x14ac:dyDescent="0.3">
      <c r="P67251"/>
      <c r="AA67251"/>
    </row>
    <row r="67252" spans="16:27" x14ac:dyDescent="0.3">
      <c r="P67252"/>
      <c r="AA67252"/>
    </row>
    <row r="67253" spans="16:27" x14ac:dyDescent="0.3">
      <c r="P67253"/>
      <c r="AA67253"/>
    </row>
    <row r="67254" spans="16:27" x14ac:dyDescent="0.3">
      <c r="P67254"/>
      <c r="AA67254"/>
    </row>
    <row r="67255" spans="16:27" x14ac:dyDescent="0.3">
      <c r="P67255"/>
      <c r="AA67255"/>
    </row>
    <row r="67256" spans="16:27" x14ac:dyDescent="0.3">
      <c r="P67256"/>
      <c r="AA67256"/>
    </row>
    <row r="67257" spans="16:27" x14ac:dyDescent="0.3">
      <c r="P67257"/>
      <c r="AA67257"/>
    </row>
    <row r="67258" spans="16:27" x14ac:dyDescent="0.3">
      <c r="P67258"/>
      <c r="AA67258"/>
    </row>
    <row r="67259" spans="16:27" x14ac:dyDescent="0.3">
      <c r="P67259"/>
      <c r="AA67259"/>
    </row>
    <row r="67260" spans="16:27" x14ac:dyDescent="0.3">
      <c r="P67260"/>
      <c r="AA67260"/>
    </row>
    <row r="67261" spans="16:27" x14ac:dyDescent="0.3">
      <c r="P67261"/>
      <c r="AA67261"/>
    </row>
    <row r="67262" spans="16:27" x14ac:dyDescent="0.3">
      <c r="P67262"/>
      <c r="AA67262"/>
    </row>
    <row r="67263" spans="16:27" x14ac:dyDescent="0.3">
      <c r="P67263"/>
      <c r="AA67263"/>
    </row>
    <row r="67264" spans="16:27" x14ac:dyDescent="0.3">
      <c r="P67264"/>
      <c r="AA67264"/>
    </row>
    <row r="67265" spans="16:27" x14ac:dyDescent="0.3">
      <c r="P67265"/>
      <c r="AA67265"/>
    </row>
    <row r="67266" spans="16:27" x14ac:dyDescent="0.3">
      <c r="P67266"/>
      <c r="AA67266"/>
    </row>
    <row r="67267" spans="16:27" x14ac:dyDescent="0.3">
      <c r="P67267"/>
      <c r="AA67267"/>
    </row>
    <row r="67268" spans="16:27" x14ac:dyDescent="0.3">
      <c r="P67268"/>
      <c r="AA67268"/>
    </row>
    <row r="67269" spans="16:27" x14ac:dyDescent="0.3">
      <c r="P67269"/>
      <c r="AA67269"/>
    </row>
    <row r="67270" spans="16:27" x14ac:dyDescent="0.3">
      <c r="P67270"/>
      <c r="AA67270"/>
    </row>
    <row r="67271" spans="16:27" x14ac:dyDescent="0.3">
      <c r="P67271"/>
      <c r="AA67271"/>
    </row>
    <row r="67272" spans="16:27" x14ac:dyDescent="0.3">
      <c r="P67272"/>
      <c r="AA67272"/>
    </row>
    <row r="67273" spans="16:27" x14ac:dyDescent="0.3">
      <c r="P67273"/>
      <c r="AA67273"/>
    </row>
    <row r="67274" spans="16:27" x14ac:dyDescent="0.3">
      <c r="P67274"/>
      <c r="AA67274"/>
    </row>
    <row r="67275" spans="16:27" x14ac:dyDescent="0.3">
      <c r="P67275"/>
      <c r="AA67275"/>
    </row>
    <row r="67276" spans="16:27" x14ac:dyDescent="0.3">
      <c r="P67276"/>
      <c r="AA67276"/>
    </row>
    <row r="67277" spans="16:27" x14ac:dyDescent="0.3">
      <c r="P67277"/>
      <c r="AA67277"/>
    </row>
    <row r="67278" spans="16:27" x14ac:dyDescent="0.3">
      <c r="P67278"/>
      <c r="AA67278"/>
    </row>
    <row r="67279" spans="16:27" x14ac:dyDescent="0.3">
      <c r="P67279"/>
      <c r="AA67279"/>
    </row>
    <row r="67280" spans="16:27" x14ac:dyDescent="0.3">
      <c r="P67280"/>
      <c r="AA67280"/>
    </row>
    <row r="67281" spans="16:27" x14ac:dyDescent="0.3">
      <c r="P67281"/>
      <c r="AA67281"/>
    </row>
    <row r="67282" spans="16:27" x14ac:dyDescent="0.3">
      <c r="P67282"/>
      <c r="AA67282"/>
    </row>
    <row r="67283" spans="16:27" x14ac:dyDescent="0.3">
      <c r="P67283"/>
      <c r="AA67283"/>
    </row>
    <row r="67284" spans="16:27" x14ac:dyDescent="0.3">
      <c r="P67284"/>
      <c r="AA67284"/>
    </row>
    <row r="67285" spans="16:27" x14ac:dyDescent="0.3">
      <c r="P67285"/>
      <c r="AA67285"/>
    </row>
    <row r="67286" spans="16:27" x14ac:dyDescent="0.3">
      <c r="P67286"/>
      <c r="AA67286"/>
    </row>
    <row r="67287" spans="16:27" x14ac:dyDescent="0.3">
      <c r="P67287"/>
      <c r="AA67287"/>
    </row>
    <row r="67288" spans="16:27" x14ac:dyDescent="0.3">
      <c r="P67288"/>
      <c r="AA67288"/>
    </row>
    <row r="67289" spans="16:27" x14ac:dyDescent="0.3">
      <c r="P67289"/>
      <c r="AA67289"/>
    </row>
    <row r="67290" spans="16:27" x14ac:dyDescent="0.3">
      <c r="P67290"/>
      <c r="AA67290"/>
    </row>
    <row r="67291" spans="16:27" x14ac:dyDescent="0.3">
      <c r="P67291"/>
      <c r="AA67291"/>
    </row>
    <row r="67292" spans="16:27" x14ac:dyDescent="0.3">
      <c r="P67292"/>
      <c r="AA67292"/>
    </row>
    <row r="67293" spans="16:27" x14ac:dyDescent="0.3">
      <c r="P67293"/>
      <c r="AA67293"/>
    </row>
    <row r="67294" spans="16:27" x14ac:dyDescent="0.3">
      <c r="P67294"/>
      <c r="AA67294"/>
    </row>
    <row r="67295" spans="16:27" x14ac:dyDescent="0.3">
      <c r="P67295"/>
      <c r="AA67295"/>
    </row>
    <row r="67296" spans="16:27" x14ac:dyDescent="0.3">
      <c r="P67296"/>
      <c r="AA67296"/>
    </row>
    <row r="67297" spans="16:27" x14ac:dyDescent="0.3">
      <c r="P67297"/>
      <c r="AA67297"/>
    </row>
    <row r="67298" spans="16:27" x14ac:dyDescent="0.3">
      <c r="P67298"/>
      <c r="AA67298"/>
    </row>
    <row r="67299" spans="16:27" x14ac:dyDescent="0.3">
      <c r="P67299"/>
      <c r="AA67299"/>
    </row>
    <row r="67300" spans="16:27" x14ac:dyDescent="0.3">
      <c r="P67300"/>
      <c r="AA67300"/>
    </row>
    <row r="67301" spans="16:27" x14ac:dyDescent="0.3">
      <c r="P67301"/>
      <c r="AA67301"/>
    </row>
    <row r="67302" spans="16:27" x14ac:dyDescent="0.3">
      <c r="P67302"/>
      <c r="AA67302"/>
    </row>
    <row r="67303" spans="16:27" x14ac:dyDescent="0.3">
      <c r="P67303"/>
      <c r="AA67303"/>
    </row>
    <row r="67304" spans="16:27" x14ac:dyDescent="0.3">
      <c r="P67304"/>
      <c r="AA67304"/>
    </row>
    <row r="67305" spans="16:27" x14ac:dyDescent="0.3">
      <c r="P67305"/>
      <c r="AA67305"/>
    </row>
    <row r="67306" spans="16:27" x14ac:dyDescent="0.3">
      <c r="P67306"/>
      <c r="AA67306"/>
    </row>
    <row r="67307" spans="16:27" x14ac:dyDescent="0.3">
      <c r="P67307"/>
      <c r="AA67307"/>
    </row>
    <row r="67308" spans="16:27" x14ac:dyDescent="0.3">
      <c r="P67308"/>
      <c r="AA67308"/>
    </row>
    <row r="67309" spans="16:27" x14ac:dyDescent="0.3">
      <c r="P67309"/>
      <c r="AA67309"/>
    </row>
    <row r="67310" spans="16:27" x14ac:dyDescent="0.3">
      <c r="P67310"/>
      <c r="AA67310"/>
    </row>
    <row r="67311" spans="16:27" x14ac:dyDescent="0.3">
      <c r="P67311"/>
      <c r="AA67311"/>
    </row>
    <row r="67312" spans="16:27" x14ac:dyDescent="0.3">
      <c r="P67312"/>
      <c r="AA67312"/>
    </row>
    <row r="67313" spans="16:27" x14ac:dyDescent="0.3">
      <c r="P67313"/>
      <c r="AA67313"/>
    </row>
    <row r="67314" spans="16:27" x14ac:dyDescent="0.3">
      <c r="P67314"/>
      <c r="AA67314"/>
    </row>
    <row r="67315" spans="16:27" x14ac:dyDescent="0.3">
      <c r="P67315"/>
      <c r="AA67315"/>
    </row>
    <row r="67316" spans="16:27" x14ac:dyDescent="0.3">
      <c r="P67316"/>
      <c r="AA67316"/>
    </row>
    <row r="67317" spans="16:27" x14ac:dyDescent="0.3">
      <c r="P67317"/>
      <c r="AA67317"/>
    </row>
    <row r="67318" spans="16:27" x14ac:dyDescent="0.3">
      <c r="P67318"/>
      <c r="AA67318"/>
    </row>
    <row r="67319" spans="16:27" x14ac:dyDescent="0.3">
      <c r="P67319"/>
      <c r="AA67319"/>
    </row>
    <row r="67320" spans="16:27" x14ac:dyDescent="0.3">
      <c r="P67320"/>
      <c r="AA67320"/>
    </row>
    <row r="67321" spans="16:27" x14ac:dyDescent="0.3">
      <c r="P67321"/>
      <c r="AA67321"/>
    </row>
    <row r="67322" spans="16:27" x14ac:dyDescent="0.3">
      <c r="P67322"/>
      <c r="AA67322"/>
    </row>
    <row r="67323" spans="16:27" x14ac:dyDescent="0.3">
      <c r="P67323"/>
      <c r="AA67323"/>
    </row>
    <row r="67324" spans="16:27" x14ac:dyDescent="0.3">
      <c r="P67324"/>
      <c r="AA67324"/>
    </row>
    <row r="67325" spans="16:27" x14ac:dyDescent="0.3">
      <c r="P67325"/>
      <c r="AA67325"/>
    </row>
    <row r="67326" spans="16:27" x14ac:dyDescent="0.3">
      <c r="P67326"/>
      <c r="AA67326"/>
    </row>
    <row r="67327" spans="16:27" x14ac:dyDescent="0.3">
      <c r="P67327"/>
      <c r="AA67327"/>
    </row>
    <row r="67328" spans="16:27" x14ac:dyDescent="0.3">
      <c r="P67328"/>
      <c r="AA67328"/>
    </row>
    <row r="67329" spans="16:27" x14ac:dyDescent="0.3">
      <c r="P67329"/>
      <c r="AA67329"/>
    </row>
    <row r="67330" spans="16:27" x14ac:dyDescent="0.3">
      <c r="P67330"/>
      <c r="AA67330"/>
    </row>
    <row r="67331" spans="16:27" x14ac:dyDescent="0.3">
      <c r="P67331"/>
      <c r="AA67331"/>
    </row>
    <row r="67332" spans="16:27" x14ac:dyDescent="0.3">
      <c r="P67332"/>
      <c r="AA67332"/>
    </row>
    <row r="67333" spans="16:27" x14ac:dyDescent="0.3">
      <c r="P67333"/>
      <c r="AA67333"/>
    </row>
    <row r="67334" spans="16:27" x14ac:dyDescent="0.3">
      <c r="P67334"/>
      <c r="AA67334"/>
    </row>
    <row r="67335" spans="16:27" x14ac:dyDescent="0.3">
      <c r="P67335"/>
      <c r="AA67335"/>
    </row>
    <row r="67336" spans="16:27" x14ac:dyDescent="0.3">
      <c r="P67336"/>
      <c r="AA67336"/>
    </row>
    <row r="67337" spans="16:27" x14ac:dyDescent="0.3">
      <c r="P67337"/>
      <c r="AA67337"/>
    </row>
    <row r="67338" spans="16:27" x14ac:dyDescent="0.3">
      <c r="P67338"/>
      <c r="AA67338"/>
    </row>
    <row r="67339" spans="16:27" x14ac:dyDescent="0.3">
      <c r="P67339"/>
      <c r="AA67339"/>
    </row>
    <row r="67340" spans="16:27" x14ac:dyDescent="0.3">
      <c r="P67340"/>
      <c r="AA67340"/>
    </row>
    <row r="67341" spans="16:27" x14ac:dyDescent="0.3">
      <c r="P67341"/>
      <c r="AA67341"/>
    </row>
    <row r="67342" spans="16:27" x14ac:dyDescent="0.3">
      <c r="P67342"/>
      <c r="AA67342"/>
    </row>
    <row r="67343" spans="16:27" x14ac:dyDescent="0.3">
      <c r="P67343"/>
      <c r="AA67343"/>
    </row>
    <row r="67344" spans="16:27" x14ac:dyDescent="0.3">
      <c r="P67344"/>
      <c r="AA67344"/>
    </row>
    <row r="67345" spans="16:27" x14ac:dyDescent="0.3">
      <c r="P67345"/>
      <c r="AA67345"/>
    </row>
    <row r="67346" spans="16:27" x14ac:dyDescent="0.3">
      <c r="P67346"/>
      <c r="AA67346"/>
    </row>
    <row r="67347" spans="16:27" x14ac:dyDescent="0.3">
      <c r="P67347"/>
      <c r="AA67347"/>
    </row>
    <row r="67348" spans="16:27" x14ac:dyDescent="0.3">
      <c r="P67348"/>
      <c r="AA67348"/>
    </row>
    <row r="67349" spans="16:27" x14ac:dyDescent="0.3">
      <c r="P67349"/>
      <c r="AA67349"/>
    </row>
    <row r="67350" spans="16:27" x14ac:dyDescent="0.3">
      <c r="P67350"/>
      <c r="AA67350"/>
    </row>
    <row r="67351" spans="16:27" x14ac:dyDescent="0.3">
      <c r="P67351"/>
      <c r="AA67351"/>
    </row>
    <row r="67352" spans="16:27" x14ac:dyDescent="0.3">
      <c r="P67352"/>
      <c r="AA67352"/>
    </row>
    <row r="67353" spans="16:27" x14ac:dyDescent="0.3">
      <c r="P67353"/>
      <c r="AA67353"/>
    </row>
    <row r="67354" spans="16:27" x14ac:dyDescent="0.3">
      <c r="P67354"/>
      <c r="AA67354"/>
    </row>
    <row r="67355" spans="16:27" x14ac:dyDescent="0.3">
      <c r="P67355"/>
      <c r="AA67355"/>
    </row>
    <row r="67356" spans="16:27" x14ac:dyDescent="0.3">
      <c r="P67356"/>
      <c r="AA67356"/>
    </row>
    <row r="67357" spans="16:27" x14ac:dyDescent="0.3">
      <c r="P67357"/>
      <c r="AA67357"/>
    </row>
    <row r="67358" spans="16:27" x14ac:dyDescent="0.3">
      <c r="P67358"/>
      <c r="AA67358"/>
    </row>
    <row r="67359" spans="16:27" x14ac:dyDescent="0.3">
      <c r="P67359"/>
      <c r="AA67359"/>
    </row>
    <row r="67360" spans="16:27" x14ac:dyDescent="0.3">
      <c r="P67360"/>
      <c r="AA67360"/>
    </row>
    <row r="67361" spans="16:27" x14ac:dyDescent="0.3">
      <c r="P67361"/>
      <c r="AA67361"/>
    </row>
    <row r="67362" spans="16:27" x14ac:dyDescent="0.3">
      <c r="P67362"/>
      <c r="AA67362"/>
    </row>
    <row r="67363" spans="16:27" x14ac:dyDescent="0.3">
      <c r="P67363"/>
      <c r="AA67363"/>
    </row>
    <row r="67364" spans="16:27" x14ac:dyDescent="0.3">
      <c r="P67364"/>
      <c r="AA67364"/>
    </row>
    <row r="67365" spans="16:27" x14ac:dyDescent="0.3">
      <c r="P67365"/>
      <c r="AA67365"/>
    </row>
    <row r="67366" spans="16:27" x14ac:dyDescent="0.3">
      <c r="P67366"/>
      <c r="AA67366"/>
    </row>
    <row r="67367" spans="16:27" x14ac:dyDescent="0.3">
      <c r="P67367"/>
      <c r="AA67367"/>
    </row>
    <row r="67368" spans="16:27" x14ac:dyDescent="0.3">
      <c r="P67368"/>
      <c r="AA67368"/>
    </row>
    <row r="67369" spans="16:27" x14ac:dyDescent="0.3">
      <c r="P67369"/>
      <c r="AA67369"/>
    </row>
    <row r="67370" spans="16:27" x14ac:dyDescent="0.3">
      <c r="P67370"/>
      <c r="AA67370"/>
    </row>
    <row r="67371" spans="16:27" x14ac:dyDescent="0.3">
      <c r="P67371"/>
      <c r="AA67371"/>
    </row>
    <row r="67372" spans="16:27" x14ac:dyDescent="0.3">
      <c r="P67372"/>
      <c r="AA67372"/>
    </row>
    <row r="67373" spans="16:27" x14ac:dyDescent="0.3">
      <c r="P67373"/>
      <c r="AA67373"/>
    </row>
    <row r="67374" spans="16:27" x14ac:dyDescent="0.3">
      <c r="P67374"/>
      <c r="AA67374"/>
    </row>
    <row r="67375" spans="16:27" x14ac:dyDescent="0.3">
      <c r="P67375"/>
      <c r="AA67375"/>
    </row>
    <row r="67376" spans="16:27" x14ac:dyDescent="0.3">
      <c r="P67376"/>
      <c r="AA67376"/>
    </row>
    <row r="67377" spans="16:27" x14ac:dyDescent="0.3">
      <c r="P67377"/>
      <c r="AA67377"/>
    </row>
    <row r="67378" spans="16:27" x14ac:dyDescent="0.3">
      <c r="P67378"/>
      <c r="AA67378"/>
    </row>
    <row r="67379" spans="16:27" x14ac:dyDescent="0.3">
      <c r="P67379"/>
      <c r="AA67379"/>
    </row>
    <row r="67380" spans="16:27" x14ac:dyDescent="0.3">
      <c r="P67380"/>
      <c r="AA67380"/>
    </row>
    <row r="67381" spans="16:27" x14ac:dyDescent="0.3">
      <c r="P67381"/>
      <c r="AA67381"/>
    </row>
    <row r="67382" spans="16:27" x14ac:dyDescent="0.3">
      <c r="P67382"/>
      <c r="AA67382"/>
    </row>
    <row r="67383" spans="16:27" x14ac:dyDescent="0.3">
      <c r="P67383"/>
      <c r="AA67383"/>
    </row>
    <row r="67384" spans="16:27" x14ac:dyDescent="0.3">
      <c r="P67384"/>
      <c r="AA67384"/>
    </row>
    <row r="67385" spans="16:27" x14ac:dyDescent="0.3">
      <c r="P67385"/>
      <c r="AA67385"/>
    </row>
    <row r="67386" spans="16:27" x14ac:dyDescent="0.3">
      <c r="P67386"/>
      <c r="AA67386"/>
    </row>
    <row r="67387" spans="16:27" x14ac:dyDescent="0.3">
      <c r="P67387"/>
      <c r="AA67387"/>
    </row>
    <row r="67388" spans="16:27" x14ac:dyDescent="0.3">
      <c r="P67388"/>
      <c r="AA67388"/>
    </row>
    <row r="67389" spans="16:27" x14ac:dyDescent="0.3">
      <c r="P67389"/>
      <c r="AA67389"/>
    </row>
    <row r="67390" spans="16:27" x14ac:dyDescent="0.3">
      <c r="P67390"/>
      <c r="AA67390"/>
    </row>
    <row r="67391" spans="16:27" x14ac:dyDescent="0.3">
      <c r="P67391"/>
      <c r="AA67391"/>
    </row>
    <row r="67392" spans="16:27" x14ac:dyDescent="0.3">
      <c r="P67392"/>
      <c r="AA67392"/>
    </row>
    <row r="67393" spans="16:27" x14ac:dyDescent="0.3">
      <c r="P67393"/>
      <c r="AA67393"/>
    </row>
    <row r="67394" spans="16:27" x14ac:dyDescent="0.3">
      <c r="P67394"/>
      <c r="AA67394"/>
    </row>
    <row r="67395" spans="16:27" x14ac:dyDescent="0.3">
      <c r="P67395"/>
      <c r="AA67395"/>
    </row>
    <row r="67396" spans="16:27" x14ac:dyDescent="0.3">
      <c r="P67396"/>
      <c r="AA67396"/>
    </row>
    <row r="67397" spans="16:27" x14ac:dyDescent="0.3">
      <c r="P67397"/>
      <c r="AA67397"/>
    </row>
    <row r="67398" spans="16:27" x14ac:dyDescent="0.3">
      <c r="P67398"/>
      <c r="AA67398"/>
    </row>
    <row r="67399" spans="16:27" x14ac:dyDescent="0.3">
      <c r="P67399"/>
      <c r="AA67399"/>
    </row>
    <row r="67400" spans="16:27" x14ac:dyDescent="0.3">
      <c r="P67400"/>
      <c r="AA67400"/>
    </row>
    <row r="67401" spans="16:27" x14ac:dyDescent="0.3">
      <c r="P67401"/>
      <c r="AA67401"/>
    </row>
    <row r="67402" spans="16:27" x14ac:dyDescent="0.3">
      <c r="P67402"/>
      <c r="AA67402"/>
    </row>
    <row r="67403" spans="16:27" x14ac:dyDescent="0.3">
      <c r="P67403"/>
      <c r="AA67403"/>
    </row>
    <row r="67404" spans="16:27" x14ac:dyDescent="0.3">
      <c r="P67404"/>
      <c r="AA67404"/>
    </row>
    <row r="67405" spans="16:27" x14ac:dyDescent="0.3">
      <c r="P67405"/>
      <c r="AA67405"/>
    </row>
    <row r="67406" spans="16:27" x14ac:dyDescent="0.3">
      <c r="P67406"/>
      <c r="AA67406"/>
    </row>
    <row r="67407" spans="16:27" x14ac:dyDescent="0.3">
      <c r="P67407"/>
      <c r="AA67407"/>
    </row>
    <row r="67408" spans="16:27" x14ac:dyDescent="0.3">
      <c r="P67408"/>
      <c r="AA67408"/>
    </row>
    <row r="67409" spans="16:27" x14ac:dyDescent="0.3">
      <c r="P67409"/>
      <c r="AA67409"/>
    </row>
    <row r="67410" spans="16:27" x14ac:dyDescent="0.3">
      <c r="P67410"/>
      <c r="AA67410"/>
    </row>
    <row r="67411" spans="16:27" x14ac:dyDescent="0.3">
      <c r="P67411"/>
      <c r="AA67411"/>
    </row>
    <row r="67412" spans="16:27" x14ac:dyDescent="0.3">
      <c r="P67412"/>
      <c r="AA67412"/>
    </row>
    <row r="67413" spans="16:27" x14ac:dyDescent="0.3">
      <c r="P67413"/>
      <c r="AA67413"/>
    </row>
    <row r="67414" spans="16:27" x14ac:dyDescent="0.3">
      <c r="P67414"/>
      <c r="AA67414"/>
    </row>
    <row r="67415" spans="16:27" x14ac:dyDescent="0.3">
      <c r="P67415"/>
      <c r="AA67415"/>
    </row>
    <row r="67416" spans="16:27" x14ac:dyDescent="0.3">
      <c r="P67416"/>
      <c r="AA67416"/>
    </row>
    <row r="67417" spans="16:27" x14ac:dyDescent="0.3">
      <c r="P67417"/>
      <c r="AA67417"/>
    </row>
    <row r="67418" spans="16:27" x14ac:dyDescent="0.3">
      <c r="P67418"/>
      <c r="AA67418"/>
    </row>
    <row r="67419" spans="16:27" x14ac:dyDescent="0.3">
      <c r="P67419"/>
      <c r="AA67419"/>
    </row>
    <row r="67420" spans="16:27" x14ac:dyDescent="0.3">
      <c r="P67420"/>
      <c r="AA67420"/>
    </row>
    <row r="67421" spans="16:27" x14ac:dyDescent="0.3">
      <c r="P67421"/>
      <c r="AA67421"/>
    </row>
    <row r="67422" spans="16:27" x14ac:dyDescent="0.3">
      <c r="P67422"/>
      <c r="AA67422"/>
    </row>
    <row r="67423" spans="16:27" x14ac:dyDescent="0.3">
      <c r="P67423"/>
      <c r="AA67423"/>
    </row>
    <row r="67424" spans="16:27" x14ac:dyDescent="0.3">
      <c r="P67424"/>
      <c r="AA67424"/>
    </row>
    <row r="67425" spans="16:27" x14ac:dyDescent="0.3">
      <c r="P67425"/>
      <c r="AA67425"/>
    </row>
    <row r="67426" spans="16:27" x14ac:dyDescent="0.3">
      <c r="P67426"/>
      <c r="AA67426"/>
    </row>
    <row r="67427" spans="16:27" x14ac:dyDescent="0.3">
      <c r="P67427"/>
      <c r="AA67427"/>
    </row>
    <row r="67428" spans="16:27" x14ac:dyDescent="0.3">
      <c r="P67428"/>
      <c r="AA67428"/>
    </row>
    <row r="67429" spans="16:27" x14ac:dyDescent="0.3">
      <c r="P67429"/>
      <c r="AA67429"/>
    </row>
    <row r="67430" spans="16:27" x14ac:dyDescent="0.3">
      <c r="P67430"/>
      <c r="AA67430"/>
    </row>
    <row r="67431" spans="16:27" x14ac:dyDescent="0.3">
      <c r="P67431"/>
      <c r="AA67431"/>
    </row>
    <row r="67432" spans="16:27" x14ac:dyDescent="0.3">
      <c r="P67432"/>
      <c r="AA67432"/>
    </row>
    <row r="67433" spans="16:27" x14ac:dyDescent="0.3">
      <c r="P67433"/>
      <c r="AA67433"/>
    </row>
    <row r="67434" spans="16:27" x14ac:dyDescent="0.3">
      <c r="P67434"/>
      <c r="AA67434"/>
    </row>
    <row r="67435" spans="16:27" x14ac:dyDescent="0.3">
      <c r="P67435"/>
      <c r="AA67435"/>
    </row>
    <row r="67436" spans="16:27" x14ac:dyDescent="0.3">
      <c r="P67436"/>
      <c r="AA67436"/>
    </row>
    <row r="67437" spans="16:27" x14ac:dyDescent="0.3">
      <c r="P67437"/>
      <c r="AA67437"/>
    </row>
    <row r="67438" spans="16:27" x14ac:dyDescent="0.3">
      <c r="P67438"/>
      <c r="AA67438"/>
    </row>
    <row r="67439" spans="16:27" x14ac:dyDescent="0.3">
      <c r="P67439"/>
      <c r="AA67439"/>
    </row>
    <row r="67440" spans="16:27" x14ac:dyDescent="0.3">
      <c r="P67440"/>
      <c r="AA67440"/>
    </row>
    <row r="67441" spans="16:27" x14ac:dyDescent="0.3">
      <c r="P67441"/>
      <c r="AA67441"/>
    </row>
    <row r="67442" spans="16:27" x14ac:dyDescent="0.3">
      <c r="P67442"/>
      <c r="AA67442"/>
    </row>
    <row r="67443" spans="16:27" x14ac:dyDescent="0.3">
      <c r="P67443"/>
      <c r="AA67443"/>
    </row>
    <row r="67444" spans="16:27" x14ac:dyDescent="0.3">
      <c r="P67444"/>
      <c r="AA67444"/>
    </row>
    <row r="67445" spans="16:27" x14ac:dyDescent="0.3">
      <c r="P67445"/>
      <c r="AA67445"/>
    </row>
    <row r="67446" spans="16:27" x14ac:dyDescent="0.3">
      <c r="P67446"/>
      <c r="AA67446"/>
    </row>
    <row r="67447" spans="16:27" x14ac:dyDescent="0.3">
      <c r="P67447"/>
      <c r="AA67447"/>
    </row>
    <row r="67448" spans="16:27" x14ac:dyDescent="0.3">
      <c r="P67448"/>
      <c r="AA67448"/>
    </row>
    <row r="67449" spans="16:27" x14ac:dyDescent="0.3">
      <c r="P67449"/>
      <c r="AA67449"/>
    </row>
    <row r="67450" spans="16:27" x14ac:dyDescent="0.3">
      <c r="P67450"/>
      <c r="AA67450"/>
    </row>
    <row r="67451" spans="16:27" x14ac:dyDescent="0.3">
      <c r="P67451"/>
      <c r="AA67451"/>
    </row>
    <row r="67452" spans="16:27" x14ac:dyDescent="0.3">
      <c r="P67452"/>
      <c r="AA67452"/>
    </row>
    <row r="67453" spans="16:27" x14ac:dyDescent="0.3">
      <c r="P67453"/>
      <c r="AA67453"/>
    </row>
    <row r="67454" spans="16:27" x14ac:dyDescent="0.3">
      <c r="P67454"/>
      <c r="AA67454"/>
    </row>
    <row r="67455" spans="16:27" x14ac:dyDescent="0.3">
      <c r="P67455"/>
      <c r="AA67455"/>
    </row>
    <row r="67456" spans="16:27" x14ac:dyDescent="0.3">
      <c r="P67456"/>
      <c r="AA67456"/>
    </row>
    <row r="67457" spans="16:27" x14ac:dyDescent="0.3">
      <c r="P67457"/>
      <c r="AA67457"/>
    </row>
    <row r="67458" spans="16:27" x14ac:dyDescent="0.3">
      <c r="P67458"/>
      <c r="AA67458"/>
    </row>
    <row r="67459" spans="16:27" x14ac:dyDescent="0.3">
      <c r="P67459"/>
      <c r="AA67459"/>
    </row>
    <row r="67460" spans="16:27" x14ac:dyDescent="0.3">
      <c r="P67460"/>
      <c r="AA67460"/>
    </row>
    <row r="67461" spans="16:27" x14ac:dyDescent="0.3">
      <c r="P67461"/>
      <c r="AA67461"/>
    </row>
    <row r="67462" spans="16:27" x14ac:dyDescent="0.3">
      <c r="P67462"/>
      <c r="AA67462"/>
    </row>
    <row r="67463" spans="16:27" x14ac:dyDescent="0.3">
      <c r="P67463"/>
      <c r="AA67463"/>
    </row>
    <row r="67464" spans="16:27" x14ac:dyDescent="0.3">
      <c r="P67464"/>
      <c r="AA67464"/>
    </row>
    <row r="67465" spans="16:27" x14ac:dyDescent="0.3">
      <c r="P67465"/>
      <c r="AA67465"/>
    </row>
    <row r="67466" spans="16:27" x14ac:dyDescent="0.3">
      <c r="P67466"/>
      <c r="AA67466"/>
    </row>
    <row r="67467" spans="16:27" x14ac:dyDescent="0.3">
      <c r="P67467"/>
      <c r="AA67467"/>
    </row>
    <row r="67468" spans="16:27" x14ac:dyDescent="0.3">
      <c r="P67468"/>
      <c r="AA67468"/>
    </row>
    <row r="67469" spans="16:27" x14ac:dyDescent="0.3">
      <c r="P67469"/>
      <c r="AA67469"/>
    </row>
    <row r="67470" spans="16:27" x14ac:dyDescent="0.3">
      <c r="P67470"/>
      <c r="AA67470"/>
    </row>
    <row r="67471" spans="16:27" x14ac:dyDescent="0.3">
      <c r="P67471"/>
      <c r="AA67471"/>
    </row>
    <row r="67472" spans="16:27" x14ac:dyDescent="0.3">
      <c r="P67472"/>
      <c r="AA67472"/>
    </row>
    <row r="67473" spans="16:27" x14ac:dyDescent="0.3">
      <c r="P67473"/>
      <c r="AA67473"/>
    </row>
    <row r="67474" spans="16:27" x14ac:dyDescent="0.3">
      <c r="P67474"/>
      <c r="AA67474"/>
    </row>
    <row r="67475" spans="16:27" x14ac:dyDescent="0.3">
      <c r="P67475"/>
      <c r="AA67475"/>
    </row>
    <row r="67476" spans="16:27" x14ac:dyDescent="0.3">
      <c r="P67476"/>
      <c r="AA67476"/>
    </row>
    <row r="67477" spans="16:27" x14ac:dyDescent="0.3">
      <c r="P67477"/>
      <c r="AA67477"/>
    </row>
    <row r="67478" spans="16:27" x14ac:dyDescent="0.3">
      <c r="P67478"/>
      <c r="AA67478"/>
    </row>
    <row r="67479" spans="16:27" x14ac:dyDescent="0.3">
      <c r="P67479"/>
      <c r="AA67479"/>
    </row>
    <row r="67480" spans="16:27" x14ac:dyDescent="0.3">
      <c r="P67480"/>
      <c r="AA67480"/>
    </row>
    <row r="67481" spans="16:27" x14ac:dyDescent="0.3">
      <c r="P67481"/>
      <c r="AA67481"/>
    </row>
    <row r="67482" spans="16:27" x14ac:dyDescent="0.3">
      <c r="P67482"/>
      <c r="AA67482"/>
    </row>
    <row r="67483" spans="16:27" x14ac:dyDescent="0.3">
      <c r="P67483"/>
      <c r="AA67483"/>
    </row>
    <row r="67484" spans="16:27" x14ac:dyDescent="0.3">
      <c r="P67484"/>
      <c r="AA67484"/>
    </row>
    <row r="67485" spans="16:27" x14ac:dyDescent="0.3">
      <c r="P67485"/>
      <c r="AA67485"/>
    </row>
    <row r="67486" spans="16:27" x14ac:dyDescent="0.3">
      <c r="P67486"/>
      <c r="AA67486"/>
    </row>
    <row r="67487" spans="16:27" x14ac:dyDescent="0.3">
      <c r="P67487"/>
      <c r="AA67487"/>
    </row>
    <row r="67488" spans="16:27" x14ac:dyDescent="0.3">
      <c r="P67488"/>
      <c r="AA67488"/>
    </row>
    <row r="67489" spans="16:27" x14ac:dyDescent="0.3">
      <c r="P67489"/>
      <c r="AA67489"/>
    </row>
    <row r="67490" spans="16:27" x14ac:dyDescent="0.3">
      <c r="P67490"/>
      <c r="AA67490"/>
    </row>
    <row r="67491" spans="16:27" x14ac:dyDescent="0.3">
      <c r="P67491"/>
      <c r="AA67491"/>
    </row>
    <row r="67492" spans="16:27" x14ac:dyDescent="0.3">
      <c r="P67492"/>
      <c r="AA67492"/>
    </row>
    <row r="67493" spans="16:27" x14ac:dyDescent="0.3">
      <c r="P67493"/>
      <c r="AA67493"/>
    </row>
    <row r="67494" spans="16:27" x14ac:dyDescent="0.3">
      <c r="P67494"/>
      <c r="AA67494"/>
    </row>
    <row r="67495" spans="16:27" x14ac:dyDescent="0.3">
      <c r="P67495"/>
      <c r="AA67495"/>
    </row>
    <row r="67496" spans="16:27" x14ac:dyDescent="0.3">
      <c r="P67496"/>
      <c r="AA67496"/>
    </row>
    <row r="67497" spans="16:27" x14ac:dyDescent="0.3">
      <c r="P67497"/>
      <c r="AA67497"/>
    </row>
    <row r="67498" spans="16:27" x14ac:dyDescent="0.3">
      <c r="P67498"/>
      <c r="AA67498"/>
    </row>
    <row r="67499" spans="16:27" x14ac:dyDescent="0.3">
      <c r="P67499"/>
      <c r="AA67499"/>
    </row>
    <row r="67500" spans="16:27" x14ac:dyDescent="0.3">
      <c r="P67500"/>
      <c r="AA67500"/>
    </row>
    <row r="67501" spans="16:27" x14ac:dyDescent="0.3">
      <c r="P67501"/>
      <c r="AA67501"/>
    </row>
    <row r="67502" spans="16:27" x14ac:dyDescent="0.3">
      <c r="P67502"/>
      <c r="AA67502"/>
    </row>
    <row r="67503" spans="16:27" x14ac:dyDescent="0.3">
      <c r="P67503"/>
      <c r="AA67503"/>
    </row>
    <row r="67504" spans="16:27" x14ac:dyDescent="0.3">
      <c r="P67504"/>
      <c r="AA67504"/>
    </row>
    <row r="67505" spans="16:27" x14ac:dyDescent="0.3">
      <c r="P67505"/>
      <c r="AA67505"/>
    </row>
    <row r="67506" spans="16:27" x14ac:dyDescent="0.3">
      <c r="P67506"/>
      <c r="AA67506"/>
    </row>
    <row r="67507" spans="16:27" x14ac:dyDescent="0.3">
      <c r="P67507"/>
      <c r="AA67507"/>
    </row>
    <row r="67508" spans="16:27" x14ac:dyDescent="0.3">
      <c r="P67508"/>
      <c r="AA67508"/>
    </row>
    <row r="67509" spans="16:27" x14ac:dyDescent="0.3">
      <c r="P67509"/>
      <c r="AA67509"/>
    </row>
    <row r="67510" spans="16:27" x14ac:dyDescent="0.3">
      <c r="P67510"/>
      <c r="AA67510"/>
    </row>
    <row r="67511" spans="16:27" x14ac:dyDescent="0.3">
      <c r="P67511"/>
      <c r="AA67511"/>
    </row>
    <row r="67512" spans="16:27" x14ac:dyDescent="0.3">
      <c r="P67512"/>
      <c r="AA67512"/>
    </row>
    <row r="67513" spans="16:27" x14ac:dyDescent="0.3">
      <c r="P67513"/>
      <c r="AA67513"/>
    </row>
    <row r="67514" spans="16:27" x14ac:dyDescent="0.3">
      <c r="P67514"/>
      <c r="AA67514"/>
    </row>
    <row r="67515" spans="16:27" x14ac:dyDescent="0.3">
      <c r="P67515"/>
      <c r="AA67515"/>
    </row>
    <row r="67516" spans="16:27" x14ac:dyDescent="0.3">
      <c r="P67516"/>
      <c r="AA67516"/>
    </row>
    <row r="67517" spans="16:27" x14ac:dyDescent="0.3">
      <c r="P67517"/>
      <c r="AA67517"/>
    </row>
    <row r="67518" spans="16:27" x14ac:dyDescent="0.3">
      <c r="P67518"/>
      <c r="AA67518"/>
    </row>
    <row r="67519" spans="16:27" x14ac:dyDescent="0.3">
      <c r="P67519"/>
      <c r="AA67519"/>
    </row>
    <row r="67520" spans="16:27" x14ac:dyDescent="0.3">
      <c r="P67520"/>
      <c r="AA67520"/>
    </row>
    <row r="67521" spans="16:27" x14ac:dyDescent="0.3">
      <c r="P67521"/>
      <c r="AA67521"/>
    </row>
    <row r="67522" spans="16:27" x14ac:dyDescent="0.3">
      <c r="P67522"/>
      <c r="AA67522"/>
    </row>
    <row r="67523" spans="16:27" x14ac:dyDescent="0.3">
      <c r="P67523"/>
      <c r="AA67523"/>
    </row>
    <row r="67524" spans="16:27" x14ac:dyDescent="0.3">
      <c r="P67524"/>
      <c r="AA67524"/>
    </row>
    <row r="67525" spans="16:27" x14ac:dyDescent="0.3">
      <c r="P67525"/>
      <c r="AA67525"/>
    </row>
    <row r="67526" spans="16:27" x14ac:dyDescent="0.3">
      <c r="P67526"/>
      <c r="AA67526"/>
    </row>
    <row r="67527" spans="16:27" x14ac:dyDescent="0.3">
      <c r="P67527"/>
      <c r="AA67527"/>
    </row>
    <row r="67528" spans="16:27" x14ac:dyDescent="0.3">
      <c r="P67528"/>
      <c r="AA67528"/>
    </row>
    <row r="67529" spans="16:27" x14ac:dyDescent="0.3">
      <c r="P67529"/>
      <c r="AA67529"/>
    </row>
    <row r="67530" spans="16:27" x14ac:dyDescent="0.3">
      <c r="P67530"/>
      <c r="AA67530"/>
    </row>
    <row r="67531" spans="16:27" x14ac:dyDescent="0.3">
      <c r="P67531"/>
      <c r="AA67531"/>
    </row>
    <row r="67532" spans="16:27" x14ac:dyDescent="0.3">
      <c r="P67532"/>
      <c r="AA67532"/>
    </row>
    <row r="67533" spans="16:27" x14ac:dyDescent="0.3">
      <c r="P67533"/>
      <c r="AA67533"/>
    </row>
    <row r="67534" spans="16:27" x14ac:dyDescent="0.3">
      <c r="P67534"/>
      <c r="AA67534"/>
    </row>
    <row r="67535" spans="16:27" x14ac:dyDescent="0.3">
      <c r="P67535"/>
      <c r="AA67535"/>
    </row>
    <row r="67536" spans="16:27" x14ac:dyDescent="0.3">
      <c r="P67536"/>
      <c r="AA67536"/>
    </row>
    <row r="67537" spans="16:27" x14ac:dyDescent="0.3">
      <c r="P67537"/>
      <c r="AA67537"/>
    </row>
    <row r="67538" spans="16:27" x14ac:dyDescent="0.3">
      <c r="P67538"/>
      <c r="AA67538"/>
    </row>
    <row r="67539" spans="16:27" x14ac:dyDescent="0.3">
      <c r="P67539"/>
      <c r="AA67539"/>
    </row>
    <row r="67540" spans="16:27" x14ac:dyDescent="0.3">
      <c r="P67540"/>
      <c r="AA67540"/>
    </row>
    <row r="67541" spans="16:27" x14ac:dyDescent="0.3">
      <c r="P67541"/>
      <c r="AA67541"/>
    </row>
    <row r="67542" spans="16:27" x14ac:dyDescent="0.3">
      <c r="P67542"/>
      <c r="AA67542"/>
    </row>
    <row r="67543" spans="16:27" x14ac:dyDescent="0.3">
      <c r="P67543"/>
      <c r="AA67543"/>
    </row>
    <row r="67544" spans="16:27" x14ac:dyDescent="0.3">
      <c r="P67544"/>
      <c r="AA67544"/>
    </row>
    <row r="67545" spans="16:27" x14ac:dyDescent="0.3">
      <c r="P67545"/>
      <c r="AA67545"/>
    </row>
    <row r="67546" spans="16:27" x14ac:dyDescent="0.3">
      <c r="P67546"/>
      <c r="AA67546"/>
    </row>
    <row r="67547" spans="16:27" x14ac:dyDescent="0.3">
      <c r="P67547"/>
      <c r="AA67547"/>
    </row>
    <row r="67548" spans="16:27" x14ac:dyDescent="0.3">
      <c r="P67548"/>
      <c r="AA67548"/>
    </row>
    <row r="67549" spans="16:27" x14ac:dyDescent="0.3">
      <c r="P67549"/>
      <c r="AA67549"/>
    </row>
    <row r="67550" spans="16:27" x14ac:dyDescent="0.3">
      <c r="P67550"/>
      <c r="AA67550"/>
    </row>
    <row r="67551" spans="16:27" x14ac:dyDescent="0.3">
      <c r="P67551"/>
      <c r="AA67551"/>
    </row>
    <row r="67552" spans="16:27" x14ac:dyDescent="0.3">
      <c r="P67552"/>
      <c r="AA67552"/>
    </row>
    <row r="67553" spans="16:27" x14ac:dyDescent="0.3">
      <c r="P67553"/>
      <c r="AA67553"/>
    </row>
    <row r="67554" spans="16:27" x14ac:dyDescent="0.3">
      <c r="P67554"/>
      <c r="AA67554"/>
    </row>
    <row r="67555" spans="16:27" x14ac:dyDescent="0.3">
      <c r="P67555"/>
      <c r="AA67555"/>
    </row>
    <row r="67556" spans="16:27" x14ac:dyDescent="0.3">
      <c r="P67556"/>
      <c r="AA67556"/>
    </row>
    <row r="67557" spans="16:27" x14ac:dyDescent="0.3">
      <c r="P67557"/>
      <c r="AA67557"/>
    </row>
    <row r="67558" spans="16:27" x14ac:dyDescent="0.3">
      <c r="P67558"/>
      <c r="AA67558"/>
    </row>
    <row r="67559" spans="16:27" x14ac:dyDescent="0.3">
      <c r="P67559"/>
      <c r="AA67559"/>
    </row>
    <row r="67560" spans="16:27" x14ac:dyDescent="0.3">
      <c r="P67560"/>
      <c r="AA67560"/>
    </row>
    <row r="67561" spans="16:27" x14ac:dyDescent="0.3">
      <c r="P67561"/>
      <c r="AA67561"/>
    </row>
    <row r="67562" spans="16:27" x14ac:dyDescent="0.3">
      <c r="P67562"/>
      <c r="AA67562"/>
    </row>
    <row r="67563" spans="16:27" x14ac:dyDescent="0.3">
      <c r="P67563"/>
      <c r="AA67563"/>
    </row>
    <row r="67564" spans="16:27" x14ac:dyDescent="0.3">
      <c r="P67564"/>
      <c r="AA67564"/>
    </row>
    <row r="67565" spans="16:27" x14ac:dyDescent="0.3">
      <c r="P67565"/>
      <c r="AA67565"/>
    </row>
    <row r="67566" spans="16:27" x14ac:dyDescent="0.3">
      <c r="P67566"/>
      <c r="AA67566"/>
    </row>
    <row r="67567" spans="16:27" x14ac:dyDescent="0.3">
      <c r="P67567"/>
      <c r="AA67567"/>
    </row>
    <row r="67568" spans="16:27" x14ac:dyDescent="0.3">
      <c r="P67568"/>
      <c r="AA67568"/>
    </row>
    <row r="67569" spans="16:27" x14ac:dyDescent="0.3">
      <c r="P67569"/>
      <c r="AA67569"/>
    </row>
    <row r="67570" spans="16:27" x14ac:dyDescent="0.3">
      <c r="P67570"/>
      <c r="AA67570"/>
    </row>
    <row r="67571" spans="16:27" x14ac:dyDescent="0.3">
      <c r="P67571"/>
      <c r="AA67571"/>
    </row>
    <row r="67572" spans="16:27" x14ac:dyDescent="0.3">
      <c r="P67572"/>
      <c r="AA67572"/>
    </row>
    <row r="67573" spans="16:27" x14ac:dyDescent="0.3">
      <c r="P67573"/>
      <c r="AA67573"/>
    </row>
    <row r="67574" spans="16:27" x14ac:dyDescent="0.3">
      <c r="P67574"/>
      <c r="AA67574"/>
    </row>
    <row r="67575" spans="16:27" x14ac:dyDescent="0.3">
      <c r="P67575"/>
      <c r="AA67575"/>
    </row>
    <row r="67576" spans="16:27" x14ac:dyDescent="0.3">
      <c r="P67576"/>
      <c r="AA67576"/>
    </row>
    <row r="67577" spans="16:27" x14ac:dyDescent="0.3">
      <c r="P67577"/>
      <c r="AA67577"/>
    </row>
    <row r="67578" spans="16:27" x14ac:dyDescent="0.3">
      <c r="P67578"/>
      <c r="AA67578"/>
    </row>
    <row r="67579" spans="16:27" x14ac:dyDescent="0.3">
      <c r="P67579"/>
      <c r="AA67579"/>
    </row>
    <row r="67580" spans="16:27" x14ac:dyDescent="0.3">
      <c r="P67580"/>
      <c r="AA67580"/>
    </row>
    <row r="67581" spans="16:27" x14ac:dyDescent="0.3">
      <c r="P67581"/>
      <c r="AA67581"/>
    </row>
    <row r="67582" spans="16:27" x14ac:dyDescent="0.3">
      <c r="P67582"/>
      <c r="AA67582"/>
    </row>
    <row r="67583" spans="16:27" x14ac:dyDescent="0.3">
      <c r="P67583"/>
      <c r="AA67583"/>
    </row>
    <row r="67584" spans="16:27" x14ac:dyDescent="0.3">
      <c r="P67584"/>
      <c r="AA67584"/>
    </row>
    <row r="67585" spans="16:27" x14ac:dyDescent="0.3">
      <c r="P67585"/>
      <c r="AA67585"/>
    </row>
    <row r="67586" spans="16:27" x14ac:dyDescent="0.3">
      <c r="P67586"/>
      <c r="AA67586"/>
    </row>
    <row r="67587" spans="16:27" x14ac:dyDescent="0.3">
      <c r="P67587"/>
      <c r="AA67587"/>
    </row>
    <row r="67588" spans="16:27" x14ac:dyDescent="0.3">
      <c r="P67588"/>
      <c r="AA67588"/>
    </row>
    <row r="67589" spans="16:27" x14ac:dyDescent="0.3">
      <c r="P67589"/>
      <c r="AA67589"/>
    </row>
    <row r="67590" spans="16:27" x14ac:dyDescent="0.3">
      <c r="P67590"/>
      <c r="AA67590"/>
    </row>
    <row r="67591" spans="16:27" x14ac:dyDescent="0.3">
      <c r="P67591"/>
      <c r="AA67591"/>
    </row>
    <row r="67592" spans="16:27" x14ac:dyDescent="0.3">
      <c r="P67592"/>
      <c r="AA67592"/>
    </row>
    <row r="67593" spans="16:27" x14ac:dyDescent="0.3">
      <c r="P67593"/>
      <c r="AA67593"/>
    </row>
    <row r="67594" spans="16:27" x14ac:dyDescent="0.3">
      <c r="P67594"/>
      <c r="AA67594"/>
    </row>
    <row r="67595" spans="16:27" x14ac:dyDescent="0.3">
      <c r="P67595"/>
      <c r="AA67595"/>
    </row>
    <row r="67596" spans="16:27" x14ac:dyDescent="0.3">
      <c r="P67596"/>
      <c r="AA67596"/>
    </row>
    <row r="67597" spans="16:27" x14ac:dyDescent="0.3">
      <c r="P67597"/>
      <c r="AA67597"/>
    </row>
    <row r="67598" spans="16:27" x14ac:dyDescent="0.3">
      <c r="P67598"/>
      <c r="AA67598"/>
    </row>
    <row r="67599" spans="16:27" x14ac:dyDescent="0.3">
      <c r="P67599"/>
      <c r="AA67599"/>
    </row>
    <row r="67600" spans="16:27" x14ac:dyDescent="0.3">
      <c r="P67600"/>
      <c r="AA67600"/>
    </row>
    <row r="67601" spans="16:27" x14ac:dyDescent="0.3">
      <c r="P67601"/>
      <c r="AA67601"/>
    </row>
    <row r="67602" spans="16:27" x14ac:dyDescent="0.3">
      <c r="P67602"/>
      <c r="AA67602"/>
    </row>
    <row r="67603" spans="16:27" x14ac:dyDescent="0.3">
      <c r="P67603"/>
      <c r="AA67603"/>
    </row>
    <row r="67604" spans="16:27" x14ac:dyDescent="0.3">
      <c r="P67604"/>
      <c r="AA67604"/>
    </row>
    <row r="67605" spans="16:27" x14ac:dyDescent="0.3">
      <c r="P67605"/>
      <c r="AA67605"/>
    </row>
    <row r="67606" spans="16:27" x14ac:dyDescent="0.3">
      <c r="P67606"/>
      <c r="AA67606"/>
    </row>
    <row r="67607" spans="16:27" x14ac:dyDescent="0.3">
      <c r="P67607"/>
      <c r="AA67607"/>
    </row>
    <row r="67608" spans="16:27" x14ac:dyDescent="0.3">
      <c r="P67608"/>
      <c r="AA67608"/>
    </row>
    <row r="67609" spans="16:27" x14ac:dyDescent="0.3">
      <c r="P67609"/>
      <c r="AA67609"/>
    </row>
    <row r="67610" spans="16:27" x14ac:dyDescent="0.3">
      <c r="P67610"/>
      <c r="AA67610"/>
    </row>
    <row r="67611" spans="16:27" x14ac:dyDescent="0.3">
      <c r="P67611"/>
      <c r="AA67611"/>
    </row>
    <row r="67612" spans="16:27" x14ac:dyDescent="0.3">
      <c r="P67612"/>
      <c r="AA67612"/>
    </row>
    <row r="67613" spans="16:27" x14ac:dyDescent="0.3">
      <c r="P67613"/>
      <c r="AA67613"/>
    </row>
    <row r="67614" spans="16:27" x14ac:dyDescent="0.3">
      <c r="P67614"/>
      <c r="AA67614"/>
    </row>
    <row r="67615" spans="16:27" x14ac:dyDescent="0.3">
      <c r="P67615"/>
      <c r="AA67615"/>
    </row>
    <row r="67616" spans="16:27" x14ac:dyDescent="0.3">
      <c r="P67616"/>
      <c r="AA67616"/>
    </row>
    <row r="67617" spans="16:27" x14ac:dyDescent="0.3">
      <c r="P67617"/>
      <c r="AA67617"/>
    </row>
    <row r="67618" spans="16:27" x14ac:dyDescent="0.3">
      <c r="P67618"/>
      <c r="AA67618"/>
    </row>
    <row r="67619" spans="16:27" x14ac:dyDescent="0.3">
      <c r="P67619"/>
      <c r="AA67619"/>
    </row>
    <row r="67620" spans="16:27" x14ac:dyDescent="0.3">
      <c r="P67620"/>
      <c r="AA67620"/>
    </row>
    <row r="67621" spans="16:27" x14ac:dyDescent="0.3">
      <c r="P67621"/>
      <c r="AA67621"/>
    </row>
    <row r="67622" spans="16:27" x14ac:dyDescent="0.3">
      <c r="P67622"/>
      <c r="AA67622"/>
    </row>
    <row r="67623" spans="16:27" x14ac:dyDescent="0.3">
      <c r="P67623"/>
      <c r="AA67623"/>
    </row>
    <row r="67624" spans="16:27" x14ac:dyDescent="0.3">
      <c r="P67624"/>
      <c r="AA67624"/>
    </row>
    <row r="67625" spans="16:27" x14ac:dyDescent="0.3">
      <c r="P67625"/>
      <c r="AA67625"/>
    </row>
    <row r="67626" spans="16:27" x14ac:dyDescent="0.3">
      <c r="P67626"/>
      <c r="AA67626"/>
    </row>
    <row r="67627" spans="16:27" x14ac:dyDescent="0.3">
      <c r="P67627"/>
      <c r="AA67627"/>
    </row>
    <row r="67628" spans="16:27" x14ac:dyDescent="0.3">
      <c r="P67628"/>
      <c r="AA67628"/>
    </row>
    <row r="67629" spans="16:27" x14ac:dyDescent="0.3">
      <c r="P67629"/>
      <c r="AA67629"/>
    </row>
    <row r="67630" spans="16:27" x14ac:dyDescent="0.3">
      <c r="P67630"/>
      <c r="AA67630"/>
    </row>
    <row r="67631" spans="16:27" x14ac:dyDescent="0.3">
      <c r="P67631"/>
      <c r="AA67631"/>
    </row>
    <row r="67632" spans="16:27" x14ac:dyDescent="0.3">
      <c r="P67632"/>
      <c r="AA67632"/>
    </row>
    <row r="67633" spans="16:27" x14ac:dyDescent="0.3">
      <c r="P67633"/>
      <c r="AA67633"/>
    </row>
    <row r="67634" spans="16:27" x14ac:dyDescent="0.3">
      <c r="P67634"/>
      <c r="AA67634"/>
    </row>
    <row r="67635" spans="16:27" x14ac:dyDescent="0.3">
      <c r="P67635"/>
      <c r="AA67635"/>
    </row>
    <row r="67636" spans="16:27" x14ac:dyDescent="0.3">
      <c r="P67636"/>
      <c r="AA67636"/>
    </row>
    <row r="67637" spans="16:27" x14ac:dyDescent="0.3">
      <c r="P67637"/>
      <c r="AA67637"/>
    </row>
    <row r="67638" spans="16:27" x14ac:dyDescent="0.3">
      <c r="P67638"/>
      <c r="AA67638"/>
    </row>
    <row r="67639" spans="16:27" x14ac:dyDescent="0.3">
      <c r="P67639"/>
      <c r="AA67639"/>
    </row>
    <row r="67640" spans="16:27" x14ac:dyDescent="0.3">
      <c r="P67640"/>
      <c r="AA67640"/>
    </row>
    <row r="67641" spans="16:27" x14ac:dyDescent="0.3">
      <c r="P67641"/>
      <c r="AA67641"/>
    </row>
    <row r="67642" spans="16:27" x14ac:dyDescent="0.3">
      <c r="P67642"/>
      <c r="AA67642"/>
    </row>
    <row r="67643" spans="16:27" x14ac:dyDescent="0.3">
      <c r="P67643"/>
      <c r="AA67643"/>
    </row>
    <row r="67644" spans="16:27" x14ac:dyDescent="0.3">
      <c r="P67644"/>
      <c r="AA67644"/>
    </row>
    <row r="67645" spans="16:27" x14ac:dyDescent="0.3">
      <c r="P67645"/>
      <c r="AA67645"/>
    </row>
    <row r="67646" spans="16:27" x14ac:dyDescent="0.3">
      <c r="P67646"/>
      <c r="AA67646"/>
    </row>
    <row r="67647" spans="16:27" x14ac:dyDescent="0.3">
      <c r="P67647"/>
      <c r="AA67647"/>
    </row>
    <row r="67648" spans="16:27" x14ac:dyDescent="0.3">
      <c r="P67648"/>
      <c r="AA67648"/>
    </row>
    <row r="67649" spans="16:27" x14ac:dyDescent="0.3">
      <c r="P67649"/>
      <c r="AA67649"/>
    </row>
    <row r="67650" spans="16:27" x14ac:dyDescent="0.3">
      <c r="P67650"/>
      <c r="AA67650"/>
    </row>
    <row r="67651" spans="16:27" x14ac:dyDescent="0.3">
      <c r="P67651"/>
      <c r="AA67651"/>
    </row>
    <row r="67652" spans="16:27" x14ac:dyDescent="0.3">
      <c r="P67652"/>
      <c r="AA67652"/>
    </row>
    <row r="67653" spans="16:27" x14ac:dyDescent="0.3">
      <c r="P67653"/>
      <c r="AA67653"/>
    </row>
    <row r="67654" spans="16:27" x14ac:dyDescent="0.3">
      <c r="P67654"/>
      <c r="AA67654"/>
    </row>
    <row r="67655" spans="16:27" x14ac:dyDescent="0.3">
      <c r="P67655"/>
      <c r="AA67655"/>
    </row>
    <row r="67656" spans="16:27" x14ac:dyDescent="0.3">
      <c r="P67656"/>
      <c r="AA67656"/>
    </row>
    <row r="67657" spans="16:27" x14ac:dyDescent="0.3">
      <c r="P67657"/>
      <c r="AA67657"/>
    </row>
    <row r="67658" spans="16:27" x14ac:dyDescent="0.3">
      <c r="P67658"/>
      <c r="AA67658"/>
    </row>
    <row r="67659" spans="16:27" x14ac:dyDescent="0.3">
      <c r="P67659"/>
      <c r="AA67659"/>
    </row>
    <row r="67660" spans="16:27" x14ac:dyDescent="0.3">
      <c r="P67660"/>
      <c r="AA67660"/>
    </row>
    <row r="67661" spans="16:27" x14ac:dyDescent="0.3">
      <c r="P67661"/>
      <c r="AA67661"/>
    </row>
    <row r="67662" spans="16:27" x14ac:dyDescent="0.3">
      <c r="P67662"/>
      <c r="AA67662"/>
    </row>
    <row r="67663" spans="16:27" x14ac:dyDescent="0.3">
      <c r="P67663"/>
      <c r="AA67663"/>
    </row>
    <row r="67664" spans="16:27" x14ac:dyDescent="0.3">
      <c r="P67664"/>
      <c r="AA67664"/>
    </row>
    <row r="67665" spans="16:27" x14ac:dyDescent="0.3">
      <c r="P67665"/>
      <c r="AA67665"/>
    </row>
    <row r="67666" spans="16:27" x14ac:dyDescent="0.3">
      <c r="P67666"/>
      <c r="AA67666"/>
    </row>
    <row r="67667" spans="16:27" x14ac:dyDescent="0.3">
      <c r="P67667"/>
      <c r="AA67667"/>
    </row>
    <row r="67668" spans="16:27" x14ac:dyDescent="0.3">
      <c r="P67668"/>
      <c r="AA67668"/>
    </row>
    <row r="67669" spans="16:27" x14ac:dyDescent="0.3">
      <c r="P67669"/>
      <c r="AA67669"/>
    </row>
    <row r="67670" spans="16:27" x14ac:dyDescent="0.3">
      <c r="P67670"/>
      <c r="AA67670"/>
    </row>
    <row r="67671" spans="16:27" x14ac:dyDescent="0.3">
      <c r="P67671"/>
      <c r="AA67671"/>
    </row>
    <row r="67672" spans="16:27" x14ac:dyDescent="0.3">
      <c r="P67672"/>
      <c r="AA67672"/>
    </row>
    <row r="67673" spans="16:27" x14ac:dyDescent="0.3">
      <c r="P67673"/>
      <c r="AA67673"/>
    </row>
    <row r="67674" spans="16:27" x14ac:dyDescent="0.3">
      <c r="P67674"/>
      <c r="AA67674"/>
    </row>
    <row r="67675" spans="16:27" x14ac:dyDescent="0.3">
      <c r="P67675"/>
      <c r="AA67675"/>
    </row>
    <row r="67676" spans="16:27" x14ac:dyDescent="0.3">
      <c r="P67676"/>
      <c r="AA67676"/>
    </row>
    <row r="67677" spans="16:27" x14ac:dyDescent="0.3">
      <c r="P67677"/>
      <c r="AA67677"/>
    </row>
    <row r="67678" spans="16:27" x14ac:dyDescent="0.3">
      <c r="P67678"/>
      <c r="AA67678"/>
    </row>
    <row r="67679" spans="16:27" x14ac:dyDescent="0.3">
      <c r="P67679"/>
      <c r="AA67679"/>
    </row>
    <row r="67680" spans="16:27" x14ac:dyDescent="0.3">
      <c r="P67680"/>
      <c r="AA67680"/>
    </row>
    <row r="67681" spans="16:27" x14ac:dyDescent="0.3">
      <c r="P67681"/>
      <c r="AA67681"/>
    </row>
    <row r="67682" spans="16:27" x14ac:dyDescent="0.3">
      <c r="P67682"/>
      <c r="AA67682"/>
    </row>
    <row r="67683" spans="16:27" x14ac:dyDescent="0.3">
      <c r="P67683"/>
      <c r="AA67683"/>
    </row>
    <row r="67684" spans="16:27" x14ac:dyDescent="0.3">
      <c r="P67684"/>
      <c r="AA67684"/>
    </row>
    <row r="67685" spans="16:27" x14ac:dyDescent="0.3">
      <c r="P67685"/>
      <c r="AA67685"/>
    </row>
    <row r="67686" spans="16:27" x14ac:dyDescent="0.3">
      <c r="P67686"/>
      <c r="AA67686"/>
    </row>
    <row r="67687" spans="16:27" x14ac:dyDescent="0.3">
      <c r="P67687"/>
      <c r="AA67687"/>
    </row>
    <row r="67688" spans="16:27" x14ac:dyDescent="0.3">
      <c r="P67688"/>
      <c r="AA67688"/>
    </row>
    <row r="67689" spans="16:27" x14ac:dyDescent="0.3">
      <c r="P67689"/>
      <c r="AA67689"/>
    </row>
    <row r="67690" spans="16:27" x14ac:dyDescent="0.3">
      <c r="P67690"/>
      <c r="AA67690"/>
    </row>
    <row r="67691" spans="16:27" x14ac:dyDescent="0.3">
      <c r="P67691"/>
      <c r="AA67691"/>
    </row>
    <row r="67692" spans="16:27" x14ac:dyDescent="0.3">
      <c r="P67692"/>
      <c r="AA67692"/>
    </row>
    <row r="67693" spans="16:27" x14ac:dyDescent="0.3">
      <c r="P67693"/>
      <c r="AA67693"/>
    </row>
    <row r="67694" spans="16:27" x14ac:dyDescent="0.3">
      <c r="P67694"/>
      <c r="AA67694"/>
    </row>
    <row r="67695" spans="16:27" x14ac:dyDescent="0.3">
      <c r="P67695"/>
      <c r="AA67695"/>
    </row>
    <row r="67696" spans="16:27" x14ac:dyDescent="0.3">
      <c r="P67696"/>
      <c r="AA67696"/>
    </row>
    <row r="67697" spans="16:27" x14ac:dyDescent="0.3">
      <c r="P67697"/>
      <c r="AA67697"/>
    </row>
    <row r="67698" spans="16:27" x14ac:dyDescent="0.3">
      <c r="P67698"/>
      <c r="AA67698"/>
    </row>
    <row r="67699" spans="16:27" x14ac:dyDescent="0.3">
      <c r="P67699"/>
      <c r="AA67699"/>
    </row>
    <row r="67700" spans="16:27" x14ac:dyDescent="0.3">
      <c r="P67700"/>
      <c r="AA67700"/>
    </row>
    <row r="67701" spans="16:27" x14ac:dyDescent="0.3">
      <c r="P67701"/>
      <c r="AA67701"/>
    </row>
    <row r="67702" spans="16:27" x14ac:dyDescent="0.3">
      <c r="P67702"/>
      <c r="AA67702"/>
    </row>
    <row r="67703" spans="16:27" x14ac:dyDescent="0.3">
      <c r="P67703"/>
      <c r="AA67703"/>
    </row>
    <row r="67704" spans="16:27" x14ac:dyDescent="0.3">
      <c r="P67704"/>
      <c r="AA67704"/>
    </row>
    <row r="67705" spans="16:27" x14ac:dyDescent="0.3">
      <c r="P67705"/>
      <c r="AA67705"/>
    </row>
    <row r="67706" spans="16:27" x14ac:dyDescent="0.3">
      <c r="P67706"/>
      <c r="AA67706"/>
    </row>
    <row r="67707" spans="16:27" x14ac:dyDescent="0.3">
      <c r="P67707"/>
      <c r="AA67707"/>
    </row>
    <row r="67708" spans="16:27" x14ac:dyDescent="0.3">
      <c r="P67708"/>
      <c r="AA67708"/>
    </row>
    <row r="67709" spans="16:27" x14ac:dyDescent="0.3">
      <c r="P67709"/>
      <c r="AA67709"/>
    </row>
    <row r="67710" spans="16:27" x14ac:dyDescent="0.3">
      <c r="P67710"/>
      <c r="AA67710"/>
    </row>
    <row r="67711" spans="16:27" x14ac:dyDescent="0.3">
      <c r="P67711"/>
      <c r="AA67711"/>
    </row>
    <row r="67712" spans="16:27" x14ac:dyDescent="0.3">
      <c r="P67712"/>
      <c r="AA67712"/>
    </row>
    <row r="67713" spans="16:27" x14ac:dyDescent="0.3">
      <c r="P67713"/>
      <c r="AA67713"/>
    </row>
    <row r="67714" spans="16:27" x14ac:dyDescent="0.3">
      <c r="P67714"/>
      <c r="AA67714"/>
    </row>
    <row r="67715" spans="16:27" x14ac:dyDescent="0.3">
      <c r="P67715"/>
      <c r="AA67715"/>
    </row>
    <row r="67716" spans="16:27" x14ac:dyDescent="0.3">
      <c r="P67716"/>
      <c r="AA67716"/>
    </row>
    <row r="67717" spans="16:27" x14ac:dyDescent="0.3">
      <c r="P67717"/>
      <c r="AA67717"/>
    </row>
    <row r="67718" spans="16:27" x14ac:dyDescent="0.3">
      <c r="P67718"/>
      <c r="AA67718"/>
    </row>
    <row r="67719" spans="16:27" x14ac:dyDescent="0.3">
      <c r="P67719"/>
      <c r="AA67719"/>
    </row>
    <row r="67720" spans="16:27" x14ac:dyDescent="0.3">
      <c r="P67720"/>
      <c r="AA67720"/>
    </row>
    <row r="67721" spans="16:27" x14ac:dyDescent="0.3">
      <c r="P67721"/>
      <c r="AA67721"/>
    </row>
    <row r="67722" spans="16:27" x14ac:dyDescent="0.3">
      <c r="P67722"/>
      <c r="AA67722"/>
    </row>
    <row r="67723" spans="16:27" x14ac:dyDescent="0.3">
      <c r="P67723"/>
      <c r="AA67723"/>
    </row>
    <row r="67724" spans="16:27" x14ac:dyDescent="0.3">
      <c r="P67724"/>
      <c r="AA67724"/>
    </row>
    <row r="67725" spans="16:27" x14ac:dyDescent="0.3">
      <c r="P67725"/>
      <c r="AA67725"/>
    </row>
    <row r="67726" spans="16:27" x14ac:dyDescent="0.3">
      <c r="P67726"/>
      <c r="AA67726"/>
    </row>
    <row r="67727" spans="16:27" x14ac:dyDescent="0.3">
      <c r="P67727"/>
      <c r="AA67727"/>
    </row>
    <row r="67728" spans="16:27" x14ac:dyDescent="0.3">
      <c r="P67728"/>
      <c r="AA67728"/>
    </row>
    <row r="67729" spans="16:27" x14ac:dyDescent="0.3">
      <c r="P67729"/>
      <c r="AA67729"/>
    </row>
    <row r="67730" spans="16:27" x14ac:dyDescent="0.3">
      <c r="P67730"/>
      <c r="AA67730"/>
    </row>
    <row r="67731" spans="16:27" x14ac:dyDescent="0.3">
      <c r="P67731"/>
      <c r="AA67731"/>
    </row>
    <row r="67732" spans="16:27" x14ac:dyDescent="0.3">
      <c r="P67732"/>
      <c r="AA67732"/>
    </row>
    <row r="67733" spans="16:27" x14ac:dyDescent="0.3">
      <c r="P67733"/>
      <c r="AA67733"/>
    </row>
    <row r="67734" spans="16:27" x14ac:dyDescent="0.3">
      <c r="P67734"/>
      <c r="AA67734"/>
    </row>
    <row r="67735" spans="16:27" x14ac:dyDescent="0.3">
      <c r="P67735"/>
      <c r="AA67735"/>
    </row>
    <row r="67736" spans="16:27" x14ac:dyDescent="0.3">
      <c r="P67736"/>
      <c r="AA67736"/>
    </row>
    <row r="67737" spans="16:27" x14ac:dyDescent="0.3">
      <c r="P67737"/>
      <c r="AA67737"/>
    </row>
    <row r="67738" spans="16:27" x14ac:dyDescent="0.3">
      <c r="P67738"/>
      <c r="AA67738"/>
    </row>
    <row r="67739" spans="16:27" x14ac:dyDescent="0.3">
      <c r="P67739"/>
      <c r="AA67739"/>
    </row>
    <row r="67740" spans="16:27" x14ac:dyDescent="0.3">
      <c r="P67740"/>
      <c r="AA67740"/>
    </row>
    <row r="67741" spans="16:27" x14ac:dyDescent="0.3">
      <c r="P67741"/>
      <c r="AA67741"/>
    </row>
    <row r="67742" spans="16:27" x14ac:dyDescent="0.3">
      <c r="P67742"/>
      <c r="AA67742"/>
    </row>
    <row r="67743" spans="16:27" x14ac:dyDescent="0.3">
      <c r="P67743"/>
      <c r="AA67743"/>
    </row>
    <row r="67744" spans="16:27" x14ac:dyDescent="0.3">
      <c r="P67744"/>
      <c r="AA67744"/>
    </row>
    <row r="67745" spans="16:27" x14ac:dyDescent="0.3">
      <c r="P67745"/>
      <c r="AA67745"/>
    </row>
    <row r="67746" spans="16:27" x14ac:dyDescent="0.3">
      <c r="P67746"/>
      <c r="AA67746"/>
    </row>
    <row r="67747" spans="16:27" x14ac:dyDescent="0.3">
      <c r="P67747"/>
      <c r="AA67747"/>
    </row>
    <row r="67748" spans="16:27" x14ac:dyDescent="0.3">
      <c r="P67748"/>
      <c r="AA67748"/>
    </row>
    <row r="67749" spans="16:27" x14ac:dyDescent="0.3">
      <c r="P67749"/>
      <c r="AA67749"/>
    </row>
    <row r="67750" spans="16:27" x14ac:dyDescent="0.3">
      <c r="P67750"/>
      <c r="AA67750"/>
    </row>
    <row r="67751" spans="16:27" x14ac:dyDescent="0.3">
      <c r="P67751"/>
      <c r="AA67751"/>
    </row>
    <row r="67752" spans="16:27" x14ac:dyDescent="0.3">
      <c r="P67752"/>
      <c r="AA67752"/>
    </row>
    <row r="67753" spans="16:27" x14ac:dyDescent="0.3">
      <c r="P67753"/>
      <c r="AA67753"/>
    </row>
    <row r="67754" spans="16:27" x14ac:dyDescent="0.3">
      <c r="P67754"/>
      <c r="AA67754"/>
    </row>
    <row r="67755" spans="16:27" x14ac:dyDescent="0.3">
      <c r="P67755"/>
      <c r="AA67755"/>
    </row>
    <row r="67756" spans="16:27" x14ac:dyDescent="0.3">
      <c r="P67756"/>
      <c r="AA67756"/>
    </row>
    <row r="67757" spans="16:27" x14ac:dyDescent="0.3">
      <c r="P67757"/>
      <c r="AA67757"/>
    </row>
    <row r="67758" spans="16:27" x14ac:dyDescent="0.3">
      <c r="P67758"/>
      <c r="AA67758"/>
    </row>
    <row r="67759" spans="16:27" x14ac:dyDescent="0.3">
      <c r="P67759"/>
      <c r="AA67759"/>
    </row>
    <row r="67760" spans="16:27" x14ac:dyDescent="0.3">
      <c r="P67760"/>
      <c r="AA67760"/>
    </row>
    <row r="67761" spans="16:27" x14ac:dyDescent="0.3">
      <c r="P67761"/>
      <c r="AA67761"/>
    </row>
    <row r="67762" spans="16:27" x14ac:dyDescent="0.3">
      <c r="P67762"/>
      <c r="AA67762"/>
    </row>
    <row r="67763" spans="16:27" x14ac:dyDescent="0.3">
      <c r="P67763"/>
      <c r="AA67763"/>
    </row>
    <row r="67764" spans="16:27" x14ac:dyDescent="0.3">
      <c r="P67764"/>
      <c r="AA67764"/>
    </row>
    <row r="67765" spans="16:27" x14ac:dyDescent="0.3">
      <c r="P67765"/>
      <c r="AA67765"/>
    </row>
    <row r="67766" spans="16:27" x14ac:dyDescent="0.3">
      <c r="P67766"/>
      <c r="AA67766"/>
    </row>
    <row r="67767" spans="16:27" x14ac:dyDescent="0.3">
      <c r="P67767"/>
      <c r="AA67767"/>
    </row>
    <row r="67768" spans="16:27" x14ac:dyDescent="0.3">
      <c r="P67768"/>
      <c r="AA67768"/>
    </row>
    <row r="67769" spans="16:27" x14ac:dyDescent="0.3">
      <c r="P67769"/>
      <c r="AA67769"/>
    </row>
    <row r="67770" spans="16:27" x14ac:dyDescent="0.3">
      <c r="P67770"/>
      <c r="AA67770"/>
    </row>
    <row r="67771" spans="16:27" x14ac:dyDescent="0.3">
      <c r="P67771"/>
      <c r="AA67771"/>
    </row>
    <row r="67772" spans="16:27" x14ac:dyDescent="0.3">
      <c r="P67772"/>
      <c r="AA67772"/>
    </row>
    <row r="67773" spans="16:27" x14ac:dyDescent="0.3">
      <c r="P67773"/>
      <c r="AA67773"/>
    </row>
    <row r="67774" spans="16:27" x14ac:dyDescent="0.3">
      <c r="P67774"/>
      <c r="AA67774"/>
    </row>
    <row r="67775" spans="16:27" x14ac:dyDescent="0.3">
      <c r="P67775"/>
      <c r="AA67775"/>
    </row>
    <row r="67776" spans="16:27" x14ac:dyDescent="0.3">
      <c r="P67776"/>
      <c r="AA67776"/>
    </row>
    <row r="67777" spans="16:27" x14ac:dyDescent="0.3">
      <c r="P67777"/>
      <c r="AA67777"/>
    </row>
    <row r="67778" spans="16:27" x14ac:dyDescent="0.3">
      <c r="P67778"/>
      <c r="AA67778"/>
    </row>
    <row r="67779" spans="16:27" x14ac:dyDescent="0.3">
      <c r="P67779"/>
      <c r="AA67779"/>
    </row>
    <row r="67780" spans="16:27" x14ac:dyDescent="0.3">
      <c r="P67780"/>
      <c r="AA67780"/>
    </row>
    <row r="67781" spans="16:27" x14ac:dyDescent="0.3">
      <c r="P67781"/>
      <c r="AA67781"/>
    </row>
    <row r="67782" spans="16:27" x14ac:dyDescent="0.3">
      <c r="P67782"/>
      <c r="AA67782"/>
    </row>
    <row r="67783" spans="16:27" x14ac:dyDescent="0.3">
      <c r="P67783"/>
      <c r="AA67783"/>
    </row>
    <row r="67784" spans="16:27" x14ac:dyDescent="0.3">
      <c r="P67784"/>
      <c r="AA67784"/>
    </row>
    <row r="67785" spans="16:27" x14ac:dyDescent="0.3">
      <c r="P67785"/>
      <c r="AA67785"/>
    </row>
    <row r="67786" spans="16:27" x14ac:dyDescent="0.3">
      <c r="P67786"/>
      <c r="AA67786"/>
    </row>
    <row r="67787" spans="16:27" x14ac:dyDescent="0.3">
      <c r="P67787"/>
      <c r="AA67787"/>
    </row>
    <row r="67788" spans="16:27" x14ac:dyDescent="0.3">
      <c r="P67788"/>
      <c r="AA67788"/>
    </row>
    <row r="67789" spans="16:27" x14ac:dyDescent="0.3">
      <c r="P67789"/>
      <c r="AA67789"/>
    </row>
    <row r="67790" spans="16:27" x14ac:dyDescent="0.3">
      <c r="P67790"/>
      <c r="AA67790"/>
    </row>
    <row r="67791" spans="16:27" x14ac:dyDescent="0.3">
      <c r="P67791"/>
      <c r="AA67791"/>
    </row>
    <row r="67792" spans="16:27" x14ac:dyDescent="0.3">
      <c r="P67792"/>
      <c r="AA67792"/>
    </row>
    <row r="67793" spans="16:27" x14ac:dyDescent="0.3">
      <c r="P67793"/>
      <c r="AA67793"/>
    </row>
    <row r="67794" spans="16:27" x14ac:dyDescent="0.3">
      <c r="P67794"/>
      <c r="AA67794"/>
    </row>
    <row r="67795" spans="16:27" x14ac:dyDescent="0.3">
      <c r="P67795"/>
      <c r="AA67795"/>
    </row>
    <row r="67796" spans="16:27" x14ac:dyDescent="0.3">
      <c r="P67796"/>
      <c r="AA67796"/>
    </row>
    <row r="67797" spans="16:27" x14ac:dyDescent="0.3">
      <c r="P67797"/>
      <c r="AA67797"/>
    </row>
    <row r="67798" spans="16:27" x14ac:dyDescent="0.3">
      <c r="P67798"/>
      <c r="AA67798"/>
    </row>
    <row r="67799" spans="16:27" x14ac:dyDescent="0.3">
      <c r="P67799"/>
      <c r="AA67799"/>
    </row>
    <row r="67800" spans="16:27" x14ac:dyDescent="0.3">
      <c r="P67800"/>
      <c r="AA67800"/>
    </row>
    <row r="67801" spans="16:27" x14ac:dyDescent="0.3">
      <c r="P67801"/>
      <c r="AA67801"/>
    </row>
    <row r="67802" spans="16:27" x14ac:dyDescent="0.3">
      <c r="P67802"/>
      <c r="AA67802"/>
    </row>
    <row r="67803" spans="16:27" x14ac:dyDescent="0.3">
      <c r="P67803"/>
      <c r="AA67803"/>
    </row>
    <row r="67804" spans="16:27" x14ac:dyDescent="0.3">
      <c r="P67804"/>
      <c r="AA67804"/>
    </row>
    <row r="67805" spans="16:27" x14ac:dyDescent="0.3">
      <c r="P67805"/>
      <c r="AA67805"/>
    </row>
    <row r="67806" spans="16:27" x14ac:dyDescent="0.3">
      <c r="P67806"/>
      <c r="AA67806"/>
    </row>
    <row r="67807" spans="16:27" x14ac:dyDescent="0.3">
      <c r="P67807"/>
      <c r="AA67807"/>
    </row>
    <row r="67808" spans="16:27" x14ac:dyDescent="0.3">
      <c r="P67808"/>
      <c r="AA67808"/>
    </row>
    <row r="67809" spans="16:27" x14ac:dyDescent="0.3">
      <c r="P67809"/>
      <c r="AA67809"/>
    </row>
    <row r="67810" spans="16:27" x14ac:dyDescent="0.3">
      <c r="P67810"/>
      <c r="AA67810"/>
    </row>
    <row r="67811" spans="16:27" x14ac:dyDescent="0.3">
      <c r="P67811"/>
      <c r="AA67811"/>
    </row>
    <row r="67812" spans="16:27" x14ac:dyDescent="0.3">
      <c r="P67812"/>
      <c r="AA67812"/>
    </row>
    <row r="67813" spans="16:27" x14ac:dyDescent="0.3">
      <c r="P67813"/>
      <c r="AA67813"/>
    </row>
    <row r="67814" spans="16:27" x14ac:dyDescent="0.3">
      <c r="P67814"/>
      <c r="AA67814"/>
    </row>
    <row r="67815" spans="16:27" x14ac:dyDescent="0.3">
      <c r="P67815"/>
      <c r="AA67815"/>
    </row>
  </sheetData>
  <mergeCells count="11">
    <mergeCell ref="A2:W2"/>
    <mergeCell ref="U3:V3"/>
    <mergeCell ref="A1:C1"/>
    <mergeCell ref="A3:C3"/>
    <mergeCell ref="D3:K3"/>
    <mergeCell ref="M3:S3"/>
    <mergeCell ref="AN1:AO3"/>
    <mergeCell ref="X3:AC3"/>
    <mergeCell ref="AK3:AL3"/>
    <mergeCell ref="AD3:AJ3"/>
    <mergeCell ref="X2:AL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Input</vt:lpstr>
      <vt:lpstr>Output</vt:lpstr>
      <vt:lpstr>Document Sources and Data</vt:lpstr>
      <vt:lpstr>GIS Sources and Data</vt:lpstr>
      <vt:lpstr>Physical Supply by HUC 8 Detail</vt:lpstr>
      <vt:lpstr>Physical Supply by HUC 8</vt:lpstr>
      <vt:lpstr>Water Use Current Details</vt:lpstr>
      <vt:lpstr>Water Use Current M&amp;I</vt:lpstr>
      <vt:lpstr>Water Use Current Ag</vt:lpstr>
      <vt:lpstr>Water Use Current Thermo</vt:lpstr>
      <vt:lpstr>Current Groundwater Details</vt:lpstr>
      <vt:lpstr>Current Groundwater M&amp;I</vt:lpstr>
      <vt:lpstr>Current Groundwater SSI</vt:lpstr>
      <vt:lpstr>Current Groundwater Ag</vt:lpstr>
      <vt:lpstr>Current Groundwater Thermo</vt:lpstr>
      <vt:lpstr>Water Use Future Details</vt:lpstr>
      <vt:lpstr>Water Use Future M&amp;I</vt:lpstr>
      <vt:lpstr>Water Use Future Ag</vt:lpstr>
      <vt:lpstr>Recharge Details</vt:lpstr>
      <vt:lpstr>Recharge</vt:lpstr>
      <vt:lpstr>Storage Details</vt:lpstr>
      <vt:lpstr>Storage</vt:lpstr>
      <vt:lpstr>Species_Details</vt:lpstr>
      <vt:lpstr>Species</vt:lpstr>
      <vt:lpstr>Legally Avail Water Details</vt:lpstr>
      <vt:lpstr>Legally Available Water</vt:lpstr>
    </vt:vector>
  </TitlesOfParts>
  <Company>Sandia National Laboratories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Barbie Moreland</dc:creator>
  <cp:lastModifiedBy>Barbie Moreland</cp:lastModifiedBy>
  <cp:lastPrinted>2012-10-11T15:39:03Z</cp:lastPrinted>
  <dcterms:created xsi:type="dcterms:W3CDTF">2012-06-01T17:32:27Z</dcterms:created>
  <dcterms:modified xsi:type="dcterms:W3CDTF">2013-02-27T23:20:24Z</dcterms:modified>
</cp:coreProperties>
</file>